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P:\xCIMS\cims-models\sources\sectors\20 - Freight Transportation\"/>
    </mc:Choice>
  </mc:AlternateContent>
  <xr:revisionPtr revIDLastSave="0" documentId="13_ncr:1_{D862936A-A341-4310-B67A-F26F92E58B43}" xr6:coauthVersionLast="47" xr6:coauthVersionMax="47" xr10:uidLastSave="{00000000-0000-0000-0000-000000000000}"/>
  <bookViews>
    <workbookView xWindow="28695" yWindow="-1680" windowWidth="26010" windowHeight="20985" activeTab="3" xr2:uid="{9D9782E9-BC5D-442C-AFCC-4ED1E3136247}"/>
  </bookViews>
  <sheets>
    <sheet name="Node splits" sheetId="10" r:id="rId1"/>
    <sheet name="Inputs" sheetId="3" r:id="rId2"/>
    <sheet name="CAN" sheetId="17" r:id="rId3"/>
    <sheet name="CAN_sum" sheetId="35" r:id="rId4"/>
    <sheet name="BC" sheetId="34" r:id="rId5"/>
    <sheet name="AB" sheetId="20" r:id="rId6"/>
    <sheet name="SK" sheetId="21" r:id="rId7"/>
    <sheet name="MB" sheetId="22" r:id="rId8"/>
    <sheet name="ON" sheetId="18" r:id="rId9"/>
    <sheet name="QC" sheetId="23" r:id="rId10"/>
    <sheet name="NB" sheetId="24" r:id="rId11"/>
    <sheet name="NS" sheetId="26" r:id="rId12"/>
    <sheet name="PE" sheetId="25" r:id="rId13"/>
    <sheet name="NL" sheetId="27" r:id="rId14"/>
    <sheet name="YT" sheetId="28" r:id="rId15"/>
    <sheet name="NT" sheetId="29" r:id="rId16"/>
    <sheet name="NU" sheetId="30" r:id="rId17"/>
    <sheet name="BCTerr" sheetId="19" r:id="rId18"/>
    <sheet name="AT" sheetId="32" r:id="rId19"/>
    <sheet name="TR" sheetId="33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xlnm._FilterDatabase" localSheetId="0" hidden="1">'Node splits'!$A$2:$AV$627</definedName>
    <definedName name="freight_data">'Node splits'!$H$3:$R$610</definedName>
    <definedName name="freight_index">'Node splits'!$A$3:$A$610</definedName>
    <definedName name="freight_year">'Node splits'!$H$2:$R$2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77" i="17" l="1"/>
  <c r="V177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D177" i="17"/>
  <c r="C177" i="17"/>
  <c r="W109" i="17"/>
  <c r="V109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D109" i="17"/>
  <c r="C109" i="17"/>
  <c r="W75" i="17"/>
  <c r="V75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D75" i="17"/>
  <c r="C75" i="17"/>
  <c r="E316" i="35"/>
  <c r="S315" i="35"/>
  <c r="G315" i="35"/>
  <c r="W314" i="35"/>
  <c r="P314" i="35"/>
  <c r="K314" i="35"/>
  <c r="F314" i="35"/>
  <c r="Q312" i="35"/>
  <c r="S311" i="35"/>
  <c r="G311" i="35"/>
  <c r="W310" i="35"/>
  <c r="R310" i="35"/>
  <c r="W305" i="35"/>
  <c r="S305" i="35"/>
  <c r="S316" i="35" s="1"/>
  <c r="R305" i="35"/>
  <c r="R311" i="35" s="1"/>
  <c r="P305" i="35"/>
  <c r="K305" i="35"/>
  <c r="G305" i="35"/>
  <c r="G316" i="35" s="1"/>
  <c r="F305" i="35"/>
  <c r="D305" i="35"/>
  <c r="C305" i="35"/>
  <c r="W296" i="35"/>
  <c r="W309" i="35" s="1"/>
  <c r="V296" i="35"/>
  <c r="U296" i="35"/>
  <c r="T296" i="35"/>
  <c r="S296" i="35"/>
  <c r="S309" i="35" s="1"/>
  <c r="R296" i="35"/>
  <c r="Q296" i="35"/>
  <c r="P296" i="35"/>
  <c r="O296" i="35"/>
  <c r="N296" i="35"/>
  <c r="N309" i="35" s="1"/>
  <c r="M296" i="35"/>
  <c r="L296" i="35"/>
  <c r="K296" i="35"/>
  <c r="J296" i="35"/>
  <c r="I296" i="35"/>
  <c r="H296" i="35"/>
  <c r="G296" i="35"/>
  <c r="G309" i="35" s="1"/>
  <c r="F296" i="35"/>
  <c r="E296" i="35"/>
  <c r="D296" i="35"/>
  <c r="C296" i="35"/>
  <c r="C309" i="35" s="1"/>
  <c r="W295" i="35"/>
  <c r="W308" i="35" s="1"/>
  <c r="V295" i="35"/>
  <c r="U295" i="35"/>
  <c r="U305" i="35" s="1"/>
  <c r="T295" i="35"/>
  <c r="S295" i="35"/>
  <c r="S308" i="35" s="1"/>
  <c r="R295" i="35"/>
  <c r="Q295" i="35"/>
  <c r="Q305" i="35" s="1"/>
  <c r="Q316" i="35" s="1"/>
  <c r="P295" i="35"/>
  <c r="P308" i="35" s="1"/>
  <c r="O295" i="35"/>
  <c r="O305" i="35" s="1"/>
  <c r="N295" i="35"/>
  <c r="N305" i="35" s="1"/>
  <c r="M295" i="35"/>
  <c r="L295" i="35"/>
  <c r="K295" i="35"/>
  <c r="K308" i="35" s="1"/>
  <c r="J295" i="35"/>
  <c r="I295" i="35"/>
  <c r="I305" i="35" s="1"/>
  <c r="H295" i="35"/>
  <c r="G295" i="35"/>
  <c r="G308" i="35" s="1"/>
  <c r="F295" i="35"/>
  <c r="E295" i="35"/>
  <c r="E305" i="35" s="1"/>
  <c r="D295" i="35"/>
  <c r="C295" i="35"/>
  <c r="M290" i="35"/>
  <c r="W288" i="35"/>
  <c r="V288" i="35"/>
  <c r="U288" i="35"/>
  <c r="Q288" i="35"/>
  <c r="O288" i="35"/>
  <c r="M288" i="35"/>
  <c r="K288" i="35"/>
  <c r="J288" i="35"/>
  <c r="E288" i="35"/>
  <c r="C288" i="35"/>
  <c r="W287" i="35"/>
  <c r="V287" i="35"/>
  <c r="U287" i="35"/>
  <c r="T287" i="35"/>
  <c r="T288" i="35" s="1"/>
  <c r="S287" i="35"/>
  <c r="S288" i="35" s="1"/>
  <c r="S292" i="35" s="1"/>
  <c r="R287" i="35"/>
  <c r="R288" i="35" s="1"/>
  <c r="Q287" i="35"/>
  <c r="P287" i="35"/>
  <c r="P288" i="35" s="1"/>
  <c r="O287" i="35"/>
  <c r="N287" i="35"/>
  <c r="N288" i="35" s="1"/>
  <c r="M287" i="35"/>
  <c r="L287" i="35"/>
  <c r="L288" i="35" s="1"/>
  <c r="L290" i="35" s="1"/>
  <c r="K287" i="35"/>
  <c r="J287" i="35"/>
  <c r="I287" i="35"/>
  <c r="I288" i="35" s="1"/>
  <c r="H287" i="35"/>
  <c r="H288" i="35" s="1"/>
  <c r="G287" i="35"/>
  <c r="G288" i="35" s="1"/>
  <c r="G292" i="35" s="1"/>
  <c r="F287" i="35"/>
  <c r="F288" i="35" s="1"/>
  <c r="E287" i="35"/>
  <c r="D287" i="35"/>
  <c r="D288" i="35" s="1"/>
  <c r="C287" i="35"/>
  <c r="W285" i="35"/>
  <c r="W290" i="35" s="1"/>
  <c r="V285" i="35"/>
  <c r="U285" i="35"/>
  <c r="T285" i="35"/>
  <c r="S285" i="35"/>
  <c r="S290" i="35" s="1"/>
  <c r="S306" i="35" s="1"/>
  <c r="R285" i="35"/>
  <c r="Q285" i="35"/>
  <c r="Q290" i="35" s="1"/>
  <c r="P285" i="35"/>
  <c r="O285" i="35"/>
  <c r="O290" i="35" s="1"/>
  <c r="N285" i="35"/>
  <c r="M285" i="35"/>
  <c r="M291" i="35" s="1"/>
  <c r="L285" i="35"/>
  <c r="K285" i="35"/>
  <c r="K290" i="35" s="1"/>
  <c r="J285" i="35"/>
  <c r="I285" i="35"/>
  <c r="H285" i="35"/>
  <c r="G285" i="35"/>
  <c r="G290" i="35" s="1"/>
  <c r="G306" i="35" s="1"/>
  <c r="F285" i="35"/>
  <c r="E285" i="35"/>
  <c r="E290" i="35" s="1"/>
  <c r="D285" i="35"/>
  <c r="C285" i="35"/>
  <c r="C290" i="35" s="1"/>
  <c r="C291" i="35" s="1"/>
  <c r="D276" i="35"/>
  <c r="P272" i="35"/>
  <c r="D272" i="35"/>
  <c r="P267" i="35"/>
  <c r="P276" i="35" s="1"/>
  <c r="O267" i="35"/>
  <c r="O276" i="35" s="1"/>
  <c r="D267" i="35"/>
  <c r="C267" i="35"/>
  <c r="W265" i="35"/>
  <c r="V265" i="35"/>
  <c r="U265" i="35"/>
  <c r="T265" i="35"/>
  <c r="S265" i="35"/>
  <c r="R265" i="35"/>
  <c r="Q265" i="35"/>
  <c r="P265" i="35"/>
  <c r="O265" i="35"/>
  <c r="O278" i="35" s="1"/>
  <c r="N265" i="35"/>
  <c r="M265" i="35"/>
  <c r="L265" i="35"/>
  <c r="K265" i="35"/>
  <c r="J265" i="35"/>
  <c r="I265" i="35"/>
  <c r="H265" i="35"/>
  <c r="G265" i="35"/>
  <c r="F265" i="35"/>
  <c r="F267" i="35" s="1"/>
  <c r="E265" i="35"/>
  <c r="D265" i="35"/>
  <c r="C265" i="35"/>
  <c r="C278" i="35" s="1"/>
  <c r="W259" i="35"/>
  <c r="W267" i="35" s="1"/>
  <c r="V259" i="35"/>
  <c r="U259" i="35"/>
  <c r="T259" i="35"/>
  <c r="S259" i="35"/>
  <c r="R259" i="35"/>
  <c r="Q259" i="35"/>
  <c r="P259" i="35"/>
  <c r="O259" i="35"/>
  <c r="O272" i="35" s="1"/>
  <c r="N259" i="35"/>
  <c r="M259" i="35"/>
  <c r="L259" i="35"/>
  <c r="K259" i="35"/>
  <c r="K267" i="35" s="1"/>
  <c r="J259" i="35"/>
  <c r="I259" i="35"/>
  <c r="H259" i="35"/>
  <c r="G259" i="35"/>
  <c r="F259" i="35"/>
  <c r="E259" i="35"/>
  <c r="D259" i="35"/>
  <c r="C259" i="35"/>
  <c r="C272" i="35" s="1"/>
  <c r="F254" i="35"/>
  <c r="R253" i="35"/>
  <c r="D253" i="35"/>
  <c r="W252" i="35"/>
  <c r="O252" i="35"/>
  <c r="O253" i="35" s="1"/>
  <c r="M252" i="35"/>
  <c r="F252" i="35"/>
  <c r="C252" i="35"/>
  <c r="C253" i="35" s="1"/>
  <c r="W250" i="35"/>
  <c r="V250" i="35"/>
  <c r="U250" i="35"/>
  <c r="T250" i="35"/>
  <c r="S250" i="35"/>
  <c r="R250" i="35"/>
  <c r="Q250" i="35"/>
  <c r="P250" i="35"/>
  <c r="O250" i="35"/>
  <c r="N250" i="35"/>
  <c r="M250" i="35"/>
  <c r="M254" i="35" s="1"/>
  <c r="L250" i="35"/>
  <c r="K250" i="35"/>
  <c r="J250" i="35"/>
  <c r="I250" i="35"/>
  <c r="H250" i="35"/>
  <c r="G250" i="35"/>
  <c r="F250" i="35"/>
  <c r="E250" i="35"/>
  <c r="D250" i="35"/>
  <c r="C250" i="35"/>
  <c r="W247" i="35"/>
  <c r="V247" i="35"/>
  <c r="V252" i="35" s="1"/>
  <c r="U247" i="35"/>
  <c r="T247" i="35"/>
  <c r="S247" i="35"/>
  <c r="R247" i="35"/>
  <c r="R252" i="35" s="1"/>
  <c r="R254" i="35" s="1"/>
  <c r="Q247" i="35"/>
  <c r="Q252" i="35" s="1"/>
  <c r="Q253" i="35" s="1"/>
  <c r="P247" i="35"/>
  <c r="P252" i="35" s="1"/>
  <c r="P253" i="35" s="1"/>
  <c r="O247" i="35"/>
  <c r="N247" i="35"/>
  <c r="M247" i="35"/>
  <c r="L247" i="35"/>
  <c r="K247" i="35"/>
  <c r="J247" i="35"/>
  <c r="J252" i="35" s="1"/>
  <c r="I247" i="35"/>
  <c r="H247" i="35"/>
  <c r="G247" i="35"/>
  <c r="F247" i="35"/>
  <c r="F253" i="35" s="1"/>
  <c r="E247" i="35"/>
  <c r="D247" i="35"/>
  <c r="D252" i="35" s="1"/>
  <c r="C247" i="35"/>
  <c r="E241" i="35"/>
  <c r="R240" i="35"/>
  <c r="Q240" i="35"/>
  <c r="L240" i="35"/>
  <c r="L239" i="35"/>
  <c r="G238" i="35"/>
  <c r="F238" i="35"/>
  <c r="Q237" i="35"/>
  <c r="L236" i="35"/>
  <c r="S234" i="35"/>
  <c r="R234" i="35"/>
  <c r="L234" i="35"/>
  <c r="L232" i="35"/>
  <c r="F232" i="35"/>
  <c r="E232" i="35"/>
  <c r="V229" i="35"/>
  <c r="V239" i="35" s="1"/>
  <c r="S229" i="35"/>
  <c r="R229" i="35"/>
  <c r="Q229" i="35"/>
  <c r="L229" i="35"/>
  <c r="L238" i="35" s="1"/>
  <c r="J229" i="35"/>
  <c r="J239" i="35" s="1"/>
  <c r="G229" i="35"/>
  <c r="W221" i="35"/>
  <c r="W229" i="35" s="1"/>
  <c r="W235" i="35" s="1"/>
  <c r="V221" i="35"/>
  <c r="U221" i="35"/>
  <c r="T221" i="35"/>
  <c r="S221" i="35"/>
  <c r="R221" i="35"/>
  <c r="Q221" i="35"/>
  <c r="P221" i="35"/>
  <c r="O221" i="35"/>
  <c r="N221" i="35"/>
  <c r="M221" i="35"/>
  <c r="L221" i="35"/>
  <c r="K221" i="35"/>
  <c r="K229" i="35" s="1"/>
  <c r="K233" i="35" s="1"/>
  <c r="J221" i="35"/>
  <c r="I221" i="35"/>
  <c r="H221" i="35"/>
  <c r="H229" i="35" s="1"/>
  <c r="H240" i="35" s="1"/>
  <c r="G221" i="35"/>
  <c r="F221" i="35"/>
  <c r="F229" i="35" s="1"/>
  <c r="E221" i="35"/>
  <c r="E229" i="35" s="1"/>
  <c r="D221" i="35"/>
  <c r="C221" i="35"/>
  <c r="U215" i="35"/>
  <c r="S214" i="35"/>
  <c r="R214" i="35"/>
  <c r="I214" i="35"/>
  <c r="U212" i="35"/>
  <c r="S212" i="35"/>
  <c r="R212" i="35"/>
  <c r="R216" i="35" s="1"/>
  <c r="Q212" i="35"/>
  <c r="P212" i="35"/>
  <c r="O212" i="35"/>
  <c r="N212" i="35"/>
  <c r="I212" i="35"/>
  <c r="G212" i="35"/>
  <c r="F212" i="35"/>
  <c r="F214" i="35" s="1"/>
  <c r="E212" i="35"/>
  <c r="W211" i="35"/>
  <c r="W212" i="35" s="1"/>
  <c r="V211" i="35"/>
  <c r="V212" i="35" s="1"/>
  <c r="U211" i="35"/>
  <c r="T211" i="35"/>
  <c r="T212" i="35" s="1"/>
  <c r="S211" i="35"/>
  <c r="R211" i="35"/>
  <c r="Q211" i="35"/>
  <c r="P211" i="35"/>
  <c r="O211" i="35"/>
  <c r="N211" i="35"/>
  <c r="M211" i="35"/>
  <c r="M212" i="35" s="1"/>
  <c r="M216" i="35" s="1"/>
  <c r="L211" i="35"/>
  <c r="L212" i="35" s="1"/>
  <c r="K211" i="35"/>
  <c r="K212" i="35" s="1"/>
  <c r="J211" i="35"/>
  <c r="J212" i="35" s="1"/>
  <c r="I211" i="35"/>
  <c r="H211" i="35"/>
  <c r="H212" i="35" s="1"/>
  <c r="G211" i="35"/>
  <c r="F211" i="35"/>
  <c r="E211" i="35"/>
  <c r="D211" i="35"/>
  <c r="D212" i="35" s="1"/>
  <c r="C211" i="35"/>
  <c r="C212" i="35" s="1"/>
  <c r="W209" i="35"/>
  <c r="V209" i="35"/>
  <c r="V214" i="35" s="1"/>
  <c r="V215" i="35" s="1"/>
  <c r="U209" i="35"/>
  <c r="U214" i="35" s="1"/>
  <c r="T209" i="35"/>
  <c r="S209" i="35"/>
  <c r="S215" i="35" s="1"/>
  <c r="R209" i="35"/>
  <c r="R215" i="35" s="1"/>
  <c r="Q209" i="35"/>
  <c r="P209" i="35"/>
  <c r="O209" i="35"/>
  <c r="N209" i="35"/>
  <c r="M209" i="35"/>
  <c r="M214" i="35" s="1"/>
  <c r="L209" i="35"/>
  <c r="K209" i="35"/>
  <c r="J209" i="35"/>
  <c r="I209" i="35"/>
  <c r="H209" i="35"/>
  <c r="H214" i="35" s="1"/>
  <c r="G209" i="35"/>
  <c r="F209" i="35"/>
  <c r="E209" i="35"/>
  <c r="D209" i="35"/>
  <c r="C209" i="35"/>
  <c r="Q189" i="35"/>
  <c r="H177" i="35"/>
  <c r="T176" i="35"/>
  <c r="R176" i="35"/>
  <c r="M176" i="35"/>
  <c r="J176" i="35"/>
  <c r="J177" i="35" s="1"/>
  <c r="H176" i="35"/>
  <c r="G176" i="35"/>
  <c r="F176" i="35"/>
  <c r="W175" i="35"/>
  <c r="V175" i="35"/>
  <c r="U175" i="35"/>
  <c r="T175" i="35"/>
  <c r="S175" i="35"/>
  <c r="R175" i="35"/>
  <c r="Q175" i="35"/>
  <c r="P175" i="35"/>
  <c r="O175" i="35"/>
  <c r="N175" i="35"/>
  <c r="M175" i="35"/>
  <c r="M178" i="35" s="1"/>
  <c r="L175" i="35"/>
  <c r="K175" i="35"/>
  <c r="J175" i="35"/>
  <c r="I175" i="35"/>
  <c r="H175" i="35"/>
  <c r="G175" i="35"/>
  <c r="F175" i="35"/>
  <c r="E175" i="35"/>
  <c r="D175" i="35"/>
  <c r="C175" i="35"/>
  <c r="W174" i="35"/>
  <c r="W176" i="35" s="1"/>
  <c r="V174" i="35"/>
  <c r="V176" i="35" s="1"/>
  <c r="V177" i="35" s="1"/>
  <c r="U174" i="35"/>
  <c r="U176" i="35" s="1"/>
  <c r="T174" i="35"/>
  <c r="S174" i="35"/>
  <c r="S176" i="35" s="1"/>
  <c r="R174" i="35"/>
  <c r="Q174" i="35"/>
  <c r="P174" i="35"/>
  <c r="P176" i="35" s="1"/>
  <c r="O174" i="35"/>
  <c r="N174" i="35"/>
  <c r="N176" i="35" s="1"/>
  <c r="M174" i="35"/>
  <c r="L174" i="35"/>
  <c r="L176" i="35" s="1"/>
  <c r="K174" i="35"/>
  <c r="K176" i="35" s="1"/>
  <c r="J174" i="35"/>
  <c r="I174" i="35"/>
  <c r="I176" i="35" s="1"/>
  <c r="H174" i="35"/>
  <c r="G174" i="35"/>
  <c r="F174" i="35"/>
  <c r="E174" i="35"/>
  <c r="D174" i="35"/>
  <c r="D176" i="35" s="1"/>
  <c r="D177" i="35" s="1"/>
  <c r="D178" i="35" s="1"/>
  <c r="C174" i="35"/>
  <c r="W173" i="35"/>
  <c r="V173" i="35"/>
  <c r="U173" i="35"/>
  <c r="T173" i="35"/>
  <c r="T139" i="35" s="1"/>
  <c r="S173" i="35"/>
  <c r="R173" i="35"/>
  <c r="Q173" i="35"/>
  <c r="P173" i="35"/>
  <c r="P177" i="35" s="1"/>
  <c r="P178" i="35" s="1"/>
  <c r="O173" i="35"/>
  <c r="O139" i="35" s="1"/>
  <c r="N173" i="35"/>
  <c r="M173" i="35"/>
  <c r="M177" i="35" s="1"/>
  <c r="L173" i="35"/>
  <c r="K173" i="35"/>
  <c r="J173" i="35"/>
  <c r="I173" i="35"/>
  <c r="H173" i="35"/>
  <c r="H139" i="35" s="1"/>
  <c r="G173" i="35"/>
  <c r="G177" i="35" s="1"/>
  <c r="F173" i="35"/>
  <c r="E173" i="35"/>
  <c r="D173" i="35"/>
  <c r="C173" i="35"/>
  <c r="C139" i="35" s="1"/>
  <c r="V139" i="35"/>
  <c r="R139" i="35"/>
  <c r="Q139" i="35"/>
  <c r="N139" i="35"/>
  <c r="L139" i="35"/>
  <c r="J139" i="35"/>
  <c r="G139" i="35"/>
  <c r="F139" i="35"/>
  <c r="D139" i="35"/>
  <c r="O129" i="35"/>
  <c r="O123" i="35"/>
  <c r="W122" i="35"/>
  <c r="V122" i="35"/>
  <c r="U122" i="35"/>
  <c r="T122" i="35"/>
  <c r="S122" i="35"/>
  <c r="R122" i="35"/>
  <c r="Q122" i="35"/>
  <c r="P122" i="35"/>
  <c r="O122" i="35"/>
  <c r="N122" i="35"/>
  <c r="M122" i="35"/>
  <c r="L122" i="35"/>
  <c r="L190" i="35" s="1"/>
  <c r="L156" i="35" s="1"/>
  <c r="K122" i="35"/>
  <c r="J122" i="35"/>
  <c r="I122" i="35"/>
  <c r="H122" i="35"/>
  <c r="G122" i="35"/>
  <c r="F122" i="35"/>
  <c r="E122" i="35"/>
  <c r="D122" i="35"/>
  <c r="C122" i="35"/>
  <c r="W121" i="35"/>
  <c r="V121" i="35"/>
  <c r="U121" i="35"/>
  <c r="T121" i="35"/>
  <c r="S121" i="35"/>
  <c r="R121" i="35"/>
  <c r="Q121" i="35"/>
  <c r="P121" i="35"/>
  <c r="O121" i="35"/>
  <c r="N121" i="35"/>
  <c r="M121" i="35"/>
  <c r="L121" i="35"/>
  <c r="K121" i="35"/>
  <c r="J121" i="35"/>
  <c r="I121" i="35"/>
  <c r="H121" i="35"/>
  <c r="H189" i="35" s="1"/>
  <c r="G121" i="35"/>
  <c r="F121" i="35"/>
  <c r="E121" i="35"/>
  <c r="D121" i="35"/>
  <c r="C121" i="35"/>
  <c r="W120" i="35"/>
  <c r="V120" i="35"/>
  <c r="U120" i="35"/>
  <c r="T120" i="35"/>
  <c r="T188" i="35" s="1"/>
  <c r="S120" i="35"/>
  <c r="R120" i="35"/>
  <c r="Q120" i="35"/>
  <c r="Q188" i="35" s="1"/>
  <c r="P120" i="35"/>
  <c r="O120" i="35"/>
  <c r="N120" i="35"/>
  <c r="M120" i="35"/>
  <c r="L120" i="35"/>
  <c r="K120" i="35"/>
  <c r="J120" i="35"/>
  <c r="I120" i="35"/>
  <c r="H120" i="35"/>
  <c r="G120" i="35"/>
  <c r="F120" i="35"/>
  <c r="E120" i="35"/>
  <c r="D120" i="35"/>
  <c r="C120" i="35"/>
  <c r="W119" i="35"/>
  <c r="V119" i="35"/>
  <c r="U119" i="35"/>
  <c r="T119" i="35"/>
  <c r="S119" i="35"/>
  <c r="R119" i="35"/>
  <c r="Q119" i="35"/>
  <c r="P119" i="35"/>
  <c r="O119" i="35"/>
  <c r="N119" i="35"/>
  <c r="M119" i="35"/>
  <c r="L119" i="35"/>
  <c r="K119" i="35"/>
  <c r="J119" i="35"/>
  <c r="I119" i="35"/>
  <c r="H119" i="35"/>
  <c r="G119" i="35"/>
  <c r="F119" i="35"/>
  <c r="E119" i="35"/>
  <c r="D119" i="35"/>
  <c r="C119" i="35"/>
  <c r="C187" i="35" s="1"/>
  <c r="W118" i="35"/>
  <c r="V118" i="35"/>
  <c r="U118" i="35"/>
  <c r="T118" i="35"/>
  <c r="S118" i="35"/>
  <c r="R118" i="35"/>
  <c r="Q118" i="35"/>
  <c r="P118" i="35"/>
  <c r="O118" i="35"/>
  <c r="N118" i="35"/>
  <c r="M118" i="35"/>
  <c r="L118" i="35"/>
  <c r="K118" i="35"/>
  <c r="J118" i="35"/>
  <c r="I118" i="35"/>
  <c r="H118" i="35"/>
  <c r="G118" i="35"/>
  <c r="F118" i="35"/>
  <c r="E118" i="35"/>
  <c r="D118" i="35"/>
  <c r="C118" i="35"/>
  <c r="W117" i="35"/>
  <c r="V117" i="35"/>
  <c r="U117" i="35"/>
  <c r="T117" i="35"/>
  <c r="T185" i="35" s="1"/>
  <c r="S117" i="35"/>
  <c r="R117" i="35"/>
  <c r="Q117" i="35"/>
  <c r="P117" i="35"/>
  <c r="O117" i="35"/>
  <c r="N117" i="35"/>
  <c r="M117" i="35"/>
  <c r="L117" i="35"/>
  <c r="K117" i="35"/>
  <c r="J117" i="35"/>
  <c r="I117" i="35"/>
  <c r="H117" i="35"/>
  <c r="H185" i="35" s="1"/>
  <c r="G117" i="35"/>
  <c r="F117" i="35"/>
  <c r="E117" i="35"/>
  <c r="D117" i="35"/>
  <c r="C117" i="35"/>
  <c r="W116" i="35"/>
  <c r="V116" i="35"/>
  <c r="U116" i="35"/>
  <c r="T116" i="35"/>
  <c r="S116" i="35"/>
  <c r="R116" i="35"/>
  <c r="Q116" i="35"/>
  <c r="P116" i="35"/>
  <c r="O116" i="35"/>
  <c r="O184" i="35" s="1"/>
  <c r="N116" i="35"/>
  <c r="M116" i="35"/>
  <c r="L116" i="35"/>
  <c r="K116" i="35"/>
  <c r="J116" i="35"/>
  <c r="I116" i="35"/>
  <c r="H116" i="35"/>
  <c r="G116" i="35"/>
  <c r="F116" i="35"/>
  <c r="E116" i="35"/>
  <c r="D116" i="35"/>
  <c r="C116" i="35"/>
  <c r="W115" i="35"/>
  <c r="V115" i="35"/>
  <c r="U115" i="35"/>
  <c r="T115" i="35"/>
  <c r="S115" i="35"/>
  <c r="R115" i="35"/>
  <c r="Q115" i="35"/>
  <c r="P115" i="35"/>
  <c r="O115" i="35"/>
  <c r="N115" i="35"/>
  <c r="M115" i="35"/>
  <c r="L115" i="35"/>
  <c r="K115" i="35"/>
  <c r="J115" i="35"/>
  <c r="I115" i="35"/>
  <c r="H115" i="35"/>
  <c r="G115" i="35"/>
  <c r="F115" i="35"/>
  <c r="E115" i="35"/>
  <c r="E183" i="35" s="1"/>
  <c r="D115" i="35"/>
  <c r="C115" i="35"/>
  <c r="W114" i="35"/>
  <c r="V114" i="35"/>
  <c r="U114" i="35"/>
  <c r="U123" i="35" s="1"/>
  <c r="U124" i="35" s="1"/>
  <c r="T114" i="35"/>
  <c r="S114" i="35"/>
  <c r="R114" i="35"/>
  <c r="Q114" i="35"/>
  <c r="P114" i="35"/>
  <c r="O114" i="35"/>
  <c r="N114" i="35"/>
  <c r="M114" i="35"/>
  <c r="L114" i="35"/>
  <c r="K114" i="35"/>
  <c r="J114" i="35"/>
  <c r="I114" i="35"/>
  <c r="H114" i="35"/>
  <c r="G114" i="35"/>
  <c r="F114" i="35"/>
  <c r="E114" i="35"/>
  <c r="D114" i="35"/>
  <c r="C114" i="35"/>
  <c r="W113" i="35"/>
  <c r="V113" i="35"/>
  <c r="U113" i="35"/>
  <c r="T113" i="35"/>
  <c r="S113" i="35"/>
  <c r="R113" i="35"/>
  <c r="Q113" i="35"/>
  <c r="P113" i="35"/>
  <c r="O113" i="35"/>
  <c r="N113" i="35"/>
  <c r="M113" i="35"/>
  <c r="L113" i="35"/>
  <c r="K113" i="35"/>
  <c r="J113" i="35"/>
  <c r="I113" i="35"/>
  <c r="H113" i="35"/>
  <c r="G113" i="35"/>
  <c r="F113" i="35"/>
  <c r="E113" i="35"/>
  <c r="D113" i="35"/>
  <c r="C113" i="35"/>
  <c r="N110" i="35"/>
  <c r="R108" i="35"/>
  <c r="P108" i="35"/>
  <c r="K108" i="35"/>
  <c r="F108" i="35"/>
  <c r="F40" i="35" s="1"/>
  <c r="F39" i="35" s="1"/>
  <c r="D108" i="35"/>
  <c r="D109" i="35" s="1"/>
  <c r="W107" i="35"/>
  <c r="V107" i="35"/>
  <c r="U107" i="35"/>
  <c r="T107" i="35"/>
  <c r="S107" i="35"/>
  <c r="R107" i="35"/>
  <c r="Q107" i="35"/>
  <c r="P107" i="35"/>
  <c r="O107" i="35"/>
  <c r="N107" i="35"/>
  <c r="M107" i="35"/>
  <c r="L107" i="35"/>
  <c r="L110" i="35" s="1"/>
  <c r="K107" i="35"/>
  <c r="J107" i="35"/>
  <c r="I107" i="35"/>
  <c r="H107" i="35"/>
  <c r="G107" i="35"/>
  <c r="F107" i="35"/>
  <c r="E107" i="35"/>
  <c r="D107" i="35"/>
  <c r="C107" i="35"/>
  <c r="C108" i="35" s="1"/>
  <c r="W106" i="35"/>
  <c r="V106" i="35"/>
  <c r="V108" i="35" s="1"/>
  <c r="U106" i="35"/>
  <c r="U108" i="35" s="1"/>
  <c r="U109" i="35" s="1"/>
  <c r="U110" i="35" s="1"/>
  <c r="T106" i="35"/>
  <c r="T108" i="35" s="1"/>
  <c r="S106" i="35"/>
  <c r="S108" i="35" s="1"/>
  <c r="R106" i="35"/>
  <c r="Q106" i="35"/>
  <c r="P106" i="35"/>
  <c r="O106" i="35"/>
  <c r="O108" i="35" s="1"/>
  <c r="N106" i="35"/>
  <c r="N108" i="35" s="1"/>
  <c r="N109" i="35" s="1"/>
  <c r="M106" i="35"/>
  <c r="L106" i="35"/>
  <c r="L108" i="35" s="1"/>
  <c r="K106" i="35"/>
  <c r="J106" i="35"/>
  <c r="J108" i="35" s="1"/>
  <c r="I106" i="35"/>
  <c r="I108" i="35" s="1"/>
  <c r="H106" i="35"/>
  <c r="H108" i="35" s="1"/>
  <c r="G106" i="35"/>
  <c r="G108" i="35" s="1"/>
  <c r="F106" i="35"/>
  <c r="E106" i="35"/>
  <c r="D106" i="35"/>
  <c r="C106" i="35"/>
  <c r="W105" i="35"/>
  <c r="V105" i="35"/>
  <c r="U105" i="35"/>
  <c r="T105" i="35"/>
  <c r="S105" i="35"/>
  <c r="S109" i="35" s="1"/>
  <c r="S110" i="35" s="1"/>
  <c r="R105" i="35"/>
  <c r="R109" i="35" s="1"/>
  <c r="Q105" i="35"/>
  <c r="P105" i="35"/>
  <c r="P109" i="35" s="1"/>
  <c r="O105" i="35"/>
  <c r="O109" i="35" s="1"/>
  <c r="N105" i="35"/>
  <c r="M105" i="35"/>
  <c r="L105" i="35"/>
  <c r="L109" i="35" s="1"/>
  <c r="K105" i="35"/>
  <c r="J105" i="35"/>
  <c r="I105" i="35"/>
  <c r="H105" i="35"/>
  <c r="H109" i="35" s="1"/>
  <c r="G105" i="35"/>
  <c r="G109" i="35" s="1"/>
  <c r="G110" i="35" s="1"/>
  <c r="F105" i="35"/>
  <c r="E105" i="35"/>
  <c r="D105" i="35"/>
  <c r="C105" i="35"/>
  <c r="C109" i="35" s="1"/>
  <c r="R100" i="35"/>
  <c r="R97" i="35"/>
  <c r="R93" i="35"/>
  <c r="U89" i="35"/>
  <c r="W88" i="35"/>
  <c r="V88" i="35"/>
  <c r="U88" i="35"/>
  <c r="T88" i="35"/>
  <c r="S88" i="35"/>
  <c r="R88" i="35"/>
  <c r="Q88" i="35"/>
  <c r="P88" i="35"/>
  <c r="P54" i="35" s="1"/>
  <c r="O88" i="35"/>
  <c r="N88" i="35"/>
  <c r="M88" i="35"/>
  <c r="L88" i="35"/>
  <c r="K88" i="35"/>
  <c r="J88" i="35"/>
  <c r="I88" i="35"/>
  <c r="H88" i="35"/>
  <c r="G88" i="35"/>
  <c r="F88" i="35"/>
  <c r="E88" i="35"/>
  <c r="D88" i="35"/>
  <c r="D54" i="35" s="1"/>
  <c r="C88" i="35"/>
  <c r="W87" i="35"/>
  <c r="W53" i="35" s="1"/>
  <c r="V87" i="35"/>
  <c r="U87" i="35"/>
  <c r="T87" i="35"/>
  <c r="S87" i="35"/>
  <c r="R87" i="35"/>
  <c r="Q87" i="35"/>
  <c r="P87" i="35"/>
  <c r="P53" i="35" s="1"/>
  <c r="O87" i="35"/>
  <c r="N87" i="35"/>
  <c r="M87" i="35"/>
  <c r="M53" i="35" s="1"/>
  <c r="L87" i="35"/>
  <c r="K87" i="35"/>
  <c r="K53" i="35" s="1"/>
  <c r="J87" i="35"/>
  <c r="I87" i="35"/>
  <c r="H87" i="35"/>
  <c r="G87" i="35"/>
  <c r="F87" i="35"/>
  <c r="E87" i="35"/>
  <c r="D87" i="35"/>
  <c r="D53" i="35" s="1"/>
  <c r="C87" i="35"/>
  <c r="W86" i="35"/>
  <c r="V86" i="35"/>
  <c r="U86" i="35"/>
  <c r="T86" i="35"/>
  <c r="S86" i="35"/>
  <c r="R86" i="35"/>
  <c r="R188" i="35" s="1"/>
  <c r="Q86" i="35"/>
  <c r="P86" i="35"/>
  <c r="O86" i="35"/>
  <c r="N86" i="35"/>
  <c r="M86" i="35"/>
  <c r="M52" i="35" s="1"/>
  <c r="L86" i="35"/>
  <c r="K86" i="35"/>
  <c r="J86" i="35"/>
  <c r="J52" i="35" s="1"/>
  <c r="I86" i="35"/>
  <c r="H86" i="35"/>
  <c r="H52" i="35" s="1"/>
  <c r="G86" i="35"/>
  <c r="F86" i="35"/>
  <c r="E86" i="35"/>
  <c r="D86" i="35"/>
  <c r="C86" i="35"/>
  <c r="W85" i="35"/>
  <c r="V85" i="35"/>
  <c r="V51" i="35" s="1"/>
  <c r="U85" i="35"/>
  <c r="T85" i="35"/>
  <c r="S85" i="35"/>
  <c r="R85" i="35"/>
  <c r="Q85" i="35"/>
  <c r="Q187" i="35" s="1"/>
  <c r="P85" i="35"/>
  <c r="O85" i="35"/>
  <c r="N85" i="35"/>
  <c r="M85" i="35"/>
  <c r="L85" i="35"/>
  <c r="K85" i="35"/>
  <c r="J85" i="35"/>
  <c r="I85" i="35"/>
  <c r="H85" i="35"/>
  <c r="G85" i="35"/>
  <c r="G51" i="35" s="1"/>
  <c r="F85" i="35"/>
  <c r="E85" i="35"/>
  <c r="E51" i="35" s="1"/>
  <c r="D85" i="35"/>
  <c r="C85" i="35"/>
  <c r="W84" i="35"/>
  <c r="V84" i="35"/>
  <c r="U84" i="35"/>
  <c r="T84" i="35"/>
  <c r="S84" i="35"/>
  <c r="R84" i="35"/>
  <c r="Q84" i="35"/>
  <c r="P84" i="35"/>
  <c r="P50" i="35" s="1"/>
  <c r="O84" i="35"/>
  <c r="O186" i="35" s="1"/>
  <c r="N84" i="35"/>
  <c r="M84" i="35"/>
  <c r="L84" i="35"/>
  <c r="L186" i="35" s="1"/>
  <c r="K84" i="35"/>
  <c r="J84" i="35"/>
  <c r="I84" i="35"/>
  <c r="H84" i="35"/>
  <c r="G84" i="35"/>
  <c r="F84" i="35"/>
  <c r="F97" i="35" s="1"/>
  <c r="E84" i="35"/>
  <c r="D84" i="35"/>
  <c r="C84" i="35"/>
  <c r="W83" i="35"/>
  <c r="V83" i="35"/>
  <c r="U83" i="35"/>
  <c r="T83" i="35"/>
  <c r="S83" i="35"/>
  <c r="R83" i="35"/>
  <c r="Q83" i="35"/>
  <c r="P83" i="35"/>
  <c r="P49" i="35" s="1"/>
  <c r="O83" i="35"/>
  <c r="N83" i="35"/>
  <c r="M83" i="35"/>
  <c r="M49" i="35" s="1"/>
  <c r="L83" i="35"/>
  <c r="K83" i="35"/>
  <c r="K185" i="35" s="1"/>
  <c r="J83" i="35"/>
  <c r="I83" i="35"/>
  <c r="H83" i="35"/>
  <c r="G83" i="35"/>
  <c r="F83" i="35"/>
  <c r="E83" i="35"/>
  <c r="D83" i="35"/>
  <c r="C83" i="35"/>
  <c r="C96" i="35" s="1"/>
  <c r="W82" i="35"/>
  <c r="V82" i="35"/>
  <c r="U82" i="35"/>
  <c r="T82" i="35"/>
  <c r="S82" i="35"/>
  <c r="R82" i="35"/>
  <c r="Q82" i="35"/>
  <c r="P82" i="35"/>
  <c r="O82" i="35"/>
  <c r="N82" i="35"/>
  <c r="N48" i="35" s="1"/>
  <c r="M82" i="35"/>
  <c r="L82" i="35"/>
  <c r="K82" i="35"/>
  <c r="J82" i="35"/>
  <c r="J48" i="35" s="1"/>
  <c r="I82" i="35"/>
  <c r="I48" i="35" s="1"/>
  <c r="H82" i="35"/>
  <c r="H48" i="35" s="1"/>
  <c r="G82" i="35"/>
  <c r="F82" i="35"/>
  <c r="E82" i="35"/>
  <c r="D82" i="35"/>
  <c r="C82" i="35"/>
  <c r="W81" i="35"/>
  <c r="W47" i="35" s="1"/>
  <c r="V81" i="35"/>
  <c r="U81" i="35"/>
  <c r="T81" i="35"/>
  <c r="S81" i="35"/>
  <c r="R81" i="35"/>
  <c r="R47" i="35" s="1"/>
  <c r="Q81" i="35"/>
  <c r="P81" i="35"/>
  <c r="O81" i="35"/>
  <c r="N81" i="35"/>
  <c r="M81" i="35"/>
  <c r="M183" i="35" s="1"/>
  <c r="L81" i="35"/>
  <c r="K81" i="35"/>
  <c r="J81" i="35"/>
  <c r="I81" i="35"/>
  <c r="I89" i="35" s="1"/>
  <c r="I90" i="35" s="1"/>
  <c r="H81" i="35"/>
  <c r="G81" i="35"/>
  <c r="G47" i="35" s="1"/>
  <c r="F81" i="35"/>
  <c r="F47" i="35" s="1"/>
  <c r="E81" i="35"/>
  <c r="D81" i="35"/>
  <c r="C81" i="35"/>
  <c r="W80" i="35"/>
  <c r="V80" i="35"/>
  <c r="U80" i="35"/>
  <c r="T80" i="35"/>
  <c r="T46" i="35" s="1"/>
  <c r="S80" i="35"/>
  <c r="R80" i="35"/>
  <c r="Q80" i="35"/>
  <c r="P80" i="35"/>
  <c r="P46" i="35" s="1"/>
  <c r="O80" i="35"/>
  <c r="O46" i="35" s="1"/>
  <c r="N80" i="35"/>
  <c r="N46" i="35" s="1"/>
  <c r="M80" i="35"/>
  <c r="L80" i="35"/>
  <c r="K80" i="35"/>
  <c r="J80" i="35"/>
  <c r="I80" i="35"/>
  <c r="H80" i="35"/>
  <c r="H46" i="35" s="1"/>
  <c r="G80" i="35"/>
  <c r="G46" i="35" s="1"/>
  <c r="F80" i="35"/>
  <c r="F93" i="35" s="1"/>
  <c r="E80" i="35"/>
  <c r="D80" i="35"/>
  <c r="C80" i="35"/>
  <c r="C46" i="35" s="1"/>
  <c r="W79" i="35"/>
  <c r="V79" i="35"/>
  <c r="U79" i="35"/>
  <c r="T79" i="35"/>
  <c r="S79" i="35"/>
  <c r="S181" i="35" s="1"/>
  <c r="R79" i="35"/>
  <c r="R89" i="35" s="1"/>
  <c r="Q79" i="35"/>
  <c r="P79" i="35"/>
  <c r="O79" i="35"/>
  <c r="O89" i="35" s="1"/>
  <c r="O90" i="35" s="1"/>
  <c r="N79" i="35"/>
  <c r="M79" i="35"/>
  <c r="L79" i="35"/>
  <c r="L45" i="35" s="1"/>
  <c r="K79" i="35"/>
  <c r="K45" i="35" s="1"/>
  <c r="J79" i="35"/>
  <c r="I79" i="35"/>
  <c r="H79" i="35"/>
  <c r="G79" i="35"/>
  <c r="F79" i="35"/>
  <c r="F89" i="35" s="1"/>
  <c r="E79" i="35"/>
  <c r="D79" i="35"/>
  <c r="D45" i="35" s="1"/>
  <c r="C79" i="35"/>
  <c r="C89" i="35" s="1"/>
  <c r="C90" i="35" s="1"/>
  <c r="S74" i="35"/>
  <c r="S40" i="35" s="1"/>
  <c r="S39" i="35" s="1"/>
  <c r="R74" i="35"/>
  <c r="Q74" i="35"/>
  <c r="O74" i="35"/>
  <c r="F74" i="35"/>
  <c r="E74" i="35"/>
  <c r="D74" i="35"/>
  <c r="C74" i="35"/>
  <c r="W73" i="35"/>
  <c r="V73" i="35"/>
  <c r="U73" i="35"/>
  <c r="T73" i="35"/>
  <c r="S73" i="35"/>
  <c r="R73" i="35"/>
  <c r="Q73" i="35"/>
  <c r="P73" i="35"/>
  <c r="O73" i="35"/>
  <c r="N73" i="35"/>
  <c r="N74" i="35" s="1"/>
  <c r="N40" i="35" s="1"/>
  <c r="N39" i="35" s="1"/>
  <c r="M73" i="35"/>
  <c r="L73" i="35"/>
  <c r="K73" i="35"/>
  <c r="K74" i="35" s="1"/>
  <c r="J73" i="35"/>
  <c r="I73" i="35"/>
  <c r="H73" i="35"/>
  <c r="G73" i="35"/>
  <c r="G74" i="35" s="1"/>
  <c r="G40" i="35" s="1"/>
  <c r="G39" i="35" s="1"/>
  <c r="F73" i="35"/>
  <c r="E73" i="35"/>
  <c r="D73" i="35"/>
  <c r="C73" i="35"/>
  <c r="W72" i="35"/>
  <c r="W74" i="35" s="1"/>
  <c r="V72" i="35"/>
  <c r="V74" i="35" s="1"/>
  <c r="U72" i="35"/>
  <c r="U74" i="35" s="1"/>
  <c r="U40" i="35" s="1"/>
  <c r="T72" i="35"/>
  <c r="T74" i="35" s="1"/>
  <c r="T40" i="35" s="1"/>
  <c r="S72" i="35"/>
  <c r="R72" i="35"/>
  <c r="Q72" i="35"/>
  <c r="P72" i="35"/>
  <c r="P74" i="35" s="1"/>
  <c r="O72" i="35"/>
  <c r="N72" i="35"/>
  <c r="M72" i="35"/>
  <c r="L72" i="35"/>
  <c r="K72" i="35"/>
  <c r="J72" i="35"/>
  <c r="J74" i="35" s="1"/>
  <c r="I72" i="35"/>
  <c r="I74" i="35" s="1"/>
  <c r="H72" i="35"/>
  <c r="H74" i="35" s="1"/>
  <c r="H40" i="35" s="1"/>
  <c r="G72" i="35"/>
  <c r="F72" i="35"/>
  <c r="E72" i="35"/>
  <c r="D72" i="35"/>
  <c r="C72" i="35"/>
  <c r="W71" i="35"/>
  <c r="V71" i="35"/>
  <c r="U71" i="35"/>
  <c r="U75" i="35" s="1"/>
  <c r="U76" i="35" s="1"/>
  <c r="T71" i="35"/>
  <c r="T75" i="35" s="1"/>
  <c r="T76" i="35" s="1"/>
  <c r="S71" i="35"/>
  <c r="S75" i="35" s="1"/>
  <c r="R71" i="35"/>
  <c r="R75" i="35" s="1"/>
  <c r="Q71" i="35"/>
  <c r="Q75" i="35" s="1"/>
  <c r="P71" i="35"/>
  <c r="O71" i="35"/>
  <c r="O75" i="35" s="1"/>
  <c r="N71" i="35"/>
  <c r="M71" i="35"/>
  <c r="L71" i="35"/>
  <c r="K71" i="35"/>
  <c r="J71" i="35"/>
  <c r="I71" i="35"/>
  <c r="H71" i="35"/>
  <c r="H75" i="35" s="1"/>
  <c r="H76" i="35" s="1"/>
  <c r="G71" i="35"/>
  <c r="G75" i="35" s="1"/>
  <c r="F71" i="35"/>
  <c r="F75" i="35" s="1"/>
  <c r="E71" i="35"/>
  <c r="E75" i="35" s="1"/>
  <c r="E76" i="35" s="1"/>
  <c r="D71" i="35"/>
  <c r="C71" i="35"/>
  <c r="W54" i="35"/>
  <c r="V54" i="35"/>
  <c r="U54" i="35"/>
  <c r="T54" i="35"/>
  <c r="S54" i="35"/>
  <c r="R54" i="35"/>
  <c r="Q54" i="35"/>
  <c r="O54" i="35"/>
  <c r="M54" i="35"/>
  <c r="L54" i="35"/>
  <c r="K54" i="35"/>
  <c r="J54" i="35"/>
  <c r="I54" i="35"/>
  <c r="H54" i="35"/>
  <c r="G54" i="35"/>
  <c r="F54" i="35"/>
  <c r="E54" i="35"/>
  <c r="C54" i="35"/>
  <c r="V53" i="35"/>
  <c r="U53" i="35"/>
  <c r="T53" i="35"/>
  <c r="S53" i="35"/>
  <c r="R53" i="35"/>
  <c r="Q53" i="35"/>
  <c r="O53" i="35"/>
  <c r="N53" i="35"/>
  <c r="L53" i="35"/>
  <c r="J53" i="35"/>
  <c r="I53" i="35"/>
  <c r="H53" i="35"/>
  <c r="G53" i="35"/>
  <c r="F53" i="35"/>
  <c r="E53" i="35"/>
  <c r="C53" i="35"/>
  <c r="W52" i="35"/>
  <c r="U52" i="35"/>
  <c r="S52" i="35"/>
  <c r="R52" i="35"/>
  <c r="Q52" i="35"/>
  <c r="P52" i="35"/>
  <c r="O52" i="35"/>
  <c r="N52" i="35"/>
  <c r="L52" i="35"/>
  <c r="K52" i="35"/>
  <c r="I52" i="35"/>
  <c r="G52" i="35"/>
  <c r="F52" i="35"/>
  <c r="E52" i="35"/>
  <c r="D52" i="35"/>
  <c r="C52" i="35"/>
  <c r="W51" i="35"/>
  <c r="U51" i="35"/>
  <c r="T51" i="35"/>
  <c r="R51" i="35"/>
  <c r="O51" i="35"/>
  <c r="N51" i="35"/>
  <c r="M51" i="35"/>
  <c r="L51" i="35"/>
  <c r="K51" i="35"/>
  <c r="J51" i="35"/>
  <c r="I51" i="35"/>
  <c r="H51" i="35"/>
  <c r="F51" i="35"/>
  <c r="C51" i="35"/>
  <c r="W50" i="35"/>
  <c r="V50" i="35"/>
  <c r="U50" i="35"/>
  <c r="T50" i="35"/>
  <c r="R50" i="35"/>
  <c r="Q50" i="35"/>
  <c r="O50" i="35"/>
  <c r="L50" i="35"/>
  <c r="K50" i="35"/>
  <c r="J50" i="35"/>
  <c r="I50" i="35"/>
  <c r="H50" i="35"/>
  <c r="G50" i="35"/>
  <c r="F50" i="35"/>
  <c r="E50" i="35"/>
  <c r="C50" i="35"/>
  <c r="U49" i="35"/>
  <c r="T49" i="35"/>
  <c r="S49" i="35"/>
  <c r="R49" i="35"/>
  <c r="Q49" i="35"/>
  <c r="O49" i="35"/>
  <c r="N49" i="35"/>
  <c r="L49" i="35"/>
  <c r="I49" i="35"/>
  <c r="H49" i="35"/>
  <c r="G49" i="35"/>
  <c r="F49" i="35"/>
  <c r="D49" i="35"/>
  <c r="C49" i="35"/>
  <c r="W48" i="35"/>
  <c r="U48" i="35"/>
  <c r="R48" i="35"/>
  <c r="Q48" i="35"/>
  <c r="P48" i="35"/>
  <c r="O48" i="35"/>
  <c r="L48" i="35"/>
  <c r="K48" i="35"/>
  <c r="F48" i="35"/>
  <c r="E48" i="35"/>
  <c r="D48" i="35"/>
  <c r="C48" i="35"/>
  <c r="U47" i="35"/>
  <c r="T47" i="35"/>
  <c r="O47" i="35"/>
  <c r="N47" i="35"/>
  <c r="M47" i="35"/>
  <c r="L47" i="35"/>
  <c r="K47" i="35"/>
  <c r="J47" i="35"/>
  <c r="I47" i="35"/>
  <c r="H47" i="35"/>
  <c r="C47" i="35"/>
  <c r="W46" i="35"/>
  <c r="V46" i="35"/>
  <c r="U46" i="35"/>
  <c r="R46" i="35"/>
  <c r="Q46" i="35"/>
  <c r="L46" i="35"/>
  <c r="K46" i="35"/>
  <c r="J46" i="35"/>
  <c r="I46" i="35"/>
  <c r="F46" i="35"/>
  <c r="E46" i="35"/>
  <c r="U45" i="35"/>
  <c r="T45" i="35"/>
  <c r="S45" i="35"/>
  <c r="R45" i="35"/>
  <c r="P45" i="35"/>
  <c r="N45" i="35"/>
  <c r="I45" i="35"/>
  <c r="H45" i="35"/>
  <c r="G45" i="35"/>
  <c r="F45" i="35"/>
  <c r="O42" i="35"/>
  <c r="U41" i="35"/>
  <c r="T41" i="35"/>
  <c r="H41" i="35"/>
  <c r="R40" i="35"/>
  <c r="R39" i="35" s="1"/>
  <c r="P40" i="35"/>
  <c r="P39" i="35" s="1"/>
  <c r="O40" i="35"/>
  <c r="O39" i="35" s="1"/>
  <c r="D40" i="35"/>
  <c r="D39" i="35" s="1"/>
  <c r="C40" i="35"/>
  <c r="C39" i="35" s="1"/>
  <c r="W38" i="35"/>
  <c r="U38" i="35"/>
  <c r="T38" i="35"/>
  <c r="T39" i="35" s="1"/>
  <c r="T42" i="35" s="1"/>
  <c r="S38" i="35"/>
  <c r="R38" i="35"/>
  <c r="Q38" i="35"/>
  <c r="P38" i="35"/>
  <c r="O38" i="35"/>
  <c r="N38" i="35"/>
  <c r="M38" i="35"/>
  <c r="L38" i="35"/>
  <c r="K38" i="35"/>
  <c r="I38" i="35"/>
  <c r="H38" i="35"/>
  <c r="G38" i="35"/>
  <c r="F38" i="35"/>
  <c r="E38" i="35"/>
  <c r="D38" i="35"/>
  <c r="C38" i="35"/>
  <c r="W37" i="35"/>
  <c r="V37" i="35"/>
  <c r="U37" i="35"/>
  <c r="T37" i="35"/>
  <c r="R37" i="35"/>
  <c r="R41" i="35" s="1"/>
  <c r="Q37" i="35"/>
  <c r="P37" i="35"/>
  <c r="O37" i="35"/>
  <c r="O41" i="35" s="1"/>
  <c r="N37" i="35"/>
  <c r="M37" i="35"/>
  <c r="L37" i="35"/>
  <c r="K37" i="35"/>
  <c r="J37" i="35"/>
  <c r="I37" i="35"/>
  <c r="H37" i="35"/>
  <c r="F37" i="35"/>
  <c r="E37" i="35"/>
  <c r="D37" i="35"/>
  <c r="C37" i="35"/>
  <c r="L20" i="35"/>
  <c r="H59" i="35" l="1"/>
  <c r="E92" i="35"/>
  <c r="E89" i="35"/>
  <c r="E90" i="35" s="1"/>
  <c r="E96" i="35"/>
  <c r="E49" i="35"/>
  <c r="M182" i="35"/>
  <c r="M46" i="35"/>
  <c r="U63" i="35"/>
  <c r="U90" i="35"/>
  <c r="U98" i="35"/>
  <c r="U55" i="35"/>
  <c r="F58" i="35"/>
  <c r="F55" i="35"/>
  <c r="H63" i="35"/>
  <c r="E94" i="35"/>
  <c r="H61" i="35"/>
  <c r="T95" i="35"/>
  <c r="Q89" i="35"/>
  <c r="Q90" i="35" s="1"/>
  <c r="Q96" i="35"/>
  <c r="V89" i="35"/>
  <c r="R42" i="35"/>
  <c r="V47" i="35"/>
  <c r="N75" i="35"/>
  <c r="L55" i="35"/>
  <c r="F60" i="35"/>
  <c r="I177" i="35"/>
  <c r="I139" i="35"/>
  <c r="U139" i="35"/>
  <c r="U177" i="35"/>
  <c r="C176" i="35"/>
  <c r="C177" i="35" s="1"/>
  <c r="C178" i="35" s="1"/>
  <c r="O176" i="35"/>
  <c r="O177" i="35" s="1"/>
  <c r="O178" i="35"/>
  <c r="Q45" i="35"/>
  <c r="H58" i="35"/>
  <c r="H55" i="35"/>
  <c r="H56" i="35" s="1"/>
  <c r="H66" i="35"/>
  <c r="M89" i="35"/>
  <c r="S94" i="35"/>
  <c r="V95" i="35"/>
  <c r="V99" i="35"/>
  <c r="F67" i="35"/>
  <c r="E45" i="35"/>
  <c r="C41" i="35"/>
  <c r="C42" i="35" s="1"/>
  <c r="H60" i="35"/>
  <c r="H64" i="35"/>
  <c r="H39" i="35"/>
  <c r="H42" i="35" s="1"/>
  <c r="K40" i="35"/>
  <c r="K75" i="35"/>
  <c r="W75" i="35"/>
  <c r="W76" i="35" s="1"/>
  <c r="D41" i="35"/>
  <c r="P41" i="35"/>
  <c r="P42" i="35" s="1"/>
  <c r="R62" i="35"/>
  <c r="I64" i="35"/>
  <c r="I75" i="35"/>
  <c r="I76" i="35" s="1"/>
  <c r="I40" i="35"/>
  <c r="U39" i="35"/>
  <c r="U42" i="35" s="1"/>
  <c r="U94" i="35"/>
  <c r="I98" i="35"/>
  <c r="L66" i="35"/>
  <c r="J75" i="35"/>
  <c r="J76" i="35" s="1"/>
  <c r="J40" i="35"/>
  <c r="V75" i="35"/>
  <c r="V76" i="35" s="1"/>
  <c r="V40" i="35"/>
  <c r="D89" i="35"/>
  <c r="D92" i="35" s="1"/>
  <c r="P181" i="35"/>
  <c r="P89" i="35"/>
  <c r="P92" i="35"/>
  <c r="G93" i="35"/>
  <c r="S93" i="35"/>
  <c r="J183" i="35"/>
  <c r="V98" i="35"/>
  <c r="M99" i="35"/>
  <c r="D100" i="35"/>
  <c r="G101" i="35"/>
  <c r="G190" i="35"/>
  <c r="F109" i="35"/>
  <c r="Q100" i="35"/>
  <c r="S37" i="35"/>
  <c r="R58" i="35"/>
  <c r="R55" i="35"/>
  <c r="R63" i="35" s="1"/>
  <c r="L60" i="35"/>
  <c r="F62" i="35"/>
  <c r="J181" i="35"/>
  <c r="J123" i="35"/>
  <c r="J45" i="35"/>
  <c r="D183" i="35"/>
  <c r="D128" i="35"/>
  <c r="D47" i="35"/>
  <c r="D55" i="35" s="1"/>
  <c r="P183" i="35"/>
  <c r="P47" i="35"/>
  <c r="P55" i="35" s="1"/>
  <c r="G123" i="35"/>
  <c r="G184" i="35"/>
  <c r="G48" i="35"/>
  <c r="G55" i="35" s="1"/>
  <c r="S184" i="35"/>
  <c r="S48" i="35"/>
  <c r="J130" i="35"/>
  <c r="J185" i="35"/>
  <c r="J49" i="35"/>
  <c r="V130" i="35"/>
  <c r="V185" i="35"/>
  <c r="V49" i="35"/>
  <c r="M186" i="35"/>
  <c r="M50" i="35"/>
  <c r="D187" i="35"/>
  <c r="D51" i="35"/>
  <c r="P132" i="35"/>
  <c r="P187" i="35"/>
  <c r="P51" i="35"/>
  <c r="D42" i="35"/>
  <c r="U67" i="35"/>
  <c r="M108" i="35"/>
  <c r="J38" i="35"/>
  <c r="V38" i="35"/>
  <c r="L64" i="35"/>
  <c r="H67" i="35"/>
  <c r="S50" i="35"/>
  <c r="I67" i="35"/>
  <c r="G89" i="35"/>
  <c r="G97" i="35" s="1"/>
  <c r="J89" i="35"/>
  <c r="J98" i="35" s="1"/>
  <c r="V93" i="35"/>
  <c r="P95" i="35"/>
  <c r="G96" i="35"/>
  <c r="P99" i="35"/>
  <c r="K181" i="35"/>
  <c r="K126" i="35"/>
  <c r="K123" i="35"/>
  <c r="W181" i="35"/>
  <c r="W126" i="35"/>
  <c r="W123" i="35"/>
  <c r="N182" i="35"/>
  <c r="E149" i="35"/>
  <c r="K130" i="35"/>
  <c r="E132" i="35"/>
  <c r="H133" i="35"/>
  <c r="T154" i="35"/>
  <c r="F41" i="35"/>
  <c r="F42" i="35" s="1"/>
  <c r="E100" i="35"/>
  <c r="T101" i="35"/>
  <c r="G37" i="35"/>
  <c r="V181" i="35"/>
  <c r="V126" i="35"/>
  <c r="V123" i="35"/>
  <c r="V45" i="35"/>
  <c r="S46" i="35"/>
  <c r="M48" i="35"/>
  <c r="H62" i="35"/>
  <c r="I55" i="35"/>
  <c r="I59" i="35" s="1"/>
  <c r="O100" i="35"/>
  <c r="F101" i="35"/>
  <c r="R101" i="35"/>
  <c r="S89" i="35"/>
  <c r="S90" i="35" s="1"/>
  <c r="P97" i="35"/>
  <c r="M100" i="35"/>
  <c r="K110" i="35"/>
  <c r="O128" i="35"/>
  <c r="O124" i="35"/>
  <c r="I62" i="35"/>
  <c r="U66" i="35"/>
  <c r="F90" i="35"/>
  <c r="R96" i="35"/>
  <c r="C99" i="35"/>
  <c r="U101" i="35"/>
  <c r="T109" i="35"/>
  <c r="T110" i="35" s="1"/>
  <c r="L74" i="35"/>
  <c r="L40" i="35" s="1"/>
  <c r="C76" i="35"/>
  <c r="O76" i="35"/>
  <c r="M149" i="35"/>
  <c r="G100" i="35"/>
  <c r="V101" i="35"/>
  <c r="O92" i="35"/>
  <c r="E98" i="35"/>
  <c r="C101" i="35"/>
  <c r="I109" i="35"/>
  <c r="I110" i="35" s="1"/>
  <c r="O110" i="35"/>
  <c r="I58" i="35"/>
  <c r="U62" i="35"/>
  <c r="F65" i="35"/>
  <c r="L67" i="35"/>
  <c r="U93" i="35"/>
  <c r="F96" i="35"/>
  <c r="L98" i="35"/>
  <c r="I101" i="35"/>
  <c r="N41" i="35"/>
  <c r="N42" i="35" s="1"/>
  <c r="W45" i="35"/>
  <c r="E47" i="35"/>
  <c r="Q47" i="35"/>
  <c r="T48" i="35"/>
  <c r="K49" i="35"/>
  <c r="W49" i="35"/>
  <c r="N50" i="35"/>
  <c r="Q51" i="35"/>
  <c r="T52" i="35"/>
  <c r="N54" i="35"/>
  <c r="U60" i="35"/>
  <c r="M74" i="35"/>
  <c r="H89" i="35"/>
  <c r="H97" i="35" s="1"/>
  <c r="T89" i="35"/>
  <c r="T93" i="35" s="1"/>
  <c r="W93" i="35"/>
  <c r="E95" i="35"/>
  <c r="Q95" i="35"/>
  <c r="H96" i="35"/>
  <c r="T96" i="35"/>
  <c r="E99" i="35"/>
  <c r="Q99" i="35"/>
  <c r="G98" i="35"/>
  <c r="U58" i="35"/>
  <c r="F61" i="35"/>
  <c r="L63" i="35"/>
  <c r="R65" i="35"/>
  <c r="R90" i="35"/>
  <c r="C95" i="35"/>
  <c r="I97" i="35"/>
  <c r="O99" i="35"/>
  <c r="M92" i="35"/>
  <c r="S147" i="35"/>
  <c r="Q76" i="35"/>
  <c r="N76" i="35"/>
  <c r="I92" i="35"/>
  <c r="U92" i="35"/>
  <c r="C94" i="35"/>
  <c r="O94" i="35"/>
  <c r="F95" i="35"/>
  <c r="R95" i="35"/>
  <c r="I96" i="35"/>
  <c r="U96" i="35"/>
  <c r="L152" i="35"/>
  <c r="C98" i="35"/>
  <c r="O98" i="35"/>
  <c r="F99" i="35"/>
  <c r="G94" i="35"/>
  <c r="K109" i="35"/>
  <c r="W109" i="35"/>
  <c r="W110" i="35" s="1"/>
  <c r="U187" i="35"/>
  <c r="L59" i="35"/>
  <c r="R61" i="35"/>
  <c r="I66" i="35"/>
  <c r="K76" i="35"/>
  <c r="I93" i="35"/>
  <c r="O95" i="35"/>
  <c r="U97" i="35"/>
  <c r="F100" i="35"/>
  <c r="O96" i="35"/>
  <c r="Q19" i="35"/>
  <c r="M45" i="35"/>
  <c r="D46" i="35"/>
  <c r="S47" i="35"/>
  <c r="V48" i="35"/>
  <c r="D50" i="35"/>
  <c r="S51" i="35"/>
  <c r="V52" i="35"/>
  <c r="L75" i="35"/>
  <c r="L76" i="35" s="1"/>
  <c r="F76" i="35"/>
  <c r="R76" i="35"/>
  <c r="J92" i="35"/>
  <c r="V92" i="35"/>
  <c r="M93" i="35"/>
  <c r="D94" i="35"/>
  <c r="P94" i="35"/>
  <c r="G95" i="35"/>
  <c r="J96" i="35"/>
  <c r="V96" i="35"/>
  <c r="M97" i="35"/>
  <c r="D98" i="35"/>
  <c r="P98" i="35"/>
  <c r="G99" i="35"/>
  <c r="I94" i="35"/>
  <c r="W108" i="35"/>
  <c r="W40" i="35" s="1"/>
  <c r="G76" i="35"/>
  <c r="S76" i="35"/>
  <c r="K89" i="35"/>
  <c r="K98" i="35" s="1"/>
  <c r="W89" i="35"/>
  <c r="W90" i="35" s="1"/>
  <c r="K151" i="35"/>
  <c r="Q153" i="35"/>
  <c r="W100" i="35"/>
  <c r="O101" i="35"/>
  <c r="Q155" i="35"/>
  <c r="C45" i="35"/>
  <c r="O45" i="35"/>
  <c r="L89" i="35"/>
  <c r="L90" i="35" s="1"/>
  <c r="C93" i="35"/>
  <c r="O93" i="35"/>
  <c r="F94" i="35"/>
  <c r="R94" i="35"/>
  <c r="I95" i="35"/>
  <c r="U95" i="35"/>
  <c r="C97" i="35"/>
  <c r="O152" i="35"/>
  <c r="F98" i="35"/>
  <c r="R98" i="35"/>
  <c r="I99" i="35"/>
  <c r="U99" i="35"/>
  <c r="L100" i="35"/>
  <c r="M94" i="35"/>
  <c r="Q98" i="35"/>
  <c r="C100" i="35"/>
  <c r="H110" i="35"/>
  <c r="C75" i="35"/>
  <c r="D101" i="35"/>
  <c r="P101" i="35"/>
  <c r="D75" i="35"/>
  <c r="D76" i="35" s="1"/>
  <c r="P75" i="35"/>
  <c r="P76" i="35" s="1"/>
  <c r="N92" i="35"/>
  <c r="N89" i="35"/>
  <c r="N90" i="35" s="1"/>
  <c r="E93" i="35"/>
  <c r="Q93" i="35"/>
  <c r="Q182" i="35"/>
  <c r="H94" i="35"/>
  <c r="T94" i="35"/>
  <c r="W95" i="35"/>
  <c r="E97" i="35"/>
  <c r="Q97" i="35"/>
  <c r="H98" i="35"/>
  <c r="T98" i="35"/>
  <c r="W99" i="35"/>
  <c r="C92" i="35"/>
  <c r="H123" i="35"/>
  <c r="H124" i="35" s="1"/>
  <c r="H181" i="35"/>
  <c r="H126" i="35"/>
  <c r="T123" i="35"/>
  <c r="T126" i="35" s="1"/>
  <c r="T181" i="35"/>
  <c r="K182" i="35"/>
  <c r="K127" i="35"/>
  <c r="W182" i="35"/>
  <c r="W127" i="35"/>
  <c r="N183" i="35"/>
  <c r="E184" i="35"/>
  <c r="H151" i="35"/>
  <c r="G188" i="35"/>
  <c r="G133" i="35"/>
  <c r="S188" i="35"/>
  <c r="S133" i="35"/>
  <c r="J189" i="35"/>
  <c r="J134" i="35"/>
  <c r="V189" i="35"/>
  <c r="L181" i="35"/>
  <c r="L123" i="35"/>
  <c r="C182" i="35"/>
  <c r="O182" i="35"/>
  <c r="O127" i="35"/>
  <c r="F183" i="35"/>
  <c r="F128" i="35"/>
  <c r="R183" i="35"/>
  <c r="I184" i="35"/>
  <c r="U184" i="35"/>
  <c r="U129" i="35"/>
  <c r="L185" i="35"/>
  <c r="C186" i="35"/>
  <c r="O131" i="35"/>
  <c r="C190" i="35"/>
  <c r="O190" i="35"/>
  <c r="F92" i="35"/>
  <c r="R92" i="35"/>
  <c r="J109" i="35"/>
  <c r="J110" i="35" s="1"/>
  <c r="V109" i="35"/>
  <c r="V110" i="35" s="1"/>
  <c r="D110" i="35"/>
  <c r="P110" i="35"/>
  <c r="C110" i="35"/>
  <c r="M181" i="35"/>
  <c r="M126" i="35"/>
  <c r="M123" i="35"/>
  <c r="M124" i="35" s="1"/>
  <c r="D182" i="35"/>
  <c r="P127" i="35"/>
  <c r="P182" i="35"/>
  <c r="G183" i="35"/>
  <c r="G128" i="35"/>
  <c r="S183" i="35"/>
  <c r="J129" i="35"/>
  <c r="J184" i="35"/>
  <c r="V184" i="35"/>
  <c r="M185" i="35"/>
  <c r="M130" i="35"/>
  <c r="D186" i="35"/>
  <c r="P186" i="35"/>
  <c r="G187" i="35"/>
  <c r="G132" i="35"/>
  <c r="S187" i="35"/>
  <c r="J133" i="35"/>
  <c r="V188" i="35"/>
  <c r="V133" i="35"/>
  <c r="M189" i="35"/>
  <c r="M134" i="35"/>
  <c r="D190" i="35"/>
  <c r="P190" i="35"/>
  <c r="V129" i="35"/>
  <c r="D135" i="35"/>
  <c r="K177" i="35"/>
  <c r="K178" i="35" s="1"/>
  <c r="K139" i="35"/>
  <c r="W177" i="35"/>
  <c r="W178" i="35" s="1"/>
  <c r="W139" i="35"/>
  <c r="E176" i="35"/>
  <c r="Q176" i="35"/>
  <c r="L309" i="35"/>
  <c r="H92" i="35"/>
  <c r="T92" i="35"/>
  <c r="F110" i="35"/>
  <c r="R110" i="35"/>
  <c r="C126" i="35"/>
  <c r="C123" i="35"/>
  <c r="C130" i="35" s="1"/>
  <c r="C181" i="35"/>
  <c r="O126" i="35"/>
  <c r="O181" i="35"/>
  <c r="F182" i="35"/>
  <c r="R182" i="35"/>
  <c r="I128" i="35"/>
  <c r="I183" i="35"/>
  <c r="U183" i="35"/>
  <c r="U128" i="35"/>
  <c r="L184" i="35"/>
  <c r="L129" i="35"/>
  <c r="C185" i="35"/>
  <c r="O185" i="35"/>
  <c r="F186" i="35"/>
  <c r="R186" i="35"/>
  <c r="I187" i="35"/>
  <c r="U132" i="35"/>
  <c r="L188" i="35"/>
  <c r="C189" i="35"/>
  <c r="O134" i="35"/>
  <c r="O189" i="35"/>
  <c r="F190" i="35"/>
  <c r="F135" i="35"/>
  <c r="R190" i="35"/>
  <c r="R135" i="35"/>
  <c r="L130" i="35"/>
  <c r="G178" i="35"/>
  <c r="N229" i="35"/>
  <c r="R154" i="35"/>
  <c r="I100" i="35"/>
  <c r="U100" i="35"/>
  <c r="L101" i="35"/>
  <c r="L97" i="35"/>
  <c r="R99" i="35"/>
  <c r="M109" i="35"/>
  <c r="M110" i="35" s="1"/>
  <c r="D123" i="35"/>
  <c r="D132" i="35" s="1"/>
  <c r="P126" i="35"/>
  <c r="G127" i="35"/>
  <c r="S127" i="35"/>
  <c r="V183" i="35"/>
  <c r="M129" i="35"/>
  <c r="P185" i="35"/>
  <c r="S186" i="35"/>
  <c r="O130" i="35"/>
  <c r="K184" i="35"/>
  <c r="E108" i="35"/>
  <c r="E40" i="35" s="1"/>
  <c r="E39" i="35" s="1"/>
  <c r="Q108" i="35"/>
  <c r="E123" i="35"/>
  <c r="E130" i="35" s="1"/>
  <c r="E181" i="35"/>
  <c r="Q123" i="35"/>
  <c r="Q126" i="35" s="1"/>
  <c r="Q181" i="35"/>
  <c r="H127" i="35"/>
  <c r="H182" i="35"/>
  <c r="T127" i="35"/>
  <c r="T182" i="35"/>
  <c r="K128" i="35"/>
  <c r="K183" i="35"/>
  <c r="W183" i="35"/>
  <c r="N129" i="35"/>
  <c r="N184" i="35"/>
  <c r="E185" i="35"/>
  <c r="Q185" i="35"/>
  <c r="H186" i="35"/>
  <c r="K187" i="35"/>
  <c r="W187" i="35"/>
  <c r="N188" i="35"/>
  <c r="T135" i="35"/>
  <c r="T130" i="35"/>
  <c r="F181" i="35"/>
  <c r="F126" i="35"/>
  <c r="F123" i="35"/>
  <c r="F127" i="35" s="1"/>
  <c r="R181" i="35"/>
  <c r="R123" i="35"/>
  <c r="R127" i="35" s="1"/>
  <c r="I182" i="35"/>
  <c r="U182" i="35"/>
  <c r="U127" i="35"/>
  <c r="L183" i="35"/>
  <c r="L128" i="35"/>
  <c r="C184" i="35"/>
  <c r="C129" i="35"/>
  <c r="O150" i="35"/>
  <c r="F130" i="35"/>
  <c r="F185" i="35"/>
  <c r="R185" i="35"/>
  <c r="I186" i="35"/>
  <c r="U186" i="35"/>
  <c r="U131" i="35"/>
  <c r="L187" i="35"/>
  <c r="C188" i="35"/>
  <c r="C133" i="35"/>
  <c r="O188" i="35"/>
  <c r="F134" i="35"/>
  <c r="F189" i="35"/>
  <c r="R189" i="35"/>
  <c r="U190" i="35"/>
  <c r="O133" i="35"/>
  <c r="J178" i="35"/>
  <c r="V178" i="35"/>
  <c r="O97" i="35"/>
  <c r="G181" i="35"/>
  <c r="J182" i="35"/>
  <c r="V182" i="35"/>
  <c r="M128" i="35"/>
  <c r="D184" i="35"/>
  <c r="S185" i="35"/>
  <c r="J131" i="35"/>
  <c r="V186" i="35"/>
  <c r="M132" i="35"/>
  <c r="D188" i="35"/>
  <c r="P133" i="35"/>
  <c r="V135" i="35"/>
  <c r="Q133" i="35"/>
  <c r="Q184" i="35"/>
  <c r="H130" i="35"/>
  <c r="T151" i="35"/>
  <c r="K186" i="35"/>
  <c r="K131" i="35"/>
  <c r="W186" i="35"/>
  <c r="W131" i="35"/>
  <c r="N187" i="35"/>
  <c r="E188" i="35"/>
  <c r="Q154" i="35"/>
  <c r="H155" i="35"/>
  <c r="T189" i="35"/>
  <c r="T134" i="35"/>
  <c r="K135" i="35"/>
  <c r="W190" i="35"/>
  <c r="W135" i="35"/>
  <c r="L126" i="35"/>
  <c r="N100" i="35"/>
  <c r="E101" i="35"/>
  <c r="Q101" i="35"/>
  <c r="I181" i="35"/>
  <c r="U181" i="35"/>
  <c r="L182" i="35"/>
  <c r="C183" i="35"/>
  <c r="O183" i="35"/>
  <c r="F184" i="35"/>
  <c r="R129" i="35"/>
  <c r="C153" i="35"/>
  <c r="O132" i="35"/>
  <c r="K190" i="35"/>
  <c r="I190" i="35"/>
  <c r="R126" i="35"/>
  <c r="H134" i="35"/>
  <c r="S177" i="35"/>
  <c r="S178" i="35" s="1"/>
  <c r="R187" i="35"/>
  <c r="U188" i="35"/>
  <c r="L189" i="35"/>
  <c r="S123" i="35"/>
  <c r="S132" i="35" s="1"/>
  <c r="D126" i="35"/>
  <c r="V127" i="35"/>
  <c r="F129" i="35"/>
  <c r="V134" i="35"/>
  <c r="O135" i="35"/>
  <c r="N126" i="35"/>
  <c r="E127" i="35"/>
  <c r="Q127" i="35"/>
  <c r="H128" i="35"/>
  <c r="T128" i="35"/>
  <c r="K129" i="35"/>
  <c r="W184" i="35"/>
  <c r="W129" i="35"/>
  <c r="N185" i="35"/>
  <c r="E186" i="35"/>
  <c r="Q186" i="35"/>
  <c r="Q131" i="35"/>
  <c r="H187" i="35"/>
  <c r="H132" i="35"/>
  <c r="T187" i="35"/>
  <c r="T132" i="35"/>
  <c r="K133" i="35"/>
  <c r="W188" i="35"/>
  <c r="W133" i="35"/>
  <c r="N189" i="35"/>
  <c r="E190" i="35"/>
  <c r="I123" i="35"/>
  <c r="C128" i="35"/>
  <c r="S131" i="35"/>
  <c r="K132" i="35"/>
  <c r="C135" i="35"/>
  <c r="D185" i="35"/>
  <c r="G186" i="35"/>
  <c r="J187" i="35"/>
  <c r="V187" i="35"/>
  <c r="M188" i="35"/>
  <c r="D189" i="35"/>
  <c r="P189" i="35"/>
  <c r="S190" i="35"/>
  <c r="U126" i="35"/>
  <c r="P130" i="35"/>
  <c r="H131" i="35"/>
  <c r="L134" i="35"/>
  <c r="M139" i="35"/>
  <c r="L177" i="35"/>
  <c r="L178" i="35" s="1"/>
  <c r="M184" i="35"/>
  <c r="T186" i="35"/>
  <c r="E189" i="35"/>
  <c r="H190" i="35"/>
  <c r="T190" i="35"/>
  <c r="I126" i="35"/>
  <c r="D130" i="35"/>
  <c r="Q130" i="35"/>
  <c r="V131" i="35"/>
  <c r="T133" i="35"/>
  <c r="U135" i="35"/>
  <c r="D181" i="35"/>
  <c r="S182" i="35"/>
  <c r="E214" i="35"/>
  <c r="E216" i="35" s="1"/>
  <c r="Q214" i="35"/>
  <c r="Q216" i="35" s="1"/>
  <c r="H216" i="35"/>
  <c r="U292" i="35"/>
  <c r="U133" i="35"/>
  <c r="H135" i="35"/>
  <c r="P139" i="35"/>
  <c r="N177" i="35"/>
  <c r="N178" i="35" s="1"/>
  <c r="H178" i="35"/>
  <c r="P184" i="35"/>
  <c r="G185" i="35"/>
  <c r="J186" i="35"/>
  <c r="M187" i="35"/>
  <c r="P188" i="35"/>
  <c r="G189" i="35"/>
  <c r="S189" i="35"/>
  <c r="V190" i="35"/>
  <c r="N123" i="35"/>
  <c r="N127" i="35" s="1"/>
  <c r="V128" i="35"/>
  <c r="S130" i="35"/>
  <c r="C132" i="35"/>
  <c r="I178" i="35"/>
  <c r="U178" i="35"/>
  <c r="E182" i="35"/>
  <c r="T183" i="35"/>
  <c r="R184" i="35"/>
  <c r="E187" i="35"/>
  <c r="I229" i="35"/>
  <c r="I234" i="35" s="1"/>
  <c r="U229" i="35"/>
  <c r="U234" i="35" s="1"/>
  <c r="I185" i="35"/>
  <c r="U185" i="35"/>
  <c r="O187" i="35"/>
  <c r="F188" i="35"/>
  <c r="R133" i="35"/>
  <c r="U189" i="35"/>
  <c r="U134" i="35"/>
  <c r="L135" i="35"/>
  <c r="P123" i="35"/>
  <c r="P124" i="35" s="1"/>
  <c r="U130" i="35"/>
  <c r="R132" i="35"/>
  <c r="D134" i="35"/>
  <c r="E139" i="35"/>
  <c r="S139" i="35"/>
  <c r="E177" i="35"/>
  <c r="E178" i="35" s="1"/>
  <c r="Q177" i="35"/>
  <c r="Q178" i="35" s="1"/>
  <c r="G182" i="35"/>
  <c r="F187" i="35"/>
  <c r="M190" i="35"/>
  <c r="M135" i="35"/>
  <c r="F177" i="35"/>
  <c r="F178" i="35" s="1"/>
  <c r="R177" i="35"/>
  <c r="R178" i="35" s="1"/>
  <c r="Q183" i="35"/>
  <c r="H184" i="35"/>
  <c r="T184" i="35"/>
  <c r="W185" i="35"/>
  <c r="N186" i="35"/>
  <c r="H188" i="35"/>
  <c r="K189" i="35"/>
  <c r="W189" i="35"/>
  <c r="N190" i="35"/>
  <c r="W130" i="35"/>
  <c r="M133" i="35"/>
  <c r="T177" i="35"/>
  <c r="T178" i="35" s="1"/>
  <c r="N181" i="35"/>
  <c r="H183" i="35"/>
  <c r="I189" i="35"/>
  <c r="I215" i="35"/>
  <c r="L216" i="35"/>
  <c r="W238" i="35"/>
  <c r="W241" i="35"/>
  <c r="N253" i="35"/>
  <c r="N252" i="35"/>
  <c r="N254" i="35" s="1"/>
  <c r="E254" i="35"/>
  <c r="E252" i="35"/>
  <c r="K279" i="35"/>
  <c r="K275" i="35"/>
  <c r="K271" i="35"/>
  <c r="K277" i="35"/>
  <c r="K273" i="35"/>
  <c r="K274" i="35"/>
  <c r="K270" i="35"/>
  <c r="K276" i="35"/>
  <c r="W279" i="35"/>
  <c r="W275" i="35"/>
  <c r="W271" i="35"/>
  <c r="W277" i="35"/>
  <c r="W273" i="35"/>
  <c r="W268" i="35"/>
  <c r="W274" i="35"/>
  <c r="W270" i="35"/>
  <c r="W276" i="35"/>
  <c r="F292" i="35"/>
  <c r="K214" i="35"/>
  <c r="W215" i="35"/>
  <c r="K239" i="35"/>
  <c r="J305" i="35"/>
  <c r="J308" i="35" s="1"/>
  <c r="V305" i="35"/>
  <c r="V308" i="35" s="1"/>
  <c r="D315" i="35"/>
  <c r="D311" i="35"/>
  <c r="D316" i="35"/>
  <c r="D312" i="35"/>
  <c r="D317" i="35"/>
  <c r="D313" i="35"/>
  <c r="D314" i="35"/>
  <c r="D310" i="35"/>
  <c r="L215" i="35"/>
  <c r="Q239" i="35"/>
  <c r="Q233" i="35"/>
  <c r="Q232" i="35"/>
  <c r="Q238" i="35"/>
  <c r="Q236" i="35"/>
  <c r="Q241" i="35"/>
  <c r="Q235" i="35"/>
  <c r="E253" i="35"/>
  <c r="Q254" i="35"/>
  <c r="F290" i="35"/>
  <c r="F291" i="35" s="1"/>
  <c r="R290" i="35"/>
  <c r="R292" i="35" s="1"/>
  <c r="R291" i="35"/>
  <c r="D216" i="35"/>
  <c r="E238" i="35"/>
  <c r="E237" i="35"/>
  <c r="E236" i="35"/>
  <c r="E240" i="35"/>
  <c r="E234" i="35"/>
  <c r="E239" i="35"/>
  <c r="E233" i="35"/>
  <c r="Q234" i="35"/>
  <c r="U254" i="35"/>
  <c r="F274" i="35"/>
  <c r="F270" i="35"/>
  <c r="F268" i="35"/>
  <c r="F273" i="35"/>
  <c r="F277" i="35"/>
  <c r="F271" i="35"/>
  <c r="F275" i="35"/>
  <c r="F279" i="35"/>
  <c r="F272" i="35"/>
  <c r="O309" i="35"/>
  <c r="Q190" i="35"/>
  <c r="E135" i="35"/>
  <c r="Q135" i="35"/>
  <c r="W214" i="35"/>
  <c r="W216" i="35" s="1"/>
  <c r="F239" i="35"/>
  <c r="F235" i="35"/>
  <c r="F230" i="35"/>
  <c r="F237" i="35"/>
  <c r="F236" i="35"/>
  <c r="F241" i="35"/>
  <c r="F240" i="35"/>
  <c r="F234" i="35"/>
  <c r="F233" i="35"/>
  <c r="G234" i="35"/>
  <c r="V240" i="35"/>
  <c r="V236" i="35"/>
  <c r="V232" i="35"/>
  <c r="V241" i="35"/>
  <c r="V237" i="35"/>
  <c r="V233" i="35"/>
  <c r="V238" i="35"/>
  <c r="V234" i="35"/>
  <c r="V230" i="35"/>
  <c r="V235" i="35"/>
  <c r="H237" i="35"/>
  <c r="W254" i="35"/>
  <c r="L292" i="35"/>
  <c r="H236" i="35"/>
  <c r="H230" i="35"/>
  <c r="H241" i="35"/>
  <c r="H235" i="35"/>
  <c r="H233" i="35"/>
  <c r="H239" i="35"/>
  <c r="H238" i="35"/>
  <c r="H232" i="35"/>
  <c r="T229" i="35"/>
  <c r="T234" i="35" s="1"/>
  <c r="H234" i="35"/>
  <c r="I252" i="35"/>
  <c r="I254" i="35" s="1"/>
  <c r="I253" i="35"/>
  <c r="U252" i="35"/>
  <c r="U253" i="35" s="1"/>
  <c r="L252" i="35"/>
  <c r="L254" i="35" s="1"/>
  <c r="O315" i="35"/>
  <c r="O311" i="35"/>
  <c r="O306" i="35"/>
  <c r="O316" i="35"/>
  <c r="O312" i="35"/>
  <c r="O317" i="35"/>
  <c r="O310" i="35"/>
  <c r="O313" i="35"/>
  <c r="O314" i="35"/>
  <c r="F215" i="35"/>
  <c r="Q230" i="35"/>
  <c r="K253" i="35"/>
  <c r="W253" i="35"/>
  <c r="F276" i="35"/>
  <c r="J216" i="35"/>
  <c r="J214" i="35"/>
  <c r="J230" i="35" s="1"/>
  <c r="V216" i="35"/>
  <c r="K236" i="35"/>
  <c r="K241" i="35"/>
  <c r="K235" i="35"/>
  <c r="K240" i="35"/>
  <c r="K238" i="35"/>
  <c r="K232" i="35"/>
  <c r="K237" i="35"/>
  <c r="W232" i="35"/>
  <c r="W237" i="35"/>
  <c r="W230" i="35"/>
  <c r="W236" i="35"/>
  <c r="W240" i="35"/>
  <c r="W239" i="35"/>
  <c r="W233" i="35"/>
  <c r="I267" i="35"/>
  <c r="I272" i="35"/>
  <c r="U267" i="35"/>
  <c r="C277" i="35"/>
  <c r="C273" i="35"/>
  <c r="C268" i="35"/>
  <c r="C276" i="35"/>
  <c r="C270" i="35"/>
  <c r="C274" i="35"/>
  <c r="C271" i="35"/>
  <c r="C275" i="35"/>
  <c r="C279" i="35"/>
  <c r="H215" i="35"/>
  <c r="T214" i="35"/>
  <c r="T215" i="35" s="1"/>
  <c r="K216" i="35"/>
  <c r="G239" i="35"/>
  <c r="G235" i="35"/>
  <c r="G240" i="35"/>
  <c r="G236" i="35"/>
  <c r="G232" i="35"/>
  <c r="G241" i="35"/>
  <c r="G237" i="35"/>
  <c r="G233" i="35"/>
  <c r="E235" i="35"/>
  <c r="T252" i="35"/>
  <c r="T253" i="35" s="1"/>
  <c r="H272" i="35"/>
  <c r="H267" i="35"/>
  <c r="T272" i="35"/>
  <c r="T267" i="35"/>
  <c r="K278" i="35"/>
  <c r="W278" i="35"/>
  <c r="O270" i="35"/>
  <c r="Q292" i="35"/>
  <c r="I317" i="35"/>
  <c r="I313" i="35"/>
  <c r="I314" i="35"/>
  <c r="I310" i="35"/>
  <c r="U317" i="35"/>
  <c r="U313" i="35"/>
  <c r="U314" i="35"/>
  <c r="U310" i="35"/>
  <c r="C315" i="35"/>
  <c r="C311" i="35"/>
  <c r="C306" i="35"/>
  <c r="C316" i="35"/>
  <c r="C312" i="35"/>
  <c r="I306" i="35"/>
  <c r="U315" i="35"/>
  <c r="R239" i="35"/>
  <c r="R235" i="35"/>
  <c r="R230" i="35"/>
  <c r="J272" i="35"/>
  <c r="J267" i="35"/>
  <c r="V272" i="35"/>
  <c r="V267" i="35"/>
  <c r="D277" i="35"/>
  <c r="D273" i="35"/>
  <c r="D268" i="35"/>
  <c r="D274" i="35"/>
  <c r="D270" i="35"/>
  <c r="D279" i="35"/>
  <c r="D275" i="35"/>
  <c r="D271" i="35"/>
  <c r="F316" i="35"/>
  <c r="F312" i="35"/>
  <c r="F317" i="35"/>
  <c r="F313" i="35"/>
  <c r="R306" i="35"/>
  <c r="F311" i="35"/>
  <c r="U312" i="35"/>
  <c r="I316" i="35"/>
  <c r="S239" i="35"/>
  <c r="S235" i="35"/>
  <c r="S230" i="35"/>
  <c r="S240" i="35"/>
  <c r="S236" i="35"/>
  <c r="S232" i="35"/>
  <c r="S241" i="35"/>
  <c r="S237" i="35"/>
  <c r="S233" i="35"/>
  <c r="R241" i="35"/>
  <c r="T291" i="35"/>
  <c r="W292" i="35"/>
  <c r="L305" i="35"/>
  <c r="L214" i="35"/>
  <c r="L230" i="35" s="1"/>
  <c r="W234" i="35"/>
  <c r="C254" i="35"/>
  <c r="O254" i="35"/>
  <c r="H252" i="35"/>
  <c r="H253" i="35" s="1"/>
  <c r="L267" i="35"/>
  <c r="K272" i="35"/>
  <c r="I290" i="35"/>
  <c r="I291" i="35" s="1"/>
  <c r="U290" i="35"/>
  <c r="U291" i="35" s="1"/>
  <c r="C292" i="35"/>
  <c r="K291" i="35"/>
  <c r="M305" i="35"/>
  <c r="M309" i="35" s="1"/>
  <c r="D309" i="35"/>
  <c r="P309" i="35"/>
  <c r="K317" i="35"/>
  <c r="K313" i="35"/>
  <c r="K315" i="35"/>
  <c r="K311" i="35"/>
  <c r="K306" i="35"/>
  <c r="K316" i="35"/>
  <c r="K312" i="35"/>
  <c r="I311" i="35"/>
  <c r="C313" i="35"/>
  <c r="R314" i="35"/>
  <c r="S216" i="35"/>
  <c r="N214" i="35"/>
  <c r="N215" i="35" s="1"/>
  <c r="M234" i="35"/>
  <c r="R236" i="35"/>
  <c r="M253" i="35"/>
  <c r="D254" i="35"/>
  <c r="P254" i="35"/>
  <c r="K252" i="35"/>
  <c r="K268" i="35" s="1"/>
  <c r="M272" i="35"/>
  <c r="D278" i="35"/>
  <c r="P278" i="35"/>
  <c r="J290" i="35"/>
  <c r="J292" i="35" s="1"/>
  <c r="V290" i="35"/>
  <c r="V292" i="35" s="1"/>
  <c r="E292" i="35"/>
  <c r="O291" i="35"/>
  <c r="N314" i="35"/>
  <c r="N310" i="35"/>
  <c r="N316" i="35"/>
  <c r="N312" i="35"/>
  <c r="N317" i="35"/>
  <c r="N313" i="35"/>
  <c r="E309" i="35"/>
  <c r="Q309" i="35"/>
  <c r="E308" i="35"/>
  <c r="N311" i="35"/>
  <c r="N267" i="35"/>
  <c r="N272" i="35" s="1"/>
  <c r="O277" i="35"/>
  <c r="O273" i="35"/>
  <c r="O268" i="35"/>
  <c r="H290" i="35"/>
  <c r="H291" i="35" s="1"/>
  <c r="C308" i="35"/>
  <c r="O308" i="35"/>
  <c r="F309" i="35"/>
  <c r="R309" i="35"/>
  <c r="P315" i="35"/>
  <c r="P311" i="35"/>
  <c r="P306" i="35"/>
  <c r="P316" i="35"/>
  <c r="P312" i="35"/>
  <c r="P317" i="35"/>
  <c r="P313" i="35"/>
  <c r="I308" i="35"/>
  <c r="C310" i="35"/>
  <c r="F315" i="35"/>
  <c r="U316" i="35"/>
  <c r="U216" i="35"/>
  <c r="F216" i="35"/>
  <c r="C229" i="35"/>
  <c r="C234" i="35" s="1"/>
  <c r="O234" i="35"/>
  <c r="O229" i="35"/>
  <c r="R237" i="35"/>
  <c r="F278" i="35"/>
  <c r="R278" i="35"/>
  <c r="P277" i="35"/>
  <c r="P273" i="35"/>
  <c r="P268" i="35"/>
  <c r="P274" i="35"/>
  <c r="P270" i="35"/>
  <c r="P279" i="35"/>
  <c r="P275" i="35"/>
  <c r="P271" i="35"/>
  <c r="O279" i="35"/>
  <c r="L291" i="35"/>
  <c r="D308" i="35"/>
  <c r="R316" i="35"/>
  <c r="R312" i="35"/>
  <c r="R317" i="35"/>
  <c r="R313" i="35"/>
  <c r="M215" i="35"/>
  <c r="D229" i="35"/>
  <c r="P229" i="35"/>
  <c r="K234" i="35"/>
  <c r="R238" i="35"/>
  <c r="R267" i="35"/>
  <c r="O275" i="35"/>
  <c r="K292" i="35"/>
  <c r="E315" i="35"/>
  <c r="E311" i="35"/>
  <c r="E306" i="35"/>
  <c r="E317" i="35"/>
  <c r="E313" i="35"/>
  <c r="E314" i="35"/>
  <c r="E310" i="35"/>
  <c r="Q315" i="35"/>
  <c r="Q311" i="35"/>
  <c r="Q306" i="35"/>
  <c r="Q317" i="35"/>
  <c r="Q313" i="35"/>
  <c r="Q314" i="35"/>
  <c r="Q310" i="35"/>
  <c r="L308" i="35"/>
  <c r="F310" i="35"/>
  <c r="U311" i="35"/>
  <c r="I315" i="35"/>
  <c r="C317" i="35"/>
  <c r="J240" i="35"/>
  <c r="J236" i="35"/>
  <c r="J232" i="35"/>
  <c r="J241" i="35"/>
  <c r="J237" i="35"/>
  <c r="J233" i="35"/>
  <c r="J238" i="35"/>
  <c r="J234" i="35"/>
  <c r="R232" i="35"/>
  <c r="J235" i="35"/>
  <c r="S238" i="35"/>
  <c r="E272" i="35"/>
  <c r="E267" i="35"/>
  <c r="Q272" i="35"/>
  <c r="Q267" i="35"/>
  <c r="H278" i="35"/>
  <c r="T278" i="35"/>
  <c r="O271" i="35"/>
  <c r="W272" i="35"/>
  <c r="N291" i="35"/>
  <c r="W291" i="35"/>
  <c r="F308" i="35"/>
  <c r="R308" i="35"/>
  <c r="I309" i="35"/>
  <c r="U309" i="35"/>
  <c r="W317" i="35"/>
  <c r="W313" i="35"/>
  <c r="W315" i="35"/>
  <c r="W311" i="35"/>
  <c r="W306" i="35"/>
  <c r="W316" i="35"/>
  <c r="W312" i="35"/>
  <c r="Q308" i="35"/>
  <c r="K310" i="35"/>
  <c r="E312" i="35"/>
  <c r="N315" i="35"/>
  <c r="C214" i="35"/>
  <c r="C215" i="35" s="1"/>
  <c r="O214" i="35"/>
  <c r="O216" i="35" s="1"/>
  <c r="I216" i="35"/>
  <c r="M292" i="35"/>
  <c r="J309" i="35"/>
  <c r="V309" i="35"/>
  <c r="F306" i="35"/>
  <c r="U308" i="35"/>
  <c r="I312" i="35"/>
  <c r="C314" i="35"/>
  <c r="R315" i="35"/>
  <c r="D214" i="35"/>
  <c r="P214" i="35"/>
  <c r="P216" i="35" s="1"/>
  <c r="G214" i="35"/>
  <c r="G215" i="35" s="1"/>
  <c r="L241" i="35"/>
  <c r="L237" i="35"/>
  <c r="L233" i="35"/>
  <c r="R233" i="35"/>
  <c r="L235" i="35"/>
  <c r="G252" i="35"/>
  <c r="G254" i="35" s="1"/>
  <c r="G253" i="35"/>
  <c r="S252" i="35"/>
  <c r="S254" i="35" s="1"/>
  <c r="J254" i="35"/>
  <c r="V254" i="35"/>
  <c r="O274" i="35"/>
  <c r="D290" i="35"/>
  <c r="D291" i="35" s="1"/>
  <c r="P290" i="35"/>
  <c r="P291" i="35" s="1"/>
  <c r="O292" i="35"/>
  <c r="T290" i="35"/>
  <c r="T292" i="35" s="1"/>
  <c r="K309" i="35"/>
  <c r="P310" i="35"/>
  <c r="N290" i="35"/>
  <c r="N306" i="35" s="1"/>
  <c r="E291" i="35"/>
  <c r="Q291" i="35"/>
  <c r="G267" i="35"/>
  <c r="G272" i="35" s="1"/>
  <c r="S267" i="35"/>
  <c r="S272" i="35" s="1"/>
  <c r="G291" i="35"/>
  <c r="S291" i="35"/>
  <c r="G310" i="35"/>
  <c r="S310" i="35"/>
  <c r="G314" i="35"/>
  <c r="S314" i="35"/>
  <c r="H305" i="35"/>
  <c r="T305" i="35"/>
  <c r="N308" i="35"/>
  <c r="D215" i="35"/>
  <c r="P215" i="35"/>
  <c r="M229" i="35"/>
  <c r="J253" i="35"/>
  <c r="V253" i="35"/>
  <c r="J291" i="35"/>
  <c r="V291" i="35"/>
  <c r="G313" i="35"/>
  <c r="S313" i="35"/>
  <c r="G317" i="35"/>
  <c r="S317" i="35"/>
  <c r="M267" i="35"/>
  <c r="G312" i="35"/>
  <c r="S312" i="35"/>
  <c r="J71" i="3"/>
  <c r="N71" i="3"/>
  <c r="M71" i="3"/>
  <c r="L71" i="3"/>
  <c r="K71" i="3"/>
  <c r="O71" i="3"/>
  <c r="P71" i="3"/>
  <c r="Q71" i="3"/>
  <c r="R71" i="3"/>
  <c r="S71" i="3"/>
  <c r="T71" i="3"/>
  <c r="R60" i="3"/>
  <c r="J60" i="3"/>
  <c r="I60" i="3"/>
  <c r="D72" i="3"/>
  <c r="G65" i="35" l="1"/>
  <c r="G56" i="35"/>
  <c r="G59" i="35"/>
  <c r="G64" i="35"/>
  <c r="G60" i="35"/>
  <c r="G62" i="35"/>
  <c r="G58" i="35"/>
  <c r="G66" i="35"/>
  <c r="G67" i="35"/>
  <c r="G63" i="35"/>
  <c r="P56" i="35"/>
  <c r="P62" i="35"/>
  <c r="P63" i="35"/>
  <c r="P65" i="35"/>
  <c r="P58" i="35"/>
  <c r="P66" i="35"/>
  <c r="P61" i="35"/>
  <c r="P59" i="35"/>
  <c r="P67" i="35"/>
  <c r="D56" i="35"/>
  <c r="D62" i="35"/>
  <c r="D58" i="35"/>
  <c r="D61" i="35"/>
  <c r="D67" i="35"/>
  <c r="D66" i="35"/>
  <c r="D65" i="35"/>
  <c r="W39" i="35"/>
  <c r="W41" i="35"/>
  <c r="P152" i="35"/>
  <c r="T18" i="35"/>
  <c r="J151" i="35"/>
  <c r="J15" i="35" s="1"/>
  <c r="J152" i="35"/>
  <c r="I130" i="35"/>
  <c r="I124" i="35"/>
  <c r="I133" i="35"/>
  <c r="D156" i="35"/>
  <c r="S154" i="35"/>
  <c r="Q64" i="35"/>
  <c r="Q17" i="35"/>
  <c r="S41" i="35"/>
  <c r="S42" i="35" s="1"/>
  <c r="I39" i="35"/>
  <c r="I42" i="35" s="1"/>
  <c r="I41" i="35"/>
  <c r="M276" i="35"/>
  <c r="M277" i="35"/>
  <c r="M273" i="35"/>
  <c r="M268" i="35"/>
  <c r="M274" i="35"/>
  <c r="M270" i="35"/>
  <c r="M271" i="35"/>
  <c r="M275" i="35"/>
  <c r="M279" i="35"/>
  <c r="O215" i="35"/>
  <c r="P292" i="35"/>
  <c r="M278" i="35"/>
  <c r="I279" i="35"/>
  <c r="I275" i="35"/>
  <c r="I271" i="35"/>
  <c r="I277" i="35"/>
  <c r="I270" i="35"/>
  <c r="I274" i="35"/>
  <c r="I278" i="35"/>
  <c r="I276" i="35"/>
  <c r="I273" i="35"/>
  <c r="I268" i="35"/>
  <c r="H149" i="35"/>
  <c r="T150" i="35"/>
  <c r="O153" i="35"/>
  <c r="G151" i="35"/>
  <c r="Q215" i="35"/>
  <c r="H156" i="35"/>
  <c r="P155" i="35"/>
  <c r="E156" i="35"/>
  <c r="E131" i="35"/>
  <c r="N292" i="35"/>
  <c r="C149" i="35"/>
  <c r="T155" i="35"/>
  <c r="T202" i="35"/>
  <c r="K152" i="35"/>
  <c r="U152" i="35"/>
  <c r="L149" i="35"/>
  <c r="N154" i="35"/>
  <c r="T148" i="35"/>
  <c r="K150" i="35"/>
  <c r="R203" i="35"/>
  <c r="R156" i="35"/>
  <c r="F131" i="35"/>
  <c r="F148" i="35"/>
  <c r="F132" i="35"/>
  <c r="H129" i="35"/>
  <c r="S96" i="35"/>
  <c r="S61" i="35"/>
  <c r="S14" i="35"/>
  <c r="D149" i="35"/>
  <c r="D13" i="35" s="1"/>
  <c r="Q94" i="35"/>
  <c r="N276" i="35"/>
  <c r="N274" i="35"/>
  <c r="N270" i="35"/>
  <c r="N279" i="35"/>
  <c r="N275" i="35"/>
  <c r="N271" i="35"/>
  <c r="N268" i="35"/>
  <c r="N273" i="35"/>
  <c r="N277" i="35"/>
  <c r="E148" i="35"/>
  <c r="L153" i="35"/>
  <c r="I153" i="35"/>
  <c r="K147" i="35"/>
  <c r="K191" i="35"/>
  <c r="D60" i="35"/>
  <c r="Q152" i="35"/>
  <c r="T316" i="35"/>
  <c r="T312" i="35"/>
  <c r="T317" i="35"/>
  <c r="T314" i="35"/>
  <c r="T310" i="35"/>
  <c r="T315" i="35"/>
  <c r="T311" i="35"/>
  <c r="T306" i="35"/>
  <c r="T313" i="35"/>
  <c r="Q277" i="35"/>
  <c r="Q273" i="35"/>
  <c r="Q268" i="35"/>
  <c r="Q279" i="35"/>
  <c r="Q275" i="35"/>
  <c r="Q271" i="35"/>
  <c r="Q276" i="35"/>
  <c r="Q278" i="35"/>
  <c r="Q274" i="35"/>
  <c r="Q270" i="35"/>
  <c r="D292" i="35"/>
  <c r="G216" i="35"/>
  <c r="L253" i="35"/>
  <c r="V279" i="35"/>
  <c r="V275" i="35"/>
  <c r="V271" i="35"/>
  <c r="V276" i="35"/>
  <c r="V277" i="35"/>
  <c r="V273" i="35"/>
  <c r="V268" i="35"/>
  <c r="V270" i="35"/>
  <c r="V274" i="35"/>
  <c r="V278" i="35"/>
  <c r="H292" i="35"/>
  <c r="C216" i="35"/>
  <c r="N191" i="35"/>
  <c r="N192" i="35" s="1"/>
  <c r="N147" i="35"/>
  <c r="H150" i="35"/>
  <c r="U151" i="35"/>
  <c r="P134" i="35"/>
  <c r="P150" i="35"/>
  <c r="E215" i="35"/>
  <c r="E155" i="35"/>
  <c r="D155" i="35"/>
  <c r="N134" i="35"/>
  <c r="E152" i="35"/>
  <c r="L148" i="35"/>
  <c r="H19" i="35"/>
  <c r="S151" i="35"/>
  <c r="U203" i="35"/>
  <c r="U156" i="35"/>
  <c r="I152" i="35"/>
  <c r="W153" i="35"/>
  <c r="F152" i="35"/>
  <c r="M202" i="35"/>
  <c r="M155" i="35"/>
  <c r="M151" i="35"/>
  <c r="O148" i="35"/>
  <c r="G154" i="35"/>
  <c r="T191" i="35"/>
  <c r="T194" i="35"/>
  <c r="T147" i="35"/>
  <c r="N96" i="35"/>
  <c r="L92" i="35"/>
  <c r="V65" i="35"/>
  <c r="N94" i="35"/>
  <c r="L41" i="35"/>
  <c r="L39" i="35"/>
  <c r="L42" i="35" s="1"/>
  <c r="D17" i="35"/>
  <c r="D64" i="35"/>
  <c r="S129" i="35"/>
  <c r="J55" i="35"/>
  <c r="J58" i="35"/>
  <c r="W98" i="35"/>
  <c r="P90" i="35"/>
  <c r="P93" i="35"/>
  <c r="I60" i="35"/>
  <c r="D93" i="35"/>
  <c r="Q92" i="35"/>
  <c r="N199" i="35"/>
  <c r="N152" i="35"/>
  <c r="O203" i="35"/>
  <c r="O156" i="35"/>
  <c r="G156" i="35"/>
  <c r="Q156" i="35"/>
  <c r="T203" i="35"/>
  <c r="T156" i="35"/>
  <c r="D199" i="35"/>
  <c r="D152" i="35"/>
  <c r="M314" i="35"/>
  <c r="M310" i="35"/>
  <c r="M315" i="35"/>
  <c r="M311" i="35"/>
  <c r="M306" i="35"/>
  <c r="M316" i="35"/>
  <c r="M312" i="35"/>
  <c r="M317" i="35"/>
  <c r="M313" i="35"/>
  <c r="V317" i="35"/>
  <c r="V313" i="35"/>
  <c r="V314" i="35"/>
  <c r="V310" i="35"/>
  <c r="V315" i="35"/>
  <c r="V311" i="35"/>
  <c r="V306" i="35"/>
  <c r="V316" i="35"/>
  <c r="V312" i="35"/>
  <c r="Q149" i="35"/>
  <c r="I151" i="35"/>
  <c r="T199" i="35"/>
  <c r="T152" i="35"/>
  <c r="M201" i="35"/>
  <c r="M154" i="35"/>
  <c r="N202" i="35"/>
  <c r="N155" i="35"/>
  <c r="N130" i="35"/>
  <c r="I156" i="35"/>
  <c r="U191" i="35"/>
  <c r="U192" i="35" s="1"/>
  <c r="U147" i="35"/>
  <c r="P129" i="35"/>
  <c r="I135" i="35"/>
  <c r="I131" i="35"/>
  <c r="U148" i="35"/>
  <c r="U195" i="35"/>
  <c r="K153" i="35"/>
  <c r="H148" i="35"/>
  <c r="S152" i="35"/>
  <c r="F156" i="35"/>
  <c r="O151" i="35"/>
  <c r="O198" i="35"/>
  <c r="O191" i="35"/>
  <c r="O195" i="35" s="1"/>
  <c r="O147" i="35"/>
  <c r="O11" i="35" s="1"/>
  <c r="V150" i="35"/>
  <c r="M194" i="35"/>
  <c r="M191" i="35"/>
  <c r="M198" i="35" s="1"/>
  <c r="M147" i="35"/>
  <c r="C131" i="35"/>
  <c r="C127" i="35"/>
  <c r="H15" i="35"/>
  <c r="T124" i="35"/>
  <c r="T129" i="35"/>
  <c r="T131" i="35"/>
  <c r="O16" i="35"/>
  <c r="O55" i="35"/>
  <c r="O58" i="35" s="1"/>
  <c r="K90" i="35"/>
  <c r="K101" i="35"/>
  <c r="K96" i="35"/>
  <c r="K92" i="35"/>
  <c r="U153" i="35"/>
  <c r="S11" i="35"/>
  <c r="K15" i="35"/>
  <c r="S12" i="35"/>
  <c r="S59" i="35"/>
  <c r="N95" i="35"/>
  <c r="D153" i="35"/>
  <c r="S150" i="35"/>
  <c r="J124" i="35"/>
  <c r="J128" i="35"/>
  <c r="J135" i="35"/>
  <c r="J132" i="35"/>
  <c r="J127" i="35"/>
  <c r="W94" i="35"/>
  <c r="P191" i="35"/>
  <c r="P192" i="35" s="1"/>
  <c r="P147" i="35"/>
  <c r="K41" i="35"/>
  <c r="K39" i="35"/>
  <c r="K42" i="35" s="1"/>
  <c r="M101" i="35"/>
  <c r="M98" i="35"/>
  <c r="M90" i="35"/>
  <c r="M96" i="35"/>
  <c r="P100" i="35"/>
  <c r="R66" i="35"/>
  <c r="E41" i="35"/>
  <c r="E42" i="35" s="1"/>
  <c r="U279" i="35"/>
  <c r="U275" i="35"/>
  <c r="U271" i="35"/>
  <c r="U276" i="35"/>
  <c r="U268" i="35"/>
  <c r="U273" i="35"/>
  <c r="U277" i="35"/>
  <c r="U270" i="35"/>
  <c r="U278" i="35"/>
  <c r="U274" i="35"/>
  <c r="R153" i="35"/>
  <c r="K196" i="35"/>
  <c r="K149" i="35"/>
  <c r="S156" i="35"/>
  <c r="C156" i="35"/>
  <c r="E277" i="35"/>
  <c r="E273" i="35"/>
  <c r="E268" i="35"/>
  <c r="E279" i="35"/>
  <c r="E275" i="35"/>
  <c r="E271" i="35"/>
  <c r="E276" i="35"/>
  <c r="E270" i="35"/>
  <c r="E274" i="35"/>
  <c r="E278" i="35"/>
  <c r="R274" i="35"/>
  <c r="R270" i="35"/>
  <c r="R271" i="35"/>
  <c r="R275" i="35"/>
  <c r="R279" i="35"/>
  <c r="R272" i="35"/>
  <c r="R276" i="35"/>
  <c r="R268" i="35"/>
  <c r="R273" i="35"/>
  <c r="R277" i="35"/>
  <c r="J279" i="35"/>
  <c r="J275" i="35"/>
  <c r="J271" i="35"/>
  <c r="J276" i="35"/>
  <c r="J277" i="35"/>
  <c r="J273" i="35"/>
  <c r="J268" i="35"/>
  <c r="J270" i="35"/>
  <c r="J274" i="35"/>
  <c r="J278" i="35"/>
  <c r="T254" i="35"/>
  <c r="N135" i="35"/>
  <c r="J215" i="35"/>
  <c r="S148" i="35"/>
  <c r="S157" i="35" s="1"/>
  <c r="M150" i="35"/>
  <c r="M14" i="35" s="1"/>
  <c r="V153" i="35"/>
  <c r="N198" i="35"/>
  <c r="N151" i="35"/>
  <c r="N133" i="35"/>
  <c r="I147" i="35"/>
  <c r="Q18" i="35"/>
  <c r="D150" i="35"/>
  <c r="R134" i="35"/>
  <c r="R130" i="35"/>
  <c r="I127" i="35"/>
  <c r="H152" i="35"/>
  <c r="P151" i="35"/>
  <c r="O155" i="35"/>
  <c r="V154" i="35"/>
  <c r="V18" i="35" s="1"/>
  <c r="J150" i="35"/>
  <c r="C152" i="35"/>
  <c r="C148" i="35"/>
  <c r="K95" i="35"/>
  <c r="C55" i="35"/>
  <c r="S95" i="35"/>
  <c r="D63" i="35"/>
  <c r="I129" i="35"/>
  <c r="W101" i="35"/>
  <c r="K93" i="35"/>
  <c r="T14" i="35"/>
  <c r="J95" i="35"/>
  <c r="I65" i="35"/>
  <c r="I56" i="35"/>
  <c r="G61" i="35"/>
  <c r="J126" i="35"/>
  <c r="L61" i="35"/>
  <c r="L56" i="35"/>
  <c r="L62" i="35"/>
  <c r="L65" i="35"/>
  <c r="L58" i="35"/>
  <c r="N101" i="35"/>
  <c r="W92" i="35"/>
  <c r="F56" i="35"/>
  <c r="F59" i="35"/>
  <c r="F64" i="35"/>
  <c r="T15" i="35"/>
  <c r="S274" i="35"/>
  <c r="S270" i="35"/>
  <c r="S279" i="35"/>
  <c r="S275" i="35"/>
  <c r="S271" i="35"/>
  <c r="S276" i="35"/>
  <c r="S268" i="35"/>
  <c r="S273" i="35"/>
  <c r="S277" i="35"/>
  <c r="D238" i="35"/>
  <c r="D239" i="35"/>
  <c r="D235" i="35"/>
  <c r="D230" i="35"/>
  <c r="D240" i="35"/>
  <c r="D236" i="35"/>
  <c r="D232" i="35"/>
  <c r="D237" i="35"/>
  <c r="D241" i="35"/>
  <c r="D233" i="35"/>
  <c r="G274" i="35"/>
  <c r="G270" i="35"/>
  <c r="G279" i="35"/>
  <c r="G275" i="35"/>
  <c r="G271" i="35"/>
  <c r="G276" i="35"/>
  <c r="G273" i="35"/>
  <c r="G277" i="35"/>
  <c r="G268" i="35"/>
  <c r="D234" i="35"/>
  <c r="I155" i="35"/>
  <c r="V152" i="35"/>
  <c r="K148" i="35"/>
  <c r="S253" i="35"/>
  <c r="S278" i="35"/>
  <c r="U306" i="35"/>
  <c r="L314" i="35"/>
  <c r="L310" i="35"/>
  <c r="L315" i="35"/>
  <c r="L311" i="35"/>
  <c r="L306" i="35"/>
  <c r="L317" i="35"/>
  <c r="L313" i="35"/>
  <c r="L316" i="35"/>
  <c r="L312" i="35"/>
  <c r="H254" i="35"/>
  <c r="J317" i="35"/>
  <c r="J313" i="35"/>
  <c r="J314" i="35"/>
  <c r="J310" i="35"/>
  <c r="J315" i="35"/>
  <c r="J311" i="35"/>
  <c r="J306" i="35"/>
  <c r="J312" i="35"/>
  <c r="J316" i="35"/>
  <c r="U240" i="35"/>
  <c r="U236" i="35"/>
  <c r="U232" i="35"/>
  <c r="U238" i="35"/>
  <c r="U237" i="35"/>
  <c r="U230" i="35"/>
  <c r="U241" i="35"/>
  <c r="U235" i="35"/>
  <c r="U233" i="35"/>
  <c r="U239" i="35"/>
  <c r="D191" i="35"/>
  <c r="D192" i="35" s="1"/>
  <c r="D147" i="35"/>
  <c r="J153" i="35"/>
  <c r="W154" i="35"/>
  <c r="J190" i="35"/>
  <c r="Q129" i="35"/>
  <c r="R155" i="35"/>
  <c r="R202" i="35"/>
  <c r="R198" i="35"/>
  <c r="R151" i="35"/>
  <c r="I148" i="35"/>
  <c r="Q151" i="35"/>
  <c r="R18" i="35"/>
  <c r="C151" i="35"/>
  <c r="C191" i="35"/>
  <c r="C194" i="35"/>
  <c r="C147" i="35"/>
  <c r="C11" i="35" s="1"/>
  <c r="L151" i="35"/>
  <c r="L124" i="35"/>
  <c r="L131" i="35"/>
  <c r="L127" i="35"/>
  <c r="E129" i="35"/>
  <c r="H191" i="35"/>
  <c r="H194" i="35" s="1"/>
  <c r="H147" i="35"/>
  <c r="L132" i="35"/>
  <c r="V61" i="35"/>
  <c r="V14" i="35"/>
  <c r="S191" i="35"/>
  <c r="S197" i="35" s="1"/>
  <c r="T90" i="35"/>
  <c r="T100" i="35"/>
  <c r="Q13" i="35"/>
  <c r="Q60" i="35"/>
  <c r="T55" i="35"/>
  <c r="T65" i="35" s="1"/>
  <c r="N195" i="35"/>
  <c r="N148" i="35"/>
  <c r="J93" i="35"/>
  <c r="J97" i="35"/>
  <c r="J90" i="35"/>
  <c r="J99" i="35"/>
  <c r="M199" i="35"/>
  <c r="M152" i="35"/>
  <c r="G150" i="35"/>
  <c r="J147" i="35"/>
  <c r="D90" i="35"/>
  <c r="D95" i="35"/>
  <c r="D99" i="35"/>
  <c r="R67" i="35"/>
  <c r="S98" i="35"/>
  <c r="Q58" i="35"/>
  <c r="Q55" i="35"/>
  <c r="M200" i="35"/>
  <c r="M153" i="35"/>
  <c r="C150" i="35"/>
  <c r="P156" i="35"/>
  <c r="G41" i="35"/>
  <c r="G42" i="35" s="1"/>
  <c r="F201" i="35"/>
  <c r="F154" i="35"/>
  <c r="N216" i="35"/>
  <c r="D148" i="35"/>
  <c r="L16" i="35"/>
  <c r="T308" i="35"/>
  <c r="G278" i="35"/>
  <c r="T274" i="35"/>
  <c r="T270" i="35"/>
  <c r="T276" i="35"/>
  <c r="T277" i="35"/>
  <c r="T273" i="35"/>
  <c r="T268" i="35"/>
  <c r="T271" i="35"/>
  <c r="T275" i="35"/>
  <c r="T279" i="35"/>
  <c r="G230" i="35"/>
  <c r="E230" i="35"/>
  <c r="N131" i="35"/>
  <c r="N124" i="35"/>
  <c r="G152" i="35"/>
  <c r="W150" i="35"/>
  <c r="K156" i="35"/>
  <c r="E133" i="35"/>
  <c r="Q197" i="35"/>
  <c r="Q150" i="35"/>
  <c r="V148" i="35"/>
  <c r="F202" i="35"/>
  <c r="F155" i="35"/>
  <c r="F151" i="35"/>
  <c r="F198" i="35"/>
  <c r="R124" i="35"/>
  <c r="R131" i="35"/>
  <c r="Q191" i="35"/>
  <c r="Q203" i="35" s="1"/>
  <c r="Q194" i="35"/>
  <c r="Q147" i="35"/>
  <c r="V149" i="35"/>
  <c r="C202" i="35"/>
  <c r="C155" i="35"/>
  <c r="C124" i="35"/>
  <c r="C134" i="35"/>
  <c r="S200" i="35"/>
  <c r="S153" i="35"/>
  <c r="S128" i="35"/>
  <c r="L191" i="35"/>
  <c r="L195" i="35" s="1"/>
  <c r="L147" i="35"/>
  <c r="E150" i="35"/>
  <c r="L96" i="35"/>
  <c r="S60" i="35"/>
  <c r="S13" i="35"/>
  <c r="H100" i="35"/>
  <c r="H101" i="35"/>
  <c r="H90" i="35"/>
  <c r="H95" i="35"/>
  <c r="H99" i="35"/>
  <c r="E60" i="35"/>
  <c r="E13" i="35"/>
  <c r="E109" i="35"/>
  <c r="E110" i="35" s="1"/>
  <c r="W124" i="35"/>
  <c r="W128" i="35"/>
  <c r="W132" i="35"/>
  <c r="W134" i="35"/>
  <c r="G90" i="35"/>
  <c r="G92" i="35"/>
  <c r="R59" i="35"/>
  <c r="K94" i="35"/>
  <c r="M131" i="35"/>
  <c r="G135" i="35"/>
  <c r="G134" i="35"/>
  <c r="G131" i="35"/>
  <c r="G126" i="35"/>
  <c r="G130" i="35"/>
  <c r="G124" i="35"/>
  <c r="P96" i="35"/>
  <c r="L99" i="35"/>
  <c r="N55" i="35"/>
  <c r="N63" i="35" s="1"/>
  <c r="U61" i="35"/>
  <c r="U64" i="35"/>
  <c r="U56" i="35"/>
  <c r="U65" i="35"/>
  <c r="F63" i="35"/>
  <c r="S97" i="35"/>
  <c r="I61" i="35"/>
  <c r="W199" i="35"/>
  <c r="W152" i="35"/>
  <c r="W198" i="35"/>
  <c r="W151" i="35"/>
  <c r="R148" i="35"/>
  <c r="K254" i="35"/>
  <c r="N156" i="35"/>
  <c r="N203" i="35"/>
  <c r="I240" i="35"/>
  <c r="I236" i="35"/>
  <c r="I232" i="35"/>
  <c r="I230" i="35"/>
  <c r="I241" i="35"/>
  <c r="I235" i="35"/>
  <c r="I233" i="35"/>
  <c r="I239" i="35"/>
  <c r="I238" i="35"/>
  <c r="I237" i="35"/>
  <c r="V156" i="35"/>
  <c r="D198" i="35"/>
  <c r="D151" i="35"/>
  <c r="E154" i="35"/>
  <c r="J148" i="35"/>
  <c r="R191" i="35"/>
  <c r="R200" i="35" s="1"/>
  <c r="R147" i="35"/>
  <c r="E151" i="35"/>
  <c r="Q124" i="35"/>
  <c r="Q128" i="35"/>
  <c r="Q132" i="35"/>
  <c r="Q134" i="35"/>
  <c r="N241" i="35"/>
  <c r="N240" i="35"/>
  <c r="N239" i="35"/>
  <c r="N233" i="35"/>
  <c r="N230" i="35"/>
  <c r="N237" i="35"/>
  <c r="N236" i="35"/>
  <c r="N238" i="35"/>
  <c r="N235" i="35"/>
  <c r="N232" i="35"/>
  <c r="K188" i="35"/>
  <c r="J188" i="35"/>
  <c r="L201" i="35"/>
  <c r="I188" i="35"/>
  <c r="I191" i="35" s="1"/>
  <c r="L154" i="35"/>
  <c r="L150" i="35"/>
  <c r="S196" i="35"/>
  <c r="S149" i="35"/>
  <c r="U197" i="35"/>
  <c r="U150" i="35"/>
  <c r="N128" i="35"/>
  <c r="Q195" i="35"/>
  <c r="Q148" i="35"/>
  <c r="D59" i="35"/>
  <c r="D12" i="35"/>
  <c r="N98" i="35"/>
  <c r="M40" i="35"/>
  <c r="M75" i="35"/>
  <c r="M76" i="35" s="1"/>
  <c r="W55" i="35"/>
  <c r="W58" i="35" s="1"/>
  <c r="W11" i="35"/>
  <c r="J101" i="35"/>
  <c r="L94" i="35"/>
  <c r="V55" i="35"/>
  <c r="V58" i="35" s="1"/>
  <c r="V62" i="35"/>
  <c r="V15" i="35"/>
  <c r="G129" i="35"/>
  <c r="D96" i="35"/>
  <c r="V39" i="35"/>
  <c r="V42" i="35" s="1"/>
  <c r="V41" i="35"/>
  <c r="V100" i="35"/>
  <c r="V90" i="35"/>
  <c r="V97" i="35"/>
  <c r="T99" i="35"/>
  <c r="F66" i="35"/>
  <c r="U59" i="35"/>
  <c r="C238" i="35"/>
  <c r="C232" i="35"/>
  <c r="C237" i="35"/>
  <c r="C230" i="35"/>
  <c r="C236" i="35"/>
  <c r="C235" i="35"/>
  <c r="C241" i="35"/>
  <c r="C240" i="35"/>
  <c r="C233" i="35"/>
  <c r="C239" i="35"/>
  <c r="O196" i="35"/>
  <c r="O149" i="35"/>
  <c r="R199" i="35"/>
  <c r="R152" i="35"/>
  <c r="F196" i="35"/>
  <c r="F149" i="35"/>
  <c r="H316" i="35"/>
  <c r="H312" i="35"/>
  <c r="H317" i="35"/>
  <c r="H314" i="35"/>
  <c r="H310" i="35"/>
  <c r="H315" i="35"/>
  <c r="H311" i="35"/>
  <c r="H306" i="35"/>
  <c r="H313" i="35"/>
  <c r="H309" i="35"/>
  <c r="H308" i="35"/>
  <c r="T239" i="35"/>
  <c r="T238" i="35"/>
  <c r="T232" i="35"/>
  <c r="T237" i="35"/>
  <c r="T230" i="35"/>
  <c r="T241" i="35"/>
  <c r="T235" i="35"/>
  <c r="T240" i="35"/>
  <c r="T236" i="35"/>
  <c r="T233" i="35"/>
  <c r="M308" i="35"/>
  <c r="H274" i="35"/>
  <c r="H270" i="35"/>
  <c r="H276" i="35"/>
  <c r="H277" i="35"/>
  <c r="H273" i="35"/>
  <c r="H268" i="35"/>
  <c r="H271" i="35"/>
  <c r="H275" i="35"/>
  <c r="H279" i="35"/>
  <c r="T309" i="35"/>
  <c r="K215" i="35"/>
  <c r="K230" i="35"/>
  <c r="W155" i="35"/>
  <c r="M203" i="35"/>
  <c r="M156" i="35"/>
  <c r="E153" i="35"/>
  <c r="S202" i="35"/>
  <c r="S155" i="35"/>
  <c r="T200" i="35"/>
  <c r="T153" i="35"/>
  <c r="S134" i="35"/>
  <c r="S124" i="35"/>
  <c r="S135" i="35"/>
  <c r="C17" i="35"/>
  <c r="N132" i="35"/>
  <c r="S126" i="35"/>
  <c r="O154" i="35"/>
  <c r="O201" i="35"/>
  <c r="O14" i="35"/>
  <c r="F124" i="35"/>
  <c r="F133" i="35"/>
  <c r="N197" i="35"/>
  <c r="N150" i="35"/>
  <c r="E191" i="35"/>
  <c r="E203" i="35" s="1"/>
  <c r="E147" i="35"/>
  <c r="N234" i="35"/>
  <c r="L133" i="35"/>
  <c r="I150" i="35"/>
  <c r="V155" i="35"/>
  <c r="N196" i="35"/>
  <c r="N149" i="35"/>
  <c r="J100" i="35"/>
  <c r="M58" i="35"/>
  <c r="M55" i="35"/>
  <c r="M59" i="35" s="1"/>
  <c r="M11" i="35"/>
  <c r="S92" i="35"/>
  <c r="L93" i="35"/>
  <c r="W97" i="35"/>
  <c r="S100" i="35"/>
  <c r="V124" i="35"/>
  <c r="V132" i="35"/>
  <c r="W194" i="35"/>
  <c r="W147" i="35"/>
  <c r="W191" i="35"/>
  <c r="W192" i="35" s="1"/>
  <c r="S55" i="35"/>
  <c r="S63" i="35" s="1"/>
  <c r="V151" i="35"/>
  <c r="P13" i="35"/>
  <c r="P60" i="35"/>
  <c r="M95" i="35"/>
  <c r="L95" i="35"/>
  <c r="T97" i="35"/>
  <c r="E11" i="35"/>
  <c r="E58" i="35"/>
  <c r="E55" i="35"/>
  <c r="D97" i="35"/>
  <c r="H65" i="35"/>
  <c r="N99" i="35"/>
  <c r="M12" i="35"/>
  <c r="P238" i="35"/>
  <c r="P239" i="35"/>
  <c r="P235" i="35"/>
  <c r="P230" i="35"/>
  <c r="P240" i="35"/>
  <c r="P236" i="35"/>
  <c r="P232" i="35"/>
  <c r="P233" i="35"/>
  <c r="P237" i="35"/>
  <c r="P241" i="35"/>
  <c r="L276" i="35"/>
  <c r="L270" i="35"/>
  <c r="L274" i="35"/>
  <c r="L271" i="35"/>
  <c r="L275" i="35"/>
  <c r="L279" i="35"/>
  <c r="L268" i="35"/>
  <c r="L277" i="35"/>
  <c r="L273" i="35"/>
  <c r="F200" i="35"/>
  <c r="F153" i="35"/>
  <c r="U202" i="35"/>
  <c r="U155" i="35"/>
  <c r="G155" i="35"/>
  <c r="N200" i="35"/>
  <c r="N153" i="35"/>
  <c r="G191" i="35"/>
  <c r="G192" i="35" s="1"/>
  <c r="G194" i="35"/>
  <c r="G147" i="35"/>
  <c r="E134" i="35"/>
  <c r="E124" i="35"/>
  <c r="E126" i="35"/>
  <c r="U196" i="35"/>
  <c r="U149" i="35"/>
  <c r="G153" i="35"/>
  <c r="G149" i="35"/>
  <c r="R128" i="35"/>
  <c r="K99" i="35"/>
  <c r="K100" i="35"/>
  <c r="S99" i="35"/>
  <c r="K97" i="35"/>
  <c r="N93" i="35"/>
  <c r="K124" i="35"/>
  <c r="K134" i="35"/>
  <c r="P128" i="35"/>
  <c r="J94" i="35"/>
  <c r="J41" i="35"/>
  <c r="J39" i="35"/>
  <c r="H93" i="35"/>
  <c r="N97" i="35"/>
  <c r="M195" i="35"/>
  <c r="M148" i="35"/>
  <c r="V94" i="35"/>
  <c r="F197" i="35"/>
  <c r="F150" i="35"/>
  <c r="P153" i="35"/>
  <c r="N278" i="35"/>
  <c r="L278" i="35"/>
  <c r="K202" i="35"/>
  <c r="K155" i="35"/>
  <c r="R197" i="35"/>
  <c r="R150" i="35"/>
  <c r="L202" i="35"/>
  <c r="L155" i="35"/>
  <c r="M241" i="35"/>
  <c r="M237" i="35"/>
  <c r="M233" i="35"/>
  <c r="M238" i="35"/>
  <c r="M239" i="35"/>
  <c r="M235" i="35"/>
  <c r="M240" i="35"/>
  <c r="M232" i="35"/>
  <c r="M230" i="35"/>
  <c r="M236" i="35"/>
  <c r="P234" i="35"/>
  <c r="O238" i="35"/>
  <c r="O240" i="35"/>
  <c r="O239" i="35"/>
  <c r="O233" i="35"/>
  <c r="O232" i="35"/>
  <c r="O230" i="35"/>
  <c r="O237" i="35"/>
  <c r="O236" i="35"/>
  <c r="O241" i="35"/>
  <c r="O235" i="35"/>
  <c r="L272" i="35"/>
  <c r="U272" i="35"/>
  <c r="I292" i="35"/>
  <c r="D306" i="35"/>
  <c r="H154" i="35"/>
  <c r="G148" i="35"/>
  <c r="I134" i="35"/>
  <c r="T196" i="35"/>
  <c r="T149" i="35"/>
  <c r="P201" i="35"/>
  <c r="P154" i="35"/>
  <c r="T216" i="35"/>
  <c r="E128" i="35"/>
  <c r="H153" i="35"/>
  <c r="U201" i="35"/>
  <c r="U154" i="35"/>
  <c r="W203" i="35"/>
  <c r="W156" i="35"/>
  <c r="D201" i="35"/>
  <c r="D154" i="35"/>
  <c r="C201" i="35"/>
  <c r="C154" i="35"/>
  <c r="F194" i="35"/>
  <c r="F147" i="35"/>
  <c r="F191" i="35"/>
  <c r="F192" i="35" s="1"/>
  <c r="W149" i="35"/>
  <c r="Q109" i="35"/>
  <c r="Q110" i="35" s="1"/>
  <c r="Q40" i="35"/>
  <c r="D129" i="35"/>
  <c r="D124" i="35"/>
  <c r="D131" i="35"/>
  <c r="D133" i="35"/>
  <c r="D127" i="35"/>
  <c r="P135" i="35"/>
  <c r="I132" i="35"/>
  <c r="I149" i="35"/>
  <c r="P131" i="35"/>
  <c r="P148" i="35"/>
  <c r="R149" i="35"/>
  <c r="J155" i="35"/>
  <c r="W148" i="35"/>
  <c r="N67" i="35"/>
  <c r="M13" i="35"/>
  <c r="V191" i="35"/>
  <c r="V192" i="35" s="1"/>
  <c r="V147" i="35"/>
  <c r="V194" i="35"/>
  <c r="P64" i="35"/>
  <c r="P17" i="35"/>
  <c r="J62" i="35"/>
  <c r="P149" i="35"/>
  <c r="R56" i="35"/>
  <c r="R60" i="35"/>
  <c r="R64" i="35"/>
  <c r="S101" i="35"/>
  <c r="J149" i="35"/>
  <c r="I63" i="35"/>
  <c r="W96" i="35"/>
  <c r="M127" i="35"/>
  <c r="K55" i="35"/>
  <c r="K62" i="35" s="1"/>
  <c r="W265" i="17"/>
  <c r="V265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D265" i="17"/>
  <c r="C265" i="17"/>
  <c r="W265" i="34"/>
  <c r="V265" i="34"/>
  <c r="U265" i="34"/>
  <c r="T265" i="34"/>
  <c r="S265" i="34"/>
  <c r="R265" i="34"/>
  <c r="Q265" i="34"/>
  <c r="P265" i="34"/>
  <c r="O265" i="34"/>
  <c r="N265" i="34"/>
  <c r="M265" i="34"/>
  <c r="L265" i="34"/>
  <c r="K265" i="34"/>
  <c r="J265" i="34"/>
  <c r="I265" i="34"/>
  <c r="H265" i="34"/>
  <c r="G265" i="34"/>
  <c r="F265" i="34"/>
  <c r="E265" i="34"/>
  <c r="D265" i="34"/>
  <c r="W265" i="18"/>
  <c r="V265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D265" i="18"/>
  <c r="W265" i="23"/>
  <c r="V265" i="23"/>
  <c r="U265" i="23"/>
  <c r="T265" i="23"/>
  <c r="S265" i="23"/>
  <c r="R265" i="23"/>
  <c r="Q265" i="23"/>
  <c r="P265" i="23"/>
  <c r="O265" i="23"/>
  <c r="N265" i="23"/>
  <c r="M265" i="23"/>
  <c r="L265" i="23"/>
  <c r="K265" i="23"/>
  <c r="J265" i="23"/>
  <c r="I265" i="23"/>
  <c r="H265" i="23"/>
  <c r="G265" i="23"/>
  <c r="F265" i="23"/>
  <c r="E265" i="23"/>
  <c r="D265" i="23"/>
  <c r="R265" i="19"/>
  <c r="L296" i="19"/>
  <c r="C265" i="23"/>
  <c r="C265" i="18"/>
  <c r="C265" i="34"/>
  <c r="W259" i="23"/>
  <c r="V259" i="23"/>
  <c r="U259" i="23"/>
  <c r="T259" i="23"/>
  <c r="S259" i="23"/>
  <c r="R259" i="23"/>
  <c r="Q259" i="23"/>
  <c r="P259" i="23"/>
  <c r="O259" i="23"/>
  <c r="N259" i="23"/>
  <c r="M259" i="23"/>
  <c r="L259" i="23"/>
  <c r="K259" i="23"/>
  <c r="J259" i="23"/>
  <c r="I259" i="23"/>
  <c r="H259" i="23"/>
  <c r="G259" i="23"/>
  <c r="F259" i="23"/>
  <c r="E259" i="23"/>
  <c r="D259" i="23"/>
  <c r="W259" i="18"/>
  <c r="V259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D259" i="18"/>
  <c r="W259" i="17"/>
  <c r="V259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D259" i="17"/>
  <c r="V259" i="19"/>
  <c r="J259" i="19"/>
  <c r="I259" i="19"/>
  <c r="W259" i="34"/>
  <c r="V259" i="34"/>
  <c r="U259" i="34"/>
  <c r="T259" i="34"/>
  <c r="S259" i="34"/>
  <c r="R259" i="34"/>
  <c r="Q259" i="34"/>
  <c r="P259" i="34"/>
  <c r="O259" i="34"/>
  <c r="N259" i="34"/>
  <c r="M259" i="34"/>
  <c r="L259" i="34"/>
  <c r="K259" i="34"/>
  <c r="J259" i="34"/>
  <c r="I259" i="34"/>
  <c r="H259" i="34"/>
  <c r="G259" i="34"/>
  <c r="F259" i="34"/>
  <c r="E259" i="34"/>
  <c r="D259" i="34"/>
  <c r="C259" i="23"/>
  <c r="C259" i="18"/>
  <c r="C259" i="34"/>
  <c r="C259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W296" i="23"/>
  <c r="V296" i="23"/>
  <c r="U296" i="23"/>
  <c r="T296" i="23"/>
  <c r="S296" i="23"/>
  <c r="R296" i="23"/>
  <c r="Q296" i="23"/>
  <c r="P296" i="23"/>
  <c r="O296" i="23"/>
  <c r="N296" i="23"/>
  <c r="M296" i="23"/>
  <c r="L296" i="23"/>
  <c r="K296" i="23"/>
  <c r="J296" i="23"/>
  <c r="I296" i="23"/>
  <c r="H296" i="23"/>
  <c r="G296" i="23"/>
  <c r="F296" i="23"/>
  <c r="E296" i="23"/>
  <c r="D296" i="23"/>
  <c r="C296" i="23"/>
  <c r="W295" i="23"/>
  <c r="V295" i="23"/>
  <c r="U295" i="23"/>
  <c r="T295" i="23"/>
  <c r="S295" i="23"/>
  <c r="R295" i="23"/>
  <c r="Q295" i="23"/>
  <c r="P295" i="23"/>
  <c r="O295" i="23"/>
  <c r="N295" i="23"/>
  <c r="M295" i="23"/>
  <c r="L295" i="23"/>
  <c r="K295" i="23"/>
  <c r="J295" i="23"/>
  <c r="I295" i="23"/>
  <c r="H295" i="23"/>
  <c r="G295" i="23"/>
  <c r="F295" i="23"/>
  <c r="E295" i="23"/>
  <c r="D295" i="23"/>
  <c r="C295" i="23"/>
  <c r="W296" i="18"/>
  <c r="V296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D296" i="18"/>
  <c r="C296" i="18"/>
  <c r="W295" i="18"/>
  <c r="V295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D295" i="18"/>
  <c r="C295" i="18"/>
  <c r="R296" i="19"/>
  <c r="P296" i="19"/>
  <c r="N296" i="19"/>
  <c r="T295" i="19"/>
  <c r="R295" i="19"/>
  <c r="C295" i="19"/>
  <c r="W296" i="34"/>
  <c r="V296" i="34"/>
  <c r="U296" i="34"/>
  <c r="T296" i="34"/>
  <c r="S296" i="34"/>
  <c r="R296" i="34"/>
  <c r="Q296" i="34"/>
  <c r="P296" i="34"/>
  <c r="O296" i="34"/>
  <c r="N296" i="34"/>
  <c r="M296" i="34"/>
  <c r="L296" i="34"/>
  <c r="K296" i="34"/>
  <c r="J296" i="34"/>
  <c r="I296" i="34"/>
  <c r="H296" i="34"/>
  <c r="G296" i="34"/>
  <c r="F296" i="34"/>
  <c r="E296" i="34"/>
  <c r="D296" i="34"/>
  <c r="W295" i="34"/>
  <c r="V295" i="34"/>
  <c r="U295" i="34"/>
  <c r="T295" i="34"/>
  <c r="S295" i="34"/>
  <c r="R295" i="34"/>
  <c r="Q295" i="34"/>
  <c r="P295" i="34"/>
  <c r="O295" i="34"/>
  <c r="N295" i="34"/>
  <c r="M295" i="34"/>
  <c r="L295" i="34"/>
  <c r="K295" i="34"/>
  <c r="J295" i="34"/>
  <c r="I295" i="34"/>
  <c r="H295" i="34"/>
  <c r="G295" i="34"/>
  <c r="F295" i="34"/>
  <c r="E295" i="34"/>
  <c r="D295" i="34"/>
  <c r="C296" i="34"/>
  <c r="C295" i="34"/>
  <c r="W296" i="17"/>
  <c r="V296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D296" i="17"/>
  <c r="W295" i="17"/>
  <c r="V295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D295" i="17"/>
  <c r="C296" i="17"/>
  <c r="C295" i="17"/>
  <c r="W287" i="17"/>
  <c r="V287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D287" i="17"/>
  <c r="W285" i="17"/>
  <c r="V285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D285" i="17"/>
  <c r="C287" i="17"/>
  <c r="C285" i="17"/>
  <c r="V72" i="3"/>
  <c r="L72" i="3"/>
  <c r="J72" i="3"/>
  <c r="I72" i="3"/>
  <c r="H72" i="3"/>
  <c r="E72" i="3"/>
  <c r="V259" i="33"/>
  <c r="D265" i="30"/>
  <c r="R259" i="29"/>
  <c r="V259" i="28"/>
  <c r="V265" i="27"/>
  <c r="F265" i="26"/>
  <c r="H259" i="22"/>
  <c r="D70" i="3"/>
  <c r="V61" i="3"/>
  <c r="J61" i="3"/>
  <c r="I61" i="3"/>
  <c r="E61" i="3"/>
  <c r="D61" i="3"/>
  <c r="T60" i="3"/>
  <c r="D296" i="33" s="1"/>
  <c r="S60" i="3"/>
  <c r="Q60" i="3"/>
  <c r="Q296" i="30" s="1"/>
  <c r="P60" i="3"/>
  <c r="T296" i="29" s="1"/>
  <c r="O60" i="3"/>
  <c r="V296" i="28" s="1"/>
  <c r="N60" i="3"/>
  <c r="M60" i="3"/>
  <c r="S296" i="25" s="1"/>
  <c r="L60" i="3"/>
  <c r="U296" i="26" s="1"/>
  <c r="K60" i="3"/>
  <c r="C296" i="24" s="1"/>
  <c r="H60" i="3"/>
  <c r="F296" i="22" s="1"/>
  <c r="G60" i="3"/>
  <c r="Q295" i="21" s="1"/>
  <c r="F60" i="3"/>
  <c r="N296" i="20" s="1"/>
  <c r="D59" i="3"/>
  <c r="I192" i="35" l="1"/>
  <c r="I197" i="35"/>
  <c r="I195" i="35"/>
  <c r="I194" i="35"/>
  <c r="I196" i="35"/>
  <c r="I203" i="35"/>
  <c r="I199" i="35"/>
  <c r="I200" i="35"/>
  <c r="I198" i="35"/>
  <c r="I202" i="35"/>
  <c r="S158" i="35"/>
  <c r="S160" i="35"/>
  <c r="F162" i="35"/>
  <c r="F13" i="35"/>
  <c r="W195" i="35"/>
  <c r="C18" i="35"/>
  <c r="P18" i="35"/>
  <c r="R14" i="35"/>
  <c r="M161" i="35"/>
  <c r="E56" i="35"/>
  <c r="E59" i="35"/>
  <c r="E66" i="35"/>
  <c r="E64" i="35"/>
  <c r="E67" i="35"/>
  <c r="E61" i="35"/>
  <c r="E65" i="35"/>
  <c r="E63" i="35"/>
  <c r="W160" i="35"/>
  <c r="W157" i="35"/>
  <c r="W158" i="35" s="1"/>
  <c r="N14" i="35"/>
  <c r="W202" i="35"/>
  <c r="M39" i="35"/>
  <c r="M41" i="35"/>
  <c r="L197" i="35"/>
  <c r="R194" i="35"/>
  <c r="W164" i="35"/>
  <c r="F164" i="35"/>
  <c r="F15" i="35"/>
  <c r="G199" i="35"/>
  <c r="L198" i="35"/>
  <c r="R15" i="35"/>
  <c r="D194" i="35"/>
  <c r="V199" i="35"/>
  <c r="O202" i="35"/>
  <c r="I160" i="35"/>
  <c r="I157" i="35"/>
  <c r="I158" i="35" s="1"/>
  <c r="I11" i="35"/>
  <c r="S203" i="35"/>
  <c r="P160" i="35"/>
  <c r="P157" i="35"/>
  <c r="P158" i="35" s="1"/>
  <c r="P11" i="35"/>
  <c r="D200" i="35"/>
  <c r="S64" i="35"/>
  <c r="O194" i="35"/>
  <c r="U161" i="35"/>
  <c r="U12" i="35"/>
  <c r="M167" i="35"/>
  <c r="M18" i="35"/>
  <c r="O20" i="35"/>
  <c r="J56" i="35"/>
  <c r="J61" i="35"/>
  <c r="J60" i="35"/>
  <c r="J63" i="35"/>
  <c r="J59" i="35"/>
  <c r="J66" i="35"/>
  <c r="J67" i="35"/>
  <c r="J65" i="35"/>
  <c r="J64" i="35"/>
  <c r="S198" i="35"/>
  <c r="E202" i="35"/>
  <c r="D196" i="35"/>
  <c r="U199" i="35"/>
  <c r="P202" i="35"/>
  <c r="J16" i="35"/>
  <c r="G157" i="35"/>
  <c r="G158" i="35" s="1"/>
  <c r="G11" i="35"/>
  <c r="F168" i="35"/>
  <c r="F19" i="35"/>
  <c r="C157" i="35"/>
  <c r="T162" i="35"/>
  <c r="T13" i="35"/>
  <c r="O15" i="35"/>
  <c r="T16" i="35"/>
  <c r="D165" i="35"/>
  <c r="P163" i="35"/>
  <c r="P14" i="35"/>
  <c r="K192" i="35"/>
  <c r="K198" i="35"/>
  <c r="K199" i="35"/>
  <c r="H203" i="35"/>
  <c r="J19" i="35"/>
  <c r="G165" i="35"/>
  <c r="G16" i="35"/>
  <c r="I168" i="35"/>
  <c r="I19" i="35"/>
  <c r="P15" i="35"/>
  <c r="R13" i="35"/>
  <c r="V19" i="35"/>
  <c r="E18" i="35"/>
  <c r="P169" i="35"/>
  <c r="P20" i="35"/>
  <c r="C192" i="35"/>
  <c r="C200" i="35"/>
  <c r="R19" i="35"/>
  <c r="C12" i="35"/>
  <c r="C21" i="35" s="1"/>
  <c r="H16" i="35"/>
  <c r="R166" i="35"/>
  <c r="R17" i="35"/>
  <c r="F169" i="35"/>
  <c r="F20" i="35"/>
  <c r="F165" i="35"/>
  <c r="F16" i="35"/>
  <c r="P197" i="35"/>
  <c r="K11" i="35"/>
  <c r="K14" i="35"/>
  <c r="V160" i="35"/>
  <c r="V157" i="35"/>
  <c r="V158" i="35" s="1"/>
  <c r="R196" i="35"/>
  <c r="W20" i="35"/>
  <c r="J42" i="35"/>
  <c r="G162" i="35"/>
  <c r="G13" i="35"/>
  <c r="N17" i="35"/>
  <c r="V202" i="35"/>
  <c r="V11" i="35"/>
  <c r="Q12" i="35"/>
  <c r="J154" i="35"/>
  <c r="E201" i="35"/>
  <c r="E14" i="35"/>
  <c r="V195" i="35"/>
  <c r="P203" i="35"/>
  <c r="N12" i="35"/>
  <c r="H160" i="35"/>
  <c r="H157" i="35"/>
  <c r="H167" i="35" s="1"/>
  <c r="H11" i="35"/>
  <c r="C15" i="35"/>
  <c r="T61" i="35"/>
  <c r="C195" i="35"/>
  <c r="H199" i="35"/>
  <c r="N15" i="35"/>
  <c r="F203" i="35"/>
  <c r="U160" i="35"/>
  <c r="U157" i="35"/>
  <c r="U158" i="35" s="1"/>
  <c r="U11" i="35"/>
  <c r="I15" i="35"/>
  <c r="T20" i="35"/>
  <c r="T157" i="35"/>
  <c r="T11" i="35"/>
  <c r="F199" i="35"/>
  <c r="L161" i="35"/>
  <c r="L12" i="35"/>
  <c r="K194" i="35"/>
  <c r="K197" i="35"/>
  <c r="T168" i="35"/>
  <c r="T19" i="35"/>
  <c r="G164" i="35"/>
  <c r="G15" i="35"/>
  <c r="H20" i="35"/>
  <c r="T166" i="35"/>
  <c r="T17" i="35"/>
  <c r="P161" i="35"/>
  <c r="P12" i="35"/>
  <c r="Q39" i="35"/>
  <c r="Q41" i="35"/>
  <c r="G161" i="35"/>
  <c r="G12" i="35"/>
  <c r="G196" i="35"/>
  <c r="I14" i="35"/>
  <c r="S168" i="35"/>
  <c r="S19" i="35"/>
  <c r="K201" i="35"/>
  <c r="K154" i="35"/>
  <c r="D15" i="35"/>
  <c r="E197" i="35"/>
  <c r="V196" i="35"/>
  <c r="Q14" i="35"/>
  <c r="C197" i="35"/>
  <c r="C198" i="35"/>
  <c r="J156" i="35"/>
  <c r="C165" i="35"/>
  <c r="C16" i="35"/>
  <c r="M157" i="35"/>
  <c r="M160" i="35"/>
  <c r="S165" i="35"/>
  <c r="S16" i="35"/>
  <c r="W166" i="35"/>
  <c r="W17" i="35"/>
  <c r="U15" i="35"/>
  <c r="I166" i="35"/>
  <c r="I17" i="35"/>
  <c r="T161" i="35"/>
  <c r="T12" i="35"/>
  <c r="C13" i="35"/>
  <c r="G198" i="35"/>
  <c r="S167" i="35"/>
  <c r="S18" i="35"/>
  <c r="H192" i="35"/>
  <c r="H198" i="35"/>
  <c r="H202" i="35"/>
  <c r="W167" i="35"/>
  <c r="W18" i="35"/>
  <c r="C199" i="35"/>
  <c r="V17" i="35"/>
  <c r="M192" i="35"/>
  <c r="M196" i="35"/>
  <c r="S199" i="35"/>
  <c r="U194" i="35"/>
  <c r="Q169" i="35"/>
  <c r="Q20" i="35"/>
  <c r="T192" i="35"/>
  <c r="T201" i="35"/>
  <c r="T198" i="35"/>
  <c r="W200" i="35"/>
  <c r="E16" i="35"/>
  <c r="U198" i="35"/>
  <c r="M61" i="35"/>
  <c r="T195" i="35"/>
  <c r="C196" i="35"/>
  <c r="O166" i="35"/>
  <c r="O17" i="35"/>
  <c r="S201" i="35"/>
  <c r="P165" i="35"/>
  <c r="P16" i="35"/>
  <c r="W165" i="35"/>
  <c r="W16" i="35"/>
  <c r="P194" i="35"/>
  <c r="P200" i="35"/>
  <c r="G200" i="35"/>
  <c r="O18" i="35"/>
  <c r="E166" i="35"/>
  <c r="E17" i="35"/>
  <c r="U14" i="35"/>
  <c r="V20" i="35"/>
  <c r="L192" i="35"/>
  <c r="L203" i="35"/>
  <c r="L199" i="35"/>
  <c r="D161" i="35"/>
  <c r="M166" i="35"/>
  <c r="M17" i="35"/>
  <c r="J191" i="35"/>
  <c r="W201" i="35"/>
  <c r="J14" i="35"/>
  <c r="V200" i="35"/>
  <c r="O56" i="35"/>
  <c r="O62" i="35"/>
  <c r="O63" i="35"/>
  <c r="O67" i="35"/>
  <c r="O66" i="35"/>
  <c r="O64" i="35"/>
  <c r="O60" i="35"/>
  <c r="O65" i="35"/>
  <c r="O61" i="35"/>
  <c r="O59" i="35"/>
  <c r="H161" i="35"/>
  <c r="H12" i="35"/>
  <c r="I20" i="35"/>
  <c r="Q196" i="35"/>
  <c r="G167" i="35"/>
  <c r="G18" i="35"/>
  <c r="E199" i="35"/>
  <c r="H163" i="35"/>
  <c r="H14" i="35"/>
  <c r="L200" i="35"/>
  <c r="N16" i="35"/>
  <c r="N18" i="35"/>
  <c r="O200" i="35"/>
  <c r="D20" i="35"/>
  <c r="P199" i="35"/>
  <c r="J12" i="35"/>
  <c r="K16" i="35"/>
  <c r="P198" i="35"/>
  <c r="C14" i="35"/>
  <c r="G202" i="35"/>
  <c r="I13" i="35"/>
  <c r="H201" i="35"/>
  <c r="U19" i="35"/>
  <c r="V164" i="35"/>
  <c r="E200" i="35"/>
  <c r="V203" i="35"/>
  <c r="L194" i="35"/>
  <c r="Q192" i="35"/>
  <c r="Q202" i="35"/>
  <c r="Q201" i="35"/>
  <c r="Q200" i="35"/>
  <c r="K203" i="35"/>
  <c r="D195" i="35"/>
  <c r="G163" i="35"/>
  <c r="Q15" i="35"/>
  <c r="J17" i="35"/>
  <c r="G14" i="35"/>
  <c r="D16" i="35"/>
  <c r="D163" i="35"/>
  <c r="D14" i="35"/>
  <c r="M163" i="35"/>
  <c r="H195" i="35"/>
  <c r="E62" i="35"/>
  <c r="G201" i="35"/>
  <c r="I16" i="35"/>
  <c r="H197" i="35"/>
  <c r="L17" i="35"/>
  <c r="N201" i="35"/>
  <c r="T163" i="35"/>
  <c r="D203" i="35"/>
  <c r="C56" i="35"/>
  <c r="C66" i="35"/>
  <c r="C67" i="35"/>
  <c r="C62" i="35"/>
  <c r="C59" i="35"/>
  <c r="C65" i="35"/>
  <c r="C60" i="35"/>
  <c r="C63" i="35"/>
  <c r="C61" i="35"/>
  <c r="C64" i="35"/>
  <c r="M168" i="35"/>
  <c r="M19" i="35"/>
  <c r="I201" i="35"/>
  <c r="I154" i="35"/>
  <c r="C19" i="35"/>
  <c r="J13" i="35"/>
  <c r="V66" i="35"/>
  <c r="V56" i="35"/>
  <c r="V67" i="35"/>
  <c r="V59" i="35"/>
  <c r="V63" i="35"/>
  <c r="V64" i="35"/>
  <c r="V12" i="35"/>
  <c r="G195" i="35"/>
  <c r="G166" i="35"/>
  <c r="G17" i="35"/>
  <c r="Q157" i="35"/>
  <c r="Q161" i="35" s="1"/>
  <c r="Q160" i="35"/>
  <c r="W162" i="35"/>
  <c r="W13" i="35"/>
  <c r="H18" i="35"/>
  <c r="W196" i="35"/>
  <c r="H17" i="35"/>
  <c r="U162" i="35"/>
  <c r="U13" i="35"/>
  <c r="P162" i="35"/>
  <c r="N20" i="35"/>
  <c r="H200" i="35"/>
  <c r="F163" i="35"/>
  <c r="F14" i="35"/>
  <c r="V198" i="35"/>
  <c r="E194" i="35"/>
  <c r="M169" i="35"/>
  <c r="M20" i="35"/>
  <c r="S162" i="35"/>
  <c r="E198" i="35"/>
  <c r="K20" i="35"/>
  <c r="Q56" i="35"/>
  <c r="Q62" i="35"/>
  <c r="Q59" i="35"/>
  <c r="Q65" i="35"/>
  <c r="Q66" i="35"/>
  <c r="Q63" i="35"/>
  <c r="Q67" i="35"/>
  <c r="Q61" i="35"/>
  <c r="G197" i="35"/>
  <c r="Q198" i="35"/>
  <c r="K12" i="35"/>
  <c r="D197" i="35"/>
  <c r="M197" i="35"/>
  <c r="C20" i="35"/>
  <c r="S163" i="35"/>
  <c r="U200" i="35"/>
  <c r="V197" i="35"/>
  <c r="K17" i="35"/>
  <c r="E15" i="35"/>
  <c r="W15" i="35"/>
  <c r="O12" i="35"/>
  <c r="O21" i="35" s="1"/>
  <c r="U20" i="35"/>
  <c r="D19" i="35"/>
  <c r="N157" i="35"/>
  <c r="N158" i="35" s="1"/>
  <c r="N11" i="35"/>
  <c r="E161" i="35"/>
  <c r="E12" i="35"/>
  <c r="E21" i="35" s="1"/>
  <c r="V13" i="35"/>
  <c r="L162" i="35"/>
  <c r="L13" i="35"/>
  <c r="E169" i="35"/>
  <c r="E20" i="35"/>
  <c r="T197" i="35"/>
  <c r="W42" i="35"/>
  <c r="R169" i="35"/>
  <c r="R20" i="35"/>
  <c r="K19" i="35"/>
  <c r="P166" i="35"/>
  <c r="G168" i="35"/>
  <c r="G19" i="35"/>
  <c r="L157" i="35"/>
  <c r="L166" i="35" s="1"/>
  <c r="L160" i="35"/>
  <c r="L11" i="35"/>
  <c r="T56" i="35"/>
  <c r="T66" i="35"/>
  <c r="T67" i="35"/>
  <c r="T60" i="35"/>
  <c r="T63" i="35"/>
  <c r="T59" i="35"/>
  <c r="T62" i="35"/>
  <c r="T64" i="35"/>
  <c r="T58" i="35"/>
  <c r="P196" i="35"/>
  <c r="F160" i="35"/>
  <c r="F157" i="35"/>
  <c r="F158" i="35" s="1"/>
  <c r="F11" i="35"/>
  <c r="L168" i="35"/>
  <c r="L19" i="35"/>
  <c r="F166" i="35"/>
  <c r="F17" i="35"/>
  <c r="S56" i="35"/>
  <c r="S66" i="35"/>
  <c r="S62" i="35"/>
  <c r="S65" i="35"/>
  <c r="S58" i="35"/>
  <c r="S67" i="35"/>
  <c r="M56" i="35"/>
  <c r="M67" i="35"/>
  <c r="M64" i="35"/>
  <c r="M62" i="35"/>
  <c r="M65" i="35"/>
  <c r="M66" i="35"/>
  <c r="M60" i="35"/>
  <c r="E157" i="35"/>
  <c r="E163" i="35" s="1"/>
  <c r="E160" i="35"/>
  <c r="W56" i="35"/>
  <c r="W61" i="35"/>
  <c r="W63" i="35"/>
  <c r="W67" i="35"/>
  <c r="W64" i="35"/>
  <c r="W59" i="35"/>
  <c r="W66" i="35"/>
  <c r="W60" i="35"/>
  <c r="W65" i="35"/>
  <c r="R157" i="35"/>
  <c r="R163" i="35" s="1"/>
  <c r="R11" i="35"/>
  <c r="R12" i="35"/>
  <c r="S166" i="35"/>
  <c r="W163" i="35"/>
  <c r="W14" i="35"/>
  <c r="F167" i="35"/>
  <c r="F18" i="35"/>
  <c r="M165" i="35"/>
  <c r="D157" i="35"/>
  <c r="D158" i="35" s="1"/>
  <c r="D11" i="35"/>
  <c r="K195" i="35"/>
  <c r="M16" i="35"/>
  <c r="M21" i="35" s="1"/>
  <c r="V201" i="35"/>
  <c r="S161" i="35"/>
  <c r="C203" i="35"/>
  <c r="U166" i="35"/>
  <c r="U17" i="35"/>
  <c r="O157" i="35"/>
  <c r="K200" i="35"/>
  <c r="N19" i="35"/>
  <c r="G169" i="35"/>
  <c r="G20" i="35"/>
  <c r="J11" i="35"/>
  <c r="W62" i="35"/>
  <c r="D202" i="35"/>
  <c r="Q165" i="35"/>
  <c r="Q16" i="35"/>
  <c r="E195" i="35"/>
  <c r="V60" i="35"/>
  <c r="F195" i="35"/>
  <c r="L196" i="35"/>
  <c r="H162" i="35"/>
  <c r="H13" i="35"/>
  <c r="N13" i="35"/>
  <c r="R16" i="35"/>
  <c r="L167" i="35"/>
  <c r="L18" i="35"/>
  <c r="K13" i="35"/>
  <c r="D167" i="35"/>
  <c r="D18" i="35"/>
  <c r="O13" i="35"/>
  <c r="P195" i="35"/>
  <c r="U167" i="35"/>
  <c r="U18" i="35"/>
  <c r="K56" i="35"/>
  <c r="K63" i="35"/>
  <c r="K64" i="35"/>
  <c r="K59" i="35"/>
  <c r="K66" i="35"/>
  <c r="K61" i="35"/>
  <c r="K58" i="35"/>
  <c r="K60" i="35"/>
  <c r="K67" i="35"/>
  <c r="K65" i="35"/>
  <c r="W161" i="35"/>
  <c r="W12" i="35"/>
  <c r="E192" i="35"/>
  <c r="E196" i="35"/>
  <c r="W168" i="35"/>
  <c r="W19" i="35"/>
  <c r="L163" i="35"/>
  <c r="L14" i="35"/>
  <c r="R192" i="35"/>
  <c r="R201" i="35"/>
  <c r="R195" i="35"/>
  <c r="N56" i="35"/>
  <c r="N66" i="35"/>
  <c r="N64" i="35"/>
  <c r="N58" i="35"/>
  <c r="N61" i="35"/>
  <c r="N65" i="35"/>
  <c r="N59" i="35"/>
  <c r="N60" i="35"/>
  <c r="N62" i="35"/>
  <c r="W197" i="35"/>
  <c r="Q11" i="35"/>
  <c r="S192" i="35"/>
  <c r="S194" i="35"/>
  <c r="L164" i="35"/>
  <c r="L15" i="35"/>
  <c r="I161" i="35"/>
  <c r="I12" i="35"/>
  <c r="V165" i="35"/>
  <c r="V16" i="35"/>
  <c r="M63" i="35"/>
  <c r="C58" i="35"/>
  <c r="O19" i="35"/>
  <c r="S195" i="35"/>
  <c r="S169" i="35"/>
  <c r="S20" i="35"/>
  <c r="D166" i="35"/>
  <c r="S17" i="35"/>
  <c r="O192" i="35"/>
  <c r="O197" i="35"/>
  <c r="O199" i="35"/>
  <c r="G203" i="35"/>
  <c r="M164" i="35"/>
  <c r="M15" i="35"/>
  <c r="S164" i="35"/>
  <c r="S15" i="35"/>
  <c r="E168" i="35"/>
  <c r="E19" i="35"/>
  <c r="N194" i="35"/>
  <c r="Q199" i="35"/>
  <c r="F161" i="35"/>
  <c r="F12" i="35"/>
  <c r="U165" i="35"/>
  <c r="U16" i="35"/>
  <c r="P168" i="35"/>
  <c r="P19" i="35"/>
  <c r="H196" i="35"/>
  <c r="W265" i="33"/>
  <c r="O72" i="3"/>
  <c r="O259" i="28"/>
  <c r="S259" i="28"/>
  <c r="W259" i="27"/>
  <c r="H259" i="29"/>
  <c r="L259" i="19"/>
  <c r="P259" i="19"/>
  <c r="Q259" i="19"/>
  <c r="S259" i="19"/>
  <c r="T259" i="19"/>
  <c r="R72" i="3"/>
  <c r="U259" i="19"/>
  <c r="W259" i="19"/>
  <c r="D259" i="19"/>
  <c r="K265" i="19"/>
  <c r="E259" i="19"/>
  <c r="M265" i="19"/>
  <c r="F259" i="19"/>
  <c r="G259" i="19"/>
  <c r="O265" i="19"/>
  <c r="C259" i="19"/>
  <c r="N265" i="19"/>
  <c r="H259" i="19"/>
  <c r="V265" i="19"/>
  <c r="W295" i="19"/>
  <c r="T295" i="22"/>
  <c r="U295" i="22"/>
  <c r="O295" i="19"/>
  <c r="G61" i="3"/>
  <c r="Q295" i="19"/>
  <c r="M296" i="19"/>
  <c r="J259" i="28"/>
  <c r="S296" i="33"/>
  <c r="S295" i="19"/>
  <c r="O296" i="19"/>
  <c r="Q259" i="28"/>
  <c r="N265" i="27"/>
  <c r="S296" i="19"/>
  <c r="G295" i="19"/>
  <c r="C296" i="19"/>
  <c r="T296" i="19"/>
  <c r="U295" i="19"/>
  <c r="Q265" i="28"/>
  <c r="U296" i="19"/>
  <c r="E296" i="19"/>
  <c r="V296" i="19"/>
  <c r="W265" i="28"/>
  <c r="H295" i="19"/>
  <c r="I295" i="19"/>
  <c r="J295" i="19"/>
  <c r="F296" i="19"/>
  <c r="W296" i="19"/>
  <c r="H265" i="19"/>
  <c r="D296" i="19"/>
  <c r="K295" i="19"/>
  <c r="G296" i="19"/>
  <c r="D296" i="21"/>
  <c r="C259" i="27"/>
  <c r="I265" i="19"/>
  <c r="H296" i="19"/>
  <c r="D295" i="19"/>
  <c r="N295" i="19"/>
  <c r="J296" i="19"/>
  <c r="E295" i="19"/>
  <c r="R61" i="3"/>
  <c r="L295" i="19"/>
  <c r="M295" i="19"/>
  <c r="I296" i="19"/>
  <c r="K296" i="19"/>
  <c r="P295" i="19"/>
  <c r="D259" i="28"/>
  <c r="R259" i="19"/>
  <c r="E296" i="33"/>
  <c r="G295" i="30"/>
  <c r="Q296" i="22"/>
  <c r="U295" i="26"/>
  <c r="I295" i="25"/>
  <c r="E296" i="25"/>
  <c r="V296" i="25"/>
  <c r="I296" i="33"/>
  <c r="H295" i="30"/>
  <c r="C296" i="26"/>
  <c r="J295" i="25"/>
  <c r="F296" i="25"/>
  <c r="W296" i="25"/>
  <c r="C296" i="33"/>
  <c r="P296" i="33"/>
  <c r="C296" i="30"/>
  <c r="E296" i="26"/>
  <c r="K295" i="25"/>
  <c r="G296" i="25"/>
  <c r="M61" i="3"/>
  <c r="D295" i="33"/>
  <c r="Q296" i="33"/>
  <c r="D296" i="30"/>
  <c r="J296" i="26"/>
  <c r="L295" i="25"/>
  <c r="H296" i="25"/>
  <c r="E295" i="33"/>
  <c r="R296" i="33"/>
  <c r="E296" i="30"/>
  <c r="K296" i="26"/>
  <c r="M295" i="25"/>
  <c r="I296" i="25"/>
  <c r="K296" i="30"/>
  <c r="V296" i="24"/>
  <c r="L296" i="26"/>
  <c r="N295" i="25"/>
  <c r="J296" i="25"/>
  <c r="W295" i="33"/>
  <c r="G295" i="33"/>
  <c r="T296" i="33"/>
  <c r="R296" i="30"/>
  <c r="C295" i="26"/>
  <c r="N296" i="26"/>
  <c r="O295" i="25"/>
  <c r="K296" i="25"/>
  <c r="F295" i="33"/>
  <c r="H295" i="33"/>
  <c r="U296" i="33"/>
  <c r="S296" i="30"/>
  <c r="D295" i="26"/>
  <c r="O296" i="26"/>
  <c r="P295" i="25"/>
  <c r="L296" i="25"/>
  <c r="I295" i="33"/>
  <c r="N295" i="29"/>
  <c r="G295" i="26"/>
  <c r="P296" i="26"/>
  <c r="Q295" i="25"/>
  <c r="M296" i="25"/>
  <c r="L295" i="33"/>
  <c r="O295" i="29"/>
  <c r="I295" i="26"/>
  <c r="T296" i="26"/>
  <c r="R295" i="25"/>
  <c r="N296" i="25"/>
  <c r="W295" i="29"/>
  <c r="N295" i="26"/>
  <c r="V296" i="26"/>
  <c r="S295" i="25"/>
  <c r="O296" i="25"/>
  <c r="T295" i="33"/>
  <c r="U295" i="33"/>
  <c r="J296" i="29"/>
  <c r="O295" i="26"/>
  <c r="C295" i="25"/>
  <c r="T295" i="25"/>
  <c r="P296" i="25"/>
  <c r="V295" i="33"/>
  <c r="T296" i="28"/>
  <c r="P295" i="26"/>
  <c r="D295" i="25"/>
  <c r="U295" i="25"/>
  <c r="Q296" i="25"/>
  <c r="Q295" i="26"/>
  <c r="E295" i="25"/>
  <c r="V295" i="25"/>
  <c r="R296" i="25"/>
  <c r="S295" i="26"/>
  <c r="F295" i="25"/>
  <c r="W295" i="25"/>
  <c r="T296" i="25"/>
  <c r="E295" i="30"/>
  <c r="T295" i="26"/>
  <c r="G295" i="25"/>
  <c r="D296" i="25"/>
  <c r="U296" i="25"/>
  <c r="M296" i="27"/>
  <c r="R295" i="27"/>
  <c r="L296" i="27"/>
  <c r="Q295" i="27"/>
  <c r="K296" i="27"/>
  <c r="I296" i="27"/>
  <c r="N295" i="27"/>
  <c r="O296" i="27"/>
  <c r="M295" i="27"/>
  <c r="N296" i="27"/>
  <c r="L295" i="27"/>
  <c r="K295" i="27"/>
  <c r="H296" i="27"/>
  <c r="J295" i="27"/>
  <c r="J296" i="27"/>
  <c r="N61" i="3"/>
  <c r="G296" i="27"/>
  <c r="I295" i="27"/>
  <c r="E296" i="27"/>
  <c r="G295" i="27"/>
  <c r="D296" i="27"/>
  <c r="F295" i="27"/>
  <c r="W296" i="27"/>
  <c r="C296" i="27"/>
  <c r="E295" i="27"/>
  <c r="V296" i="27"/>
  <c r="W295" i="27"/>
  <c r="D295" i="27"/>
  <c r="T296" i="27"/>
  <c r="U295" i="27"/>
  <c r="R296" i="27"/>
  <c r="S295" i="27"/>
  <c r="P296" i="27"/>
  <c r="O295" i="27"/>
  <c r="P265" i="21"/>
  <c r="C265" i="21"/>
  <c r="M259" i="21"/>
  <c r="N265" i="21"/>
  <c r="K259" i="21"/>
  <c r="K265" i="21"/>
  <c r="H259" i="21"/>
  <c r="I265" i="21"/>
  <c r="V259" i="21"/>
  <c r="F259" i="21"/>
  <c r="H265" i="21"/>
  <c r="U259" i="21"/>
  <c r="E259" i="21"/>
  <c r="W265" i="21"/>
  <c r="G265" i="21"/>
  <c r="T259" i="21"/>
  <c r="D259" i="21"/>
  <c r="U265" i="21"/>
  <c r="E265" i="21"/>
  <c r="R259" i="21"/>
  <c r="T265" i="21"/>
  <c r="D265" i="21"/>
  <c r="R265" i="21"/>
  <c r="I259" i="21"/>
  <c r="Q265" i="21"/>
  <c r="G259" i="21"/>
  <c r="C259" i="21"/>
  <c r="O265" i="21"/>
  <c r="M265" i="21"/>
  <c r="L265" i="21"/>
  <c r="J265" i="21"/>
  <c r="F265" i="21"/>
  <c r="W259" i="21"/>
  <c r="S259" i="21"/>
  <c r="P259" i="21"/>
  <c r="N259" i="21"/>
  <c r="V265" i="21"/>
  <c r="L259" i="21"/>
  <c r="S265" i="21"/>
  <c r="J259" i="21"/>
  <c r="F295" i="30"/>
  <c r="C296" i="29"/>
  <c r="F296" i="28"/>
  <c r="M296" i="20"/>
  <c r="M296" i="21"/>
  <c r="P296" i="22"/>
  <c r="T296" i="24"/>
  <c r="P295" i="27"/>
  <c r="L265" i="20"/>
  <c r="M259" i="20"/>
  <c r="J265" i="20"/>
  <c r="W265" i="20"/>
  <c r="G265" i="20"/>
  <c r="U265" i="20"/>
  <c r="E265" i="20"/>
  <c r="T265" i="20"/>
  <c r="D265" i="20"/>
  <c r="S265" i="20"/>
  <c r="Q265" i="20"/>
  <c r="V259" i="20"/>
  <c r="L259" i="20"/>
  <c r="P265" i="20"/>
  <c r="W259" i="20"/>
  <c r="U259" i="20"/>
  <c r="T259" i="20"/>
  <c r="V265" i="20"/>
  <c r="R265" i="20"/>
  <c r="R259" i="20"/>
  <c r="O265" i="20"/>
  <c r="N265" i="20"/>
  <c r="M265" i="20"/>
  <c r="K265" i="20"/>
  <c r="C265" i="20"/>
  <c r="I265" i="20"/>
  <c r="F265" i="20"/>
  <c r="U296" i="21"/>
  <c r="S259" i="20"/>
  <c r="K72" i="3"/>
  <c r="P265" i="24"/>
  <c r="V259" i="24"/>
  <c r="F259" i="24"/>
  <c r="N265" i="24"/>
  <c r="T259" i="24"/>
  <c r="D259" i="24"/>
  <c r="K265" i="24"/>
  <c r="Q259" i="24"/>
  <c r="I265" i="24"/>
  <c r="O259" i="24"/>
  <c r="H265" i="24"/>
  <c r="N259" i="24"/>
  <c r="W265" i="24"/>
  <c r="G265" i="24"/>
  <c r="M259" i="24"/>
  <c r="U265" i="24"/>
  <c r="E265" i="24"/>
  <c r="K259" i="24"/>
  <c r="T265" i="24"/>
  <c r="D265" i="24"/>
  <c r="L265" i="24"/>
  <c r="S259" i="24"/>
  <c r="J265" i="24"/>
  <c r="R259" i="24"/>
  <c r="P259" i="24"/>
  <c r="F265" i="24"/>
  <c r="L259" i="24"/>
  <c r="J259" i="24"/>
  <c r="I259" i="24"/>
  <c r="C265" i="24"/>
  <c r="H259" i="24"/>
  <c r="G259" i="24"/>
  <c r="E259" i="24"/>
  <c r="V265" i="24"/>
  <c r="S265" i="24"/>
  <c r="Q265" i="24"/>
  <c r="O265" i="24"/>
  <c r="W259" i="24"/>
  <c r="M265" i="24"/>
  <c r="U259" i="24"/>
  <c r="C259" i="24"/>
  <c r="L296" i="28"/>
  <c r="O296" i="20"/>
  <c r="V296" i="21"/>
  <c r="W296" i="22"/>
  <c r="V295" i="27"/>
  <c r="O259" i="21"/>
  <c r="G259" i="33"/>
  <c r="Q259" i="21"/>
  <c r="Q61" i="3"/>
  <c r="W296" i="30"/>
  <c r="G296" i="30"/>
  <c r="L295" i="30"/>
  <c r="P296" i="30"/>
  <c r="T295" i="30"/>
  <c r="C295" i="30"/>
  <c r="O296" i="30"/>
  <c r="S295" i="30"/>
  <c r="N296" i="30"/>
  <c r="R295" i="30"/>
  <c r="M296" i="30"/>
  <c r="Q295" i="30"/>
  <c r="L296" i="30"/>
  <c r="P295" i="30"/>
  <c r="I296" i="30"/>
  <c r="M295" i="30"/>
  <c r="H296" i="30"/>
  <c r="K295" i="30"/>
  <c r="L296" i="29"/>
  <c r="R265" i="24"/>
  <c r="S72" i="3"/>
  <c r="P265" i="32"/>
  <c r="N265" i="32"/>
  <c r="K265" i="32"/>
  <c r="I265" i="32"/>
  <c r="H265" i="32"/>
  <c r="W265" i="32"/>
  <c r="G265" i="32"/>
  <c r="U265" i="32"/>
  <c r="E265" i="32"/>
  <c r="T265" i="32"/>
  <c r="D265" i="32"/>
  <c r="V265" i="32"/>
  <c r="S265" i="32"/>
  <c r="R265" i="32"/>
  <c r="Q265" i="32"/>
  <c r="O265" i="32"/>
  <c r="M265" i="32"/>
  <c r="L265" i="32"/>
  <c r="J265" i="32"/>
  <c r="F265" i="32"/>
  <c r="C265" i="32"/>
  <c r="C259" i="32"/>
  <c r="I296" i="20"/>
  <c r="N295" i="20"/>
  <c r="J296" i="20"/>
  <c r="M295" i="20"/>
  <c r="H296" i="20"/>
  <c r="L295" i="20"/>
  <c r="G296" i="20"/>
  <c r="K295" i="20"/>
  <c r="W296" i="20"/>
  <c r="F296" i="20"/>
  <c r="J295" i="20"/>
  <c r="V296" i="20"/>
  <c r="E296" i="20"/>
  <c r="I295" i="20"/>
  <c r="T296" i="20"/>
  <c r="C296" i="20"/>
  <c r="G295" i="20"/>
  <c r="S296" i="20"/>
  <c r="W295" i="20"/>
  <c r="F295" i="20"/>
  <c r="F61" i="3"/>
  <c r="R296" i="20"/>
  <c r="V295" i="20"/>
  <c r="E295" i="20"/>
  <c r="U295" i="20"/>
  <c r="Q296" i="20"/>
  <c r="D295" i="20"/>
  <c r="K296" i="20"/>
  <c r="O295" i="20"/>
  <c r="G296" i="28"/>
  <c r="W296" i="21"/>
  <c r="F296" i="27"/>
  <c r="M72" i="3"/>
  <c r="H265" i="25"/>
  <c r="N259" i="25"/>
  <c r="V265" i="25"/>
  <c r="F265" i="25"/>
  <c r="L259" i="25"/>
  <c r="S265" i="25"/>
  <c r="I259" i="25"/>
  <c r="Q265" i="25"/>
  <c r="W259" i="25"/>
  <c r="G259" i="25"/>
  <c r="P265" i="25"/>
  <c r="V259" i="25"/>
  <c r="F259" i="25"/>
  <c r="O265" i="25"/>
  <c r="U259" i="25"/>
  <c r="E259" i="25"/>
  <c r="M265" i="25"/>
  <c r="S259" i="25"/>
  <c r="L265" i="25"/>
  <c r="T265" i="25"/>
  <c r="H259" i="25"/>
  <c r="R265" i="25"/>
  <c r="D259" i="25"/>
  <c r="N265" i="25"/>
  <c r="K265" i="25"/>
  <c r="J265" i="25"/>
  <c r="I265" i="25"/>
  <c r="C265" i="25"/>
  <c r="G265" i="25"/>
  <c r="E265" i="25"/>
  <c r="D265" i="25"/>
  <c r="T259" i="25"/>
  <c r="R259" i="25"/>
  <c r="Q259" i="25"/>
  <c r="P259" i="25"/>
  <c r="M259" i="25"/>
  <c r="C259" i="25"/>
  <c r="W265" i="25"/>
  <c r="K259" i="25"/>
  <c r="U265" i="25"/>
  <c r="J259" i="25"/>
  <c r="U296" i="20"/>
  <c r="N259" i="33"/>
  <c r="N295" i="30"/>
  <c r="O296" i="29"/>
  <c r="D295" i="22"/>
  <c r="S296" i="27"/>
  <c r="O61" i="3"/>
  <c r="S296" i="28"/>
  <c r="C296" i="28"/>
  <c r="H295" i="28"/>
  <c r="Q296" i="28"/>
  <c r="U295" i="28"/>
  <c r="D295" i="28"/>
  <c r="P296" i="28"/>
  <c r="T295" i="28"/>
  <c r="C295" i="28"/>
  <c r="S295" i="28"/>
  <c r="N296" i="28"/>
  <c r="R295" i="28"/>
  <c r="O296" i="28"/>
  <c r="M296" i="28"/>
  <c r="Q295" i="28"/>
  <c r="K296" i="28"/>
  <c r="O295" i="28"/>
  <c r="J296" i="28"/>
  <c r="N295" i="28"/>
  <c r="I296" i="28"/>
  <c r="M295" i="28"/>
  <c r="H296" i="28"/>
  <c r="L295" i="28"/>
  <c r="R296" i="28"/>
  <c r="V295" i="28"/>
  <c r="E295" i="28"/>
  <c r="T295" i="27"/>
  <c r="K296" i="29"/>
  <c r="I295" i="30"/>
  <c r="T296" i="30"/>
  <c r="J295" i="30"/>
  <c r="U296" i="28"/>
  <c r="C295" i="22"/>
  <c r="Q296" i="27"/>
  <c r="Q259" i="33"/>
  <c r="K296" i="33"/>
  <c r="P295" i="33"/>
  <c r="O296" i="33"/>
  <c r="S295" i="33"/>
  <c r="N296" i="33"/>
  <c r="R295" i="33"/>
  <c r="T61" i="3"/>
  <c r="M296" i="33"/>
  <c r="L296" i="33"/>
  <c r="Q295" i="33"/>
  <c r="O295" i="33"/>
  <c r="J296" i="33"/>
  <c r="N295" i="33"/>
  <c r="G296" i="33"/>
  <c r="K295" i="33"/>
  <c r="W296" i="33"/>
  <c r="F296" i="33"/>
  <c r="J295" i="33"/>
  <c r="M295" i="33"/>
  <c r="V296" i="33"/>
  <c r="O295" i="30"/>
  <c r="C295" i="29"/>
  <c r="W296" i="28"/>
  <c r="I295" i="21"/>
  <c r="I295" i="22"/>
  <c r="U296" i="27"/>
  <c r="T265" i="22"/>
  <c r="D265" i="22"/>
  <c r="I259" i="22"/>
  <c r="R265" i="22"/>
  <c r="G259" i="22"/>
  <c r="O265" i="22"/>
  <c r="D259" i="22"/>
  <c r="M265" i="22"/>
  <c r="L265" i="22"/>
  <c r="K265" i="22"/>
  <c r="C259" i="22"/>
  <c r="I265" i="22"/>
  <c r="W259" i="22"/>
  <c r="H265" i="22"/>
  <c r="F265" i="22"/>
  <c r="E265" i="22"/>
  <c r="V259" i="22"/>
  <c r="L259" i="22"/>
  <c r="K259" i="22"/>
  <c r="J259" i="22"/>
  <c r="F259" i="22"/>
  <c r="W265" i="22"/>
  <c r="E259" i="22"/>
  <c r="V265" i="22"/>
  <c r="U265" i="22"/>
  <c r="C265" i="22"/>
  <c r="S265" i="22"/>
  <c r="Q265" i="22"/>
  <c r="N265" i="22"/>
  <c r="J265" i="22"/>
  <c r="G265" i="22"/>
  <c r="M296" i="29"/>
  <c r="R295" i="29"/>
  <c r="P61" i="3"/>
  <c r="H296" i="29"/>
  <c r="L295" i="29"/>
  <c r="G296" i="29"/>
  <c r="K295" i="29"/>
  <c r="W296" i="29"/>
  <c r="F296" i="29"/>
  <c r="J295" i="29"/>
  <c r="V296" i="29"/>
  <c r="E296" i="29"/>
  <c r="I295" i="29"/>
  <c r="U296" i="29"/>
  <c r="D296" i="29"/>
  <c r="H295" i="29"/>
  <c r="S296" i="29"/>
  <c r="R296" i="29"/>
  <c r="V295" i="29"/>
  <c r="E295" i="29"/>
  <c r="Q296" i="29"/>
  <c r="U295" i="29"/>
  <c r="D295" i="29"/>
  <c r="P296" i="29"/>
  <c r="T295" i="29"/>
  <c r="I296" i="29"/>
  <c r="P296" i="20"/>
  <c r="U296" i="30"/>
  <c r="N296" i="29"/>
  <c r="S61" i="3"/>
  <c r="S296" i="32"/>
  <c r="C296" i="32"/>
  <c r="H295" i="32"/>
  <c r="R296" i="32"/>
  <c r="W295" i="32"/>
  <c r="G295" i="32"/>
  <c r="Q296" i="32"/>
  <c r="V295" i="32"/>
  <c r="F295" i="32"/>
  <c r="O296" i="32"/>
  <c r="T295" i="32"/>
  <c r="D295" i="32"/>
  <c r="M296" i="32"/>
  <c r="N295" i="32"/>
  <c r="L296" i="32"/>
  <c r="M295" i="32"/>
  <c r="L295" i="32"/>
  <c r="K295" i="32"/>
  <c r="K296" i="32"/>
  <c r="J296" i="32"/>
  <c r="I296" i="32"/>
  <c r="J295" i="32"/>
  <c r="G296" i="32"/>
  <c r="E295" i="32"/>
  <c r="F296" i="32"/>
  <c r="C295" i="32"/>
  <c r="E296" i="32"/>
  <c r="D296" i="32"/>
  <c r="V296" i="32"/>
  <c r="S295" i="32"/>
  <c r="T296" i="32"/>
  <c r="Q295" i="32"/>
  <c r="N296" i="32"/>
  <c r="O295" i="32"/>
  <c r="V296" i="30"/>
  <c r="H295" i="21"/>
  <c r="P72" i="3"/>
  <c r="V265" i="29"/>
  <c r="F265" i="29"/>
  <c r="T265" i="29"/>
  <c r="D265" i="29"/>
  <c r="Q265" i="29"/>
  <c r="W259" i="29"/>
  <c r="O265" i="29"/>
  <c r="U259" i="29"/>
  <c r="E259" i="29"/>
  <c r="N265" i="29"/>
  <c r="T259" i="29"/>
  <c r="D259" i="29"/>
  <c r="M265" i="29"/>
  <c r="S259" i="29"/>
  <c r="C259" i="29"/>
  <c r="K265" i="29"/>
  <c r="Q259" i="29"/>
  <c r="S265" i="29"/>
  <c r="M259" i="29"/>
  <c r="R265" i="29"/>
  <c r="L259" i="29"/>
  <c r="P265" i="29"/>
  <c r="K259" i="29"/>
  <c r="L265" i="29"/>
  <c r="J259" i="29"/>
  <c r="J265" i="29"/>
  <c r="I259" i="29"/>
  <c r="I265" i="29"/>
  <c r="H265" i="29"/>
  <c r="G259" i="29"/>
  <c r="G265" i="29"/>
  <c r="F259" i="29"/>
  <c r="E265" i="29"/>
  <c r="C265" i="29"/>
  <c r="V259" i="29"/>
  <c r="P259" i="29"/>
  <c r="W265" i="29"/>
  <c r="O259" i="29"/>
  <c r="U265" i="29"/>
  <c r="N259" i="29"/>
  <c r="U295" i="30"/>
  <c r="F295" i="29"/>
  <c r="F295" i="28"/>
  <c r="C295" i="20"/>
  <c r="J295" i="21"/>
  <c r="Q295" i="22"/>
  <c r="E295" i="24"/>
  <c r="I295" i="32"/>
  <c r="T72" i="3"/>
  <c r="U265" i="33"/>
  <c r="E265" i="33"/>
  <c r="S265" i="33"/>
  <c r="C265" i="33"/>
  <c r="P265" i="33"/>
  <c r="N265" i="33"/>
  <c r="T259" i="33"/>
  <c r="D259" i="33"/>
  <c r="M265" i="33"/>
  <c r="S259" i="33"/>
  <c r="C259" i="33"/>
  <c r="L265" i="33"/>
  <c r="R259" i="33"/>
  <c r="J265" i="33"/>
  <c r="P259" i="33"/>
  <c r="I265" i="33"/>
  <c r="Q265" i="33"/>
  <c r="L259" i="33"/>
  <c r="O265" i="33"/>
  <c r="K259" i="33"/>
  <c r="K265" i="33"/>
  <c r="J259" i="33"/>
  <c r="H265" i="33"/>
  <c r="I259" i="33"/>
  <c r="G265" i="33"/>
  <c r="H259" i="33"/>
  <c r="F265" i="33"/>
  <c r="D265" i="33"/>
  <c r="F259" i="33"/>
  <c r="E259" i="33"/>
  <c r="W259" i="33"/>
  <c r="U259" i="33"/>
  <c r="V265" i="33"/>
  <c r="O259" i="33"/>
  <c r="T265" i="33"/>
  <c r="R265" i="33"/>
  <c r="M259" i="33"/>
  <c r="T265" i="26"/>
  <c r="D265" i="26"/>
  <c r="R259" i="26"/>
  <c r="R265" i="26"/>
  <c r="P259" i="26"/>
  <c r="O265" i="26"/>
  <c r="M259" i="26"/>
  <c r="M265" i="26"/>
  <c r="K259" i="26"/>
  <c r="L265" i="26"/>
  <c r="J259" i="26"/>
  <c r="K265" i="26"/>
  <c r="I259" i="26"/>
  <c r="I265" i="26"/>
  <c r="C265" i="26"/>
  <c r="W259" i="26"/>
  <c r="G259" i="26"/>
  <c r="H265" i="26"/>
  <c r="V259" i="26"/>
  <c r="W265" i="26"/>
  <c r="U259" i="26"/>
  <c r="V265" i="26"/>
  <c r="T259" i="26"/>
  <c r="U265" i="26"/>
  <c r="S259" i="26"/>
  <c r="S265" i="26"/>
  <c r="Q259" i="26"/>
  <c r="Q265" i="26"/>
  <c r="O259" i="26"/>
  <c r="P265" i="26"/>
  <c r="N259" i="26"/>
  <c r="N265" i="26"/>
  <c r="L259" i="26"/>
  <c r="J265" i="26"/>
  <c r="G265" i="26"/>
  <c r="F259" i="26"/>
  <c r="E265" i="26"/>
  <c r="D259" i="26"/>
  <c r="Q72" i="3"/>
  <c r="Q265" i="30"/>
  <c r="O265" i="30"/>
  <c r="L265" i="30"/>
  <c r="J265" i="30"/>
  <c r="J259" i="30"/>
  <c r="I265" i="30"/>
  <c r="I259" i="30"/>
  <c r="H265" i="30"/>
  <c r="H259" i="30"/>
  <c r="V265" i="30"/>
  <c r="F265" i="30"/>
  <c r="V259" i="30"/>
  <c r="F259" i="30"/>
  <c r="U265" i="30"/>
  <c r="N259" i="30"/>
  <c r="M259" i="30"/>
  <c r="W265" i="30"/>
  <c r="L259" i="30"/>
  <c r="T265" i="30"/>
  <c r="K259" i="30"/>
  <c r="S265" i="30"/>
  <c r="G259" i="30"/>
  <c r="R265" i="30"/>
  <c r="P265" i="30"/>
  <c r="D259" i="30"/>
  <c r="N265" i="30"/>
  <c r="C259" i="30"/>
  <c r="M265" i="30"/>
  <c r="W259" i="30"/>
  <c r="K265" i="30"/>
  <c r="U259" i="30"/>
  <c r="G265" i="30"/>
  <c r="E265" i="30"/>
  <c r="S259" i="30"/>
  <c r="C265" i="30"/>
  <c r="Q259" i="30"/>
  <c r="P259" i="30"/>
  <c r="O259" i="30"/>
  <c r="V295" i="30"/>
  <c r="G295" i="29"/>
  <c r="G295" i="28"/>
  <c r="H295" i="20"/>
  <c r="K295" i="21"/>
  <c r="R295" i="22"/>
  <c r="G295" i="24"/>
  <c r="P295" i="32"/>
  <c r="C259" i="26"/>
  <c r="E259" i="30"/>
  <c r="W295" i="30"/>
  <c r="M295" i="29"/>
  <c r="I295" i="28"/>
  <c r="P295" i="20"/>
  <c r="L295" i="21"/>
  <c r="S295" i="22"/>
  <c r="I295" i="24"/>
  <c r="R295" i="32"/>
  <c r="R259" i="30"/>
  <c r="J295" i="28"/>
  <c r="Q295" i="20"/>
  <c r="O295" i="24"/>
  <c r="U295" i="32"/>
  <c r="T259" i="30"/>
  <c r="R295" i="20"/>
  <c r="V295" i="24"/>
  <c r="H296" i="32"/>
  <c r="S295" i="20"/>
  <c r="P296" i="32"/>
  <c r="O296" i="21"/>
  <c r="T295" i="21"/>
  <c r="D295" i="21"/>
  <c r="S296" i="21"/>
  <c r="W295" i="21"/>
  <c r="F295" i="21"/>
  <c r="R296" i="21"/>
  <c r="V295" i="21"/>
  <c r="E295" i="21"/>
  <c r="Q296" i="21"/>
  <c r="C295" i="21"/>
  <c r="S295" i="21"/>
  <c r="U295" i="21"/>
  <c r="P296" i="21"/>
  <c r="N296" i="21"/>
  <c r="R295" i="21"/>
  <c r="L296" i="21"/>
  <c r="P295" i="21"/>
  <c r="K296" i="21"/>
  <c r="O295" i="21"/>
  <c r="J296" i="21"/>
  <c r="M295" i="21"/>
  <c r="N295" i="21"/>
  <c r="I296" i="21"/>
  <c r="T296" i="21"/>
  <c r="C296" i="21"/>
  <c r="G295" i="21"/>
  <c r="H61" i="3"/>
  <c r="U296" i="22"/>
  <c r="E296" i="22"/>
  <c r="J295" i="22"/>
  <c r="K296" i="22"/>
  <c r="O295" i="22"/>
  <c r="J296" i="22"/>
  <c r="N295" i="22"/>
  <c r="I296" i="22"/>
  <c r="M295" i="22"/>
  <c r="H296" i="22"/>
  <c r="L295" i="22"/>
  <c r="G296" i="22"/>
  <c r="K295" i="22"/>
  <c r="V296" i="22"/>
  <c r="D296" i="22"/>
  <c r="H295" i="22"/>
  <c r="T296" i="22"/>
  <c r="C296" i="22"/>
  <c r="G295" i="22"/>
  <c r="W295" i="22"/>
  <c r="E295" i="22"/>
  <c r="S296" i="22"/>
  <c r="F295" i="22"/>
  <c r="R296" i="22"/>
  <c r="V295" i="22"/>
  <c r="L296" i="22"/>
  <c r="P295" i="22"/>
  <c r="P295" i="28"/>
  <c r="E296" i="21"/>
  <c r="K61" i="3"/>
  <c r="W296" i="24"/>
  <c r="G296" i="24"/>
  <c r="L295" i="24"/>
  <c r="P296" i="24"/>
  <c r="T295" i="24"/>
  <c r="C295" i="24"/>
  <c r="O296" i="24"/>
  <c r="S295" i="24"/>
  <c r="M296" i="24"/>
  <c r="N296" i="24"/>
  <c r="R295" i="24"/>
  <c r="Q295" i="24"/>
  <c r="L296" i="24"/>
  <c r="P295" i="24"/>
  <c r="J296" i="24"/>
  <c r="N295" i="24"/>
  <c r="I296" i="24"/>
  <c r="M295" i="24"/>
  <c r="H296" i="24"/>
  <c r="K295" i="24"/>
  <c r="F296" i="24"/>
  <c r="J295" i="24"/>
  <c r="U296" i="24"/>
  <c r="D296" i="24"/>
  <c r="H295" i="24"/>
  <c r="S296" i="24"/>
  <c r="W295" i="24"/>
  <c r="F295" i="24"/>
  <c r="Q296" i="24"/>
  <c r="U295" i="24"/>
  <c r="D295" i="24"/>
  <c r="F72" i="3"/>
  <c r="W295" i="28"/>
  <c r="T295" i="20"/>
  <c r="F296" i="21"/>
  <c r="E259" i="26"/>
  <c r="P265" i="22"/>
  <c r="K295" i="28"/>
  <c r="P295" i="29"/>
  <c r="F296" i="30"/>
  <c r="Q295" i="29"/>
  <c r="M296" i="22"/>
  <c r="E296" i="24"/>
  <c r="U296" i="32"/>
  <c r="G72" i="3"/>
  <c r="C295" i="33"/>
  <c r="H296" i="33"/>
  <c r="D295" i="30"/>
  <c r="J296" i="30"/>
  <c r="S295" i="29"/>
  <c r="D296" i="28"/>
  <c r="D296" i="20"/>
  <c r="G296" i="21"/>
  <c r="N296" i="22"/>
  <c r="K296" i="24"/>
  <c r="C295" i="27"/>
  <c r="W296" i="32"/>
  <c r="H259" i="26"/>
  <c r="H265" i="20"/>
  <c r="E296" i="28"/>
  <c r="L296" i="20"/>
  <c r="H296" i="21"/>
  <c r="O296" i="22"/>
  <c r="R296" i="24"/>
  <c r="H295" i="27"/>
  <c r="O259" i="25"/>
  <c r="M295" i="26"/>
  <c r="I296" i="26"/>
  <c r="N259" i="28"/>
  <c r="P259" i="27"/>
  <c r="M265" i="28"/>
  <c r="I265" i="27"/>
  <c r="T259" i="27"/>
  <c r="N265" i="28"/>
  <c r="K265" i="27"/>
  <c r="P259" i="28"/>
  <c r="V259" i="27"/>
  <c r="O265" i="28"/>
  <c r="M265" i="27"/>
  <c r="R259" i="28"/>
  <c r="U265" i="28"/>
  <c r="O265" i="27"/>
  <c r="R265" i="27"/>
  <c r="T259" i="28"/>
  <c r="Q296" i="26"/>
  <c r="Q296" i="19"/>
  <c r="V295" i="19"/>
  <c r="F295" i="19"/>
  <c r="N72" i="3"/>
  <c r="L265" i="27"/>
  <c r="J259" i="27"/>
  <c r="J265" i="27"/>
  <c r="H259" i="27"/>
  <c r="W265" i="27"/>
  <c r="G265" i="27"/>
  <c r="U259" i="27"/>
  <c r="E259" i="27"/>
  <c r="U265" i="27"/>
  <c r="E265" i="27"/>
  <c r="S259" i="27"/>
  <c r="T265" i="27"/>
  <c r="D265" i="27"/>
  <c r="R259" i="27"/>
  <c r="S265" i="27"/>
  <c r="C265" i="27"/>
  <c r="Q259" i="27"/>
  <c r="Q265" i="27"/>
  <c r="O259" i="27"/>
  <c r="P265" i="27"/>
  <c r="K265" i="28"/>
  <c r="I265" i="28"/>
  <c r="V265" i="28"/>
  <c r="F265" i="28"/>
  <c r="T265" i="28"/>
  <c r="D265" i="28"/>
  <c r="I259" i="28"/>
  <c r="S265" i="28"/>
  <c r="C265" i="28"/>
  <c r="H259" i="28"/>
  <c r="R265" i="28"/>
  <c r="W259" i="28"/>
  <c r="G259" i="28"/>
  <c r="P265" i="28"/>
  <c r="U259" i="28"/>
  <c r="E259" i="28"/>
  <c r="E295" i="26"/>
  <c r="V295" i="26"/>
  <c r="R296" i="26"/>
  <c r="D259" i="27"/>
  <c r="L265" i="19"/>
  <c r="J265" i="19"/>
  <c r="W265" i="19"/>
  <c r="G265" i="19"/>
  <c r="U265" i="19"/>
  <c r="E265" i="19"/>
  <c r="O259" i="19"/>
  <c r="T265" i="19"/>
  <c r="D265" i="19"/>
  <c r="N259" i="19"/>
  <c r="S265" i="19"/>
  <c r="C265" i="19"/>
  <c r="M259" i="19"/>
  <c r="Q265" i="19"/>
  <c r="K259" i="19"/>
  <c r="P265" i="19"/>
  <c r="F295" i="26"/>
  <c r="W295" i="26"/>
  <c r="S296" i="26"/>
  <c r="C259" i="28"/>
  <c r="F259" i="27"/>
  <c r="G259" i="27"/>
  <c r="H295" i="26"/>
  <c r="D296" i="26"/>
  <c r="F259" i="28"/>
  <c r="I259" i="27"/>
  <c r="E265" i="28"/>
  <c r="K259" i="27"/>
  <c r="G265" i="28"/>
  <c r="L61" i="3"/>
  <c r="M296" i="26"/>
  <c r="R295" i="26"/>
  <c r="J295" i="26"/>
  <c r="F296" i="26"/>
  <c r="W296" i="26"/>
  <c r="L259" i="27"/>
  <c r="K259" i="28"/>
  <c r="H265" i="28"/>
  <c r="K295" i="26"/>
  <c r="G296" i="26"/>
  <c r="L259" i="28"/>
  <c r="M259" i="27"/>
  <c r="J265" i="28"/>
  <c r="F265" i="19"/>
  <c r="F265" i="27"/>
  <c r="L295" i="26"/>
  <c r="H296" i="26"/>
  <c r="M259" i="28"/>
  <c r="N259" i="27"/>
  <c r="L265" i="28"/>
  <c r="H265" i="27"/>
  <c r="H295" i="25"/>
  <c r="C296" i="25"/>
  <c r="C30" i="35" l="1"/>
  <c r="C24" i="35"/>
  <c r="O24" i="35"/>
  <c r="O27" i="35"/>
  <c r="O29" i="35"/>
  <c r="E24" i="35"/>
  <c r="E26" i="35"/>
  <c r="M26" i="35"/>
  <c r="M25" i="35"/>
  <c r="M24" i="35"/>
  <c r="M27" i="35"/>
  <c r="F31" i="35"/>
  <c r="N24" i="35"/>
  <c r="N21" i="35"/>
  <c r="M30" i="35"/>
  <c r="J20" i="35"/>
  <c r="L28" i="35"/>
  <c r="W25" i="35"/>
  <c r="O158" i="35"/>
  <c r="O165" i="35"/>
  <c r="O163" i="35"/>
  <c r="F30" i="35"/>
  <c r="W21" i="35"/>
  <c r="W31" i="35" s="1"/>
  <c r="J192" i="35"/>
  <c r="J200" i="35"/>
  <c r="J197" i="35"/>
  <c r="J194" i="35"/>
  <c r="J202" i="35"/>
  <c r="J196" i="35"/>
  <c r="J198" i="35"/>
  <c r="J199" i="35"/>
  <c r="J195" i="35"/>
  <c r="O30" i="35"/>
  <c r="Q33" i="35"/>
  <c r="K18" i="35"/>
  <c r="L25" i="35"/>
  <c r="C158" i="35"/>
  <c r="C166" i="35"/>
  <c r="M31" i="35"/>
  <c r="C167" i="35"/>
  <c r="O31" i="35"/>
  <c r="N25" i="35"/>
  <c r="V21" i="35"/>
  <c r="V24" i="35" s="1"/>
  <c r="L32" i="35"/>
  <c r="N160" i="35"/>
  <c r="M33" i="35"/>
  <c r="Q158" i="35"/>
  <c r="Q167" i="35"/>
  <c r="Q166" i="35"/>
  <c r="Q168" i="35"/>
  <c r="O167" i="35"/>
  <c r="Q162" i="35"/>
  <c r="J203" i="35"/>
  <c r="S32" i="35"/>
  <c r="N161" i="35"/>
  <c r="R30" i="35"/>
  <c r="N165" i="35"/>
  <c r="F26" i="35"/>
  <c r="O26" i="35"/>
  <c r="G21" i="35"/>
  <c r="O32" i="35"/>
  <c r="Q24" i="35"/>
  <c r="Q21" i="35"/>
  <c r="O162" i="35"/>
  <c r="R165" i="35"/>
  <c r="F21" i="35"/>
  <c r="F24" i="35"/>
  <c r="H166" i="35"/>
  <c r="U168" i="35"/>
  <c r="U164" i="35"/>
  <c r="H169" i="35"/>
  <c r="T158" i="35"/>
  <c r="T164" i="35"/>
  <c r="T167" i="35"/>
  <c r="N164" i="35"/>
  <c r="N30" i="35"/>
  <c r="H29" i="35"/>
  <c r="E167" i="35"/>
  <c r="T29" i="35"/>
  <c r="M42" i="35"/>
  <c r="M28" i="35"/>
  <c r="O168" i="35"/>
  <c r="N26" i="35"/>
  <c r="L21" i="35"/>
  <c r="L30" i="35" s="1"/>
  <c r="D168" i="35"/>
  <c r="C33" i="35"/>
  <c r="W30" i="35"/>
  <c r="I163" i="35"/>
  <c r="T160" i="35"/>
  <c r="V162" i="35"/>
  <c r="N166" i="35"/>
  <c r="K157" i="35"/>
  <c r="K167" i="35" s="1"/>
  <c r="H165" i="35"/>
  <c r="V32" i="35"/>
  <c r="T165" i="35"/>
  <c r="G160" i="35"/>
  <c r="L27" i="35"/>
  <c r="N162" i="35"/>
  <c r="R25" i="35"/>
  <c r="E33" i="35"/>
  <c r="C169" i="35"/>
  <c r="C32" i="35"/>
  <c r="D169" i="35"/>
  <c r="E29" i="35"/>
  <c r="S31" i="35"/>
  <c r="Q27" i="35"/>
  <c r="T33" i="35"/>
  <c r="E27" i="35"/>
  <c r="C25" i="35"/>
  <c r="V168" i="35"/>
  <c r="O28" i="35"/>
  <c r="R164" i="35"/>
  <c r="N27" i="35"/>
  <c r="N28" i="35"/>
  <c r="M29" i="35"/>
  <c r="R161" i="35"/>
  <c r="L158" i="35"/>
  <c r="L169" i="35"/>
  <c r="L165" i="35"/>
  <c r="U169" i="35"/>
  <c r="H31" i="35"/>
  <c r="C168" i="35"/>
  <c r="I165" i="35"/>
  <c r="I162" i="35"/>
  <c r="I169" i="35"/>
  <c r="V33" i="35"/>
  <c r="W29" i="35"/>
  <c r="E165" i="35"/>
  <c r="S21" i="35"/>
  <c r="S29" i="35" s="1"/>
  <c r="Q163" i="35"/>
  <c r="T169" i="35"/>
  <c r="C161" i="35"/>
  <c r="R26" i="35"/>
  <c r="O164" i="35"/>
  <c r="P21" i="35"/>
  <c r="P28" i="35" s="1"/>
  <c r="N163" i="35"/>
  <c r="T21" i="35"/>
  <c r="T24" i="35" s="1"/>
  <c r="F25" i="35"/>
  <c r="V29" i="35"/>
  <c r="W32" i="35"/>
  <c r="N32" i="35"/>
  <c r="R21" i="35"/>
  <c r="R24" i="35" s="1"/>
  <c r="L26" i="35"/>
  <c r="O25" i="35"/>
  <c r="F27" i="35"/>
  <c r="I167" i="35"/>
  <c r="I18" i="35"/>
  <c r="N169" i="35"/>
  <c r="N31" i="35"/>
  <c r="H25" i="35"/>
  <c r="V169" i="35"/>
  <c r="C28" i="35"/>
  <c r="F29" i="35"/>
  <c r="R162" i="35"/>
  <c r="E31" i="35"/>
  <c r="N168" i="35"/>
  <c r="R158" i="35"/>
  <c r="R167" i="35"/>
  <c r="O161" i="35"/>
  <c r="V167" i="35"/>
  <c r="W26" i="35"/>
  <c r="V161" i="35"/>
  <c r="Q28" i="35"/>
  <c r="C27" i="35"/>
  <c r="N167" i="35"/>
  <c r="U27" i="35"/>
  <c r="P29" i="35"/>
  <c r="V30" i="35"/>
  <c r="C26" i="35"/>
  <c r="I164" i="35"/>
  <c r="C164" i="35"/>
  <c r="J167" i="35"/>
  <c r="J18" i="35"/>
  <c r="W33" i="35"/>
  <c r="E32" i="35"/>
  <c r="W27" i="35"/>
  <c r="D24" i="35"/>
  <c r="D21" i="35"/>
  <c r="D27" i="35" s="1"/>
  <c r="D162" i="35"/>
  <c r="D160" i="35"/>
  <c r="R160" i="35"/>
  <c r="E158" i="35"/>
  <c r="E162" i="35"/>
  <c r="W28" i="35"/>
  <c r="M32" i="35"/>
  <c r="Q164" i="35"/>
  <c r="E164" i="35"/>
  <c r="C163" i="35"/>
  <c r="N29" i="35"/>
  <c r="U163" i="35"/>
  <c r="V166" i="35"/>
  <c r="C162" i="35"/>
  <c r="M158" i="35"/>
  <c r="M162" i="35"/>
  <c r="D28" i="35"/>
  <c r="Q42" i="35"/>
  <c r="U21" i="35"/>
  <c r="H21" i="35"/>
  <c r="H27" i="35" s="1"/>
  <c r="H24" i="35"/>
  <c r="J201" i="35"/>
  <c r="W169" i="35"/>
  <c r="R168" i="35"/>
  <c r="P164" i="35"/>
  <c r="O33" i="35"/>
  <c r="F28" i="35"/>
  <c r="P167" i="35"/>
  <c r="Q29" i="35"/>
  <c r="S30" i="35"/>
  <c r="O160" i="35"/>
  <c r="E25" i="35"/>
  <c r="E28" i="35"/>
  <c r="N33" i="35"/>
  <c r="J157" i="35"/>
  <c r="V163" i="35"/>
  <c r="E30" i="35"/>
  <c r="T25" i="35"/>
  <c r="C29" i="35"/>
  <c r="D164" i="35"/>
  <c r="H158" i="35"/>
  <c r="H164" i="35"/>
  <c r="H168" i="35"/>
  <c r="Q25" i="35"/>
  <c r="F33" i="35"/>
  <c r="C160" i="35"/>
  <c r="O169" i="35"/>
  <c r="C31" i="35"/>
  <c r="AV51" i="10"/>
  <c r="R538" i="10"/>
  <c r="Q538" i="10"/>
  <c r="P538" i="10"/>
  <c r="O538" i="10"/>
  <c r="N538" i="10"/>
  <c r="M538" i="10"/>
  <c r="L538" i="10"/>
  <c r="K538" i="10"/>
  <c r="J538" i="10"/>
  <c r="I538" i="10"/>
  <c r="H538" i="10"/>
  <c r="R234" i="10"/>
  <c r="Q234" i="10"/>
  <c r="P234" i="10"/>
  <c r="O234" i="10"/>
  <c r="N234" i="10"/>
  <c r="M234" i="10"/>
  <c r="L234" i="10"/>
  <c r="K234" i="10"/>
  <c r="J234" i="10"/>
  <c r="I234" i="10"/>
  <c r="H234" i="10"/>
  <c r="R196" i="10"/>
  <c r="Q196" i="10"/>
  <c r="P196" i="10"/>
  <c r="O196" i="10"/>
  <c r="N196" i="10"/>
  <c r="M196" i="10"/>
  <c r="L196" i="10"/>
  <c r="K196" i="10"/>
  <c r="J196" i="10"/>
  <c r="I196" i="10"/>
  <c r="H196" i="10"/>
  <c r="R158" i="10"/>
  <c r="Q158" i="10"/>
  <c r="P158" i="10"/>
  <c r="O158" i="10"/>
  <c r="N158" i="10"/>
  <c r="M158" i="10"/>
  <c r="L158" i="10"/>
  <c r="K158" i="10"/>
  <c r="J158" i="10"/>
  <c r="I158" i="10"/>
  <c r="H158" i="10"/>
  <c r="R120" i="10"/>
  <c r="Q120" i="10"/>
  <c r="P120" i="10"/>
  <c r="O120" i="10"/>
  <c r="N120" i="10"/>
  <c r="M120" i="10"/>
  <c r="L120" i="10"/>
  <c r="K120" i="10"/>
  <c r="J120" i="10"/>
  <c r="I120" i="10"/>
  <c r="H120" i="10"/>
  <c r="R82" i="10"/>
  <c r="Q82" i="10"/>
  <c r="P82" i="10"/>
  <c r="O82" i="10"/>
  <c r="N82" i="10"/>
  <c r="M82" i="10"/>
  <c r="L82" i="10"/>
  <c r="K82" i="10"/>
  <c r="J82" i="10"/>
  <c r="I82" i="10"/>
  <c r="H82" i="10"/>
  <c r="R44" i="10"/>
  <c r="Q44" i="10"/>
  <c r="P44" i="10"/>
  <c r="O44" i="10"/>
  <c r="N44" i="10"/>
  <c r="M44" i="10"/>
  <c r="L44" i="10"/>
  <c r="K44" i="10"/>
  <c r="J44" i="10"/>
  <c r="I44" i="10"/>
  <c r="H44" i="10"/>
  <c r="AV89" i="10"/>
  <c r="AV127" i="10" s="1"/>
  <c r="AV165" i="10" s="1"/>
  <c r="AV203" i="10" s="1"/>
  <c r="AV241" i="10" s="1"/>
  <c r="AV279" i="10" s="1"/>
  <c r="AV317" i="10" s="1"/>
  <c r="AV355" i="10" s="1"/>
  <c r="AV393" i="10" s="1"/>
  <c r="AV431" i="10" s="1"/>
  <c r="AV469" i="10" s="1"/>
  <c r="AV507" i="10" s="1"/>
  <c r="AV545" i="10" s="1"/>
  <c r="AV583" i="10" s="1"/>
  <c r="AV88" i="10"/>
  <c r="AV86" i="10"/>
  <c r="AV85" i="10"/>
  <c r="AV47" i="10" s="1"/>
  <c r="AV84" i="10"/>
  <c r="AV46" i="10" s="1"/>
  <c r="AV122" i="10" s="1"/>
  <c r="AV160" i="10" s="1"/>
  <c r="AV198" i="10" s="1"/>
  <c r="AV236" i="10" s="1"/>
  <c r="AV274" i="10" s="1"/>
  <c r="AV312" i="10" s="1"/>
  <c r="AV350" i="10" s="1"/>
  <c r="AV388" i="10" s="1"/>
  <c r="AV426" i="10" s="1"/>
  <c r="AV464" i="10" s="1"/>
  <c r="AV502" i="10" s="1"/>
  <c r="AV540" i="10" s="1"/>
  <c r="AV578" i="10" s="1"/>
  <c r="C41" i="3"/>
  <c r="K576" i="10" s="1"/>
  <c r="C39" i="3"/>
  <c r="Q500" i="10" s="1"/>
  <c r="C38" i="3"/>
  <c r="L462" i="10" s="1"/>
  <c r="C37" i="3"/>
  <c r="R424" i="10" s="1"/>
  <c r="C36" i="3"/>
  <c r="R386" i="10" s="1"/>
  <c r="C35" i="3"/>
  <c r="K348" i="10" s="1"/>
  <c r="C34" i="3"/>
  <c r="H310" i="10" s="1"/>
  <c r="C33" i="3"/>
  <c r="R272" i="10" s="1"/>
  <c r="D19" i="3"/>
  <c r="D7" i="3"/>
  <c r="E7" i="3" s="1"/>
  <c r="F7" i="3" s="1"/>
  <c r="G7" i="3" s="1"/>
  <c r="H7" i="3" s="1"/>
  <c r="I7" i="3" s="1"/>
  <c r="J7" i="3" s="1"/>
  <c r="K7" i="3" s="1"/>
  <c r="L7" i="3" s="1"/>
  <c r="M7" i="3" s="1"/>
  <c r="N7" i="3" s="1"/>
  <c r="O7" i="3" s="1"/>
  <c r="P7" i="3" s="1"/>
  <c r="Q7" i="3" s="1"/>
  <c r="R7" i="3" s="1"/>
  <c r="S7" i="3" s="1"/>
  <c r="T7" i="3" s="1"/>
  <c r="U7" i="3" s="1"/>
  <c r="V7" i="3" s="1"/>
  <c r="W7" i="3" s="1"/>
  <c r="X7" i="3" s="1"/>
  <c r="E6" i="3"/>
  <c r="F6" i="3" s="1"/>
  <c r="G6" i="3" s="1"/>
  <c r="H6" i="3" s="1"/>
  <c r="I6" i="3" s="1"/>
  <c r="J6" i="3" s="1"/>
  <c r="K6" i="3" s="1"/>
  <c r="L6" i="3" s="1"/>
  <c r="M6" i="3" s="1"/>
  <c r="N6" i="3" s="1"/>
  <c r="O6" i="3" s="1"/>
  <c r="P6" i="3" s="1"/>
  <c r="Q6" i="3" s="1"/>
  <c r="R6" i="3" s="1"/>
  <c r="S6" i="3" s="1"/>
  <c r="T6" i="3" s="1"/>
  <c r="U6" i="3" s="1"/>
  <c r="V6" i="3" s="1"/>
  <c r="W6" i="3" s="1"/>
  <c r="X6" i="3" s="1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U305" i="34"/>
  <c r="O267" i="34"/>
  <c r="W221" i="34"/>
  <c r="W229" i="34" s="1"/>
  <c r="V221" i="34"/>
  <c r="V229" i="34" s="1"/>
  <c r="U221" i="34"/>
  <c r="U229" i="34" s="1"/>
  <c r="T221" i="34"/>
  <c r="S221" i="34"/>
  <c r="R221" i="34"/>
  <c r="Q221" i="34"/>
  <c r="Q229" i="34" s="1"/>
  <c r="P221" i="34"/>
  <c r="O221" i="34"/>
  <c r="N221" i="34"/>
  <c r="N229" i="34" s="1"/>
  <c r="M221" i="34"/>
  <c r="M229" i="34" s="1"/>
  <c r="M236" i="34" s="1"/>
  <c r="L221" i="34"/>
  <c r="K221" i="34"/>
  <c r="K229" i="34" s="1"/>
  <c r="J221" i="34"/>
  <c r="J229" i="34" s="1"/>
  <c r="I221" i="34"/>
  <c r="H221" i="34"/>
  <c r="G221" i="34"/>
  <c r="F221" i="34"/>
  <c r="F229" i="34" s="1"/>
  <c r="F238" i="34" s="1"/>
  <c r="E221" i="34"/>
  <c r="D221" i="34"/>
  <c r="C221" i="34"/>
  <c r="W183" i="34"/>
  <c r="V183" i="34"/>
  <c r="U183" i="34"/>
  <c r="U191" i="34" s="1"/>
  <c r="T183" i="34"/>
  <c r="S183" i="34"/>
  <c r="R183" i="34"/>
  <c r="Q183" i="34"/>
  <c r="P183" i="34"/>
  <c r="P191" i="34" s="1"/>
  <c r="P202" i="34" s="1"/>
  <c r="O183" i="34"/>
  <c r="O191" i="34" s="1"/>
  <c r="N183" i="34"/>
  <c r="N191" i="34" s="1"/>
  <c r="M183" i="34"/>
  <c r="M191" i="34" s="1"/>
  <c r="L183" i="34"/>
  <c r="L191" i="34" s="1"/>
  <c r="K183" i="34"/>
  <c r="J183" i="34"/>
  <c r="I183" i="34"/>
  <c r="I191" i="34" s="1"/>
  <c r="H183" i="34"/>
  <c r="H149" i="34" s="1"/>
  <c r="G183" i="34"/>
  <c r="F183" i="34"/>
  <c r="F191" i="34" s="1"/>
  <c r="F203" i="34" s="1"/>
  <c r="E183" i="34"/>
  <c r="E191" i="34" s="1"/>
  <c r="D183" i="34"/>
  <c r="C183" i="34"/>
  <c r="W175" i="34"/>
  <c r="V175" i="34"/>
  <c r="U175" i="34"/>
  <c r="T175" i="34"/>
  <c r="S175" i="34"/>
  <c r="R175" i="34"/>
  <c r="Q175" i="34"/>
  <c r="P175" i="34"/>
  <c r="O175" i="34"/>
  <c r="N175" i="34"/>
  <c r="M175" i="34"/>
  <c r="L175" i="34"/>
  <c r="K175" i="34"/>
  <c r="J175" i="34"/>
  <c r="I175" i="34"/>
  <c r="H175" i="34"/>
  <c r="G175" i="34"/>
  <c r="F175" i="34"/>
  <c r="E175" i="34"/>
  <c r="D175" i="34"/>
  <c r="C175" i="34"/>
  <c r="W174" i="34"/>
  <c r="V174" i="34"/>
  <c r="U174" i="34"/>
  <c r="T174" i="34"/>
  <c r="S174" i="34"/>
  <c r="R174" i="34"/>
  <c r="Q174" i="34"/>
  <c r="P174" i="34"/>
  <c r="P176" i="34" s="1"/>
  <c r="O174" i="34"/>
  <c r="N174" i="34"/>
  <c r="M174" i="34"/>
  <c r="L174" i="34"/>
  <c r="K174" i="34"/>
  <c r="J174" i="34"/>
  <c r="I174" i="34"/>
  <c r="H174" i="34"/>
  <c r="G174" i="34"/>
  <c r="F174" i="34"/>
  <c r="E174" i="34"/>
  <c r="D174" i="34"/>
  <c r="C174" i="34"/>
  <c r="W156" i="34"/>
  <c r="V156" i="34"/>
  <c r="U156" i="34"/>
  <c r="T156" i="34"/>
  <c r="S156" i="34"/>
  <c r="R156" i="34"/>
  <c r="Q156" i="34"/>
  <c r="P156" i="34"/>
  <c r="O156" i="34"/>
  <c r="N156" i="34"/>
  <c r="M156" i="34"/>
  <c r="L156" i="34"/>
  <c r="K156" i="34"/>
  <c r="J156" i="34"/>
  <c r="I156" i="34"/>
  <c r="H156" i="34"/>
  <c r="G156" i="34"/>
  <c r="F156" i="34"/>
  <c r="E156" i="34"/>
  <c r="D156" i="34"/>
  <c r="C156" i="34"/>
  <c r="W155" i="34"/>
  <c r="V155" i="34"/>
  <c r="U155" i="34"/>
  <c r="T155" i="34"/>
  <c r="S155" i="34"/>
  <c r="R155" i="34"/>
  <c r="Q155" i="34"/>
  <c r="P155" i="34"/>
  <c r="O155" i="34"/>
  <c r="N155" i="34"/>
  <c r="M155" i="34"/>
  <c r="L155" i="34"/>
  <c r="K155" i="34"/>
  <c r="J155" i="34"/>
  <c r="I155" i="34"/>
  <c r="H155" i="34"/>
  <c r="G155" i="34"/>
  <c r="F155" i="34"/>
  <c r="E155" i="34"/>
  <c r="D155" i="34"/>
  <c r="C155" i="34"/>
  <c r="W154" i="34"/>
  <c r="V154" i="34"/>
  <c r="U154" i="34"/>
  <c r="T154" i="34"/>
  <c r="S154" i="34"/>
  <c r="R154" i="34"/>
  <c r="Q154" i="34"/>
  <c r="P154" i="34"/>
  <c r="O154" i="34"/>
  <c r="N154" i="34"/>
  <c r="M154" i="34"/>
  <c r="L154" i="34"/>
  <c r="K154" i="34"/>
  <c r="J154" i="34"/>
  <c r="I154" i="34"/>
  <c r="H154" i="34"/>
  <c r="G154" i="34"/>
  <c r="F154" i="34"/>
  <c r="E154" i="34"/>
  <c r="D154" i="34"/>
  <c r="C154" i="34"/>
  <c r="W153" i="34"/>
  <c r="V153" i="34"/>
  <c r="U153" i="34"/>
  <c r="T153" i="34"/>
  <c r="S153" i="34"/>
  <c r="R153" i="34"/>
  <c r="Q153" i="34"/>
  <c r="P153" i="34"/>
  <c r="O153" i="34"/>
  <c r="N153" i="34"/>
  <c r="M153" i="34"/>
  <c r="L153" i="34"/>
  <c r="K153" i="34"/>
  <c r="J153" i="34"/>
  <c r="I153" i="34"/>
  <c r="H153" i="34"/>
  <c r="G153" i="34"/>
  <c r="F153" i="34"/>
  <c r="E153" i="34"/>
  <c r="D153" i="34"/>
  <c r="C153" i="34"/>
  <c r="W152" i="34"/>
  <c r="V152" i="34"/>
  <c r="U152" i="34"/>
  <c r="T152" i="34"/>
  <c r="S152" i="34"/>
  <c r="R152" i="34"/>
  <c r="Q152" i="34"/>
  <c r="P152" i="34"/>
  <c r="O152" i="34"/>
  <c r="N152" i="34"/>
  <c r="M152" i="34"/>
  <c r="L152" i="34"/>
  <c r="K152" i="34"/>
  <c r="J152" i="34"/>
  <c r="I152" i="34"/>
  <c r="H152" i="34"/>
  <c r="G152" i="34"/>
  <c r="F152" i="34"/>
  <c r="E152" i="34"/>
  <c r="D152" i="34"/>
  <c r="C152" i="34"/>
  <c r="W151" i="34"/>
  <c r="V151" i="34"/>
  <c r="U151" i="34"/>
  <c r="T151" i="34"/>
  <c r="S151" i="34"/>
  <c r="R151" i="34"/>
  <c r="Q151" i="34"/>
  <c r="P151" i="34"/>
  <c r="O151" i="34"/>
  <c r="N151" i="34"/>
  <c r="M151" i="34"/>
  <c r="L151" i="34"/>
  <c r="K151" i="34"/>
  <c r="J151" i="34"/>
  <c r="I151" i="34"/>
  <c r="H151" i="34"/>
  <c r="G151" i="34"/>
  <c r="F151" i="34"/>
  <c r="E151" i="34"/>
  <c r="D151" i="34"/>
  <c r="C151" i="34"/>
  <c r="W150" i="34"/>
  <c r="V150" i="34"/>
  <c r="U150" i="34"/>
  <c r="T150" i="34"/>
  <c r="S150" i="34"/>
  <c r="R150" i="34"/>
  <c r="Q150" i="34"/>
  <c r="P150" i="34"/>
  <c r="O150" i="34"/>
  <c r="N150" i="34"/>
  <c r="M150" i="34"/>
  <c r="L150" i="34"/>
  <c r="K150" i="34"/>
  <c r="J150" i="34"/>
  <c r="I150" i="34"/>
  <c r="H150" i="34"/>
  <c r="G150" i="34"/>
  <c r="F150" i="34"/>
  <c r="E150" i="34"/>
  <c r="D150" i="34"/>
  <c r="C150" i="34"/>
  <c r="U149" i="34"/>
  <c r="I149" i="34"/>
  <c r="W148" i="34"/>
  <c r="V148" i="34"/>
  <c r="U148" i="34"/>
  <c r="T148" i="34"/>
  <c r="S148" i="34"/>
  <c r="R148" i="34"/>
  <c r="Q148" i="34"/>
  <c r="P148" i="34"/>
  <c r="O148" i="34"/>
  <c r="N148" i="34"/>
  <c r="M148" i="34"/>
  <c r="L148" i="34"/>
  <c r="K148" i="34"/>
  <c r="J148" i="34"/>
  <c r="I148" i="34"/>
  <c r="H148" i="34"/>
  <c r="G148" i="34"/>
  <c r="F148" i="34"/>
  <c r="E148" i="34"/>
  <c r="D148" i="34"/>
  <c r="C148" i="34"/>
  <c r="W147" i="34"/>
  <c r="V147" i="34"/>
  <c r="U147" i="34"/>
  <c r="T147" i="34"/>
  <c r="S147" i="34"/>
  <c r="R147" i="34"/>
  <c r="Q147" i="34"/>
  <c r="P147" i="34"/>
  <c r="O147" i="34"/>
  <c r="N147" i="34"/>
  <c r="M147" i="34"/>
  <c r="L147" i="34"/>
  <c r="K147" i="34"/>
  <c r="J147" i="34"/>
  <c r="I147" i="34"/>
  <c r="H147" i="34"/>
  <c r="H157" i="34" s="1"/>
  <c r="G147" i="34"/>
  <c r="F147" i="34"/>
  <c r="E147" i="34"/>
  <c r="D147" i="34"/>
  <c r="C147" i="34"/>
  <c r="W122" i="34"/>
  <c r="V122" i="34"/>
  <c r="U122" i="34"/>
  <c r="T122" i="34"/>
  <c r="S122" i="34"/>
  <c r="R122" i="34"/>
  <c r="Q122" i="34"/>
  <c r="P122" i="34"/>
  <c r="O122" i="34"/>
  <c r="N122" i="34"/>
  <c r="M122" i="34"/>
  <c r="L122" i="34"/>
  <c r="K122" i="34"/>
  <c r="J122" i="34"/>
  <c r="I122" i="34"/>
  <c r="H122" i="34"/>
  <c r="G122" i="34"/>
  <c r="F122" i="34"/>
  <c r="E122" i="34"/>
  <c r="D122" i="34"/>
  <c r="C122" i="34"/>
  <c r="W121" i="34"/>
  <c r="V121" i="34"/>
  <c r="U121" i="34"/>
  <c r="T121" i="34"/>
  <c r="S121" i="34"/>
  <c r="R121" i="34"/>
  <c r="Q121" i="34"/>
  <c r="P121" i="34"/>
  <c r="O121" i="34"/>
  <c r="N121" i="34"/>
  <c r="M121" i="34"/>
  <c r="L121" i="34"/>
  <c r="K121" i="34"/>
  <c r="J121" i="34"/>
  <c r="I121" i="34"/>
  <c r="H121" i="34"/>
  <c r="G121" i="34"/>
  <c r="F121" i="34"/>
  <c r="E121" i="34"/>
  <c r="D121" i="34"/>
  <c r="C121" i="34"/>
  <c r="W120" i="34"/>
  <c r="V120" i="34"/>
  <c r="U120" i="34"/>
  <c r="T120" i="34"/>
  <c r="S120" i="34"/>
  <c r="R120" i="34"/>
  <c r="Q120" i="34"/>
  <c r="P120" i="34"/>
  <c r="O120" i="34"/>
  <c r="N120" i="34"/>
  <c r="M120" i="34"/>
  <c r="L120" i="34"/>
  <c r="K120" i="34"/>
  <c r="J120" i="34"/>
  <c r="I120" i="34"/>
  <c r="H120" i="34"/>
  <c r="G120" i="34"/>
  <c r="F120" i="34"/>
  <c r="E120" i="34"/>
  <c r="D120" i="34"/>
  <c r="C120" i="34"/>
  <c r="W119" i="34"/>
  <c r="V119" i="34"/>
  <c r="U119" i="34"/>
  <c r="T119" i="34"/>
  <c r="S119" i="34"/>
  <c r="R119" i="34"/>
  <c r="Q119" i="34"/>
  <c r="P119" i="34"/>
  <c r="O119" i="34"/>
  <c r="N119" i="34"/>
  <c r="M119" i="34"/>
  <c r="L119" i="34"/>
  <c r="K119" i="34"/>
  <c r="J119" i="34"/>
  <c r="I119" i="34"/>
  <c r="H119" i="34"/>
  <c r="G119" i="34"/>
  <c r="F119" i="34"/>
  <c r="E119" i="34"/>
  <c r="D119" i="34"/>
  <c r="C119" i="34"/>
  <c r="W118" i="34"/>
  <c r="V118" i="34"/>
  <c r="U118" i="34"/>
  <c r="T118" i="34"/>
  <c r="S118" i="34"/>
  <c r="R118" i="34"/>
  <c r="Q118" i="34"/>
  <c r="P118" i="34"/>
  <c r="O118" i="34"/>
  <c r="N118" i="34"/>
  <c r="M118" i="34"/>
  <c r="L118" i="34"/>
  <c r="K118" i="34"/>
  <c r="J118" i="34"/>
  <c r="I118" i="34"/>
  <c r="H118" i="34"/>
  <c r="G118" i="34"/>
  <c r="F118" i="34"/>
  <c r="E118" i="34"/>
  <c r="D118" i="34"/>
  <c r="C118" i="34"/>
  <c r="W117" i="34"/>
  <c r="V117" i="34"/>
  <c r="U117" i="34"/>
  <c r="T117" i="34"/>
  <c r="S117" i="34"/>
  <c r="R117" i="34"/>
  <c r="Q117" i="34"/>
  <c r="P117" i="34"/>
  <c r="O117" i="34"/>
  <c r="N117" i="34"/>
  <c r="M117" i="34"/>
  <c r="L117" i="34"/>
  <c r="K117" i="34"/>
  <c r="J117" i="34"/>
  <c r="I117" i="34"/>
  <c r="H117" i="34"/>
  <c r="G117" i="34"/>
  <c r="F117" i="34"/>
  <c r="E117" i="34"/>
  <c r="D117" i="34"/>
  <c r="C117" i="34"/>
  <c r="W116" i="34"/>
  <c r="V116" i="34"/>
  <c r="U116" i="34"/>
  <c r="T116" i="34"/>
  <c r="S116" i="34"/>
  <c r="R116" i="34"/>
  <c r="Q116" i="34"/>
  <c r="P116" i="34"/>
  <c r="O116" i="34"/>
  <c r="N116" i="34"/>
  <c r="M116" i="34"/>
  <c r="L116" i="34"/>
  <c r="K116" i="34"/>
  <c r="J116" i="34"/>
  <c r="I116" i="34"/>
  <c r="H116" i="34"/>
  <c r="G116" i="34"/>
  <c r="F116" i="34"/>
  <c r="E116" i="34"/>
  <c r="D116" i="34"/>
  <c r="C116" i="34"/>
  <c r="W115" i="34"/>
  <c r="V115" i="34"/>
  <c r="U115" i="34"/>
  <c r="T115" i="34"/>
  <c r="S115" i="34"/>
  <c r="R115" i="34"/>
  <c r="Q115" i="34"/>
  <c r="P115" i="34"/>
  <c r="O115" i="34"/>
  <c r="N115" i="34"/>
  <c r="M115" i="34"/>
  <c r="L115" i="34"/>
  <c r="K115" i="34"/>
  <c r="J115" i="34"/>
  <c r="I115" i="34"/>
  <c r="H115" i="34"/>
  <c r="G115" i="34"/>
  <c r="F115" i="34"/>
  <c r="E115" i="34"/>
  <c r="D115" i="34"/>
  <c r="C115" i="34"/>
  <c r="W114" i="34"/>
  <c r="V114" i="34"/>
  <c r="U114" i="34"/>
  <c r="T114" i="34"/>
  <c r="S114" i="34"/>
  <c r="R114" i="34"/>
  <c r="Q114" i="34"/>
  <c r="P114" i="34"/>
  <c r="O114" i="34"/>
  <c r="N114" i="34"/>
  <c r="M114" i="34"/>
  <c r="L114" i="34"/>
  <c r="K114" i="34"/>
  <c r="J114" i="34"/>
  <c r="I114" i="34"/>
  <c r="H114" i="34"/>
  <c r="G114" i="34"/>
  <c r="F114" i="34"/>
  <c r="E114" i="34"/>
  <c r="D114" i="34"/>
  <c r="C114" i="34"/>
  <c r="W113" i="34"/>
  <c r="V113" i="34"/>
  <c r="U113" i="34"/>
  <c r="T113" i="34"/>
  <c r="S113" i="34"/>
  <c r="R113" i="34"/>
  <c r="Q113" i="34"/>
  <c r="P113" i="34"/>
  <c r="O113" i="34"/>
  <c r="N113" i="34"/>
  <c r="M113" i="34"/>
  <c r="L113" i="34"/>
  <c r="K113" i="34"/>
  <c r="J113" i="34"/>
  <c r="I113" i="34"/>
  <c r="H113" i="34"/>
  <c r="G113" i="34"/>
  <c r="F113" i="34"/>
  <c r="E113" i="34"/>
  <c r="D113" i="34"/>
  <c r="C113" i="34"/>
  <c r="W107" i="34"/>
  <c r="V107" i="34"/>
  <c r="U107" i="34"/>
  <c r="T107" i="34"/>
  <c r="S107" i="34"/>
  <c r="R107" i="34"/>
  <c r="Q107" i="34"/>
  <c r="P107" i="34"/>
  <c r="O107" i="34"/>
  <c r="N107" i="34"/>
  <c r="M107" i="34"/>
  <c r="L107" i="34"/>
  <c r="K107" i="34"/>
  <c r="J107" i="34"/>
  <c r="I107" i="34"/>
  <c r="H107" i="34"/>
  <c r="G107" i="34"/>
  <c r="F107" i="34"/>
  <c r="E107" i="34"/>
  <c r="D107" i="34"/>
  <c r="C107" i="34"/>
  <c r="W106" i="34"/>
  <c r="W108" i="34" s="1"/>
  <c r="V106" i="34"/>
  <c r="U106" i="34"/>
  <c r="T106" i="34"/>
  <c r="S106" i="34"/>
  <c r="R106" i="34"/>
  <c r="Q106" i="34"/>
  <c r="P106" i="34"/>
  <c r="O106" i="34"/>
  <c r="O108" i="34" s="1"/>
  <c r="N106" i="34"/>
  <c r="M106" i="34"/>
  <c r="L106" i="34"/>
  <c r="K106" i="34"/>
  <c r="J106" i="34"/>
  <c r="I106" i="34"/>
  <c r="H106" i="34"/>
  <c r="G106" i="34"/>
  <c r="F106" i="34"/>
  <c r="E106" i="34"/>
  <c r="D106" i="34"/>
  <c r="C106" i="34"/>
  <c r="W88" i="34"/>
  <c r="V88" i="34"/>
  <c r="V54" i="34" s="1"/>
  <c r="U88" i="34"/>
  <c r="U54" i="34" s="1"/>
  <c r="U20" i="34" s="1"/>
  <c r="T88" i="34"/>
  <c r="S88" i="34"/>
  <c r="R88" i="34"/>
  <c r="R54" i="34" s="1"/>
  <c r="R20" i="34" s="1"/>
  <c r="Q88" i="34"/>
  <c r="P88" i="34"/>
  <c r="O88" i="34"/>
  <c r="N88" i="34"/>
  <c r="N54" i="34" s="1"/>
  <c r="M88" i="34"/>
  <c r="L88" i="34"/>
  <c r="K88" i="34"/>
  <c r="J88" i="34"/>
  <c r="J54" i="34" s="1"/>
  <c r="J20" i="34" s="1"/>
  <c r="I88" i="34"/>
  <c r="H88" i="34"/>
  <c r="G88" i="34"/>
  <c r="F88" i="34"/>
  <c r="E88" i="34"/>
  <c r="E54" i="34" s="1"/>
  <c r="E20" i="34" s="1"/>
  <c r="D88" i="34"/>
  <c r="C88" i="34"/>
  <c r="W87" i="34"/>
  <c r="V87" i="34"/>
  <c r="U87" i="34"/>
  <c r="T87" i="34"/>
  <c r="S87" i="34"/>
  <c r="R87" i="34"/>
  <c r="R53" i="34" s="1"/>
  <c r="R19" i="34" s="1"/>
  <c r="Q87" i="34"/>
  <c r="Q53" i="34" s="1"/>
  <c r="Q19" i="34" s="1"/>
  <c r="P87" i="34"/>
  <c r="O87" i="34"/>
  <c r="O53" i="34" s="1"/>
  <c r="N87" i="34"/>
  <c r="M87" i="34"/>
  <c r="L87" i="34"/>
  <c r="K87" i="34"/>
  <c r="J87" i="34"/>
  <c r="I87" i="34"/>
  <c r="H87" i="34"/>
  <c r="G87" i="34"/>
  <c r="F87" i="34"/>
  <c r="E87" i="34"/>
  <c r="D87" i="34"/>
  <c r="C87" i="34"/>
  <c r="W86" i="34"/>
  <c r="V86" i="34"/>
  <c r="U86" i="34"/>
  <c r="T86" i="34"/>
  <c r="T52" i="34" s="1"/>
  <c r="T18" i="34" s="1"/>
  <c r="S86" i="34"/>
  <c r="R86" i="34"/>
  <c r="R52" i="34" s="1"/>
  <c r="R18" i="34" s="1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D52" i="34" s="1"/>
  <c r="C86" i="34"/>
  <c r="W85" i="34"/>
  <c r="V85" i="34"/>
  <c r="U85" i="34"/>
  <c r="U51" i="34" s="1"/>
  <c r="T85" i="34"/>
  <c r="S85" i="34"/>
  <c r="S51" i="34" s="1"/>
  <c r="S17" i="34" s="1"/>
  <c r="R85" i="34"/>
  <c r="Q85" i="34"/>
  <c r="P85" i="34"/>
  <c r="O85" i="34"/>
  <c r="N85" i="34"/>
  <c r="M85" i="34"/>
  <c r="L85" i="34"/>
  <c r="K85" i="34"/>
  <c r="K51" i="34" s="1"/>
  <c r="K17" i="34" s="1"/>
  <c r="J85" i="34"/>
  <c r="I85" i="34"/>
  <c r="I51" i="34" s="1"/>
  <c r="I17" i="34" s="1"/>
  <c r="H85" i="34"/>
  <c r="G85" i="34"/>
  <c r="G51" i="34" s="1"/>
  <c r="F85" i="34"/>
  <c r="E85" i="34"/>
  <c r="D85" i="34"/>
  <c r="C85" i="34"/>
  <c r="C51" i="34" s="1"/>
  <c r="C17" i="34" s="1"/>
  <c r="W84" i="34"/>
  <c r="V84" i="34"/>
  <c r="U84" i="34"/>
  <c r="T84" i="34"/>
  <c r="S84" i="34"/>
  <c r="R84" i="34"/>
  <c r="Q84" i="34"/>
  <c r="P84" i="34"/>
  <c r="O84" i="34"/>
  <c r="N84" i="34"/>
  <c r="N50" i="34" s="1"/>
  <c r="N16" i="34" s="1"/>
  <c r="M84" i="34"/>
  <c r="M50" i="34" s="1"/>
  <c r="M16" i="34" s="1"/>
  <c r="L84" i="34"/>
  <c r="L50" i="34" s="1"/>
  <c r="L16" i="34" s="1"/>
  <c r="K84" i="34"/>
  <c r="J84" i="34"/>
  <c r="I84" i="34"/>
  <c r="H84" i="34"/>
  <c r="G84" i="34"/>
  <c r="F84" i="34"/>
  <c r="E84" i="34"/>
  <c r="D84" i="34"/>
  <c r="C84" i="34"/>
  <c r="C50" i="34" s="1"/>
  <c r="C16" i="34" s="1"/>
  <c r="W83" i="34"/>
  <c r="V83" i="34"/>
  <c r="U83" i="34"/>
  <c r="T83" i="34"/>
  <c r="S83" i="34"/>
  <c r="S49" i="34" s="1"/>
  <c r="S15" i="34" s="1"/>
  <c r="R83" i="34"/>
  <c r="Q83" i="34"/>
  <c r="P83" i="34"/>
  <c r="O83" i="34"/>
  <c r="O49" i="34" s="1"/>
  <c r="O15" i="34" s="1"/>
  <c r="N83" i="34"/>
  <c r="M83" i="34"/>
  <c r="L83" i="34"/>
  <c r="K83" i="34"/>
  <c r="J83" i="34"/>
  <c r="I83" i="34"/>
  <c r="H83" i="34"/>
  <c r="G83" i="34"/>
  <c r="F83" i="34"/>
  <c r="E83" i="34"/>
  <c r="D83" i="34"/>
  <c r="C83" i="34"/>
  <c r="C49" i="34" s="1"/>
  <c r="W82" i="34"/>
  <c r="V82" i="34"/>
  <c r="U82" i="34"/>
  <c r="T82" i="34"/>
  <c r="T48" i="34" s="1"/>
  <c r="S82" i="34"/>
  <c r="R82" i="34"/>
  <c r="Q82" i="34"/>
  <c r="P82" i="34"/>
  <c r="O82" i="34"/>
  <c r="N82" i="34"/>
  <c r="M82" i="34"/>
  <c r="M48" i="34" s="1"/>
  <c r="M14" i="34" s="1"/>
  <c r="L82" i="34"/>
  <c r="K82" i="34"/>
  <c r="J82" i="34"/>
  <c r="I82" i="34"/>
  <c r="H82" i="34"/>
  <c r="H48" i="34" s="1"/>
  <c r="H14" i="34" s="1"/>
  <c r="G82" i="34"/>
  <c r="F82" i="34"/>
  <c r="E82" i="34"/>
  <c r="D82" i="34"/>
  <c r="C82" i="34"/>
  <c r="W81" i="34"/>
  <c r="V81" i="34"/>
  <c r="U81" i="34"/>
  <c r="T81" i="34"/>
  <c r="S81" i="34"/>
  <c r="R81" i="34"/>
  <c r="Q81" i="34"/>
  <c r="P81" i="34"/>
  <c r="O81" i="34"/>
  <c r="N81" i="34"/>
  <c r="M81" i="34"/>
  <c r="M47" i="34" s="1"/>
  <c r="L81" i="34"/>
  <c r="K81" i="34"/>
  <c r="J81" i="34"/>
  <c r="I81" i="34"/>
  <c r="H81" i="34"/>
  <c r="G81" i="34"/>
  <c r="F81" i="34"/>
  <c r="E81" i="34"/>
  <c r="D81" i="34"/>
  <c r="C81" i="34"/>
  <c r="W80" i="34"/>
  <c r="V80" i="34"/>
  <c r="U80" i="34"/>
  <c r="T80" i="34"/>
  <c r="S80" i="34"/>
  <c r="R80" i="34"/>
  <c r="R46" i="34" s="1"/>
  <c r="R12" i="34" s="1"/>
  <c r="Q80" i="34"/>
  <c r="P80" i="34"/>
  <c r="O80" i="34"/>
  <c r="N80" i="34"/>
  <c r="M80" i="34"/>
  <c r="L80" i="34"/>
  <c r="K80" i="34"/>
  <c r="J80" i="34"/>
  <c r="I80" i="34"/>
  <c r="H80" i="34"/>
  <c r="G80" i="34"/>
  <c r="F80" i="34"/>
  <c r="E80" i="34"/>
  <c r="D80" i="34"/>
  <c r="C80" i="34"/>
  <c r="W79" i="34"/>
  <c r="W45" i="34" s="1"/>
  <c r="V79" i="34"/>
  <c r="U79" i="34"/>
  <c r="T79" i="34"/>
  <c r="S79" i="34"/>
  <c r="R79" i="34"/>
  <c r="Q79" i="34"/>
  <c r="P79" i="34"/>
  <c r="O79" i="34"/>
  <c r="N79" i="34"/>
  <c r="M79" i="34"/>
  <c r="L79" i="34"/>
  <c r="K79" i="34"/>
  <c r="J79" i="34"/>
  <c r="I79" i="34"/>
  <c r="H79" i="34"/>
  <c r="G79" i="34"/>
  <c r="G45" i="34" s="1"/>
  <c r="F79" i="34"/>
  <c r="E79" i="34"/>
  <c r="D79" i="34"/>
  <c r="C79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W72" i="34"/>
  <c r="V72" i="34"/>
  <c r="V38" i="34" s="1"/>
  <c r="U72" i="34"/>
  <c r="T72" i="34"/>
  <c r="S72" i="34"/>
  <c r="S38" i="34" s="1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C38" i="34" s="1"/>
  <c r="I54" i="34"/>
  <c r="F54" i="34"/>
  <c r="M53" i="34"/>
  <c r="M19" i="34" s="1"/>
  <c r="G53" i="34"/>
  <c r="S52" i="34"/>
  <c r="S18" i="34" s="1"/>
  <c r="C52" i="34"/>
  <c r="C18" i="34" s="1"/>
  <c r="Q51" i="34"/>
  <c r="E51" i="34"/>
  <c r="K47" i="34"/>
  <c r="E47" i="34"/>
  <c r="F45" i="34"/>
  <c r="F11" i="34" s="1"/>
  <c r="Q38" i="34"/>
  <c r="A610" i="10"/>
  <c r="A609" i="10"/>
  <c r="A608" i="10"/>
  <c r="A607" i="10"/>
  <c r="A606" i="10"/>
  <c r="A605" i="10"/>
  <c r="A604" i="10"/>
  <c r="A603" i="10"/>
  <c r="A602" i="10"/>
  <c r="A601" i="10"/>
  <c r="A600" i="10"/>
  <c r="A599" i="10"/>
  <c r="A598" i="10"/>
  <c r="A597" i="10"/>
  <c r="A596" i="10"/>
  <c r="A595" i="10"/>
  <c r="A594" i="10"/>
  <c r="A593" i="10"/>
  <c r="A592" i="10"/>
  <c r="A591" i="10"/>
  <c r="A590" i="10"/>
  <c r="A589" i="10"/>
  <c r="A588" i="10"/>
  <c r="A587" i="10"/>
  <c r="A586" i="10"/>
  <c r="A585" i="10"/>
  <c r="A584" i="10"/>
  <c r="A583" i="10"/>
  <c r="A582" i="10"/>
  <c r="A581" i="10"/>
  <c r="A580" i="10"/>
  <c r="A579" i="10"/>
  <c r="A578" i="10"/>
  <c r="A577" i="10"/>
  <c r="A576" i="10"/>
  <c r="A575" i="10"/>
  <c r="A574" i="10"/>
  <c r="A572" i="10"/>
  <c r="A571" i="10"/>
  <c r="A570" i="10"/>
  <c r="A569" i="10"/>
  <c r="A568" i="10"/>
  <c r="A567" i="10"/>
  <c r="A566" i="10"/>
  <c r="A565" i="10"/>
  <c r="A564" i="10"/>
  <c r="A563" i="10"/>
  <c r="A562" i="10"/>
  <c r="A561" i="10"/>
  <c r="A560" i="10"/>
  <c r="A559" i="10"/>
  <c r="A558" i="10"/>
  <c r="A557" i="10"/>
  <c r="A556" i="10"/>
  <c r="A555" i="10"/>
  <c r="A554" i="10"/>
  <c r="A553" i="10"/>
  <c r="A552" i="10"/>
  <c r="A551" i="10"/>
  <c r="A550" i="10"/>
  <c r="A549" i="10"/>
  <c r="A548" i="10"/>
  <c r="A547" i="10"/>
  <c r="A546" i="10"/>
  <c r="A545" i="10"/>
  <c r="A544" i="10"/>
  <c r="A543" i="10"/>
  <c r="A542" i="10"/>
  <c r="A541" i="10"/>
  <c r="A540" i="10"/>
  <c r="A539" i="10"/>
  <c r="A538" i="10"/>
  <c r="A537" i="10"/>
  <c r="A536" i="10"/>
  <c r="A534" i="10"/>
  <c r="A533" i="10"/>
  <c r="A532" i="10"/>
  <c r="A531" i="10"/>
  <c r="A530" i="10"/>
  <c r="A529" i="10"/>
  <c r="A528" i="10"/>
  <c r="A527" i="10"/>
  <c r="A526" i="10"/>
  <c r="A525" i="10"/>
  <c r="A524" i="10"/>
  <c r="A523" i="10"/>
  <c r="A522" i="10"/>
  <c r="A521" i="10"/>
  <c r="A520" i="10"/>
  <c r="A519" i="10"/>
  <c r="A518" i="10"/>
  <c r="A517" i="10"/>
  <c r="A516" i="10"/>
  <c r="A515" i="10"/>
  <c r="A514" i="10"/>
  <c r="A513" i="10"/>
  <c r="A512" i="10"/>
  <c r="A511" i="10"/>
  <c r="A510" i="10"/>
  <c r="A509" i="10"/>
  <c r="A508" i="10"/>
  <c r="A507" i="10"/>
  <c r="A506" i="10"/>
  <c r="A505" i="10"/>
  <c r="A504" i="10"/>
  <c r="A503" i="10"/>
  <c r="A502" i="10"/>
  <c r="A501" i="10"/>
  <c r="A500" i="10"/>
  <c r="A499" i="10"/>
  <c r="A498" i="10"/>
  <c r="A496" i="10"/>
  <c r="A495" i="10"/>
  <c r="A494" i="10"/>
  <c r="A493" i="10"/>
  <c r="A492" i="10"/>
  <c r="A491" i="10"/>
  <c r="A490" i="10"/>
  <c r="A489" i="10"/>
  <c r="A488" i="10"/>
  <c r="A487" i="10"/>
  <c r="A486" i="10"/>
  <c r="A485" i="10"/>
  <c r="A484" i="10"/>
  <c r="A483" i="10"/>
  <c r="A482" i="10"/>
  <c r="A481" i="10"/>
  <c r="A480" i="10"/>
  <c r="A479" i="10"/>
  <c r="A478" i="10"/>
  <c r="A477" i="10"/>
  <c r="A476" i="10"/>
  <c r="A475" i="10"/>
  <c r="A474" i="10"/>
  <c r="A473" i="10"/>
  <c r="A472" i="10"/>
  <c r="A471" i="10"/>
  <c r="A470" i="10"/>
  <c r="A469" i="10"/>
  <c r="A468" i="10"/>
  <c r="A467" i="10"/>
  <c r="A466" i="10"/>
  <c r="A465" i="10"/>
  <c r="A464" i="10"/>
  <c r="A463" i="10"/>
  <c r="A462" i="10"/>
  <c r="A461" i="10"/>
  <c r="A460" i="10"/>
  <c r="A458" i="10"/>
  <c r="A457" i="10"/>
  <c r="A456" i="10"/>
  <c r="A455" i="10"/>
  <c r="A454" i="10"/>
  <c r="A453" i="10"/>
  <c r="A452" i="10"/>
  <c r="A451" i="10"/>
  <c r="A450" i="10"/>
  <c r="A449" i="10"/>
  <c r="A448" i="10"/>
  <c r="A447" i="10"/>
  <c r="A446" i="10"/>
  <c r="A445" i="10"/>
  <c r="A444" i="10"/>
  <c r="A443" i="10"/>
  <c r="A442" i="10"/>
  <c r="A441" i="10"/>
  <c r="A440" i="10"/>
  <c r="A439" i="10"/>
  <c r="A438" i="10"/>
  <c r="A437" i="10"/>
  <c r="A436" i="10"/>
  <c r="A435" i="10"/>
  <c r="A434" i="10"/>
  <c r="A433" i="10"/>
  <c r="A432" i="10"/>
  <c r="A431" i="10"/>
  <c r="A430" i="10"/>
  <c r="A429" i="10"/>
  <c r="A428" i="10"/>
  <c r="A427" i="10"/>
  <c r="A426" i="10"/>
  <c r="A425" i="10"/>
  <c r="A424" i="10"/>
  <c r="A423" i="10"/>
  <c r="A422" i="10"/>
  <c r="A420" i="10"/>
  <c r="A419" i="10"/>
  <c r="A418" i="10"/>
  <c r="A417" i="10"/>
  <c r="A416" i="10"/>
  <c r="A415" i="10"/>
  <c r="A414" i="10"/>
  <c r="A413" i="10"/>
  <c r="A412" i="10"/>
  <c r="A411" i="10"/>
  <c r="A410" i="10"/>
  <c r="A409" i="10"/>
  <c r="A408" i="10"/>
  <c r="A407" i="10"/>
  <c r="A406" i="10"/>
  <c r="A405" i="10"/>
  <c r="A404" i="10"/>
  <c r="A403" i="10"/>
  <c r="A402" i="10"/>
  <c r="A401" i="10"/>
  <c r="A400" i="10"/>
  <c r="A399" i="10"/>
  <c r="A398" i="10"/>
  <c r="A397" i="10"/>
  <c r="A396" i="10"/>
  <c r="A395" i="10"/>
  <c r="A394" i="10"/>
  <c r="A393" i="10"/>
  <c r="A392" i="10"/>
  <c r="A391" i="10"/>
  <c r="A390" i="10"/>
  <c r="A389" i="10"/>
  <c r="A388" i="10"/>
  <c r="A387" i="10"/>
  <c r="A386" i="10"/>
  <c r="A385" i="10"/>
  <c r="A384" i="10"/>
  <c r="A382" i="10"/>
  <c r="A381" i="10"/>
  <c r="A380" i="10"/>
  <c r="A379" i="10"/>
  <c r="A378" i="10"/>
  <c r="A377" i="10"/>
  <c r="A376" i="10"/>
  <c r="A375" i="10"/>
  <c r="A374" i="10"/>
  <c r="A373" i="10"/>
  <c r="A372" i="10"/>
  <c r="A371" i="10"/>
  <c r="A370" i="10"/>
  <c r="A369" i="10"/>
  <c r="A368" i="10"/>
  <c r="A367" i="10"/>
  <c r="A366" i="10"/>
  <c r="A365" i="10"/>
  <c r="A364" i="10"/>
  <c r="A363" i="10"/>
  <c r="A362" i="10"/>
  <c r="A361" i="10"/>
  <c r="A360" i="10"/>
  <c r="A359" i="10"/>
  <c r="A358" i="10"/>
  <c r="A357" i="10"/>
  <c r="A356" i="10"/>
  <c r="A355" i="10"/>
  <c r="A354" i="10"/>
  <c r="A353" i="10"/>
  <c r="A352" i="10"/>
  <c r="A351" i="10"/>
  <c r="A350" i="10"/>
  <c r="A349" i="10"/>
  <c r="A348" i="10"/>
  <c r="A347" i="10"/>
  <c r="A346" i="10"/>
  <c r="A344" i="10"/>
  <c r="A343" i="10"/>
  <c r="A342" i="10"/>
  <c r="A341" i="10"/>
  <c r="A340" i="10"/>
  <c r="A339" i="10"/>
  <c r="A338" i="10"/>
  <c r="A337" i="10"/>
  <c r="A336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20" i="10"/>
  <c r="A319" i="10"/>
  <c r="A318" i="10"/>
  <c r="A317" i="10"/>
  <c r="A316" i="10"/>
  <c r="A315" i="10"/>
  <c r="A314" i="10"/>
  <c r="A313" i="10"/>
  <c r="A312" i="10"/>
  <c r="A311" i="10"/>
  <c r="A310" i="10"/>
  <c r="A309" i="10"/>
  <c r="A308" i="10"/>
  <c r="A306" i="10"/>
  <c r="A305" i="10"/>
  <c r="A304" i="10"/>
  <c r="A303" i="10"/>
  <c r="A302" i="10"/>
  <c r="A301" i="10"/>
  <c r="A300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70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I31" i="35" l="1"/>
  <c r="P27" i="35"/>
  <c r="V26" i="35"/>
  <c r="P31" i="35"/>
  <c r="U30" i="35"/>
  <c r="U29" i="35"/>
  <c r="U28" i="35"/>
  <c r="P33" i="35"/>
  <c r="J33" i="35"/>
  <c r="G25" i="35"/>
  <c r="J158" i="35"/>
  <c r="J163" i="35"/>
  <c r="J166" i="35"/>
  <c r="J165" i="35"/>
  <c r="J164" i="35"/>
  <c r="J162" i="35"/>
  <c r="J168" i="35"/>
  <c r="J161" i="35"/>
  <c r="J160" i="35"/>
  <c r="T26" i="35"/>
  <c r="V25" i="35"/>
  <c r="D33" i="35"/>
  <c r="H33" i="35"/>
  <c r="D32" i="35"/>
  <c r="H30" i="35"/>
  <c r="J169" i="35"/>
  <c r="R32" i="35"/>
  <c r="T27" i="35"/>
  <c r="T28" i="35"/>
  <c r="T31" i="35"/>
  <c r="S26" i="35"/>
  <c r="S27" i="35"/>
  <c r="S24" i="35"/>
  <c r="S25" i="35"/>
  <c r="R28" i="35"/>
  <c r="G27" i="35"/>
  <c r="G31" i="35"/>
  <c r="V28" i="35"/>
  <c r="V31" i="35"/>
  <c r="V27" i="35"/>
  <c r="K31" i="35"/>
  <c r="R27" i="35"/>
  <c r="S28" i="35"/>
  <c r="F32" i="35"/>
  <c r="W24" i="35"/>
  <c r="G24" i="35"/>
  <c r="U26" i="35"/>
  <c r="R33" i="35"/>
  <c r="T30" i="35"/>
  <c r="G32" i="35"/>
  <c r="P26" i="35"/>
  <c r="P30" i="35"/>
  <c r="G26" i="35"/>
  <c r="L33" i="35"/>
  <c r="L29" i="35"/>
  <c r="L31" i="35"/>
  <c r="H28" i="35"/>
  <c r="H32" i="35"/>
  <c r="T32" i="35"/>
  <c r="P24" i="35"/>
  <c r="H26" i="35"/>
  <c r="U33" i="35"/>
  <c r="L24" i="35"/>
  <c r="Q32" i="35"/>
  <c r="Q26" i="35"/>
  <c r="Q30" i="35"/>
  <c r="Q31" i="35"/>
  <c r="U25" i="35"/>
  <c r="S33" i="35"/>
  <c r="P25" i="35"/>
  <c r="U24" i="35"/>
  <c r="D26" i="35"/>
  <c r="D30" i="35"/>
  <c r="D25" i="35"/>
  <c r="R31" i="35"/>
  <c r="K158" i="35"/>
  <c r="K164" i="35"/>
  <c r="K169" i="35"/>
  <c r="K161" i="35"/>
  <c r="K165" i="35"/>
  <c r="K166" i="35"/>
  <c r="K163" i="35"/>
  <c r="K160" i="35"/>
  <c r="K168" i="35"/>
  <c r="K162" i="35"/>
  <c r="G30" i="35"/>
  <c r="U32" i="35"/>
  <c r="G28" i="35"/>
  <c r="J21" i="35"/>
  <c r="G29" i="35"/>
  <c r="K21" i="35"/>
  <c r="I21" i="35"/>
  <c r="D31" i="35"/>
  <c r="R29" i="35"/>
  <c r="G33" i="35"/>
  <c r="D29" i="35"/>
  <c r="P32" i="35"/>
  <c r="U31" i="35"/>
  <c r="U53" i="34"/>
  <c r="U19" i="34" s="1"/>
  <c r="E53" i="34"/>
  <c r="J52" i="34"/>
  <c r="J18" i="34" s="1"/>
  <c r="I38" i="34"/>
  <c r="O51" i="34"/>
  <c r="P54" i="34"/>
  <c r="N108" i="34"/>
  <c r="G176" i="34"/>
  <c r="W176" i="34"/>
  <c r="G48" i="34"/>
  <c r="G14" i="34" s="1"/>
  <c r="K176" i="34"/>
  <c r="Q149" i="34"/>
  <c r="I48" i="34"/>
  <c r="I14" i="34" s="1"/>
  <c r="P53" i="34"/>
  <c r="C46" i="34"/>
  <c r="C12" i="34" s="1"/>
  <c r="S46" i="34"/>
  <c r="S12" i="34" s="1"/>
  <c r="D49" i="34"/>
  <c r="D15" i="34" s="1"/>
  <c r="O50" i="34"/>
  <c r="J51" i="34"/>
  <c r="J17" i="34" s="1"/>
  <c r="U52" i="34"/>
  <c r="I45" i="34"/>
  <c r="I11" i="34" s="1"/>
  <c r="D46" i="34"/>
  <c r="T46" i="34"/>
  <c r="O47" i="34"/>
  <c r="J48" i="34"/>
  <c r="J14" i="34" s="1"/>
  <c r="E49" i="34"/>
  <c r="U49" i="34"/>
  <c r="U15" i="34" s="1"/>
  <c r="P50" i="34"/>
  <c r="P16" i="34" s="1"/>
  <c r="F52" i="34"/>
  <c r="F18" i="34" s="1"/>
  <c r="V52" i="34"/>
  <c r="V18" i="34" s="1"/>
  <c r="L54" i="34"/>
  <c r="L20" i="34" s="1"/>
  <c r="O45" i="34"/>
  <c r="O11" i="34" s="1"/>
  <c r="J46" i="34"/>
  <c r="P48" i="34"/>
  <c r="F50" i="34"/>
  <c r="V50" i="34"/>
  <c r="L52" i="34"/>
  <c r="V47" i="34"/>
  <c r="L49" i="34"/>
  <c r="L15" i="34" s="1"/>
  <c r="G50" i="34"/>
  <c r="G16" i="34" s="1"/>
  <c r="S54" i="34"/>
  <c r="S20" i="34" s="1"/>
  <c r="P348" i="10"/>
  <c r="Q348" i="10"/>
  <c r="R348" i="10"/>
  <c r="H386" i="10"/>
  <c r="L576" i="10"/>
  <c r="H424" i="10"/>
  <c r="Q576" i="10"/>
  <c r="M424" i="10"/>
  <c r="M462" i="10"/>
  <c r="R462" i="10"/>
  <c r="I272" i="10"/>
  <c r="I310" i="10"/>
  <c r="H348" i="10"/>
  <c r="I348" i="10"/>
  <c r="J348" i="10"/>
  <c r="L348" i="10"/>
  <c r="M348" i="10"/>
  <c r="N348" i="10"/>
  <c r="D38" i="34"/>
  <c r="O74" i="34"/>
  <c r="O40" i="34" s="1"/>
  <c r="H108" i="34"/>
  <c r="S108" i="34"/>
  <c r="I52" i="34"/>
  <c r="I18" i="34" s="1"/>
  <c r="O54" i="34"/>
  <c r="O20" i="34" s="1"/>
  <c r="P149" i="34"/>
  <c r="S50" i="34"/>
  <c r="S16" i="34" s="1"/>
  <c r="D53" i="34"/>
  <c r="D19" i="34" s="1"/>
  <c r="G38" i="34"/>
  <c r="W38" i="34"/>
  <c r="R74" i="34"/>
  <c r="M45" i="34"/>
  <c r="H46" i="34"/>
  <c r="H12" i="34" s="1"/>
  <c r="C47" i="34"/>
  <c r="S47" i="34"/>
  <c r="N48" i="34"/>
  <c r="I49" i="34"/>
  <c r="I15" i="34" s="1"/>
  <c r="D50" i="34"/>
  <c r="T50" i="34"/>
  <c r="H50" i="34"/>
  <c r="H16" i="34" s="1"/>
  <c r="N52" i="34"/>
  <c r="N18" i="34" s="1"/>
  <c r="H74" i="34"/>
  <c r="M108" i="34"/>
  <c r="C305" i="34"/>
  <c r="E45" i="34"/>
  <c r="E11" i="34" s="1"/>
  <c r="U45" i="34"/>
  <c r="U11" i="34" s="1"/>
  <c r="P46" i="34"/>
  <c r="P12" i="34" s="1"/>
  <c r="F48" i="34"/>
  <c r="F14" i="34" s="1"/>
  <c r="V48" i="34"/>
  <c r="V14" i="34" s="1"/>
  <c r="Q49" i="34"/>
  <c r="Q15" i="34" s="1"/>
  <c r="W51" i="34"/>
  <c r="W17" i="34" s="1"/>
  <c r="H54" i="34"/>
  <c r="H20" i="34" s="1"/>
  <c r="K149" i="34"/>
  <c r="K13" i="34" s="1"/>
  <c r="E38" i="34"/>
  <c r="U38" i="34"/>
  <c r="AV50" i="10"/>
  <c r="AV126" i="10" s="1"/>
  <c r="AV164" i="10" s="1"/>
  <c r="AV202" i="10" s="1"/>
  <c r="AV240" i="10" s="1"/>
  <c r="AV278" i="10" s="1"/>
  <c r="AV316" i="10" s="1"/>
  <c r="AV354" i="10" s="1"/>
  <c r="AV392" i="10" s="1"/>
  <c r="AV430" i="10" s="1"/>
  <c r="AV468" i="10" s="1"/>
  <c r="AV506" i="10" s="1"/>
  <c r="AV544" i="10" s="1"/>
  <c r="AV582" i="10" s="1"/>
  <c r="AV48" i="10"/>
  <c r="AV124" i="10" s="1"/>
  <c r="AV162" i="10" s="1"/>
  <c r="AV200" i="10" s="1"/>
  <c r="AV238" i="10" s="1"/>
  <c r="AV276" i="10" s="1"/>
  <c r="AV314" i="10" s="1"/>
  <c r="AV352" i="10" s="1"/>
  <c r="AV390" i="10" s="1"/>
  <c r="AV428" i="10" s="1"/>
  <c r="AV466" i="10" s="1"/>
  <c r="AV504" i="10" s="1"/>
  <c r="AV542" i="10" s="1"/>
  <c r="AV580" i="10" s="1"/>
  <c r="AV123" i="10"/>
  <c r="AV161" i="10" s="1"/>
  <c r="AV199" i="10" s="1"/>
  <c r="AV237" i="10" s="1"/>
  <c r="AV275" i="10" s="1"/>
  <c r="AV313" i="10" s="1"/>
  <c r="AV351" i="10" s="1"/>
  <c r="AV389" i="10" s="1"/>
  <c r="AV427" i="10" s="1"/>
  <c r="AV465" i="10" s="1"/>
  <c r="AV503" i="10" s="1"/>
  <c r="AV541" i="10" s="1"/>
  <c r="AV579" i="10" s="1"/>
  <c r="N149" i="34"/>
  <c r="H176" i="34"/>
  <c r="I53" i="34"/>
  <c r="I19" i="34" s="1"/>
  <c r="G47" i="34"/>
  <c r="V149" i="34"/>
  <c r="V13" i="34"/>
  <c r="Q45" i="34"/>
  <c r="Q11" i="34" s="1"/>
  <c r="R48" i="34"/>
  <c r="R14" i="34" s="1"/>
  <c r="P108" i="34"/>
  <c r="C45" i="34"/>
  <c r="S45" i="34"/>
  <c r="N46" i="34"/>
  <c r="N12" i="34" s="1"/>
  <c r="D48" i="34"/>
  <c r="J50" i="34"/>
  <c r="J16" i="34" s="1"/>
  <c r="P52" i="34"/>
  <c r="P18" i="34" s="1"/>
  <c r="O305" i="34"/>
  <c r="L74" i="34"/>
  <c r="L46" i="34"/>
  <c r="L12" i="34" s="1"/>
  <c r="W47" i="34"/>
  <c r="M49" i="34"/>
  <c r="M15" i="34" s="1"/>
  <c r="D54" i="34"/>
  <c r="D20" i="34" s="1"/>
  <c r="N38" i="34"/>
  <c r="C176" i="34"/>
  <c r="S176" i="34"/>
  <c r="N176" i="34"/>
  <c r="E196" i="34"/>
  <c r="R149" i="34"/>
  <c r="F267" i="34"/>
  <c r="F277" i="34" s="1"/>
  <c r="V267" i="34"/>
  <c r="K38" i="34"/>
  <c r="T54" i="34"/>
  <c r="T20" i="34" s="1"/>
  <c r="N53" i="34"/>
  <c r="N19" i="34" s="1"/>
  <c r="F176" i="34"/>
  <c r="V176" i="34"/>
  <c r="N267" i="34"/>
  <c r="N272" i="34" s="1"/>
  <c r="T12" i="34"/>
  <c r="T74" i="34"/>
  <c r="K45" i="34"/>
  <c r="V46" i="34"/>
  <c r="L48" i="34"/>
  <c r="L14" i="34" s="1"/>
  <c r="R50" i="34"/>
  <c r="R16" i="34" s="1"/>
  <c r="E149" i="34"/>
  <c r="I176" i="34"/>
  <c r="G305" i="34"/>
  <c r="G309" i="34" s="1"/>
  <c r="W305" i="34"/>
  <c r="W313" i="34" s="1"/>
  <c r="O38" i="34"/>
  <c r="L45" i="34"/>
  <c r="L11" i="34" s="1"/>
  <c r="G46" i="34"/>
  <c r="G12" i="34" s="1"/>
  <c r="R47" i="34"/>
  <c r="J108" i="34"/>
  <c r="P45" i="34"/>
  <c r="P11" i="34" s="1"/>
  <c r="K46" i="34"/>
  <c r="K12" i="34" s="1"/>
  <c r="F47" i="34"/>
  <c r="Q48" i="34"/>
  <c r="Q14" i="34" s="1"/>
  <c r="W50" i="34"/>
  <c r="W16" i="34" s="1"/>
  <c r="R51" i="34"/>
  <c r="R17" i="34" s="1"/>
  <c r="M52" i="34"/>
  <c r="M18" i="34" s="1"/>
  <c r="H53" i="34"/>
  <c r="H19" i="34" s="1"/>
  <c r="C54" i="34"/>
  <c r="C20" i="34" s="1"/>
  <c r="F149" i="34"/>
  <c r="J176" i="34"/>
  <c r="R500" i="10"/>
  <c r="J310" i="10"/>
  <c r="O348" i="10"/>
  <c r="I424" i="10"/>
  <c r="N462" i="10"/>
  <c r="M576" i="10"/>
  <c r="K310" i="10"/>
  <c r="J424" i="10"/>
  <c r="O462" i="10"/>
  <c r="N576" i="10"/>
  <c r="L310" i="10"/>
  <c r="K424" i="10"/>
  <c r="P462" i="10"/>
  <c r="O576" i="10"/>
  <c r="H272" i="10"/>
  <c r="M310" i="10"/>
  <c r="L424" i="10"/>
  <c r="Q462" i="10"/>
  <c r="P576" i="10"/>
  <c r="J272" i="10"/>
  <c r="O310" i="10"/>
  <c r="I386" i="10"/>
  <c r="N424" i="10"/>
  <c r="H500" i="10"/>
  <c r="R576" i="10"/>
  <c r="K272" i="10"/>
  <c r="P310" i="10"/>
  <c r="J386" i="10"/>
  <c r="O424" i="10"/>
  <c r="I500" i="10"/>
  <c r="L272" i="10"/>
  <c r="Q310" i="10"/>
  <c r="K386" i="10"/>
  <c r="P424" i="10"/>
  <c r="J500" i="10"/>
  <c r="M272" i="10"/>
  <c r="R310" i="10"/>
  <c r="L386" i="10"/>
  <c r="Q424" i="10"/>
  <c r="K500" i="10"/>
  <c r="N272" i="10"/>
  <c r="M386" i="10"/>
  <c r="L500" i="10"/>
  <c r="O272" i="10"/>
  <c r="N386" i="10"/>
  <c r="H462" i="10"/>
  <c r="M500" i="10"/>
  <c r="P272" i="10"/>
  <c r="O386" i="10"/>
  <c r="I462" i="10"/>
  <c r="N500" i="10"/>
  <c r="H576" i="10"/>
  <c r="N310" i="10"/>
  <c r="Q272" i="10"/>
  <c r="P386" i="10"/>
  <c r="J462" i="10"/>
  <c r="O500" i="10"/>
  <c r="I576" i="10"/>
  <c r="Q386" i="10"/>
  <c r="K462" i="10"/>
  <c r="P500" i="10"/>
  <c r="J576" i="10"/>
  <c r="L108" i="34"/>
  <c r="G108" i="34"/>
  <c r="R305" i="34"/>
  <c r="L149" i="34"/>
  <c r="G123" i="34"/>
  <c r="G128" i="34" s="1"/>
  <c r="H45" i="34"/>
  <c r="H11" i="34" s="1"/>
  <c r="N47" i="34"/>
  <c r="N13" i="34" s="1"/>
  <c r="T49" i="34"/>
  <c r="E52" i="34"/>
  <c r="E18" i="34" s="1"/>
  <c r="K54" i="34"/>
  <c r="K20" i="34" s="1"/>
  <c r="S267" i="34"/>
  <c r="S276" i="34" s="1"/>
  <c r="W74" i="34"/>
  <c r="W40" i="34" s="1"/>
  <c r="W39" i="34" s="1"/>
  <c r="K74" i="34"/>
  <c r="O176" i="34"/>
  <c r="D149" i="34"/>
  <c r="D157" i="34" s="1"/>
  <c r="D166" i="34" s="1"/>
  <c r="W48" i="34"/>
  <c r="W14" i="34" s="1"/>
  <c r="H51" i="34"/>
  <c r="H17" i="34" s="1"/>
  <c r="Q176" i="34"/>
  <c r="K305" i="34"/>
  <c r="K309" i="34" s="1"/>
  <c r="F305" i="34"/>
  <c r="F313" i="34" s="1"/>
  <c r="V305" i="34"/>
  <c r="V316" i="34" s="1"/>
  <c r="V108" i="34"/>
  <c r="W46" i="34"/>
  <c r="W12" i="34" s="1"/>
  <c r="H49" i="34"/>
  <c r="H15" i="34" s="1"/>
  <c r="N51" i="34"/>
  <c r="N17" i="34" s="1"/>
  <c r="T53" i="34"/>
  <c r="T19" i="34" s="1"/>
  <c r="R176" i="34"/>
  <c r="E89" i="34"/>
  <c r="E96" i="34" s="1"/>
  <c r="F74" i="34"/>
  <c r="V74" i="34"/>
  <c r="D164" i="34"/>
  <c r="E176" i="34"/>
  <c r="U176" i="34"/>
  <c r="J305" i="34"/>
  <c r="J317" i="34" s="1"/>
  <c r="U240" i="34"/>
  <c r="U239" i="34"/>
  <c r="U236" i="34"/>
  <c r="U235" i="34"/>
  <c r="U234" i="34"/>
  <c r="J191" i="34"/>
  <c r="J199" i="34" s="1"/>
  <c r="J149" i="34"/>
  <c r="J157" i="34" s="1"/>
  <c r="J168" i="34" s="1"/>
  <c r="L202" i="34"/>
  <c r="L194" i="34"/>
  <c r="L198" i="34"/>
  <c r="L197" i="34"/>
  <c r="F108" i="34"/>
  <c r="F40" i="34" s="1"/>
  <c r="F38" i="34"/>
  <c r="R38" i="34"/>
  <c r="R108" i="34"/>
  <c r="R40" i="34" s="1"/>
  <c r="J241" i="34"/>
  <c r="J239" i="34"/>
  <c r="O200" i="34"/>
  <c r="O197" i="34"/>
  <c r="C267" i="34"/>
  <c r="C278" i="34" s="1"/>
  <c r="J74" i="34"/>
  <c r="J38" i="34"/>
  <c r="E195" i="34"/>
  <c r="E201" i="34"/>
  <c r="E200" i="34"/>
  <c r="E199" i="34"/>
  <c r="E197" i="34"/>
  <c r="C229" i="34"/>
  <c r="C241" i="34" s="1"/>
  <c r="O229" i="34"/>
  <c r="O235" i="34" s="1"/>
  <c r="O149" i="34"/>
  <c r="O13" i="34" s="1"/>
  <c r="S305" i="34"/>
  <c r="Q236" i="34"/>
  <c r="N74" i="34"/>
  <c r="C89" i="34"/>
  <c r="C94" i="34" s="1"/>
  <c r="I89" i="34"/>
  <c r="I98" i="34" s="1"/>
  <c r="L196" i="34"/>
  <c r="H305" i="34"/>
  <c r="H308" i="34" s="1"/>
  <c r="K108" i="34"/>
  <c r="V45" i="34"/>
  <c r="V11" i="34" s="1"/>
  <c r="I157" i="34"/>
  <c r="I169" i="34" s="1"/>
  <c r="D176" i="34"/>
  <c r="I108" i="34"/>
  <c r="R229" i="34"/>
  <c r="R240" i="34" s="1"/>
  <c r="S229" i="34"/>
  <c r="S233" i="34" s="1"/>
  <c r="N305" i="34"/>
  <c r="N309" i="34" s="1"/>
  <c r="S89" i="34"/>
  <c r="S96" i="34" s="1"/>
  <c r="L305" i="34"/>
  <c r="L312" i="34" s="1"/>
  <c r="D74" i="34"/>
  <c r="P74" i="34"/>
  <c r="G74" i="34"/>
  <c r="W54" i="34"/>
  <c r="W20" i="34" s="1"/>
  <c r="Q123" i="34"/>
  <c r="Q130" i="34" s="1"/>
  <c r="T51" i="34"/>
  <c r="T17" i="34" s="1"/>
  <c r="T176" i="34"/>
  <c r="P196" i="34"/>
  <c r="G11" i="34"/>
  <c r="L89" i="34"/>
  <c r="L94" i="34" s="1"/>
  <c r="D108" i="34"/>
  <c r="J234" i="34"/>
  <c r="O19" i="34"/>
  <c r="Q191" i="34"/>
  <c r="Q203" i="34" s="1"/>
  <c r="P200" i="34"/>
  <c r="C308" i="34"/>
  <c r="W89" i="34"/>
  <c r="W95" i="34" s="1"/>
  <c r="L47" i="34"/>
  <c r="R49" i="34"/>
  <c r="R15" i="34" s="1"/>
  <c r="O52" i="34"/>
  <c r="O18" i="34" s="1"/>
  <c r="P201" i="34"/>
  <c r="E229" i="34"/>
  <c r="E234" i="34" s="1"/>
  <c r="E305" i="34"/>
  <c r="Q305" i="34"/>
  <c r="T108" i="34"/>
  <c r="I229" i="34"/>
  <c r="I234" i="34" s="1"/>
  <c r="W267" i="34"/>
  <c r="W273" i="34" s="1"/>
  <c r="D12" i="34"/>
  <c r="G17" i="34"/>
  <c r="E101" i="34"/>
  <c r="K11" i="34"/>
  <c r="V12" i="34"/>
  <c r="H40" i="34"/>
  <c r="F16" i="34"/>
  <c r="J12" i="34"/>
  <c r="V16" i="34"/>
  <c r="L18" i="34"/>
  <c r="L40" i="34"/>
  <c r="E15" i="34"/>
  <c r="F20" i="34"/>
  <c r="C95" i="34"/>
  <c r="V20" i="34"/>
  <c r="E13" i="34"/>
  <c r="G19" i="34"/>
  <c r="N40" i="34"/>
  <c r="N39" i="34" s="1"/>
  <c r="C96" i="34"/>
  <c r="L13" i="34"/>
  <c r="T45" i="34"/>
  <c r="T89" i="34"/>
  <c r="T94" i="34" s="1"/>
  <c r="J47" i="34"/>
  <c r="U48" i="34"/>
  <c r="P49" i="34"/>
  <c r="F51" i="34"/>
  <c r="L53" i="34"/>
  <c r="N20" i="34"/>
  <c r="F46" i="34"/>
  <c r="G49" i="34"/>
  <c r="H52" i="34"/>
  <c r="M38" i="34"/>
  <c r="M74" i="34"/>
  <c r="C74" i="34"/>
  <c r="I123" i="34"/>
  <c r="I127" i="34" s="1"/>
  <c r="D123" i="34"/>
  <c r="D129" i="34" s="1"/>
  <c r="T123" i="34"/>
  <c r="T126" i="34" s="1"/>
  <c r="M11" i="34"/>
  <c r="N14" i="34"/>
  <c r="D16" i="34"/>
  <c r="T16" i="34"/>
  <c r="O17" i="34"/>
  <c r="E19" i="34"/>
  <c r="P20" i="34"/>
  <c r="H38" i="34"/>
  <c r="I47" i="34"/>
  <c r="K53" i="34"/>
  <c r="G89" i="34"/>
  <c r="J40" i="34"/>
  <c r="K49" i="34"/>
  <c r="D45" i="34"/>
  <c r="D89" i="34"/>
  <c r="D92" i="34" s="1"/>
  <c r="O46" i="34"/>
  <c r="E48" i="34"/>
  <c r="K50" i="34"/>
  <c r="V51" i="34"/>
  <c r="Q52" i="34"/>
  <c r="G54" i="34"/>
  <c r="G133" i="34"/>
  <c r="G130" i="34"/>
  <c r="G126" i="34"/>
  <c r="P14" i="34"/>
  <c r="Q17" i="34"/>
  <c r="M51" i="34"/>
  <c r="Q74" i="34"/>
  <c r="I74" i="34"/>
  <c r="I166" i="34"/>
  <c r="I160" i="34"/>
  <c r="I163" i="34"/>
  <c r="Q267" i="34"/>
  <c r="Q272" i="34" s="1"/>
  <c r="L38" i="34"/>
  <c r="J89" i="34"/>
  <c r="J92" i="34" s="1"/>
  <c r="J45" i="34"/>
  <c r="E46" i="34"/>
  <c r="U46" i="34"/>
  <c r="P47" i="34"/>
  <c r="K48" i="34"/>
  <c r="F49" i="34"/>
  <c r="V49" i="34"/>
  <c r="Q50" i="34"/>
  <c r="L51" i="34"/>
  <c r="G52" i="34"/>
  <c r="W52" i="34"/>
  <c r="Q89" i="34"/>
  <c r="Q95" i="34" s="1"/>
  <c r="K89" i="34"/>
  <c r="K99" i="34" s="1"/>
  <c r="R89" i="34"/>
  <c r="R96" i="34" s="1"/>
  <c r="N123" i="34"/>
  <c r="N126" i="34" s="1"/>
  <c r="W93" i="34"/>
  <c r="C97" i="34"/>
  <c r="I99" i="34"/>
  <c r="O123" i="34"/>
  <c r="O126" i="34" s="1"/>
  <c r="E123" i="34"/>
  <c r="E127" i="34" s="1"/>
  <c r="U123" i="34"/>
  <c r="U131" i="34" s="1"/>
  <c r="P123" i="34"/>
  <c r="P129" i="34" s="1"/>
  <c r="K123" i="34"/>
  <c r="K130" i="34" s="1"/>
  <c r="G134" i="34"/>
  <c r="C11" i="34"/>
  <c r="S11" i="34"/>
  <c r="D14" i="34"/>
  <c r="T14" i="34"/>
  <c r="E17" i="34"/>
  <c r="U17" i="34"/>
  <c r="P38" i="34"/>
  <c r="Q46" i="34"/>
  <c r="Q47" i="34"/>
  <c r="S53" i="34"/>
  <c r="E74" i="34"/>
  <c r="U74" i="34"/>
  <c r="M89" i="34"/>
  <c r="M95" i="34" s="1"/>
  <c r="H89" i="34"/>
  <c r="H98" i="34" s="1"/>
  <c r="U89" i="34"/>
  <c r="U98" i="34" s="1"/>
  <c r="N89" i="34"/>
  <c r="N98" i="34" s="1"/>
  <c r="N45" i="34"/>
  <c r="I46" i="34"/>
  <c r="D47" i="34"/>
  <c r="T47" i="34"/>
  <c r="O48" i="34"/>
  <c r="J49" i="34"/>
  <c r="E50" i="34"/>
  <c r="U50" i="34"/>
  <c r="P51" i="34"/>
  <c r="K52" i="34"/>
  <c r="F53" i="34"/>
  <c r="V53" i="34"/>
  <c r="Q54" i="34"/>
  <c r="L123" i="34"/>
  <c r="L128" i="34" s="1"/>
  <c r="O89" i="34"/>
  <c r="O96" i="34" s="1"/>
  <c r="C108" i="34"/>
  <c r="R123" i="34"/>
  <c r="R135" i="34" s="1"/>
  <c r="R45" i="34"/>
  <c r="M123" i="34"/>
  <c r="M133" i="34" s="1"/>
  <c r="M46" i="34"/>
  <c r="H47" i="34"/>
  <c r="C48" i="34"/>
  <c r="S48" i="34"/>
  <c r="N49" i="34"/>
  <c r="I50" i="34"/>
  <c r="D51" i="34"/>
  <c r="F157" i="34"/>
  <c r="F165" i="34" s="1"/>
  <c r="V157" i="34"/>
  <c r="V161" i="34" s="1"/>
  <c r="Q157" i="34"/>
  <c r="Q161" i="34" s="1"/>
  <c r="I20" i="34"/>
  <c r="T38" i="34"/>
  <c r="U47" i="34"/>
  <c r="W53" i="34"/>
  <c r="S74" i="34"/>
  <c r="P89" i="34"/>
  <c r="P98" i="34" s="1"/>
  <c r="W97" i="34"/>
  <c r="K235" i="34"/>
  <c r="K240" i="34"/>
  <c r="K239" i="34"/>
  <c r="K241" i="34"/>
  <c r="K233" i="34"/>
  <c r="K232" i="34"/>
  <c r="K237" i="34"/>
  <c r="K236" i="34"/>
  <c r="K238" i="34"/>
  <c r="W11" i="34"/>
  <c r="C15" i="34"/>
  <c r="D18" i="34"/>
  <c r="W49" i="34"/>
  <c r="C53" i="34"/>
  <c r="W94" i="34"/>
  <c r="T15" i="34"/>
  <c r="O16" i="34"/>
  <c r="U18" i="34"/>
  <c r="P19" i="34"/>
  <c r="C92" i="34"/>
  <c r="S92" i="34"/>
  <c r="I94" i="34"/>
  <c r="F123" i="34"/>
  <c r="F126" i="34" s="1"/>
  <c r="V123" i="34"/>
  <c r="V132" i="34" s="1"/>
  <c r="G129" i="34"/>
  <c r="W123" i="34"/>
  <c r="W132" i="34" s="1"/>
  <c r="G131" i="34"/>
  <c r="H163" i="34"/>
  <c r="H161" i="34"/>
  <c r="R191" i="34"/>
  <c r="R196" i="34" s="1"/>
  <c r="H165" i="34"/>
  <c r="I168" i="34"/>
  <c r="C149" i="34"/>
  <c r="C13" i="34" s="1"/>
  <c r="C191" i="34"/>
  <c r="C196" i="34" s="1"/>
  <c r="S149" i="34"/>
  <c r="S191" i="34"/>
  <c r="F202" i="34"/>
  <c r="N238" i="34"/>
  <c r="N241" i="34"/>
  <c r="N240" i="34"/>
  <c r="N236" i="34"/>
  <c r="N232" i="34"/>
  <c r="N235" i="34"/>
  <c r="N234" i="34"/>
  <c r="N233" i="34"/>
  <c r="N237" i="34"/>
  <c r="N239" i="34"/>
  <c r="I165" i="34"/>
  <c r="D162" i="34"/>
  <c r="O241" i="34"/>
  <c r="O239" i="34"/>
  <c r="O237" i="34"/>
  <c r="M54" i="34"/>
  <c r="F89" i="34"/>
  <c r="F93" i="34" s="1"/>
  <c r="V89" i="34"/>
  <c r="V98" i="34" s="1"/>
  <c r="C123" i="34"/>
  <c r="C133" i="34" s="1"/>
  <c r="S123" i="34"/>
  <c r="S133" i="34" s="1"/>
  <c r="K157" i="34"/>
  <c r="K162" i="34" s="1"/>
  <c r="Q133" i="34"/>
  <c r="L134" i="34"/>
  <c r="G135" i="34"/>
  <c r="L157" i="34"/>
  <c r="L165" i="34" s="1"/>
  <c r="H160" i="34"/>
  <c r="H168" i="34"/>
  <c r="F201" i="34"/>
  <c r="F197" i="34"/>
  <c r="F196" i="34"/>
  <c r="F195" i="34"/>
  <c r="F194" i="34"/>
  <c r="F200" i="34"/>
  <c r="F199" i="34"/>
  <c r="F198" i="34"/>
  <c r="W239" i="34"/>
  <c r="W235" i="34"/>
  <c r="W241" i="34"/>
  <c r="W233" i="34"/>
  <c r="W232" i="34"/>
  <c r="W237" i="34"/>
  <c r="W236" i="34"/>
  <c r="W238" i="34"/>
  <c r="W240" i="34"/>
  <c r="W279" i="34"/>
  <c r="W277" i="34"/>
  <c r="W276" i="34"/>
  <c r="L131" i="34"/>
  <c r="G132" i="34"/>
  <c r="H169" i="34"/>
  <c r="H166" i="34"/>
  <c r="N168" i="34"/>
  <c r="D167" i="34"/>
  <c r="D163" i="34"/>
  <c r="H162" i="34"/>
  <c r="Q108" i="34"/>
  <c r="O157" i="34"/>
  <c r="O161" i="34" s="1"/>
  <c r="I194" i="34"/>
  <c r="I202" i="34"/>
  <c r="I198" i="34"/>
  <c r="I197" i="34"/>
  <c r="I195" i="34"/>
  <c r="I201" i="34"/>
  <c r="I200" i="34"/>
  <c r="I199" i="34"/>
  <c r="I203" i="34"/>
  <c r="H123" i="34"/>
  <c r="H132" i="34" s="1"/>
  <c r="U133" i="34"/>
  <c r="P157" i="34"/>
  <c r="P162" i="34" s="1"/>
  <c r="D161" i="34"/>
  <c r="J201" i="34"/>
  <c r="J195" i="34"/>
  <c r="J194" i="34"/>
  <c r="J200" i="34"/>
  <c r="J203" i="34"/>
  <c r="J202" i="34"/>
  <c r="M202" i="34"/>
  <c r="M198" i="34"/>
  <c r="M194" i="34"/>
  <c r="M197" i="34"/>
  <c r="M195" i="34"/>
  <c r="M201" i="34"/>
  <c r="M200" i="34"/>
  <c r="M199" i="34"/>
  <c r="M203" i="34"/>
  <c r="U130" i="34"/>
  <c r="L135" i="34"/>
  <c r="T132" i="34"/>
  <c r="Q160" i="34"/>
  <c r="L176" i="34"/>
  <c r="N201" i="34"/>
  <c r="N197" i="34"/>
  <c r="N196" i="34"/>
  <c r="N195" i="34"/>
  <c r="N194" i="34"/>
  <c r="N200" i="34"/>
  <c r="N199" i="34"/>
  <c r="N198" i="34"/>
  <c r="N203" i="34"/>
  <c r="N202" i="34"/>
  <c r="F236" i="34"/>
  <c r="F232" i="34"/>
  <c r="F241" i="34"/>
  <c r="F240" i="34"/>
  <c r="F239" i="34"/>
  <c r="F235" i="34"/>
  <c r="F234" i="34"/>
  <c r="F233" i="34"/>
  <c r="F237" i="34"/>
  <c r="V236" i="34"/>
  <c r="V232" i="34"/>
  <c r="V241" i="34"/>
  <c r="V240" i="34"/>
  <c r="V235" i="34"/>
  <c r="V233" i="34"/>
  <c r="V237" i="34"/>
  <c r="V238" i="34"/>
  <c r="V239" i="34"/>
  <c r="J123" i="34"/>
  <c r="J135" i="34" s="1"/>
  <c r="Q165" i="34"/>
  <c r="R157" i="34"/>
  <c r="R165" i="34" s="1"/>
  <c r="M176" i="34"/>
  <c r="G149" i="34"/>
  <c r="G157" i="34" s="1"/>
  <c r="G229" i="34"/>
  <c r="G234" i="34" s="1"/>
  <c r="W234" i="34"/>
  <c r="W149" i="34"/>
  <c r="W157" i="34" s="1"/>
  <c r="J53" i="34"/>
  <c r="E108" i="34"/>
  <c r="U108" i="34"/>
  <c r="N157" i="34"/>
  <c r="N164" i="34" s="1"/>
  <c r="H167" i="34"/>
  <c r="M196" i="34"/>
  <c r="D160" i="34"/>
  <c r="H164" i="34"/>
  <c r="D168" i="34"/>
  <c r="E157" i="34"/>
  <c r="E161" i="34" s="1"/>
  <c r="U157" i="34"/>
  <c r="U163" i="34" s="1"/>
  <c r="N163" i="34"/>
  <c r="D165" i="34"/>
  <c r="N162" i="34"/>
  <c r="H229" i="34"/>
  <c r="H234" i="34" s="1"/>
  <c r="O275" i="34"/>
  <c r="O271" i="34"/>
  <c r="O274" i="34"/>
  <c r="O277" i="34"/>
  <c r="O270" i="34"/>
  <c r="O273" i="34"/>
  <c r="O279" i="34"/>
  <c r="U311" i="34"/>
  <c r="U314" i="34"/>
  <c r="U317" i="34"/>
  <c r="U310" i="34"/>
  <c r="U313" i="34"/>
  <c r="U316" i="34"/>
  <c r="U312" i="34"/>
  <c r="U315" i="34"/>
  <c r="E233" i="34"/>
  <c r="E238" i="34"/>
  <c r="E241" i="34"/>
  <c r="E237" i="34"/>
  <c r="E232" i="34"/>
  <c r="M239" i="34"/>
  <c r="M149" i="34"/>
  <c r="M13" i="34" s="1"/>
  <c r="P199" i="34"/>
  <c r="P195" i="34"/>
  <c r="P203" i="34"/>
  <c r="J238" i="34"/>
  <c r="O278" i="34"/>
  <c r="V270" i="34"/>
  <c r="V276" i="34"/>
  <c r="V279" i="34"/>
  <c r="V272" i="34"/>
  <c r="V275" i="34"/>
  <c r="V271" i="34"/>
  <c r="V274" i="34"/>
  <c r="G317" i="34"/>
  <c r="G310" i="34"/>
  <c r="G313" i="34"/>
  <c r="G316" i="34"/>
  <c r="G312" i="34"/>
  <c r="G315" i="34"/>
  <c r="G311" i="34"/>
  <c r="W310" i="34"/>
  <c r="U308" i="34"/>
  <c r="Q202" i="34"/>
  <c r="Q198" i="34"/>
  <c r="Q194" i="34"/>
  <c r="I196" i="34"/>
  <c r="J237" i="34"/>
  <c r="E267" i="34"/>
  <c r="E272" i="34" s="1"/>
  <c r="U267" i="34"/>
  <c r="U272" i="34" s="1"/>
  <c r="J196" i="34"/>
  <c r="L200" i="34"/>
  <c r="L201" i="34"/>
  <c r="L229" i="34"/>
  <c r="I239" i="34"/>
  <c r="I241" i="34"/>
  <c r="I237" i="34"/>
  <c r="I233" i="34"/>
  <c r="I232" i="34"/>
  <c r="J233" i="34"/>
  <c r="J235" i="34"/>
  <c r="M238" i="34"/>
  <c r="I305" i="34"/>
  <c r="J232" i="34"/>
  <c r="J240" i="34"/>
  <c r="J236" i="34"/>
  <c r="K234" i="34"/>
  <c r="W272" i="34"/>
  <c r="R267" i="34"/>
  <c r="R278" i="34" s="1"/>
  <c r="U309" i="34"/>
  <c r="D191" i="34"/>
  <c r="T191" i="34"/>
  <c r="O201" i="34"/>
  <c r="O202" i="34"/>
  <c r="O203" i="34"/>
  <c r="M234" i="34"/>
  <c r="M235" i="34"/>
  <c r="Q238" i="34"/>
  <c r="F314" i="34"/>
  <c r="F310" i="34"/>
  <c r="F312" i="34"/>
  <c r="V317" i="34"/>
  <c r="V310" i="34"/>
  <c r="V313" i="34"/>
  <c r="E198" i="34"/>
  <c r="E194" i="34"/>
  <c r="E202" i="34"/>
  <c r="U198" i="34"/>
  <c r="U194" i="34"/>
  <c r="U202" i="34"/>
  <c r="O198" i="34"/>
  <c r="O199" i="34"/>
  <c r="M241" i="34"/>
  <c r="M237" i="34"/>
  <c r="M233" i="34"/>
  <c r="M232" i="34"/>
  <c r="E240" i="34"/>
  <c r="I267" i="34"/>
  <c r="I272" i="34" s="1"/>
  <c r="O272" i="34"/>
  <c r="L309" i="34"/>
  <c r="V191" i="34"/>
  <c r="O194" i="34"/>
  <c r="O195" i="34"/>
  <c r="P197" i="34"/>
  <c r="P198" i="34"/>
  <c r="Q199" i="34"/>
  <c r="Q200" i="34"/>
  <c r="Q201" i="34"/>
  <c r="P229" i="34"/>
  <c r="P234" i="34" s="1"/>
  <c r="O234" i="34"/>
  <c r="R241" i="34"/>
  <c r="O276" i="34"/>
  <c r="M305" i="34"/>
  <c r="C311" i="34"/>
  <c r="C314" i="34"/>
  <c r="C317" i="34"/>
  <c r="C310" i="34"/>
  <c r="C313" i="34"/>
  <c r="C316" i="34"/>
  <c r="C309" i="34"/>
  <c r="C312" i="34"/>
  <c r="C315" i="34"/>
  <c r="T149" i="34"/>
  <c r="G191" i="34"/>
  <c r="G196" i="34" s="1"/>
  <c r="W191" i="34"/>
  <c r="W196" i="34" s="1"/>
  <c r="P194" i="34"/>
  <c r="Q195" i="34"/>
  <c r="Q197" i="34"/>
  <c r="Q234" i="34"/>
  <c r="Q235" i="34"/>
  <c r="S241" i="34"/>
  <c r="F278" i="34"/>
  <c r="V278" i="34"/>
  <c r="K313" i="34"/>
  <c r="K312" i="34"/>
  <c r="K315" i="34"/>
  <c r="K311" i="34"/>
  <c r="K314" i="34"/>
  <c r="K317" i="34"/>
  <c r="H191" i="34"/>
  <c r="U203" i="34"/>
  <c r="Q237" i="34"/>
  <c r="Q233" i="34"/>
  <c r="Q239" i="34"/>
  <c r="Q241" i="34"/>
  <c r="Q232" i="34"/>
  <c r="S236" i="34"/>
  <c r="S237" i="34"/>
  <c r="I240" i="34"/>
  <c r="W278" i="34"/>
  <c r="O312" i="34"/>
  <c r="G314" i="34"/>
  <c r="U199" i="34"/>
  <c r="U200" i="34"/>
  <c r="U201" i="34"/>
  <c r="S232" i="34"/>
  <c r="M240" i="34"/>
  <c r="O196" i="34"/>
  <c r="U195" i="34"/>
  <c r="U196" i="34"/>
  <c r="U197" i="34"/>
  <c r="D229" i="34"/>
  <c r="T229" i="34"/>
  <c r="T234" i="34" s="1"/>
  <c r="S240" i="34"/>
  <c r="S239" i="34"/>
  <c r="S235" i="34"/>
  <c r="E239" i="34"/>
  <c r="F270" i="34"/>
  <c r="F276" i="34"/>
  <c r="F272" i="34"/>
  <c r="F271" i="34"/>
  <c r="F274" i="34"/>
  <c r="V273" i="34"/>
  <c r="K191" i="34"/>
  <c r="K196" i="34" s="1"/>
  <c r="U233" i="34"/>
  <c r="U238" i="34"/>
  <c r="U241" i="34"/>
  <c r="U237" i="34"/>
  <c r="U232" i="34"/>
  <c r="V234" i="34"/>
  <c r="G267" i="34"/>
  <c r="G278" i="34" s="1"/>
  <c r="V277" i="34"/>
  <c r="L203" i="34"/>
  <c r="L199" i="34"/>
  <c r="L195" i="34"/>
  <c r="E203" i="34"/>
  <c r="C238" i="34"/>
  <c r="Q240" i="34"/>
  <c r="P267" i="34"/>
  <c r="P272" i="34" s="1"/>
  <c r="K267" i="34"/>
  <c r="M267" i="34"/>
  <c r="M272" i="34" s="1"/>
  <c r="N312" i="34"/>
  <c r="D267" i="34"/>
  <c r="D272" i="34" s="1"/>
  <c r="T267" i="34"/>
  <c r="T272" i="34" s="1"/>
  <c r="P305" i="34"/>
  <c r="N279" i="34"/>
  <c r="G308" i="34"/>
  <c r="H267" i="34"/>
  <c r="N270" i="34"/>
  <c r="D305" i="34"/>
  <c r="T305" i="34"/>
  <c r="V309" i="34"/>
  <c r="J267" i="34"/>
  <c r="J278" i="34" s="1"/>
  <c r="R310" i="34"/>
  <c r="N277" i="34"/>
  <c r="L267" i="34"/>
  <c r="N274" i="34"/>
  <c r="N275" i="34"/>
  <c r="W221" i="29"/>
  <c r="V221" i="29"/>
  <c r="U221" i="29"/>
  <c r="T221" i="29"/>
  <c r="S221" i="29"/>
  <c r="R221" i="29"/>
  <c r="Q221" i="29"/>
  <c r="P221" i="29"/>
  <c r="O221" i="29"/>
  <c r="N221" i="29"/>
  <c r="M221" i="29"/>
  <c r="L221" i="29"/>
  <c r="K221" i="29"/>
  <c r="J221" i="29"/>
  <c r="I221" i="29"/>
  <c r="H221" i="29"/>
  <c r="G221" i="29"/>
  <c r="F221" i="29"/>
  <c r="E221" i="29"/>
  <c r="D221" i="29"/>
  <c r="C221" i="29"/>
  <c r="W221" i="30"/>
  <c r="V221" i="30"/>
  <c r="U221" i="30"/>
  <c r="T221" i="30"/>
  <c r="S221" i="30"/>
  <c r="R221" i="30"/>
  <c r="Q221" i="30"/>
  <c r="P221" i="30"/>
  <c r="O221" i="30"/>
  <c r="N221" i="30"/>
  <c r="M221" i="30"/>
  <c r="L221" i="30"/>
  <c r="K221" i="30"/>
  <c r="J221" i="30"/>
  <c r="I221" i="30"/>
  <c r="H221" i="30"/>
  <c r="G221" i="30"/>
  <c r="F221" i="30"/>
  <c r="E221" i="30"/>
  <c r="D221" i="30"/>
  <c r="C221" i="30"/>
  <c r="W221" i="28"/>
  <c r="V221" i="28"/>
  <c r="U221" i="28"/>
  <c r="T221" i="28"/>
  <c r="S221" i="28"/>
  <c r="R221" i="28"/>
  <c r="Q221" i="28"/>
  <c r="P221" i="28"/>
  <c r="O221" i="28"/>
  <c r="N221" i="28"/>
  <c r="M221" i="28"/>
  <c r="L221" i="28"/>
  <c r="K221" i="28"/>
  <c r="J221" i="28"/>
  <c r="I221" i="28"/>
  <c r="H221" i="28"/>
  <c r="G221" i="28"/>
  <c r="F221" i="28"/>
  <c r="E221" i="28"/>
  <c r="D221" i="28"/>
  <c r="C221" i="28"/>
  <c r="W221" i="33"/>
  <c r="V221" i="33"/>
  <c r="U221" i="33"/>
  <c r="T221" i="33"/>
  <c r="S221" i="33"/>
  <c r="R221" i="33"/>
  <c r="Q221" i="33"/>
  <c r="P221" i="33"/>
  <c r="O221" i="33"/>
  <c r="N221" i="33"/>
  <c r="M221" i="33"/>
  <c r="L221" i="33"/>
  <c r="K221" i="33"/>
  <c r="J221" i="33"/>
  <c r="I221" i="33"/>
  <c r="H221" i="33"/>
  <c r="G221" i="33"/>
  <c r="F221" i="33"/>
  <c r="E221" i="33"/>
  <c r="D221" i="33"/>
  <c r="C221" i="33"/>
  <c r="W221" i="32"/>
  <c r="V221" i="32"/>
  <c r="U221" i="32"/>
  <c r="T221" i="32"/>
  <c r="S221" i="32"/>
  <c r="R221" i="32"/>
  <c r="Q221" i="32"/>
  <c r="P221" i="32"/>
  <c r="O221" i="32"/>
  <c r="N221" i="32"/>
  <c r="M221" i="32"/>
  <c r="L221" i="32"/>
  <c r="K221" i="32"/>
  <c r="J221" i="32"/>
  <c r="I221" i="32"/>
  <c r="H221" i="32"/>
  <c r="G221" i="32"/>
  <c r="F221" i="32"/>
  <c r="E221" i="32"/>
  <c r="D221" i="32"/>
  <c r="C221" i="32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W221" i="27"/>
  <c r="V221" i="27"/>
  <c r="U221" i="27"/>
  <c r="T221" i="27"/>
  <c r="S221" i="27"/>
  <c r="R221" i="27"/>
  <c r="Q221" i="27"/>
  <c r="P221" i="27"/>
  <c r="O221" i="27"/>
  <c r="N221" i="27"/>
  <c r="M221" i="27"/>
  <c r="L221" i="27"/>
  <c r="K221" i="27"/>
  <c r="J221" i="27"/>
  <c r="I221" i="27"/>
  <c r="H221" i="27"/>
  <c r="G221" i="27"/>
  <c r="F221" i="27"/>
  <c r="E221" i="27"/>
  <c r="D221" i="27"/>
  <c r="C221" i="27"/>
  <c r="W221" i="26"/>
  <c r="V221" i="26"/>
  <c r="U221" i="26"/>
  <c r="T221" i="26"/>
  <c r="S221" i="26"/>
  <c r="R221" i="26"/>
  <c r="Q221" i="26"/>
  <c r="P221" i="26"/>
  <c r="O221" i="26"/>
  <c r="N221" i="26"/>
  <c r="M221" i="26"/>
  <c r="L221" i="26"/>
  <c r="K221" i="26"/>
  <c r="J221" i="26"/>
  <c r="I221" i="26"/>
  <c r="H221" i="26"/>
  <c r="G221" i="26"/>
  <c r="F221" i="26"/>
  <c r="E221" i="26"/>
  <c r="D221" i="26"/>
  <c r="C221" i="26"/>
  <c r="W221" i="25"/>
  <c r="V221" i="25"/>
  <c r="U221" i="25"/>
  <c r="T221" i="25"/>
  <c r="S221" i="25"/>
  <c r="R221" i="25"/>
  <c r="Q221" i="25"/>
  <c r="P221" i="25"/>
  <c r="O221" i="25"/>
  <c r="N221" i="25"/>
  <c r="M221" i="25"/>
  <c r="L221" i="25"/>
  <c r="K221" i="25"/>
  <c r="J221" i="25"/>
  <c r="I221" i="25"/>
  <c r="H221" i="25"/>
  <c r="G221" i="25"/>
  <c r="F221" i="25"/>
  <c r="E221" i="25"/>
  <c r="D221" i="25"/>
  <c r="C221" i="25"/>
  <c r="W221" i="24"/>
  <c r="V221" i="24"/>
  <c r="U221" i="24"/>
  <c r="T221" i="24"/>
  <c r="S221" i="24"/>
  <c r="R221" i="24"/>
  <c r="Q221" i="24"/>
  <c r="P221" i="24"/>
  <c r="O221" i="24"/>
  <c r="N221" i="24"/>
  <c r="M221" i="24"/>
  <c r="L221" i="24"/>
  <c r="K221" i="24"/>
  <c r="J221" i="24"/>
  <c r="I221" i="24"/>
  <c r="H221" i="24"/>
  <c r="G221" i="24"/>
  <c r="F221" i="24"/>
  <c r="E221" i="24"/>
  <c r="D221" i="24"/>
  <c r="C221" i="24"/>
  <c r="W221" i="23"/>
  <c r="V221" i="23"/>
  <c r="U221" i="23"/>
  <c r="T221" i="23"/>
  <c r="S221" i="23"/>
  <c r="R221" i="23"/>
  <c r="Q221" i="23"/>
  <c r="P221" i="23"/>
  <c r="O221" i="23"/>
  <c r="N221" i="23"/>
  <c r="M221" i="23"/>
  <c r="L221" i="23"/>
  <c r="K221" i="23"/>
  <c r="J221" i="23"/>
  <c r="I221" i="23"/>
  <c r="H221" i="23"/>
  <c r="G221" i="23"/>
  <c r="F221" i="23"/>
  <c r="E221" i="23"/>
  <c r="D221" i="23"/>
  <c r="C221" i="23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W221" i="21"/>
  <c r="V221" i="21"/>
  <c r="U221" i="21"/>
  <c r="T221" i="21"/>
  <c r="S221" i="21"/>
  <c r="R221" i="21"/>
  <c r="Q221" i="21"/>
  <c r="P221" i="21"/>
  <c r="O221" i="21"/>
  <c r="N221" i="21"/>
  <c r="M221" i="21"/>
  <c r="L221" i="21"/>
  <c r="K221" i="21"/>
  <c r="J221" i="21"/>
  <c r="I221" i="21"/>
  <c r="H221" i="21"/>
  <c r="G221" i="21"/>
  <c r="F221" i="21"/>
  <c r="E221" i="21"/>
  <c r="D221" i="21"/>
  <c r="C221" i="21"/>
  <c r="W221" i="20"/>
  <c r="V221" i="20"/>
  <c r="U221" i="20"/>
  <c r="T221" i="20"/>
  <c r="S221" i="20"/>
  <c r="R221" i="20"/>
  <c r="Q221" i="20"/>
  <c r="P221" i="20"/>
  <c r="O221" i="20"/>
  <c r="N221" i="20"/>
  <c r="M221" i="20"/>
  <c r="L221" i="20"/>
  <c r="K221" i="20"/>
  <c r="J221" i="20"/>
  <c r="I221" i="20"/>
  <c r="H221" i="20"/>
  <c r="G221" i="20"/>
  <c r="F221" i="20"/>
  <c r="E221" i="20"/>
  <c r="D221" i="20"/>
  <c r="C221" i="20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W209" i="17"/>
  <c r="V209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D209" i="17"/>
  <c r="C209" i="17"/>
  <c r="W107" i="17"/>
  <c r="V107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D107" i="17"/>
  <c r="W106" i="17"/>
  <c r="V106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D106" i="17"/>
  <c r="W105" i="17"/>
  <c r="V105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D105" i="17"/>
  <c r="C107" i="17"/>
  <c r="C106" i="17"/>
  <c r="C105" i="17"/>
  <c r="W175" i="17"/>
  <c r="V175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D175" i="17"/>
  <c r="W174" i="17"/>
  <c r="V174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D174" i="17"/>
  <c r="W173" i="17"/>
  <c r="V173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D173" i="17"/>
  <c r="C175" i="17"/>
  <c r="C174" i="17"/>
  <c r="C173" i="17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D73" i="17"/>
  <c r="C73" i="17"/>
  <c r="W72" i="17"/>
  <c r="V72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D72" i="17"/>
  <c r="C72" i="17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C71" i="17"/>
  <c r="N305" i="33"/>
  <c r="O305" i="33"/>
  <c r="W183" i="33"/>
  <c r="W191" i="33" s="1"/>
  <c r="V183" i="33"/>
  <c r="U183" i="33"/>
  <c r="T183" i="33"/>
  <c r="S183" i="33"/>
  <c r="S191" i="33" s="1"/>
  <c r="R183" i="33"/>
  <c r="Q183" i="33"/>
  <c r="P183" i="33"/>
  <c r="O183" i="33"/>
  <c r="N183" i="33"/>
  <c r="N191" i="33" s="1"/>
  <c r="N202" i="33" s="1"/>
  <c r="M183" i="33"/>
  <c r="M191" i="33" s="1"/>
  <c r="M201" i="33" s="1"/>
  <c r="L183" i="33"/>
  <c r="K183" i="33"/>
  <c r="K191" i="33" s="1"/>
  <c r="J183" i="33"/>
  <c r="I183" i="33"/>
  <c r="I191" i="33" s="1"/>
  <c r="H183" i="33"/>
  <c r="G183" i="33"/>
  <c r="F183" i="33"/>
  <c r="E183" i="33"/>
  <c r="D183" i="33"/>
  <c r="C183" i="33"/>
  <c r="C191" i="33" s="1"/>
  <c r="W175" i="33"/>
  <c r="V175" i="33"/>
  <c r="U175" i="33"/>
  <c r="T175" i="33"/>
  <c r="S175" i="33"/>
  <c r="R175" i="33"/>
  <c r="Q175" i="33"/>
  <c r="P175" i="33"/>
  <c r="O175" i="33"/>
  <c r="N175" i="33"/>
  <c r="M175" i="33"/>
  <c r="L175" i="33"/>
  <c r="K175" i="33"/>
  <c r="J175" i="33"/>
  <c r="I175" i="33"/>
  <c r="H175" i="33"/>
  <c r="G175" i="33"/>
  <c r="F175" i="33"/>
  <c r="E175" i="33"/>
  <c r="D175" i="33"/>
  <c r="C175" i="33"/>
  <c r="W174" i="33"/>
  <c r="V174" i="33"/>
  <c r="U174" i="33"/>
  <c r="T174" i="33"/>
  <c r="S174" i="33"/>
  <c r="R174" i="33"/>
  <c r="Q174" i="33"/>
  <c r="P174" i="33"/>
  <c r="O174" i="33"/>
  <c r="N174" i="33"/>
  <c r="M174" i="33"/>
  <c r="L174" i="33"/>
  <c r="K174" i="33"/>
  <c r="J174" i="33"/>
  <c r="I174" i="33"/>
  <c r="H174" i="33"/>
  <c r="G174" i="33"/>
  <c r="F174" i="33"/>
  <c r="E174" i="33"/>
  <c r="D174" i="33"/>
  <c r="C174" i="33"/>
  <c r="W122" i="33"/>
  <c r="V122" i="33"/>
  <c r="U122" i="33"/>
  <c r="T122" i="33"/>
  <c r="S122" i="33"/>
  <c r="R122" i="33"/>
  <c r="Q122" i="33"/>
  <c r="P122" i="33"/>
  <c r="O122" i="33"/>
  <c r="N122" i="33"/>
  <c r="M122" i="33"/>
  <c r="L122" i="33"/>
  <c r="K122" i="33"/>
  <c r="J122" i="33"/>
  <c r="I122" i="33"/>
  <c r="H122" i="33"/>
  <c r="G122" i="33"/>
  <c r="F122" i="33"/>
  <c r="E122" i="33"/>
  <c r="D122" i="33"/>
  <c r="C122" i="33"/>
  <c r="W121" i="33"/>
  <c r="V121" i="33"/>
  <c r="U121" i="33"/>
  <c r="T121" i="33"/>
  <c r="S121" i="33"/>
  <c r="R121" i="33"/>
  <c r="R123" i="33" s="1"/>
  <c r="Q121" i="33"/>
  <c r="P121" i="33"/>
  <c r="O121" i="33"/>
  <c r="N121" i="33"/>
  <c r="M121" i="33"/>
  <c r="L121" i="33"/>
  <c r="K121" i="33"/>
  <c r="J121" i="33"/>
  <c r="I121" i="33"/>
  <c r="H121" i="33"/>
  <c r="G121" i="33"/>
  <c r="F121" i="33"/>
  <c r="E121" i="33"/>
  <c r="D121" i="33"/>
  <c r="C121" i="33"/>
  <c r="W120" i="33"/>
  <c r="V120" i="33"/>
  <c r="U120" i="33"/>
  <c r="T120" i="33"/>
  <c r="S120" i="33"/>
  <c r="R120" i="33"/>
  <c r="Q120" i="33"/>
  <c r="P120" i="33"/>
  <c r="O120" i="33"/>
  <c r="N120" i="33"/>
  <c r="M120" i="33"/>
  <c r="L120" i="33"/>
  <c r="K120" i="33"/>
  <c r="J120" i="33"/>
  <c r="I120" i="33"/>
  <c r="H120" i="33"/>
  <c r="G120" i="33"/>
  <c r="F120" i="33"/>
  <c r="E120" i="33"/>
  <c r="D120" i="33"/>
  <c r="C120" i="33"/>
  <c r="W119" i="33"/>
  <c r="V119" i="33"/>
  <c r="U119" i="33"/>
  <c r="T119" i="33"/>
  <c r="S119" i="33"/>
  <c r="R119" i="33"/>
  <c r="Q119" i="33"/>
  <c r="P119" i="33"/>
  <c r="O119" i="33"/>
  <c r="N119" i="33"/>
  <c r="M119" i="33"/>
  <c r="L119" i="33"/>
  <c r="K119" i="33"/>
  <c r="J119" i="33"/>
  <c r="I119" i="33"/>
  <c r="H119" i="33"/>
  <c r="G119" i="33"/>
  <c r="F119" i="33"/>
  <c r="E119" i="33"/>
  <c r="D119" i="33"/>
  <c r="C119" i="33"/>
  <c r="W118" i="33"/>
  <c r="V118" i="33"/>
  <c r="U118" i="33"/>
  <c r="T118" i="33"/>
  <c r="S118" i="33"/>
  <c r="R118" i="33"/>
  <c r="Q118" i="33"/>
  <c r="P118" i="33"/>
  <c r="O118" i="33"/>
  <c r="N118" i="33"/>
  <c r="M118" i="33"/>
  <c r="L118" i="33"/>
  <c r="K118" i="33"/>
  <c r="J118" i="33"/>
  <c r="I118" i="33"/>
  <c r="H118" i="33"/>
  <c r="G118" i="33"/>
  <c r="F118" i="33"/>
  <c r="E118" i="33"/>
  <c r="D118" i="33"/>
  <c r="C118" i="33"/>
  <c r="W117" i="33"/>
  <c r="V117" i="33"/>
  <c r="U117" i="33"/>
  <c r="T117" i="33"/>
  <c r="S117" i="33"/>
  <c r="R117" i="33"/>
  <c r="Q117" i="33"/>
  <c r="P117" i="33"/>
  <c r="O117" i="33"/>
  <c r="N117" i="33"/>
  <c r="M117" i="33"/>
  <c r="L117" i="33"/>
  <c r="K117" i="33"/>
  <c r="J117" i="33"/>
  <c r="I117" i="33"/>
  <c r="H117" i="33"/>
  <c r="G117" i="33"/>
  <c r="F117" i="33"/>
  <c r="E117" i="33"/>
  <c r="D117" i="33"/>
  <c r="C117" i="33"/>
  <c r="W116" i="33"/>
  <c r="V116" i="33"/>
  <c r="U116" i="33"/>
  <c r="T116" i="33"/>
  <c r="S116" i="33"/>
  <c r="R116" i="33"/>
  <c r="Q116" i="33"/>
  <c r="P116" i="33"/>
  <c r="O116" i="33"/>
  <c r="N116" i="33"/>
  <c r="M116" i="33"/>
  <c r="L116" i="33"/>
  <c r="K116" i="33"/>
  <c r="K48" i="33" s="1"/>
  <c r="J116" i="33"/>
  <c r="I116" i="33"/>
  <c r="H116" i="33"/>
  <c r="G116" i="33"/>
  <c r="F116" i="33"/>
  <c r="E116" i="33"/>
  <c r="D116" i="33"/>
  <c r="C116" i="33"/>
  <c r="W115" i="33"/>
  <c r="V115" i="33"/>
  <c r="U115" i="33"/>
  <c r="T115" i="33"/>
  <c r="S115" i="33"/>
  <c r="R115" i="33"/>
  <c r="Q115" i="33"/>
  <c r="P115" i="33"/>
  <c r="O115" i="33"/>
  <c r="N115" i="33"/>
  <c r="M115" i="33"/>
  <c r="L115" i="33"/>
  <c r="K115" i="33"/>
  <c r="J115" i="33"/>
  <c r="I115" i="33"/>
  <c r="H115" i="33"/>
  <c r="G115" i="33"/>
  <c r="F115" i="33"/>
  <c r="E115" i="33"/>
  <c r="D115" i="33"/>
  <c r="C115" i="33"/>
  <c r="W114" i="33"/>
  <c r="V114" i="33"/>
  <c r="U114" i="33"/>
  <c r="T114" i="33"/>
  <c r="S114" i="33"/>
  <c r="R114" i="33"/>
  <c r="Q114" i="33"/>
  <c r="P114" i="33"/>
  <c r="O114" i="33"/>
  <c r="N114" i="33"/>
  <c r="M114" i="33"/>
  <c r="L114" i="33"/>
  <c r="K114" i="33"/>
  <c r="J114" i="33"/>
  <c r="I114" i="33"/>
  <c r="H114" i="33"/>
  <c r="G114" i="33"/>
  <c r="F114" i="33"/>
  <c r="E114" i="33"/>
  <c r="D114" i="33"/>
  <c r="C114" i="33"/>
  <c r="W113" i="33"/>
  <c r="V113" i="33"/>
  <c r="U113" i="33"/>
  <c r="T113" i="33"/>
  <c r="S113" i="33"/>
  <c r="R113" i="33"/>
  <c r="Q113" i="33"/>
  <c r="P113" i="33"/>
  <c r="O113" i="33"/>
  <c r="N113" i="33"/>
  <c r="M113" i="33"/>
  <c r="L113" i="33"/>
  <c r="K113" i="33"/>
  <c r="J113" i="33"/>
  <c r="I113" i="33"/>
  <c r="H113" i="33"/>
  <c r="G113" i="33"/>
  <c r="F113" i="33"/>
  <c r="E113" i="33"/>
  <c r="D113" i="33"/>
  <c r="C113" i="33"/>
  <c r="W107" i="33"/>
  <c r="V107" i="33"/>
  <c r="U107" i="33"/>
  <c r="T107" i="33"/>
  <c r="S107" i="33"/>
  <c r="R107" i="33"/>
  <c r="Q107" i="33"/>
  <c r="P107" i="33"/>
  <c r="O107" i="33"/>
  <c r="O108" i="33" s="1"/>
  <c r="N107" i="33"/>
  <c r="M107" i="33"/>
  <c r="L107" i="33"/>
  <c r="K107" i="33"/>
  <c r="J107" i="33"/>
  <c r="I107" i="33"/>
  <c r="H107" i="33"/>
  <c r="G107" i="33"/>
  <c r="F107" i="33"/>
  <c r="E107" i="33"/>
  <c r="D107" i="33"/>
  <c r="C107" i="33"/>
  <c r="W106" i="33"/>
  <c r="V106" i="33"/>
  <c r="U106" i="33"/>
  <c r="T106" i="33"/>
  <c r="T38" i="33" s="1"/>
  <c r="S106" i="33"/>
  <c r="R106" i="33"/>
  <c r="Q106" i="33"/>
  <c r="P106" i="33"/>
  <c r="O106" i="33"/>
  <c r="N106" i="33"/>
  <c r="M106" i="33"/>
  <c r="L106" i="33"/>
  <c r="K106" i="33"/>
  <c r="J106" i="33"/>
  <c r="I106" i="33"/>
  <c r="H106" i="33"/>
  <c r="G106" i="33"/>
  <c r="F106" i="33"/>
  <c r="E106" i="33"/>
  <c r="D106" i="33"/>
  <c r="C106" i="33"/>
  <c r="W88" i="33"/>
  <c r="V88" i="33"/>
  <c r="U88" i="33"/>
  <c r="T88" i="33"/>
  <c r="S88" i="33"/>
  <c r="R88" i="33"/>
  <c r="Q88" i="33"/>
  <c r="P88" i="33"/>
  <c r="O88" i="33"/>
  <c r="N88" i="33"/>
  <c r="M88" i="33"/>
  <c r="L88" i="33"/>
  <c r="K88" i="33"/>
  <c r="J88" i="33"/>
  <c r="I88" i="33"/>
  <c r="I54" i="33" s="1"/>
  <c r="H88" i="33"/>
  <c r="G88" i="33"/>
  <c r="F88" i="33"/>
  <c r="E88" i="33"/>
  <c r="D88" i="33"/>
  <c r="C88" i="33"/>
  <c r="W87" i="33"/>
  <c r="V87" i="33"/>
  <c r="U87" i="33"/>
  <c r="T87" i="33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W86" i="33"/>
  <c r="V86" i="33"/>
  <c r="U86" i="33"/>
  <c r="T86" i="33"/>
  <c r="S86" i="33"/>
  <c r="R86" i="33"/>
  <c r="Q86" i="33"/>
  <c r="P86" i="33"/>
  <c r="O86" i="33"/>
  <c r="N86" i="33"/>
  <c r="M86" i="33"/>
  <c r="L86" i="33"/>
  <c r="K86" i="33"/>
  <c r="J86" i="33"/>
  <c r="I86" i="33"/>
  <c r="H86" i="33"/>
  <c r="G86" i="33"/>
  <c r="F86" i="33"/>
  <c r="F52" i="33" s="1"/>
  <c r="E86" i="33"/>
  <c r="D86" i="33"/>
  <c r="C86" i="33"/>
  <c r="W85" i="33"/>
  <c r="V85" i="33"/>
  <c r="U85" i="33"/>
  <c r="T85" i="33"/>
  <c r="S85" i="33"/>
  <c r="R85" i="33"/>
  <c r="Q85" i="33"/>
  <c r="P85" i="33"/>
  <c r="O85" i="33"/>
  <c r="N85" i="33"/>
  <c r="M85" i="33"/>
  <c r="L85" i="33"/>
  <c r="K85" i="33"/>
  <c r="J85" i="33"/>
  <c r="I85" i="33"/>
  <c r="H85" i="33"/>
  <c r="G85" i="33"/>
  <c r="F85" i="33"/>
  <c r="E85" i="33"/>
  <c r="D85" i="33"/>
  <c r="C85" i="33"/>
  <c r="W84" i="33"/>
  <c r="V84" i="33"/>
  <c r="U84" i="33"/>
  <c r="T84" i="33"/>
  <c r="S84" i="33"/>
  <c r="R84" i="33"/>
  <c r="Q84" i="33"/>
  <c r="P84" i="33"/>
  <c r="O84" i="33"/>
  <c r="N84" i="33"/>
  <c r="M84" i="33"/>
  <c r="M50" i="33" s="1"/>
  <c r="L84" i="33"/>
  <c r="K84" i="33"/>
  <c r="J84" i="33"/>
  <c r="I84" i="33"/>
  <c r="H84" i="33"/>
  <c r="G84" i="33"/>
  <c r="F84" i="33"/>
  <c r="E84" i="33"/>
  <c r="D84" i="33"/>
  <c r="C84" i="33"/>
  <c r="W83" i="33"/>
  <c r="V83" i="33"/>
  <c r="U83" i="33"/>
  <c r="T83" i="33"/>
  <c r="S83" i="33"/>
  <c r="R83" i="33"/>
  <c r="R49" i="33" s="1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W82" i="33"/>
  <c r="W48" i="33" s="1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W80" i="33"/>
  <c r="V80" i="33"/>
  <c r="U80" i="33"/>
  <c r="T80" i="33"/>
  <c r="S80" i="33"/>
  <c r="R80" i="33"/>
  <c r="Q80" i="33"/>
  <c r="P80" i="33"/>
  <c r="O80" i="33"/>
  <c r="N80" i="33"/>
  <c r="M80" i="33"/>
  <c r="L80" i="33"/>
  <c r="K80" i="33"/>
  <c r="J80" i="33"/>
  <c r="I80" i="33"/>
  <c r="H80" i="33"/>
  <c r="G80" i="33"/>
  <c r="F80" i="33"/>
  <c r="E80" i="33"/>
  <c r="D80" i="33"/>
  <c r="C80" i="33"/>
  <c r="W79" i="33"/>
  <c r="V79" i="33"/>
  <c r="U79" i="33"/>
  <c r="T79" i="33"/>
  <c r="S79" i="33"/>
  <c r="R79" i="33"/>
  <c r="Q79" i="33"/>
  <c r="P79" i="33"/>
  <c r="O79" i="33"/>
  <c r="N79" i="33"/>
  <c r="M79" i="33"/>
  <c r="L79" i="33"/>
  <c r="K79" i="33"/>
  <c r="J79" i="33"/>
  <c r="I79" i="33"/>
  <c r="H79" i="33"/>
  <c r="G79" i="33"/>
  <c r="F79" i="33"/>
  <c r="E79" i="33"/>
  <c r="D79" i="33"/>
  <c r="C79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K74" i="33" s="1"/>
  <c r="J73" i="33"/>
  <c r="I73" i="33"/>
  <c r="H73" i="33"/>
  <c r="G73" i="33"/>
  <c r="F73" i="33"/>
  <c r="E73" i="33"/>
  <c r="D73" i="33"/>
  <c r="C73" i="33"/>
  <c r="W72" i="33"/>
  <c r="V72" i="33"/>
  <c r="U72" i="33"/>
  <c r="T72" i="33"/>
  <c r="S72" i="33"/>
  <c r="R72" i="33"/>
  <c r="Q72" i="33"/>
  <c r="P72" i="33"/>
  <c r="P74" i="33" s="1"/>
  <c r="O72" i="33"/>
  <c r="N72" i="33"/>
  <c r="M72" i="33"/>
  <c r="L72" i="33"/>
  <c r="K72" i="33"/>
  <c r="J72" i="33"/>
  <c r="I72" i="33"/>
  <c r="H72" i="33"/>
  <c r="G72" i="33"/>
  <c r="F72" i="33"/>
  <c r="E72" i="33"/>
  <c r="D72" i="33"/>
  <c r="C72" i="33"/>
  <c r="D267" i="30"/>
  <c r="W183" i="30"/>
  <c r="V183" i="30"/>
  <c r="U183" i="30"/>
  <c r="T183" i="30"/>
  <c r="S183" i="30"/>
  <c r="R183" i="30"/>
  <c r="Q183" i="30"/>
  <c r="P183" i="30"/>
  <c r="P191" i="30" s="1"/>
  <c r="O183" i="30"/>
  <c r="N183" i="30"/>
  <c r="M183" i="30"/>
  <c r="L183" i="30"/>
  <c r="K183" i="30"/>
  <c r="J183" i="30"/>
  <c r="I183" i="30"/>
  <c r="H183" i="30"/>
  <c r="G183" i="30"/>
  <c r="F183" i="30"/>
  <c r="E183" i="30"/>
  <c r="D183" i="30"/>
  <c r="D191" i="30" s="1"/>
  <c r="C183" i="30"/>
  <c r="W175" i="30"/>
  <c r="V175" i="30"/>
  <c r="U175" i="30"/>
  <c r="T175" i="30"/>
  <c r="S175" i="30"/>
  <c r="R175" i="30"/>
  <c r="Q175" i="30"/>
  <c r="P175" i="30"/>
  <c r="O175" i="30"/>
  <c r="N175" i="30"/>
  <c r="M175" i="30"/>
  <c r="L175" i="30"/>
  <c r="K175" i="30"/>
  <c r="J175" i="30"/>
  <c r="I175" i="30"/>
  <c r="H175" i="30"/>
  <c r="G175" i="30"/>
  <c r="F175" i="30"/>
  <c r="E175" i="30"/>
  <c r="D175" i="30"/>
  <c r="C175" i="30"/>
  <c r="W174" i="30"/>
  <c r="V174" i="30"/>
  <c r="U174" i="30"/>
  <c r="T174" i="30"/>
  <c r="S174" i="30"/>
  <c r="R174" i="30"/>
  <c r="Q174" i="30"/>
  <c r="P174" i="30"/>
  <c r="O174" i="30"/>
  <c r="N174" i="30"/>
  <c r="M174" i="30"/>
  <c r="L174" i="30"/>
  <c r="K174" i="30"/>
  <c r="J174" i="30"/>
  <c r="I174" i="30"/>
  <c r="H174" i="30"/>
  <c r="G174" i="30"/>
  <c r="F174" i="30"/>
  <c r="E174" i="30"/>
  <c r="D174" i="30"/>
  <c r="C174" i="30"/>
  <c r="W122" i="30"/>
  <c r="V122" i="30"/>
  <c r="U122" i="30"/>
  <c r="T122" i="30"/>
  <c r="S122" i="30"/>
  <c r="R122" i="30"/>
  <c r="Q122" i="30"/>
  <c r="P122" i="30"/>
  <c r="O122" i="30"/>
  <c r="N122" i="30"/>
  <c r="M122" i="30"/>
  <c r="L122" i="30"/>
  <c r="K122" i="30"/>
  <c r="J122" i="30"/>
  <c r="I122" i="30"/>
  <c r="H122" i="30"/>
  <c r="G122" i="30"/>
  <c r="F122" i="30"/>
  <c r="E122" i="30"/>
  <c r="D122" i="30"/>
  <c r="C122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J53" i="30" s="1"/>
  <c r="I121" i="30"/>
  <c r="H121" i="30"/>
  <c r="G121" i="30"/>
  <c r="F121" i="30"/>
  <c r="E121" i="30"/>
  <c r="D121" i="30"/>
  <c r="C121" i="30"/>
  <c r="W120" i="30"/>
  <c r="V120" i="30"/>
  <c r="U120" i="30"/>
  <c r="T120" i="30"/>
  <c r="S120" i="30"/>
  <c r="R120" i="30"/>
  <c r="Q120" i="30"/>
  <c r="P120" i="30"/>
  <c r="O120" i="30"/>
  <c r="O52" i="30" s="1"/>
  <c r="N120" i="30"/>
  <c r="M120" i="30"/>
  <c r="L120" i="30"/>
  <c r="K120" i="30"/>
  <c r="J120" i="30"/>
  <c r="I120" i="30"/>
  <c r="H120" i="30"/>
  <c r="G120" i="30"/>
  <c r="F120" i="30"/>
  <c r="E120" i="30"/>
  <c r="D120" i="30"/>
  <c r="C120" i="30"/>
  <c r="W119" i="30"/>
  <c r="V119" i="30"/>
  <c r="U119" i="30"/>
  <c r="T119" i="30"/>
  <c r="S119" i="30"/>
  <c r="R119" i="30"/>
  <c r="Q119" i="30"/>
  <c r="P119" i="30"/>
  <c r="O119" i="30"/>
  <c r="N119" i="30"/>
  <c r="M119" i="30"/>
  <c r="L119" i="30"/>
  <c r="K119" i="30"/>
  <c r="J119" i="30"/>
  <c r="I119" i="30"/>
  <c r="H119" i="30"/>
  <c r="G119" i="30"/>
  <c r="F119" i="30"/>
  <c r="E119" i="30"/>
  <c r="D119" i="30"/>
  <c r="C119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I50" i="30" s="1"/>
  <c r="H118" i="30"/>
  <c r="G118" i="30"/>
  <c r="F118" i="30"/>
  <c r="E118" i="30"/>
  <c r="D118" i="30"/>
  <c r="C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W116" i="30"/>
  <c r="V116" i="30"/>
  <c r="U116" i="30"/>
  <c r="T116" i="30"/>
  <c r="S116" i="30"/>
  <c r="S48" i="30" s="1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C48" i="30" s="1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W114" i="30"/>
  <c r="V114" i="30"/>
  <c r="U114" i="30"/>
  <c r="T114" i="30"/>
  <c r="S114" i="30"/>
  <c r="R114" i="30"/>
  <c r="Q114" i="30"/>
  <c r="P114" i="30"/>
  <c r="O114" i="30"/>
  <c r="N114" i="30"/>
  <c r="M114" i="30"/>
  <c r="M46" i="30" s="1"/>
  <c r="L114" i="30"/>
  <c r="K114" i="30"/>
  <c r="J114" i="30"/>
  <c r="I114" i="30"/>
  <c r="H114" i="30"/>
  <c r="G114" i="30"/>
  <c r="F114" i="30"/>
  <c r="E114" i="30"/>
  <c r="D114" i="30"/>
  <c r="C114" i="30"/>
  <c r="W113" i="30"/>
  <c r="V113" i="30"/>
  <c r="U113" i="30"/>
  <c r="T113" i="30"/>
  <c r="S113" i="30"/>
  <c r="R113" i="30"/>
  <c r="R45" i="30" s="1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G108" i="30" s="1"/>
  <c r="F107" i="30"/>
  <c r="E107" i="30"/>
  <c r="D107" i="30"/>
  <c r="C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L38" i="30" s="1"/>
  <c r="K106" i="30"/>
  <c r="J106" i="30"/>
  <c r="I106" i="30"/>
  <c r="H106" i="30"/>
  <c r="G106" i="30"/>
  <c r="F106" i="30"/>
  <c r="F108" i="30" s="1"/>
  <c r="E106" i="30"/>
  <c r="D106" i="30"/>
  <c r="C106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W87" i="30"/>
  <c r="V87" i="30"/>
  <c r="V53" i="30" s="1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F53" i="30" s="1"/>
  <c r="E87" i="30"/>
  <c r="D87" i="30"/>
  <c r="C87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W85" i="30"/>
  <c r="V85" i="30"/>
  <c r="U85" i="30"/>
  <c r="T85" i="30"/>
  <c r="S85" i="30"/>
  <c r="R85" i="30"/>
  <c r="Q85" i="30"/>
  <c r="P85" i="30"/>
  <c r="O85" i="30"/>
  <c r="N85" i="30"/>
  <c r="M85" i="30"/>
  <c r="L85" i="30"/>
  <c r="K85" i="30"/>
  <c r="J85" i="30"/>
  <c r="I85" i="30"/>
  <c r="H85" i="30"/>
  <c r="G85" i="30"/>
  <c r="F85" i="30"/>
  <c r="E85" i="30"/>
  <c r="D85" i="30"/>
  <c r="C85" i="30"/>
  <c r="W84" i="30"/>
  <c r="V84" i="30"/>
  <c r="U84" i="30"/>
  <c r="U50" i="30" s="1"/>
  <c r="T84" i="30"/>
  <c r="S84" i="30"/>
  <c r="R84" i="30"/>
  <c r="Q84" i="30"/>
  <c r="P84" i="30"/>
  <c r="O84" i="30"/>
  <c r="N84" i="30"/>
  <c r="M84" i="30"/>
  <c r="L84" i="30"/>
  <c r="K84" i="30"/>
  <c r="J84" i="30"/>
  <c r="I84" i="30"/>
  <c r="H84" i="30"/>
  <c r="G84" i="30"/>
  <c r="F84" i="30"/>
  <c r="E84" i="30"/>
  <c r="D84" i="30"/>
  <c r="C84" i="30"/>
  <c r="W83" i="30"/>
  <c r="V83" i="30"/>
  <c r="U83" i="30"/>
  <c r="T83" i="30"/>
  <c r="S83" i="30"/>
  <c r="R83" i="30"/>
  <c r="Q83" i="30"/>
  <c r="P83" i="30"/>
  <c r="O83" i="30"/>
  <c r="N83" i="30"/>
  <c r="M83" i="30"/>
  <c r="L83" i="30"/>
  <c r="K83" i="30"/>
  <c r="J83" i="30"/>
  <c r="I83" i="30"/>
  <c r="H83" i="30"/>
  <c r="G83" i="30"/>
  <c r="F83" i="30"/>
  <c r="E83" i="30"/>
  <c r="D83" i="30"/>
  <c r="C83" i="30"/>
  <c r="W82" i="30"/>
  <c r="V82" i="30"/>
  <c r="U82" i="30"/>
  <c r="T82" i="30"/>
  <c r="S82" i="30"/>
  <c r="R82" i="30"/>
  <c r="Q82" i="30"/>
  <c r="P82" i="30"/>
  <c r="O82" i="30"/>
  <c r="N82" i="30"/>
  <c r="M82" i="30"/>
  <c r="L82" i="30"/>
  <c r="K82" i="30"/>
  <c r="J82" i="30"/>
  <c r="I82" i="30"/>
  <c r="H82" i="30"/>
  <c r="G82" i="30"/>
  <c r="F82" i="30"/>
  <c r="E82" i="30"/>
  <c r="D82" i="30"/>
  <c r="C82" i="30"/>
  <c r="W81" i="30"/>
  <c r="V81" i="30"/>
  <c r="U81" i="30"/>
  <c r="T81" i="30"/>
  <c r="T47" i="30" s="1"/>
  <c r="S81" i="30"/>
  <c r="R81" i="30"/>
  <c r="Q81" i="30"/>
  <c r="P81" i="30"/>
  <c r="O81" i="30"/>
  <c r="N81" i="30"/>
  <c r="M81" i="30"/>
  <c r="L81" i="30"/>
  <c r="K81" i="30"/>
  <c r="J81" i="30"/>
  <c r="I81" i="30"/>
  <c r="H81" i="30"/>
  <c r="G81" i="30"/>
  <c r="F81" i="30"/>
  <c r="E81" i="30"/>
  <c r="D81" i="30"/>
  <c r="C81" i="30"/>
  <c r="W80" i="30"/>
  <c r="V80" i="30"/>
  <c r="U80" i="30"/>
  <c r="T80" i="30"/>
  <c r="S80" i="30"/>
  <c r="R80" i="30"/>
  <c r="Q80" i="30"/>
  <c r="P80" i="30"/>
  <c r="O80" i="30"/>
  <c r="N80" i="30"/>
  <c r="M80" i="30"/>
  <c r="L80" i="30"/>
  <c r="K80" i="30"/>
  <c r="J80" i="30"/>
  <c r="I80" i="30"/>
  <c r="I46" i="30" s="1"/>
  <c r="H80" i="30"/>
  <c r="G80" i="30"/>
  <c r="F80" i="30"/>
  <c r="E80" i="30"/>
  <c r="D80" i="30"/>
  <c r="C80" i="30"/>
  <c r="W79" i="30"/>
  <c r="V79" i="30"/>
  <c r="U79" i="30"/>
  <c r="T79" i="30"/>
  <c r="S79" i="30"/>
  <c r="R79" i="30"/>
  <c r="Q79" i="30"/>
  <c r="P79" i="30"/>
  <c r="O79" i="30"/>
  <c r="N79" i="30"/>
  <c r="M79" i="30"/>
  <c r="L79" i="30"/>
  <c r="K79" i="30"/>
  <c r="J79" i="30"/>
  <c r="I79" i="30"/>
  <c r="H79" i="30"/>
  <c r="G79" i="30"/>
  <c r="F79" i="30"/>
  <c r="E79" i="30"/>
  <c r="D79" i="30"/>
  <c r="C79" i="30"/>
  <c r="W73" i="30"/>
  <c r="V73" i="30"/>
  <c r="U73" i="30"/>
  <c r="T73" i="30"/>
  <c r="S73" i="30"/>
  <c r="S74" i="30" s="1"/>
  <c r="R73" i="30"/>
  <c r="Q73" i="30"/>
  <c r="P73" i="30"/>
  <c r="O73" i="30"/>
  <c r="N73" i="30"/>
  <c r="M73" i="30"/>
  <c r="L73" i="30"/>
  <c r="K73" i="30"/>
  <c r="J73" i="30"/>
  <c r="I73" i="30"/>
  <c r="H73" i="30"/>
  <c r="G73" i="30"/>
  <c r="F73" i="30"/>
  <c r="E73" i="30"/>
  <c r="D73" i="30"/>
  <c r="C73" i="30"/>
  <c r="W72" i="30"/>
  <c r="V72" i="30"/>
  <c r="U72" i="30"/>
  <c r="T72" i="30"/>
  <c r="S72" i="30"/>
  <c r="R72" i="30"/>
  <c r="Q72" i="30"/>
  <c r="P72" i="30"/>
  <c r="O72" i="30"/>
  <c r="N72" i="30"/>
  <c r="M72" i="30"/>
  <c r="L72" i="30"/>
  <c r="K72" i="30"/>
  <c r="J72" i="30"/>
  <c r="I72" i="30"/>
  <c r="H72" i="30"/>
  <c r="G72" i="30"/>
  <c r="F72" i="30"/>
  <c r="E72" i="30"/>
  <c r="D72" i="30"/>
  <c r="C72" i="30"/>
  <c r="W183" i="29"/>
  <c r="V183" i="29"/>
  <c r="U183" i="29"/>
  <c r="T183" i="29"/>
  <c r="S183" i="29"/>
  <c r="S191" i="29" s="1"/>
  <c r="R183" i="29"/>
  <c r="Q183" i="29"/>
  <c r="Q191" i="29" s="1"/>
  <c r="P183" i="29"/>
  <c r="O183" i="29"/>
  <c r="N183" i="29"/>
  <c r="M183" i="29"/>
  <c r="M191" i="29" s="1"/>
  <c r="L183" i="29"/>
  <c r="K183" i="29"/>
  <c r="K191" i="29" s="1"/>
  <c r="J183" i="29"/>
  <c r="I183" i="29"/>
  <c r="H183" i="29"/>
  <c r="G183" i="29"/>
  <c r="G191" i="29" s="1"/>
  <c r="G199" i="29" s="1"/>
  <c r="F183" i="29"/>
  <c r="E183" i="29"/>
  <c r="E191" i="29" s="1"/>
  <c r="E196" i="29" s="1"/>
  <c r="D183" i="29"/>
  <c r="C183" i="29"/>
  <c r="W175" i="29"/>
  <c r="V175" i="29"/>
  <c r="U175" i="29"/>
  <c r="T175" i="29"/>
  <c r="S175" i="29"/>
  <c r="R175" i="29"/>
  <c r="Q175" i="29"/>
  <c r="P175" i="29"/>
  <c r="O175" i="29"/>
  <c r="N175" i="29"/>
  <c r="M175" i="29"/>
  <c r="L175" i="29"/>
  <c r="K175" i="29"/>
  <c r="J175" i="29"/>
  <c r="I175" i="29"/>
  <c r="H175" i="29"/>
  <c r="G175" i="29"/>
  <c r="F175" i="29"/>
  <c r="E175" i="29"/>
  <c r="D175" i="29"/>
  <c r="C175" i="29"/>
  <c r="W174" i="29"/>
  <c r="V174" i="29"/>
  <c r="U174" i="29"/>
  <c r="T174" i="29"/>
  <c r="S174" i="29"/>
  <c r="R174" i="29"/>
  <c r="Q174" i="29"/>
  <c r="P174" i="29"/>
  <c r="O174" i="29"/>
  <c r="N174" i="29"/>
  <c r="M174" i="29"/>
  <c r="L174" i="29"/>
  <c r="K174" i="29"/>
  <c r="J174" i="29"/>
  <c r="I174" i="29"/>
  <c r="H174" i="29"/>
  <c r="G174" i="29"/>
  <c r="F174" i="29"/>
  <c r="E174" i="29"/>
  <c r="D174" i="29"/>
  <c r="C174" i="29"/>
  <c r="W122" i="29"/>
  <c r="V122" i="29"/>
  <c r="U122" i="29"/>
  <c r="T122" i="29"/>
  <c r="S122" i="29"/>
  <c r="R122" i="29"/>
  <c r="Q122" i="29"/>
  <c r="P122" i="29"/>
  <c r="O122" i="29"/>
  <c r="N122" i="29"/>
  <c r="M122" i="29"/>
  <c r="L122" i="29"/>
  <c r="K122" i="29"/>
  <c r="J122" i="29"/>
  <c r="I122" i="29"/>
  <c r="H122" i="29"/>
  <c r="G122" i="29"/>
  <c r="F122" i="29"/>
  <c r="E122" i="29"/>
  <c r="D122" i="29"/>
  <c r="C122" i="29"/>
  <c r="W121" i="29"/>
  <c r="V121" i="29"/>
  <c r="U121" i="29"/>
  <c r="T121" i="29"/>
  <c r="S121" i="29"/>
  <c r="S53" i="29" s="1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W120" i="29"/>
  <c r="V120" i="29"/>
  <c r="U120" i="29"/>
  <c r="T120" i="29"/>
  <c r="S120" i="29"/>
  <c r="R120" i="29"/>
  <c r="Q120" i="29"/>
  <c r="P120" i="29"/>
  <c r="O120" i="29"/>
  <c r="N120" i="29"/>
  <c r="M120" i="29"/>
  <c r="L120" i="29"/>
  <c r="K120" i="29"/>
  <c r="J120" i="29"/>
  <c r="I120" i="29"/>
  <c r="H120" i="29"/>
  <c r="G120" i="29"/>
  <c r="F120" i="29"/>
  <c r="E120" i="29"/>
  <c r="D120" i="29"/>
  <c r="C120" i="29"/>
  <c r="W119" i="29"/>
  <c r="V119" i="29"/>
  <c r="U119" i="29"/>
  <c r="T119" i="29"/>
  <c r="S119" i="29"/>
  <c r="R119" i="29"/>
  <c r="Q119" i="29"/>
  <c r="P119" i="29"/>
  <c r="O119" i="29"/>
  <c r="N119" i="29"/>
  <c r="M119" i="29"/>
  <c r="L119" i="29"/>
  <c r="K119" i="29"/>
  <c r="J119" i="29"/>
  <c r="I119" i="29"/>
  <c r="H119" i="29"/>
  <c r="G119" i="29"/>
  <c r="F119" i="29"/>
  <c r="E119" i="29"/>
  <c r="D119" i="29"/>
  <c r="C119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W117" i="29"/>
  <c r="V117" i="29"/>
  <c r="U117" i="29"/>
  <c r="U49" i="29" s="1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W113" i="29"/>
  <c r="V113" i="29"/>
  <c r="U113" i="29"/>
  <c r="T113" i="29"/>
  <c r="S113" i="29"/>
  <c r="R113" i="29"/>
  <c r="Q113" i="29"/>
  <c r="P113" i="29"/>
  <c r="O113" i="29"/>
  <c r="N113" i="29"/>
  <c r="M113" i="29"/>
  <c r="L113" i="29"/>
  <c r="K113" i="29"/>
  <c r="J113" i="29"/>
  <c r="I113" i="29"/>
  <c r="H113" i="29"/>
  <c r="G113" i="29"/>
  <c r="F113" i="29"/>
  <c r="E113" i="29"/>
  <c r="D113" i="29"/>
  <c r="C113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W106" i="29"/>
  <c r="V106" i="29"/>
  <c r="U106" i="29"/>
  <c r="T106" i="29"/>
  <c r="S106" i="29"/>
  <c r="S108" i="29" s="1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C108" i="29" s="1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C86" i="29"/>
  <c r="W85" i="29"/>
  <c r="V85" i="29"/>
  <c r="U85" i="29"/>
  <c r="T85" i="29"/>
  <c r="S85" i="29"/>
  <c r="R85" i="29"/>
  <c r="Q85" i="29"/>
  <c r="P85" i="29"/>
  <c r="O85" i="29"/>
  <c r="N85" i="29"/>
  <c r="M85" i="29"/>
  <c r="L85" i="29"/>
  <c r="K85" i="29"/>
  <c r="J85" i="29"/>
  <c r="I85" i="29"/>
  <c r="H85" i="29"/>
  <c r="G85" i="29"/>
  <c r="G51" i="29" s="1"/>
  <c r="F85" i="29"/>
  <c r="E85" i="29"/>
  <c r="D85" i="29"/>
  <c r="C85" i="29"/>
  <c r="W84" i="29"/>
  <c r="V84" i="29"/>
  <c r="U84" i="29"/>
  <c r="T84" i="29"/>
  <c r="S84" i="29"/>
  <c r="R84" i="29"/>
  <c r="Q84" i="29"/>
  <c r="P84" i="29"/>
  <c r="O84" i="29"/>
  <c r="N84" i="29"/>
  <c r="M84" i="29"/>
  <c r="L84" i="29"/>
  <c r="K84" i="29"/>
  <c r="J84" i="29"/>
  <c r="I84" i="29"/>
  <c r="H84" i="29"/>
  <c r="G84" i="29"/>
  <c r="F84" i="29"/>
  <c r="E84" i="29"/>
  <c r="D84" i="29"/>
  <c r="C84" i="29"/>
  <c r="W83" i="29"/>
  <c r="V83" i="29"/>
  <c r="U83" i="29"/>
  <c r="T83" i="29"/>
  <c r="S83" i="29"/>
  <c r="R83" i="29"/>
  <c r="Q83" i="29"/>
  <c r="P83" i="29"/>
  <c r="O83" i="29"/>
  <c r="N83" i="29"/>
  <c r="M83" i="29"/>
  <c r="L83" i="29"/>
  <c r="K83" i="29"/>
  <c r="J83" i="29"/>
  <c r="I83" i="29"/>
  <c r="H83" i="29"/>
  <c r="G83" i="29"/>
  <c r="F83" i="29"/>
  <c r="E83" i="29"/>
  <c r="D83" i="29"/>
  <c r="C83" i="29"/>
  <c r="W82" i="29"/>
  <c r="V82" i="29"/>
  <c r="V48" i="29" s="1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C82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K47" i="29" s="1"/>
  <c r="J81" i="29"/>
  <c r="I81" i="29"/>
  <c r="H81" i="29"/>
  <c r="G81" i="29"/>
  <c r="F81" i="29"/>
  <c r="E81" i="29"/>
  <c r="D81" i="29"/>
  <c r="C81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C73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C72" i="29"/>
  <c r="C267" i="28"/>
  <c r="C278" i="28" s="1"/>
  <c r="T458" i="10" s="1"/>
  <c r="H458" i="10" s="1"/>
  <c r="W183" i="28"/>
  <c r="V183" i="28"/>
  <c r="V191" i="28" s="1"/>
  <c r="V195" i="28" s="1"/>
  <c r="U183" i="28"/>
  <c r="U191" i="28" s="1"/>
  <c r="U194" i="28" s="1"/>
  <c r="T183" i="28"/>
  <c r="S183" i="28"/>
  <c r="R183" i="28"/>
  <c r="R191" i="28" s="1"/>
  <c r="R195" i="28" s="1"/>
  <c r="Q183" i="28"/>
  <c r="Q191" i="28" s="1"/>
  <c r="Q202" i="28" s="1"/>
  <c r="P183" i="28"/>
  <c r="O183" i="28"/>
  <c r="O191" i="28" s="1"/>
  <c r="N183" i="28"/>
  <c r="M183" i="28"/>
  <c r="L183" i="28"/>
  <c r="K183" i="28"/>
  <c r="J183" i="28"/>
  <c r="J191" i="28" s="1"/>
  <c r="I183" i="28"/>
  <c r="H183" i="28"/>
  <c r="G183" i="28"/>
  <c r="F183" i="28"/>
  <c r="F191" i="28" s="1"/>
  <c r="F194" i="28" s="1"/>
  <c r="E183" i="28"/>
  <c r="E191" i="28" s="1"/>
  <c r="E198" i="28" s="1"/>
  <c r="D183" i="28"/>
  <c r="C183" i="28"/>
  <c r="W175" i="28"/>
  <c r="V175" i="28"/>
  <c r="U175" i="28"/>
  <c r="T175" i="28"/>
  <c r="S175" i="28"/>
  <c r="R175" i="28"/>
  <c r="Q175" i="28"/>
  <c r="P175" i="28"/>
  <c r="O175" i="28"/>
  <c r="N175" i="28"/>
  <c r="M175" i="28"/>
  <c r="L175" i="28"/>
  <c r="K175" i="28"/>
  <c r="J175" i="28"/>
  <c r="I175" i="28"/>
  <c r="H175" i="28"/>
  <c r="G175" i="28"/>
  <c r="F175" i="28"/>
  <c r="E175" i="28"/>
  <c r="D175" i="28"/>
  <c r="C175" i="28"/>
  <c r="W174" i="28"/>
  <c r="V174" i="28"/>
  <c r="U174" i="28"/>
  <c r="T174" i="28"/>
  <c r="S174" i="28"/>
  <c r="R174" i="28"/>
  <c r="Q174" i="28"/>
  <c r="P174" i="28"/>
  <c r="O174" i="28"/>
  <c r="O176" i="28" s="1"/>
  <c r="N174" i="28"/>
  <c r="M174" i="28"/>
  <c r="L174" i="28"/>
  <c r="K174" i="28"/>
  <c r="J174" i="28"/>
  <c r="I174" i="28"/>
  <c r="H174" i="28"/>
  <c r="G174" i="28"/>
  <c r="F174" i="28"/>
  <c r="E174" i="28"/>
  <c r="D174" i="28"/>
  <c r="C174" i="28"/>
  <c r="W122" i="28"/>
  <c r="V122" i="28"/>
  <c r="U122" i="28"/>
  <c r="T122" i="28"/>
  <c r="S122" i="28"/>
  <c r="R122" i="28"/>
  <c r="Q122" i="28"/>
  <c r="P122" i="28"/>
  <c r="O122" i="28"/>
  <c r="N122" i="28"/>
  <c r="M122" i="28"/>
  <c r="L122" i="28"/>
  <c r="K122" i="28"/>
  <c r="J122" i="28"/>
  <c r="I122" i="28"/>
  <c r="H122" i="28"/>
  <c r="G122" i="28"/>
  <c r="F122" i="28"/>
  <c r="E122" i="28"/>
  <c r="D122" i="28"/>
  <c r="C122" i="28"/>
  <c r="W121" i="28"/>
  <c r="V121" i="28"/>
  <c r="U121" i="28"/>
  <c r="T121" i="28"/>
  <c r="S121" i="28"/>
  <c r="R121" i="28"/>
  <c r="Q121" i="28"/>
  <c r="P121" i="28"/>
  <c r="O121" i="28"/>
  <c r="N121" i="28"/>
  <c r="M121" i="28"/>
  <c r="L121" i="28"/>
  <c r="K121" i="28"/>
  <c r="J121" i="28"/>
  <c r="I121" i="28"/>
  <c r="H121" i="28"/>
  <c r="G121" i="28"/>
  <c r="F121" i="28"/>
  <c r="E121" i="28"/>
  <c r="D121" i="28"/>
  <c r="C121" i="28"/>
  <c r="W120" i="28"/>
  <c r="V120" i="28"/>
  <c r="U120" i="28"/>
  <c r="T120" i="28"/>
  <c r="S120" i="28"/>
  <c r="R120" i="28"/>
  <c r="Q120" i="28"/>
  <c r="P120" i="28"/>
  <c r="O120" i="28"/>
  <c r="N120" i="28"/>
  <c r="M120" i="28"/>
  <c r="L120" i="28"/>
  <c r="K120" i="28"/>
  <c r="J120" i="28"/>
  <c r="I120" i="28"/>
  <c r="H120" i="28"/>
  <c r="G120" i="28"/>
  <c r="F120" i="28"/>
  <c r="E120" i="28"/>
  <c r="D120" i="28"/>
  <c r="C120" i="28"/>
  <c r="W119" i="28"/>
  <c r="V119" i="28"/>
  <c r="U119" i="28"/>
  <c r="T119" i="28"/>
  <c r="S119" i="28"/>
  <c r="R119" i="28"/>
  <c r="Q119" i="28"/>
  <c r="P119" i="28"/>
  <c r="O119" i="28"/>
  <c r="N119" i="28"/>
  <c r="M119" i="28"/>
  <c r="L119" i="28"/>
  <c r="K119" i="28"/>
  <c r="J119" i="28"/>
  <c r="I119" i="28"/>
  <c r="H119" i="28"/>
  <c r="G119" i="28"/>
  <c r="F119" i="28"/>
  <c r="E119" i="28"/>
  <c r="E51" i="28" s="1"/>
  <c r="D119" i="28"/>
  <c r="C119" i="28"/>
  <c r="W118" i="28"/>
  <c r="V118" i="28"/>
  <c r="U118" i="28"/>
  <c r="T118" i="28"/>
  <c r="S118" i="28"/>
  <c r="R118" i="28"/>
  <c r="Q118" i="28"/>
  <c r="P118" i="28"/>
  <c r="O118" i="28"/>
  <c r="N118" i="28"/>
  <c r="M118" i="28"/>
  <c r="L118" i="28"/>
  <c r="K118" i="28"/>
  <c r="J118" i="28"/>
  <c r="I118" i="28"/>
  <c r="H118" i="28"/>
  <c r="G118" i="28"/>
  <c r="F118" i="28"/>
  <c r="E118" i="28"/>
  <c r="D118" i="28"/>
  <c r="C118" i="28"/>
  <c r="W117" i="28"/>
  <c r="V117" i="28"/>
  <c r="U117" i="28"/>
  <c r="T117" i="28"/>
  <c r="S117" i="28"/>
  <c r="R117" i="28"/>
  <c r="Q117" i="28"/>
  <c r="P117" i="28"/>
  <c r="O117" i="28"/>
  <c r="N117" i="28"/>
  <c r="M117" i="28"/>
  <c r="L117" i="28"/>
  <c r="K117" i="28"/>
  <c r="J117" i="28"/>
  <c r="I117" i="28"/>
  <c r="H117" i="28"/>
  <c r="G117" i="28"/>
  <c r="F117" i="28"/>
  <c r="E117" i="28"/>
  <c r="D117" i="28"/>
  <c r="C117" i="28"/>
  <c r="W116" i="28"/>
  <c r="V116" i="28"/>
  <c r="U116" i="28"/>
  <c r="T116" i="28"/>
  <c r="S116" i="28"/>
  <c r="R116" i="28"/>
  <c r="Q116" i="28"/>
  <c r="P116" i="28"/>
  <c r="O116" i="28"/>
  <c r="N116" i="28"/>
  <c r="M116" i="28"/>
  <c r="L116" i="28"/>
  <c r="K116" i="28"/>
  <c r="J116" i="28"/>
  <c r="I116" i="28"/>
  <c r="H116" i="28"/>
  <c r="G116" i="28"/>
  <c r="F116" i="28"/>
  <c r="E116" i="28"/>
  <c r="D116" i="28"/>
  <c r="C116" i="28"/>
  <c r="W115" i="28"/>
  <c r="V115" i="28"/>
  <c r="U115" i="28"/>
  <c r="T115" i="28"/>
  <c r="S115" i="28"/>
  <c r="R115" i="28"/>
  <c r="Q115" i="28"/>
  <c r="P115" i="28"/>
  <c r="O115" i="28"/>
  <c r="N115" i="28"/>
  <c r="M115" i="28"/>
  <c r="L115" i="28"/>
  <c r="K115" i="28"/>
  <c r="J115" i="28"/>
  <c r="I115" i="28"/>
  <c r="H115" i="28"/>
  <c r="G115" i="28"/>
  <c r="F115" i="28"/>
  <c r="E115" i="28"/>
  <c r="D115" i="28"/>
  <c r="C115" i="28"/>
  <c r="W114" i="28"/>
  <c r="V114" i="28"/>
  <c r="U114" i="28"/>
  <c r="T114" i="28"/>
  <c r="S114" i="28"/>
  <c r="R114" i="28"/>
  <c r="Q114" i="28"/>
  <c r="P114" i="28"/>
  <c r="O114" i="28"/>
  <c r="N114" i="28"/>
  <c r="M114" i="28"/>
  <c r="L114" i="28"/>
  <c r="K114" i="28"/>
  <c r="J114" i="28"/>
  <c r="I114" i="28"/>
  <c r="H114" i="28"/>
  <c r="G114" i="28"/>
  <c r="F114" i="28"/>
  <c r="E114" i="28"/>
  <c r="D114" i="28"/>
  <c r="C114" i="28"/>
  <c r="W113" i="28"/>
  <c r="V113" i="28"/>
  <c r="U113" i="28"/>
  <c r="T113" i="28"/>
  <c r="S113" i="28"/>
  <c r="R113" i="28"/>
  <c r="Q113" i="28"/>
  <c r="P113" i="28"/>
  <c r="O113" i="28"/>
  <c r="N113" i="28"/>
  <c r="M113" i="28"/>
  <c r="L113" i="28"/>
  <c r="K113" i="28"/>
  <c r="J113" i="28"/>
  <c r="I113" i="28"/>
  <c r="H113" i="28"/>
  <c r="G113" i="28"/>
  <c r="F113" i="28"/>
  <c r="E113" i="28"/>
  <c r="D113" i="28"/>
  <c r="C113" i="28"/>
  <c r="W107" i="28"/>
  <c r="V107" i="28"/>
  <c r="U107" i="28"/>
  <c r="T107" i="28"/>
  <c r="S107" i="28"/>
  <c r="R107" i="28"/>
  <c r="Q107" i="28"/>
  <c r="P107" i="28"/>
  <c r="O107" i="28"/>
  <c r="N107" i="28"/>
  <c r="M107" i="28"/>
  <c r="L107" i="28"/>
  <c r="K107" i="28"/>
  <c r="J107" i="28"/>
  <c r="I107" i="28"/>
  <c r="H107" i="28"/>
  <c r="H108" i="28" s="1"/>
  <c r="G107" i="28"/>
  <c r="F107" i="28"/>
  <c r="F108" i="28" s="1"/>
  <c r="E107" i="28"/>
  <c r="D107" i="28"/>
  <c r="C107" i="28"/>
  <c r="W106" i="28"/>
  <c r="V106" i="28"/>
  <c r="U106" i="28"/>
  <c r="T106" i="28"/>
  <c r="S106" i="28"/>
  <c r="R106" i="28"/>
  <c r="Q106" i="28"/>
  <c r="P106" i="28"/>
  <c r="O106" i="28"/>
  <c r="N106" i="28"/>
  <c r="M106" i="28"/>
  <c r="M108" i="28" s="1"/>
  <c r="L106" i="28"/>
  <c r="K106" i="28"/>
  <c r="K108" i="28" s="1"/>
  <c r="J106" i="28"/>
  <c r="I106" i="28"/>
  <c r="H106" i="28"/>
  <c r="G106" i="28"/>
  <c r="F106" i="28"/>
  <c r="E106" i="28"/>
  <c r="D106" i="28"/>
  <c r="C106" i="28"/>
  <c r="W88" i="28"/>
  <c r="V88" i="28"/>
  <c r="U88" i="28"/>
  <c r="T88" i="28"/>
  <c r="S88" i="28"/>
  <c r="R88" i="28"/>
  <c r="Q88" i="28"/>
  <c r="P88" i="28"/>
  <c r="O88" i="28"/>
  <c r="N88" i="28"/>
  <c r="M88" i="28"/>
  <c r="L88" i="28"/>
  <c r="K88" i="28"/>
  <c r="J88" i="28"/>
  <c r="I88" i="28"/>
  <c r="H88" i="28"/>
  <c r="G88" i="28"/>
  <c r="F88" i="28"/>
  <c r="E88" i="28"/>
  <c r="D88" i="28"/>
  <c r="C88" i="28"/>
  <c r="W87" i="28"/>
  <c r="V87" i="28"/>
  <c r="U87" i="28"/>
  <c r="T87" i="28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G53" i="28" s="1"/>
  <c r="F87" i="28"/>
  <c r="E87" i="28"/>
  <c r="D87" i="28"/>
  <c r="C87" i="28"/>
  <c r="W86" i="28"/>
  <c r="V86" i="28"/>
  <c r="U86" i="28"/>
  <c r="T86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W85" i="28"/>
  <c r="V85" i="28"/>
  <c r="U85" i="28"/>
  <c r="T85" i="28"/>
  <c r="S85" i="28"/>
  <c r="R85" i="28"/>
  <c r="Q85" i="28"/>
  <c r="P85" i="28"/>
  <c r="O85" i="28"/>
  <c r="N85" i="28"/>
  <c r="M85" i="28"/>
  <c r="L85" i="28"/>
  <c r="K85" i="28"/>
  <c r="J85" i="28"/>
  <c r="I85" i="28"/>
  <c r="H85" i="28"/>
  <c r="G85" i="28"/>
  <c r="F85" i="28"/>
  <c r="E85" i="28"/>
  <c r="D85" i="28"/>
  <c r="C85" i="28"/>
  <c r="W84" i="28"/>
  <c r="V84" i="28"/>
  <c r="U84" i="28"/>
  <c r="T84" i="28"/>
  <c r="S84" i="28"/>
  <c r="R84" i="28"/>
  <c r="Q84" i="28"/>
  <c r="P84" i="28"/>
  <c r="O84" i="28"/>
  <c r="N84" i="28"/>
  <c r="M84" i="28"/>
  <c r="L84" i="28"/>
  <c r="K84" i="28"/>
  <c r="J84" i="28"/>
  <c r="I84" i="28"/>
  <c r="H84" i="28"/>
  <c r="G84" i="28"/>
  <c r="G50" i="28" s="1"/>
  <c r="F84" i="28"/>
  <c r="E84" i="28"/>
  <c r="D84" i="28"/>
  <c r="C84" i="28"/>
  <c r="W83" i="28"/>
  <c r="V83" i="28"/>
  <c r="U83" i="28"/>
  <c r="T83" i="28"/>
  <c r="S83" i="28"/>
  <c r="R83" i="28"/>
  <c r="Q83" i="28"/>
  <c r="P83" i="28"/>
  <c r="O83" i="28"/>
  <c r="N83" i="28"/>
  <c r="M83" i="28"/>
  <c r="L83" i="28"/>
  <c r="K83" i="28"/>
  <c r="J83" i="28"/>
  <c r="I83" i="28"/>
  <c r="H83" i="28"/>
  <c r="G83" i="28"/>
  <c r="F83" i="28"/>
  <c r="E83" i="28"/>
  <c r="D83" i="28"/>
  <c r="C83" i="28"/>
  <c r="W82" i="28"/>
  <c r="V82" i="28"/>
  <c r="U82" i="28"/>
  <c r="T82" i="28"/>
  <c r="S82" i="28"/>
  <c r="R82" i="28"/>
  <c r="Q82" i="28"/>
  <c r="P82" i="28"/>
  <c r="O82" i="28"/>
  <c r="N82" i="28"/>
  <c r="M82" i="28"/>
  <c r="L82" i="28"/>
  <c r="K82" i="28"/>
  <c r="J82" i="28"/>
  <c r="I82" i="28"/>
  <c r="H82" i="28"/>
  <c r="G82" i="28"/>
  <c r="F82" i="28"/>
  <c r="E82" i="28"/>
  <c r="D82" i="28"/>
  <c r="C82" i="28"/>
  <c r="W81" i="28"/>
  <c r="V81" i="28"/>
  <c r="U81" i="28"/>
  <c r="T81" i="28"/>
  <c r="S81" i="28"/>
  <c r="R81" i="28"/>
  <c r="Q81" i="28"/>
  <c r="P81" i="28"/>
  <c r="O81" i="28"/>
  <c r="N81" i="28"/>
  <c r="M81" i="28"/>
  <c r="L81" i="28"/>
  <c r="K81" i="28"/>
  <c r="J81" i="28"/>
  <c r="I81" i="28"/>
  <c r="H81" i="28"/>
  <c r="G81" i="28"/>
  <c r="F81" i="28"/>
  <c r="E81" i="28"/>
  <c r="D81" i="28"/>
  <c r="C81" i="28"/>
  <c r="W80" i="28"/>
  <c r="V80" i="28"/>
  <c r="U80" i="28"/>
  <c r="T80" i="28"/>
  <c r="S80" i="28"/>
  <c r="R80" i="28"/>
  <c r="Q80" i="28"/>
  <c r="P80" i="28"/>
  <c r="O80" i="28"/>
  <c r="N80" i="28"/>
  <c r="M80" i="28"/>
  <c r="L80" i="28"/>
  <c r="K80" i="28"/>
  <c r="J80" i="28"/>
  <c r="J46" i="28" s="1"/>
  <c r="I80" i="28"/>
  <c r="H80" i="28"/>
  <c r="G80" i="28"/>
  <c r="F80" i="28"/>
  <c r="E80" i="28"/>
  <c r="D80" i="28"/>
  <c r="C80" i="28"/>
  <c r="W79" i="28"/>
  <c r="V79" i="28"/>
  <c r="U79" i="28"/>
  <c r="T79" i="28"/>
  <c r="S79" i="28"/>
  <c r="R79" i="28"/>
  <c r="Q79" i="28"/>
  <c r="P79" i="28"/>
  <c r="O79" i="28"/>
  <c r="N79" i="28"/>
  <c r="M79" i="28"/>
  <c r="L79" i="28"/>
  <c r="K79" i="28"/>
  <c r="J79" i="28"/>
  <c r="I79" i="28"/>
  <c r="H79" i="28"/>
  <c r="G79" i="28"/>
  <c r="F79" i="28"/>
  <c r="E79" i="28"/>
  <c r="D79" i="28"/>
  <c r="C79" i="28"/>
  <c r="W73" i="28"/>
  <c r="V73" i="28"/>
  <c r="U73" i="28"/>
  <c r="T73" i="28"/>
  <c r="S73" i="28"/>
  <c r="R73" i="28"/>
  <c r="Q73" i="28"/>
  <c r="P73" i="28"/>
  <c r="O73" i="28"/>
  <c r="N73" i="28"/>
  <c r="M73" i="28"/>
  <c r="L73" i="28"/>
  <c r="K73" i="28"/>
  <c r="J73" i="28"/>
  <c r="I73" i="28"/>
  <c r="H73" i="28"/>
  <c r="G73" i="28"/>
  <c r="F73" i="28"/>
  <c r="E73" i="28"/>
  <c r="D73" i="28"/>
  <c r="C73" i="28"/>
  <c r="W72" i="28"/>
  <c r="V72" i="28"/>
  <c r="U72" i="28"/>
  <c r="T72" i="28"/>
  <c r="S72" i="28"/>
  <c r="R72" i="28"/>
  <c r="Q72" i="28"/>
  <c r="P72" i="28"/>
  <c r="O72" i="28"/>
  <c r="N72" i="28"/>
  <c r="M72" i="28"/>
  <c r="L72" i="28"/>
  <c r="K72" i="28"/>
  <c r="J72" i="28"/>
  <c r="I72" i="28"/>
  <c r="H72" i="28"/>
  <c r="G72" i="28"/>
  <c r="F72" i="28"/>
  <c r="E72" i="28"/>
  <c r="D72" i="28"/>
  <c r="C72" i="28"/>
  <c r="T305" i="32"/>
  <c r="W259" i="32"/>
  <c r="V259" i="32"/>
  <c r="U259" i="32"/>
  <c r="T259" i="32"/>
  <c r="S259" i="32"/>
  <c r="R259" i="32"/>
  <c r="Q259" i="32"/>
  <c r="P259" i="32"/>
  <c r="O259" i="32"/>
  <c r="N259" i="32"/>
  <c r="N267" i="32" s="1"/>
  <c r="M259" i="32"/>
  <c r="L259" i="32"/>
  <c r="K259" i="32"/>
  <c r="J259" i="32"/>
  <c r="I259" i="32"/>
  <c r="H259" i="32"/>
  <c r="G259" i="32"/>
  <c r="F259" i="32"/>
  <c r="E259" i="32"/>
  <c r="D259" i="32"/>
  <c r="W183" i="32"/>
  <c r="W191" i="32" s="1"/>
  <c r="V183" i="32"/>
  <c r="U183" i="32"/>
  <c r="T183" i="32"/>
  <c r="S183" i="32"/>
  <c r="S191" i="32" s="1"/>
  <c r="S195" i="32" s="1"/>
  <c r="R183" i="32"/>
  <c r="R191" i="32" s="1"/>
  <c r="R201" i="32" s="1"/>
  <c r="Q183" i="32"/>
  <c r="Q191" i="32" s="1"/>
  <c r="P183" i="32"/>
  <c r="P191" i="32" s="1"/>
  <c r="O183" i="32"/>
  <c r="N183" i="32"/>
  <c r="N191" i="32" s="1"/>
  <c r="M183" i="32"/>
  <c r="L183" i="32"/>
  <c r="K183" i="32"/>
  <c r="K191" i="32" s="1"/>
  <c r="K197" i="32" s="1"/>
  <c r="J183" i="32"/>
  <c r="J191" i="32" s="1"/>
  <c r="I183" i="32"/>
  <c r="H183" i="32"/>
  <c r="G183" i="32"/>
  <c r="F183" i="32"/>
  <c r="F191" i="32" s="1"/>
  <c r="E183" i="32"/>
  <c r="D183" i="32"/>
  <c r="D191" i="32" s="1"/>
  <c r="C183" i="32"/>
  <c r="W175" i="32"/>
  <c r="V175" i="32"/>
  <c r="U175" i="32"/>
  <c r="T175" i="32"/>
  <c r="S175" i="32"/>
  <c r="R175" i="32"/>
  <c r="Q175" i="32"/>
  <c r="P175" i="32"/>
  <c r="O175" i="32"/>
  <c r="N175" i="32"/>
  <c r="M175" i="32"/>
  <c r="L175" i="32"/>
  <c r="K175" i="32"/>
  <c r="J175" i="32"/>
  <c r="I175" i="32"/>
  <c r="H175" i="32"/>
  <c r="G175" i="32"/>
  <c r="F175" i="32"/>
  <c r="E175" i="32"/>
  <c r="D175" i="32"/>
  <c r="C175" i="32"/>
  <c r="W174" i="32"/>
  <c r="V174" i="32"/>
  <c r="U174" i="32"/>
  <c r="T174" i="32"/>
  <c r="S174" i="32"/>
  <c r="R174" i="32"/>
  <c r="Q174" i="32"/>
  <c r="P174" i="32"/>
  <c r="O174" i="32"/>
  <c r="N174" i="32"/>
  <c r="M174" i="32"/>
  <c r="L174" i="32"/>
  <c r="K174" i="32"/>
  <c r="J174" i="32"/>
  <c r="I174" i="32"/>
  <c r="H174" i="32"/>
  <c r="G174" i="32"/>
  <c r="F174" i="32"/>
  <c r="E174" i="32"/>
  <c r="D174" i="32"/>
  <c r="C174" i="32"/>
  <c r="W122" i="32"/>
  <c r="V122" i="32"/>
  <c r="U122" i="32"/>
  <c r="T122" i="32"/>
  <c r="S122" i="32"/>
  <c r="R122" i="32"/>
  <c r="Q122" i="32"/>
  <c r="P122" i="32"/>
  <c r="O122" i="32"/>
  <c r="N122" i="32"/>
  <c r="M122" i="32"/>
  <c r="L122" i="32"/>
  <c r="K122" i="32"/>
  <c r="J122" i="32"/>
  <c r="I122" i="32"/>
  <c r="H122" i="32"/>
  <c r="G122" i="32"/>
  <c r="F122" i="32"/>
  <c r="E122" i="32"/>
  <c r="E54" i="32" s="1"/>
  <c r="D122" i="32"/>
  <c r="C122" i="32"/>
  <c r="W121" i="32"/>
  <c r="V121" i="32"/>
  <c r="U121" i="32"/>
  <c r="T121" i="32"/>
  <c r="S121" i="32"/>
  <c r="R121" i="32"/>
  <c r="Q121" i="32"/>
  <c r="P121" i="32"/>
  <c r="O121" i="32"/>
  <c r="N121" i="32"/>
  <c r="M121" i="32"/>
  <c r="L121" i="32"/>
  <c r="K121" i="32"/>
  <c r="J121" i="32"/>
  <c r="I121" i="32"/>
  <c r="H121" i="32"/>
  <c r="G121" i="32"/>
  <c r="F121" i="32"/>
  <c r="E121" i="32"/>
  <c r="D121" i="32"/>
  <c r="C121" i="32"/>
  <c r="W120" i="32"/>
  <c r="V120" i="32"/>
  <c r="U120" i="32"/>
  <c r="T120" i="32"/>
  <c r="S120" i="32"/>
  <c r="R120" i="32"/>
  <c r="Q120" i="32"/>
  <c r="P120" i="32"/>
  <c r="O120" i="32"/>
  <c r="N120" i="32"/>
  <c r="M120" i="32"/>
  <c r="L120" i="32"/>
  <c r="K120" i="32"/>
  <c r="J120" i="32"/>
  <c r="I120" i="32"/>
  <c r="H120" i="32"/>
  <c r="G120" i="32"/>
  <c r="F120" i="32"/>
  <c r="E120" i="32"/>
  <c r="D120" i="32"/>
  <c r="C120" i="32"/>
  <c r="W119" i="32"/>
  <c r="V119" i="32"/>
  <c r="U119" i="32"/>
  <c r="T119" i="32"/>
  <c r="S119" i="32"/>
  <c r="R119" i="32"/>
  <c r="Q119" i="32"/>
  <c r="P119" i="32"/>
  <c r="O119" i="32"/>
  <c r="N119" i="32"/>
  <c r="M119" i="32"/>
  <c r="L119" i="32"/>
  <c r="K119" i="32"/>
  <c r="J119" i="32"/>
  <c r="I119" i="32"/>
  <c r="H119" i="32"/>
  <c r="G119" i="32"/>
  <c r="F119" i="32"/>
  <c r="E119" i="32"/>
  <c r="D119" i="32"/>
  <c r="C119" i="32"/>
  <c r="W118" i="32"/>
  <c r="V118" i="32"/>
  <c r="U118" i="32"/>
  <c r="T118" i="32"/>
  <c r="S118" i="32"/>
  <c r="R118" i="32"/>
  <c r="Q118" i="32"/>
  <c r="P118" i="32"/>
  <c r="O118" i="32"/>
  <c r="N118" i="32"/>
  <c r="M118" i="32"/>
  <c r="L118" i="32"/>
  <c r="K118" i="32"/>
  <c r="J118" i="32"/>
  <c r="I118" i="32"/>
  <c r="H118" i="32"/>
  <c r="G118" i="32"/>
  <c r="F118" i="32"/>
  <c r="E118" i="32"/>
  <c r="D118" i="32"/>
  <c r="C118" i="32"/>
  <c r="W117" i="32"/>
  <c r="V117" i="32"/>
  <c r="U117" i="32"/>
  <c r="T117" i="32"/>
  <c r="S117" i="32"/>
  <c r="R117" i="32"/>
  <c r="Q117" i="32"/>
  <c r="P117" i="32"/>
  <c r="O117" i="32"/>
  <c r="N117" i="32"/>
  <c r="M117" i="32"/>
  <c r="L117" i="32"/>
  <c r="K117" i="32"/>
  <c r="J117" i="32"/>
  <c r="I117" i="32"/>
  <c r="H117" i="32"/>
  <c r="G117" i="32"/>
  <c r="F117" i="32"/>
  <c r="E117" i="32"/>
  <c r="D117" i="32"/>
  <c r="C117" i="32"/>
  <c r="W116" i="32"/>
  <c r="V116" i="32"/>
  <c r="U116" i="32"/>
  <c r="T116" i="32"/>
  <c r="S116" i="32"/>
  <c r="R116" i="32"/>
  <c r="Q116" i="32"/>
  <c r="P116" i="32"/>
  <c r="O116" i="32"/>
  <c r="N116" i="32"/>
  <c r="M116" i="32"/>
  <c r="L116" i="32"/>
  <c r="K116" i="32"/>
  <c r="J116" i="32"/>
  <c r="I116" i="32"/>
  <c r="H116" i="32"/>
  <c r="G116" i="32"/>
  <c r="F116" i="32"/>
  <c r="E116" i="32"/>
  <c r="D116" i="32"/>
  <c r="C116" i="32"/>
  <c r="W115" i="32"/>
  <c r="V115" i="32"/>
  <c r="U115" i="32"/>
  <c r="T115" i="32"/>
  <c r="S115" i="32"/>
  <c r="R115" i="32"/>
  <c r="Q115" i="32"/>
  <c r="P115" i="32"/>
  <c r="O115" i="32"/>
  <c r="N115" i="32"/>
  <c r="M115" i="32"/>
  <c r="L115" i="32"/>
  <c r="K115" i="32"/>
  <c r="J115" i="32"/>
  <c r="I115" i="32"/>
  <c r="H115" i="32"/>
  <c r="G115" i="32"/>
  <c r="F115" i="32"/>
  <c r="E115" i="32"/>
  <c r="D115" i="32"/>
  <c r="C115" i="32"/>
  <c r="W114" i="32"/>
  <c r="V114" i="32"/>
  <c r="U114" i="32"/>
  <c r="T114" i="32"/>
  <c r="S114" i="32"/>
  <c r="R114" i="32"/>
  <c r="Q114" i="32"/>
  <c r="P114" i="32"/>
  <c r="O114" i="32"/>
  <c r="N114" i="32"/>
  <c r="M114" i="32"/>
  <c r="L114" i="32"/>
  <c r="K114" i="32"/>
  <c r="J114" i="32"/>
  <c r="I114" i="32"/>
  <c r="H114" i="32"/>
  <c r="H46" i="32" s="1"/>
  <c r="G114" i="32"/>
  <c r="F114" i="32"/>
  <c r="E114" i="32"/>
  <c r="D114" i="32"/>
  <c r="C114" i="32"/>
  <c r="W113" i="32"/>
  <c r="V113" i="32"/>
  <c r="U113" i="32"/>
  <c r="T113" i="32"/>
  <c r="S113" i="32"/>
  <c r="R113" i="32"/>
  <c r="Q113" i="32"/>
  <c r="P113" i="32"/>
  <c r="O113" i="32"/>
  <c r="N113" i="32"/>
  <c r="M113" i="32"/>
  <c r="L113" i="32"/>
  <c r="K113" i="32"/>
  <c r="J113" i="32"/>
  <c r="I113" i="32"/>
  <c r="H113" i="32"/>
  <c r="G113" i="32"/>
  <c r="F113" i="32"/>
  <c r="E113" i="32"/>
  <c r="D113" i="32"/>
  <c r="C113" i="32"/>
  <c r="W107" i="32"/>
  <c r="V107" i="32"/>
  <c r="U107" i="32"/>
  <c r="T107" i="32"/>
  <c r="S107" i="32"/>
  <c r="R107" i="32"/>
  <c r="Q107" i="32"/>
  <c r="P107" i="32"/>
  <c r="O107" i="32"/>
  <c r="N107" i="32"/>
  <c r="M107" i="32"/>
  <c r="L107" i="32"/>
  <c r="K107" i="32"/>
  <c r="J107" i="32"/>
  <c r="I107" i="32"/>
  <c r="H107" i="32"/>
  <c r="G107" i="32"/>
  <c r="F107" i="32"/>
  <c r="E107" i="32"/>
  <c r="D107" i="32"/>
  <c r="C107" i="32"/>
  <c r="W106" i="32"/>
  <c r="W108" i="32" s="1"/>
  <c r="V106" i="32"/>
  <c r="U106" i="32"/>
  <c r="T106" i="32"/>
  <c r="S106" i="32"/>
  <c r="R106" i="32"/>
  <c r="Q106" i="32"/>
  <c r="P106" i="32"/>
  <c r="O106" i="32"/>
  <c r="N106" i="32"/>
  <c r="M106" i="32"/>
  <c r="L106" i="32"/>
  <c r="K106" i="32"/>
  <c r="J106" i="32"/>
  <c r="I106" i="32"/>
  <c r="H106" i="32"/>
  <c r="G106" i="32"/>
  <c r="F106" i="32"/>
  <c r="E106" i="32"/>
  <c r="D106" i="32"/>
  <c r="C106" i="32"/>
  <c r="W88" i="32"/>
  <c r="V88" i="32"/>
  <c r="U88" i="32"/>
  <c r="T88" i="32"/>
  <c r="S88" i="32"/>
  <c r="R88" i="32"/>
  <c r="Q88" i="32"/>
  <c r="P88" i="32"/>
  <c r="O88" i="32"/>
  <c r="N88" i="32"/>
  <c r="M88" i="32"/>
  <c r="L88" i="32"/>
  <c r="K88" i="32"/>
  <c r="J88" i="32"/>
  <c r="I88" i="32"/>
  <c r="H88" i="32"/>
  <c r="G88" i="32"/>
  <c r="F88" i="32"/>
  <c r="E88" i="32"/>
  <c r="D88" i="32"/>
  <c r="C88" i="32"/>
  <c r="W87" i="32"/>
  <c r="V87" i="32"/>
  <c r="U87" i="32"/>
  <c r="T87" i="32"/>
  <c r="S87" i="32"/>
  <c r="S53" i="32" s="1"/>
  <c r="R87" i="32"/>
  <c r="Q87" i="32"/>
  <c r="P87" i="32"/>
  <c r="O87" i="32"/>
  <c r="N87" i="32"/>
  <c r="M87" i="32"/>
  <c r="L87" i="32"/>
  <c r="L53" i="32" s="1"/>
  <c r="K87" i="32"/>
  <c r="J87" i="32"/>
  <c r="I87" i="32"/>
  <c r="H87" i="32"/>
  <c r="G87" i="32"/>
  <c r="F87" i="32"/>
  <c r="E87" i="32"/>
  <c r="D87" i="32"/>
  <c r="C87" i="32"/>
  <c r="C53" i="32" s="1"/>
  <c r="W86" i="32"/>
  <c r="V86" i="32"/>
  <c r="U86" i="32"/>
  <c r="T86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W85" i="32"/>
  <c r="V85" i="32"/>
  <c r="V51" i="32" s="1"/>
  <c r="U85" i="32"/>
  <c r="T85" i="32"/>
  <c r="S85" i="32"/>
  <c r="R85" i="32"/>
  <c r="Q85" i="32"/>
  <c r="P85" i="32"/>
  <c r="P51" i="32" s="1"/>
  <c r="O85" i="32"/>
  <c r="N85" i="32"/>
  <c r="M85" i="32"/>
  <c r="L85" i="32"/>
  <c r="K85" i="32"/>
  <c r="J85" i="32"/>
  <c r="I85" i="32"/>
  <c r="H85" i="32"/>
  <c r="G85" i="32"/>
  <c r="F85" i="32"/>
  <c r="E85" i="32"/>
  <c r="D85" i="32"/>
  <c r="C85" i="32"/>
  <c r="W84" i="32"/>
  <c r="V84" i="32"/>
  <c r="U84" i="32"/>
  <c r="T84" i="32"/>
  <c r="S84" i="32"/>
  <c r="R84" i="32"/>
  <c r="R50" i="32" s="1"/>
  <c r="Q84" i="32"/>
  <c r="P84" i="32"/>
  <c r="O84" i="32"/>
  <c r="N84" i="32"/>
  <c r="M84" i="32"/>
  <c r="L84" i="32"/>
  <c r="K84" i="32"/>
  <c r="J84" i="32"/>
  <c r="I84" i="32"/>
  <c r="H84" i="32"/>
  <c r="G84" i="32"/>
  <c r="F84" i="32"/>
  <c r="E84" i="32"/>
  <c r="D84" i="32"/>
  <c r="C84" i="32"/>
  <c r="W83" i="32"/>
  <c r="W49" i="32" s="1"/>
  <c r="V83" i="32"/>
  <c r="U83" i="32"/>
  <c r="T83" i="32"/>
  <c r="S83" i="32"/>
  <c r="R83" i="32"/>
  <c r="Q83" i="32"/>
  <c r="P83" i="32"/>
  <c r="O83" i="32"/>
  <c r="N83" i="32"/>
  <c r="M83" i="32"/>
  <c r="L83" i="32"/>
  <c r="K83" i="32"/>
  <c r="J83" i="32"/>
  <c r="I83" i="32"/>
  <c r="H83" i="32"/>
  <c r="G83" i="32"/>
  <c r="G49" i="32" s="1"/>
  <c r="F83" i="32"/>
  <c r="E83" i="32"/>
  <c r="D83" i="32"/>
  <c r="C83" i="32"/>
  <c r="W82" i="32"/>
  <c r="V82" i="32"/>
  <c r="U82" i="32"/>
  <c r="T82" i="32"/>
  <c r="S82" i="32"/>
  <c r="R82" i="32"/>
  <c r="Q82" i="32"/>
  <c r="P82" i="32"/>
  <c r="O82" i="32"/>
  <c r="N82" i="32"/>
  <c r="M82" i="32"/>
  <c r="L82" i="32"/>
  <c r="L48" i="32" s="1"/>
  <c r="K82" i="32"/>
  <c r="J82" i="32"/>
  <c r="I82" i="32"/>
  <c r="H82" i="32"/>
  <c r="G82" i="32"/>
  <c r="F82" i="32"/>
  <c r="E82" i="32"/>
  <c r="D82" i="32"/>
  <c r="C82" i="32"/>
  <c r="W81" i="32"/>
  <c r="V81" i="32"/>
  <c r="U81" i="32"/>
  <c r="T81" i="32"/>
  <c r="S81" i="32"/>
  <c r="R81" i="32"/>
  <c r="Q81" i="32"/>
  <c r="Q47" i="32" s="1"/>
  <c r="P81" i="32"/>
  <c r="O81" i="32"/>
  <c r="N81" i="32"/>
  <c r="M81" i="32"/>
  <c r="L81" i="32"/>
  <c r="K81" i="32"/>
  <c r="J81" i="32"/>
  <c r="I81" i="32"/>
  <c r="H81" i="32"/>
  <c r="G81" i="32"/>
  <c r="F81" i="32"/>
  <c r="E81" i="32"/>
  <c r="D81" i="32"/>
  <c r="C81" i="32"/>
  <c r="W80" i="32"/>
  <c r="V80" i="32"/>
  <c r="V46" i="32" s="1"/>
  <c r="U80" i="32"/>
  <c r="T80" i="32"/>
  <c r="T46" i="32" s="1"/>
  <c r="S80" i="32"/>
  <c r="R80" i="32"/>
  <c r="Q80" i="32"/>
  <c r="P80" i="32"/>
  <c r="O80" i="32"/>
  <c r="N80" i="32"/>
  <c r="M80" i="32"/>
  <c r="L80" i="32"/>
  <c r="K80" i="32"/>
  <c r="J80" i="32"/>
  <c r="I80" i="32"/>
  <c r="H80" i="32"/>
  <c r="G80" i="32"/>
  <c r="F80" i="32"/>
  <c r="E80" i="32"/>
  <c r="D80" i="32"/>
  <c r="C80" i="32"/>
  <c r="W79" i="32"/>
  <c r="V79" i="32"/>
  <c r="U79" i="32"/>
  <c r="T79" i="32"/>
  <c r="S79" i="32"/>
  <c r="R79" i="32"/>
  <c r="Q79" i="32"/>
  <c r="P79" i="32"/>
  <c r="O79" i="32"/>
  <c r="N79" i="32"/>
  <c r="M79" i="32"/>
  <c r="L79" i="32"/>
  <c r="K79" i="32"/>
  <c r="K45" i="32" s="1"/>
  <c r="J79" i="32"/>
  <c r="I79" i="32"/>
  <c r="H79" i="32"/>
  <c r="G79" i="32"/>
  <c r="F79" i="32"/>
  <c r="E79" i="32"/>
  <c r="D79" i="32"/>
  <c r="C79" i="32"/>
  <c r="W73" i="32"/>
  <c r="V73" i="32"/>
  <c r="U73" i="32"/>
  <c r="T73" i="32"/>
  <c r="S73" i="32"/>
  <c r="R73" i="32"/>
  <c r="Q73" i="32"/>
  <c r="P73" i="32"/>
  <c r="O73" i="32"/>
  <c r="N73" i="32"/>
  <c r="M73" i="32"/>
  <c r="L73" i="32"/>
  <c r="K73" i="32"/>
  <c r="J73" i="32"/>
  <c r="I73" i="32"/>
  <c r="H73" i="32"/>
  <c r="G73" i="32"/>
  <c r="F73" i="32"/>
  <c r="E73" i="32"/>
  <c r="D73" i="32"/>
  <c r="C73" i="32"/>
  <c r="W72" i="32"/>
  <c r="V72" i="32"/>
  <c r="U72" i="32"/>
  <c r="T72" i="32"/>
  <c r="S72" i="32"/>
  <c r="R72" i="32"/>
  <c r="Q72" i="32"/>
  <c r="P72" i="32"/>
  <c r="O72" i="32"/>
  <c r="N72" i="32"/>
  <c r="M72" i="32"/>
  <c r="L72" i="32"/>
  <c r="L74" i="32" s="1"/>
  <c r="K72" i="32"/>
  <c r="J72" i="32"/>
  <c r="I72" i="32"/>
  <c r="H72" i="32"/>
  <c r="G72" i="32"/>
  <c r="F72" i="32"/>
  <c r="E72" i="32"/>
  <c r="E38" i="32" s="1"/>
  <c r="D72" i="32"/>
  <c r="C72" i="32"/>
  <c r="G305" i="19"/>
  <c r="W183" i="19"/>
  <c r="V183" i="19"/>
  <c r="V191" i="19" s="1"/>
  <c r="V196" i="19" s="1"/>
  <c r="U183" i="19"/>
  <c r="T183" i="19"/>
  <c r="S183" i="19"/>
  <c r="S191" i="19" s="1"/>
  <c r="S199" i="19" s="1"/>
  <c r="R183" i="19"/>
  <c r="Q183" i="19"/>
  <c r="P183" i="19"/>
  <c r="P191" i="19" s="1"/>
  <c r="P196" i="19" s="1"/>
  <c r="O183" i="19"/>
  <c r="O191" i="19" s="1"/>
  <c r="O200" i="19" s="1"/>
  <c r="N183" i="19"/>
  <c r="N191" i="19" s="1"/>
  <c r="N198" i="19" s="1"/>
  <c r="M183" i="19"/>
  <c r="L183" i="19"/>
  <c r="K183" i="19"/>
  <c r="J183" i="19"/>
  <c r="I183" i="19"/>
  <c r="I191" i="19" s="1"/>
  <c r="I198" i="19" s="1"/>
  <c r="H183" i="19"/>
  <c r="G183" i="19"/>
  <c r="F183" i="19"/>
  <c r="E183" i="19"/>
  <c r="D183" i="19"/>
  <c r="C183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H176" i="19" s="1"/>
  <c r="G174" i="19"/>
  <c r="F174" i="19"/>
  <c r="E174" i="19"/>
  <c r="D174" i="19"/>
  <c r="C174" i="19"/>
  <c r="W122" i="19"/>
  <c r="V122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D122" i="19"/>
  <c r="C122" i="19"/>
  <c r="W121" i="19"/>
  <c r="V121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D121" i="19"/>
  <c r="C121" i="19"/>
  <c r="W120" i="19"/>
  <c r="V120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G52" i="19" s="1"/>
  <c r="F120" i="19"/>
  <c r="E120" i="19"/>
  <c r="D120" i="19"/>
  <c r="C120" i="19"/>
  <c r="W119" i="19"/>
  <c r="W51" i="19" s="1"/>
  <c r="V119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D119" i="19"/>
  <c r="C119" i="19"/>
  <c r="W118" i="19"/>
  <c r="V118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D118" i="19"/>
  <c r="C118" i="19"/>
  <c r="W117" i="19"/>
  <c r="V117" i="19"/>
  <c r="U117" i="19"/>
  <c r="T117" i="19"/>
  <c r="S117" i="19"/>
  <c r="R117" i="19"/>
  <c r="Q117" i="19"/>
  <c r="Q49" i="19" s="1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D117" i="19"/>
  <c r="C117" i="19"/>
  <c r="W116" i="19"/>
  <c r="V116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D116" i="19"/>
  <c r="C116" i="19"/>
  <c r="W115" i="19"/>
  <c r="V115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D115" i="19"/>
  <c r="C115" i="19"/>
  <c r="W114" i="19"/>
  <c r="V114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D114" i="19"/>
  <c r="C114" i="19"/>
  <c r="W113" i="19"/>
  <c r="V113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D113" i="19"/>
  <c r="C113" i="19"/>
  <c r="W107" i="19"/>
  <c r="V107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D107" i="19"/>
  <c r="C107" i="19"/>
  <c r="W106" i="19"/>
  <c r="V106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D106" i="19"/>
  <c r="C106" i="19"/>
  <c r="C108" i="19" s="1"/>
  <c r="W88" i="19"/>
  <c r="V88" i="19"/>
  <c r="V54" i="19" s="1"/>
  <c r="U88" i="19"/>
  <c r="T88" i="19"/>
  <c r="S88" i="19"/>
  <c r="R88" i="19"/>
  <c r="Q88" i="19"/>
  <c r="P88" i="19"/>
  <c r="O88" i="19"/>
  <c r="N88" i="19"/>
  <c r="M88" i="19"/>
  <c r="L88" i="19"/>
  <c r="L54" i="19" s="1"/>
  <c r="K88" i="19"/>
  <c r="J88" i="19"/>
  <c r="I88" i="19"/>
  <c r="H88" i="19"/>
  <c r="G88" i="19"/>
  <c r="F88" i="19"/>
  <c r="E88" i="19"/>
  <c r="D88" i="19"/>
  <c r="C88" i="19"/>
  <c r="W87" i="19"/>
  <c r="V87" i="19"/>
  <c r="U87" i="19"/>
  <c r="T87" i="19"/>
  <c r="S87" i="19"/>
  <c r="R87" i="19"/>
  <c r="Q87" i="19"/>
  <c r="P87" i="19"/>
  <c r="O87" i="19"/>
  <c r="N87" i="19"/>
  <c r="N53" i="19" s="1"/>
  <c r="M87" i="19"/>
  <c r="L87" i="19"/>
  <c r="K87" i="19"/>
  <c r="J87" i="19"/>
  <c r="I87" i="19"/>
  <c r="H87" i="19"/>
  <c r="G87" i="19"/>
  <c r="F87" i="19"/>
  <c r="E87" i="19"/>
  <c r="D87" i="19"/>
  <c r="C87" i="19"/>
  <c r="W86" i="19"/>
  <c r="V86" i="19"/>
  <c r="U86" i="19"/>
  <c r="T86" i="19"/>
  <c r="S86" i="19"/>
  <c r="S52" i="19" s="1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F52" i="19" s="1"/>
  <c r="E86" i="19"/>
  <c r="D86" i="19"/>
  <c r="C86" i="19"/>
  <c r="W85" i="19"/>
  <c r="V85" i="19"/>
  <c r="U85" i="19"/>
  <c r="T85" i="19"/>
  <c r="S85" i="19"/>
  <c r="R85" i="19"/>
  <c r="Q85" i="19"/>
  <c r="P85" i="19"/>
  <c r="O85" i="19"/>
  <c r="N85" i="19"/>
  <c r="M85" i="19"/>
  <c r="L85" i="19"/>
  <c r="K85" i="19"/>
  <c r="K51" i="19" s="1"/>
  <c r="J85" i="19"/>
  <c r="I85" i="19"/>
  <c r="H85" i="19"/>
  <c r="G85" i="19"/>
  <c r="F85" i="19"/>
  <c r="E85" i="19"/>
  <c r="D85" i="19"/>
  <c r="C85" i="19"/>
  <c r="W84" i="19"/>
  <c r="V84" i="19"/>
  <c r="U84" i="19"/>
  <c r="T84" i="19"/>
  <c r="S84" i="19"/>
  <c r="R84" i="19"/>
  <c r="Q84" i="19"/>
  <c r="P84" i="19"/>
  <c r="P50" i="19" s="1"/>
  <c r="O84" i="19"/>
  <c r="N84" i="19"/>
  <c r="M84" i="19"/>
  <c r="L84" i="19"/>
  <c r="K84" i="19"/>
  <c r="J84" i="19"/>
  <c r="I84" i="19"/>
  <c r="H84" i="19"/>
  <c r="G84" i="19"/>
  <c r="F84" i="19"/>
  <c r="E84" i="19"/>
  <c r="D84" i="19"/>
  <c r="C84" i="19"/>
  <c r="W83" i="19"/>
  <c r="V83" i="19"/>
  <c r="U83" i="19"/>
  <c r="U49" i="19" s="1"/>
  <c r="T83" i="19"/>
  <c r="S83" i="19"/>
  <c r="R83" i="19"/>
  <c r="Q83" i="19"/>
  <c r="P83" i="19"/>
  <c r="O83" i="19"/>
  <c r="N83" i="19"/>
  <c r="M83" i="19"/>
  <c r="L83" i="19"/>
  <c r="K83" i="19"/>
  <c r="J83" i="19"/>
  <c r="I83" i="19"/>
  <c r="I49" i="19" s="1"/>
  <c r="H83" i="19"/>
  <c r="G83" i="19"/>
  <c r="F83" i="19"/>
  <c r="E83" i="19"/>
  <c r="D83" i="19"/>
  <c r="C83" i="19"/>
  <c r="W82" i="19"/>
  <c r="V82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D82" i="19"/>
  <c r="C82" i="19"/>
  <c r="W81" i="19"/>
  <c r="V81" i="19"/>
  <c r="U81" i="19"/>
  <c r="T81" i="19"/>
  <c r="S81" i="19"/>
  <c r="S47" i="19" s="1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D81" i="19"/>
  <c r="C81" i="19"/>
  <c r="W80" i="19"/>
  <c r="V80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D80" i="19"/>
  <c r="C80" i="19"/>
  <c r="W79" i="19"/>
  <c r="V79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I45" i="19" s="1"/>
  <c r="H79" i="19"/>
  <c r="G79" i="19"/>
  <c r="F79" i="19"/>
  <c r="E79" i="19"/>
  <c r="D79" i="19"/>
  <c r="C79" i="19"/>
  <c r="W73" i="19"/>
  <c r="V73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D73" i="19"/>
  <c r="C73" i="19"/>
  <c r="W72" i="19"/>
  <c r="V72" i="19"/>
  <c r="U72" i="19"/>
  <c r="T72" i="19"/>
  <c r="S72" i="19"/>
  <c r="R72" i="19"/>
  <c r="Q72" i="19"/>
  <c r="P72" i="19"/>
  <c r="O72" i="19"/>
  <c r="N72" i="19"/>
  <c r="M72" i="19"/>
  <c r="M38" i="19" s="1"/>
  <c r="L72" i="19"/>
  <c r="K72" i="19"/>
  <c r="J72" i="19"/>
  <c r="I72" i="19"/>
  <c r="H72" i="19"/>
  <c r="G72" i="19"/>
  <c r="F72" i="19"/>
  <c r="E72" i="19"/>
  <c r="D72" i="19"/>
  <c r="C72" i="19"/>
  <c r="C38" i="19" s="1"/>
  <c r="J305" i="27"/>
  <c r="J314" i="27" s="1"/>
  <c r="E267" i="27"/>
  <c r="E277" i="27" s="1"/>
  <c r="W183" i="27"/>
  <c r="W191" i="27" s="1"/>
  <c r="V183" i="27"/>
  <c r="V191" i="27" s="1"/>
  <c r="U183" i="27"/>
  <c r="T183" i="27"/>
  <c r="S183" i="27"/>
  <c r="S191" i="27" s="1"/>
  <c r="S195" i="27" s="1"/>
  <c r="R183" i="27"/>
  <c r="R191" i="27" s="1"/>
  <c r="R197" i="27" s="1"/>
  <c r="Q183" i="27"/>
  <c r="Q191" i="27" s="1"/>
  <c r="P183" i="27"/>
  <c r="P191" i="27" s="1"/>
  <c r="P203" i="27" s="1"/>
  <c r="O183" i="27"/>
  <c r="N183" i="27"/>
  <c r="N191" i="27" s="1"/>
  <c r="N203" i="27" s="1"/>
  <c r="M183" i="27"/>
  <c r="M191" i="27" s="1"/>
  <c r="L183" i="27"/>
  <c r="L191" i="27" s="1"/>
  <c r="K183" i="27"/>
  <c r="K191" i="27" s="1"/>
  <c r="K202" i="27" s="1"/>
  <c r="J183" i="27"/>
  <c r="J191" i="27" s="1"/>
  <c r="I183" i="27"/>
  <c r="H183" i="27"/>
  <c r="G183" i="27"/>
  <c r="G191" i="27" s="1"/>
  <c r="F183" i="27"/>
  <c r="E183" i="27"/>
  <c r="D183" i="27"/>
  <c r="D191" i="27" s="1"/>
  <c r="D203" i="27" s="1"/>
  <c r="C183" i="27"/>
  <c r="C191" i="27" s="1"/>
  <c r="W175" i="27"/>
  <c r="V175" i="27"/>
  <c r="U175" i="27"/>
  <c r="T175" i="27"/>
  <c r="S175" i="27"/>
  <c r="R175" i="27"/>
  <c r="Q175" i="27"/>
  <c r="P175" i="27"/>
  <c r="O175" i="27"/>
  <c r="N175" i="27"/>
  <c r="M175" i="27"/>
  <c r="L175" i="27"/>
  <c r="K175" i="27"/>
  <c r="J175" i="27"/>
  <c r="I175" i="27"/>
  <c r="H175" i="27"/>
  <c r="H176" i="27" s="1"/>
  <c r="G175" i="27"/>
  <c r="F175" i="27"/>
  <c r="E175" i="27"/>
  <c r="D175" i="27"/>
  <c r="C175" i="27"/>
  <c r="W174" i="27"/>
  <c r="V174" i="27"/>
  <c r="U174" i="27"/>
  <c r="T174" i="27"/>
  <c r="S174" i="27"/>
  <c r="R174" i="27"/>
  <c r="Q174" i="27"/>
  <c r="P174" i="27"/>
  <c r="O174" i="27"/>
  <c r="N174" i="27"/>
  <c r="M174" i="27"/>
  <c r="L174" i="27"/>
  <c r="K174" i="27"/>
  <c r="J174" i="27"/>
  <c r="I174" i="27"/>
  <c r="H174" i="27"/>
  <c r="G174" i="27"/>
  <c r="F174" i="27"/>
  <c r="E174" i="27"/>
  <c r="D174" i="27"/>
  <c r="C174" i="27"/>
  <c r="W122" i="27"/>
  <c r="V122" i="27"/>
  <c r="U122" i="27"/>
  <c r="T122" i="27"/>
  <c r="S122" i="27"/>
  <c r="R122" i="27"/>
  <c r="Q122" i="27"/>
  <c r="P122" i="27"/>
  <c r="O122" i="27"/>
  <c r="N122" i="27"/>
  <c r="M122" i="27"/>
  <c r="L122" i="27"/>
  <c r="K122" i="27"/>
  <c r="J122" i="27"/>
  <c r="I122" i="27"/>
  <c r="H122" i="27"/>
  <c r="G122" i="27"/>
  <c r="F122" i="27"/>
  <c r="E122" i="27"/>
  <c r="D122" i="27"/>
  <c r="C122" i="27"/>
  <c r="W121" i="27"/>
  <c r="V121" i="27"/>
  <c r="V53" i="27" s="1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W120" i="27"/>
  <c r="V120" i="27"/>
  <c r="U120" i="27"/>
  <c r="T120" i="27"/>
  <c r="S120" i="27"/>
  <c r="R120" i="27"/>
  <c r="Q120" i="27"/>
  <c r="P120" i="27"/>
  <c r="O120" i="27"/>
  <c r="N120" i="27"/>
  <c r="M120" i="27"/>
  <c r="M52" i="27" s="1"/>
  <c r="L120" i="27"/>
  <c r="K120" i="27"/>
  <c r="J120" i="27"/>
  <c r="I120" i="27"/>
  <c r="H120" i="27"/>
  <c r="G120" i="27"/>
  <c r="F120" i="27"/>
  <c r="E120" i="27"/>
  <c r="D120" i="27"/>
  <c r="C120" i="27"/>
  <c r="W119" i="27"/>
  <c r="V119" i="27"/>
  <c r="U119" i="27"/>
  <c r="T119" i="27"/>
  <c r="S119" i="27"/>
  <c r="R119" i="27"/>
  <c r="Q119" i="27"/>
  <c r="P119" i="27"/>
  <c r="O119" i="27"/>
  <c r="N119" i="27"/>
  <c r="M119" i="27"/>
  <c r="L119" i="27"/>
  <c r="K119" i="27"/>
  <c r="J119" i="27"/>
  <c r="I119" i="27"/>
  <c r="H119" i="27"/>
  <c r="G119" i="27"/>
  <c r="F119" i="27"/>
  <c r="E119" i="27"/>
  <c r="D119" i="27"/>
  <c r="C119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W116" i="27"/>
  <c r="V116" i="27"/>
  <c r="U116" i="27"/>
  <c r="T116" i="27"/>
  <c r="S116" i="27"/>
  <c r="R116" i="27"/>
  <c r="Q116" i="27"/>
  <c r="P116" i="27"/>
  <c r="O116" i="27"/>
  <c r="N116" i="27"/>
  <c r="M116" i="27"/>
  <c r="L116" i="27"/>
  <c r="K116" i="27"/>
  <c r="J116" i="27"/>
  <c r="I116" i="27"/>
  <c r="H116" i="27"/>
  <c r="G116" i="27"/>
  <c r="F116" i="27"/>
  <c r="E116" i="27"/>
  <c r="D116" i="27"/>
  <c r="C116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W114" i="27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H114" i="27"/>
  <c r="G114" i="27"/>
  <c r="F114" i="27"/>
  <c r="E114" i="27"/>
  <c r="D114" i="27"/>
  <c r="C114" i="27"/>
  <c r="W113" i="27"/>
  <c r="V113" i="27"/>
  <c r="U113" i="27"/>
  <c r="T113" i="27"/>
  <c r="S113" i="27"/>
  <c r="R113" i="27"/>
  <c r="Q113" i="27"/>
  <c r="P113" i="27"/>
  <c r="O113" i="27"/>
  <c r="N113" i="27"/>
  <c r="M113" i="27"/>
  <c r="L113" i="27"/>
  <c r="K113" i="27"/>
  <c r="J113" i="27"/>
  <c r="I113" i="27"/>
  <c r="H113" i="27"/>
  <c r="G113" i="27"/>
  <c r="F113" i="27"/>
  <c r="E113" i="27"/>
  <c r="D113" i="27"/>
  <c r="C113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C38" i="27" s="1"/>
  <c r="W88" i="27"/>
  <c r="V88" i="27"/>
  <c r="U88" i="27"/>
  <c r="T88" i="27"/>
  <c r="S88" i="27"/>
  <c r="R88" i="27"/>
  <c r="Q88" i="27"/>
  <c r="P88" i="27"/>
  <c r="O88" i="27"/>
  <c r="N88" i="27"/>
  <c r="M88" i="27"/>
  <c r="M54" i="27" s="1"/>
  <c r="L88" i="27"/>
  <c r="K88" i="27"/>
  <c r="J88" i="27"/>
  <c r="I88" i="27"/>
  <c r="H88" i="27"/>
  <c r="G88" i="27"/>
  <c r="F88" i="27"/>
  <c r="E88" i="27"/>
  <c r="D88" i="27"/>
  <c r="C88" i="27"/>
  <c r="W87" i="27"/>
  <c r="V87" i="27"/>
  <c r="U87" i="27"/>
  <c r="T87" i="27"/>
  <c r="T53" i="27" s="1"/>
  <c r="S87" i="27"/>
  <c r="R87" i="27"/>
  <c r="R53" i="27" s="1"/>
  <c r="Q87" i="27"/>
  <c r="P87" i="27"/>
  <c r="O87" i="27"/>
  <c r="N87" i="27"/>
  <c r="M87" i="27"/>
  <c r="L87" i="27"/>
  <c r="K87" i="27"/>
  <c r="J87" i="27"/>
  <c r="I87" i="27"/>
  <c r="H87" i="27"/>
  <c r="G87" i="27"/>
  <c r="F87" i="27"/>
  <c r="E87" i="27"/>
  <c r="D87" i="27"/>
  <c r="C87" i="27"/>
  <c r="W86" i="27"/>
  <c r="V86" i="27"/>
  <c r="U86" i="27"/>
  <c r="T86" i="27"/>
  <c r="S86" i="27"/>
  <c r="R86" i="27"/>
  <c r="Q86" i="27"/>
  <c r="P86" i="27"/>
  <c r="O86" i="27"/>
  <c r="N86" i="27"/>
  <c r="M86" i="27"/>
  <c r="L86" i="27"/>
  <c r="K86" i="27"/>
  <c r="J86" i="27"/>
  <c r="I86" i="27"/>
  <c r="H86" i="27"/>
  <c r="G86" i="27"/>
  <c r="F86" i="27"/>
  <c r="E86" i="27"/>
  <c r="D86" i="27"/>
  <c r="C86" i="27"/>
  <c r="W85" i="27"/>
  <c r="V85" i="27"/>
  <c r="U85" i="27"/>
  <c r="T85" i="27"/>
  <c r="S85" i="27"/>
  <c r="R85" i="27"/>
  <c r="Q85" i="27"/>
  <c r="P85" i="27"/>
  <c r="O85" i="27"/>
  <c r="N85" i="27"/>
  <c r="M85" i="27"/>
  <c r="L85" i="27"/>
  <c r="L51" i="27" s="1"/>
  <c r="K85" i="27"/>
  <c r="J85" i="27"/>
  <c r="I85" i="27"/>
  <c r="H85" i="27"/>
  <c r="G85" i="27"/>
  <c r="F85" i="27"/>
  <c r="E85" i="27"/>
  <c r="D85" i="27"/>
  <c r="C85" i="27"/>
  <c r="W84" i="27"/>
  <c r="V84" i="27"/>
  <c r="U84" i="27"/>
  <c r="T84" i="27"/>
  <c r="S84" i="27"/>
  <c r="R84" i="27"/>
  <c r="Q84" i="27"/>
  <c r="P84" i="27"/>
  <c r="O84" i="27"/>
  <c r="N84" i="27"/>
  <c r="M84" i="27"/>
  <c r="L84" i="27"/>
  <c r="K84" i="27"/>
  <c r="J84" i="27"/>
  <c r="I84" i="27"/>
  <c r="H84" i="27"/>
  <c r="G84" i="27"/>
  <c r="F84" i="27"/>
  <c r="E84" i="27"/>
  <c r="D84" i="27"/>
  <c r="C84" i="27"/>
  <c r="W83" i="27"/>
  <c r="V83" i="27"/>
  <c r="U83" i="27"/>
  <c r="T83" i="27"/>
  <c r="S83" i="27"/>
  <c r="R83" i="27"/>
  <c r="Q83" i="27"/>
  <c r="P83" i="27"/>
  <c r="O83" i="27"/>
  <c r="N83" i="27"/>
  <c r="M83" i="27"/>
  <c r="L83" i="27"/>
  <c r="K83" i="27"/>
  <c r="J83" i="27"/>
  <c r="I83" i="27"/>
  <c r="I49" i="27" s="1"/>
  <c r="H83" i="27"/>
  <c r="G83" i="27"/>
  <c r="F83" i="27"/>
  <c r="E83" i="27"/>
  <c r="D83" i="27"/>
  <c r="C83" i="27"/>
  <c r="W82" i="27"/>
  <c r="V82" i="27"/>
  <c r="U82" i="27"/>
  <c r="T82" i="27"/>
  <c r="S82" i="27"/>
  <c r="R82" i="27"/>
  <c r="Q82" i="27"/>
  <c r="P82" i="27"/>
  <c r="O82" i="27"/>
  <c r="N82" i="27"/>
  <c r="M82" i="27"/>
  <c r="L82" i="27"/>
  <c r="K82" i="27"/>
  <c r="K48" i="27" s="1"/>
  <c r="J82" i="27"/>
  <c r="I82" i="27"/>
  <c r="H82" i="27"/>
  <c r="G82" i="27"/>
  <c r="F82" i="27"/>
  <c r="E82" i="27"/>
  <c r="D82" i="27"/>
  <c r="C82" i="27"/>
  <c r="W81" i="27"/>
  <c r="V81" i="27"/>
  <c r="U81" i="27"/>
  <c r="T81" i="27"/>
  <c r="S81" i="27"/>
  <c r="R81" i="27"/>
  <c r="Q81" i="27"/>
  <c r="P81" i="27"/>
  <c r="P47" i="27" s="1"/>
  <c r="O81" i="27"/>
  <c r="N81" i="27"/>
  <c r="M81" i="27"/>
  <c r="L81" i="27"/>
  <c r="K81" i="27"/>
  <c r="J81" i="27"/>
  <c r="I81" i="27"/>
  <c r="H81" i="27"/>
  <c r="G81" i="27"/>
  <c r="F81" i="27"/>
  <c r="E81" i="27"/>
  <c r="D81" i="27"/>
  <c r="C81" i="27"/>
  <c r="W80" i="27"/>
  <c r="V80" i="27"/>
  <c r="U80" i="27"/>
  <c r="T80" i="27"/>
  <c r="S80" i="27"/>
  <c r="R80" i="27"/>
  <c r="Q80" i="27"/>
  <c r="P80" i="27"/>
  <c r="O80" i="27"/>
  <c r="N80" i="27"/>
  <c r="M80" i="27"/>
  <c r="L80" i="27"/>
  <c r="K80" i="27"/>
  <c r="J80" i="27"/>
  <c r="I80" i="27"/>
  <c r="H80" i="27"/>
  <c r="G80" i="27"/>
  <c r="F80" i="27"/>
  <c r="E80" i="27"/>
  <c r="D80" i="27"/>
  <c r="C80" i="27"/>
  <c r="W79" i="27"/>
  <c r="V79" i="27"/>
  <c r="U79" i="27"/>
  <c r="T79" i="27"/>
  <c r="S79" i="27"/>
  <c r="R79" i="27"/>
  <c r="Q79" i="27"/>
  <c r="P79" i="27"/>
  <c r="O79" i="27"/>
  <c r="N79" i="27"/>
  <c r="M79" i="27"/>
  <c r="L79" i="27"/>
  <c r="K79" i="27"/>
  <c r="J79" i="27"/>
  <c r="I79" i="27"/>
  <c r="H79" i="27"/>
  <c r="G79" i="27"/>
  <c r="F79" i="27"/>
  <c r="E79" i="27"/>
  <c r="D79" i="27"/>
  <c r="C79" i="27"/>
  <c r="W73" i="27"/>
  <c r="V73" i="27"/>
  <c r="U73" i="27"/>
  <c r="T73" i="27"/>
  <c r="S73" i="27"/>
  <c r="R73" i="27"/>
  <c r="Q73" i="27"/>
  <c r="P73" i="27"/>
  <c r="O73" i="27"/>
  <c r="N73" i="27"/>
  <c r="M73" i="27"/>
  <c r="L73" i="27"/>
  <c r="L74" i="27" s="1"/>
  <c r="K73" i="27"/>
  <c r="J73" i="27"/>
  <c r="I73" i="27"/>
  <c r="H73" i="27"/>
  <c r="G73" i="27"/>
  <c r="F73" i="27"/>
  <c r="E73" i="27"/>
  <c r="D73" i="27"/>
  <c r="C73" i="27"/>
  <c r="W72" i="27"/>
  <c r="V72" i="27"/>
  <c r="U72" i="27"/>
  <c r="T72" i="27"/>
  <c r="S72" i="27"/>
  <c r="R72" i="27"/>
  <c r="Q72" i="27"/>
  <c r="P72" i="27"/>
  <c r="O72" i="27"/>
  <c r="N72" i="27"/>
  <c r="M72" i="27"/>
  <c r="L72" i="27"/>
  <c r="K72" i="27"/>
  <c r="J72" i="27"/>
  <c r="I72" i="27"/>
  <c r="H72" i="27"/>
  <c r="G72" i="27"/>
  <c r="F72" i="27"/>
  <c r="E72" i="27"/>
  <c r="D72" i="27"/>
  <c r="C72" i="27"/>
  <c r="E305" i="26"/>
  <c r="E313" i="26" s="1"/>
  <c r="V267" i="26"/>
  <c r="W183" i="26"/>
  <c r="W191" i="26" s="1"/>
  <c r="V183" i="26"/>
  <c r="V191" i="26" s="1"/>
  <c r="U183" i="26"/>
  <c r="U191" i="26" s="1"/>
  <c r="T183" i="26"/>
  <c r="T191" i="26" s="1"/>
  <c r="S183" i="26"/>
  <c r="R183" i="26"/>
  <c r="Q183" i="26"/>
  <c r="Q191" i="26" s="1"/>
  <c r="Q199" i="26" s="1"/>
  <c r="P183" i="26"/>
  <c r="P191" i="26" s="1"/>
  <c r="P196" i="26" s="1"/>
  <c r="O183" i="26"/>
  <c r="O191" i="26" s="1"/>
  <c r="N183" i="26"/>
  <c r="M183" i="26"/>
  <c r="M191" i="26" s="1"/>
  <c r="M195" i="26" s="1"/>
  <c r="L183" i="26"/>
  <c r="L191" i="26" s="1"/>
  <c r="K183" i="26"/>
  <c r="K191" i="26" s="1"/>
  <c r="J183" i="26"/>
  <c r="J191" i="26" s="1"/>
  <c r="J203" i="26" s="1"/>
  <c r="I183" i="26"/>
  <c r="I191" i="26" s="1"/>
  <c r="H183" i="26"/>
  <c r="G183" i="26"/>
  <c r="F183" i="26"/>
  <c r="F191" i="26" s="1"/>
  <c r="E183" i="26"/>
  <c r="E191" i="26" s="1"/>
  <c r="D183" i="26"/>
  <c r="D191" i="26" s="1"/>
  <c r="D202" i="26" s="1"/>
  <c r="C183" i="26"/>
  <c r="C191" i="26" s="1"/>
  <c r="W175" i="26"/>
  <c r="V175" i="26"/>
  <c r="U175" i="26"/>
  <c r="T175" i="26"/>
  <c r="S175" i="26"/>
  <c r="R175" i="26"/>
  <c r="Q175" i="26"/>
  <c r="P175" i="26"/>
  <c r="O175" i="26"/>
  <c r="N175" i="26"/>
  <c r="M175" i="26"/>
  <c r="L175" i="26"/>
  <c r="K175" i="26"/>
  <c r="J175" i="26"/>
  <c r="I175" i="26"/>
  <c r="H175" i="26"/>
  <c r="G175" i="26"/>
  <c r="F175" i="26"/>
  <c r="E175" i="26"/>
  <c r="D175" i="26"/>
  <c r="C175" i="26"/>
  <c r="W174" i="26"/>
  <c r="V174" i="26"/>
  <c r="U174" i="26"/>
  <c r="T174" i="26"/>
  <c r="S174" i="26"/>
  <c r="R174" i="26"/>
  <c r="Q174" i="26"/>
  <c r="P174" i="26"/>
  <c r="O174" i="26"/>
  <c r="N174" i="26"/>
  <c r="M174" i="26"/>
  <c r="L174" i="26"/>
  <c r="K174" i="26"/>
  <c r="J174" i="26"/>
  <c r="I174" i="26"/>
  <c r="H174" i="26"/>
  <c r="G174" i="26"/>
  <c r="F174" i="26"/>
  <c r="E174" i="26"/>
  <c r="D174" i="26"/>
  <c r="C174" i="26"/>
  <c r="W122" i="26"/>
  <c r="V122" i="26"/>
  <c r="U122" i="26"/>
  <c r="T122" i="26"/>
  <c r="S122" i="26"/>
  <c r="R122" i="26"/>
  <c r="Q122" i="26"/>
  <c r="P122" i="26"/>
  <c r="O122" i="26"/>
  <c r="N122" i="26"/>
  <c r="M122" i="26"/>
  <c r="L122" i="26"/>
  <c r="K122" i="26"/>
  <c r="J122" i="26"/>
  <c r="I122" i="26"/>
  <c r="H122" i="26"/>
  <c r="G122" i="26"/>
  <c r="F122" i="26"/>
  <c r="E122" i="26"/>
  <c r="D122" i="26"/>
  <c r="C122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W119" i="26"/>
  <c r="V119" i="26"/>
  <c r="U119" i="26"/>
  <c r="T119" i="26"/>
  <c r="S119" i="26"/>
  <c r="R119" i="26"/>
  <c r="Q119" i="26"/>
  <c r="P119" i="26"/>
  <c r="O119" i="26"/>
  <c r="N119" i="26"/>
  <c r="M119" i="26"/>
  <c r="L119" i="26"/>
  <c r="K119" i="26"/>
  <c r="J119" i="26"/>
  <c r="I119" i="26"/>
  <c r="H119" i="26"/>
  <c r="G119" i="26"/>
  <c r="F119" i="26"/>
  <c r="E119" i="26"/>
  <c r="D119" i="26"/>
  <c r="C119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W116" i="26"/>
  <c r="V116" i="26"/>
  <c r="U116" i="26"/>
  <c r="T116" i="26"/>
  <c r="S116" i="26"/>
  <c r="R116" i="26"/>
  <c r="Q116" i="26"/>
  <c r="P116" i="26"/>
  <c r="O116" i="26"/>
  <c r="N116" i="26"/>
  <c r="M116" i="26"/>
  <c r="L116" i="26"/>
  <c r="K116" i="26"/>
  <c r="J116" i="26"/>
  <c r="I116" i="26"/>
  <c r="H116" i="26"/>
  <c r="G116" i="26"/>
  <c r="F116" i="26"/>
  <c r="E116" i="26"/>
  <c r="D116" i="26"/>
  <c r="C116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W114" i="26"/>
  <c r="V114" i="26"/>
  <c r="U114" i="26"/>
  <c r="T114" i="26"/>
  <c r="S114" i="26"/>
  <c r="R114" i="26"/>
  <c r="Q114" i="26"/>
  <c r="P114" i="26"/>
  <c r="O114" i="26"/>
  <c r="N114" i="26"/>
  <c r="M114" i="26"/>
  <c r="L114" i="26"/>
  <c r="K114" i="26"/>
  <c r="J114" i="26"/>
  <c r="I114" i="26"/>
  <c r="H114" i="26"/>
  <c r="G114" i="26"/>
  <c r="F114" i="26"/>
  <c r="E114" i="26"/>
  <c r="D114" i="26"/>
  <c r="C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W88" i="26"/>
  <c r="V88" i="26"/>
  <c r="U88" i="26"/>
  <c r="T88" i="26"/>
  <c r="S88" i="26"/>
  <c r="R88" i="26"/>
  <c r="Q88" i="26"/>
  <c r="P88" i="26"/>
  <c r="O88" i="26"/>
  <c r="N88" i="26"/>
  <c r="M88" i="26"/>
  <c r="L88" i="26"/>
  <c r="K88" i="26"/>
  <c r="J88" i="26"/>
  <c r="I88" i="26"/>
  <c r="H88" i="26"/>
  <c r="G88" i="26"/>
  <c r="F88" i="26"/>
  <c r="E88" i="26"/>
  <c r="D88" i="26"/>
  <c r="C88" i="26"/>
  <c r="W87" i="26"/>
  <c r="V87" i="26"/>
  <c r="U87" i="26"/>
  <c r="T87" i="26"/>
  <c r="S87" i="26"/>
  <c r="S53" i="26" s="1"/>
  <c r="R87" i="26"/>
  <c r="Q87" i="26"/>
  <c r="P87" i="26"/>
  <c r="O87" i="26"/>
  <c r="N87" i="26"/>
  <c r="M87" i="26"/>
  <c r="L87" i="26"/>
  <c r="K87" i="26"/>
  <c r="J87" i="26"/>
  <c r="I87" i="26"/>
  <c r="H87" i="26"/>
  <c r="G87" i="26"/>
  <c r="F87" i="26"/>
  <c r="E87" i="26"/>
  <c r="D87" i="26"/>
  <c r="C87" i="26"/>
  <c r="W86" i="26"/>
  <c r="V86" i="26"/>
  <c r="U86" i="26"/>
  <c r="T86" i="26"/>
  <c r="S86" i="26"/>
  <c r="R86" i="26"/>
  <c r="Q86" i="26"/>
  <c r="P86" i="26"/>
  <c r="O86" i="26"/>
  <c r="N86" i="26"/>
  <c r="M86" i="26"/>
  <c r="L86" i="26"/>
  <c r="K86" i="26"/>
  <c r="J86" i="26"/>
  <c r="I86" i="26"/>
  <c r="H86" i="26"/>
  <c r="H52" i="26" s="1"/>
  <c r="G86" i="26"/>
  <c r="F86" i="26"/>
  <c r="E86" i="26"/>
  <c r="D86" i="26"/>
  <c r="C86" i="26"/>
  <c r="W85" i="26"/>
  <c r="V85" i="26"/>
  <c r="U85" i="26"/>
  <c r="T85" i="26"/>
  <c r="S85" i="26"/>
  <c r="R85" i="26"/>
  <c r="Q85" i="26"/>
  <c r="P85" i="26"/>
  <c r="O85" i="26"/>
  <c r="N85" i="26"/>
  <c r="M85" i="26"/>
  <c r="L85" i="26"/>
  <c r="K85" i="26"/>
  <c r="J85" i="26"/>
  <c r="I85" i="26"/>
  <c r="H85" i="26"/>
  <c r="G85" i="26"/>
  <c r="F85" i="26"/>
  <c r="E85" i="26"/>
  <c r="D85" i="26"/>
  <c r="C85" i="26"/>
  <c r="W84" i="26"/>
  <c r="V84" i="26"/>
  <c r="U84" i="26"/>
  <c r="T84" i="26"/>
  <c r="S84" i="26"/>
  <c r="R84" i="26"/>
  <c r="Q84" i="26"/>
  <c r="P84" i="26"/>
  <c r="O84" i="26"/>
  <c r="N84" i="26"/>
  <c r="M84" i="26"/>
  <c r="L84" i="26"/>
  <c r="K84" i="26"/>
  <c r="J84" i="26"/>
  <c r="I84" i="26"/>
  <c r="H84" i="26"/>
  <c r="G84" i="26"/>
  <c r="F84" i="26"/>
  <c r="E84" i="26"/>
  <c r="D84" i="26"/>
  <c r="C84" i="26"/>
  <c r="W83" i="26"/>
  <c r="W49" i="26" s="1"/>
  <c r="V83" i="26"/>
  <c r="U83" i="26"/>
  <c r="T83" i="26"/>
  <c r="S83" i="26"/>
  <c r="R83" i="26"/>
  <c r="Q83" i="26"/>
  <c r="P83" i="26"/>
  <c r="O83" i="26"/>
  <c r="N83" i="26"/>
  <c r="M83" i="26"/>
  <c r="L83" i="26"/>
  <c r="K83" i="26"/>
  <c r="J83" i="26"/>
  <c r="I83" i="26"/>
  <c r="H83" i="26"/>
  <c r="G83" i="26"/>
  <c r="F83" i="26"/>
  <c r="E83" i="26"/>
  <c r="D83" i="26"/>
  <c r="C83" i="26"/>
  <c r="W82" i="26"/>
  <c r="V82" i="26"/>
  <c r="U82" i="26"/>
  <c r="T82" i="26"/>
  <c r="S82" i="26"/>
  <c r="R82" i="26"/>
  <c r="Q82" i="26"/>
  <c r="P82" i="26"/>
  <c r="O82" i="26"/>
  <c r="N82" i="26"/>
  <c r="M82" i="26"/>
  <c r="L82" i="26"/>
  <c r="L48" i="26" s="1"/>
  <c r="K82" i="26"/>
  <c r="J82" i="26"/>
  <c r="I82" i="26"/>
  <c r="H82" i="26"/>
  <c r="G82" i="26"/>
  <c r="F82" i="26"/>
  <c r="E82" i="26"/>
  <c r="D82" i="26"/>
  <c r="C82" i="26"/>
  <c r="W81" i="26"/>
  <c r="V81" i="26"/>
  <c r="U81" i="26"/>
  <c r="T81" i="26"/>
  <c r="S81" i="26"/>
  <c r="R81" i="26"/>
  <c r="Q81" i="26"/>
  <c r="P81" i="26"/>
  <c r="O81" i="26"/>
  <c r="N81" i="26"/>
  <c r="M81" i="26"/>
  <c r="L81" i="26"/>
  <c r="K81" i="26"/>
  <c r="J81" i="26"/>
  <c r="I81" i="26"/>
  <c r="H81" i="26"/>
  <c r="G81" i="26"/>
  <c r="F81" i="26"/>
  <c r="E81" i="26"/>
  <c r="D81" i="26"/>
  <c r="C81" i="26"/>
  <c r="W80" i="26"/>
  <c r="V80" i="26"/>
  <c r="V46" i="26" s="1"/>
  <c r="U80" i="26"/>
  <c r="T80" i="26"/>
  <c r="S80" i="26"/>
  <c r="R80" i="26"/>
  <c r="Q80" i="26"/>
  <c r="P80" i="26"/>
  <c r="O80" i="26"/>
  <c r="N80" i="26"/>
  <c r="M80" i="26"/>
  <c r="L80" i="26"/>
  <c r="K80" i="26"/>
  <c r="J80" i="26"/>
  <c r="I80" i="26"/>
  <c r="H80" i="26"/>
  <c r="G80" i="26"/>
  <c r="F80" i="26"/>
  <c r="E80" i="26"/>
  <c r="D80" i="26"/>
  <c r="C80" i="26"/>
  <c r="W79" i="26"/>
  <c r="V79" i="26"/>
  <c r="U79" i="26"/>
  <c r="T79" i="26"/>
  <c r="S79" i="26"/>
  <c r="R79" i="26"/>
  <c r="Q79" i="26"/>
  <c r="P79" i="26"/>
  <c r="O79" i="26"/>
  <c r="N79" i="26"/>
  <c r="M79" i="26"/>
  <c r="L79" i="26"/>
  <c r="K79" i="26"/>
  <c r="J79" i="26"/>
  <c r="I79" i="26"/>
  <c r="H79" i="26"/>
  <c r="G79" i="26"/>
  <c r="F79" i="26"/>
  <c r="E79" i="26"/>
  <c r="D79" i="26"/>
  <c r="C79" i="26"/>
  <c r="W73" i="26"/>
  <c r="V73" i="26"/>
  <c r="U73" i="26"/>
  <c r="T73" i="26"/>
  <c r="S73" i="26"/>
  <c r="R73" i="26"/>
  <c r="Q73" i="26"/>
  <c r="P73" i="26"/>
  <c r="O73" i="26"/>
  <c r="N73" i="26"/>
  <c r="M73" i="26"/>
  <c r="L73" i="26"/>
  <c r="K73" i="26"/>
  <c r="J73" i="26"/>
  <c r="I73" i="26"/>
  <c r="H73" i="26"/>
  <c r="G73" i="26"/>
  <c r="F73" i="26"/>
  <c r="E73" i="26"/>
  <c r="D73" i="26"/>
  <c r="C73" i="26"/>
  <c r="W72" i="26"/>
  <c r="V72" i="26"/>
  <c r="U72" i="26"/>
  <c r="T72" i="26"/>
  <c r="S72" i="26"/>
  <c r="R72" i="26"/>
  <c r="Q72" i="26"/>
  <c r="P72" i="26"/>
  <c r="O72" i="26"/>
  <c r="N72" i="26"/>
  <c r="M72" i="26"/>
  <c r="L72" i="26"/>
  <c r="K72" i="26"/>
  <c r="J72" i="26"/>
  <c r="I72" i="26"/>
  <c r="H72" i="26"/>
  <c r="G72" i="26"/>
  <c r="F72" i="26"/>
  <c r="E72" i="26"/>
  <c r="D72" i="26"/>
  <c r="C72" i="26"/>
  <c r="J267" i="25"/>
  <c r="W183" i="25"/>
  <c r="V183" i="25"/>
  <c r="V191" i="25" s="1"/>
  <c r="U183" i="25"/>
  <c r="T183" i="25"/>
  <c r="T191" i="25" s="1"/>
  <c r="S183" i="25"/>
  <c r="R183" i="25"/>
  <c r="R191" i="25" s="1"/>
  <c r="Q183" i="25"/>
  <c r="P183" i="25"/>
  <c r="P191" i="25" s="1"/>
  <c r="O183" i="25"/>
  <c r="O191" i="25" s="1"/>
  <c r="N183" i="25"/>
  <c r="N191" i="25" s="1"/>
  <c r="N197" i="25" s="1"/>
  <c r="M183" i="25"/>
  <c r="L183" i="25"/>
  <c r="K183" i="25"/>
  <c r="K191" i="25" s="1"/>
  <c r="J183" i="25"/>
  <c r="I183" i="25"/>
  <c r="I191" i="25" s="1"/>
  <c r="I202" i="25" s="1"/>
  <c r="H183" i="25"/>
  <c r="H191" i="25" s="1"/>
  <c r="G183" i="25"/>
  <c r="F183" i="25"/>
  <c r="F191" i="25" s="1"/>
  <c r="F200" i="25" s="1"/>
  <c r="E183" i="25"/>
  <c r="D183" i="25"/>
  <c r="C183" i="25"/>
  <c r="W175" i="25"/>
  <c r="V175" i="25"/>
  <c r="U175" i="25"/>
  <c r="T175" i="25"/>
  <c r="S175" i="25"/>
  <c r="R175" i="25"/>
  <c r="Q175" i="25"/>
  <c r="P175" i="25"/>
  <c r="O175" i="25"/>
  <c r="N175" i="25"/>
  <c r="M175" i="25"/>
  <c r="L175" i="25"/>
  <c r="K175" i="25"/>
  <c r="J175" i="25"/>
  <c r="I175" i="25"/>
  <c r="H175" i="25"/>
  <c r="G175" i="25"/>
  <c r="F175" i="25"/>
  <c r="E175" i="25"/>
  <c r="D175" i="25"/>
  <c r="C175" i="25"/>
  <c r="W174" i="25"/>
  <c r="V174" i="25"/>
  <c r="U174" i="25"/>
  <c r="T174" i="25"/>
  <c r="S174" i="25"/>
  <c r="R174" i="25"/>
  <c r="Q174" i="25"/>
  <c r="P174" i="25"/>
  <c r="O174" i="25"/>
  <c r="N174" i="25"/>
  <c r="M174" i="25"/>
  <c r="L174" i="25"/>
  <c r="K174" i="25"/>
  <c r="J174" i="25"/>
  <c r="I174" i="25"/>
  <c r="H174" i="25"/>
  <c r="G174" i="25"/>
  <c r="F174" i="25"/>
  <c r="E174" i="25"/>
  <c r="D174" i="25"/>
  <c r="C174" i="25"/>
  <c r="W122" i="25"/>
  <c r="V122" i="25"/>
  <c r="U122" i="25"/>
  <c r="T122" i="25"/>
  <c r="S122" i="25"/>
  <c r="R122" i="25"/>
  <c r="Q122" i="25"/>
  <c r="P122" i="25"/>
  <c r="O122" i="25"/>
  <c r="N122" i="25"/>
  <c r="M122" i="25"/>
  <c r="L122" i="25"/>
  <c r="K122" i="25"/>
  <c r="J122" i="25"/>
  <c r="I122" i="25"/>
  <c r="H122" i="25"/>
  <c r="G122" i="25"/>
  <c r="F122" i="25"/>
  <c r="E122" i="25"/>
  <c r="D122" i="25"/>
  <c r="C122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W119" i="25"/>
  <c r="V119" i="25"/>
  <c r="U119" i="25"/>
  <c r="T119" i="25"/>
  <c r="S119" i="25"/>
  <c r="R119" i="25"/>
  <c r="Q119" i="25"/>
  <c r="P119" i="25"/>
  <c r="O119" i="25"/>
  <c r="N119" i="25"/>
  <c r="M119" i="25"/>
  <c r="L119" i="25"/>
  <c r="K119" i="25"/>
  <c r="J119" i="25"/>
  <c r="I119" i="25"/>
  <c r="H119" i="25"/>
  <c r="G119" i="25"/>
  <c r="F119" i="25"/>
  <c r="E119" i="25"/>
  <c r="D119" i="25"/>
  <c r="C119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W116" i="25"/>
  <c r="V116" i="25"/>
  <c r="U116" i="25"/>
  <c r="T116" i="25"/>
  <c r="S116" i="25"/>
  <c r="R116" i="25"/>
  <c r="Q116" i="25"/>
  <c r="P116" i="25"/>
  <c r="O116" i="25"/>
  <c r="N116" i="25"/>
  <c r="M116" i="25"/>
  <c r="L116" i="25"/>
  <c r="K116" i="25"/>
  <c r="J116" i="25"/>
  <c r="I116" i="25"/>
  <c r="H116" i="25"/>
  <c r="G116" i="25"/>
  <c r="F116" i="25"/>
  <c r="E116" i="25"/>
  <c r="D116" i="25"/>
  <c r="C116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D114" i="25"/>
  <c r="C114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H113" i="25"/>
  <c r="G113" i="25"/>
  <c r="F113" i="25"/>
  <c r="E113" i="25"/>
  <c r="D113" i="25"/>
  <c r="C113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W88" i="25"/>
  <c r="V88" i="25"/>
  <c r="U88" i="25"/>
  <c r="T88" i="25"/>
  <c r="S88" i="25"/>
  <c r="R88" i="25"/>
  <c r="Q88" i="25"/>
  <c r="P88" i="25"/>
  <c r="O88" i="25"/>
  <c r="N88" i="25"/>
  <c r="M88" i="25"/>
  <c r="L88" i="25"/>
  <c r="K88" i="25"/>
  <c r="J88" i="25"/>
  <c r="I88" i="25"/>
  <c r="H88" i="25"/>
  <c r="G88" i="25"/>
  <c r="F88" i="25"/>
  <c r="E88" i="25"/>
  <c r="D88" i="25"/>
  <c r="C88" i="25"/>
  <c r="W87" i="25"/>
  <c r="V87" i="25"/>
  <c r="U87" i="25"/>
  <c r="T87" i="25"/>
  <c r="S87" i="25"/>
  <c r="R87" i="25"/>
  <c r="Q87" i="25"/>
  <c r="P87" i="25"/>
  <c r="O87" i="25"/>
  <c r="N87" i="25"/>
  <c r="N53" i="25" s="1"/>
  <c r="M87" i="25"/>
  <c r="L87" i="25"/>
  <c r="K87" i="25"/>
  <c r="J87" i="25"/>
  <c r="I87" i="25"/>
  <c r="H87" i="25"/>
  <c r="G87" i="25"/>
  <c r="F87" i="25"/>
  <c r="E87" i="25"/>
  <c r="D87" i="25"/>
  <c r="C87" i="25"/>
  <c r="W86" i="25"/>
  <c r="V86" i="25"/>
  <c r="U86" i="25"/>
  <c r="T86" i="25"/>
  <c r="S86" i="25"/>
  <c r="R86" i="25"/>
  <c r="Q86" i="25"/>
  <c r="P86" i="25"/>
  <c r="O86" i="25"/>
  <c r="N86" i="25"/>
  <c r="M86" i="25"/>
  <c r="L86" i="25"/>
  <c r="K86" i="25"/>
  <c r="J86" i="25"/>
  <c r="I86" i="25"/>
  <c r="H86" i="25"/>
  <c r="G86" i="25"/>
  <c r="F86" i="25"/>
  <c r="E86" i="25"/>
  <c r="D86" i="25"/>
  <c r="C86" i="25"/>
  <c r="W85" i="25"/>
  <c r="V85" i="25"/>
  <c r="U85" i="25"/>
  <c r="T85" i="25"/>
  <c r="S85" i="25"/>
  <c r="R85" i="25"/>
  <c r="Q85" i="25"/>
  <c r="P85" i="25"/>
  <c r="O85" i="25"/>
  <c r="N85" i="25"/>
  <c r="M85" i="25"/>
  <c r="L85" i="25"/>
  <c r="K85" i="25"/>
  <c r="J85" i="25"/>
  <c r="I85" i="25"/>
  <c r="H85" i="25"/>
  <c r="G85" i="25"/>
  <c r="F85" i="25"/>
  <c r="E85" i="25"/>
  <c r="D85" i="25"/>
  <c r="C85" i="25"/>
  <c r="W84" i="25"/>
  <c r="V84" i="25"/>
  <c r="U84" i="25"/>
  <c r="T84" i="25"/>
  <c r="S84" i="25"/>
  <c r="R84" i="25"/>
  <c r="Q84" i="25"/>
  <c r="P84" i="25"/>
  <c r="O84" i="25"/>
  <c r="N84" i="25"/>
  <c r="N50" i="25" s="1"/>
  <c r="M84" i="25"/>
  <c r="L84" i="25"/>
  <c r="K84" i="25"/>
  <c r="J84" i="25"/>
  <c r="I84" i="25"/>
  <c r="H84" i="25"/>
  <c r="G84" i="25"/>
  <c r="F84" i="25"/>
  <c r="E84" i="25"/>
  <c r="D84" i="25"/>
  <c r="C84" i="25"/>
  <c r="W83" i="25"/>
  <c r="V83" i="25"/>
  <c r="U83" i="25"/>
  <c r="T83" i="25"/>
  <c r="S83" i="25"/>
  <c r="R83" i="25"/>
  <c r="Q83" i="25"/>
  <c r="P83" i="25"/>
  <c r="O83" i="25"/>
  <c r="N83" i="25"/>
  <c r="M83" i="25"/>
  <c r="L83" i="25"/>
  <c r="K83" i="25"/>
  <c r="J83" i="25"/>
  <c r="I83" i="25"/>
  <c r="H83" i="25"/>
  <c r="G83" i="25"/>
  <c r="F83" i="25"/>
  <c r="E83" i="25"/>
  <c r="D83" i="25"/>
  <c r="C83" i="25"/>
  <c r="W82" i="25"/>
  <c r="V82" i="25"/>
  <c r="U82" i="25"/>
  <c r="T82" i="25"/>
  <c r="S82" i="25"/>
  <c r="R82" i="25"/>
  <c r="Q82" i="25"/>
  <c r="P82" i="25"/>
  <c r="O82" i="25"/>
  <c r="O48" i="25" s="1"/>
  <c r="N82" i="25"/>
  <c r="M82" i="25"/>
  <c r="L82" i="25"/>
  <c r="K82" i="25"/>
  <c r="J82" i="25"/>
  <c r="I82" i="25"/>
  <c r="H82" i="25"/>
  <c r="G82" i="25"/>
  <c r="F82" i="25"/>
  <c r="E82" i="25"/>
  <c r="D82" i="25"/>
  <c r="C82" i="25"/>
  <c r="W81" i="25"/>
  <c r="V81" i="25"/>
  <c r="U81" i="25"/>
  <c r="T81" i="25"/>
  <c r="S81" i="25"/>
  <c r="R81" i="25"/>
  <c r="Q81" i="25"/>
  <c r="P81" i="25"/>
  <c r="O81" i="25"/>
  <c r="N81" i="25"/>
  <c r="M81" i="25"/>
  <c r="L81" i="25"/>
  <c r="K81" i="25"/>
  <c r="J81" i="25"/>
  <c r="I81" i="25"/>
  <c r="H81" i="25"/>
  <c r="G81" i="25"/>
  <c r="F81" i="25"/>
  <c r="E81" i="25"/>
  <c r="D81" i="25"/>
  <c r="C81" i="25"/>
  <c r="W80" i="25"/>
  <c r="V80" i="25"/>
  <c r="U80" i="25"/>
  <c r="T80" i="25"/>
  <c r="S80" i="25"/>
  <c r="R80" i="25"/>
  <c r="Q80" i="25"/>
  <c r="P80" i="25"/>
  <c r="O80" i="25"/>
  <c r="N80" i="25"/>
  <c r="M80" i="25"/>
  <c r="L80" i="25"/>
  <c r="K80" i="25"/>
  <c r="J80" i="25"/>
  <c r="I80" i="25"/>
  <c r="H80" i="25"/>
  <c r="G80" i="25"/>
  <c r="F80" i="25"/>
  <c r="E80" i="25"/>
  <c r="D80" i="25"/>
  <c r="C80" i="25"/>
  <c r="W79" i="25"/>
  <c r="V79" i="25"/>
  <c r="U79" i="25"/>
  <c r="T79" i="25"/>
  <c r="S79" i="25"/>
  <c r="R79" i="25"/>
  <c r="Q79" i="25"/>
  <c r="P79" i="25"/>
  <c r="O79" i="25"/>
  <c r="N79" i="25"/>
  <c r="M79" i="25"/>
  <c r="L79" i="25"/>
  <c r="K79" i="25"/>
  <c r="J79" i="25"/>
  <c r="I79" i="25"/>
  <c r="H79" i="25"/>
  <c r="G79" i="25"/>
  <c r="F79" i="25"/>
  <c r="E79" i="25"/>
  <c r="D79" i="25"/>
  <c r="C79" i="25"/>
  <c r="W73" i="25"/>
  <c r="V73" i="25"/>
  <c r="U73" i="25"/>
  <c r="T73" i="25"/>
  <c r="S73" i="25"/>
  <c r="R73" i="25"/>
  <c r="Q73" i="25"/>
  <c r="P73" i="25"/>
  <c r="O73" i="25"/>
  <c r="N73" i="25"/>
  <c r="M73" i="25"/>
  <c r="L73" i="25"/>
  <c r="K73" i="25"/>
  <c r="J73" i="25"/>
  <c r="I73" i="25"/>
  <c r="H73" i="25"/>
  <c r="G73" i="25"/>
  <c r="F73" i="25"/>
  <c r="E73" i="25"/>
  <c r="D73" i="25"/>
  <c r="C73" i="25"/>
  <c r="W72" i="25"/>
  <c r="V72" i="25"/>
  <c r="U72" i="25"/>
  <c r="T72" i="25"/>
  <c r="S72" i="25"/>
  <c r="R72" i="25"/>
  <c r="Q72" i="25"/>
  <c r="P72" i="25"/>
  <c r="O72" i="25"/>
  <c r="N72" i="25"/>
  <c r="M72" i="25"/>
  <c r="L72" i="25"/>
  <c r="K72" i="25"/>
  <c r="J72" i="25"/>
  <c r="I72" i="25"/>
  <c r="H72" i="25"/>
  <c r="G72" i="25"/>
  <c r="F72" i="25"/>
  <c r="E72" i="25"/>
  <c r="D72" i="25"/>
  <c r="C72" i="25"/>
  <c r="W183" i="24"/>
  <c r="W191" i="24" s="1"/>
  <c r="W203" i="24" s="1"/>
  <c r="V183" i="24"/>
  <c r="V191" i="24" s="1"/>
  <c r="V198" i="24" s="1"/>
  <c r="U183" i="24"/>
  <c r="U191" i="24" s="1"/>
  <c r="U195" i="24" s="1"/>
  <c r="T183" i="24"/>
  <c r="S183" i="24"/>
  <c r="S191" i="24" s="1"/>
  <c r="R183" i="24"/>
  <c r="Q183" i="24"/>
  <c r="Q191" i="24" s="1"/>
  <c r="P183" i="24"/>
  <c r="O183" i="24"/>
  <c r="O191" i="24" s="1"/>
  <c r="N183" i="24"/>
  <c r="N191" i="24" s="1"/>
  <c r="M183" i="24"/>
  <c r="M191" i="24" s="1"/>
  <c r="L183" i="24"/>
  <c r="L191" i="24" s="1"/>
  <c r="K183" i="24"/>
  <c r="K191" i="24" s="1"/>
  <c r="K199" i="24" s="1"/>
  <c r="J183" i="24"/>
  <c r="I183" i="24"/>
  <c r="I191" i="24" s="1"/>
  <c r="I203" i="24" s="1"/>
  <c r="H183" i="24"/>
  <c r="H191" i="24" s="1"/>
  <c r="H195" i="24" s="1"/>
  <c r="G183" i="24"/>
  <c r="G191" i="24" s="1"/>
  <c r="F183" i="24"/>
  <c r="E183" i="24"/>
  <c r="E191" i="24" s="1"/>
  <c r="E203" i="24" s="1"/>
  <c r="D183" i="24"/>
  <c r="D191" i="24" s="1"/>
  <c r="D195" i="24" s="1"/>
  <c r="C183" i="24"/>
  <c r="W175" i="24"/>
  <c r="V175" i="24"/>
  <c r="U175" i="24"/>
  <c r="T175" i="24"/>
  <c r="S175" i="24"/>
  <c r="R175" i="24"/>
  <c r="Q175" i="24"/>
  <c r="P175" i="24"/>
  <c r="O175" i="24"/>
  <c r="N175" i="24"/>
  <c r="M175" i="24"/>
  <c r="L175" i="24"/>
  <c r="K175" i="24"/>
  <c r="J175" i="24"/>
  <c r="I175" i="24"/>
  <c r="H175" i="24"/>
  <c r="G175" i="24"/>
  <c r="F175" i="24"/>
  <c r="E175" i="24"/>
  <c r="D175" i="24"/>
  <c r="C175" i="24"/>
  <c r="W174" i="24"/>
  <c r="V174" i="24"/>
  <c r="U174" i="24"/>
  <c r="T174" i="24"/>
  <c r="S174" i="24"/>
  <c r="R174" i="24"/>
  <c r="Q174" i="24"/>
  <c r="P174" i="24"/>
  <c r="O174" i="24"/>
  <c r="N174" i="24"/>
  <c r="M174" i="24"/>
  <c r="L174" i="24"/>
  <c r="K174" i="24"/>
  <c r="J174" i="24"/>
  <c r="I174" i="24"/>
  <c r="H174" i="24"/>
  <c r="G174" i="24"/>
  <c r="F174" i="24"/>
  <c r="E174" i="24"/>
  <c r="D174" i="24"/>
  <c r="C174" i="24"/>
  <c r="W122" i="24"/>
  <c r="V122" i="24"/>
  <c r="U122" i="24"/>
  <c r="T122" i="24"/>
  <c r="S122" i="24"/>
  <c r="R122" i="24"/>
  <c r="Q122" i="24"/>
  <c r="P122" i="24"/>
  <c r="O122" i="24"/>
  <c r="N122" i="24"/>
  <c r="M122" i="24"/>
  <c r="L122" i="24"/>
  <c r="K122" i="24"/>
  <c r="J122" i="24"/>
  <c r="I122" i="24"/>
  <c r="H122" i="24"/>
  <c r="G122" i="24"/>
  <c r="F122" i="24"/>
  <c r="E122" i="24"/>
  <c r="D122" i="24"/>
  <c r="C122" i="24"/>
  <c r="W121" i="24"/>
  <c r="V121" i="24"/>
  <c r="U121" i="24"/>
  <c r="T121" i="24"/>
  <c r="S121" i="24"/>
  <c r="R121" i="24"/>
  <c r="Q121" i="24"/>
  <c r="P121" i="24"/>
  <c r="O121" i="24"/>
  <c r="N121" i="24"/>
  <c r="M121" i="24"/>
  <c r="L121" i="24"/>
  <c r="K121" i="24"/>
  <c r="J121" i="24"/>
  <c r="I121" i="24"/>
  <c r="H121" i="24"/>
  <c r="G121" i="24"/>
  <c r="F121" i="24"/>
  <c r="E121" i="24"/>
  <c r="D121" i="24"/>
  <c r="C121" i="24"/>
  <c r="W120" i="24"/>
  <c r="V120" i="24"/>
  <c r="U120" i="24"/>
  <c r="T120" i="24"/>
  <c r="S120" i="24"/>
  <c r="R120" i="24"/>
  <c r="Q120" i="24"/>
  <c r="P120" i="24"/>
  <c r="O120" i="24"/>
  <c r="N120" i="24"/>
  <c r="M120" i="24"/>
  <c r="L120" i="24"/>
  <c r="K120" i="24"/>
  <c r="J120" i="24"/>
  <c r="I120" i="24"/>
  <c r="H120" i="24"/>
  <c r="G120" i="24"/>
  <c r="F120" i="24"/>
  <c r="E120" i="24"/>
  <c r="D120" i="24"/>
  <c r="C120" i="24"/>
  <c r="W119" i="24"/>
  <c r="V119" i="24"/>
  <c r="U119" i="24"/>
  <c r="T119" i="24"/>
  <c r="S119" i="24"/>
  <c r="R119" i="24"/>
  <c r="Q119" i="24"/>
  <c r="P119" i="24"/>
  <c r="O119" i="24"/>
  <c r="N119" i="24"/>
  <c r="M119" i="24"/>
  <c r="L119" i="24"/>
  <c r="K119" i="24"/>
  <c r="J119" i="24"/>
  <c r="I119" i="24"/>
  <c r="H119" i="24"/>
  <c r="G119" i="24"/>
  <c r="F119" i="24"/>
  <c r="E119" i="24"/>
  <c r="D119" i="24"/>
  <c r="C119" i="24"/>
  <c r="W118" i="24"/>
  <c r="V118" i="24"/>
  <c r="U118" i="24"/>
  <c r="T118" i="24"/>
  <c r="S118" i="24"/>
  <c r="R118" i="24"/>
  <c r="Q118" i="24"/>
  <c r="P118" i="24"/>
  <c r="O118" i="24"/>
  <c r="N118" i="24"/>
  <c r="M118" i="24"/>
  <c r="L118" i="24"/>
  <c r="K118" i="24"/>
  <c r="J118" i="24"/>
  <c r="I118" i="24"/>
  <c r="H118" i="24"/>
  <c r="G118" i="24"/>
  <c r="F118" i="24"/>
  <c r="E118" i="24"/>
  <c r="D118" i="24"/>
  <c r="C118" i="24"/>
  <c r="W117" i="24"/>
  <c r="V117" i="24"/>
  <c r="U117" i="24"/>
  <c r="T117" i="24"/>
  <c r="S117" i="24"/>
  <c r="R117" i="24"/>
  <c r="Q117" i="24"/>
  <c r="P117" i="24"/>
  <c r="O117" i="24"/>
  <c r="N117" i="24"/>
  <c r="M117" i="24"/>
  <c r="L117" i="24"/>
  <c r="K117" i="24"/>
  <c r="J117" i="24"/>
  <c r="I117" i="24"/>
  <c r="H117" i="24"/>
  <c r="G117" i="24"/>
  <c r="F117" i="24"/>
  <c r="E117" i="24"/>
  <c r="D117" i="24"/>
  <c r="C117" i="24"/>
  <c r="W116" i="24"/>
  <c r="V116" i="24"/>
  <c r="U116" i="24"/>
  <c r="T116" i="24"/>
  <c r="S116" i="24"/>
  <c r="R116" i="24"/>
  <c r="Q116" i="24"/>
  <c r="P116" i="24"/>
  <c r="O116" i="24"/>
  <c r="N116" i="24"/>
  <c r="M116" i="24"/>
  <c r="L116" i="24"/>
  <c r="K116" i="24"/>
  <c r="J116" i="24"/>
  <c r="I116" i="24"/>
  <c r="H116" i="24"/>
  <c r="G116" i="24"/>
  <c r="F116" i="24"/>
  <c r="E116" i="24"/>
  <c r="D116" i="24"/>
  <c r="C116" i="24"/>
  <c r="W115" i="24"/>
  <c r="V115" i="24"/>
  <c r="U115" i="24"/>
  <c r="T115" i="24"/>
  <c r="S115" i="24"/>
  <c r="R115" i="24"/>
  <c r="Q115" i="24"/>
  <c r="P115" i="24"/>
  <c r="O115" i="24"/>
  <c r="N115" i="24"/>
  <c r="M115" i="24"/>
  <c r="L115" i="24"/>
  <c r="K115" i="24"/>
  <c r="J115" i="24"/>
  <c r="I115" i="24"/>
  <c r="H115" i="24"/>
  <c r="G115" i="24"/>
  <c r="F115" i="24"/>
  <c r="E115" i="24"/>
  <c r="D115" i="24"/>
  <c r="C115" i="24"/>
  <c r="W114" i="24"/>
  <c r="V114" i="24"/>
  <c r="U114" i="24"/>
  <c r="T114" i="24"/>
  <c r="S114" i="24"/>
  <c r="R114" i="24"/>
  <c r="Q114" i="24"/>
  <c r="P114" i="24"/>
  <c r="O114" i="24"/>
  <c r="N114" i="24"/>
  <c r="M114" i="24"/>
  <c r="L114" i="24"/>
  <c r="K114" i="24"/>
  <c r="J114" i="24"/>
  <c r="I114" i="24"/>
  <c r="H114" i="24"/>
  <c r="G114" i="24"/>
  <c r="F114" i="24"/>
  <c r="E114" i="24"/>
  <c r="D114" i="24"/>
  <c r="C114" i="24"/>
  <c r="W113" i="24"/>
  <c r="V113" i="24"/>
  <c r="U113" i="24"/>
  <c r="T113" i="24"/>
  <c r="S113" i="24"/>
  <c r="R113" i="24"/>
  <c r="Q113" i="24"/>
  <c r="P113" i="24"/>
  <c r="O113" i="24"/>
  <c r="N113" i="24"/>
  <c r="M113" i="24"/>
  <c r="L113" i="24"/>
  <c r="K113" i="24"/>
  <c r="J113" i="24"/>
  <c r="I113" i="24"/>
  <c r="H113" i="24"/>
  <c r="G113" i="24"/>
  <c r="F113" i="24"/>
  <c r="E113" i="24"/>
  <c r="D113" i="24"/>
  <c r="C113" i="24"/>
  <c r="W107" i="24"/>
  <c r="V107" i="24"/>
  <c r="U107" i="24"/>
  <c r="T107" i="24"/>
  <c r="S107" i="24"/>
  <c r="R107" i="24"/>
  <c r="Q107" i="24"/>
  <c r="P107" i="24"/>
  <c r="O107" i="24"/>
  <c r="N107" i="24"/>
  <c r="M107" i="24"/>
  <c r="L107" i="24"/>
  <c r="K107" i="24"/>
  <c r="J107" i="24"/>
  <c r="I107" i="24"/>
  <c r="H107" i="24"/>
  <c r="G107" i="24"/>
  <c r="F107" i="24"/>
  <c r="E107" i="24"/>
  <c r="D107" i="24"/>
  <c r="C107" i="24"/>
  <c r="W106" i="24"/>
  <c r="V106" i="24"/>
  <c r="U106" i="24"/>
  <c r="T106" i="24"/>
  <c r="S106" i="24"/>
  <c r="R106" i="24"/>
  <c r="Q106" i="24"/>
  <c r="P106" i="24"/>
  <c r="O106" i="24"/>
  <c r="N106" i="24"/>
  <c r="M106" i="24"/>
  <c r="L106" i="24"/>
  <c r="K106" i="24"/>
  <c r="J106" i="24"/>
  <c r="I106" i="24"/>
  <c r="H106" i="24"/>
  <c r="G106" i="24"/>
  <c r="F106" i="24"/>
  <c r="E106" i="24"/>
  <c r="D106" i="24"/>
  <c r="C106" i="24"/>
  <c r="W88" i="24"/>
  <c r="V88" i="24"/>
  <c r="U88" i="24"/>
  <c r="T88" i="24"/>
  <c r="S88" i="24"/>
  <c r="R88" i="24"/>
  <c r="Q88" i="24"/>
  <c r="P88" i="24"/>
  <c r="O88" i="24"/>
  <c r="N88" i="24"/>
  <c r="M88" i="24"/>
  <c r="L88" i="24"/>
  <c r="K88" i="24"/>
  <c r="J88" i="24"/>
  <c r="I88" i="24"/>
  <c r="H88" i="24"/>
  <c r="G88" i="24"/>
  <c r="F88" i="24"/>
  <c r="E88" i="24"/>
  <c r="D88" i="24"/>
  <c r="C88" i="24"/>
  <c r="W87" i="24"/>
  <c r="V87" i="24"/>
  <c r="U87" i="24"/>
  <c r="T87" i="24"/>
  <c r="S87" i="24"/>
  <c r="R87" i="24"/>
  <c r="Q87" i="24"/>
  <c r="P87" i="24"/>
  <c r="O87" i="24"/>
  <c r="N87" i="24"/>
  <c r="M87" i="24"/>
  <c r="L87" i="24"/>
  <c r="K87" i="24"/>
  <c r="J87" i="24"/>
  <c r="I87" i="24"/>
  <c r="H87" i="24"/>
  <c r="G87" i="24"/>
  <c r="F87" i="24"/>
  <c r="E87" i="24"/>
  <c r="D87" i="24"/>
  <c r="C87" i="24"/>
  <c r="W86" i="24"/>
  <c r="V86" i="24"/>
  <c r="U86" i="24"/>
  <c r="T86" i="24"/>
  <c r="S86" i="24"/>
  <c r="R86" i="24"/>
  <c r="Q86" i="24"/>
  <c r="P86" i="24"/>
  <c r="O86" i="24"/>
  <c r="N86" i="24"/>
  <c r="M86" i="24"/>
  <c r="L86" i="24"/>
  <c r="K86" i="24"/>
  <c r="J86" i="24"/>
  <c r="I86" i="24"/>
  <c r="H86" i="24"/>
  <c r="G86" i="24"/>
  <c r="F86" i="24"/>
  <c r="E86" i="24"/>
  <c r="D86" i="24"/>
  <c r="C86" i="24"/>
  <c r="W85" i="24"/>
  <c r="V85" i="24"/>
  <c r="U85" i="24"/>
  <c r="T85" i="24"/>
  <c r="S85" i="24"/>
  <c r="R85" i="24"/>
  <c r="Q85" i="24"/>
  <c r="P85" i="24"/>
  <c r="O85" i="24"/>
  <c r="N85" i="24"/>
  <c r="M85" i="24"/>
  <c r="L85" i="24"/>
  <c r="K85" i="24"/>
  <c r="J85" i="24"/>
  <c r="I85" i="24"/>
  <c r="H85" i="24"/>
  <c r="G85" i="24"/>
  <c r="F85" i="24"/>
  <c r="E85" i="24"/>
  <c r="D85" i="24"/>
  <c r="C85" i="24"/>
  <c r="W84" i="24"/>
  <c r="V84" i="24"/>
  <c r="U84" i="24"/>
  <c r="T84" i="24"/>
  <c r="S84" i="24"/>
  <c r="R84" i="24"/>
  <c r="Q84" i="24"/>
  <c r="P84" i="24"/>
  <c r="O84" i="24"/>
  <c r="N84" i="24"/>
  <c r="M84" i="24"/>
  <c r="L84" i="24"/>
  <c r="K84" i="24"/>
  <c r="J84" i="24"/>
  <c r="I84" i="24"/>
  <c r="H84" i="24"/>
  <c r="G84" i="24"/>
  <c r="F84" i="24"/>
  <c r="E84" i="24"/>
  <c r="D84" i="24"/>
  <c r="C84" i="24"/>
  <c r="W83" i="24"/>
  <c r="V83" i="24"/>
  <c r="U83" i="24"/>
  <c r="T83" i="24"/>
  <c r="S83" i="24"/>
  <c r="R83" i="24"/>
  <c r="Q83" i="24"/>
  <c r="P83" i="24"/>
  <c r="O83" i="24"/>
  <c r="N83" i="24"/>
  <c r="M83" i="24"/>
  <c r="L83" i="24"/>
  <c r="K83" i="24"/>
  <c r="J83" i="24"/>
  <c r="I83" i="24"/>
  <c r="H83" i="24"/>
  <c r="G83" i="24"/>
  <c r="F83" i="24"/>
  <c r="E83" i="24"/>
  <c r="D83" i="24"/>
  <c r="C83" i="24"/>
  <c r="W82" i="24"/>
  <c r="V82" i="24"/>
  <c r="U82" i="24"/>
  <c r="T82" i="24"/>
  <c r="S82" i="24"/>
  <c r="R82" i="24"/>
  <c r="Q82" i="24"/>
  <c r="P82" i="24"/>
  <c r="O82" i="24"/>
  <c r="N82" i="24"/>
  <c r="M82" i="24"/>
  <c r="L82" i="24"/>
  <c r="K82" i="24"/>
  <c r="J82" i="24"/>
  <c r="I82" i="24"/>
  <c r="H82" i="24"/>
  <c r="G82" i="24"/>
  <c r="F82" i="24"/>
  <c r="E82" i="24"/>
  <c r="D82" i="24"/>
  <c r="C82" i="24"/>
  <c r="W81" i="24"/>
  <c r="V81" i="24"/>
  <c r="U81" i="24"/>
  <c r="T81" i="24"/>
  <c r="S81" i="24"/>
  <c r="R81" i="24"/>
  <c r="Q81" i="24"/>
  <c r="P81" i="24"/>
  <c r="O81" i="24"/>
  <c r="N81" i="24"/>
  <c r="M81" i="24"/>
  <c r="L81" i="24"/>
  <c r="K81" i="24"/>
  <c r="J81" i="24"/>
  <c r="I81" i="24"/>
  <c r="H81" i="24"/>
  <c r="G81" i="24"/>
  <c r="F81" i="24"/>
  <c r="E81" i="24"/>
  <c r="D81" i="24"/>
  <c r="C81" i="24"/>
  <c r="W80" i="24"/>
  <c r="V80" i="24"/>
  <c r="U80" i="24"/>
  <c r="T80" i="24"/>
  <c r="S80" i="24"/>
  <c r="R80" i="24"/>
  <c r="Q80" i="24"/>
  <c r="P80" i="24"/>
  <c r="O80" i="24"/>
  <c r="N80" i="24"/>
  <c r="M80" i="24"/>
  <c r="L80" i="24"/>
  <c r="K80" i="24"/>
  <c r="J80" i="24"/>
  <c r="I80" i="24"/>
  <c r="H80" i="24"/>
  <c r="G80" i="24"/>
  <c r="F80" i="24"/>
  <c r="E80" i="24"/>
  <c r="D80" i="24"/>
  <c r="C80" i="24"/>
  <c r="W79" i="24"/>
  <c r="V79" i="24"/>
  <c r="U79" i="24"/>
  <c r="T79" i="24"/>
  <c r="S79" i="24"/>
  <c r="R79" i="24"/>
  <c r="Q79" i="24"/>
  <c r="P79" i="24"/>
  <c r="O79" i="24"/>
  <c r="N79" i="24"/>
  <c r="M79" i="24"/>
  <c r="L79" i="24"/>
  <c r="K79" i="24"/>
  <c r="J79" i="24"/>
  <c r="I79" i="24"/>
  <c r="H79" i="24"/>
  <c r="G79" i="24"/>
  <c r="F79" i="24"/>
  <c r="E79" i="24"/>
  <c r="D79" i="24"/>
  <c r="C79" i="24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W72" i="24"/>
  <c r="W38" i="24" s="1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I267" i="23"/>
  <c r="I272" i="23" s="1"/>
  <c r="W183" i="23"/>
  <c r="W191" i="23" s="1"/>
  <c r="V183" i="23"/>
  <c r="U183" i="23"/>
  <c r="T183" i="23"/>
  <c r="T191" i="23" s="1"/>
  <c r="S183" i="23"/>
  <c r="S191" i="23" s="1"/>
  <c r="R183" i="23"/>
  <c r="R191" i="23" s="1"/>
  <c r="R201" i="23" s="1"/>
  <c r="Q183" i="23"/>
  <c r="P183" i="23"/>
  <c r="P191" i="23" s="1"/>
  <c r="P199" i="23" s="1"/>
  <c r="O183" i="23"/>
  <c r="O191" i="23" s="1"/>
  <c r="O195" i="23" s="1"/>
  <c r="N183" i="23"/>
  <c r="N191" i="23" s="1"/>
  <c r="M183" i="23"/>
  <c r="M191" i="23" s="1"/>
  <c r="M203" i="23" s="1"/>
  <c r="L183" i="23"/>
  <c r="K183" i="23"/>
  <c r="K191" i="23" s="1"/>
  <c r="K195" i="23" s="1"/>
  <c r="J183" i="23"/>
  <c r="I183" i="23"/>
  <c r="H183" i="23"/>
  <c r="H191" i="23" s="1"/>
  <c r="H203" i="23" s="1"/>
  <c r="G183" i="23"/>
  <c r="F183" i="23"/>
  <c r="E183" i="23"/>
  <c r="E191" i="23" s="1"/>
  <c r="D183" i="23"/>
  <c r="C183" i="23"/>
  <c r="W175" i="23"/>
  <c r="V175" i="23"/>
  <c r="U175" i="23"/>
  <c r="T175" i="23"/>
  <c r="S175" i="23"/>
  <c r="R175" i="23"/>
  <c r="Q175" i="23"/>
  <c r="P175" i="23"/>
  <c r="O175" i="23"/>
  <c r="N175" i="23"/>
  <c r="M175" i="23"/>
  <c r="L175" i="23"/>
  <c r="K175" i="23"/>
  <c r="J175" i="23"/>
  <c r="I175" i="23"/>
  <c r="H175" i="23"/>
  <c r="G175" i="23"/>
  <c r="F175" i="23"/>
  <c r="E175" i="23"/>
  <c r="D175" i="23"/>
  <c r="C175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W122" i="23"/>
  <c r="V122" i="23"/>
  <c r="U122" i="23"/>
  <c r="T122" i="23"/>
  <c r="S122" i="23"/>
  <c r="R122" i="23"/>
  <c r="Q122" i="23"/>
  <c r="P122" i="23"/>
  <c r="O122" i="23"/>
  <c r="N122" i="23"/>
  <c r="M122" i="23"/>
  <c r="L122" i="23"/>
  <c r="K122" i="23"/>
  <c r="J122" i="23"/>
  <c r="I122" i="23"/>
  <c r="H122" i="23"/>
  <c r="G122" i="23"/>
  <c r="F122" i="23"/>
  <c r="E122" i="23"/>
  <c r="D122" i="23"/>
  <c r="C122" i="23"/>
  <c r="W121" i="23"/>
  <c r="V121" i="23"/>
  <c r="U121" i="23"/>
  <c r="T121" i="23"/>
  <c r="S121" i="23"/>
  <c r="R121" i="23"/>
  <c r="Q121" i="23"/>
  <c r="P121" i="23"/>
  <c r="O121" i="23"/>
  <c r="N121" i="23"/>
  <c r="M121" i="23"/>
  <c r="L121" i="23"/>
  <c r="K121" i="23"/>
  <c r="J121" i="23"/>
  <c r="I121" i="23"/>
  <c r="H121" i="23"/>
  <c r="G121" i="23"/>
  <c r="F121" i="23"/>
  <c r="E121" i="23"/>
  <c r="D121" i="23"/>
  <c r="C121" i="23"/>
  <c r="W120" i="23"/>
  <c r="V120" i="23"/>
  <c r="U120" i="23"/>
  <c r="T120" i="23"/>
  <c r="S120" i="23"/>
  <c r="R120" i="23"/>
  <c r="Q120" i="23"/>
  <c r="P120" i="23"/>
  <c r="O120" i="23"/>
  <c r="N120" i="23"/>
  <c r="M120" i="23"/>
  <c r="L120" i="23"/>
  <c r="K120" i="23"/>
  <c r="J120" i="23"/>
  <c r="I120" i="23"/>
  <c r="H120" i="23"/>
  <c r="G120" i="23"/>
  <c r="F120" i="23"/>
  <c r="E120" i="23"/>
  <c r="D120" i="23"/>
  <c r="C120" i="23"/>
  <c r="W119" i="23"/>
  <c r="V119" i="23"/>
  <c r="U119" i="23"/>
  <c r="T119" i="23"/>
  <c r="S119" i="23"/>
  <c r="R119" i="23"/>
  <c r="Q119" i="23"/>
  <c r="P119" i="23"/>
  <c r="O119" i="23"/>
  <c r="N119" i="23"/>
  <c r="M119" i="23"/>
  <c r="L119" i="23"/>
  <c r="K119" i="23"/>
  <c r="J119" i="23"/>
  <c r="I119" i="23"/>
  <c r="H119" i="23"/>
  <c r="G119" i="23"/>
  <c r="F119" i="23"/>
  <c r="E119" i="23"/>
  <c r="D119" i="23"/>
  <c r="C119" i="23"/>
  <c r="W118" i="23"/>
  <c r="V118" i="23"/>
  <c r="U118" i="23"/>
  <c r="T118" i="23"/>
  <c r="S118" i="23"/>
  <c r="R118" i="23"/>
  <c r="Q118" i="23"/>
  <c r="P118" i="23"/>
  <c r="O118" i="23"/>
  <c r="N118" i="23"/>
  <c r="M118" i="23"/>
  <c r="L118" i="23"/>
  <c r="K118" i="23"/>
  <c r="J118" i="23"/>
  <c r="I118" i="23"/>
  <c r="H118" i="23"/>
  <c r="G118" i="23"/>
  <c r="F118" i="23"/>
  <c r="E118" i="23"/>
  <c r="D118" i="23"/>
  <c r="C118" i="23"/>
  <c r="W117" i="23"/>
  <c r="V117" i="23"/>
  <c r="U117" i="23"/>
  <c r="T117" i="23"/>
  <c r="S117" i="23"/>
  <c r="R117" i="23"/>
  <c r="Q117" i="23"/>
  <c r="P117" i="23"/>
  <c r="O117" i="23"/>
  <c r="N117" i="23"/>
  <c r="M117" i="23"/>
  <c r="L117" i="23"/>
  <c r="K117" i="23"/>
  <c r="J117" i="23"/>
  <c r="I117" i="23"/>
  <c r="H117" i="23"/>
  <c r="G117" i="23"/>
  <c r="F117" i="23"/>
  <c r="E117" i="23"/>
  <c r="D117" i="23"/>
  <c r="C117" i="23"/>
  <c r="W116" i="23"/>
  <c r="V116" i="23"/>
  <c r="U116" i="23"/>
  <c r="T116" i="23"/>
  <c r="S116" i="23"/>
  <c r="R116" i="23"/>
  <c r="Q116" i="23"/>
  <c r="P116" i="23"/>
  <c r="O116" i="23"/>
  <c r="N116" i="23"/>
  <c r="M116" i="23"/>
  <c r="L116" i="23"/>
  <c r="K116" i="23"/>
  <c r="J116" i="23"/>
  <c r="I116" i="23"/>
  <c r="H116" i="23"/>
  <c r="G116" i="23"/>
  <c r="F116" i="23"/>
  <c r="E116" i="23"/>
  <c r="D116" i="23"/>
  <c r="C116" i="23"/>
  <c r="W115" i="23"/>
  <c r="V115" i="23"/>
  <c r="U115" i="23"/>
  <c r="T115" i="23"/>
  <c r="S115" i="23"/>
  <c r="R115" i="23"/>
  <c r="Q115" i="23"/>
  <c r="P115" i="23"/>
  <c r="O115" i="23"/>
  <c r="N115" i="23"/>
  <c r="M115" i="23"/>
  <c r="L115" i="23"/>
  <c r="K115" i="23"/>
  <c r="J115" i="23"/>
  <c r="I115" i="23"/>
  <c r="H115" i="23"/>
  <c r="G115" i="23"/>
  <c r="F115" i="23"/>
  <c r="E115" i="23"/>
  <c r="D115" i="23"/>
  <c r="C115" i="23"/>
  <c r="W114" i="23"/>
  <c r="V114" i="23"/>
  <c r="U114" i="23"/>
  <c r="T114" i="23"/>
  <c r="S114" i="23"/>
  <c r="R114" i="23"/>
  <c r="Q114" i="23"/>
  <c r="P114" i="23"/>
  <c r="O114" i="23"/>
  <c r="N114" i="23"/>
  <c r="M114" i="23"/>
  <c r="L114" i="23"/>
  <c r="K114" i="23"/>
  <c r="J114" i="23"/>
  <c r="I114" i="23"/>
  <c r="H114" i="23"/>
  <c r="G114" i="23"/>
  <c r="F114" i="23"/>
  <c r="E114" i="23"/>
  <c r="D114" i="23"/>
  <c r="C114" i="23"/>
  <c r="W113" i="23"/>
  <c r="V113" i="23"/>
  <c r="U113" i="23"/>
  <c r="T113" i="23"/>
  <c r="S113" i="23"/>
  <c r="R113" i="23"/>
  <c r="Q113" i="23"/>
  <c r="P113" i="23"/>
  <c r="O113" i="23"/>
  <c r="N113" i="23"/>
  <c r="M113" i="23"/>
  <c r="L113" i="23"/>
  <c r="K113" i="23"/>
  <c r="J113" i="23"/>
  <c r="I113" i="23"/>
  <c r="H113" i="23"/>
  <c r="G113" i="23"/>
  <c r="F113" i="23"/>
  <c r="E113" i="23"/>
  <c r="D113" i="23"/>
  <c r="C113" i="23"/>
  <c r="W107" i="23"/>
  <c r="V107" i="23"/>
  <c r="U107" i="23"/>
  <c r="T107" i="23"/>
  <c r="S107" i="23"/>
  <c r="R107" i="23"/>
  <c r="Q107" i="23"/>
  <c r="P107" i="23"/>
  <c r="O107" i="23"/>
  <c r="N107" i="23"/>
  <c r="M107" i="23"/>
  <c r="L107" i="23"/>
  <c r="K107" i="23"/>
  <c r="J107" i="23"/>
  <c r="I107" i="23"/>
  <c r="H107" i="23"/>
  <c r="G107" i="23"/>
  <c r="F107" i="23"/>
  <c r="E107" i="23"/>
  <c r="D107" i="23"/>
  <c r="C107" i="23"/>
  <c r="W106" i="23"/>
  <c r="V106" i="23"/>
  <c r="U106" i="23"/>
  <c r="T106" i="23"/>
  <c r="S106" i="23"/>
  <c r="R106" i="23"/>
  <c r="Q106" i="23"/>
  <c r="P106" i="23"/>
  <c r="O106" i="23"/>
  <c r="N106" i="23"/>
  <c r="M106" i="23"/>
  <c r="L106" i="23"/>
  <c r="K106" i="23"/>
  <c r="J106" i="23"/>
  <c r="I106" i="23"/>
  <c r="H106" i="23"/>
  <c r="G106" i="23"/>
  <c r="F106" i="23"/>
  <c r="E106" i="23"/>
  <c r="D106" i="23"/>
  <c r="C106" i="23"/>
  <c r="W88" i="23"/>
  <c r="V88" i="23"/>
  <c r="U88" i="23"/>
  <c r="T88" i="23"/>
  <c r="S88" i="23"/>
  <c r="R88" i="23"/>
  <c r="Q88" i="23"/>
  <c r="P88" i="23"/>
  <c r="O88" i="23"/>
  <c r="N88" i="23"/>
  <c r="M88" i="23"/>
  <c r="L88" i="23"/>
  <c r="K88" i="23"/>
  <c r="J88" i="23"/>
  <c r="I88" i="23"/>
  <c r="H88" i="23"/>
  <c r="G88" i="23"/>
  <c r="F88" i="23"/>
  <c r="E88" i="23"/>
  <c r="D88" i="23"/>
  <c r="C88" i="23"/>
  <c r="W87" i="23"/>
  <c r="V87" i="23"/>
  <c r="U87" i="23"/>
  <c r="T87" i="23"/>
  <c r="S87" i="23"/>
  <c r="R87" i="23"/>
  <c r="Q87" i="23"/>
  <c r="P87" i="23"/>
  <c r="O87" i="23"/>
  <c r="N87" i="23"/>
  <c r="M87" i="23"/>
  <c r="L87" i="23"/>
  <c r="K87" i="23"/>
  <c r="J87" i="23"/>
  <c r="I87" i="23"/>
  <c r="H87" i="23"/>
  <c r="G87" i="23"/>
  <c r="F87" i="23"/>
  <c r="E87" i="23"/>
  <c r="D87" i="23"/>
  <c r="C87" i="23"/>
  <c r="W86" i="23"/>
  <c r="V86" i="23"/>
  <c r="U86" i="23"/>
  <c r="T86" i="23"/>
  <c r="S86" i="23"/>
  <c r="R86" i="23"/>
  <c r="Q86" i="23"/>
  <c r="P86" i="23"/>
  <c r="O86" i="23"/>
  <c r="N86" i="23"/>
  <c r="M86" i="23"/>
  <c r="L86" i="23"/>
  <c r="K86" i="23"/>
  <c r="J86" i="23"/>
  <c r="I86" i="23"/>
  <c r="H86" i="23"/>
  <c r="G86" i="23"/>
  <c r="F86" i="23"/>
  <c r="E86" i="23"/>
  <c r="D86" i="23"/>
  <c r="C86" i="23"/>
  <c r="W85" i="23"/>
  <c r="V85" i="23"/>
  <c r="U85" i="23"/>
  <c r="T85" i="23"/>
  <c r="S85" i="23"/>
  <c r="R85" i="23"/>
  <c r="Q85" i="23"/>
  <c r="P85" i="23"/>
  <c r="O85" i="23"/>
  <c r="N85" i="23"/>
  <c r="M85" i="23"/>
  <c r="L85" i="23"/>
  <c r="K85" i="23"/>
  <c r="J85" i="23"/>
  <c r="I85" i="23"/>
  <c r="H85" i="23"/>
  <c r="H51" i="23" s="1"/>
  <c r="G85" i="23"/>
  <c r="F85" i="23"/>
  <c r="E85" i="23"/>
  <c r="D85" i="23"/>
  <c r="C85" i="23"/>
  <c r="W84" i="23"/>
  <c r="V84" i="23"/>
  <c r="U84" i="23"/>
  <c r="T84" i="23"/>
  <c r="S84" i="23"/>
  <c r="R84" i="23"/>
  <c r="Q84" i="23"/>
  <c r="P84" i="23"/>
  <c r="O84" i="23"/>
  <c r="N84" i="23"/>
  <c r="M84" i="23"/>
  <c r="L84" i="23"/>
  <c r="K84" i="23"/>
  <c r="J84" i="23"/>
  <c r="I84" i="23"/>
  <c r="H84" i="23"/>
  <c r="G84" i="23"/>
  <c r="F84" i="23"/>
  <c r="E84" i="23"/>
  <c r="D84" i="23"/>
  <c r="C84" i="23"/>
  <c r="W83" i="23"/>
  <c r="V83" i="23"/>
  <c r="U83" i="23"/>
  <c r="T83" i="23"/>
  <c r="S83" i="23"/>
  <c r="R83" i="23"/>
  <c r="Q83" i="23"/>
  <c r="P83" i="23"/>
  <c r="O83" i="23"/>
  <c r="N83" i="23"/>
  <c r="M83" i="23"/>
  <c r="L83" i="23"/>
  <c r="K83" i="23"/>
  <c r="J83" i="23"/>
  <c r="I83" i="23"/>
  <c r="H83" i="23"/>
  <c r="G83" i="23"/>
  <c r="F83" i="23"/>
  <c r="E83" i="23"/>
  <c r="D83" i="23"/>
  <c r="C83" i="23"/>
  <c r="W82" i="23"/>
  <c r="V82" i="23"/>
  <c r="U82" i="23"/>
  <c r="T82" i="23"/>
  <c r="S82" i="23"/>
  <c r="R82" i="23"/>
  <c r="Q82" i="23"/>
  <c r="P82" i="23"/>
  <c r="O82" i="23"/>
  <c r="N82" i="23"/>
  <c r="M82" i="23"/>
  <c r="L82" i="23"/>
  <c r="K82" i="23"/>
  <c r="J82" i="23"/>
  <c r="I82" i="23"/>
  <c r="H82" i="23"/>
  <c r="G82" i="23"/>
  <c r="F82" i="23"/>
  <c r="E82" i="23"/>
  <c r="D82" i="23"/>
  <c r="C82" i="23"/>
  <c r="W81" i="23"/>
  <c r="V81" i="23"/>
  <c r="U81" i="23"/>
  <c r="T81" i="23"/>
  <c r="S81" i="23"/>
  <c r="R81" i="23"/>
  <c r="Q81" i="23"/>
  <c r="P81" i="23"/>
  <c r="O81" i="23"/>
  <c r="N81" i="23"/>
  <c r="M81" i="23"/>
  <c r="L81" i="23"/>
  <c r="K81" i="23"/>
  <c r="J81" i="23"/>
  <c r="I81" i="23"/>
  <c r="H81" i="23"/>
  <c r="G81" i="23"/>
  <c r="F81" i="23"/>
  <c r="E81" i="23"/>
  <c r="D81" i="23"/>
  <c r="C81" i="23"/>
  <c r="W80" i="23"/>
  <c r="V80" i="23"/>
  <c r="U80" i="23"/>
  <c r="T80" i="23"/>
  <c r="S80" i="23"/>
  <c r="R80" i="23"/>
  <c r="Q80" i="23"/>
  <c r="P80" i="23"/>
  <c r="O80" i="23"/>
  <c r="N80" i="23"/>
  <c r="M80" i="23"/>
  <c r="L80" i="23"/>
  <c r="K80" i="23"/>
  <c r="J80" i="23"/>
  <c r="I80" i="23"/>
  <c r="H80" i="23"/>
  <c r="G80" i="23"/>
  <c r="F80" i="23"/>
  <c r="E80" i="23"/>
  <c r="D80" i="23"/>
  <c r="C80" i="23"/>
  <c r="W79" i="23"/>
  <c r="V79" i="23"/>
  <c r="U79" i="23"/>
  <c r="T79" i="23"/>
  <c r="S79" i="23"/>
  <c r="R79" i="23"/>
  <c r="Q79" i="23"/>
  <c r="P79" i="23"/>
  <c r="O79" i="23"/>
  <c r="N79" i="23"/>
  <c r="M79" i="23"/>
  <c r="L79" i="23"/>
  <c r="K79" i="23"/>
  <c r="J79" i="23"/>
  <c r="I79" i="23"/>
  <c r="H79" i="23"/>
  <c r="G79" i="23"/>
  <c r="F79" i="23"/>
  <c r="E79" i="23"/>
  <c r="D79" i="23"/>
  <c r="C79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E73" i="23"/>
  <c r="D73" i="23"/>
  <c r="C73" i="23"/>
  <c r="W72" i="23"/>
  <c r="V72" i="23"/>
  <c r="U72" i="23"/>
  <c r="T72" i="23"/>
  <c r="S72" i="23"/>
  <c r="R72" i="23"/>
  <c r="Q72" i="23"/>
  <c r="P72" i="23"/>
  <c r="O72" i="23"/>
  <c r="N72" i="23"/>
  <c r="M72" i="23"/>
  <c r="L72" i="23"/>
  <c r="K72" i="23"/>
  <c r="J72" i="23"/>
  <c r="I72" i="23"/>
  <c r="H72" i="23"/>
  <c r="G72" i="23"/>
  <c r="F72" i="23"/>
  <c r="E72" i="23"/>
  <c r="D72" i="23"/>
  <c r="C72" i="23"/>
  <c r="W183" i="18"/>
  <c r="W191" i="18" s="1"/>
  <c r="V183" i="18"/>
  <c r="U183" i="18"/>
  <c r="T183" i="18"/>
  <c r="S183" i="18"/>
  <c r="S191" i="18" s="1"/>
  <c r="R183" i="18"/>
  <c r="Q183" i="18"/>
  <c r="Q191" i="18" s="1"/>
  <c r="Q199" i="18" s="1"/>
  <c r="P183" i="18"/>
  <c r="P191" i="18" s="1"/>
  <c r="O183" i="18"/>
  <c r="N183" i="18"/>
  <c r="N191" i="18" s="1"/>
  <c r="N195" i="18" s="1"/>
  <c r="M183" i="18"/>
  <c r="M191" i="18" s="1"/>
  <c r="L183" i="18"/>
  <c r="K183" i="18"/>
  <c r="K191" i="18" s="1"/>
  <c r="K196" i="18" s="1"/>
  <c r="J183" i="18"/>
  <c r="J191" i="18" s="1"/>
  <c r="I183" i="18"/>
  <c r="H183" i="18"/>
  <c r="H191" i="18" s="1"/>
  <c r="H194" i="18" s="1"/>
  <c r="G183" i="18"/>
  <c r="G191" i="18" s="1"/>
  <c r="F183" i="18"/>
  <c r="E183" i="18"/>
  <c r="D183" i="18"/>
  <c r="C183" i="18"/>
  <c r="C191" i="18" s="1"/>
  <c r="W175" i="18"/>
  <c r="V175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D175" i="18"/>
  <c r="C175" i="18"/>
  <c r="W174" i="18"/>
  <c r="V174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D174" i="18"/>
  <c r="C174" i="18"/>
  <c r="W122" i="18"/>
  <c r="V122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D122" i="18"/>
  <c r="C122" i="18"/>
  <c r="W121" i="18"/>
  <c r="V121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D121" i="18"/>
  <c r="C121" i="18"/>
  <c r="W120" i="18"/>
  <c r="V120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D120" i="18"/>
  <c r="C120" i="18"/>
  <c r="W119" i="18"/>
  <c r="V119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D119" i="18"/>
  <c r="C119" i="18"/>
  <c r="W118" i="18"/>
  <c r="V118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D118" i="18"/>
  <c r="C118" i="18"/>
  <c r="W117" i="18"/>
  <c r="V117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D117" i="18"/>
  <c r="C117" i="18"/>
  <c r="W116" i="18"/>
  <c r="V116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D116" i="18"/>
  <c r="C116" i="18"/>
  <c r="W115" i="18"/>
  <c r="V115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D115" i="18"/>
  <c r="C115" i="18"/>
  <c r="W114" i="18"/>
  <c r="V114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D114" i="18"/>
  <c r="C114" i="18"/>
  <c r="W113" i="18"/>
  <c r="V113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D113" i="18"/>
  <c r="C113" i="18"/>
  <c r="W107" i="18"/>
  <c r="V107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D107" i="18"/>
  <c r="C107" i="18"/>
  <c r="W106" i="18"/>
  <c r="V106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D106" i="18"/>
  <c r="C106" i="18"/>
  <c r="W88" i="18"/>
  <c r="V88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D88" i="18"/>
  <c r="C88" i="18"/>
  <c r="W87" i="18"/>
  <c r="V87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D87" i="18"/>
  <c r="C87" i="18"/>
  <c r="W86" i="18"/>
  <c r="V86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D86" i="18"/>
  <c r="C86" i="18"/>
  <c r="W85" i="18"/>
  <c r="V85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D85" i="18"/>
  <c r="C85" i="18"/>
  <c r="W84" i="18"/>
  <c r="V84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D84" i="18"/>
  <c r="C84" i="18"/>
  <c r="W83" i="18"/>
  <c r="V83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D83" i="18"/>
  <c r="C83" i="18"/>
  <c r="W82" i="18"/>
  <c r="V82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D82" i="18"/>
  <c r="C82" i="18"/>
  <c r="W81" i="18"/>
  <c r="V81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D81" i="18"/>
  <c r="C81" i="18"/>
  <c r="W80" i="18"/>
  <c r="V80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D80" i="18"/>
  <c r="C80" i="18"/>
  <c r="W79" i="18"/>
  <c r="V79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D79" i="18"/>
  <c r="C79" i="18"/>
  <c r="W73" i="18"/>
  <c r="V73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D73" i="18"/>
  <c r="C73" i="18"/>
  <c r="W72" i="18"/>
  <c r="V72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D72" i="18"/>
  <c r="C72" i="18"/>
  <c r="Q149" i="30"/>
  <c r="W183" i="22"/>
  <c r="V183" i="22"/>
  <c r="V191" i="22" s="1"/>
  <c r="V200" i="22" s="1"/>
  <c r="U183" i="22"/>
  <c r="T183" i="22"/>
  <c r="S183" i="22"/>
  <c r="S191" i="22" s="1"/>
  <c r="S197" i="22" s="1"/>
  <c r="R183" i="22"/>
  <c r="R191" i="22" s="1"/>
  <c r="R197" i="22" s="1"/>
  <c r="Q183" i="22"/>
  <c r="P183" i="22"/>
  <c r="O183" i="22"/>
  <c r="O191" i="22" s="1"/>
  <c r="O194" i="22" s="1"/>
  <c r="N183" i="22"/>
  <c r="N191" i="22" s="1"/>
  <c r="N202" i="22" s="1"/>
  <c r="M183" i="22"/>
  <c r="M191" i="22" s="1"/>
  <c r="M203" i="22" s="1"/>
  <c r="L183" i="22"/>
  <c r="L191" i="22" s="1"/>
  <c r="L203" i="22" s="1"/>
  <c r="K183" i="22"/>
  <c r="J183" i="22"/>
  <c r="J191" i="22" s="1"/>
  <c r="I183" i="22"/>
  <c r="H183" i="22"/>
  <c r="H191" i="22" s="1"/>
  <c r="H196" i="22" s="1"/>
  <c r="G183" i="22"/>
  <c r="F183" i="22"/>
  <c r="F191" i="22" s="1"/>
  <c r="E183" i="22"/>
  <c r="D183" i="22"/>
  <c r="C183" i="22"/>
  <c r="W175" i="22"/>
  <c r="V175" i="22"/>
  <c r="V176" i="22" s="1"/>
  <c r="U175" i="22"/>
  <c r="T175" i="22"/>
  <c r="S175" i="22"/>
  <c r="R175" i="22"/>
  <c r="Q175" i="22"/>
  <c r="P175" i="22"/>
  <c r="O175" i="22"/>
  <c r="N175" i="22"/>
  <c r="M175" i="22"/>
  <c r="L175" i="22"/>
  <c r="K175" i="22"/>
  <c r="J175" i="22"/>
  <c r="I175" i="22"/>
  <c r="H175" i="22"/>
  <c r="G175" i="22"/>
  <c r="F175" i="22"/>
  <c r="E175" i="22"/>
  <c r="D175" i="22"/>
  <c r="C175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W122" i="22"/>
  <c r="V122" i="22"/>
  <c r="U122" i="22"/>
  <c r="T122" i="22"/>
  <c r="S122" i="22"/>
  <c r="R122" i="22"/>
  <c r="Q122" i="22"/>
  <c r="P122" i="22"/>
  <c r="O122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W121" i="22"/>
  <c r="V121" i="22"/>
  <c r="U121" i="22"/>
  <c r="T121" i="22"/>
  <c r="S121" i="22"/>
  <c r="R121" i="22"/>
  <c r="Q121" i="22"/>
  <c r="P121" i="22"/>
  <c r="O121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W120" i="22"/>
  <c r="V120" i="22"/>
  <c r="U120" i="22"/>
  <c r="T120" i="22"/>
  <c r="S120" i="22"/>
  <c r="R120" i="22"/>
  <c r="Q120" i="22"/>
  <c r="P120" i="22"/>
  <c r="O120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W119" i="22"/>
  <c r="V119" i="22"/>
  <c r="U119" i="22"/>
  <c r="T119" i="22"/>
  <c r="S119" i="22"/>
  <c r="R119" i="22"/>
  <c r="Q119" i="22"/>
  <c r="P119" i="22"/>
  <c r="O119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W118" i="22"/>
  <c r="V118" i="22"/>
  <c r="U118" i="22"/>
  <c r="T118" i="22"/>
  <c r="S118" i="22"/>
  <c r="R118" i="22"/>
  <c r="Q118" i="22"/>
  <c r="P118" i="22"/>
  <c r="O118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W117" i="22"/>
  <c r="V117" i="22"/>
  <c r="U117" i="22"/>
  <c r="T117" i="22"/>
  <c r="S117" i="22"/>
  <c r="R117" i="22"/>
  <c r="Q117" i="22"/>
  <c r="P117" i="22"/>
  <c r="O117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W116" i="22"/>
  <c r="V116" i="22"/>
  <c r="U116" i="22"/>
  <c r="T116" i="22"/>
  <c r="S116" i="22"/>
  <c r="R116" i="22"/>
  <c r="Q116" i="22"/>
  <c r="P116" i="22"/>
  <c r="O116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W115" i="22"/>
  <c r="V115" i="22"/>
  <c r="U115" i="22"/>
  <c r="T115" i="22"/>
  <c r="S115" i="22"/>
  <c r="R115" i="22"/>
  <c r="Q115" i="22"/>
  <c r="P115" i="22"/>
  <c r="O115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W114" i="22"/>
  <c r="V114" i="22"/>
  <c r="U114" i="22"/>
  <c r="T114" i="22"/>
  <c r="S114" i="22"/>
  <c r="R114" i="22"/>
  <c r="Q114" i="22"/>
  <c r="P114" i="22"/>
  <c r="O114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W113" i="22"/>
  <c r="V113" i="22"/>
  <c r="U113" i="22"/>
  <c r="T113" i="22"/>
  <c r="S113" i="22"/>
  <c r="R113" i="22"/>
  <c r="Q113" i="22"/>
  <c r="P113" i="22"/>
  <c r="O113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W107" i="22"/>
  <c r="V107" i="22"/>
  <c r="U107" i="22"/>
  <c r="T107" i="22"/>
  <c r="S107" i="22"/>
  <c r="R107" i="22"/>
  <c r="Q107" i="22"/>
  <c r="P107" i="22"/>
  <c r="O107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W106" i="22"/>
  <c r="V106" i="22"/>
  <c r="U106" i="22"/>
  <c r="T106" i="22"/>
  <c r="S106" i="22"/>
  <c r="R106" i="22"/>
  <c r="Q106" i="22"/>
  <c r="P106" i="22"/>
  <c r="O106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W88" i="22"/>
  <c r="V88" i="22"/>
  <c r="U88" i="22"/>
  <c r="T88" i="22"/>
  <c r="S88" i="22"/>
  <c r="R88" i="22"/>
  <c r="Q88" i="22"/>
  <c r="P88" i="22"/>
  <c r="O88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W87" i="22"/>
  <c r="V87" i="22"/>
  <c r="U87" i="22"/>
  <c r="T87" i="22"/>
  <c r="S87" i="22"/>
  <c r="R87" i="22"/>
  <c r="Q87" i="22"/>
  <c r="P87" i="22"/>
  <c r="O87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W86" i="22"/>
  <c r="V86" i="22"/>
  <c r="U86" i="22"/>
  <c r="T86" i="22"/>
  <c r="S86" i="22"/>
  <c r="R86" i="22"/>
  <c r="Q86" i="22"/>
  <c r="P86" i="22"/>
  <c r="O86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W85" i="22"/>
  <c r="V85" i="22"/>
  <c r="U85" i="22"/>
  <c r="T85" i="22"/>
  <c r="S85" i="22"/>
  <c r="R85" i="22"/>
  <c r="Q85" i="22"/>
  <c r="P85" i="22"/>
  <c r="O85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W84" i="22"/>
  <c r="V84" i="22"/>
  <c r="U84" i="22"/>
  <c r="T84" i="22"/>
  <c r="S84" i="22"/>
  <c r="R84" i="22"/>
  <c r="Q84" i="22"/>
  <c r="P84" i="22"/>
  <c r="O84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W83" i="22"/>
  <c r="V83" i="22"/>
  <c r="U83" i="22"/>
  <c r="T83" i="22"/>
  <c r="S83" i="22"/>
  <c r="R83" i="22"/>
  <c r="Q83" i="22"/>
  <c r="P83" i="22"/>
  <c r="O83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W82" i="22"/>
  <c r="V82" i="22"/>
  <c r="U82" i="22"/>
  <c r="T82" i="22"/>
  <c r="S82" i="22"/>
  <c r="R82" i="22"/>
  <c r="Q82" i="22"/>
  <c r="P82" i="22"/>
  <c r="O82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W81" i="22"/>
  <c r="V81" i="22"/>
  <c r="U81" i="22"/>
  <c r="T81" i="22"/>
  <c r="S81" i="22"/>
  <c r="R81" i="22"/>
  <c r="Q81" i="22"/>
  <c r="P81" i="22"/>
  <c r="O81" i="22"/>
  <c r="N81" i="22"/>
  <c r="M81" i="22"/>
  <c r="L81" i="22"/>
  <c r="K81" i="22"/>
  <c r="J81" i="22"/>
  <c r="J47" i="22" s="1"/>
  <c r="I81" i="22"/>
  <c r="H81" i="22"/>
  <c r="G81" i="22"/>
  <c r="F81" i="22"/>
  <c r="E81" i="22"/>
  <c r="D81" i="22"/>
  <c r="C81" i="22"/>
  <c r="W80" i="22"/>
  <c r="V80" i="22"/>
  <c r="U80" i="22"/>
  <c r="T80" i="22"/>
  <c r="S80" i="22"/>
  <c r="R80" i="22"/>
  <c r="Q80" i="22"/>
  <c r="P80" i="22"/>
  <c r="O80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W79" i="22"/>
  <c r="V79" i="22"/>
  <c r="U79" i="22"/>
  <c r="T79" i="22"/>
  <c r="S79" i="22"/>
  <c r="R79" i="22"/>
  <c r="Q79" i="22"/>
  <c r="P79" i="22"/>
  <c r="O79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W73" i="22"/>
  <c r="V73" i="22"/>
  <c r="U73" i="22"/>
  <c r="T73" i="22"/>
  <c r="S73" i="22"/>
  <c r="R73" i="22"/>
  <c r="Q73" i="22"/>
  <c r="P73" i="22"/>
  <c r="O73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W72" i="22"/>
  <c r="V72" i="22"/>
  <c r="U72" i="22"/>
  <c r="T72" i="22"/>
  <c r="S72" i="22"/>
  <c r="S38" i="22" s="1"/>
  <c r="R72" i="22"/>
  <c r="Q72" i="22"/>
  <c r="P72" i="22"/>
  <c r="O72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R156" i="23"/>
  <c r="U305" i="24"/>
  <c r="O267" i="24"/>
  <c r="O278" i="24" s="1"/>
  <c r="R191" i="24"/>
  <c r="L54" i="24"/>
  <c r="C305" i="25"/>
  <c r="M267" i="25"/>
  <c r="M270" i="25" s="1"/>
  <c r="F49" i="25"/>
  <c r="R191" i="26"/>
  <c r="R194" i="26" s="1"/>
  <c r="U108" i="26"/>
  <c r="M51" i="26"/>
  <c r="N48" i="26"/>
  <c r="F305" i="27"/>
  <c r="R267" i="27"/>
  <c r="R278" i="27" s="1"/>
  <c r="F191" i="27"/>
  <c r="V176" i="27"/>
  <c r="F176" i="27"/>
  <c r="G108" i="27"/>
  <c r="U54" i="27"/>
  <c r="L305" i="28"/>
  <c r="W305" i="28"/>
  <c r="C305" i="28"/>
  <c r="J267" i="28"/>
  <c r="J270" i="28" s="1"/>
  <c r="S267" i="28"/>
  <c r="S278" i="28" s="1"/>
  <c r="R267" i="28"/>
  <c r="I267" i="28"/>
  <c r="D153" i="28"/>
  <c r="P191" i="28"/>
  <c r="P199" i="28" s="1"/>
  <c r="K191" i="28"/>
  <c r="G191" i="28"/>
  <c r="G199" i="28" s="1"/>
  <c r="D191" i="28"/>
  <c r="D197" i="28" s="1"/>
  <c r="I176" i="28"/>
  <c r="T48" i="28"/>
  <c r="D108" i="28"/>
  <c r="U108" i="28"/>
  <c r="H51" i="28"/>
  <c r="O45" i="28"/>
  <c r="V74" i="28"/>
  <c r="O54" i="28"/>
  <c r="U50" i="28"/>
  <c r="N50" i="28"/>
  <c r="P49" i="28"/>
  <c r="M48" i="28"/>
  <c r="V47" i="28"/>
  <c r="N46" i="28"/>
  <c r="L45" i="28"/>
  <c r="M38" i="28"/>
  <c r="T305" i="29"/>
  <c r="T308" i="29" s="1"/>
  <c r="O305" i="29"/>
  <c r="F305" i="29"/>
  <c r="I305" i="29"/>
  <c r="I308" i="29" s="1"/>
  <c r="U305" i="29"/>
  <c r="U316" i="29" s="1"/>
  <c r="U267" i="29"/>
  <c r="U279" i="29" s="1"/>
  <c r="S267" i="29"/>
  <c r="S279" i="29" s="1"/>
  <c r="N267" i="29"/>
  <c r="N273" i="29" s="1"/>
  <c r="L267" i="29"/>
  <c r="L274" i="29" s="1"/>
  <c r="F267" i="29"/>
  <c r="F272" i="29" s="1"/>
  <c r="O267" i="29"/>
  <c r="O272" i="29" s="1"/>
  <c r="D267" i="29"/>
  <c r="V191" i="29"/>
  <c r="V198" i="29" s="1"/>
  <c r="U191" i="29"/>
  <c r="U196" i="29" s="1"/>
  <c r="T191" i="29"/>
  <c r="R191" i="29"/>
  <c r="R197" i="29" s="1"/>
  <c r="C191" i="29"/>
  <c r="C199" i="29" s="1"/>
  <c r="P191" i="29"/>
  <c r="P197" i="29" s="1"/>
  <c r="V176" i="29"/>
  <c r="F176" i="29"/>
  <c r="J176" i="29"/>
  <c r="H52" i="29"/>
  <c r="H49" i="29"/>
  <c r="C47" i="29"/>
  <c r="R108" i="29"/>
  <c r="Q108" i="29"/>
  <c r="V108" i="29"/>
  <c r="R53" i="29"/>
  <c r="T52" i="29"/>
  <c r="K52" i="29"/>
  <c r="N50" i="29"/>
  <c r="R49" i="29"/>
  <c r="S74" i="29"/>
  <c r="P54" i="29"/>
  <c r="O54" i="29"/>
  <c r="U53" i="29"/>
  <c r="T53" i="29"/>
  <c r="D53" i="29"/>
  <c r="O51" i="29"/>
  <c r="N51" i="29"/>
  <c r="D50" i="29"/>
  <c r="I49" i="29"/>
  <c r="P47" i="29"/>
  <c r="J45" i="29"/>
  <c r="D45" i="29"/>
  <c r="U305" i="30"/>
  <c r="U314" i="30" s="1"/>
  <c r="O305" i="30"/>
  <c r="E305" i="30"/>
  <c r="E314" i="30" s="1"/>
  <c r="F305" i="30"/>
  <c r="U267" i="30"/>
  <c r="U276" i="30" s="1"/>
  <c r="Q267" i="30"/>
  <c r="Q276" i="30" s="1"/>
  <c r="P267" i="30"/>
  <c r="I267" i="30"/>
  <c r="I272" i="30" s="1"/>
  <c r="F267" i="30"/>
  <c r="N267" i="30"/>
  <c r="N275" i="30" s="1"/>
  <c r="L267" i="30"/>
  <c r="S191" i="30"/>
  <c r="S196" i="30" s="1"/>
  <c r="M191" i="30"/>
  <c r="M200" i="30" s="1"/>
  <c r="L191" i="30"/>
  <c r="L203" i="30" s="1"/>
  <c r="F191" i="30"/>
  <c r="F194" i="30" s="1"/>
  <c r="C191" i="30"/>
  <c r="C203" i="30" s="1"/>
  <c r="W191" i="30"/>
  <c r="W202" i="30" s="1"/>
  <c r="Q191" i="30"/>
  <c r="G191" i="30"/>
  <c r="G203" i="30" s="1"/>
  <c r="N176" i="30"/>
  <c r="O176" i="30"/>
  <c r="L176" i="30"/>
  <c r="O47" i="30"/>
  <c r="M38" i="30"/>
  <c r="E108" i="30"/>
  <c r="R54" i="30"/>
  <c r="W53" i="30"/>
  <c r="L53" i="30"/>
  <c r="Q51" i="30"/>
  <c r="E51" i="30"/>
  <c r="V50" i="30"/>
  <c r="L49" i="30"/>
  <c r="K49" i="30"/>
  <c r="P48" i="30"/>
  <c r="U47" i="30"/>
  <c r="R46" i="30"/>
  <c r="L74" i="30"/>
  <c r="R74" i="30"/>
  <c r="P74" i="30"/>
  <c r="G74" i="30"/>
  <c r="V54" i="30"/>
  <c r="U54" i="30"/>
  <c r="P54" i="30"/>
  <c r="F54" i="30"/>
  <c r="U53" i="30"/>
  <c r="T53" i="30"/>
  <c r="Q53" i="30"/>
  <c r="K53" i="30"/>
  <c r="E53" i="30"/>
  <c r="P52" i="30"/>
  <c r="N52" i="30"/>
  <c r="J52" i="30"/>
  <c r="F52" i="30"/>
  <c r="U51" i="30"/>
  <c r="P51" i="30"/>
  <c r="O51" i="30"/>
  <c r="T50" i="30"/>
  <c r="J50" i="30"/>
  <c r="D50" i="30"/>
  <c r="R49" i="30"/>
  <c r="O49" i="30"/>
  <c r="I49" i="30"/>
  <c r="N48" i="30"/>
  <c r="J48" i="30"/>
  <c r="S47" i="30"/>
  <c r="I47" i="30"/>
  <c r="D47" i="30"/>
  <c r="C47" i="30"/>
  <c r="N46" i="30"/>
  <c r="H46" i="30"/>
  <c r="M45" i="30"/>
  <c r="O38" i="30"/>
  <c r="I38" i="30"/>
  <c r="O305" i="19"/>
  <c r="O309" i="19" s="1"/>
  <c r="S197" i="19"/>
  <c r="M191" i="19"/>
  <c r="M197" i="19" s="1"/>
  <c r="J191" i="19"/>
  <c r="G191" i="19"/>
  <c r="G196" i="19" s="1"/>
  <c r="C191" i="19"/>
  <c r="C197" i="19" s="1"/>
  <c r="G176" i="19"/>
  <c r="G108" i="19"/>
  <c r="S38" i="19"/>
  <c r="R53" i="19"/>
  <c r="O74" i="19"/>
  <c r="E38" i="19"/>
  <c r="H49" i="19"/>
  <c r="V45" i="19"/>
  <c r="M45" i="19"/>
  <c r="L38" i="19"/>
  <c r="D38" i="19"/>
  <c r="U305" i="32"/>
  <c r="U308" i="32" s="1"/>
  <c r="D305" i="32"/>
  <c r="D316" i="32" s="1"/>
  <c r="C305" i="32"/>
  <c r="L267" i="32"/>
  <c r="R267" i="32"/>
  <c r="R273" i="32" s="1"/>
  <c r="H267" i="32"/>
  <c r="G191" i="32"/>
  <c r="C191" i="32"/>
  <c r="C195" i="32" s="1"/>
  <c r="O176" i="32"/>
  <c r="D176" i="32"/>
  <c r="U176" i="32"/>
  <c r="L176" i="32"/>
  <c r="K176" i="32"/>
  <c r="I176" i="32"/>
  <c r="U38" i="32"/>
  <c r="C46" i="32"/>
  <c r="C12" i="32" s="1"/>
  <c r="W74" i="32"/>
  <c r="P53" i="32"/>
  <c r="T51" i="32"/>
  <c r="M51" i="32"/>
  <c r="I50" i="32"/>
  <c r="V49" i="32"/>
  <c r="U46" i="32"/>
  <c r="S305" i="33"/>
  <c r="F305" i="33"/>
  <c r="F313" i="33" s="1"/>
  <c r="U267" i="33"/>
  <c r="U276" i="33" s="1"/>
  <c r="R267" i="33"/>
  <c r="R274" i="33" s="1"/>
  <c r="P267" i="33"/>
  <c r="M267" i="33"/>
  <c r="H267" i="33"/>
  <c r="H273" i="33" s="1"/>
  <c r="V267" i="33"/>
  <c r="K267" i="33"/>
  <c r="I267" i="33"/>
  <c r="V191" i="33"/>
  <c r="V201" i="33" s="1"/>
  <c r="T191" i="33"/>
  <c r="T198" i="33" s="1"/>
  <c r="R191" i="33"/>
  <c r="L191" i="33"/>
  <c r="J191" i="33"/>
  <c r="J197" i="33" s="1"/>
  <c r="D191" i="33"/>
  <c r="D198" i="33" s="1"/>
  <c r="Q191" i="33"/>
  <c r="O191" i="33"/>
  <c r="O197" i="33" s="1"/>
  <c r="G191" i="33"/>
  <c r="O176" i="33"/>
  <c r="I176" i="33"/>
  <c r="C176" i="33"/>
  <c r="P176" i="33"/>
  <c r="N176" i="33"/>
  <c r="J176" i="33"/>
  <c r="D176" i="33"/>
  <c r="O52" i="33"/>
  <c r="T47" i="33"/>
  <c r="R108" i="33"/>
  <c r="P108" i="33"/>
  <c r="T108" i="33"/>
  <c r="V108" i="33"/>
  <c r="K108" i="33"/>
  <c r="H38" i="33"/>
  <c r="D108" i="33"/>
  <c r="P53" i="33"/>
  <c r="L53" i="33"/>
  <c r="J53" i="33"/>
  <c r="H52" i="33"/>
  <c r="T51" i="33"/>
  <c r="R50" i="33"/>
  <c r="I50" i="33"/>
  <c r="S49" i="33"/>
  <c r="G49" i="33"/>
  <c r="U48" i="33"/>
  <c r="R46" i="33"/>
  <c r="L46" i="33"/>
  <c r="Q74" i="33"/>
  <c r="L74" i="33"/>
  <c r="W74" i="33"/>
  <c r="N38" i="33"/>
  <c r="L38" i="33"/>
  <c r="F74" i="33"/>
  <c r="Q54" i="33"/>
  <c r="G54" i="33"/>
  <c r="F54" i="33"/>
  <c r="E54" i="33"/>
  <c r="O53" i="33"/>
  <c r="F53" i="33"/>
  <c r="Q52" i="33"/>
  <c r="K52" i="33"/>
  <c r="D52" i="33"/>
  <c r="P51" i="33"/>
  <c r="M51" i="33"/>
  <c r="D51" i="33"/>
  <c r="O50" i="33"/>
  <c r="L49" i="33"/>
  <c r="J49" i="33"/>
  <c r="D49" i="33"/>
  <c r="O48" i="33"/>
  <c r="N48" i="33"/>
  <c r="C48" i="33"/>
  <c r="W47" i="33"/>
  <c r="M47" i="33"/>
  <c r="D47" i="33"/>
  <c r="M46" i="33"/>
  <c r="F46" i="33"/>
  <c r="D45" i="33"/>
  <c r="C45" i="33"/>
  <c r="W38" i="33"/>
  <c r="F38" i="33"/>
  <c r="W183" i="21"/>
  <c r="W191" i="21" s="1"/>
  <c r="W199" i="21" s="1"/>
  <c r="V183" i="21"/>
  <c r="V191" i="21" s="1"/>
  <c r="V196" i="21" s="1"/>
  <c r="U183" i="21"/>
  <c r="T183" i="21"/>
  <c r="T191" i="21" s="1"/>
  <c r="S183" i="21"/>
  <c r="R183" i="21"/>
  <c r="R191" i="21" s="1"/>
  <c r="Q183" i="21"/>
  <c r="Q191" i="21" s="1"/>
  <c r="Q202" i="21" s="1"/>
  <c r="P183" i="21"/>
  <c r="O183" i="21"/>
  <c r="N183" i="21"/>
  <c r="M183" i="21"/>
  <c r="L183" i="21"/>
  <c r="K183" i="21"/>
  <c r="J183" i="21"/>
  <c r="I183" i="21"/>
  <c r="H183" i="21"/>
  <c r="H191" i="21" s="1"/>
  <c r="H202" i="21" s="1"/>
  <c r="G183" i="21"/>
  <c r="G191" i="21" s="1"/>
  <c r="G196" i="21" s="1"/>
  <c r="F183" i="21"/>
  <c r="F191" i="21" s="1"/>
  <c r="E183" i="21"/>
  <c r="E191" i="21" s="1"/>
  <c r="D183" i="21"/>
  <c r="D191" i="21" s="1"/>
  <c r="D199" i="21" s="1"/>
  <c r="C183" i="21"/>
  <c r="C191" i="21" s="1"/>
  <c r="C201" i="21" s="1"/>
  <c r="W175" i="21"/>
  <c r="V175" i="21"/>
  <c r="U175" i="21"/>
  <c r="T175" i="21"/>
  <c r="S175" i="21"/>
  <c r="R175" i="21"/>
  <c r="Q175" i="21"/>
  <c r="P175" i="21"/>
  <c r="O175" i="21"/>
  <c r="N175" i="21"/>
  <c r="M175" i="21"/>
  <c r="L175" i="21"/>
  <c r="K175" i="21"/>
  <c r="J175" i="21"/>
  <c r="I175" i="21"/>
  <c r="H175" i="21"/>
  <c r="G175" i="21"/>
  <c r="F175" i="21"/>
  <c r="E175" i="21"/>
  <c r="D175" i="21"/>
  <c r="C175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W122" i="21"/>
  <c r="V122" i="21"/>
  <c r="U122" i="21"/>
  <c r="T122" i="21"/>
  <c r="S122" i="21"/>
  <c r="R122" i="21"/>
  <c r="Q122" i="21"/>
  <c r="P122" i="21"/>
  <c r="O122" i="21"/>
  <c r="N122" i="21"/>
  <c r="M122" i="21"/>
  <c r="L122" i="21"/>
  <c r="K122" i="21"/>
  <c r="J122" i="21"/>
  <c r="I122" i="21"/>
  <c r="H122" i="21"/>
  <c r="G122" i="21"/>
  <c r="F122" i="21"/>
  <c r="E122" i="21"/>
  <c r="D122" i="21"/>
  <c r="C122" i="21"/>
  <c r="C54" i="21" s="1"/>
  <c r="W121" i="21"/>
  <c r="V121" i="21"/>
  <c r="U121" i="21"/>
  <c r="T121" i="21"/>
  <c r="S121" i="21"/>
  <c r="R121" i="21"/>
  <c r="Q121" i="21"/>
  <c r="P121" i="21"/>
  <c r="O121" i="21"/>
  <c r="N121" i="21"/>
  <c r="M121" i="21"/>
  <c r="L121" i="21"/>
  <c r="K121" i="21"/>
  <c r="J121" i="21"/>
  <c r="I121" i="21"/>
  <c r="H121" i="21"/>
  <c r="G121" i="21"/>
  <c r="F121" i="21"/>
  <c r="E121" i="21"/>
  <c r="D121" i="21"/>
  <c r="C121" i="21"/>
  <c r="W120" i="21"/>
  <c r="V120" i="21"/>
  <c r="U120" i="21"/>
  <c r="T120" i="21"/>
  <c r="S120" i="21"/>
  <c r="R120" i="21"/>
  <c r="Q120" i="21"/>
  <c r="P120" i="21"/>
  <c r="O120" i="21"/>
  <c r="N120" i="21"/>
  <c r="M120" i="21"/>
  <c r="L120" i="21"/>
  <c r="K120" i="21"/>
  <c r="J120" i="21"/>
  <c r="I120" i="21"/>
  <c r="H120" i="21"/>
  <c r="G120" i="21"/>
  <c r="F120" i="21"/>
  <c r="E120" i="21"/>
  <c r="D120" i="21"/>
  <c r="C120" i="21"/>
  <c r="W119" i="21"/>
  <c r="V119" i="21"/>
  <c r="U119" i="21"/>
  <c r="T119" i="21"/>
  <c r="S119" i="21"/>
  <c r="R119" i="21"/>
  <c r="Q119" i="21"/>
  <c r="P119" i="21"/>
  <c r="O119" i="21"/>
  <c r="N119" i="21"/>
  <c r="M119" i="21"/>
  <c r="L119" i="21"/>
  <c r="K119" i="21"/>
  <c r="J119" i="21"/>
  <c r="I119" i="21"/>
  <c r="H119" i="21"/>
  <c r="G119" i="21"/>
  <c r="F119" i="21"/>
  <c r="E119" i="21"/>
  <c r="D119" i="21"/>
  <c r="C119" i="21"/>
  <c r="W118" i="21"/>
  <c r="V118" i="21"/>
  <c r="U118" i="21"/>
  <c r="T118" i="21"/>
  <c r="S118" i="21"/>
  <c r="R118" i="21"/>
  <c r="Q118" i="21"/>
  <c r="P118" i="21"/>
  <c r="O118" i="21"/>
  <c r="N118" i="21"/>
  <c r="M118" i="21"/>
  <c r="L118" i="21"/>
  <c r="K118" i="21"/>
  <c r="J118" i="21"/>
  <c r="I118" i="21"/>
  <c r="H118" i="21"/>
  <c r="G118" i="21"/>
  <c r="F118" i="21"/>
  <c r="E118" i="21"/>
  <c r="D118" i="21"/>
  <c r="C118" i="21"/>
  <c r="W117" i="21"/>
  <c r="V117" i="21"/>
  <c r="U117" i="21"/>
  <c r="T117" i="21"/>
  <c r="S117" i="21"/>
  <c r="R117" i="21"/>
  <c r="Q117" i="21"/>
  <c r="P117" i="21"/>
  <c r="O117" i="21"/>
  <c r="N117" i="21"/>
  <c r="M117" i="21"/>
  <c r="L117" i="21"/>
  <c r="K117" i="21"/>
  <c r="J117" i="21"/>
  <c r="I117" i="21"/>
  <c r="H117" i="21"/>
  <c r="G117" i="21"/>
  <c r="F117" i="21"/>
  <c r="E117" i="21"/>
  <c r="D117" i="21"/>
  <c r="C117" i="21"/>
  <c r="W116" i="21"/>
  <c r="V116" i="21"/>
  <c r="U116" i="21"/>
  <c r="T116" i="21"/>
  <c r="S116" i="21"/>
  <c r="R116" i="21"/>
  <c r="Q116" i="21"/>
  <c r="P116" i="21"/>
  <c r="O116" i="21"/>
  <c r="N116" i="21"/>
  <c r="M116" i="21"/>
  <c r="L116" i="21"/>
  <c r="K116" i="21"/>
  <c r="J116" i="21"/>
  <c r="I116" i="21"/>
  <c r="H116" i="21"/>
  <c r="G116" i="21"/>
  <c r="F116" i="21"/>
  <c r="E116" i="21"/>
  <c r="D116" i="21"/>
  <c r="C116" i="21"/>
  <c r="W115" i="21"/>
  <c r="V115" i="21"/>
  <c r="U115" i="21"/>
  <c r="T115" i="21"/>
  <c r="S115" i="21"/>
  <c r="R115" i="21"/>
  <c r="Q115" i="21"/>
  <c r="P115" i="21"/>
  <c r="O115" i="21"/>
  <c r="N115" i="21"/>
  <c r="M115" i="21"/>
  <c r="L115" i="21"/>
  <c r="K115" i="21"/>
  <c r="J115" i="21"/>
  <c r="I115" i="21"/>
  <c r="H115" i="21"/>
  <c r="G115" i="21"/>
  <c r="F115" i="21"/>
  <c r="E115" i="21"/>
  <c r="D115" i="21"/>
  <c r="C115" i="21"/>
  <c r="W114" i="21"/>
  <c r="V114" i="21"/>
  <c r="U114" i="21"/>
  <c r="T114" i="21"/>
  <c r="S114" i="21"/>
  <c r="R114" i="21"/>
  <c r="Q114" i="21"/>
  <c r="P114" i="21"/>
  <c r="O114" i="21"/>
  <c r="N114" i="21"/>
  <c r="M114" i="21"/>
  <c r="L114" i="21"/>
  <c r="K114" i="21"/>
  <c r="J114" i="21"/>
  <c r="I114" i="21"/>
  <c r="H114" i="21"/>
  <c r="G114" i="21"/>
  <c r="F114" i="21"/>
  <c r="E114" i="21"/>
  <c r="D114" i="21"/>
  <c r="C114" i="21"/>
  <c r="W113" i="21"/>
  <c r="V113" i="21"/>
  <c r="U113" i="21"/>
  <c r="T113" i="21"/>
  <c r="S113" i="21"/>
  <c r="R113" i="21"/>
  <c r="Q113" i="21"/>
  <c r="P113" i="21"/>
  <c r="O113" i="21"/>
  <c r="N113" i="21"/>
  <c r="M113" i="21"/>
  <c r="L113" i="21"/>
  <c r="K113" i="21"/>
  <c r="J113" i="21"/>
  <c r="I113" i="21"/>
  <c r="H113" i="21"/>
  <c r="G113" i="21"/>
  <c r="F113" i="21"/>
  <c r="E113" i="21"/>
  <c r="D113" i="21"/>
  <c r="C113" i="21"/>
  <c r="W107" i="21"/>
  <c r="V107" i="21"/>
  <c r="U107" i="21"/>
  <c r="T107" i="21"/>
  <c r="S107" i="21"/>
  <c r="R107" i="21"/>
  <c r="Q107" i="21"/>
  <c r="P107" i="21"/>
  <c r="O107" i="21"/>
  <c r="N107" i="21"/>
  <c r="M107" i="21"/>
  <c r="L107" i="21"/>
  <c r="K107" i="21"/>
  <c r="J107" i="21"/>
  <c r="I107" i="21"/>
  <c r="H107" i="21"/>
  <c r="G107" i="21"/>
  <c r="F107" i="21"/>
  <c r="E107" i="21"/>
  <c r="D107" i="21"/>
  <c r="C107" i="21"/>
  <c r="C108" i="21" s="1"/>
  <c r="W106" i="21"/>
  <c r="V106" i="21"/>
  <c r="U106" i="21"/>
  <c r="T106" i="21"/>
  <c r="S106" i="21"/>
  <c r="R106" i="21"/>
  <c r="Q106" i="21"/>
  <c r="P106" i="21"/>
  <c r="O106" i="21"/>
  <c r="N106" i="21"/>
  <c r="M106" i="21"/>
  <c r="L106" i="21"/>
  <c r="K106" i="21"/>
  <c r="J106" i="21"/>
  <c r="I106" i="21"/>
  <c r="H106" i="21"/>
  <c r="G106" i="21"/>
  <c r="F106" i="21"/>
  <c r="E106" i="21"/>
  <c r="D106" i="21"/>
  <c r="C106" i="21"/>
  <c r="W88" i="21"/>
  <c r="V88" i="21"/>
  <c r="U88" i="21"/>
  <c r="T88" i="21"/>
  <c r="S88" i="21"/>
  <c r="R88" i="21"/>
  <c r="Q88" i="21"/>
  <c r="P88" i="21"/>
  <c r="O88" i="21"/>
  <c r="N88" i="21"/>
  <c r="M88" i="21"/>
  <c r="L88" i="21"/>
  <c r="K88" i="21"/>
  <c r="J88" i="21"/>
  <c r="I88" i="21"/>
  <c r="H88" i="21"/>
  <c r="G88" i="21"/>
  <c r="F88" i="21"/>
  <c r="E88" i="21"/>
  <c r="D88" i="21"/>
  <c r="C88" i="21"/>
  <c r="W87" i="21"/>
  <c r="V87" i="21"/>
  <c r="U87" i="21"/>
  <c r="T87" i="21"/>
  <c r="S87" i="21"/>
  <c r="R87" i="21"/>
  <c r="Q87" i="21"/>
  <c r="P87" i="21"/>
  <c r="O87" i="21"/>
  <c r="N87" i="21"/>
  <c r="M87" i="21"/>
  <c r="L87" i="21"/>
  <c r="K87" i="21"/>
  <c r="J87" i="21"/>
  <c r="I87" i="21"/>
  <c r="H87" i="21"/>
  <c r="G87" i="21"/>
  <c r="F87" i="21"/>
  <c r="E87" i="21"/>
  <c r="D87" i="21"/>
  <c r="C87" i="21"/>
  <c r="W86" i="21"/>
  <c r="V86" i="21"/>
  <c r="U86" i="21"/>
  <c r="T86" i="21"/>
  <c r="S86" i="21"/>
  <c r="R86" i="21"/>
  <c r="Q86" i="21"/>
  <c r="P86" i="21"/>
  <c r="O86" i="21"/>
  <c r="N86" i="21"/>
  <c r="M86" i="21"/>
  <c r="L86" i="21"/>
  <c r="K86" i="21"/>
  <c r="J86" i="21"/>
  <c r="I86" i="21"/>
  <c r="H86" i="21"/>
  <c r="H52" i="21" s="1"/>
  <c r="G86" i="21"/>
  <c r="F86" i="21"/>
  <c r="E86" i="21"/>
  <c r="D86" i="21"/>
  <c r="C86" i="21"/>
  <c r="W85" i="21"/>
  <c r="V85" i="21"/>
  <c r="U85" i="21"/>
  <c r="T85" i="21"/>
  <c r="S85" i="21"/>
  <c r="R85" i="21"/>
  <c r="Q85" i="21"/>
  <c r="P85" i="21"/>
  <c r="O85" i="21"/>
  <c r="N85" i="21"/>
  <c r="M85" i="21"/>
  <c r="L85" i="21"/>
  <c r="K85" i="21"/>
  <c r="J85" i="21"/>
  <c r="I85" i="21"/>
  <c r="H85" i="21"/>
  <c r="G85" i="21"/>
  <c r="F85" i="21"/>
  <c r="E85" i="21"/>
  <c r="D85" i="21"/>
  <c r="C85" i="21"/>
  <c r="W84" i="21"/>
  <c r="V84" i="21"/>
  <c r="U84" i="21"/>
  <c r="T84" i="21"/>
  <c r="S84" i="21"/>
  <c r="R84" i="21"/>
  <c r="Q84" i="21"/>
  <c r="P84" i="21"/>
  <c r="O84" i="21"/>
  <c r="N84" i="21"/>
  <c r="M84" i="21"/>
  <c r="L84" i="21"/>
  <c r="K84" i="21"/>
  <c r="J84" i="21"/>
  <c r="I84" i="21"/>
  <c r="H84" i="21"/>
  <c r="G84" i="21"/>
  <c r="F84" i="21"/>
  <c r="E84" i="21"/>
  <c r="D84" i="21"/>
  <c r="C84" i="21"/>
  <c r="W83" i="21"/>
  <c r="V83" i="21"/>
  <c r="U83" i="21"/>
  <c r="T83" i="21"/>
  <c r="S83" i="21"/>
  <c r="R83" i="21"/>
  <c r="Q83" i="21"/>
  <c r="P83" i="21"/>
  <c r="O83" i="21"/>
  <c r="N83" i="21"/>
  <c r="M83" i="21"/>
  <c r="L83" i="21"/>
  <c r="K83" i="21"/>
  <c r="J83" i="21"/>
  <c r="I83" i="21"/>
  <c r="H83" i="21"/>
  <c r="G83" i="21"/>
  <c r="F83" i="21"/>
  <c r="F49" i="21" s="1"/>
  <c r="E83" i="21"/>
  <c r="D83" i="21"/>
  <c r="C83" i="21"/>
  <c r="W82" i="21"/>
  <c r="V82" i="21"/>
  <c r="U82" i="21"/>
  <c r="T82" i="21"/>
  <c r="S82" i="21"/>
  <c r="R82" i="21"/>
  <c r="Q82" i="21"/>
  <c r="P82" i="21"/>
  <c r="O82" i="21"/>
  <c r="N82" i="21"/>
  <c r="M82" i="21"/>
  <c r="L82" i="21"/>
  <c r="K82" i="21"/>
  <c r="J82" i="21"/>
  <c r="I82" i="21"/>
  <c r="H82" i="21"/>
  <c r="G82" i="21"/>
  <c r="F82" i="21"/>
  <c r="E82" i="21"/>
  <c r="D82" i="21"/>
  <c r="C82" i="21"/>
  <c r="W81" i="21"/>
  <c r="V81" i="21"/>
  <c r="U81" i="21"/>
  <c r="T81" i="21"/>
  <c r="S81" i="21"/>
  <c r="R81" i="21"/>
  <c r="Q81" i="21"/>
  <c r="P81" i="21"/>
  <c r="O81" i="21"/>
  <c r="N81" i="21"/>
  <c r="M81" i="21"/>
  <c r="L81" i="21"/>
  <c r="K81" i="21"/>
  <c r="J81" i="21"/>
  <c r="I81" i="21"/>
  <c r="H81" i="21"/>
  <c r="G81" i="21"/>
  <c r="F81" i="21"/>
  <c r="E81" i="21"/>
  <c r="D81" i="21"/>
  <c r="C81" i="21"/>
  <c r="W80" i="21"/>
  <c r="V80" i="21"/>
  <c r="U80" i="21"/>
  <c r="T80" i="21"/>
  <c r="S80" i="21"/>
  <c r="R80" i="21"/>
  <c r="Q80" i="21"/>
  <c r="P80" i="21"/>
  <c r="O80" i="21"/>
  <c r="N80" i="21"/>
  <c r="M80" i="21"/>
  <c r="L80" i="21"/>
  <c r="K80" i="21"/>
  <c r="J80" i="21"/>
  <c r="I80" i="21"/>
  <c r="H80" i="21"/>
  <c r="G80" i="21"/>
  <c r="F80" i="21"/>
  <c r="E80" i="21"/>
  <c r="D80" i="21"/>
  <c r="C80" i="21"/>
  <c r="W79" i="21"/>
  <c r="V79" i="21"/>
  <c r="U79" i="21"/>
  <c r="T79" i="21"/>
  <c r="S79" i="21"/>
  <c r="R79" i="21"/>
  <c r="Q79" i="21"/>
  <c r="P79" i="21"/>
  <c r="O79" i="21"/>
  <c r="N79" i="21"/>
  <c r="M79" i="21"/>
  <c r="L79" i="21"/>
  <c r="K79" i="21"/>
  <c r="J79" i="21"/>
  <c r="I79" i="21"/>
  <c r="H79" i="21"/>
  <c r="G79" i="21"/>
  <c r="F79" i="21"/>
  <c r="E79" i="21"/>
  <c r="D79" i="21"/>
  <c r="C79" i="21"/>
  <c r="W73" i="21"/>
  <c r="V73" i="21"/>
  <c r="U73" i="21"/>
  <c r="T73" i="21"/>
  <c r="S73" i="21"/>
  <c r="R73" i="21"/>
  <c r="Q73" i="21"/>
  <c r="P73" i="21"/>
  <c r="O73" i="21"/>
  <c r="N73" i="21"/>
  <c r="M73" i="21"/>
  <c r="L73" i="21"/>
  <c r="K73" i="21"/>
  <c r="J73" i="21"/>
  <c r="I73" i="21"/>
  <c r="H73" i="21"/>
  <c r="G73" i="21"/>
  <c r="F73" i="21"/>
  <c r="E73" i="21"/>
  <c r="D73" i="21"/>
  <c r="C73" i="21"/>
  <c r="W72" i="21"/>
  <c r="V72" i="21"/>
  <c r="U72" i="21"/>
  <c r="T72" i="21"/>
  <c r="S72" i="21"/>
  <c r="R72" i="21"/>
  <c r="Q72" i="21"/>
  <c r="P72" i="21"/>
  <c r="O72" i="21"/>
  <c r="N72" i="21"/>
  <c r="M72" i="21"/>
  <c r="L72" i="21"/>
  <c r="K72" i="21"/>
  <c r="J72" i="21"/>
  <c r="I72" i="21"/>
  <c r="H72" i="21"/>
  <c r="G72" i="21"/>
  <c r="F72" i="21"/>
  <c r="E72" i="21"/>
  <c r="D72" i="21"/>
  <c r="C72" i="21"/>
  <c r="O191" i="21"/>
  <c r="O198" i="21" s="1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V72" i="20"/>
  <c r="U72" i="20"/>
  <c r="T72" i="20"/>
  <c r="S72" i="20"/>
  <c r="R72" i="20"/>
  <c r="Q72" i="20"/>
  <c r="P72" i="20"/>
  <c r="O72" i="20"/>
  <c r="N72" i="20"/>
  <c r="M72" i="20"/>
  <c r="L72" i="20"/>
  <c r="K72" i="20"/>
  <c r="J72" i="20"/>
  <c r="I72" i="20"/>
  <c r="H72" i="20"/>
  <c r="G72" i="20"/>
  <c r="F72" i="20"/>
  <c r="E72" i="20"/>
  <c r="D72" i="20"/>
  <c r="C72" i="20"/>
  <c r="W73" i="20"/>
  <c r="W72" i="20"/>
  <c r="V107" i="20"/>
  <c r="U107" i="20"/>
  <c r="T107" i="20"/>
  <c r="S107" i="20"/>
  <c r="R107" i="20"/>
  <c r="Q107" i="20"/>
  <c r="P107" i="20"/>
  <c r="O107" i="20"/>
  <c r="N107" i="20"/>
  <c r="M107" i="20"/>
  <c r="L107" i="20"/>
  <c r="K107" i="20"/>
  <c r="J107" i="20"/>
  <c r="I107" i="20"/>
  <c r="H107" i="20"/>
  <c r="G107" i="20"/>
  <c r="F107" i="20"/>
  <c r="E107" i="20"/>
  <c r="D107" i="20"/>
  <c r="C107" i="20"/>
  <c r="V106" i="20"/>
  <c r="U106" i="20"/>
  <c r="T106" i="20"/>
  <c r="S106" i="20"/>
  <c r="R106" i="20"/>
  <c r="Q106" i="20"/>
  <c r="P106" i="20"/>
  <c r="O106" i="20"/>
  <c r="N106" i="20"/>
  <c r="M106" i="20"/>
  <c r="L106" i="20"/>
  <c r="K106" i="20"/>
  <c r="J106" i="20"/>
  <c r="I106" i="20"/>
  <c r="H106" i="20"/>
  <c r="G106" i="20"/>
  <c r="F106" i="20"/>
  <c r="E106" i="20"/>
  <c r="D106" i="20"/>
  <c r="C106" i="20"/>
  <c r="W107" i="20"/>
  <c r="W106" i="20"/>
  <c r="W175" i="20"/>
  <c r="V175" i="20"/>
  <c r="U175" i="20"/>
  <c r="T175" i="20"/>
  <c r="S175" i="20"/>
  <c r="R175" i="20"/>
  <c r="Q175" i="20"/>
  <c r="P175" i="20"/>
  <c r="O175" i="20"/>
  <c r="N175" i="20"/>
  <c r="M175" i="20"/>
  <c r="L175" i="20"/>
  <c r="K175" i="20"/>
  <c r="J175" i="20"/>
  <c r="I175" i="20"/>
  <c r="H175" i="20"/>
  <c r="G175" i="20"/>
  <c r="F175" i="20"/>
  <c r="E175" i="20"/>
  <c r="D175" i="20"/>
  <c r="C175" i="20"/>
  <c r="W174" i="20"/>
  <c r="V174" i="20"/>
  <c r="U174" i="20"/>
  <c r="T174" i="20"/>
  <c r="S174" i="20"/>
  <c r="R174" i="20"/>
  <c r="Q174" i="20"/>
  <c r="P174" i="20"/>
  <c r="O174" i="20"/>
  <c r="N174" i="20"/>
  <c r="M174" i="20"/>
  <c r="L174" i="20"/>
  <c r="K174" i="20"/>
  <c r="J174" i="20"/>
  <c r="I174" i="20"/>
  <c r="H174" i="20"/>
  <c r="G174" i="20"/>
  <c r="F174" i="20"/>
  <c r="E174" i="20"/>
  <c r="D174" i="20"/>
  <c r="C174" i="20"/>
  <c r="K259" i="20"/>
  <c r="J259" i="20" s="1"/>
  <c r="I259" i="20" s="1"/>
  <c r="W183" i="20"/>
  <c r="W191" i="20" s="1"/>
  <c r="W198" i="20" s="1"/>
  <c r="V183" i="20"/>
  <c r="V191" i="20" s="1"/>
  <c r="U183" i="20"/>
  <c r="T183" i="20"/>
  <c r="T191" i="20" s="1"/>
  <c r="T200" i="20" s="1"/>
  <c r="S183" i="20"/>
  <c r="R183" i="20"/>
  <c r="Q183" i="20"/>
  <c r="P183" i="20"/>
  <c r="P191" i="20" s="1"/>
  <c r="P195" i="20" s="1"/>
  <c r="O183" i="20"/>
  <c r="N183" i="20"/>
  <c r="M183" i="20"/>
  <c r="L183" i="20"/>
  <c r="L191" i="20" s="1"/>
  <c r="K183" i="20"/>
  <c r="J183" i="20"/>
  <c r="J191" i="20" s="1"/>
  <c r="J201" i="20" s="1"/>
  <c r="I183" i="20"/>
  <c r="I191" i="20" s="1"/>
  <c r="H183" i="20"/>
  <c r="H191" i="20" s="1"/>
  <c r="H199" i="20" s="1"/>
  <c r="G183" i="20"/>
  <c r="F183" i="20"/>
  <c r="E183" i="20"/>
  <c r="E191" i="20" s="1"/>
  <c r="D183" i="20"/>
  <c r="D191" i="20" s="1"/>
  <c r="D198" i="20" s="1"/>
  <c r="C183" i="20"/>
  <c r="W122" i="20"/>
  <c r="V122" i="20"/>
  <c r="U122" i="20"/>
  <c r="T122" i="20"/>
  <c r="S122" i="20"/>
  <c r="R122" i="20"/>
  <c r="Q122" i="20"/>
  <c r="P122" i="20"/>
  <c r="O122" i="20"/>
  <c r="N122" i="20"/>
  <c r="M122" i="20"/>
  <c r="L122" i="20"/>
  <c r="K122" i="20"/>
  <c r="J122" i="20"/>
  <c r="I122" i="20"/>
  <c r="H122" i="20"/>
  <c r="G122" i="20"/>
  <c r="F122" i="20"/>
  <c r="E122" i="20"/>
  <c r="D122" i="20"/>
  <c r="C122" i="20"/>
  <c r="W121" i="20"/>
  <c r="V121" i="20"/>
  <c r="U121" i="20"/>
  <c r="T121" i="20"/>
  <c r="S121" i="20"/>
  <c r="R121" i="20"/>
  <c r="Q121" i="20"/>
  <c r="P121" i="20"/>
  <c r="O121" i="20"/>
  <c r="N121" i="20"/>
  <c r="M121" i="20"/>
  <c r="L121" i="20"/>
  <c r="K121" i="20"/>
  <c r="J121" i="20"/>
  <c r="I121" i="20"/>
  <c r="H121" i="20"/>
  <c r="G121" i="20"/>
  <c r="F121" i="20"/>
  <c r="E121" i="20"/>
  <c r="D121" i="20"/>
  <c r="C121" i="20"/>
  <c r="W120" i="20"/>
  <c r="V120" i="20"/>
  <c r="U120" i="20"/>
  <c r="T120" i="20"/>
  <c r="S120" i="20"/>
  <c r="R120" i="20"/>
  <c r="Q120" i="20"/>
  <c r="P120" i="20"/>
  <c r="O120" i="20"/>
  <c r="N120" i="20"/>
  <c r="M120" i="20"/>
  <c r="L120" i="20"/>
  <c r="K120" i="20"/>
  <c r="J120" i="20"/>
  <c r="I120" i="20"/>
  <c r="H120" i="20"/>
  <c r="G120" i="20"/>
  <c r="F120" i="20"/>
  <c r="E120" i="20"/>
  <c r="D120" i="20"/>
  <c r="C120" i="20"/>
  <c r="W119" i="20"/>
  <c r="V119" i="20"/>
  <c r="U119" i="20"/>
  <c r="T119" i="20"/>
  <c r="S119" i="20"/>
  <c r="R119" i="20"/>
  <c r="Q119" i="20"/>
  <c r="P119" i="20"/>
  <c r="O119" i="20"/>
  <c r="N119" i="20"/>
  <c r="M119" i="20"/>
  <c r="L119" i="20"/>
  <c r="K119" i="20"/>
  <c r="J119" i="20"/>
  <c r="I119" i="20"/>
  <c r="H119" i="20"/>
  <c r="G119" i="20"/>
  <c r="F119" i="20"/>
  <c r="E119" i="20"/>
  <c r="D119" i="20"/>
  <c r="C119" i="20"/>
  <c r="W118" i="20"/>
  <c r="V118" i="20"/>
  <c r="U118" i="20"/>
  <c r="T118" i="20"/>
  <c r="S118" i="20"/>
  <c r="R118" i="20"/>
  <c r="Q118" i="20"/>
  <c r="P118" i="20"/>
  <c r="O118" i="20"/>
  <c r="N118" i="20"/>
  <c r="M118" i="20"/>
  <c r="L118" i="20"/>
  <c r="K118" i="20"/>
  <c r="J118" i="20"/>
  <c r="I118" i="20"/>
  <c r="H118" i="20"/>
  <c r="G118" i="20"/>
  <c r="F118" i="20"/>
  <c r="E118" i="20"/>
  <c r="D118" i="20"/>
  <c r="C118" i="20"/>
  <c r="W117" i="20"/>
  <c r="V117" i="20"/>
  <c r="U117" i="20"/>
  <c r="T117" i="20"/>
  <c r="S117" i="20"/>
  <c r="R117" i="20"/>
  <c r="Q117" i="20"/>
  <c r="P117" i="20"/>
  <c r="O117" i="20"/>
  <c r="N117" i="20"/>
  <c r="M117" i="20"/>
  <c r="L117" i="20"/>
  <c r="K117" i="20"/>
  <c r="J117" i="20"/>
  <c r="I117" i="20"/>
  <c r="H117" i="20"/>
  <c r="G117" i="20"/>
  <c r="F117" i="20"/>
  <c r="E117" i="20"/>
  <c r="D117" i="20"/>
  <c r="C117" i="20"/>
  <c r="W116" i="20"/>
  <c r="V116" i="20"/>
  <c r="U116" i="20"/>
  <c r="T116" i="20"/>
  <c r="S116" i="20"/>
  <c r="R116" i="20"/>
  <c r="Q116" i="20"/>
  <c r="P116" i="20"/>
  <c r="O116" i="20"/>
  <c r="N116" i="20"/>
  <c r="M116" i="20"/>
  <c r="L116" i="20"/>
  <c r="K116" i="20"/>
  <c r="J116" i="20"/>
  <c r="I116" i="20"/>
  <c r="H116" i="20"/>
  <c r="G116" i="20"/>
  <c r="F116" i="20"/>
  <c r="E116" i="20"/>
  <c r="D116" i="20"/>
  <c r="C116" i="20"/>
  <c r="W115" i="20"/>
  <c r="V115" i="20"/>
  <c r="U115" i="20"/>
  <c r="T115" i="20"/>
  <c r="S115" i="20"/>
  <c r="R115" i="20"/>
  <c r="Q115" i="20"/>
  <c r="P115" i="20"/>
  <c r="O115" i="20"/>
  <c r="N115" i="20"/>
  <c r="M115" i="20"/>
  <c r="L115" i="20"/>
  <c r="K115" i="20"/>
  <c r="J115" i="20"/>
  <c r="I115" i="20"/>
  <c r="H115" i="20"/>
  <c r="G115" i="20"/>
  <c r="F115" i="20"/>
  <c r="E115" i="20"/>
  <c r="D115" i="20"/>
  <c r="C115" i="20"/>
  <c r="W114" i="20"/>
  <c r="V114" i="20"/>
  <c r="U114" i="20"/>
  <c r="T114" i="20"/>
  <c r="S114" i="20"/>
  <c r="R114" i="20"/>
  <c r="Q114" i="20"/>
  <c r="P114" i="20"/>
  <c r="O114" i="20"/>
  <c r="N114" i="20"/>
  <c r="M114" i="20"/>
  <c r="L114" i="20"/>
  <c r="K114" i="20"/>
  <c r="J114" i="20"/>
  <c r="I114" i="20"/>
  <c r="H114" i="20"/>
  <c r="G114" i="20"/>
  <c r="F114" i="20"/>
  <c r="E114" i="20"/>
  <c r="D114" i="20"/>
  <c r="C114" i="20"/>
  <c r="W113" i="20"/>
  <c r="V113" i="20"/>
  <c r="U113" i="20"/>
  <c r="T113" i="20"/>
  <c r="S113" i="20"/>
  <c r="R113" i="20"/>
  <c r="Q113" i="20"/>
  <c r="P113" i="20"/>
  <c r="O113" i="20"/>
  <c r="N113" i="20"/>
  <c r="M113" i="20"/>
  <c r="L113" i="20"/>
  <c r="K113" i="20"/>
  <c r="J113" i="20"/>
  <c r="I113" i="20"/>
  <c r="H113" i="20"/>
  <c r="G113" i="20"/>
  <c r="F113" i="20"/>
  <c r="E113" i="20"/>
  <c r="D113" i="20"/>
  <c r="C113" i="20"/>
  <c r="W88" i="20"/>
  <c r="V88" i="20"/>
  <c r="U88" i="20"/>
  <c r="T88" i="20"/>
  <c r="S88" i="20"/>
  <c r="R88" i="20"/>
  <c r="Q88" i="20"/>
  <c r="P88" i="20"/>
  <c r="O88" i="20"/>
  <c r="N88" i="20"/>
  <c r="M88" i="20"/>
  <c r="L88" i="20"/>
  <c r="K88" i="20"/>
  <c r="J88" i="20"/>
  <c r="I88" i="20"/>
  <c r="H88" i="20"/>
  <c r="G88" i="20"/>
  <c r="F88" i="20"/>
  <c r="E88" i="20"/>
  <c r="D88" i="20"/>
  <c r="C88" i="20"/>
  <c r="W87" i="20"/>
  <c r="V87" i="20"/>
  <c r="U87" i="20"/>
  <c r="T87" i="20"/>
  <c r="S87" i="20"/>
  <c r="R87" i="20"/>
  <c r="Q87" i="20"/>
  <c r="P87" i="20"/>
  <c r="O87" i="20"/>
  <c r="N87" i="20"/>
  <c r="M87" i="20"/>
  <c r="L87" i="20"/>
  <c r="K87" i="20"/>
  <c r="J87" i="20"/>
  <c r="I87" i="20"/>
  <c r="H87" i="20"/>
  <c r="G87" i="20"/>
  <c r="F87" i="20"/>
  <c r="E87" i="20"/>
  <c r="D87" i="20"/>
  <c r="C87" i="20"/>
  <c r="W86" i="20"/>
  <c r="V86" i="20"/>
  <c r="U86" i="20"/>
  <c r="T86" i="20"/>
  <c r="S86" i="20"/>
  <c r="R86" i="20"/>
  <c r="Q86" i="20"/>
  <c r="P86" i="20"/>
  <c r="O86" i="20"/>
  <c r="N86" i="20"/>
  <c r="M86" i="20"/>
  <c r="L86" i="20"/>
  <c r="K86" i="20"/>
  <c r="J86" i="20"/>
  <c r="I86" i="20"/>
  <c r="H86" i="20"/>
  <c r="G86" i="20"/>
  <c r="F86" i="20"/>
  <c r="E86" i="20"/>
  <c r="D86" i="20"/>
  <c r="C86" i="20"/>
  <c r="W85" i="20"/>
  <c r="V85" i="20"/>
  <c r="U85" i="20"/>
  <c r="T85" i="20"/>
  <c r="S85" i="20"/>
  <c r="R85" i="20"/>
  <c r="Q85" i="20"/>
  <c r="P85" i="20"/>
  <c r="O85" i="20"/>
  <c r="N85" i="20"/>
  <c r="M85" i="20"/>
  <c r="L85" i="20"/>
  <c r="L51" i="20" s="1"/>
  <c r="K85" i="20"/>
  <c r="J85" i="20"/>
  <c r="I85" i="20"/>
  <c r="H85" i="20"/>
  <c r="G85" i="20"/>
  <c r="F85" i="20"/>
  <c r="E85" i="20"/>
  <c r="D85" i="20"/>
  <c r="C85" i="20"/>
  <c r="W84" i="20"/>
  <c r="V84" i="20"/>
  <c r="U84" i="20"/>
  <c r="T84" i="20"/>
  <c r="S84" i="20"/>
  <c r="R84" i="20"/>
  <c r="Q84" i="20"/>
  <c r="P84" i="20"/>
  <c r="O84" i="20"/>
  <c r="N84" i="20"/>
  <c r="M84" i="20"/>
  <c r="L84" i="20"/>
  <c r="K84" i="20"/>
  <c r="J84" i="20"/>
  <c r="I84" i="20"/>
  <c r="H84" i="20"/>
  <c r="G84" i="20"/>
  <c r="F84" i="20"/>
  <c r="E84" i="20"/>
  <c r="D84" i="20"/>
  <c r="C84" i="20"/>
  <c r="W83" i="20"/>
  <c r="V83" i="20"/>
  <c r="U83" i="20"/>
  <c r="T83" i="20"/>
  <c r="S83" i="20"/>
  <c r="R83" i="20"/>
  <c r="Q83" i="20"/>
  <c r="P83" i="20"/>
  <c r="O83" i="20"/>
  <c r="N83" i="20"/>
  <c r="M83" i="20"/>
  <c r="L83" i="20"/>
  <c r="K83" i="20"/>
  <c r="J83" i="20"/>
  <c r="I83" i="20"/>
  <c r="H83" i="20"/>
  <c r="G83" i="20"/>
  <c r="F83" i="20"/>
  <c r="E83" i="20"/>
  <c r="D83" i="20"/>
  <c r="C83" i="20"/>
  <c r="W82" i="20"/>
  <c r="V82" i="20"/>
  <c r="U82" i="20"/>
  <c r="T82" i="20"/>
  <c r="S82" i="20"/>
  <c r="R82" i="20"/>
  <c r="Q82" i="20"/>
  <c r="P82" i="20"/>
  <c r="O82" i="20"/>
  <c r="N82" i="20"/>
  <c r="M82" i="20"/>
  <c r="L82" i="20"/>
  <c r="K82" i="20"/>
  <c r="J82" i="20"/>
  <c r="I82" i="20"/>
  <c r="H82" i="20"/>
  <c r="G82" i="20"/>
  <c r="F82" i="20"/>
  <c r="E82" i="20"/>
  <c r="D82" i="20"/>
  <c r="C82" i="20"/>
  <c r="W81" i="20"/>
  <c r="V81" i="20"/>
  <c r="U81" i="20"/>
  <c r="T81" i="20"/>
  <c r="S81" i="20"/>
  <c r="R81" i="20"/>
  <c r="Q81" i="20"/>
  <c r="P81" i="20"/>
  <c r="O81" i="20"/>
  <c r="N81" i="20"/>
  <c r="M81" i="20"/>
  <c r="L81" i="20"/>
  <c r="K81" i="20"/>
  <c r="J81" i="20"/>
  <c r="I81" i="20"/>
  <c r="H81" i="20"/>
  <c r="G81" i="20"/>
  <c r="F81" i="20"/>
  <c r="E81" i="20"/>
  <c r="D81" i="20"/>
  <c r="C81" i="20"/>
  <c r="W80" i="20"/>
  <c r="V80" i="20"/>
  <c r="U80" i="20"/>
  <c r="T80" i="20"/>
  <c r="S80" i="20"/>
  <c r="R80" i="20"/>
  <c r="Q80" i="20"/>
  <c r="P80" i="20"/>
  <c r="O80" i="20"/>
  <c r="N80" i="20"/>
  <c r="M80" i="20"/>
  <c r="L80" i="20"/>
  <c r="K80" i="20"/>
  <c r="J80" i="20"/>
  <c r="I80" i="20"/>
  <c r="H80" i="20"/>
  <c r="G80" i="20"/>
  <c r="F80" i="20"/>
  <c r="E80" i="20"/>
  <c r="D80" i="20"/>
  <c r="C80" i="20"/>
  <c r="W79" i="20"/>
  <c r="V79" i="20"/>
  <c r="U79" i="20"/>
  <c r="T79" i="20"/>
  <c r="S79" i="20"/>
  <c r="R79" i="20"/>
  <c r="Q79" i="20"/>
  <c r="P79" i="20"/>
  <c r="O79" i="20"/>
  <c r="N79" i="20"/>
  <c r="M79" i="20"/>
  <c r="L79" i="20"/>
  <c r="K79" i="20"/>
  <c r="J79" i="20"/>
  <c r="I79" i="20"/>
  <c r="H79" i="20"/>
  <c r="G79" i="20"/>
  <c r="F79" i="20"/>
  <c r="E79" i="20"/>
  <c r="D79" i="20"/>
  <c r="C79" i="20"/>
  <c r="W122" i="17"/>
  <c r="V122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D122" i="17"/>
  <c r="C122" i="17"/>
  <c r="W121" i="17"/>
  <c r="V121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D121" i="17"/>
  <c r="C121" i="17"/>
  <c r="W120" i="17"/>
  <c r="V120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D120" i="17"/>
  <c r="C120" i="17"/>
  <c r="W119" i="17"/>
  <c r="V119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D119" i="17"/>
  <c r="C119" i="17"/>
  <c r="W118" i="17"/>
  <c r="V118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D118" i="17"/>
  <c r="C118" i="17"/>
  <c r="W117" i="17"/>
  <c r="V117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D117" i="17"/>
  <c r="C117" i="17"/>
  <c r="W116" i="17"/>
  <c r="V116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D116" i="17"/>
  <c r="C116" i="17"/>
  <c r="W115" i="17"/>
  <c r="V115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D115" i="17"/>
  <c r="C115" i="17"/>
  <c r="W114" i="17"/>
  <c r="V114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D114" i="17"/>
  <c r="C114" i="17"/>
  <c r="W113" i="17"/>
  <c r="V113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D113" i="17"/>
  <c r="C113" i="17"/>
  <c r="W88" i="17"/>
  <c r="V88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D88" i="17"/>
  <c r="C88" i="17"/>
  <c r="W87" i="17"/>
  <c r="V87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D87" i="17"/>
  <c r="C87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D86" i="17"/>
  <c r="C86" i="17"/>
  <c r="W85" i="17"/>
  <c r="V85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D85" i="17"/>
  <c r="C85" i="17"/>
  <c r="W84" i="17"/>
  <c r="V84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D84" i="17"/>
  <c r="C84" i="17"/>
  <c r="W83" i="17"/>
  <c r="V83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D83" i="17"/>
  <c r="C83" i="17"/>
  <c r="W82" i="17"/>
  <c r="V82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D82" i="17"/>
  <c r="C82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D81" i="17"/>
  <c r="C81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D80" i="17"/>
  <c r="C80" i="17"/>
  <c r="W79" i="17"/>
  <c r="V79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D79" i="17"/>
  <c r="C79" i="17"/>
  <c r="I24" i="35" l="1"/>
  <c r="I27" i="35"/>
  <c r="I28" i="35"/>
  <c r="I25" i="35"/>
  <c r="I29" i="35"/>
  <c r="I30" i="35"/>
  <c r="I26" i="35"/>
  <c r="I32" i="35"/>
  <c r="I33" i="35"/>
  <c r="K28" i="35"/>
  <c r="K27" i="35"/>
  <c r="K33" i="35"/>
  <c r="K25" i="35"/>
  <c r="K26" i="35"/>
  <c r="K32" i="35"/>
  <c r="K30" i="35"/>
  <c r="K29" i="35"/>
  <c r="K24" i="35"/>
  <c r="J28" i="35"/>
  <c r="J30" i="35"/>
  <c r="J24" i="35"/>
  <c r="J25" i="35"/>
  <c r="J26" i="35"/>
  <c r="J29" i="35"/>
  <c r="J32" i="35"/>
  <c r="J27" i="35"/>
  <c r="J31" i="35"/>
  <c r="P38" i="33"/>
  <c r="K108" i="32"/>
  <c r="L316" i="34"/>
  <c r="W317" i="34"/>
  <c r="D169" i="34"/>
  <c r="E53" i="19"/>
  <c r="O176" i="19"/>
  <c r="T74" i="30"/>
  <c r="H108" i="30"/>
  <c r="L313" i="34"/>
  <c r="O127" i="34"/>
  <c r="F98" i="34"/>
  <c r="I176" i="21"/>
  <c r="G50" i="24"/>
  <c r="C54" i="24"/>
  <c r="H45" i="27"/>
  <c r="S46" i="27"/>
  <c r="D49" i="27"/>
  <c r="O45" i="19"/>
  <c r="E47" i="19"/>
  <c r="U47" i="19"/>
  <c r="P48" i="19"/>
  <c r="K49" i="19"/>
  <c r="F50" i="19"/>
  <c r="V50" i="19"/>
  <c r="Q51" i="19"/>
  <c r="G53" i="19"/>
  <c r="W53" i="19"/>
  <c r="R54" i="19"/>
  <c r="T40" i="34"/>
  <c r="C176" i="21"/>
  <c r="T38" i="25"/>
  <c r="Q50" i="25"/>
  <c r="J52" i="27"/>
  <c r="W308" i="34"/>
  <c r="S98" i="34"/>
  <c r="S100" i="34"/>
  <c r="W309" i="34"/>
  <c r="H46" i="21"/>
  <c r="D50" i="21"/>
  <c r="T50" i="21"/>
  <c r="O51" i="21"/>
  <c r="E53" i="21"/>
  <c r="U53" i="21"/>
  <c r="L310" i="34"/>
  <c r="W311" i="34"/>
  <c r="W271" i="34"/>
  <c r="O238" i="34"/>
  <c r="W100" i="34"/>
  <c r="L99" i="34"/>
  <c r="I54" i="19"/>
  <c r="L317" i="34"/>
  <c r="W315" i="34"/>
  <c r="R13" i="34"/>
  <c r="P38" i="18"/>
  <c r="C52" i="18"/>
  <c r="W48" i="19"/>
  <c r="H51" i="19"/>
  <c r="R47" i="24"/>
  <c r="H49" i="24"/>
  <c r="O46" i="30"/>
  <c r="F51" i="30"/>
  <c r="L314" i="34"/>
  <c r="W312" i="34"/>
  <c r="O232" i="34"/>
  <c r="P99" i="34"/>
  <c r="L108" i="30"/>
  <c r="G48" i="19"/>
  <c r="C52" i="19"/>
  <c r="T54" i="27"/>
  <c r="W46" i="29"/>
  <c r="R47" i="29"/>
  <c r="L311" i="34"/>
  <c r="W316" i="34"/>
  <c r="O233" i="34"/>
  <c r="L308" i="34"/>
  <c r="W314" i="34"/>
  <c r="L315" i="34"/>
  <c r="W274" i="34"/>
  <c r="W275" i="34"/>
  <c r="W270" i="34"/>
  <c r="C271" i="34"/>
  <c r="C279" i="34"/>
  <c r="C276" i="34"/>
  <c r="C273" i="34"/>
  <c r="C277" i="34"/>
  <c r="C274" i="34"/>
  <c r="T46" i="30"/>
  <c r="N316" i="34"/>
  <c r="N313" i="34"/>
  <c r="F49" i="19"/>
  <c r="V49" i="19"/>
  <c r="O52" i="32"/>
  <c r="N310" i="34"/>
  <c r="V129" i="34"/>
  <c r="U129" i="34"/>
  <c r="W99" i="34"/>
  <c r="J267" i="20"/>
  <c r="J272" i="20" s="1"/>
  <c r="D53" i="20"/>
  <c r="T51" i="22"/>
  <c r="F46" i="24"/>
  <c r="R46" i="28"/>
  <c r="N317" i="34"/>
  <c r="U126" i="34"/>
  <c r="E129" i="34"/>
  <c r="Q126" i="34"/>
  <c r="Q132" i="34"/>
  <c r="N314" i="34"/>
  <c r="N311" i="34"/>
  <c r="N315" i="34"/>
  <c r="R132" i="34"/>
  <c r="D46" i="22"/>
  <c r="Q53" i="22"/>
  <c r="H311" i="34"/>
  <c r="W53" i="21"/>
  <c r="K51" i="22"/>
  <c r="E130" i="34"/>
  <c r="Q129" i="34"/>
  <c r="I100" i="34"/>
  <c r="G127" i="34"/>
  <c r="I45" i="22"/>
  <c r="F52" i="22"/>
  <c r="F53" i="25"/>
  <c r="Q135" i="34"/>
  <c r="Q51" i="21"/>
  <c r="R54" i="21"/>
  <c r="T46" i="22"/>
  <c r="E49" i="22"/>
  <c r="U49" i="22"/>
  <c r="P50" i="22"/>
  <c r="V52" i="22"/>
  <c r="M52" i="21"/>
  <c r="H53" i="21"/>
  <c r="S54" i="21"/>
  <c r="N45" i="25"/>
  <c r="J49" i="25"/>
  <c r="U50" i="25"/>
  <c r="P51" i="25"/>
  <c r="Q54" i="25"/>
  <c r="R52" i="19"/>
  <c r="P47" i="33"/>
  <c r="G52" i="33"/>
  <c r="N45" i="33"/>
  <c r="E50" i="33"/>
  <c r="F275" i="34"/>
  <c r="C275" i="34"/>
  <c r="K316" i="34"/>
  <c r="T130" i="34"/>
  <c r="Q127" i="34"/>
  <c r="H317" i="34"/>
  <c r="F279" i="34"/>
  <c r="F273" i="34"/>
  <c r="I93" i="34"/>
  <c r="V314" i="34"/>
  <c r="V315" i="34"/>
  <c r="V312" i="34"/>
  <c r="P309" i="34"/>
  <c r="H309" i="34"/>
  <c r="V311" i="34"/>
  <c r="I308" i="34"/>
  <c r="F311" i="34"/>
  <c r="O315" i="34"/>
  <c r="K310" i="34"/>
  <c r="R309" i="34"/>
  <c r="M308" i="34"/>
  <c r="J308" i="34"/>
  <c r="T308" i="34"/>
  <c r="N308" i="34"/>
  <c r="D308" i="34"/>
  <c r="Q309" i="34"/>
  <c r="E313" i="34"/>
  <c r="F315" i="34"/>
  <c r="F316" i="34"/>
  <c r="F309" i="34"/>
  <c r="F317" i="34"/>
  <c r="F308" i="34"/>
  <c r="Q316" i="34"/>
  <c r="Q313" i="34"/>
  <c r="Q310" i="34"/>
  <c r="Q317" i="34"/>
  <c r="Q314" i="34"/>
  <c r="Q311" i="34"/>
  <c r="Q315" i="34"/>
  <c r="S277" i="34"/>
  <c r="S273" i="34"/>
  <c r="S271" i="34"/>
  <c r="S270" i="34"/>
  <c r="N278" i="34"/>
  <c r="N271" i="34"/>
  <c r="S272" i="34"/>
  <c r="N273" i="34"/>
  <c r="S278" i="34"/>
  <c r="N276" i="34"/>
  <c r="S275" i="34"/>
  <c r="S274" i="34"/>
  <c r="S279" i="34"/>
  <c r="H314" i="34"/>
  <c r="H315" i="34"/>
  <c r="H312" i="34"/>
  <c r="H316" i="34"/>
  <c r="H313" i="34"/>
  <c r="H310" i="34"/>
  <c r="K308" i="34"/>
  <c r="V308" i="34"/>
  <c r="H74" i="22"/>
  <c r="N51" i="24"/>
  <c r="N50" i="21"/>
  <c r="E38" i="21"/>
  <c r="G194" i="21"/>
  <c r="I47" i="25"/>
  <c r="D50" i="27"/>
  <c r="U53" i="27"/>
  <c r="D51" i="19"/>
  <c r="N52" i="29"/>
  <c r="T54" i="29"/>
  <c r="K45" i="33"/>
  <c r="T305" i="33"/>
  <c r="T128" i="34"/>
  <c r="S99" i="34"/>
  <c r="C101" i="34"/>
  <c r="E99" i="34"/>
  <c r="Q46" i="21"/>
  <c r="T53" i="24"/>
  <c r="T52" i="21"/>
  <c r="J54" i="21"/>
  <c r="S53" i="21"/>
  <c r="R305" i="27"/>
  <c r="R312" i="27" s="1"/>
  <c r="R38" i="32"/>
  <c r="N47" i="32"/>
  <c r="T49" i="32"/>
  <c r="O50" i="32"/>
  <c r="E52" i="32"/>
  <c r="U52" i="32"/>
  <c r="K54" i="32"/>
  <c r="M46" i="29"/>
  <c r="I50" i="29"/>
  <c r="H48" i="30"/>
  <c r="S49" i="30"/>
  <c r="N50" i="30"/>
  <c r="I51" i="30"/>
  <c r="D52" i="30"/>
  <c r="T52" i="30"/>
  <c r="O53" i="30"/>
  <c r="J54" i="30"/>
  <c r="E93" i="34"/>
  <c r="C99" i="34"/>
  <c r="I47" i="21"/>
  <c r="I305" i="24"/>
  <c r="D305" i="24"/>
  <c r="H267" i="25"/>
  <c r="H270" i="25" s="1"/>
  <c r="N305" i="25"/>
  <c r="E47" i="27"/>
  <c r="W53" i="27"/>
  <c r="M108" i="27"/>
  <c r="R108" i="19"/>
  <c r="P50" i="32"/>
  <c r="F176" i="32"/>
  <c r="S74" i="28"/>
  <c r="P51" i="28"/>
  <c r="L108" i="28"/>
  <c r="P176" i="28"/>
  <c r="G305" i="28"/>
  <c r="G315" i="28" s="1"/>
  <c r="M74" i="29"/>
  <c r="U176" i="29"/>
  <c r="V267" i="29"/>
  <c r="V278" i="29" s="1"/>
  <c r="S47" i="33"/>
  <c r="J52" i="33"/>
  <c r="E92" i="34"/>
  <c r="T108" i="26"/>
  <c r="F48" i="19"/>
  <c r="R305" i="20"/>
  <c r="G305" i="21"/>
  <c r="D305" i="23"/>
  <c r="V48" i="27"/>
  <c r="E46" i="19"/>
  <c r="P47" i="19"/>
  <c r="L51" i="19"/>
  <c r="G53" i="32"/>
  <c r="S108" i="30"/>
  <c r="U47" i="33"/>
  <c r="K53" i="33"/>
  <c r="O131" i="34"/>
  <c r="W131" i="34"/>
  <c r="C100" i="34"/>
  <c r="H108" i="21"/>
  <c r="E100" i="34"/>
  <c r="I267" i="18"/>
  <c r="I277" i="18" s="1"/>
  <c r="C127" i="34"/>
  <c r="E94" i="34"/>
  <c r="S108" i="24"/>
  <c r="R54" i="25"/>
  <c r="U49" i="27"/>
  <c r="J74" i="21"/>
  <c r="N48" i="20"/>
  <c r="S51" i="21"/>
  <c r="N52" i="21"/>
  <c r="I53" i="21"/>
  <c r="D54" i="21"/>
  <c r="T54" i="21"/>
  <c r="R133" i="34"/>
  <c r="C98" i="34"/>
  <c r="M99" i="34"/>
  <c r="U128" i="34"/>
  <c r="I161" i="34"/>
  <c r="S13" i="34"/>
  <c r="E97" i="34"/>
  <c r="E95" i="34"/>
  <c r="L48" i="28"/>
  <c r="N54" i="28"/>
  <c r="J45" i="33"/>
  <c r="I92" i="34"/>
  <c r="I96" i="34"/>
  <c r="E98" i="34"/>
  <c r="S101" i="34"/>
  <c r="F39" i="34"/>
  <c r="V40" i="34"/>
  <c r="V39" i="34" s="1"/>
  <c r="C93" i="34"/>
  <c r="L51" i="21"/>
  <c r="N267" i="18"/>
  <c r="N278" i="18" s="1"/>
  <c r="D305" i="18"/>
  <c r="T305" i="18"/>
  <c r="T311" i="18" s="1"/>
  <c r="W176" i="23"/>
  <c r="E46" i="24"/>
  <c r="F49" i="24"/>
  <c r="R53" i="24"/>
  <c r="J46" i="25"/>
  <c r="U47" i="25"/>
  <c r="E305" i="22"/>
  <c r="T305" i="24"/>
  <c r="T313" i="24" s="1"/>
  <c r="M53" i="22"/>
  <c r="R46" i="23"/>
  <c r="C49" i="23"/>
  <c r="D52" i="23"/>
  <c r="O53" i="23"/>
  <c r="J54" i="23"/>
  <c r="F38" i="24"/>
  <c r="V38" i="24"/>
  <c r="G46" i="24"/>
  <c r="M48" i="24"/>
  <c r="C50" i="24"/>
  <c r="D53" i="24"/>
  <c r="K38" i="25"/>
  <c r="Q45" i="25"/>
  <c r="S51" i="25"/>
  <c r="K47" i="22"/>
  <c r="L50" i="22"/>
  <c r="W48" i="22"/>
  <c r="T48" i="18"/>
  <c r="K53" i="18"/>
  <c r="V54" i="18"/>
  <c r="Q267" i="18"/>
  <c r="Q278" i="18" s="1"/>
  <c r="R38" i="23"/>
  <c r="H45" i="23"/>
  <c r="C46" i="23"/>
  <c r="S46" i="23"/>
  <c r="I48" i="23"/>
  <c r="D49" i="23"/>
  <c r="T49" i="23"/>
  <c r="O50" i="23"/>
  <c r="J51" i="23"/>
  <c r="E52" i="23"/>
  <c r="U52" i="23"/>
  <c r="P53" i="23"/>
  <c r="K54" i="23"/>
  <c r="M45" i="24"/>
  <c r="C47" i="24"/>
  <c r="S47" i="24"/>
  <c r="N48" i="24"/>
  <c r="D50" i="24"/>
  <c r="O38" i="22"/>
  <c r="P46" i="22"/>
  <c r="Q49" i="22"/>
  <c r="W51" i="22"/>
  <c r="M46" i="20"/>
  <c r="C48" i="20"/>
  <c r="I38" i="21"/>
  <c r="J46" i="21"/>
  <c r="U47" i="21"/>
  <c r="P48" i="21"/>
  <c r="V50" i="21"/>
  <c r="L52" i="21"/>
  <c r="H305" i="21"/>
  <c r="W54" i="20"/>
  <c r="T176" i="20"/>
  <c r="J305" i="22"/>
  <c r="J310" i="22" s="1"/>
  <c r="W108" i="22"/>
  <c r="L38" i="21"/>
  <c r="C108" i="22"/>
  <c r="K108" i="20"/>
  <c r="I74" i="21"/>
  <c r="D45" i="21"/>
  <c r="T45" i="21"/>
  <c r="O46" i="21"/>
  <c r="J47" i="21"/>
  <c r="E48" i="21"/>
  <c r="U48" i="21"/>
  <c r="L53" i="21"/>
  <c r="M108" i="21"/>
  <c r="L305" i="21"/>
  <c r="Q202" i="26"/>
  <c r="U49" i="20"/>
  <c r="L54" i="20"/>
  <c r="D108" i="21"/>
  <c r="T108" i="21"/>
  <c r="C305" i="21"/>
  <c r="C308" i="21" s="1"/>
  <c r="O305" i="22"/>
  <c r="O312" i="22" s="1"/>
  <c r="M108" i="20"/>
  <c r="R74" i="21"/>
  <c r="F108" i="21"/>
  <c r="U305" i="21"/>
  <c r="U309" i="21" s="1"/>
  <c r="F74" i="22"/>
  <c r="O47" i="18"/>
  <c r="W305" i="23"/>
  <c r="W313" i="23" s="1"/>
  <c r="F108" i="25"/>
  <c r="K267" i="25"/>
  <c r="K277" i="25" s="1"/>
  <c r="Q305" i="25"/>
  <c r="Q316" i="25" s="1"/>
  <c r="G38" i="26"/>
  <c r="H46" i="26"/>
  <c r="C47" i="26"/>
  <c r="D50" i="26"/>
  <c r="J52" i="26"/>
  <c r="L38" i="27"/>
  <c r="I50" i="27"/>
  <c r="O52" i="27"/>
  <c r="T176" i="27"/>
  <c r="E108" i="19"/>
  <c r="E305" i="32"/>
  <c r="E315" i="32" s="1"/>
  <c r="L46" i="28"/>
  <c r="W47" i="28"/>
  <c r="I53" i="28"/>
  <c r="F45" i="29"/>
  <c r="H51" i="29"/>
  <c r="O309" i="34"/>
  <c r="D47" i="20"/>
  <c r="O48" i="20"/>
  <c r="J49" i="20"/>
  <c r="U50" i="20"/>
  <c r="K176" i="21"/>
  <c r="Q108" i="19"/>
  <c r="D176" i="28"/>
  <c r="V305" i="28"/>
  <c r="V309" i="28" s="1"/>
  <c r="J267" i="29"/>
  <c r="J279" i="29" s="1"/>
  <c r="P305" i="29"/>
  <c r="P309" i="29" s="1"/>
  <c r="J267" i="30"/>
  <c r="J278" i="30" s="1"/>
  <c r="P305" i="30"/>
  <c r="P311" i="30" s="1"/>
  <c r="V74" i="33"/>
  <c r="C237" i="34"/>
  <c r="J314" i="34"/>
  <c r="M134" i="34"/>
  <c r="V94" i="34"/>
  <c r="I95" i="34"/>
  <c r="C236" i="34"/>
  <c r="J311" i="34"/>
  <c r="R313" i="34"/>
  <c r="J315" i="34"/>
  <c r="P135" i="34"/>
  <c r="R48" i="20"/>
  <c r="I53" i="20"/>
  <c r="R176" i="22"/>
  <c r="Q305" i="22"/>
  <c r="Q315" i="22" s="1"/>
  <c r="J312" i="34"/>
  <c r="N166" i="34"/>
  <c r="Q167" i="34"/>
  <c r="I130" i="34"/>
  <c r="M97" i="34"/>
  <c r="S93" i="34"/>
  <c r="Q196" i="34"/>
  <c r="J309" i="34"/>
  <c r="K165" i="34"/>
  <c r="M100" i="34"/>
  <c r="R316" i="34"/>
  <c r="J316" i="34"/>
  <c r="V133" i="34"/>
  <c r="F129" i="34"/>
  <c r="E163" i="34"/>
  <c r="P126" i="34"/>
  <c r="S97" i="34"/>
  <c r="M101" i="34"/>
  <c r="W98" i="34"/>
  <c r="S95" i="34"/>
  <c r="S234" i="34"/>
  <c r="W267" i="26"/>
  <c r="C74" i="27"/>
  <c r="K51" i="27"/>
  <c r="M45" i="27"/>
  <c r="K176" i="27"/>
  <c r="L108" i="19"/>
  <c r="I50" i="19"/>
  <c r="P176" i="19"/>
  <c r="Q267" i="19"/>
  <c r="Q275" i="19" s="1"/>
  <c r="W305" i="19"/>
  <c r="W317" i="19" s="1"/>
  <c r="M74" i="32"/>
  <c r="C45" i="32"/>
  <c r="S45" i="32"/>
  <c r="N46" i="32"/>
  <c r="I47" i="32"/>
  <c r="D48" i="32"/>
  <c r="T48" i="32"/>
  <c r="O49" i="32"/>
  <c r="J50" i="32"/>
  <c r="E51" i="32"/>
  <c r="U51" i="32"/>
  <c r="P52" i="32"/>
  <c r="K53" i="32"/>
  <c r="F54" i="32"/>
  <c r="V54" i="32"/>
  <c r="Q108" i="32"/>
  <c r="E176" i="32"/>
  <c r="R38" i="28"/>
  <c r="H45" i="28"/>
  <c r="I48" i="28"/>
  <c r="D49" i="28"/>
  <c r="J51" i="28"/>
  <c r="E52" i="28"/>
  <c r="P53" i="28"/>
  <c r="K54" i="28"/>
  <c r="K267" i="28"/>
  <c r="K273" i="28" s="1"/>
  <c r="Q305" i="28"/>
  <c r="Q312" i="28" s="1"/>
  <c r="M45" i="29"/>
  <c r="H46" i="29"/>
  <c r="S47" i="29"/>
  <c r="T50" i="29"/>
  <c r="E53" i="29"/>
  <c r="K267" i="29"/>
  <c r="K277" i="29" s="1"/>
  <c r="Q305" i="29"/>
  <c r="Q308" i="29" s="1"/>
  <c r="W74" i="30"/>
  <c r="H47" i="30"/>
  <c r="N49" i="30"/>
  <c r="T51" i="30"/>
  <c r="E54" i="30"/>
  <c r="K108" i="30"/>
  <c r="T176" i="30"/>
  <c r="N50" i="33"/>
  <c r="T52" i="33"/>
  <c r="T176" i="33"/>
  <c r="O316" i="34"/>
  <c r="J313" i="34"/>
  <c r="P127" i="34"/>
  <c r="Q166" i="34"/>
  <c r="R101" i="34"/>
  <c r="S94" i="34"/>
  <c r="R311" i="34"/>
  <c r="O313" i="34"/>
  <c r="J310" i="34"/>
  <c r="I135" i="34"/>
  <c r="H96" i="34"/>
  <c r="R315" i="34"/>
  <c r="G48" i="26"/>
  <c r="V46" i="27"/>
  <c r="Q47" i="27"/>
  <c r="W49" i="27"/>
  <c r="C53" i="27"/>
  <c r="V47" i="19"/>
  <c r="J45" i="28"/>
  <c r="L51" i="28"/>
  <c r="G52" i="28"/>
  <c r="W52" i="28"/>
  <c r="E47" i="29"/>
  <c r="O310" i="34"/>
  <c r="M131" i="34"/>
  <c r="R94" i="34"/>
  <c r="O39" i="34"/>
  <c r="R314" i="34"/>
  <c r="F13" i="34"/>
  <c r="O51" i="24"/>
  <c r="J52" i="24"/>
  <c r="E53" i="24"/>
  <c r="U53" i="24"/>
  <c r="P54" i="24"/>
  <c r="K267" i="24"/>
  <c r="K270" i="24" s="1"/>
  <c r="Q305" i="24"/>
  <c r="L38" i="25"/>
  <c r="H47" i="25"/>
  <c r="C48" i="25"/>
  <c r="S48" i="25"/>
  <c r="N49" i="25"/>
  <c r="I50" i="25"/>
  <c r="D51" i="25"/>
  <c r="J53" i="25"/>
  <c r="U54" i="25"/>
  <c r="K108" i="25"/>
  <c r="R46" i="26"/>
  <c r="M47" i="26"/>
  <c r="H48" i="26"/>
  <c r="C49" i="26"/>
  <c r="I51" i="26"/>
  <c r="T52" i="26"/>
  <c r="U38" i="26"/>
  <c r="I176" i="26"/>
  <c r="E267" i="26"/>
  <c r="E279" i="26" s="1"/>
  <c r="U267" i="26"/>
  <c r="U270" i="26" s="1"/>
  <c r="P305" i="26"/>
  <c r="P312" i="26" s="1"/>
  <c r="K305" i="26"/>
  <c r="K316" i="26" s="1"/>
  <c r="Q74" i="27"/>
  <c r="C50" i="27"/>
  <c r="O267" i="27"/>
  <c r="O278" i="27" s="1"/>
  <c r="Q45" i="19"/>
  <c r="L46" i="19"/>
  <c r="R48" i="19"/>
  <c r="H50" i="19"/>
  <c r="C51" i="19"/>
  <c r="T54" i="19"/>
  <c r="L50" i="19"/>
  <c r="G51" i="19"/>
  <c r="L47" i="32"/>
  <c r="H51" i="32"/>
  <c r="C52" i="32"/>
  <c r="S52" i="32"/>
  <c r="N53" i="32"/>
  <c r="I54" i="32"/>
  <c r="D38" i="32"/>
  <c r="Q50" i="32"/>
  <c r="O305" i="32"/>
  <c r="O312" i="32" s="1"/>
  <c r="E38" i="28"/>
  <c r="U38" i="28"/>
  <c r="V46" i="28"/>
  <c r="I38" i="28"/>
  <c r="P48" i="28"/>
  <c r="F50" i="28"/>
  <c r="V50" i="28"/>
  <c r="Q51" i="28"/>
  <c r="L52" i="28"/>
  <c r="J38" i="29"/>
  <c r="K46" i="29"/>
  <c r="Q48" i="29"/>
  <c r="W50" i="29"/>
  <c r="R51" i="29"/>
  <c r="C267" i="29"/>
  <c r="C270" i="29" s="1"/>
  <c r="O74" i="30"/>
  <c r="G51" i="30"/>
  <c r="C108" i="30"/>
  <c r="S38" i="30"/>
  <c r="I45" i="30"/>
  <c r="D46" i="30"/>
  <c r="E49" i="30"/>
  <c r="P50" i="30"/>
  <c r="V52" i="30"/>
  <c r="L54" i="30"/>
  <c r="H267" i="30"/>
  <c r="H273" i="30" s="1"/>
  <c r="C267" i="30"/>
  <c r="C274" i="30" s="1"/>
  <c r="E46" i="33"/>
  <c r="Q50" i="33"/>
  <c r="I46" i="33"/>
  <c r="U50" i="33"/>
  <c r="G176" i="33"/>
  <c r="O317" i="34"/>
  <c r="C235" i="34"/>
  <c r="P134" i="34"/>
  <c r="N176" i="29"/>
  <c r="T267" i="30"/>
  <c r="O314" i="34"/>
  <c r="C239" i="34"/>
  <c r="R97" i="34"/>
  <c r="R317" i="34"/>
  <c r="O311" i="34"/>
  <c r="C240" i="34"/>
  <c r="I131" i="34"/>
  <c r="V93" i="34"/>
  <c r="G305" i="29"/>
  <c r="G309" i="29" s="1"/>
  <c r="V267" i="30"/>
  <c r="O308" i="34"/>
  <c r="M96" i="34"/>
  <c r="G40" i="34"/>
  <c r="G39" i="34" s="1"/>
  <c r="C267" i="27"/>
  <c r="C275" i="27" s="1"/>
  <c r="I305" i="27"/>
  <c r="I310" i="27" s="1"/>
  <c r="S108" i="19"/>
  <c r="D74" i="32"/>
  <c r="R312" i="34"/>
  <c r="D126" i="34"/>
  <c r="R95" i="34"/>
  <c r="R308" i="34"/>
  <c r="P47" i="21"/>
  <c r="O51" i="22"/>
  <c r="U53" i="22"/>
  <c r="J45" i="18"/>
  <c r="P47" i="18"/>
  <c r="F49" i="18"/>
  <c r="L51" i="18"/>
  <c r="W52" i="18"/>
  <c r="I38" i="23"/>
  <c r="J46" i="23"/>
  <c r="F50" i="23"/>
  <c r="L52" i="23"/>
  <c r="W53" i="23"/>
  <c r="Q52" i="24"/>
  <c r="C45" i="21"/>
  <c r="S45" i="21"/>
  <c r="N46" i="21"/>
  <c r="D48" i="21"/>
  <c r="O49" i="21"/>
  <c r="J50" i="21"/>
  <c r="P52" i="21"/>
  <c r="V54" i="21"/>
  <c r="U267" i="21"/>
  <c r="U277" i="21" s="1"/>
  <c r="O45" i="22"/>
  <c r="J46" i="22"/>
  <c r="E47" i="22"/>
  <c r="U47" i="22"/>
  <c r="P48" i="22"/>
  <c r="K49" i="22"/>
  <c r="F50" i="22"/>
  <c r="V50" i="22"/>
  <c r="Q51" i="22"/>
  <c r="L52" i="22"/>
  <c r="G53" i="22"/>
  <c r="W53" i="22"/>
  <c r="R54" i="22"/>
  <c r="F38" i="18"/>
  <c r="V38" i="18"/>
  <c r="G46" i="18"/>
  <c r="M48" i="18"/>
  <c r="H49" i="18"/>
  <c r="S50" i="18"/>
  <c r="N51" i="18"/>
  <c r="D53" i="18"/>
  <c r="C52" i="20"/>
  <c r="I54" i="20"/>
  <c r="J51" i="27"/>
  <c r="N74" i="27"/>
  <c r="F176" i="22"/>
  <c r="U305" i="22"/>
  <c r="T267" i="18"/>
  <c r="T274" i="18" s="1"/>
  <c r="H176" i="23"/>
  <c r="C108" i="26"/>
  <c r="L273" i="30"/>
  <c r="L278" i="30"/>
  <c r="T38" i="21"/>
  <c r="U38" i="21"/>
  <c r="U74" i="21"/>
  <c r="G49" i="21"/>
  <c r="R50" i="21"/>
  <c r="N54" i="21"/>
  <c r="O202" i="26"/>
  <c r="O194" i="26"/>
  <c r="I305" i="21"/>
  <c r="R38" i="22"/>
  <c r="H45" i="22"/>
  <c r="C46" i="22"/>
  <c r="S46" i="22"/>
  <c r="N47" i="22"/>
  <c r="I48" i="22"/>
  <c r="D49" i="22"/>
  <c r="T49" i="22"/>
  <c r="O50" i="22"/>
  <c r="J51" i="22"/>
  <c r="E52" i="22"/>
  <c r="U52" i="22"/>
  <c r="P53" i="22"/>
  <c r="K54" i="22"/>
  <c r="J267" i="22"/>
  <c r="J276" i="22" s="1"/>
  <c r="J45" i="21"/>
  <c r="S54" i="27"/>
  <c r="T108" i="22"/>
  <c r="W74" i="24"/>
  <c r="E46" i="21"/>
  <c r="Q50" i="21"/>
  <c r="W108" i="20"/>
  <c r="V49" i="21"/>
  <c r="E53" i="22"/>
  <c r="E46" i="18"/>
  <c r="V49" i="18"/>
  <c r="M54" i="18"/>
  <c r="M267" i="18"/>
  <c r="M278" i="18" s="1"/>
  <c r="O45" i="23"/>
  <c r="V50" i="23"/>
  <c r="M108" i="23"/>
  <c r="P49" i="24"/>
  <c r="R108" i="24"/>
  <c r="F176" i="24"/>
  <c r="V176" i="24"/>
  <c r="M305" i="24"/>
  <c r="I45" i="25"/>
  <c r="K51" i="25"/>
  <c r="G108" i="25"/>
  <c r="I46" i="26"/>
  <c r="D47" i="26"/>
  <c r="T47" i="26"/>
  <c r="O48" i="26"/>
  <c r="J49" i="26"/>
  <c r="E50" i="26"/>
  <c r="U50" i="26"/>
  <c r="K52" i="26"/>
  <c r="F53" i="26"/>
  <c r="V53" i="26"/>
  <c r="K53" i="27"/>
  <c r="F54" i="27"/>
  <c r="V54" i="27"/>
  <c r="R53" i="21"/>
  <c r="J52" i="22"/>
  <c r="P54" i="22"/>
  <c r="U46" i="18"/>
  <c r="K48" i="18"/>
  <c r="Q50" i="18"/>
  <c r="G52" i="18"/>
  <c r="R53" i="18"/>
  <c r="S305" i="18"/>
  <c r="S309" i="18" s="1"/>
  <c r="P48" i="23"/>
  <c r="K49" i="23"/>
  <c r="Q51" i="23"/>
  <c r="G53" i="23"/>
  <c r="R54" i="23"/>
  <c r="E74" i="23"/>
  <c r="C267" i="23"/>
  <c r="T305" i="23"/>
  <c r="K48" i="25"/>
  <c r="W52" i="25"/>
  <c r="T74" i="26"/>
  <c r="U47" i="26"/>
  <c r="P48" i="26"/>
  <c r="K49" i="26"/>
  <c r="F50" i="26"/>
  <c r="Q51" i="26"/>
  <c r="G53" i="26"/>
  <c r="W53" i="26"/>
  <c r="R54" i="26"/>
  <c r="H108" i="26"/>
  <c r="N38" i="27"/>
  <c r="D45" i="27"/>
  <c r="T45" i="27"/>
  <c r="J47" i="27"/>
  <c r="U48" i="27"/>
  <c r="P49" i="27"/>
  <c r="V51" i="27"/>
  <c r="L53" i="27"/>
  <c r="G54" i="27"/>
  <c r="N108" i="25"/>
  <c r="W176" i="26"/>
  <c r="H267" i="26"/>
  <c r="H274" i="26" s="1"/>
  <c r="N305" i="26"/>
  <c r="N311" i="26" s="1"/>
  <c r="N74" i="32"/>
  <c r="W267" i="32"/>
  <c r="W273" i="32" s="1"/>
  <c r="F52" i="28"/>
  <c r="W108" i="28"/>
  <c r="K176" i="28"/>
  <c r="H38" i="29"/>
  <c r="E50" i="29"/>
  <c r="F53" i="29"/>
  <c r="V108" i="20"/>
  <c r="P108" i="21"/>
  <c r="D176" i="21"/>
  <c r="T176" i="21"/>
  <c r="O108" i="25"/>
  <c r="C176" i="25"/>
  <c r="S176" i="25"/>
  <c r="J305" i="25"/>
  <c r="J313" i="25" s="1"/>
  <c r="U305" i="25"/>
  <c r="P74" i="26"/>
  <c r="I267" i="26"/>
  <c r="I279" i="26" s="1"/>
  <c r="O305" i="26"/>
  <c r="O316" i="26" s="1"/>
  <c r="J305" i="26"/>
  <c r="J316" i="26" s="1"/>
  <c r="P74" i="27"/>
  <c r="I267" i="27"/>
  <c r="I275" i="27" s="1"/>
  <c r="O305" i="27"/>
  <c r="O308" i="27" s="1"/>
  <c r="J74" i="19"/>
  <c r="R176" i="19"/>
  <c r="D305" i="19"/>
  <c r="D309" i="19" s="1"/>
  <c r="V48" i="32"/>
  <c r="W51" i="32"/>
  <c r="G176" i="32"/>
  <c r="C267" i="32"/>
  <c r="C275" i="32" s="1"/>
  <c r="S305" i="28"/>
  <c r="M108" i="29"/>
  <c r="Q176" i="29"/>
  <c r="R267" i="29"/>
  <c r="R272" i="29" s="1"/>
  <c r="S305" i="29"/>
  <c r="S316" i="29" s="1"/>
  <c r="N74" i="30"/>
  <c r="I74" i="30"/>
  <c r="R108" i="30"/>
  <c r="S123" i="30"/>
  <c r="F176" i="30"/>
  <c r="V176" i="30"/>
  <c r="R267" i="30"/>
  <c r="R271" i="30" s="1"/>
  <c r="M305" i="30"/>
  <c r="C74" i="33"/>
  <c r="S74" i="33"/>
  <c r="G108" i="33"/>
  <c r="W108" i="33"/>
  <c r="M123" i="33"/>
  <c r="K176" i="33"/>
  <c r="F176" i="33"/>
  <c r="V176" i="33"/>
  <c r="R305" i="33"/>
  <c r="M305" i="33"/>
  <c r="P169" i="34"/>
  <c r="J97" i="34"/>
  <c r="L95" i="34"/>
  <c r="P92" i="34"/>
  <c r="T95" i="34"/>
  <c r="E135" i="34"/>
  <c r="G45" i="22"/>
  <c r="W45" i="22"/>
  <c r="R46" i="22"/>
  <c r="M47" i="22"/>
  <c r="H48" i="22"/>
  <c r="C49" i="22"/>
  <c r="S49" i="22"/>
  <c r="N50" i="22"/>
  <c r="I51" i="22"/>
  <c r="D52" i="22"/>
  <c r="T52" i="22"/>
  <c r="O53" i="22"/>
  <c r="J54" i="22"/>
  <c r="L53" i="18"/>
  <c r="C38" i="23"/>
  <c r="S38" i="23"/>
  <c r="I45" i="23"/>
  <c r="T46" i="23"/>
  <c r="O47" i="23"/>
  <c r="J48" i="23"/>
  <c r="U49" i="23"/>
  <c r="K51" i="23"/>
  <c r="V52" i="23"/>
  <c r="L54" i="23"/>
  <c r="V176" i="23"/>
  <c r="G267" i="23"/>
  <c r="G278" i="23" s="1"/>
  <c r="C74" i="24"/>
  <c r="S74" i="24"/>
  <c r="N45" i="24"/>
  <c r="I46" i="24"/>
  <c r="D47" i="24"/>
  <c r="T47" i="24"/>
  <c r="O48" i="24"/>
  <c r="J49" i="24"/>
  <c r="E50" i="24"/>
  <c r="P51" i="24"/>
  <c r="K52" i="24"/>
  <c r="F53" i="24"/>
  <c r="V53" i="24"/>
  <c r="Q54" i="24"/>
  <c r="G108" i="24"/>
  <c r="K176" i="24"/>
  <c r="W305" i="24"/>
  <c r="W315" i="24" s="1"/>
  <c r="R305" i="24"/>
  <c r="R314" i="24" s="1"/>
  <c r="M38" i="25"/>
  <c r="H74" i="25"/>
  <c r="C45" i="25"/>
  <c r="S45" i="25"/>
  <c r="N46" i="25"/>
  <c r="D48" i="25"/>
  <c r="O49" i="25"/>
  <c r="J50" i="25"/>
  <c r="E51" i="25"/>
  <c r="U51" i="25"/>
  <c r="P52" i="25"/>
  <c r="K53" i="25"/>
  <c r="F54" i="25"/>
  <c r="L108" i="25"/>
  <c r="U176" i="25"/>
  <c r="P176" i="25"/>
  <c r="W305" i="25"/>
  <c r="W316" i="25" s="1"/>
  <c r="F267" i="26"/>
  <c r="F276" i="26" s="1"/>
  <c r="H46" i="27"/>
  <c r="O51" i="27"/>
  <c r="P54" i="27"/>
  <c r="W74" i="19"/>
  <c r="W40" i="19" s="1"/>
  <c r="H47" i="19"/>
  <c r="N49" i="19"/>
  <c r="Q74" i="32"/>
  <c r="K305" i="32"/>
  <c r="K316" i="32" s="1"/>
  <c r="W46" i="28"/>
  <c r="E108" i="28"/>
  <c r="T267" i="29"/>
  <c r="O45" i="24"/>
  <c r="J46" i="24"/>
  <c r="E47" i="24"/>
  <c r="U47" i="24"/>
  <c r="P48" i="24"/>
  <c r="K49" i="24"/>
  <c r="F50" i="24"/>
  <c r="V50" i="24"/>
  <c r="Q51" i="24"/>
  <c r="L52" i="24"/>
  <c r="G53" i="24"/>
  <c r="W53" i="24"/>
  <c r="R54" i="24"/>
  <c r="W267" i="25"/>
  <c r="D48" i="19"/>
  <c r="K267" i="32"/>
  <c r="K273" i="32" s="1"/>
  <c r="T176" i="29"/>
  <c r="K305" i="29"/>
  <c r="K310" i="29" s="1"/>
  <c r="Q74" i="30"/>
  <c r="N93" i="34"/>
  <c r="Q98" i="34"/>
  <c r="G267" i="19"/>
  <c r="G274" i="19" s="1"/>
  <c r="W96" i="34"/>
  <c r="L96" i="34"/>
  <c r="L92" i="34"/>
  <c r="L55" i="34"/>
  <c r="L58" i="34" s="1"/>
  <c r="L97" i="34"/>
  <c r="E108" i="26"/>
  <c r="D305" i="28"/>
  <c r="T305" i="28"/>
  <c r="W176" i="30"/>
  <c r="N305" i="30"/>
  <c r="N314" i="30" s="1"/>
  <c r="I38" i="33"/>
  <c r="O45" i="33"/>
  <c r="J46" i="33"/>
  <c r="E47" i="33"/>
  <c r="K49" i="33"/>
  <c r="F50" i="33"/>
  <c r="V50" i="33"/>
  <c r="Q51" i="33"/>
  <c r="L52" i="33"/>
  <c r="R54" i="33"/>
  <c r="H305" i="33"/>
  <c r="H312" i="33" s="1"/>
  <c r="C157" i="34"/>
  <c r="C167" i="34" s="1"/>
  <c r="W38" i="32"/>
  <c r="M45" i="32"/>
  <c r="C47" i="32"/>
  <c r="S47" i="32"/>
  <c r="I49" i="32"/>
  <c r="D50" i="32"/>
  <c r="T50" i="32"/>
  <c r="O51" i="32"/>
  <c r="J52" i="32"/>
  <c r="E53" i="32"/>
  <c r="U53" i="32"/>
  <c r="P54" i="32"/>
  <c r="R233" i="34"/>
  <c r="N167" i="34"/>
  <c r="F131" i="34"/>
  <c r="L101" i="34"/>
  <c r="K52" i="32"/>
  <c r="F53" i="32"/>
  <c r="Q54" i="32"/>
  <c r="C45" i="28"/>
  <c r="D48" i="28"/>
  <c r="O49" i="28"/>
  <c r="J50" i="28"/>
  <c r="U51" i="28"/>
  <c r="P52" i="28"/>
  <c r="F54" i="28"/>
  <c r="V54" i="28"/>
  <c r="R38" i="29"/>
  <c r="J51" i="29"/>
  <c r="R238" i="34"/>
  <c r="P278" i="34"/>
  <c r="K163" i="34"/>
  <c r="Q164" i="34"/>
  <c r="W129" i="34"/>
  <c r="M55" i="34"/>
  <c r="M66" i="34" s="1"/>
  <c r="M98" i="34"/>
  <c r="C234" i="34"/>
  <c r="Q45" i="23"/>
  <c r="L46" i="23"/>
  <c r="G47" i="23"/>
  <c r="C51" i="23"/>
  <c r="S51" i="23"/>
  <c r="N52" i="23"/>
  <c r="I53" i="23"/>
  <c r="D54" i="23"/>
  <c r="T54" i="23"/>
  <c r="V45" i="24"/>
  <c r="Q46" i="24"/>
  <c r="L47" i="24"/>
  <c r="G48" i="24"/>
  <c r="W48" i="24"/>
  <c r="S52" i="24"/>
  <c r="N53" i="24"/>
  <c r="H176" i="24"/>
  <c r="I267" i="24"/>
  <c r="U38" i="25"/>
  <c r="K45" i="25"/>
  <c r="F46" i="25"/>
  <c r="Q47" i="25"/>
  <c r="G49" i="25"/>
  <c r="R50" i="25"/>
  <c r="M51" i="25"/>
  <c r="H52" i="25"/>
  <c r="N54" i="25"/>
  <c r="D108" i="25"/>
  <c r="U74" i="26"/>
  <c r="F47" i="26"/>
  <c r="V47" i="26"/>
  <c r="L49" i="26"/>
  <c r="G50" i="26"/>
  <c r="W50" i="26"/>
  <c r="R51" i="26"/>
  <c r="H53" i="26"/>
  <c r="C54" i="26"/>
  <c r="S54" i="26"/>
  <c r="I108" i="26"/>
  <c r="U45" i="27"/>
  <c r="K47" i="27"/>
  <c r="F48" i="27"/>
  <c r="Q49" i="27"/>
  <c r="G51" i="27"/>
  <c r="M53" i="27"/>
  <c r="H54" i="27"/>
  <c r="Q50" i="19"/>
  <c r="W176" i="19"/>
  <c r="H267" i="19"/>
  <c r="H278" i="19" s="1"/>
  <c r="T74" i="32"/>
  <c r="H108" i="32"/>
  <c r="Q176" i="28"/>
  <c r="E49" i="29"/>
  <c r="H38" i="30"/>
  <c r="N45" i="30"/>
  <c r="E50" i="30"/>
  <c r="K52" i="30"/>
  <c r="Q54" i="30"/>
  <c r="W108" i="30"/>
  <c r="W40" i="30" s="1"/>
  <c r="K176" i="30"/>
  <c r="H74" i="33"/>
  <c r="Q267" i="33"/>
  <c r="Q270" i="33" s="1"/>
  <c r="N100" i="34"/>
  <c r="T39" i="34"/>
  <c r="M46" i="23"/>
  <c r="D38" i="29"/>
  <c r="F49" i="29"/>
  <c r="V49" i="29"/>
  <c r="W52" i="29"/>
  <c r="R232" i="34"/>
  <c r="N169" i="34"/>
  <c r="U55" i="34"/>
  <c r="U59" i="34" s="1"/>
  <c r="I46" i="21"/>
  <c r="D47" i="21"/>
  <c r="O48" i="21"/>
  <c r="E50" i="21"/>
  <c r="P51" i="21"/>
  <c r="F53" i="21"/>
  <c r="L108" i="21"/>
  <c r="F305" i="21"/>
  <c r="F312" i="21" s="1"/>
  <c r="V108" i="24"/>
  <c r="G45" i="27"/>
  <c r="S50" i="19"/>
  <c r="D53" i="19"/>
  <c r="D267" i="32"/>
  <c r="D279" i="32" s="1"/>
  <c r="S52" i="28"/>
  <c r="G49" i="29"/>
  <c r="D108" i="29"/>
  <c r="D305" i="29"/>
  <c r="S267" i="30"/>
  <c r="S277" i="30" s="1"/>
  <c r="R236" i="34"/>
  <c r="R237" i="34"/>
  <c r="R239" i="34"/>
  <c r="T101" i="34"/>
  <c r="J96" i="34"/>
  <c r="W101" i="34"/>
  <c r="M94" i="34"/>
  <c r="W267" i="27"/>
  <c r="K176" i="19"/>
  <c r="H74" i="32"/>
  <c r="E267" i="30"/>
  <c r="E277" i="30" s="1"/>
  <c r="E108" i="33"/>
  <c r="M309" i="34"/>
  <c r="H134" i="34"/>
  <c r="N99" i="34"/>
  <c r="O95" i="34"/>
  <c r="L100" i="34"/>
  <c r="W92" i="34"/>
  <c r="K52" i="20"/>
  <c r="Q54" i="20"/>
  <c r="O305" i="20"/>
  <c r="O309" i="20" s="1"/>
  <c r="J305" i="20"/>
  <c r="J317" i="20" s="1"/>
  <c r="D46" i="20"/>
  <c r="M74" i="20"/>
  <c r="O176" i="20"/>
  <c r="M54" i="26"/>
  <c r="H52" i="20"/>
  <c r="N54" i="20"/>
  <c r="V305" i="20"/>
  <c r="V309" i="20" s="1"/>
  <c r="L48" i="22"/>
  <c r="J48" i="20"/>
  <c r="S51" i="20"/>
  <c r="S108" i="20"/>
  <c r="E74" i="20"/>
  <c r="P271" i="33"/>
  <c r="P275" i="33"/>
  <c r="P270" i="33"/>
  <c r="H74" i="30"/>
  <c r="N128" i="34"/>
  <c r="O160" i="34"/>
  <c r="O166" i="34"/>
  <c r="O167" i="34"/>
  <c r="S311" i="34"/>
  <c r="S316" i="34"/>
  <c r="S317" i="34"/>
  <c r="S312" i="34"/>
  <c r="S314" i="34"/>
  <c r="S309" i="34"/>
  <c r="S313" i="34"/>
  <c r="S308" i="34"/>
  <c r="S310" i="34"/>
  <c r="S315" i="34"/>
  <c r="C191" i="22"/>
  <c r="C196" i="22" s="1"/>
  <c r="T180" i="10" s="1"/>
  <c r="H180" i="10" s="1"/>
  <c r="J49" i="18"/>
  <c r="N45" i="20"/>
  <c r="H38" i="20"/>
  <c r="T108" i="20"/>
  <c r="N38" i="20"/>
  <c r="N46" i="22"/>
  <c r="T48" i="22"/>
  <c r="W49" i="22"/>
  <c r="H52" i="22"/>
  <c r="K53" i="22"/>
  <c r="C45" i="22"/>
  <c r="I108" i="20"/>
  <c r="C74" i="20"/>
  <c r="L162" i="34"/>
  <c r="L161" i="34"/>
  <c r="L164" i="34"/>
  <c r="L168" i="34"/>
  <c r="L166" i="34"/>
  <c r="L163" i="34"/>
  <c r="L167" i="34"/>
  <c r="L160" i="34"/>
  <c r="K40" i="34"/>
  <c r="K39" i="34" s="1"/>
  <c r="U183" i="17"/>
  <c r="K48" i="20"/>
  <c r="H51" i="20"/>
  <c r="F176" i="20"/>
  <c r="J108" i="20"/>
  <c r="P74" i="20"/>
  <c r="E316" i="34"/>
  <c r="E308" i="34"/>
  <c r="E312" i="34"/>
  <c r="E315" i="34"/>
  <c r="E311" i="34"/>
  <c r="E309" i="34"/>
  <c r="E314" i="34"/>
  <c r="E317" i="34"/>
  <c r="E310" i="34"/>
  <c r="U51" i="22"/>
  <c r="M53" i="25"/>
  <c r="G52" i="26"/>
  <c r="O181" i="17"/>
  <c r="F186" i="17"/>
  <c r="E45" i="20"/>
  <c r="Q45" i="20"/>
  <c r="T46" i="20"/>
  <c r="E49" i="20"/>
  <c r="K51" i="20"/>
  <c r="N52" i="20"/>
  <c r="Q53" i="20"/>
  <c r="T54" i="20"/>
  <c r="J176" i="20"/>
  <c r="D74" i="21"/>
  <c r="D40" i="21" s="1"/>
  <c r="V45" i="21"/>
  <c r="M50" i="21"/>
  <c r="P55" i="34"/>
  <c r="P67" i="34" s="1"/>
  <c r="W47" i="23"/>
  <c r="E53" i="23"/>
  <c r="K48" i="19"/>
  <c r="H48" i="32"/>
  <c r="C53" i="22"/>
  <c r="H50" i="23"/>
  <c r="W45" i="25"/>
  <c r="T52" i="25"/>
  <c r="T51" i="19"/>
  <c r="W52" i="19"/>
  <c r="H49" i="28"/>
  <c r="N51" i="28"/>
  <c r="N17" i="28" s="1"/>
  <c r="M51" i="20"/>
  <c r="F305" i="20"/>
  <c r="F316" i="20" s="1"/>
  <c r="U38" i="22"/>
  <c r="F54" i="22"/>
  <c r="M51" i="27"/>
  <c r="S53" i="27"/>
  <c r="J46" i="27"/>
  <c r="S38" i="32"/>
  <c r="D46" i="32"/>
  <c r="J48" i="32"/>
  <c r="V52" i="32"/>
  <c r="D47" i="28"/>
  <c r="V53" i="28"/>
  <c r="J201" i="28"/>
  <c r="J198" i="28"/>
  <c r="V54" i="29"/>
  <c r="G38" i="33"/>
  <c r="D50" i="33"/>
  <c r="P54" i="33"/>
  <c r="G94" i="34"/>
  <c r="G93" i="34"/>
  <c r="G97" i="34"/>
  <c r="G98" i="34"/>
  <c r="D130" i="34"/>
  <c r="D128" i="34"/>
  <c r="D132" i="34"/>
  <c r="F46" i="22"/>
  <c r="E267" i="22"/>
  <c r="P52" i="23"/>
  <c r="V50" i="27"/>
  <c r="P52" i="27"/>
  <c r="C168" i="34"/>
  <c r="F46" i="21"/>
  <c r="L48" i="21"/>
  <c r="C53" i="21"/>
  <c r="J74" i="22"/>
  <c r="F267" i="22"/>
  <c r="L305" i="22"/>
  <c r="L316" i="22" s="1"/>
  <c r="R74" i="18"/>
  <c r="O108" i="18"/>
  <c r="F108" i="18"/>
  <c r="C176" i="18"/>
  <c r="C267" i="18"/>
  <c r="C275" i="18" s="1"/>
  <c r="R305" i="18"/>
  <c r="I305" i="18"/>
  <c r="I309" i="18" s="1"/>
  <c r="O305" i="23"/>
  <c r="O314" i="23" s="1"/>
  <c r="F305" i="23"/>
  <c r="U74" i="24"/>
  <c r="U38" i="24"/>
  <c r="C53" i="24"/>
  <c r="I176" i="24"/>
  <c r="L176" i="24"/>
  <c r="C305" i="24"/>
  <c r="C309" i="24" s="1"/>
  <c r="U108" i="25"/>
  <c r="C267" i="25"/>
  <c r="C279" i="25" s="1"/>
  <c r="O74" i="26"/>
  <c r="F74" i="26"/>
  <c r="O176" i="26"/>
  <c r="F305" i="26"/>
  <c r="F314" i="26" s="1"/>
  <c r="L176" i="27"/>
  <c r="O176" i="27"/>
  <c r="C305" i="27"/>
  <c r="C316" i="27" s="1"/>
  <c r="I74" i="19"/>
  <c r="U108" i="19"/>
  <c r="F54" i="19"/>
  <c r="R267" i="19"/>
  <c r="R271" i="19" s="1"/>
  <c r="U267" i="19"/>
  <c r="C305" i="19"/>
  <c r="C312" i="19" s="1"/>
  <c r="F74" i="32"/>
  <c r="U74" i="32"/>
  <c r="F108" i="32"/>
  <c r="R108" i="32"/>
  <c r="I108" i="32"/>
  <c r="R47" i="32"/>
  <c r="O108" i="28"/>
  <c r="R108" i="28"/>
  <c r="R305" i="28"/>
  <c r="R309" i="28" s="1"/>
  <c r="I305" i="28"/>
  <c r="U305" i="28"/>
  <c r="O108" i="29"/>
  <c r="O176" i="29"/>
  <c r="I164" i="34"/>
  <c r="Q134" i="34"/>
  <c r="J197" i="34"/>
  <c r="S127" i="34"/>
  <c r="E126" i="34"/>
  <c r="C129" i="34"/>
  <c r="N92" i="34"/>
  <c r="L98" i="34"/>
  <c r="E55" i="34"/>
  <c r="E60" i="34" s="1"/>
  <c r="I162" i="34"/>
  <c r="I97" i="34"/>
  <c r="H99" i="34"/>
  <c r="E236" i="34"/>
  <c r="E235" i="34"/>
  <c r="R39" i="34"/>
  <c r="W305" i="22"/>
  <c r="E74" i="18"/>
  <c r="Q108" i="18"/>
  <c r="E176" i="18"/>
  <c r="N108" i="23"/>
  <c r="K51" i="24"/>
  <c r="Q74" i="26"/>
  <c r="N54" i="26"/>
  <c r="W46" i="27"/>
  <c r="E305" i="27"/>
  <c r="Q305" i="27"/>
  <c r="Q309" i="27" s="1"/>
  <c r="W108" i="19"/>
  <c r="E45" i="19"/>
  <c r="K47" i="19"/>
  <c r="N48" i="19"/>
  <c r="T50" i="19"/>
  <c r="T16" i="19" s="1"/>
  <c r="W45" i="28"/>
  <c r="H48" i="28"/>
  <c r="T52" i="28"/>
  <c r="F133" i="34"/>
  <c r="W135" i="34"/>
  <c r="K160" i="34"/>
  <c r="O236" i="34"/>
  <c r="I101" i="34"/>
  <c r="H97" i="34"/>
  <c r="P93" i="34"/>
  <c r="Q128" i="34"/>
  <c r="C270" i="34"/>
  <c r="C272" i="34"/>
  <c r="F45" i="21"/>
  <c r="C52" i="21"/>
  <c r="S45" i="22"/>
  <c r="V46" i="22"/>
  <c r="D48" i="22"/>
  <c r="G49" i="22"/>
  <c r="M51" i="22"/>
  <c r="P52" i="22"/>
  <c r="V54" i="22"/>
  <c r="I50" i="24"/>
  <c r="U54" i="24"/>
  <c r="C49" i="25"/>
  <c r="I51" i="25"/>
  <c r="O53" i="25"/>
  <c r="C50" i="26"/>
  <c r="R45" i="19"/>
  <c r="F38" i="28"/>
  <c r="C50" i="28"/>
  <c r="I52" i="28"/>
  <c r="M127" i="34"/>
  <c r="V55" i="34"/>
  <c r="V67" i="34" s="1"/>
  <c r="P96" i="34"/>
  <c r="Q131" i="34"/>
  <c r="D40" i="34"/>
  <c r="D39" i="34" s="1"/>
  <c r="M47" i="21"/>
  <c r="N108" i="22"/>
  <c r="N176" i="22"/>
  <c r="V267" i="22"/>
  <c r="V270" i="22" s="1"/>
  <c r="V108" i="18"/>
  <c r="S176" i="18"/>
  <c r="J176" i="18"/>
  <c r="D267" i="18"/>
  <c r="S267" i="18"/>
  <c r="S272" i="18" s="1"/>
  <c r="J305" i="18"/>
  <c r="J315" i="18" s="1"/>
  <c r="D108" i="23"/>
  <c r="S176" i="23"/>
  <c r="G305" i="23"/>
  <c r="G309" i="23" s="1"/>
  <c r="M74" i="24"/>
  <c r="D74" i="24"/>
  <c r="G49" i="24"/>
  <c r="M176" i="24"/>
  <c r="M267" i="24"/>
  <c r="M273" i="24" s="1"/>
  <c r="P305" i="24"/>
  <c r="V108" i="25"/>
  <c r="J176" i="25"/>
  <c r="S267" i="25"/>
  <c r="V74" i="26"/>
  <c r="S108" i="26"/>
  <c r="J108" i="26"/>
  <c r="G176" i="26"/>
  <c r="V305" i="26"/>
  <c r="V311" i="26" s="1"/>
  <c r="D74" i="27"/>
  <c r="S74" i="27"/>
  <c r="P51" i="27"/>
  <c r="G176" i="27"/>
  <c r="S305" i="27"/>
  <c r="S312" i="27" s="1"/>
  <c r="V305" i="27"/>
  <c r="V311" i="27" s="1"/>
  <c r="M108" i="19"/>
  <c r="J267" i="19"/>
  <c r="J277" i="19" s="1"/>
  <c r="V74" i="32"/>
  <c r="J108" i="32"/>
  <c r="M108" i="32"/>
  <c r="V176" i="32"/>
  <c r="G267" i="32"/>
  <c r="G276" i="32" s="1"/>
  <c r="G108" i="28"/>
  <c r="M45" i="28"/>
  <c r="V176" i="28"/>
  <c r="P108" i="29"/>
  <c r="D176" i="29"/>
  <c r="J305" i="29"/>
  <c r="J315" i="29" s="1"/>
  <c r="D176" i="30"/>
  <c r="F101" i="34"/>
  <c r="F96" i="34"/>
  <c r="K54" i="21"/>
  <c r="N176" i="21"/>
  <c r="C74" i="22"/>
  <c r="H108" i="18"/>
  <c r="W48" i="18"/>
  <c r="K45" i="23"/>
  <c r="Q47" i="23"/>
  <c r="H52" i="23"/>
  <c r="K53" i="23"/>
  <c r="Q176" i="23"/>
  <c r="W267" i="24"/>
  <c r="K47" i="25"/>
  <c r="W51" i="25"/>
  <c r="H54" i="25"/>
  <c r="K176" i="25"/>
  <c r="T267" i="25"/>
  <c r="T273" i="25" s="1"/>
  <c r="T38" i="26"/>
  <c r="K48" i="26"/>
  <c r="Q50" i="26"/>
  <c r="H176" i="26"/>
  <c r="T108" i="27"/>
  <c r="Q51" i="27"/>
  <c r="T305" i="27"/>
  <c r="T313" i="27" s="1"/>
  <c r="N74" i="19"/>
  <c r="N108" i="19"/>
  <c r="W267" i="19"/>
  <c r="W271" i="19" s="1"/>
  <c r="E49" i="32"/>
  <c r="K51" i="32"/>
  <c r="Q53" i="32"/>
  <c r="W176" i="32"/>
  <c r="N305" i="32"/>
  <c r="H74" i="28"/>
  <c r="K52" i="28"/>
  <c r="Q267" i="28"/>
  <c r="Q278" i="28" s="1"/>
  <c r="H48" i="29"/>
  <c r="K53" i="29"/>
  <c r="Q267" i="29"/>
  <c r="H305" i="29"/>
  <c r="H314" i="29" s="1"/>
  <c r="N47" i="30"/>
  <c r="H49" i="30"/>
  <c r="N74" i="33"/>
  <c r="H46" i="33"/>
  <c r="E53" i="33"/>
  <c r="J129" i="34"/>
  <c r="P100" i="34"/>
  <c r="U95" i="34"/>
  <c r="R235" i="34"/>
  <c r="O108" i="21"/>
  <c r="S108" i="22"/>
  <c r="P176" i="22"/>
  <c r="G176" i="22"/>
  <c r="I108" i="18"/>
  <c r="U47" i="18"/>
  <c r="U176" i="18"/>
  <c r="F267" i="18"/>
  <c r="O305" i="18"/>
  <c r="F108" i="23"/>
  <c r="I108" i="23"/>
  <c r="I305" i="23"/>
  <c r="C108" i="24"/>
  <c r="O176" i="24"/>
  <c r="C267" i="24"/>
  <c r="C273" i="24" s="1"/>
  <c r="L74" i="25"/>
  <c r="O74" i="25"/>
  <c r="O40" i="25" s="1"/>
  <c r="C108" i="25"/>
  <c r="L176" i="26"/>
  <c r="R267" i="26"/>
  <c r="R273" i="26" s="1"/>
  <c r="C305" i="26"/>
  <c r="F108" i="27"/>
  <c r="R108" i="27"/>
  <c r="L45" i="27"/>
  <c r="L11" i="27" s="1"/>
  <c r="R47" i="27"/>
  <c r="I176" i="27"/>
  <c r="C74" i="19"/>
  <c r="O38" i="19"/>
  <c r="C47" i="19"/>
  <c r="O51" i="19"/>
  <c r="C49" i="28"/>
  <c r="I51" i="28"/>
  <c r="O53" i="28"/>
  <c r="F267" i="28"/>
  <c r="F278" i="28" s="1"/>
  <c r="F108" i="29"/>
  <c r="L45" i="29"/>
  <c r="S238" i="34"/>
  <c r="I167" i="34"/>
  <c r="J198" i="34"/>
  <c r="E133" i="34"/>
  <c r="O240" i="34"/>
  <c r="K164" i="34"/>
  <c r="F94" i="34"/>
  <c r="R126" i="34"/>
  <c r="F100" i="34"/>
  <c r="E128" i="34"/>
  <c r="V97" i="34"/>
  <c r="K95" i="34"/>
  <c r="P40" i="34"/>
  <c r="P39" i="34" s="1"/>
  <c r="R234" i="34"/>
  <c r="M45" i="23"/>
  <c r="S47" i="23"/>
  <c r="D50" i="23"/>
  <c r="D38" i="24"/>
  <c r="M46" i="24"/>
  <c r="G45" i="25"/>
  <c r="D52" i="25"/>
  <c r="J54" i="25"/>
  <c r="M48" i="26"/>
  <c r="S50" i="26"/>
  <c r="J45" i="19"/>
  <c r="S48" i="19"/>
  <c r="M54" i="19"/>
  <c r="G46" i="28"/>
  <c r="D53" i="28"/>
  <c r="J132" i="34"/>
  <c r="F132" i="34"/>
  <c r="L93" i="34"/>
  <c r="K93" i="34"/>
  <c r="J130" i="34"/>
  <c r="J39" i="34"/>
  <c r="J94" i="34"/>
  <c r="I238" i="34"/>
  <c r="I236" i="34"/>
  <c r="I235" i="34"/>
  <c r="K45" i="21"/>
  <c r="Q47" i="21"/>
  <c r="W49" i="21"/>
  <c r="E311" i="30"/>
  <c r="U74" i="22"/>
  <c r="Q305" i="18"/>
  <c r="Q316" i="18" s="1"/>
  <c r="E46" i="23"/>
  <c r="N305" i="23"/>
  <c r="N309" i="23" s="1"/>
  <c r="T74" i="24"/>
  <c r="W49" i="24"/>
  <c r="N54" i="24"/>
  <c r="E267" i="24"/>
  <c r="E272" i="24" s="1"/>
  <c r="K305" i="24"/>
  <c r="K316" i="24" s="1"/>
  <c r="E108" i="25"/>
  <c r="N267" i="25"/>
  <c r="N279" i="25" s="1"/>
  <c r="H305" i="25"/>
  <c r="H316" i="25" s="1"/>
  <c r="Q53" i="26"/>
  <c r="N176" i="26"/>
  <c r="K52" i="27"/>
  <c r="Q54" i="27"/>
  <c r="N305" i="27"/>
  <c r="T74" i="19"/>
  <c r="E267" i="19"/>
  <c r="E278" i="19" s="1"/>
  <c r="E74" i="32"/>
  <c r="Q176" i="32"/>
  <c r="E305" i="28"/>
  <c r="E314" i="28" s="1"/>
  <c r="K74" i="29"/>
  <c r="W176" i="29"/>
  <c r="S157" i="34"/>
  <c r="S162" i="34" s="1"/>
  <c r="P94" i="34"/>
  <c r="U38" i="23"/>
  <c r="U51" i="23"/>
  <c r="U45" i="25"/>
  <c r="L50" i="25"/>
  <c r="U46" i="26"/>
  <c r="U12" i="26" s="1"/>
  <c r="R53" i="26"/>
  <c r="U47" i="27"/>
  <c r="L52" i="27"/>
  <c r="R54" i="27"/>
  <c r="R20" i="27" s="1"/>
  <c r="L53" i="19"/>
  <c r="I45" i="32"/>
  <c r="O47" i="32"/>
  <c r="U49" i="32"/>
  <c r="F52" i="32"/>
  <c r="L54" i="32"/>
  <c r="L20" i="32" s="1"/>
  <c r="I50" i="28"/>
  <c r="F53" i="28"/>
  <c r="I47" i="29"/>
  <c r="O49" i="29"/>
  <c r="R47" i="30"/>
  <c r="C47" i="33"/>
  <c r="I49" i="33"/>
  <c r="O51" i="33"/>
  <c r="U53" i="33"/>
  <c r="U19" i="33" s="1"/>
  <c r="W55" i="34"/>
  <c r="W63" i="34" s="1"/>
  <c r="J126" i="34"/>
  <c r="K100" i="34"/>
  <c r="H176" i="22"/>
  <c r="W176" i="22"/>
  <c r="G305" i="22"/>
  <c r="V305" i="22"/>
  <c r="V314" i="22" s="1"/>
  <c r="M74" i="18"/>
  <c r="D108" i="18"/>
  <c r="V267" i="18"/>
  <c r="V275" i="18" s="1"/>
  <c r="J74" i="23"/>
  <c r="V108" i="23"/>
  <c r="J176" i="23"/>
  <c r="V74" i="24"/>
  <c r="P50" i="24"/>
  <c r="G176" i="24"/>
  <c r="G74" i="25"/>
  <c r="G40" i="25" s="1"/>
  <c r="D74" i="26"/>
  <c r="S305" i="26"/>
  <c r="S309" i="26" s="1"/>
  <c r="D53" i="27"/>
  <c r="J267" i="27"/>
  <c r="J272" i="27" s="1"/>
  <c r="S74" i="19"/>
  <c r="G38" i="19"/>
  <c r="P46" i="19"/>
  <c r="D50" i="19"/>
  <c r="M74" i="28"/>
  <c r="G45" i="28"/>
  <c r="M47" i="28"/>
  <c r="S49" i="28"/>
  <c r="D52" i="28"/>
  <c r="J54" i="28"/>
  <c r="V267" i="28"/>
  <c r="V275" i="28" s="1"/>
  <c r="V38" i="29"/>
  <c r="J128" i="34"/>
  <c r="Q312" i="34"/>
  <c r="Q308" i="34"/>
  <c r="C233" i="34"/>
  <c r="C232" i="34"/>
  <c r="E66" i="34"/>
  <c r="V59" i="34"/>
  <c r="V65" i="34"/>
  <c r="W160" i="34"/>
  <c r="W168" i="34"/>
  <c r="W163" i="34"/>
  <c r="W169" i="34"/>
  <c r="W167" i="34"/>
  <c r="W166" i="34"/>
  <c r="W165" i="34"/>
  <c r="W161" i="34"/>
  <c r="W164" i="34"/>
  <c r="G160" i="34"/>
  <c r="G168" i="34"/>
  <c r="G163" i="34"/>
  <c r="G169" i="34"/>
  <c r="G167" i="34"/>
  <c r="G166" i="34"/>
  <c r="G165" i="34"/>
  <c r="G161" i="34"/>
  <c r="G164" i="34"/>
  <c r="H270" i="34"/>
  <c r="H273" i="34"/>
  <c r="H276" i="34"/>
  <c r="H275" i="34"/>
  <c r="H274" i="34"/>
  <c r="H277" i="34"/>
  <c r="H279" i="34"/>
  <c r="H271" i="34"/>
  <c r="R161" i="34"/>
  <c r="R160" i="34"/>
  <c r="R166" i="34"/>
  <c r="J169" i="34"/>
  <c r="J165" i="34"/>
  <c r="J164" i="34"/>
  <c r="J166" i="34"/>
  <c r="J163" i="34"/>
  <c r="H126" i="34"/>
  <c r="R167" i="34"/>
  <c r="F169" i="34"/>
  <c r="F168" i="34"/>
  <c r="F167" i="34"/>
  <c r="H13" i="34"/>
  <c r="U100" i="34"/>
  <c r="K129" i="34"/>
  <c r="K126" i="34"/>
  <c r="K14" i="34"/>
  <c r="H278" i="34"/>
  <c r="H203" i="34"/>
  <c r="H199" i="34"/>
  <c r="H195" i="34"/>
  <c r="H194" i="34"/>
  <c r="H198" i="34"/>
  <c r="H197" i="34"/>
  <c r="H202" i="34"/>
  <c r="H201" i="34"/>
  <c r="H200" i="34"/>
  <c r="T309" i="34"/>
  <c r="E277" i="34"/>
  <c r="E273" i="34"/>
  <c r="E276" i="34"/>
  <c r="E279" i="34"/>
  <c r="E275" i="34"/>
  <c r="E271" i="34"/>
  <c r="E278" i="34"/>
  <c r="E274" i="34"/>
  <c r="E270" i="34"/>
  <c r="J162" i="34"/>
  <c r="K128" i="34"/>
  <c r="V135" i="34"/>
  <c r="V130" i="34"/>
  <c r="F160" i="34"/>
  <c r="H128" i="34"/>
  <c r="J15" i="34"/>
  <c r="Q101" i="34"/>
  <c r="I40" i="34"/>
  <c r="I39" i="34" s="1"/>
  <c r="D55" i="34"/>
  <c r="D60" i="34" s="1"/>
  <c r="D11" i="34"/>
  <c r="Q96" i="34"/>
  <c r="G15" i="34"/>
  <c r="J13" i="34"/>
  <c r="D309" i="34"/>
  <c r="R168" i="34"/>
  <c r="P167" i="34"/>
  <c r="P166" i="34"/>
  <c r="P165" i="34"/>
  <c r="P160" i="34"/>
  <c r="P168" i="34"/>
  <c r="R163" i="34"/>
  <c r="P163" i="34"/>
  <c r="V126" i="34"/>
  <c r="L129" i="34"/>
  <c r="L126" i="34"/>
  <c r="L132" i="34"/>
  <c r="L127" i="34"/>
  <c r="H101" i="34"/>
  <c r="H93" i="34"/>
  <c r="H100" i="34"/>
  <c r="H94" i="34"/>
  <c r="H92" i="34"/>
  <c r="H95" i="34"/>
  <c r="P133" i="34"/>
  <c r="P128" i="34"/>
  <c r="N135" i="34"/>
  <c r="N132" i="34"/>
  <c r="N127" i="34"/>
  <c r="N133" i="34"/>
  <c r="N134" i="34"/>
  <c r="N129" i="34"/>
  <c r="P13" i="34"/>
  <c r="Q40" i="34"/>
  <c r="Q39" i="34" s="1"/>
  <c r="J101" i="34"/>
  <c r="V95" i="34"/>
  <c r="T97" i="34"/>
  <c r="T98" i="34"/>
  <c r="T96" i="34"/>
  <c r="T100" i="34"/>
  <c r="T99" i="34"/>
  <c r="T93" i="34"/>
  <c r="G92" i="34"/>
  <c r="K96" i="34"/>
  <c r="D240" i="34"/>
  <c r="D238" i="34"/>
  <c r="D239" i="34"/>
  <c r="D241" i="34"/>
  <c r="D233" i="34"/>
  <c r="D232" i="34"/>
  <c r="D235" i="34"/>
  <c r="D237" i="34"/>
  <c r="D236" i="34"/>
  <c r="V169" i="34"/>
  <c r="V168" i="34"/>
  <c r="V167" i="34"/>
  <c r="V162" i="34"/>
  <c r="F15" i="34"/>
  <c r="O12" i="34"/>
  <c r="L271" i="34"/>
  <c r="L274" i="34"/>
  <c r="L277" i="34"/>
  <c r="L273" i="34"/>
  <c r="L276" i="34"/>
  <c r="L270" i="34"/>
  <c r="L279" i="34"/>
  <c r="L275" i="34"/>
  <c r="U277" i="34"/>
  <c r="U273" i="34"/>
  <c r="U276" i="34"/>
  <c r="U279" i="34"/>
  <c r="U275" i="34"/>
  <c r="U271" i="34"/>
  <c r="U278" i="34"/>
  <c r="U274" i="34"/>
  <c r="U270" i="34"/>
  <c r="C14" i="34"/>
  <c r="E16" i="34"/>
  <c r="D97" i="34"/>
  <c r="D100" i="34"/>
  <c r="D98" i="34"/>
  <c r="D96" i="34"/>
  <c r="H18" i="34"/>
  <c r="K200" i="34"/>
  <c r="K195" i="34"/>
  <c r="K194" i="34"/>
  <c r="K199" i="34"/>
  <c r="K198" i="34"/>
  <c r="K197" i="34"/>
  <c r="K203" i="34"/>
  <c r="K202" i="34"/>
  <c r="K201" i="34"/>
  <c r="P161" i="34"/>
  <c r="N165" i="34"/>
  <c r="N161" i="34"/>
  <c r="N160" i="34"/>
  <c r="K135" i="34"/>
  <c r="L169" i="34"/>
  <c r="F161" i="34"/>
  <c r="L130" i="34"/>
  <c r="R162" i="34"/>
  <c r="Q163" i="34"/>
  <c r="Q92" i="34"/>
  <c r="P97" i="34"/>
  <c r="P101" i="34"/>
  <c r="J134" i="34"/>
  <c r="M12" i="34"/>
  <c r="O14" i="34"/>
  <c r="M92" i="34"/>
  <c r="M93" i="34"/>
  <c r="U132" i="34"/>
  <c r="U127" i="34"/>
  <c r="U134" i="34"/>
  <c r="U135" i="34"/>
  <c r="K92" i="34"/>
  <c r="U93" i="34"/>
  <c r="G101" i="34"/>
  <c r="C134" i="34"/>
  <c r="O100" i="34"/>
  <c r="G95" i="34"/>
  <c r="F95" i="34"/>
  <c r="F12" i="34"/>
  <c r="T92" i="34"/>
  <c r="L39" i="34"/>
  <c r="P95" i="34"/>
  <c r="G96" i="34"/>
  <c r="L272" i="34"/>
  <c r="T195" i="34"/>
  <c r="T203" i="34"/>
  <c r="T199" i="34"/>
  <c r="T194" i="34"/>
  <c r="T198" i="34"/>
  <c r="T197" i="34"/>
  <c r="T202" i="34"/>
  <c r="T201" i="34"/>
  <c r="T200" i="34"/>
  <c r="I310" i="34"/>
  <c r="I313" i="34"/>
  <c r="I316" i="34"/>
  <c r="I312" i="34"/>
  <c r="I315" i="34"/>
  <c r="I311" i="34"/>
  <c r="I314" i="34"/>
  <c r="I317" i="34"/>
  <c r="U166" i="34"/>
  <c r="U165" i="34"/>
  <c r="U164" i="34"/>
  <c r="U167" i="34"/>
  <c r="U161" i="34"/>
  <c r="S200" i="34"/>
  <c r="S195" i="34"/>
  <c r="S194" i="34"/>
  <c r="S199" i="34"/>
  <c r="S198" i="34"/>
  <c r="S197" i="34"/>
  <c r="S203" i="34"/>
  <c r="S202" i="34"/>
  <c r="S201" i="34"/>
  <c r="F135" i="34"/>
  <c r="F130" i="34"/>
  <c r="F127" i="34"/>
  <c r="S40" i="34"/>
  <c r="S39" i="34" s="1"/>
  <c r="M135" i="34"/>
  <c r="M129" i="34"/>
  <c r="M130" i="34"/>
  <c r="M126" i="34"/>
  <c r="M132" i="34"/>
  <c r="M128" i="34"/>
  <c r="Q20" i="34"/>
  <c r="U40" i="34"/>
  <c r="U39" i="34" s="1"/>
  <c r="R100" i="34"/>
  <c r="R92" i="34"/>
  <c r="R93" i="34"/>
  <c r="W18" i="34"/>
  <c r="U12" i="34"/>
  <c r="G20" i="34"/>
  <c r="V127" i="34"/>
  <c r="K19" i="34"/>
  <c r="K94" i="34"/>
  <c r="T55" i="34"/>
  <c r="T60" i="34" s="1"/>
  <c r="T11" i="34"/>
  <c r="U94" i="34"/>
  <c r="T278" i="34"/>
  <c r="D195" i="34"/>
  <c r="D203" i="34"/>
  <c r="D199" i="34"/>
  <c r="D202" i="34"/>
  <c r="D201" i="34"/>
  <c r="D200" i="34"/>
  <c r="D194" i="34"/>
  <c r="D198" i="34"/>
  <c r="D197" i="34"/>
  <c r="D196" i="34"/>
  <c r="H238" i="34"/>
  <c r="H239" i="34"/>
  <c r="H240" i="34"/>
  <c r="H241" i="34"/>
  <c r="H233" i="34"/>
  <c r="H232" i="34"/>
  <c r="H237" i="34"/>
  <c r="H236" i="34"/>
  <c r="H235" i="34"/>
  <c r="U160" i="34"/>
  <c r="V163" i="34"/>
  <c r="K168" i="34"/>
  <c r="K167" i="34"/>
  <c r="K166" i="34"/>
  <c r="K161" i="34"/>
  <c r="K169" i="34"/>
  <c r="R201" i="34"/>
  <c r="R197" i="34"/>
  <c r="R195" i="34"/>
  <c r="R194" i="34"/>
  <c r="R200" i="34"/>
  <c r="R199" i="34"/>
  <c r="R198" i="34"/>
  <c r="R203" i="34"/>
  <c r="R202" i="34"/>
  <c r="V128" i="34"/>
  <c r="V101" i="34"/>
  <c r="C19" i="34"/>
  <c r="V66" i="34"/>
  <c r="V19" i="34"/>
  <c r="T13" i="34"/>
  <c r="E40" i="34"/>
  <c r="E39" i="34" s="1"/>
  <c r="E134" i="34"/>
  <c r="E132" i="34"/>
  <c r="N101" i="34"/>
  <c r="G99" i="34"/>
  <c r="L278" i="34"/>
  <c r="Q99" i="34"/>
  <c r="O128" i="34"/>
  <c r="Q93" i="34"/>
  <c r="Q100" i="34"/>
  <c r="J276" i="34"/>
  <c r="J279" i="34"/>
  <c r="J272" i="34"/>
  <c r="J275" i="34"/>
  <c r="J271" i="34"/>
  <c r="J274" i="34"/>
  <c r="J270" i="34"/>
  <c r="J277" i="34"/>
  <c r="J273" i="34"/>
  <c r="D278" i="34"/>
  <c r="E166" i="34"/>
  <c r="E165" i="34"/>
  <c r="E164" i="34"/>
  <c r="E167" i="34"/>
  <c r="J19" i="34"/>
  <c r="K132" i="34"/>
  <c r="F163" i="34"/>
  <c r="J160" i="34"/>
  <c r="S196" i="34"/>
  <c r="F128" i="34"/>
  <c r="C55" i="34"/>
  <c r="C61" i="34" s="1"/>
  <c r="V100" i="34"/>
  <c r="R55" i="34"/>
  <c r="R58" i="34" s="1"/>
  <c r="R11" i="34"/>
  <c r="D94" i="34"/>
  <c r="V134" i="34"/>
  <c r="G18" i="34"/>
  <c r="E12" i="34"/>
  <c r="M17" i="34"/>
  <c r="Q18" i="34"/>
  <c r="K101" i="34"/>
  <c r="T135" i="34"/>
  <c r="T131" i="34"/>
  <c r="T133" i="34"/>
  <c r="T129" i="34"/>
  <c r="T134" i="34"/>
  <c r="V92" i="34"/>
  <c r="U92" i="34"/>
  <c r="K98" i="34"/>
  <c r="L60" i="34"/>
  <c r="H39" i="34"/>
  <c r="Q94" i="34"/>
  <c r="P308" i="34"/>
  <c r="I273" i="34"/>
  <c r="I276" i="34"/>
  <c r="I279" i="34"/>
  <c r="I275" i="34"/>
  <c r="I278" i="34"/>
  <c r="I271" i="34"/>
  <c r="I277" i="34"/>
  <c r="I274" i="34"/>
  <c r="I270" i="34"/>
  <c r="E160" i="34"/>
  <c r="V164" i="34"/>
  <c r="P131" i="34"/>
  <c r="E162" i="34"/>
  <c r="O133" i="34"/>
  <c r="C200" i="34"/>
  <c r="C199" i="34"/>
  <c r="C198" i="34"/>
  <c r="C197" i="34"/>
  <c r="C203" i="34"/>
  <c r="C202" i="34"/>
  <c r="C201" i="34"/>
  <c r="C195" i="34"/>
  <c r="C194" i="34"/>
  <c r="K127" i="34"/>
  <c r="W15" i="34"/>
  <c r="W19" i="34"/>
  <c r="D17" i="34"/>
  <c r="R134" i="34"/>
  <c r="R131" i="34"/>
  <c r="R127" i="34"/>
  <c r="R128" i="34"/>
  <c r="R129" i="34"/>
  <c r="F19" i="34"/>
  <c r="D13" i="34"/>
  <c r="J127" i="34"/>
  <c r="F134" i="34"/>
  <c r="Q271" i="34"/>
  <c r="Q277" i="34"/>
  <c r="Q270" i="34"/>
  <c r="Q273" i="34"/>
  <c r="Q276" i="34"/>
  <c r="Q279" i="34"/>
  <c r="Q275" i="34"/>
  <c r="Q278" i="34"/>
  <c r="Q274" i="34"/>
  <c r="I13" i="34"/>
  <c r="T127" i="34"/>
  <c r="F92" i="34"/>
  <c r="D93" i="34"/>
  <c r="O55" i="34"/>
  <c r="O59" i="34" s="1"/>
  <c r="L63" i="34"/>
  <c r="P312" i="34"/>
  <c r="P315" i="34"/>
  <c r="P311" i="34"/>
  <c r="P314" i="34"/>
  <c r="P317" i="34"/>
  <c r="P310" i="34"/>
  <c r="P313" i="34"/>
  <c r="P316" i="34"/>
  <c r="M275" i="34"/>
  <c r="M271" i="34"/>
  <c r="M274" i="34"/>
  <c r="M277" i="34"/>
  <c r="M273" i="34"/>
  <c r="M276" i="34"/>
  <c r="M279" i="34"/>
  <c r="M270" i="34"/>
  <c r="M278" i="34"/>
  <c r="G270" i="34"/>
  <c r="G273" i="34"/>
  <c r="G279" i="34"/>
  <c r="G275" i="34"/>
  <c r="G271" i="34"/>
  <c r="G274" i="34"/>
  <c r="G277" i="34"/>
  <c r="G276" i="34"/>
  <c r="W200" i="34"/>
  <c r="W195" i="34"/>
  <c r="W194" i="34"/>
  <c r="W199" i="34"/>
  <c r="W198" i="34"/>
  <c r="W197" i="34"/>
  <c r="W203" i="34"/>
  <c r="W202" i="34"/>
  <c r="W201" i="34"/>
  <c r="M312" i="34"/>
  <c r="M315" i="34"/>
  <c r="M311" i="34"/>
  <c r="M314" i="34"/>
  <c r="M317" i="34"/>
  <c r="M310" i="34"/>
  <c r="M313" i="34"/>
  <c r="M316" i="34"/>
  <c r="F164" i="34"/>
  <c r="H135" i="34"/>
  <c r="S131" i="34"/>
  <c r="S126" i="34"/>
  <c r="S132" i="34"/>
  <c r="S128" i="34"/>
  <c r="S134" i="34"/>
  <c r="S130" i="34"/>
  <c r="D101" i="34"/>
  <c r="K134" i="34"/>
  <c r="U13" i="34"/>
  <c r="K133" i="34"/>
  <c r="L17" i="34"/>
  <c r="J55" i="34"/>
  <c r="J62" i="34" s="1"/>
  <c r="J11" i="34"/>
  <c r="V64" i="34"/>
  <c r="V17" i="34"/>
  <c r="H55" i="34"/>
  <c r="D133" i="34"/>
  <c r="D134" i="34"/>
  <c r="D135" i="34"/>
  <c r="D131" i="34"/>
  <c r="G55" i="34"/>
  <c r="C40" i="34"/>
  <c r="C39" i="34" s="1"/>
  <c r="O92" i="34"/>
  <c r="T274" i="34"/>
  <c r="T277" i="34"/>
  <c r="T270" i="34"/>
  <c r="T273" i="34"/>
  <c r="T276" i="34"/>
  <c r="T279" i="34"/>
  <c r="T275" i="34"/>
  <c r="T271" i="34"/>
  <c r="K279" i="34"/>
  <c r="K275" i="34"/>
  <c r="K271" i="34"/>
  <c r="K274" i="34"/>
  <c r="K277" i="34"/>
  <c r="K270" i="34"/>
  <c r="K273" i="34"/>
  <c r="K276" i="34"/>
  <c r="K272" i="34"/>
  <c r="G200" i="34"/>
  <c r="G195" i="34"/>
  <c r="G194" i="34"/>
  <c r="G199" i="34"/>
  <c r="G198" i="34"/>
  <c r="G197" i="34"/>
  <c r="G203" i="34"/>
  <c r="G202" i="34"/>
  <c r="G201" i="34"/>
  <c r="V201" i="34"/>
  <c r="V197" i="34"/>
  <c r="V195" i="34"/>
  <c r="V194" i="34"/>
  <c r="V200" i="34"/>
  <c r="V199" i="34"/>
  <c r="V198" i="34"/>
  <c r="V203" i="34"/>
  <c r="V202" i="34"/>
  <c r="R271" i="34"/>
  <c r="R274" i="34"/>
  <c r="R270" i="34"/>
  <c r="R273" i="34"/>
  <c r="R276" i="34"/>
  <c r="R279" i="34"/>
  <c r="R272" i="34"/>
  <c r="R275" i="34"/>
  <c r="R277" i="34"/>
  <c r="H196" i="34"/>
  <c r="W162" i="34"/>
  <c r="W13" i="34"/>
  <c r="C128" i="34"/>
  <c r="C130" i="34"/>
  <c r="C131" i="34"/>
  <c r="C126" i="34"/>
  <c r="C132" i="34"/>
  <c r="U162" i="34"/>
  <c r="I16" i="34"/>
  <c r="K18" i="34"/>
  <c r="I12" i="34"/>
  <c r="Q55" i="34"/>
  <c r="W134" i="34"/>
  <c r="O130" i="34"/>
  <c r="O135" i="34"/>
  <c r="O132" i="34"/>
  <c r="O134" i="34"/>
  <c r="P132" i="34"/>
  <c r="Q97" i="34"/>
  <c r="J100" i="34"/>
  <c r="J99" i="34"/>
  <c r="J98" i="34"/>
  <c r="J95" i="34"/>
  <c r="J93" i="34"/>
  <c r="K97" i="34"/>
  <c r="D127" i="34"/>
  <c r="M40" i="34"/>
  <c r="M39" i="34" s="1"/>
  <c r="L19" i="34"/>
  <c r="D274" i="34"/>
  <c r="D277" i="34"/>
  <c r="D270" i="34"/>
  <c r="D273" i="34"/>
  <c r="D276" i="34"/>
  <c r="D279" i="34"/>
  <c r="D275" i="34"/>
  <c r="D271" i="34"/>
  <c r="K278" i="34"/>
  <c r="U168" i="34"/>
  <c r="T157" i="34"/>
  <c r="T162" i="34" s="1"/>
  <c r="R164" i="34"/>
  <c r="V196" i="34"/>
  <c r="V166" i="34"/>
  <c r="K131" i="34"/>
  <c r="V99" i="34"/>
  <c r="T196" i="34"/>
  <c r="R169" i="34"/>
  <c r="N15" i="34"/>
  <c r="S19" i="34"/>
  <c r="Q16" i="34"/>
  <c r="K16" i="34"/>
  <c r="K15" i="34"/>
  <c r="I134" i="34"/>
  <c r="I132" i="34"/>
  <c r="I133" i="34"/>
  <c r="I128" i="34"/>
  <c r="P239" i="34"/>
  <c r="P238" i="34"/>
  <c r="P240" i="34"/>
  <c r="P233" i="34"/>
  <c r="P232" i="34"/>
  <c r="P237" i="34"/>
  <c r="P236" i="34"/>
  <c r="P235" i="34"/>
  <c r="P241" i="34"/>
  <c r="L238" i="34"/>
  <c r="L240" i="34"/>
  <c r="L241" i="34"/>
  <c r="L233" i="34"/>
  <c r="L232" i="34"/>
  <c r="L237" i="34"/>
  <c r="L236" i="34"/>
  <c r="L235" i="34"/>
  <c r="L239" i="34"/>
  <c r="F55" i="34"/>
  <c r="F62" i="34" s="1"/>
  <c r="L234" i="34"/>
  <c r="H129" i="34"/>
  <c r="H130" i="34"/>
  <c r="H131" i="34"/>
  <c r="H127" i="34"/>
  <c r="H133" i="34"/>
  <c r="V165" i="34"/>
  <c r="V160" i="34"/>
  <c r="U101" i="34"/>
  <c r="U96" i="34"/>
  <c r="U99" i="34"/>
  <c r="U14" i="34"/>
  <c r="G272" i="34"/>
  <c r="E168" i="34"/>
  <c r="O169" i="34"/>
  <c r="J131" i="34"/>
  <c r="J133" i="34"/>
  <c r="I129" i="34"/>
  <c r="J161" i="34"/>
  <c r="F166" i="34"/>
  <c r="P130" i="34"/>
  <c r="F99" i="34"/>
  <c r="F97" i="34"/>
  <c r="R130" i="34"/>
  <c r="R98" i="34"/>
  <c r="Q162" i="34"/>
  <c r="N130" i="34"/>
  <c r="G100" i="34"/>
  <c r="P17" i="34"/>
  <c r="N55" i="34"/>
  <c r="N11" i="34"/>
  <c r="L133" i="34"/>
  <c r="E131" i="34"/>
  <c r="V96" i="34"/>
  <c r="I126" i="34"/>
  <c r="F17" i="34"/>
  <c r="I55" i="34"/>
  <c r="I60" i="34" s="1"/>
  <c r="T311" i="34"/>
  <c r="T314" i="34"/>
  <c r="T317" i="34"/>
  <c r="T310" i="34"/>
  <c r="T313" i="34"/>
  <c r="T316" i="34"/>
  <c r="T312" i="34"/>
  <c r="T315" i="34"/>
  <c r="P274" i="34"/>
  <c r="P277" i="34"/>
  <c r="P270" i="34"/>
  <c r="P273" i="34"/>
  <c r="P276" i="34"/>
  <c r="P279" i="34"/>
  <c r="P275" i="34"/>
  <c r="P271" i="34"/>
  <c r="T240" i="34"/>
  <c r="T238" i="34"/>
  <c r="T233" i="34"/>
  <c r="T232" i="34"/>
  <c r="T237" i="34"/>
  <c r="T236" i="34"/>
  <c r="T235" i="34"/>
  <c r="T241" i="34"/>
  <c r="T239" i="34"/>
  <c r="I309" i="34"/>
  <c r="H272" i="34"/>
  <c r="J167" i="34"/>
  <c r="G239" i="34"/>
  <c r="G235" i="34"/>
  <c r="G241" i="34"/>
  <c r="G240" i="34"/>
  <c r="G233" i="34"/>
  <c r="G232" i="34"/>
  <c r="G237" i="34"/>
  <c r="G236" i="34"/>
  <c r="G238" i="34"/>
  <c r="M20" i="34"/>
  <c r="U169" i="34"/>
  <c r="S135" i="34"/>
  <c r="W133" i="34"/>
  <c r="W126" i="34"/>
  <c r="W127" i="34"/>
  <c r="W128" i="34"/>
  <c r="W130" i="34"/>
  <c r="S129" i="34"/>
  <c r="O98" i="34"/>
  <c r="O94" i="34"/>
  <c r="O99" i="34"/>
  <c r="O97" i="34"/>
  <c r="O101" i="34"/>
  <c r="U97" i="34"/>
  <c r="N95" i="34"/>
  <c r="N96" i="34"/>
  <c r="N94" i="34"/>
  <c r="N97" i="34"/>
  <c r="Q13" i="34"/>
  <c r="V15" i="34"/>
  <c r="N131" i="34"/>
  <c r="E14" i="34"/>
  <c r="D99" i="34"/>
  <c r="K55" i="34"/>
  <c r="K65" i="34" s="1"/>
  <c r="D311" i="34"/>
  <c r="D314" i="34"/>
  <c r="D317" i="34"/>
  <c r="D310" i="34"/>
  <c r="D313" i="34"/>
  <c r="D316" i="34"/>
  <c r="D312" i="34"/>
  <c r="D315" i="34"/>
  <c r="D234" i="34"/>
  <c r="M157" i="34"/>
  <c r="M162" i="34" s="1"/>
  <c r="G162" i="34"/>
  <c r="G13" i="34"/>
  <c r="O168" i="34"/>
  <c r="O164" i="34"/>
  <c r="O163" i="34"/>
  <c r="O165" i="34"/>
  <c r="O162" i="34"/>
  <c r="C164" i="34"/>
  <c r="P164" i="34"/>
  <c r="E169" i="34"/>
  <c r="C135" i="34"/>
  <c r="D95" i="34"/>
  <c r="Q169" i="34"/>
  <c r="Q168" i="34"/>
  <c r="S14" i="34"/>
  <c r="U16" i="34"/>
  <c r="S55" i="34"/>
  <c r="Q12" i="34"/>
  <c r="V131" i="34"/>
  <c r="O129" i="34"/>
  <c r="O93" i="34"/>
  <c r="F162" i="34"/>
  <c r="R99" i="34"/>
  <c r="P15" i="34"/>
  <c r="R74" i="24"/>
  <c r="R40" i="24" s="1"/>
  <c r="K108" i="24"/>
  <c r="F108" i="24"/>
  <c r="D108" i="24"/>
  <c r="W45" i="24"/>
  <c r="C49" i="24"/>
  <c r="H45" i="24"/>
  <c r="C46" i="24"/>
  <c r="N47" i="24"/>
  <c r="T49" i="24"/>
  <c r="J51" i="24"/>
  <c r="E52" i="24"/>
  <c r="K54" i="24"/>
  <c r="O38" i="24"/>
  <c r="P46" i="24"/>
  <c r="K47" i="24"/>
  <c r="F48" i="24"/>
  <c r="F14" i="24" s="1"/>
  <c r="V48" i="24"/>
  <c r="Q49" i="24"/>
  <c r="R52" i="24"/>
  <c r="M53" i="24"/>
  <c r="J45" i="24"/>
  <c r="U46" i="24"/>
  <c r="P47" i="24"/>
  <c r="K48" i="24"/>
  <c r="V49" i="24"/>
  <c r="Q50" i="24"/>
  <c r="L51" i="24"/>
  <c r="G52" i="24"/>
  <c r="W52" i="24"/>
  <c r="M54" i="24"/>
  <c r="J305" i="24"/>
  <c r="J312" i="24" s="1"/>
  <c r="C38" i="24"/>
  <c r="F47" i="24"/>
  <c r="N176" i="24"/>
  <c r="K74" i="22"/>
  <c r="M50" i="22"/>
  <c r="D108" i="22"/>
  <c r="M74" i="22"/>
  <c r="Q108" i="22"/>
  <c r="E176" i="22"/>
  <c r="U176" i="22"/>
  <c r="M45" i="22"/>
  <c r="H46" i="22"/>
  <c r="C47" i="22"/>
  <c r="S47" i="22"/>
  <c r="N48" i="22"/>
  <c r="I49" i="22"/>
  <c r="D50" i="22"/>
  <c r="T50" i="22"/>
  <c r="K108" i="22"/>
  <c r="S51" i="22"/>
  <c r="N305" i="22"/>
  <c r="N312" i="22" s="1"/>
  <c r="U50" i="22"/>
  <c r="L108" i="22"/>
  <c r="G108" i="22"/>
  <c r="K176" i="22"/>
  <c r="M52" i="22"/>
  <c r="O46" i="22"/>
  <c r="U48" i="22"/>
  <c r="F51" i="22"/>
  <c r="L53" i="22"/>
  <c r="G54" i="22"/>
  <c r="W54" i="22"/>
  <c r="M176" i="22"/>
  <c r="M202" i="22"/>
  <c r="R108" i="22"/>
  <c r="J48" i="22"/>
  <c r="L54" i="22"/>
  <c r="U51" i="19"/>
  <c r="C45" i="19"/>
  <c r="N46" i="19"/>
  <c r="I47" i="19"/>
  <c r="T48" i="19"/>
  <c r="O49" i="19"/>
  <c r="J50" i="19"/>
  <c r="E51" i="19"/>
  <c r="K53" i="19"/>
  <c r="T50" i="28"/>
  <c r="U53" i="28"/>
  <c r="E50" i="28"/>
  <c r="Q54" i="28"/>
  <c r="D48" i="29"/>
  <c r="C46" i="30"/>
  <c r="I48" i="30"/>
  <c r="D74" i="19"/>
  <c r="F176" i="19"/>
  <c r="I46" i="28"/>
  <c r="T47" i="28"/>
  <c r="O48" i="28"/>
  <c r="J49" i="28"/>
  <c r="I38" i="19"/>
  <c r="P52" i="19"/>
  <c r="C267" i="19"/>
  <c r="C276" i="19" s="1"/>
  <c r="H74" i="29"/>
  <c r="P74" i="19"/>
  <c r="D108" i="19"/>
  <c r="I267" i="19"/>
  <c r="I276" i="19" s="1"/>
  <c r="J305" i="19"/>
  <c r="J313" i="19" s="1"/>
  <c r="Q38" i="19"/>
  <c r="P108" i="19"/>
  <c r="I176" i="19"/>
  <c r="V176" i="19"/>
  <c r="M267" i="19"/>
  <c r="M278" i="19" s="1"/>
  <c r="K196" i="28"/>
  <c r="G309" i="28"/>
  <c r="S45" i="19"/>
  <c r="P305" i="19"/>
  <c r="P311" i="19" s="1"/>
  <c r="U53" i="19"/>
  <c r="L176" i="19"/>
  <c r="Q309" i="29"/>
  <c r="N267" i="19"/>
  <c r="N270" i="19" s="1"/>
  <c r="T305" i="19"/>
  <c r="T313" i="19" s="1"/>
  <c r="O74" i="28"/>
  <c r="O38" i="28"/>
  <c r="C108" i="28"/>
  <c r="S108" i="28"/>
  <c r="O47" i="28"/>
  <c r="E49" i="28"/>
  <c r="H267" i="28"/>
  <c r="N305" i="28"/>
  <c r="N316" i="28" s="1"/>
  <c r="M267" i="29"/>
  <c r="S305" i="19"/>
  <c r="S313" i="19" s="1"/>
  <c r="H38" i="28"/>
  <c r="P54" i="19"/>
  <c r="F191" i="19"/>
  <c r="F201" i="19" s="1"/>
  <c r="J176" i="28"/>
  <c r="L51" i="29"/>
  <c r="R74" i="19"/>
  <c r="C46" i="19"/>
  <c r="S46" i="19"/>
  <c r="N47" i="19"/>
  <c r="D49" i="19"/>
  <c r="O50" i="19"/>
  <c r="J51" i="19"/>
  <c r="E52" i="19"/>
  <c r="U52" i="19"/>
  <c r="P53" i="19"/>
  <c r="K54" i="19"/>
  <c r="G46" i="19"/>
  <c r="W46" i="19"/>
  <c r="R47" i="19"/>
  <c r="I52" i="19"/>
  <c r="J176" i="19"/>
  <c r="E176" i="19"/>
  <c r="U176" i="19"/>
  <c r="K267" i="19"/>
  <c r="K271" i="19" s="1"/>
  <c r="F267" i="19"/>
  <c r="F277" i="19" s="1"/>
  <c r="G74" i="28"/>
  <c r="W74" i="28"/>
  <c r="H47" i="28"/>
  <c r="S48" i="28"/>
  <c r="D51" i="28"/>
  <c r="D17" i="28" s="1"/>
  <c r="O52" i="28"/>
  <c r="J53" i="28"/>
  <c r="P108" i="28"/>
  <c r="F45" i="28"/>
  <c r="E267" i="28"/>
  <c r="E275" i="28" s="1"/>
  <c r="U267" i="28"/>
  <c r="U271" i="28" s="1"/>
  <c r="K305" i="28"/>
  <c r="K309" i="28" s="1"/>
  <c r="Q38" i="29"/>
  <c r="R46" i="29"/>
  <c r="I51" i="29"/>
  <c r="E108" i="29"/>
  <c r="U108" i="29"/>
  <c r="M49" i="33"/>
  <c r="H50" i="33"/>
  <c r="C51" i="33"/>
  <c r="N52" i="33"/>
  <c r="I53" i="33"/>
  <c r="D54" i="33"/>
  <c r="S176" i="33"/>
  <c r="U46" i="19"/>
  <c r="C38" i="29"/>
  <c r="L108" i="29"/>
  <c r="F108" i="33"/>
  <c r="F40" i="33" s="1"/>
  <c r="F39" i="33" s="1"/>
  <c r="K74" i="19"/>
  <c r="J108" i="19"/>
  <c r="S176" i="19"/>
  <c r="N176" i="19"/>
  <c r="T45" i="29"/>
  <c r="J47" i="29"/>
  <c r="L53" i="29"/>
  <c r="W54" i="29"/>
  <c r="L74" i="19"/>
  <c r="M46" i="19"/>
  <c r="O52" i="19"/>
  <c r="J53" i="19"/>
  <c r="U54" i="19"/>
  <c r="P38" i="19"/>
  <c r="F45" i="19"/>
  <c r="Q46" i="19"/>
  <c r="L47" i="19"/>
  <c r="M50" i="19"/>
  <c r="K38" i="29"/>
  <c r="F74" i="29"/>
  <c r="V74" i="29"/>
  <c r="L46" i="29"/>
  <c r="W47" i="29"/>
  <c r="R48" i="29"/>
  <c r="M49" i="29"/>
  <c r="H50" i="29"/>
  <c r="C51" i="29"/>
  <c r="S51" i="29"/>
  <c r="I53" i="29"/>
  <c r="D54" i="29"/>
  <c r="J108" i="29"/>
  <c r="P38" i="30"/>
  <c r="W48" i="30"/>
  <c r="M50" i="30"/>
  <c r="H51" i="30"/>
  <c r="S52" i="30"/>
  <c r="I54" i="30"/>
  <c r="U38" i="33"/>
  <c r="L48" i="33"/>
  <c r="W49" i="33"/>
  <c r="N54" i="33"/>
  <c r="P74" i="32"/>
  <c r="V45" i="32"/>
  <c r="R49" i="32"/>
  <c r="M50" i="32"/>
  <c r="D108" i="32"/>
  <c r="T108" i="32"/>
  <c r="J45" i="32"/>
  <c r="P47" i="32"/>
  <c r="K48" i="32"/>
  <c r="F49" i="32"/>
  <c r="L51" i="32"/>
  <c r="W52" i="32"/>
  <c r="R53" i="32"/>
  <c r="R19" i="32" s="1"/>
  <c r="M54" i="32"/>
  <c r="S108" i="32"/>
  <c r="O315" i="32"/>
  <c r="N50" i="32"/>
  <c r="F46" i="32"/>
  <c r="H52" i="32"/>
  <c r="N54" i="32"/>
  <c r="T176" i="32"/>
  <c r="M38" i="32"/>
  <c r="L45" i="32"/>
  <c r="G46" i="32"/>
  <c r="W46" i="32"/>
  <c r="H49" i="32"/>
  <c r="C50" i="32"/>
  <c r="S50" i="32"/>
  <c r="N51" i="32"/>
  <c r="I52" i="32"/>
  <c r="D53" i="32"/>
  <c r="H123" i="32"/>
  <c r="R74" i="32"/>
  <c r="V108" i="32"/>
  <c r="J176" i="32"/>
  <c r="R277" i="32"/>
  <c r="T47" i="32"/>
  <c r="O48" i="32"/>
  <c r="O14" i="32" s="1"/>
  <c r="U50" i="32"/>
  <c r="L108" i="32"/>
  <c r="L40" i="32" s="1"/>
  <c r="G108" i="32"/>
  <c r="P176" i="32"/>
  <c r="N108" i="32"/>
  <c r="D45" i="32"/>
  <c r="T45" i="32"/>
  <c r="O46" i="32"/>
  <c r="J47" i="32"/>
  <c r="E48" i="32"/>
  <c r="U48" i="32"/>
  <c r="P49" i="32"/>
  <c r="K50" i="32"/>
  <c r="F51" i="32"/>
  <c r="Q52" i="32"/>
  <c r="G54" i="32"/>
  <c r="W54" i="32"/>
  <c r="R176" i="32"/>
  <c r="S108" i="21"/>
  <c r="G176" i="21"/>
  <c r="W176" i="21"/>
  <c r="R305" i="21"/>
  <c r="D38" i="21"/>
  <c r="D39" i="21" s="1"/>
  <c r="C315" i="21"/>
  <c r="D49" i="21"/>
  <c r="E52" i="21"/>
  <c r="U52" i="21"/>
  <c r="P53" i="21"/>
  <c r="Q108" i="21"/>
  <c r="P305" i="21"/>
  <c r="P312" i="21" s="1"/>
  <c r="G45" i="21"/>
  <c r="H48" i="21"/>
  <c r="M74" i="21"/>
  <c r="M40" i="21" s="1"/>
  <c r="C46" i="21"/>
  <c r="J51" i="21"/>
  <c r="C74" i="21"/>
  <c r="C40" i="21" s="1"/>
  <c r="G108" i="21"/>
  <c r="F176" i="21"/>
  <c r="J38" i="21"/>
  <c r="E108" i="21"/>
  <c r="U108" i="21"/>
  <c r="U40" i="21" s="1"/>
  <c r="U39" i="21" s="1"/>
  <c r="W45" i="21"/>
  <c r="G74" i="21"/>
  <c r="W74" i="21"/>
  <c r="J305" i="21"/>
  <c r="J308" i="21" s="1"/>
  <c r="E54" i="21"/>
  <c r="E20" i="21" s="1"/>
  <c r="P176" i="21"/>
  <c r="F196" i="21"/>
  <c r="K305" i="21"/>
  <c r="K316" i="21" s="1"/>
  <c r="R46" i="21"/>
  <c r="T48" i="21"/>
  <c r="F54" i="21"/>
  <c r="Q176" i="21"/>
  <c r="D52" i="21"/>
  <c r="I108" i="21"/>
  <c r="O53" i="21"/>
  <c r="T38" i="23"/>
  <c r="O74" i="23"/>
  <c r="J45" i="23"/>
  <c r="P47" i="23"/>
  <c r="F49" i="23"/>
  <c r="V49" i="23"/>
  <c r="Q50" i="23"/>
  <c r="L51" i="23"/>
  <c r="G52" i="23"/>
  <c r="W52" i="23"/>
  <c r="R53" i="23"/>
  <c r="M54" i="23"/>
  <c r="C108" i="23"/>
  <c r="S108" i="23"/>
  <c r="G176" i="23"/>
  <c r="O108" i="23"/>
  <c r="U45" i="23"/>
  <c r="U11" i="23" s="1"/>
  <c r="P46" i="23"/>
  <c r="F48" i="23"/>
  <c r="V48" i="23"/>
  <c r="Q49" i="23"/>
  <c r="G51" i="23"/>
  <c r="R52" i="23"/>
  <c r="M53" i="23"/>
  <c r="H54" i="23"/>
  <c r="C176" i="23"/>
  <c r="D267" i="23"/>
  <c r="D272" i="23" s="1"/>
  <c r="T267" i="23"/>
  <c r="T277" i="23" s="1"/>
  <c r="J305" i="23"/>
  <c r="P108" i="23"/>
  <c r="V45" i="23"/>
  <c r="Q46" i="23"/>
  <c r="L47" i="23"/>
  <c r="W48" i="23"/>
  <c r="C52" i="23"/>
  <c r="N53" i="23"/>
  <c r="I54" i="23"/>
  <c r="D176" i="23"/>
  <c r="T176" i="23"/>
  <c r="E267" i="23"/>
  <c r="E272" i="23" s="1"/>
  <c r="U267" i="23"/>
  <c r="U275" i="23" s="1"/>
  <c r="P200" i="23"/>
  <c r="F45" i="25"/>
  <c r="L47" i="25"/>
  <c r="W48" i="25"/>
  <c r="C52" i="25"/>
  <c r="I54" i="25"/>
  <c r="O176" i="25"/>
  <c r="O46" i="25"/>
  <c r="J47" i="25"/>
  <c r="E48" i="25"/>
  <c r="U48" i="25"/>
  <c r="P49" i="25"/>
  <c r="Q52" i="25"/>
  <c r="W54" i="25"/>
  <c r="N47" i="25"/>
  <c r="K54" i="25"/>
  <c r="W46" i="25"/>
  <c r="N51" i="25"/>
  <c r="D53" i="25"/>
  <c r="V267" i="25"/>
  <c r="V278" i="25" s="1"/>
  <c r="W38" i="25"/>
  <c r="N48" i="25"/>
  <c r="I49" i="25"/>
  <c r="O51" i="25"/>
  <c r="E53" i="25"/>
  <c r="P54" i="25"/>
  <c r="V176" i="25"/>
  <c r="T47" i="25"/>
  <c r="G176" i="25"/>
  <c r="V50" i="25"/>
  <c r="Q51" i="25"/>
  <c r="G53" i="25"/>
  <c r="R51" i="25"/>
  <c r="H53" i="25"/>
  <c r="H19" i="25" s="1"/>
  <c r="I176" i="25"/>
  <c r="O267" i="25"/>
  <c r="E305" i="25"/>
  <c r="C46" i="18"/>
  <c r="N47" i="18"/>
  <c r="I48" i="18"/>
  <c r="D49" i="18"/>
  <c r="E52" i="18"/>
  <c r="P53" i="18"/>
  <c r="F48" i="18"/>
  <c r="L50" i="18"/>
  <c r="G51" i="18"/>
  <c r="M53" i="18"/>
  <c r="L74" i="18"/>
  <c r="J108" i="18"/>
  <c r="L49" i="18"/>
  <c r="N176" i="18"/>
  <c r="O267" i="18"/>
  <c r="O271" i="18" s="1"/>
  <c r="E305" i="18"/>
  <c r="G74" i="18"/>
  <c r="K108" i="18"/>
  <c r="M49" i="18"/>
  <c r="C51" i="18"/>
  <c r="P267" i="18"/>
  <c r="P278" i="18" s="1"/>
  <c r="N309" i="26"/>
  <c r="W195" i="26"/>
  <c r="W196" i="26"/>
  <c r="E38" i="26"/>
  <c r="F46" i="26"/>
  <c r="Q47" i="26"/>
  <c r="G49" i="26"/>
  <c r="J51" i="26"/>
  <c r="U52" i="26"/>
  <c r="N74" i="26"/>
  <c r="T46" i="26"/>
  <c r="O47" i="26"/>
  <c r="G267" i="26"/>
  <c r="G278" i="26" s="1"/>
  <c r="G47" i="26"/>
  <c r="H74" i="26"/>
  <c r="C74" i="26"/>
  <c r="L108" i="26"/>
  <c r="W108" i="26"/>
  <c r="M46" i="26"/>
  <c r="M12" i="26" s="1"/>
  <c r="J53" i="26"/>
  <c r="P176" i="26"/>
  <c r="K176" i="26"/>
  <c r="L267" i="26"/>
  <c r="L271" i="26" s="1"/>
  <c r="W305" i="26"/>
  <c r="M108" i="26"/>
  <c r="Q176" i="26"/>
  <c r="J74" i="26"/>
  <c r="J40" i="26" s="1"/>
  <c r="N108" i="26"/>
  <c r="U48" i="26"/>
  <c r="G54" i="26"/>
  <c r="R176" i="26"/>
  <c r="C267" i="26"/>
  <c r="E45" i="26"/>
  <c r="E11" i="26" s="1"/>
  <c r="P46" i="26"/>
  <c r="P12" i="26" s="1"/>
  <c r="K47" i="26"/>
  <c r="V48" i="26"/>
  <c r="L50" i="26"/>
  <c r="W51" i="26"/>
  <c r="C176" i="26"/>
  <c r="S176" i="26"/>
  <c r="D267" i="26"/>
  <c r="T267" i="26"/>
  <c r="T278" i="26" s="1"/>
  <c r="N51" i="27"/>
  <c r="F38" i="27"/>
  <c r="W38" i="27"/>
  <c r="C47" i="27"/>
  <c r="S47" i="27"/>
  <c r="N48" i="27"/>
  <c r="T50" i="27"/>
  <c r="L46" i="27"/>
  <c r="N52" i="27"/>
  <c r="H38" i="27"/>
  <c r="N45" i="27"/>
  <c r="D47" i="27"/>
  <c r="T47" i="27"/>
  <c r="O48" i="27"/>
  <c r="J49" i="27"/>
  <c r="U50" i="27"/>
  <c r="F53" i="27"/>
  <c r="W108" i="27"/>
  <c r="F45" i="27"/>
  <c r="Q46" i="27"/>
  <c r="W48" i="27"/>
  <c r="M50" i="27"/>
  <c r="M16" i="27" s="1"/>
  <c r="H51" i="27"/>
  <c r="S52" i="27"/>
  <c r="N53" i="27"/>
  <c r="M38" i="27"/>
  <c r="C45" i="27"/>
  <c r="S45" i="27"/>
  <c r="N46" i="27"/>
  <c r="I47" i="27"/>
  <c r="D48" i="27"/>
  <c r="T48" i="27"/>
  <c r="J50" i="27"/>
  <c r="E51" i="27"/>
  <c r="U51" i="27"/>
  <c r="Q108" i="27"/>
  <c r="R46" i="27"/>
  <c r="H48" i="27"/>
  <c r="C49" i="27"/>
  <c r="N50" i="27"/>
  <c r="I51" i="27"/>
  <c r="I17" i="27" s="1"/>
  <c r="T52" i="27"/>
  <c r="E176" i="27"/>
  <c r="U176" i="27"/>
  <c r="Q267" i="27"/>
  <c r="Q279" i="27" s="1"/>
  <c r="W305" i="27"/>
  <c r="W309" i="27" s="1"/>
  <c r="O74" i="27"/>
  <c r="S38" i="27"/>
  <c r="I45" i="27"/>
  <c r="O47" i="27"/>
  <c r="P50" i="27"/>
  <c r="V52" i="27"/>
  <c r="Q53" i="27"/>
  <c r="W176" i="27"/>
  <c r="D108" i="27"/>
  <c r="T38" i="27"/>
  <c r="U46" i="27"/>
  <c r="F49" i="27"/>
  <c r="V49" i="27"/>
  <c r="Q50" i="27"/>
  <c r="W52" i="27"/>
  <c r="C51" i="20"/>
  <c r="Q108" i="20"/>
  <c r="T194" i="20"/>
  <c r="V45" i="20"/>
  <c r="G48" i="20"/>
  <c r="H47" i="20"/>
  <c r="N49" i="20"/>
  <c r="I50" i="20"/>
  <c r="D51" i="20"/>
  <c r="T51" i="20"/>
  <c r="O52" i="20"/>
  <c r="J53" i="20"/>
  <c r="E54" i="20"/>
  <c r="R176" i="20"/>
  <c r="T195" i="20"/>
  <c r="T198" i="20"/>
  <c r="K305" i="20"/>
  <c r="K313" i="20" s="1"/>
  <c r="T199" i="20"/>
  <c r="T203" i="20"/>
  <c r="C46" i="20"/>
  <c r="C305" i="20"/>
  <c r="C310" i="20" s="1"/>
  <c r="L52" i="20"/>
  <c r="G38" i="20"/>
  <c r="W317" i="23"/>
  <c r="W316" i="23"/>
  <c r="I203" i="20"/>
  <c r="I199" i="20"/>
  <c r="I197" i="20"/>
  <c r="S181" i="17"/>
  <c r="J186" i="17"/>
  <c r="P188" i="17"/>
  <c r="J38" i="20"/>
  <c r="C200" i="21"/>
  <c r="R275" i="32"/>
  <c r="V38" i="25"/>
  <c r="Q74" i="22"/>
  <c r="I176" i="22"/>
  <c r="H305" i="22"/>
  <c r="H309" i="22" s="1"/>
  <c r="R108" i="18"/>
  <c r="R38" i="18"/>
  <c r="F176" i="18"/>
  <c r="V176" i="18"/>
  <c r="G267" i="18"/>
  <c r="G272" i="18" s="1"/>
  <c r="W267" i="18"/>
  <c r="W273" i="18" s="1"/>
  <c r="G108" i="23"/>
  <c r="H74" i="24"/>
  <c r="P176" i="24"/>
  <c r="G305" i="24"/>
  <c r="G312" i="24" s="1"/>
  <c r="Q108" i="25"/>
  <c r="K199" i="25"/>
  <c r="K201" i="25"/>
  <c r="F108" i="26"/>
  <c r="Q305" i="26"/>
  <c r="Q317" i="26" s="1"/>
  <c r="G74" i="27"/>
  <c r="G38" i="27"/>
  <c r="U108" i="32"/>
  <c r="W48" i="20"/>
  <c r="M50" i="20"/>
  <c r="N53" i="20"/>
  <c r="W38" i="21"/>
  <c r="M45" i="21"/>
  <c r="I49" i="21"/>
  <c r="C196" i="18"/>
  <c r="T218" i="10" s="1"/>
  <c r="H218" i="10" s="1"/>
  <c r="C201" i="18"/>
  <c r="C197" i="18"/>
  <c r="V38" i="22"/>
  <c r="G46" i="22"/>
  <c r="R47" i="22"/>
  <c r="H49" i="22"/>
  <c r="S50" i="22"/>
  <c r="I52" i="22"/>
  <c r="T53" i="22"/>
  <c r="K51" i="18"/>
  <c r="L54" i="18"/>
  <c r="C47" i="21"/>
  <c r="M48" i="22"/>
  <c r="V38" i="20"/>
  <c r="C202" i="21"/>
  <c r="T47" i="21"/>
  <c r="U50" i="21"/>
  <c r="K52" i="21"/>
  <c r="V53" i="21"/>
  <c r="Q54" i="21"/>
  <c r="W305" i="21"/>
  <c r="W309" i="21" s="1"/>
  <c r="R38" i="19"/>
  <c r="M278" i="25"/>
  <c r="M279" i="25"/>
  <c r="R49" i="20"/>
  <c r="G38" i="21"/>
  <c r="C201" i="27"/>
  <c r="C196" i="27"/>
  <c r="T408" i="10" s="1"/>
  <c r="H408" i="10" s="1"/>
  <c r="C194" i="27"/>
  <c r="F38" i="22"/>
  <c r="W46" i="22"/>
  <c r="C50" i="22"/>
  <c r="N51" i="22"/>
  <c r="N17" i="22" s="1"/>
  <c r="D53" i="22"/>
  <c r="O54" i="22"/>
  <c r="O20" i="22" s="1"/>
  <c r="S38" i="18"/>
  <c r="I47" i="24"/>
  <c r="T48" i="24"/>
  <c r="T14" i="24" s="1"/>
  <c r="J50" i="24"/>
  <c r="P52" i="24"/>
  <c r="F54" i="24"/>
  <c r="C46" i="25"/>
  <c r="S46" i="25"/>
  <c r="D49" i="25"/>
  <c r="O50" i="25"/>
  <c r="E52" i="25"/>
  <c r="P53" i="25"/>
  <c r="P19" i="25" s="1"/>
  <c r="H38" i="21"/>
  <c r="J49" i="21"/>
  <c r="T49" i="20"/>
  <c r="H197" i="20"/>
  <c r="O203" i="21"/>
  <c r="V46" i="21"/>
  <c r="M51" i="21"/>
  <c r="O45" i="21"/>
  <c r="E47" i="21"/>
  <c r="K49" i="21"/>
  <c r="G53" i="21"/>
  <c r="H176" i="21"/>
  <c r="C196" i="21"/>
  <c r="T142" i="10" s="1"/>
  <c r="H142" i="10" s="1"/>
  <c r="S305" i="21"/>
  <c r="S316" i="21" s="1"/>
  <c r="V38" i="32"/>
  <c r="U38" i="19"/>
  <c r="T176" i="19"/>
  <c r="K47" i="20"/>
  <c r="G51" i="20"/>
  <c r="L45" i="21"/>
  <c r="G46" i="21"/>
  <c r="W46" i="21"/>
  <c r="R47" i="21"/>
  <c r="M48" i="21"/>
  <c r="H49" i="21"/>
  <c r="C50" i="21"/>
  <c r="S50" i="21"/>
  <c r="N51" i="21"/>
  <c r="I52" i="21"/>
  <c r="I18" i="21" s="1"/>
  <c r="D53" i="21"/>
  <c r="T53" i="21"/>
  <c r="O54" i="21"/>
  <c r="W123" i="21"/>
  <c r="W195" i="32"/>
  <c r="W200" i="32"/>
  <c r="H45" i="19"/>
  <c r="F108" i="19"/>
  <c r="V267" i="27"/>
  <c r="V275" i="27" s="1"/>
  <c r="V108" i="19"/>
  <c r="G310" i="23"/>
  <c r="E89" i="23"/>
  <c r="P191" i="21"/>
  <c r="P200" i="21" s="1"/>
  <c r="I48" i="19"/>
  <c r="D176" i="19"/>
  <c r="R200" i="29"/>
  <c r="V197" i="28"/>
  <c r="O308" i="22"/>
  <c r="T201" i="26"/>
  <c r="T202" i="26"/>
  <c r="U89" i="23"/>
  <c r="C305" i="23"/>
  <c r="E89" i="25"/>
  <c r="E101" i="25" s="1"/>
  <c r="C47" i="20"/>
  <c r="S47" i="20"/>
  <c r="D50" i="20"/>
  <c r="O51" i="20"/>
  <c r="J52" i="20"/>
  <c r="E53" i="20"/>
  <c r="U53" i="20"/>
  <c r="H108" i="20"/>
  <c r="R267" i="21"/>
  <c r="R272" i="21" s="1"/>
  <c r="I277" i="33"/>
  <c r="I272" i="33"/>
  <c r="C203" i="29"/>
  <c r="O316" i="29"/>
  <c r="O310" i="29"/>
  <c r="C197" i="27"/>
  <c r="E202" i="23"/>
  <c r="E199" i="23"/>
  <c r="O199" i="22"/>
  <c r="U305" i="18"/>
  <c r="U308" i="18" s="1"/>
  <c r="V108" i="22"/>
  <c r="C123" i="25"/>
  <c r="C130" i="25" s="1"/>
  <c r="J45" i="20"/>
  <c r="P47" i="20"/>
  <c r="G52" i="20"/>
  <c r="D176" i="20"/>
  <c r="K38" i="21"/>
  <c r="C198" i="27"/>
  <c r="O200" i="22"/>
  <c r="K46" i="22"/>
  <c r="F47" i="22"/>
  <c r="V47" i="22"/>
  <c r="Q48" i="22"/>
  <c r="Q14" i="22" s="1"/>
  <c r="L49" i="22"/>
  <c r="G50" i="22"/>
  <c r="W50" i="22"/>
  <c r="R51" i="22"/>
  <c r="H53" i="22"/>
  <c r="C54" i="22"/>
  <c r="S54" i="22"/>
  <c r="W38" i="18"/>
  <c r="M45" i="18"/>
  <c r="H46" i="18"/>
  <c r="H12" i="18" s="1"/>
  <c r="C47" i="18"/>
  <c r="N48" i="18"/>
  <c r="I49" i="18"/>
  <c r="D50" i="18"/>
  <c r="O51" i="18"/>
  <c r="J52" i="18"/>
  <c r="U53" i="18"/>
  <c r="P54" i="18"/>
  <c r="L74" i="23"/>
  <c r="L38" i="23"/>
  <c r="R45" i="23"/>
  <c r="H47" i="23"/>
  <c r="C48" i="23"/>
  <c r="N49" i="23"/>
  <c r="T51" i="23"/>
  <c r="O52" i="23"/>
  <c r="U54" i="23"/>
  <c r="R46" i="24"/>
  <c r="T52" i="24"/>
  <c r="O53" i="24"/>
  <c r="L45" i="25"/>
  <c r="C50" i="25"/>
  <c r="D184" i="17"/>
  <c r="J53" i="21"/>
  <c r="U54" i="21"/>
  <c r="U20" i="21" s="1"/>
  <c r="K108" i="21"/>
  <c r="K40" i="21" s="1"/>
  <c r="W200" i="30"/>
  <c r="S272" i="29"/>
  <c r="C200" i="27"/>
  <c r="V201" i="22"/>
  <c r="T184" i="17"/>
  <c r="T74" i="23"/>
  <c r="L176" i="23"/>
  <c r="R108" i="25"/>
  <c r="E46" i="20"/>
  <c r="W203" i="20"/>
  <c r="C309" i="21"/>
  <c r="L74" i="21"/>
  <c r="Q48" i="20"/>
  <c r="G50" i="20"/>
  <c r="W50" i="20"/>
  <c r="H53" i="20"/>
  <c r="J276" i="20"/>
  <c r="T74" i="21"/>
  <c r="T40" i="21" s="1"/>
  <c r="T39" i="21" s="1"/>
  <c r="W196" i="21"/>
  <c r="E51" i="21"/>
  <c r="U51" i="21"/>
  <c r="K53" i="21"/>
  <c r="S49" i="21"/>
  <c r="I51" i="21"/>
  <c r="M48" i="19"/>
  <c r="N272" i="29"/>
  <c r="T313" i="29"/>
  <c r="T310" i="29"/>
  <c r="C202" i="27"/>
  <c r="D51" i="22"/>
  <c r="E54" i="22"/>
  <c r="C305" i="22"/>
  <c r="C311" i="22" s="1"/>
  <c r="O46" i="23"/>
  <c r="C197" i="21"/>
  <c r="R108" i="21"/>
  <c r="R40" i="21" s="1"/>
  <c r="S46" i="21"/>
  <c r="N47" i="21"/>
  <c r="I48" i="21"/>
  <c r="I14" i="21" s="1"/>
  <c r="O50" i="21"/>
  <c r="C271" i="30"/>
  <c r="C203" i="27"/>
  <c r="D316" i="18"/>
  <c r="D314" i="18"/>
  <c r="D311" i="18"/>
  <c r="M305" i="21"/>
  <c r="M272" i="25"/>
  <c r="R202" i="33"/>
  <c r="R197" i="33"/>
  <c r="N182" i="17"/>
  <c r="W176" i="18"/>
  <c r="D74" i="23"/>
  <c r="H50" i="20"/>
  <c r="D54" i="20"/>
  <c r="R45" i="20"/>
  <c r="S48" i="20"/>
  <c r="U54" i="20"/>
  <c r="J313" i="20"/>
  <c r="K74" i="21"/>
  <c r="C198" i="21"/>
  <c r="T305" i="20"/>
  <c r="N108" i="20"/>
  <c r="D74" i="20"/>
  <c r="C199" i="21"/>
  <c r="M127" i="33"/>
  <c r="M126" i="33"/>
  <c r="E187" i="17"/>
  <c r="G176" i="18"/>
  <c r="H108" i="23"/>
  <c r="F123" i="23"/>
  <c r="F130" i="23" s="1"/>
  <c r="G47" i="20"/>
  <c r="W47" i="20"/>
  <c r="M49" i="20"/>
  <c r="R274" i="32"/>
  <c r="F199" i="27"/>
  <c r="F196" i="27"/>
  <c r="G74" i="24"/>
  <c r="G38" i="24"/>
  <c r="O51" i="26"/>
  <c r="E53" i="26"/>
  <c r="S48" i="27"/>
  <c r="S176" i="21"/>
  <c r="S267" i="21"/>
  <c r="S278" i="21" s="1"/>
  <c r="N305" i="21"/>
  <c r="N314" i="21" s="1"/>
  <c r="L47" i="21"/>
  <c r="G48" i="21"/>
  <c r="W48" i="21"/>
  <c r="R49" i="21"/>
  <c r="H51" i="21"/>
  <c r="S52" i="21"/>
  <c r="N53" i="21"/>
  <c r="I54" i="21"/>
  <c r="V267" i="21"/>
  <c r="S40" i="19"/>
  <c r="I201" i="24"/>
  <c r="J45" i="22"/>
  <c r="E46" i="22"/>
  <c r="U46" i="22"/>
  <c r="P47" i="22"/>
  <c r="K48" i="22"/>
  <c r="F49" i="22"/>
  <c r="V49" i="22"/>
  <c r="Q50" i="22"/>
  <c r="L51" i="22"/>
  <c r="G52" i="22"/>
  <c r="W52" i="22"/>
  <c r="R53" i="22"/>
  <c r="M54" i="22"/>
  <c r="N45" i="22"/>
  <c r="I46" i="22"/>
  <c r="D47" i="22"/>
  <c r="T47" i="22"/>
  <c r="O48" i="22"/>
  <c r="J49" i="22"/>
  <c r="E50" i="22"/>
  <c r="P51" i="22"/>
  <c r="K52" i="22"/>
  <c r="F53" i="22"/>
  <c r="V53" i="22"/>
  <c r="Q54" i="22"/>
  <c r="G45" i="18"/>
  <c r="H48" i="18"/>
  <c r="H14" i="18" s="1"/>
  <c r="S49" i="18"/>
  <c r="N50" i="18"/>
  <c r="I51" i="18"/>
  <c r="D52" i="18"/>
  <c r="J54" i="18"/>
  <c r="F46" i="18"/>
  <c r="Q47" i="18"/>
  <c r="L48" i="18"/>
  <c r="E38" i="22"/>
  <c r="K45" i="22"/>
  <c r="S53" i="22"/>
  <c r="N54" i="22"/>
  <c r="N89" i="32"/>
  <c r="N101" i="32" s="1"/>
  <c r="G46" i="25"/>
  <c r="R47" i="25"/>
  <c r="H49" i="25"/>
  <c r="H15" i="25" s="1"/>
  <c r="S50" i="25"/>
  <c r="T53" i="25"/>
  <c r="K38" i="26"/>
  <c r="H50" i="26"/>
  <c r="T54" i="26"/>
  <c r="P38" i="27"/>
  <c r="V45" i="27"/>
  <c r="L47" i="27"/>
  <c r="R49" i="27"/>
  <c r="C52" i="27"/>
  <c r="J38" i="32"/>
  <c r="K46" i="32"/>
  <c r="K12" i="32" s="1"/>
  <c r="F47" i="32"/>
  <c r="Q48" i="32"/>
  <c r="L49" i="32"/>
  <c r="W50" i="32"/>
  <c r="R51" i="32"/>
  <c r="R17" i="32" s="1"/>
  <c r="C54" i="32"/>
  <c r="V305" i="21"/>
  <c r="V317" i="21" s="1"/>
  <c r="Q305" i="21"/>
  <c r="Q315" i="21" s="1"/>
  <c r="M267" i="21"/>
  <c r="M272" i="21" s="1"/>
  <c r="L38" i="22"/>
  <c r="S48" i="22"/>
  <c r="N49" i="22"/>
  <c r="N15" i="22" s="1"/>
  <c r="I50" i="22"/>
  <c r="O52" i="22"/>
  <c r="J53" i="22"/>
  <c r="U54" i="22"/>
  <c r="P108" i="22"/>
  <c r="D176" i="22"/>
  <c r="T176" i="22"/>
  <c r="S305" i="22"/>
  <c r="S309" i="22" s="1"/>
  <c r="I38" i="18"/>
  <c r="O45" i="18"/>
  <c r="J46" i="18"/>
  <c r="E47" i="18"/>
  <c r="P48" i="18"/>
  <c r="K49" i="18"/>
  <c r="F50" i="18"/>
  <c r="V50" i="18"/>
  <c r="Q51" i="18"/>
  <c r="L52" i="18"/>
  <c r="G53" i="18"/>
  <c r="W53" i="18"/>
  <c r="W19" i="18" s="1"/>
  <c r="R54" i="18"/>
  <c r="U48" i="23"/>
  <c r="U49" i="24"/>
  <c r="U15" i="24" s="1"/>
  <c r="Q53" i="24"/>
  <c r="I46" i="25"/>
  <c r="D47" i="25"/>
  <c r="E50" i="25"/>
  <c r="K52" i="25"/>
  <c r="V53" i="25"/>
  <c r="D48" i="26"/>
  <c r="O49" i="26"/>
  <c r="E51" i="26"/>
  <c r="O74" i="24"/>
  <c r="I277" i="23"/>
  <c r="I276" i="23"/>
  <c r="J176" i="21"/>
  <c r="G308" i="28"/>
  <c r="I270" i="23"/>
  <c r="G49" i="18"/>
  <c r="W49" i="18"/>
  <c r="R50" i="18"/>
  <c r="M51" i="18"/>
  <c r="C53" i="18"/>
  <c r="N54" i="18"/>
  <c r="J267" i="18"/>
  <c r="J271" i="18" s="1"/>
  <c r="F74" i="23"/>
  <c r="V38" i="23"/>
  <c r="G46" i="23"/>
  <c r="W46" i="23"/>
  <c r="R47" i="23"/>
  <c r="M48" i="23"/>
  <c r="H49" i="23"/>
  <c r="C50" i="23"/>
  <c r="S50" i="23"/>
  <c r="N51" i="23"/>
  <c r="N17" i="23" s="1"/>
  <c r="I52" i="23"/>
  <c r="D53" i="23"/>
  <c r="T53" i="23"/>
  <c r="O54" i="23"/>
  <c r="J108" i="23"/>
  <c r="H53" i="23"/>
  <c r="O267" i="23"/>
  <c r="O272" i="23" s="1"/>
  <c r="J267" i="23"/>
  <c r="J271" i="23" s="1"/>
  <c r="P305" i="23"/>
  <c r="P315" i="23" s="1"/>
  <c r="K74" i="24"/>
  <c r="J74" i="28"/>
  <c r="P45" i="28"/>
  <c r="K46" i="28"/>
  <c r="F47" i="28"/>
  <c r="Q48" i="28"/>
  <c r="L49" i="28"/>
  <c r="L15" i="28" s="1"/>
  <c r="W50" i="28"/>
  <c r="R51" i="28"/>
  <c r="M52" i="28"/>
  <c r="H53" i="28"/>
  <c r="H19" i="28" s="1"/>
  <c r="C54" i="28"/>
  <c r="S54" i="28"/>
  <c r="N108" i="28"/>
  <c r="I108" i="28"/>
  <c r="T45" i="28"/>
  <c r="O46" i="28"/>
  <c r="E48" i="28"/>
  <c r="U48" i="28"/>
  <c r="K50" i="28"/>
  <c r="K16" i="28" s="1"/>
  <c r="V51" i="28"/>
  <c r="Q52" i="28"/>
  <c r="L53" i="28"/>
  <c r="W54" i="28"/>
  <c r="R176" i="28"/>
  <c r="M176" i="28"/>
  <c r="O74" i="29"/>
  <c r="E45" i="29"/>
  <c r="U45" i="29"/>
  <c r="F48" i="29"/>
  <c r="W51" i="29"/>
  <c r="W17" i="29" s="1"/>
  <c r="M53" i="29"/>
  <c r="M19" i="29" s="1"/>
  <c r="H54" i="29"/>
  <c r="H20" i="29" s="1"/>
  <c r="S38" i="29"/>
  <c r="T46" i="29"/>
  <c r="F52" i="29"/>
  <c r="G176" i="29"/>
  <c r="M38" i="33"/>
  <c r="C123" i="33"/>
  <c r="S123" i="33"/>
  <c r="S128" i="33" s="1"/>
  <c r="N46" i="33"/>
  <c r="D48" i="33"/>
  <c r="O49" i="33"/>
  <c r="J50" i="33"/>
  <c r="E51" i="33"/>
  <c r="P52" i="33"/>
  <c r="V54" i="33"/>
  <c r="L176" i="33"/>
  <c r="P267" i="28"/>
  <c r="P279" i="28" s="1"/>
  <c r="F305" i="28"/>
  <c r="F309" i="28" s="1"/>
  <c r="E45" i="28"/>
  <c r="U45" i="28"/>
  <c r="P46" i="28"/>
  <c r="K47" i="28"/>
  <c r="F48" i="28"/>
  <c r="V48" i="28"/>
  <c r="Q49" i="28"/>
  <c r="L50" i="28"/>
  <c r="G51" i="28"/>
  <c r="W51" i="28"/>
  <c r="R52" i="28"/>
  <c r="M53" i="28"/>
  <c r="H54" i="28"/>
  <c r="V74" i="22"/>
  <c r="J108" i="22"/>
  <c r="J40" i="22" s="1"/>
  <c r="G51" i="22"/>
  <c r="H54" i="22"/>
  <c r="M305" i="22"/>
  <c r="M308" i="22" s="1"/>
  <c r="G108" i="18"/>
  <c r="W108" i="18"/>
  <c r="R45" i="18"/>
  <c r="C48" i="18"/>
  <c r="N49" i="18"/>
  <c r="D51" i="18"/>
  <c r="J53" i="18"/>
  <c r="K176" i="18"/>
  <c r="H48" i="23"/>
  <c r="T52" i="23"/>
  <c r="T18" i="23" s="1"/>
  <c r="K108" i="26"/>
  <c r="W48" i="26"/>
  <c r="R49" i="26"/>
  <c r="M50" i="26"/>
  <c r="I54" i="26"/>
  <c r="K45" i="27"/>
  <c r="K11" i="27" s="1"/>
  <c r="F46" i="27"/>
  <c r="L48" i="27"/>
  <c r="H52" i="27"/>
  <c r="H18" i="27" s="1"/>
  <c r="N54" i="27"/>
  <c r="E45" i="32"/>
  <c r="E11" i="32" s="1"/>
  <c r="U45" i="32"/>
  <c r="P46" i="32"/>
  <c r="K47" i="32"/>
  <c r="F48" i="32"/>
  <c r="F14" i="32" s="1"/>
  <c r="Q49" i="32"/>
  <c r="G51" i="32"/>
  <c r="R52" i="32"/>
  <c r="M53" i="32"/>
  <c r="H54" i="32"/>
  <c r="P74" i="28"/>
  <c r="T108" i="28"/>
  <c r="E46" i="28"/>
  <c r="P47" i="28"/>
  <c r="K48" i="28"/>
  <c r="F49" i="28"/>
  <c r="M54" i="28"/>
  <c r="H176" i="28"/>
  <c r="J38" i="30"/>
  <c r="E74" i="30"/>
  <c r="E40" i="30" s="1"/>
  <c r="K46" i="30"/>
  <c r="V47" i="30"/>
  <c r="Q48" i="30"/>
  <c r="G50" i="30"/>
  <c r="W50" i="30"/>
  <c r="W16" i="30" s="1"/>
  <c r="R51" i="30"/>
  <c r="M52" i="30"/>
  <c r="H53" i="30"/>
  <c r="C54" i="30"/>
  <c r="S54" i="30"/>
  <c r="N108" i="30"/>
  <c r="N40" i="30" s="1"/>
  <c r="I108" i="30"/>
  <c r="D45" i="30"/>
  <c r="O123" i="30"/>
  <c r="J47" i="30"/>
  <c r="P49" i="30"/>
  <c r="K50" i="30"/>
  <c r="Q52" i="30"/>
  <c r="R176" i="30"/>
  <c r="M176" i="30"/>
  <c r="S108" i="33"/>
  <c r="O47" i="33"/>
  <c r="E49" i="33"/>
  <c r="P50" i="33"/>
  <c r="K51" i="33"/>
  <c r="V52" i="33"/>
  <c r="Q53" i="33"/>
  <c r="Q19" i="33" s="1"/>
  <c r="L54" i="33"/>
  <c r="U51" i="26"/>
  <c r="C46" i="27"/>
  <c r="N47" i="27"/>
  <c r="T49" i="27"/>
  <c r="E52" i="27"/>
  <c r="K54" i="27"/>
  <c r="G74" i="19"/>
  <c r="W38" i="19"/>
  <c r="D309" i="18"/>
  <c r="R38" i="33"/>
  <c r="N47" i="33"/>
  <c r="T49" i="33"/>
  <c r="E52" i="33"/>
  <c r="D74" i="29"/>
  <c r="T74" i="29"/>
  <c r="L176" i="29"/>
  <c r="D108" i="30"/>
  <c r="O108" i="30"/>
  <c r="O40" i="30" s="1"/>
  <c r="O39" i="30" s="1"/>
  <c r="C176" i="30"/>
  <c r="E74" i="33"/>
  <c r="E40" i="33" s="1"/>
  <c r="M176" i="33"/>
  <c r="E38" i="30"/>
  <c r="U108" i="30"/>
  <c r="K45" i="30"/>
  <c r="V46" i="30"/>
  <c r="L48" i="30"/>
  <c r="G49" i="30"/>
  <c r="W49" i="30"/>
  <c r="M51" i="30"/>
  <c r="H52" i="30"/>
  <c r="C53" i="30"/>
  <c r="S53" i="30"/>
  <c r="N54" i="30"/>
  <c r="I176" i="30"/>
  <c r="S74" i="22"/>
  <c r="O47" i="22"/>
  <c r="P74" i="18"/>
  <c r="E97" i="25"/>
  <c r="G38" i="22"/>
  <c r="G74" i="22"/>
  <c r="G40" i="22" s="1"/>
  <c r="G39" i="22" s="1"/>
  <c r="E199" i="20"/>
  <c r="E198" i="20"/>
  <c r="U191" i="20"/>
  <c r="U197" i="20" s="1"/>
  <c r="H38" i="22"/>
  <c r="H108" i="22"/>
  <c r="L176" i="22"/>
  <c r="T259" i="22"/>
  <c r="T267" i="22" s="1"/>
  <c r="T278" i="22" s="1"/>
  <c r="S259" i="22"/>
  <c r="S267" i="22" s="1"/>
  <c r="S271" i="22" s="1"/>
  <c r="R259" i="22"/>
  <c r="R267" i="22" s="1"/>
  <c r="R271" i="22" s="1"/>
  <c r="Q259" i="22"/>
  <c r="Q267" i="22" s="1"/>
  <c r="P259" i="22"/>
  <c r="P267" i="22" s="1"/>
  <c r="P277" i="22" s="1"/>
  <c r="O259" i="22"/>
  <c r="O267" i="22" s="1"/>
  <c r="O278" i="22" s="1"/>
  <c r="N259" i="22"/>
  <c r="M259" i="22"/>
  <c r="U259" i="22"/>
  <c r="U267" i="22" s="1"/>
  <c r="U270" i="22" s="1"/>
  <c r="K305" i="22"/>
  <c r="K312" i="22" s="1"/>
  <c r="L89" i="23"/>
  <c r="L94" i="23" s="1"/>
  <c r="L45" i="23"/>
  <c r="D191" i="23"/>
  <c r="D198" i="23" s="1"/>
  <c r="Q198" i="33"/>
  <c r="Q199" i="33"/>
  <c r="Q196" i="33"/>
  <c r="Q195" i="33"/>
  <c r="Q194" i="33"/>
  <c r="J201" i="32"/>
  <c r="J203" i="32"/>
  <c r="K89" i="22"/>
  <c r="K101" i="22" s="1"/>
  <c r="V194" i="20"/>
  <c r="V198" i="20"/>
  <c r="R189" i="17"/>
  <c r="V200" i="20"/>
  <c r="W267" i="21"/>
  <c r="W270" i="21" s="1"/>
  <c r="C38" i="21"/>
  <c r="S38" i="21"/>
  <c r="S74" i="21"/>
  <c r="K51" i="21"/>
  <c r="K17" i="21" s="1"/>
  <c r="N123" i="21"/>
  <c r="N45" i="21"/>
  <c r="E203" i="29"/>
  <c r="S277" i="29"/>
  <c r="S273" i="29"/>
  <c r="S278" i="29"/>
  <c r="S276" i="29"/>
  <c r="N38" i="24"/>
  <c r="N74" i="24"/>
  <c r="C74" i="25"/>
  <c r="C38" i="25"/>
  <c r="S38" i="25"/>
  <c r="S74" i="25"/>
  <c r="V195" i="26"/>
  <c r="V199" i="26"/>
  <c r="F74" i="21"/>
  <c r="F40" i="21" s="1"/>
  <c r="F38" i="21"/>
  <c r="V38" i="21"/>
  <c r="V74" i="21"/>
  <c r="P123" i="21"/>
  <c r="P128" i="21" s="1"/>
  <c r="L317" i="28"/>
  <c r="L308" i="28"/>
  <c r="M108" i="22"/>
  <c r="M38" i="22"/>
  <c r="W191" i="22"/>
  <c r="W196" i="22" s="1"/>
  <c r="E270" i="22"/>
  <c r="E274" i="22"/>
  <c r="I176" i="18"/>
  <c r="K74" i="23"/>
  <c r="K38" i="23"/>
  <c r="N176" i="20"/>
  <c r="S89" i="23"/>
  <c r="S99" i="23" s="1"/>
  <c r="P315" i="24"/>
  <c r="P313" i="24"/>
  <c r="J270" i="25"/>
  <c r="J275" i="25"/>
  <c r="P46" i="20"/>
  <c r="W51" i="20"/>
  <c r="M53" i="20"/>
  <c r="P176" i="20"/>
  <c r="N108" i="21"/>
  <c r="R176" i="21"/>
  <c r="R200" i="24"/>
  <c r="R197" i="24"/>
  <c r="R196" i="24"/>
  <c r="R202" i="24"/>
  <c r="S305" i="20"/>
  <c r="S315" i="20" s="1"/>
  <c r="O314" i="30"/>
  <c r="O308" i="30"/>
  <c r="E194" i="29"/>
  <c r="E197" i="29"/>
  <c r="E200" i="29"/>
  <c r="E191" i="22"/>
  <c r="E196" i="22" s="1"/>
  <c r="E196" i="21"/>
  <c r="E194" i="21"/>
  <c r="E203" i="21"/>
  <c r="N312" i="28"/>
  <c r="U108" i="20"/>
  <c r="J108" i="21"/>
  <c r="S89" i="21"/>
  <c r="S93" i="21" s="1"/>
  <c r="M194" i="30"/>
  <c r="M196" i="30"/>
  <c r="R196" i="22"/>
  <c r="I74" i="22"/>
  <c r="I38" i="22"/>
  <c r="S201" i="29"/>
  <c r="S199" i="29"/>
  <c r="S197" i="29"/>
  <c r="S202" i="29"/>
  <c r="S200" i="29"/>
  <c r="S196" i="29"/>
  <c r="S194" i="29"/>
  <c r="W196" i="27"/>
  <c r="W202" i="27"/>
  <c r="H45" i="21"/>
  <c r="H123" i="21"/>
  <c r="H127" i="21" s="1"/>
  <c r="M308" i="33"/>
  <c r="M310" i="33"/>
  <c r="M313" i="33"/>
  <c r="P276" i="30"/>
  <c r="P273" i="30"/>
  <c r="P272" i="30"/>
  <c r="U191" i="22"/>
  <c r="U196" i="22" s="1"/>
  <c r="C47" i="25"/>
  <c r="C108" i="18"/>
  <c r="N311" i="23"/>
  <c r="Q201" i="32"/>
  <c r="Q196" i="32"/>
  <c r="Q194" i="32"/>
  <c r="J199" i="19"/>
  <c r="J202" i="19"/>
  <c r="W74" i="22"/>
  <c r="W38" i="22"/>
  <c r="O74" i="21"/>
  <c r="O38" i="21"/>
  <c r="T313" i="32"/>
  <c r="T314" i="32"/>
  <c r="N47" i="20"/>
  <c r="J51" i="20"/>
  <c r="E52" i="20"/>
  <c r="U52" i="20"/>
  <c r="K54" i="20"/>
  <c r="F194" i="21"/>
  <c r="F203" i="21"/>
  <c r="M309" i="33"/>
  <c r="D200" i="32"/>
  <c r="D195" i="32"/>
  <c r="U310" i="25"/>
  <c r="U316" i="25"/>
  <c r="U315" i="25"/>
  <c r="U314" i="25"/>
  <c r="U311" i="25"/>
  <c r="U309" i="25"/>
  <c r="U46" i="20"/>
  <c r="M54" i="20"/>
  <c r="M176" i="20"/>
  <c r="F108" i="20"/>
  <c r="N48" i="32"/>
  <c r="G200" i="32"/>
  <c r="G203" i="32"/>
  <c r="O54" i="19"/>
  <c r="L305" i="19"/>
  <c r="L314" i="19" s="1"/>
  <c r="R200" i="28"/>
  <c r="R196" i="28"/>
  <c r="L74" i="22"/>
  <c r="M74" i="19"/>
  <c r="N181" i="17"/>
  <c r="I182" i="17"/>
  <c r="D183" i="17"/>
  <c r="T183" i="17"/>
  <c r="O184" i="17"/>
  <c r="J185" i="17"/>
  <c r="E186" i="17"/>
  <c r="U186" i="17"/>
  <c r="T196" i="20"/>
  <c r="O197" i="21"/>
  <c r="R38" i="21"/>
  <c r="T49" i="21"/>
  <c r="V108" i="21"/>
  <c r="E305" i="21"/>
  <c r="E309" i="21" s="1"/>
  <c r="G199" i="30"/>
  <c r="P310" i="30"/>
  <c r="R202" i="29"/>
  <c r="R196" i="29"/>
  <c r="L270" i="29"/>
  <c r="O317" i="29"/>
  <c r="J278" i="28"/>
  <c r="S196" i="27"/>
  <c r="H38" i="24"/>
  <c r="K45" i="18"/>
  <c r="N176" i="23"/>
  <c r="P38" i="24"/>
  <c r="P74" i="24"/>
  <c r="P40" i="24" s="1"/>
  <c r="P39" i="24" s="1"/>
  <c r="T108" i="24"/>
  <c r="T38" i="24"/>
  <c r="O305" i="25"/>
  <c r="O309" i="25" s="1"/>
  <c r="D123" i="26"/>
  <c r="D135" i="26" s="1"/>
  <c r="P45" i="22"/>
  <c r="P89" i="22"/>
  <c r="E38" i="24"/>
  <c r="E108" i="24"/>
  <c r="T194" i="25"/>
  <c r="T198" i="25"/>
  <c r="E311" i="26"/>
  <c r="E316" i="26"/>
  <c r="S202" i="18"/>
  <c r="S200" i="18"/>
  <c r="S198" i="18"/>
  <c r="S201" i="18"/>
  <c r="J46" i="20"/>
  <c r="U47" i="20"/>
  <c r="P48" i="20"/>
  <c r="F50" i="20"/>
  <c r="V50" i="20"/>
  <c r="W197" i="20"/>
  <c r="E74" i="21"/>
  <c r="E40" i="21" s="1"/>
  <c r="E39" i="21" s="1"/>
  <c r="T53" i="19"/>
  <c r="G305" i="27"/>
  <c r="G315" i="27" s="1"/>
  <c r="O201" i="25"/>
  <c r="O200" i="25"/>
  <c r="U108" i="24"/>
  <c r="N201" i="23"/>
  <c r="N195" i="23"/>
  <c r="K38" i="22"/>
  <c r="C51" i="22"/>
  <c r="T54" i="22"/>
  <c r="T20" i="22" s="1"/>
  <c r="C176" i="22"/>
  <c r="S176" i="22"/>
  <c r="C267" i="22"/>
  <c r="O48" i="18"/>
  <c r="E50" i="18"/>
  <c r="L199" i="26"/>
  <c r="L202" i="26"/>
  <c r="R203" i="25"/>
  <c r="R200" i="25"/>
  <c r="S197" i="18"/>
  <c r="J198" i="22"/>
  <c r="J201" i="22"/>
  <c r="J50" i="18"/>
  <c r="E51" i="18"/>
  <c r="E17" i="18" s="1"/>
  <c r="Q176" i="18"/>
  <c r="R267" i="18"/>
  <c r="N74" i="23"/>
  <c r="N40" i="23" s="1"/>
  <c r="T89" i="23"/>
  <c r="T93" i="23" s="1"/>
  <c r="F176" i="23"/>
  <c r="W267" i="23"/>
  <c r="W274" i="23" s="1"/>
  <c r="M305" i="23"/>
  <c r="M309" i="23" s="1"/>
  <c r="L267" i="24"/>
  <c r="L278" i="24" s="1"/>
  <c r="S47" i="21"/>
  <c r="N48" i="21"/>
  <c r="J52" i="21"/>
  <c r="P54" i="21"/>
  <c r="O176" i="21"/>
  <c r="C50" i="19"/>
  <c r="G315" i="29"/>
  <c r="P38" i="28"/>
  <c r="K270" i="28"/>
  <c r="L305" i="27"/>
  <c r="R199" i="25"/>
  <c r="N199" i="18"/>
  <c r="N38" i="22"/>
  <c r="I47" i="22"/>
  <c r="J50" i="22"/>
  <c r="J277" i="29"/>
  <c r="K316" i="29"/>
  <c r="K312" i="24"/>
  <c r="D45" i="22"/>
  <c r="P49" i="22"/>
  <c r="Q52" i="22"/>
  <c r="K123" i="20"/>
  <c r="K126" i="20" s="1"/>
  <c r="V46" i="20"/>
  <c r="K176" i="20"/>
  <c r="F50" i="21"/>
  <c r="W201" i="21"/>
  <c r="W200" i="21"/>
  <c r="G309" i="21"/>
  <c r="T201" i="33"/>
  <c r="T202" i="33"/>
  <c r="G199" i="32"/>
  <c r="W276" i="26"/>
  <c r="W271" i="26"/>
  <c r="M274" i="25"/>
  <c r="S108" i="18"/>
  <c r="Q38" i="22"/>
  <c r="W203" i="30"/>
  <c r="W196" i="30"/>
  <c r="J278" i="29"/>
  <c r="E309" i="26"/>
  <c r="F108" i="22"/>
  <c r="F40" i="22" s="1"/>
  <c r="F39" i="22" s="1"/>
  <c r="Q312" i="22"/>
  <c r="P38" i="22"/>
  <c r="F45" i="22"/>
  <c r="V45" i="22"/>
  <c r="Q46" i="22"/>
  <c r="L47" i="22"/>
  <c r="G48" i="22"/>
  <c r="R49" i="22"/>
  <c r="R15" i="22" s="1"/>
  <c r="H51" i="22"/>
  <c r="C52" i="22"/>
  <c r="S52" i="22"/>
  <c r="N53" i="22"/>
  <c r="I54" i="22"/>
  <c r="H309" i="21"/>
  <c r="T267" i="21"/>
  <c r="T274" i="21" s="1"/>
  <c r="R194" i="23"/>
  <c r="O202" i="22"/>
  <c r="O201" i="22"/>
  <c r="O197" i="22"/>
  <c r="M108" i="24"/>
  <c r="N123" i="24"/>
  <c r="Q176" i="24"/>
  <c r="H305" i="24"/>
  <c r="H315" i="24" s="1"/>
  <c r="N38" i="25"/>
  <c r="N74" i="25"/>
  <c r="I123" i="25"/>
  <c r="I133" i="25" s="1"/>
  <c r="F176" i="25"/>
  <c r="S74" i="26"/>
  <c r="S40" i="26" s="1"/>
  <c r="W278" i="26"/>
  <c r="R74" i="22"/>
  <c r="I305" i="22"/>
  <c r="C108" i="20"/>
  <c r="C40" i="20" s="1"/>
  <c r="W202" i="20"/>
  <c r="Q305" i="19"/>
  <c r="Q317" i="19" s="1"/>
  <c r="F196" i="30"/>
  <c r="F199" i="30"/>
  <c r="N275" i="29"/>
  <c r="N274" i="29"/>
  <c r="P308" i="29"/>
  <c r="N38" i="23"/>
  <c r="C279" i="30"/>
  <c r="C277" i="30"/>
  <c r="Q47" i="22"/>
  <c r="R50" i="22"/>
  <c r="I108" i="22"/>
  <c r="O50" i="18"/>
  <c r="J52" i="23"/>
  <c r="P267" i="23"/>
  <c r="P276" i="23" s="1"/>
  <c r="O267" i="26"/>
  <c r="O276" i="26" s="1"/>
  <c r="U305" i="26"/>
  <c r="U308" i="26" s="1"/>
  <c r="C49" i="21"/>
  <c r="F200" i="27"/>
  <c r="P195" i="23"/>
  <c r="K52" i="18"/>
  <c r="F53" i="18"/>
  <c r="F19" i="18" s="1"/>
  <c r="L108" i="18"/>
  <c r="L40" i="18" s="1"/>
  <c r="P176" i="18"/>
  <c r="K202" i="23"/>
  <c r="K199" i="23"/>
  <c r="L305" i="23"/>
  <c r="L311" i="23" s="1"/>
  <c r="W74" i="25"/>
  <c r="S47" i="25"/>
  <c r="R108" i="23"/>
  <c r="W108" i="24"/>
  <c r="W40" i="24" s="1"/>
  <c r="W39" i="24" s="1"/>
  <c r="M74" i="26"/>
  <c r="M40" i="26" s="1"/>
  <c r="S89" i="26"/>
  <c r="S96" i="26" s="1"/>
  <c r="Q108" i="26"/>
  <c r="Q40" i="26" s="1"/>
  <c r="G123" i="26"/>
  <c r="G130" i="26" s="1"/>
  <c r="W45" i="26"/>
  <c r="M123" i="26"/>
  <c r="M130" i="26" s="1"/>
  <c r="S49" i="26"/>
  <c r="S15" i="26" s="1"/>
  <c r="N50" i="26"/>
  <c r="N16" i="26" s="1"/>
  <c r="O53" i="26"/>
  <c r="E176" i="26"/>
  <c r="U176" i="26"/>
  <c r="O49" i="22"/>
  <c r="E51" i="22"/>
  <c r="E272" i="22"/>
  <c r="T45" i="22"/>
  <c r="E48" i="22"/>
  <c r="K50" i="22"/>
  <c r="V51" i="22"/>
  <c r="R52" i="22"/>
  <c r="F305" i="22"/>
  <c r="F314" i="22" s="1"/>
  <c r="Q74" i="23"/>
  <c r="L123" i="26"/>
  <c r="L128" i="26" s="1"/>
  <c r="K194" i="28"/>
  <c r="K201" i="28"/>
  <c r="W74" i="27"/>
  <c r="E195" i="23"/>
  <c r="H45" i="18"/>
  <c r="J51" i="18"/>
  <c r="U52" i="18"/>
  <c r="K54" i="18"/>
  <c r="G38" i="23"/>
  <c r="W38" i="23"/>
  <c r="H46" i="23"/>
  <c r="C47" i="23"/>
  <c r="N48" i="23"/>
  <c r="I49" i="23"/>
  <c r="T50" i="23"/>
  <c r="O51" i="23"/>
  <c r="U53" i="23"/>
  <c r="P54" i="23"/>
  <c r="K108" i="23"/>
  <c r="O176" i="23"/>
  <c r="L74" i="24"/>
  <c r="C48" i="24"/>
  <c r="S48" i="24"/>
  <c r="N49" i="24"/>
  <c r="D51" i="24"/>
  <c r="T51" i="24"/>
  <c r="O52" i="24"/>
  <c r="E54" i="24"/>
  <c r="P108" i="24"/>
  <c r="F45" i="24"/>
  <c r="R49" i="24"/>
  <c r="M50" i="24"/>
  <c r="M16" i="24" s="1"/>
  <c r="H51" i="24"/>
  <c r="C52" i="24"/>
  <c r="I54" i="24"/>
  <c r="D176" i="24"/>
  <c r="T176" i="24"/>
  <c r="Q38" i="25"/>
  <c r="R46" i="25"/>
  <c r="H48" i="25"/>
  <c r="S49" i="25"/>
  <c r="S15" i="25" s="1"/>
  <c r="L48" i="25"/>
  <c r="W49" i="25"/>
  <c r="C53" i="25"/>
  <c r="S53" i="25"/>
  <c r="L89" i="26"/>
  <c r="K38" i="27"/>
  <c r="Q45" i="27"/>
  <c r="G47" i="27"/>
  <c r="W47" i="27"/>
  <c r="R48" i="27"/>
  <c r="M49" i="27"/>
  <c r="H50" i="27"/>
  <c r="H16" i="27" s="1"/>
  <c r="C51" i="27"/>
  <c r="S51" i="27"/>
  <c r="S17" i="27" s="1"/>
  <c r="I53" i="27"/>
  <c r="I19" i="27" s="1"/>
  <c r="D54" i="27"/>
  <c r="J108" i="27"/>
  <c r="E123" i="27"/>
  <c r="E132" i="27" s="1"/>
  <c r="C176" i="27"/>
  <c r="S176" i="27"/>
  <c r="N176" i="27"/>
  <c r="J123" i="28"/>
  <c r="J128" i="28" s="1"/>
  <c r="U89" i="33"/>
  <c r="U97" i="33" s="1"/>
  <c r="G89" i="33"/>
  <c r="G95" i="33" s="1"/>
  <c r="W89" i="33"/>
  <c r="W95" i="33" s="1"/>
  <c r="U123" i="33"/>
  <c r="U132" i="33" s="1"/>
  <c r="C74" i="23"/>
  <c r="C40" i="23" s="1"/>
  <c r="C39" i="23" s="1"/>
  <c r="K52" i="23"/>
  <c r="F53" i="23"/>
  <c r="Q54" i="23"/>
  <c r="L108" i="23"/>
  <c r="P45" i="23"/>
  <c r="F47" i="23"/>
  <c r="V47" i="23"/>
  <c r="G50" i="23"/>
  <c r="W50" i="23"/>
  <c r="W16" i="23" s="1"/>
  <c r="R51" i="23"/>
  <c r="M52" i="23"/>
  <c r="C89" i="23"/>
  <c r="C96" i="23" s="1"/>
  <c r="T45" i="23"/>
  <c r="E48" i="23"/>
  <c r="P123" i="23"/>
  <c r="P133" i="23" s="1"/>
  <c r="K50" i="23"/>
  <c r="K16" i="23" s="1"/>
  <c r="F51" i="23"/>
  <c r="V51" i="23"/>
  <c r="Q52" i="23"/>
  <c r="L53" i="23"/>
  <c r="G54" i="23"/>
  <c r="W54" i="23"/>
  <c r="H196" i="23"/>
  <c r="S38" i="24"/>
  <c r="I123" i="24"/>
  <c r="I131" i="24" s="1"/>
  <c r="J48" i="24"/>
  <c r="E49" i="24"/>
  <c r="F52" i="24"/>
  <c r="V52" i="24"/>
  <c r="O89" i="26"/>
  <c r="O98" i="26" s="1"/>
  <c r="S123" i="26"/>
  <c r="S132" i="26" s="1"/>
  <c r="I48" i="27"/>
  <c r="I14" i="27" s="1"/>
  <c r="O50" i="27"/>
  <c r="U52" i="27"/>
  <c r="P53" i="27"/>
  <c r="D89" i="32"/>
  <c r="D101" i="32" s="1"/>
  <c r="R123" i="32"/>
  <c r="M46" i="32"/>
  <c r="M12" i="32" s="1"/>
  <c r="C48" i="32"/>
  <c r="S48" i="32"/>
  <c r="N49" i="32"/>
  <c r="D51" i="32"/>
  <c r="D17" i="32" s="1"/>
  <c r="U54" i="32"/>
  <c r="U20" i="32" s="1"/>
  <c r="J123" i="27"/>
  <c r="J134" i="27" s="1"/>
  <c r="N196" i="27"/>
  <c r="M176" i="32"/>
  <c r="J50" i="23"/>
  <c r="F54" i="23"/>
  <c r="E176" i="23"/>
  <c r="U176" i="23"/>
  <c r="K196" i="23"/>
  <c r="R38" i="24"/>
  <c r="I48" i="24"/>
  <c r="G38" i="25"/>
  <c r="M45" i="25"/>
  <c r="H46" i="25"/>
  <c r="H12" i="25" s="1"/>
  <c r="D50" i="25"/>
  <c r="D16" i="25" s="1"/>
  <c r="J52" i="25"/>
  <c r="J18" i="25" s="1"/>
  <c r="U53" i="25"/>
  <c r="L74" i="26"/>
  <c r="L40" i="26" s="1"/>
  <c r="C48" i="26"/>
  <c r="S48" i="26"/>
  <c r="S14" i="26" s="1"/>
  <c r="I50" i="26"/>
  <c r="D51" i="26"/>
  <c r="T51" i="26"/>
  <c r="T17" i="26" s="1"/>
  <c r="O52" i="26"/>
  <c r="O18" i="26" s="1"/>
  <c r="E54" i="26"/>
  <c r="E20" i="26" s="1"/>
  <c r="U54" i="26"/>
  <c r="P108" i="26"/>
  <c r="Q38" i="27"/>
  <c r="W45" i="27"/>
  <c r="S49" i="27"/>
  <c r="D52" i="27"/>
  <c r="O53" i="27"/>
  <c r="J54" i="27"/>
  <c r="K74" i="32"/>
  <c r="K40" i="32" s="1"/>
  <c r="G47" i="32"/>
  <c r="M49" i="32"/>
  <c r="M15" i="32" s="1"/>
  <c r="D54" i="32"/>
  <c r="O108" i="32"/>
  <c r="Q46" i="28"/>
  <c r="G48" i="28"/>
  <c r="G14" i="28" s="1"/>
  <c r="M50" i="28"/>
  <c r="I54" i="28"/>
  <c r="I20" i="28" s="1"/>
  <c r="V38" i="27"/>
  <c r="G46" i="27"/>
  <c r="M48" i="27"/>
  <c r="M14" i="27" s="1"/>
  <c r="S50" i="27"/>
  <c r="I52" i="27"/>
  <c r="O54" i="27"/>
  <c r="J176" i="27"/>
  <c r="J74" i="18"/>
  <c r="J40" i="18" s="1"/>
  <c r="P45" i="18"/>
  <c r="K46" i="18"/>
  <c r="F47" i="18"/>
  <c r="V47" i="18"/>
  <c r="Q48" i="18"/>
  <c r="G50" i="18"/>
  <c r="W50" i="18"/>
  <c r="R51" i="18"/>
  <c r="M52" i="18"/>
  <c r="C54" i="18"/>
  <c r="C20" i="18" s="1"/>
  <c r="S54" i="18"/>
  <c r="N108" i="18"/>
  <c r="D123" i="18"/>
  <c r="D126" i="18" s="1"/>
  <c r="J47" i="18"/>
  <c r="K50" i="18"/>
  <c r="V51" i="18"/>
  <c r="R176" i="18"/>
  <c r="M176" i="18"/>
  <c r="K47" i="23"/>
  <c r="W51" i="23"/>
  <c r="W17" i="23" s="1"/>
  <c r="P50" i="23"/>
  <c r="Q45" i="18"/>
  <c r="L46" i="18"/>
  <c r="W47" i="18"/>
  <c r="H50" i="18"/>
  <c r="S51" i="18"/>
  <c r="N52" i="18"/>
  <c r="I53" i="18"/>
  <c r="D54" i="18"/>
  <c r="T54" i="18"/>
  <c r="P46" i="18"/>
  <c r="K47" i="18"/>
  <c r="F45" i="23"/>
  <c r="F11" i="23" s="1"/>
  <c r="R49" i="23"/>
  <c r="M50" i="23"/>
  <c r="U46" i="23"/>
  <c r="K48" i="23"/>
  <c r="V46" i="24"/>
  <c r="V12" i="24" s="1"/>
  <c r="L48" i="24"/>
  <c r="R50" i="24"/>
  <c r="H52" i="24"/>
  <c r="L38" i="18"/>
  <c r="R89" i="18"/>
  <c r="R101" i="18" s="1"/>
  <c r="M46" i="18"/>
  <c r="H47" i="18"/>
  <c r="S48" i="18"/>
  <c r="I50" i="18"/>
  <c r="T51" i="18"/>
  <c r="T17" i="18" s="1"/>
  <c r="O52" i="18"/>
  <c r="E54" i="18"/>
  <c r="U54" i="18"/>
  <c r="P108" i="18"/>
  <c r="M47" i="23"/>
  <c r="S49" i="23"/>
  <c r="I176" i="23"/>
  <c r="L45" i="24"/>
  <c r="W46" i="24"/>
  <c r="S50" i="24"/>
  <c r="I52" i="24"/>
  <c r="O54" i="24"/>
  <c r="F74" i="25"/>
  <c r="F40" i="25" s="1"/>
  <c r="V74" i="25"/>
  <c r="L46" i="25"/>
  <c r="G47" i="25"/>
  <c r="W47" i="25"/>
  <c r="R48" i="25"/>
  <c r="M49" i="25"/>
  <c r="N52" i="25"/>
  <c r="I53" i="25"/>
  <c r="D54" i="25"/>
  <c r="T54" i="25"/>
  <c r="J108" i="25"/>
  <c r="N176" i="25"/>
  <c r="P38" i="26"/>
  <c r="V45" i="26"/>
  <c r="V11" i="26" s="1"/>
  <c r="L47" i="26"/>
  <c r="S52" i="26"/>
  <c r="S18" i="26" s="1"/>
  <c r="J123" i="26"/>
  <c r="J133" i="26" s="1"/>
  <c r="U74" i="19"/>
  <c r="U40" i="19" s="1"/>
  <c r="U39" i="19" s="1"/>
  <c r="K46" i="19"/>
  <c r="F47" i="19"/>
  <c r="R51" i="19"/>
  <c r="R17" i="19" s="1"/>
  <c r="H53" i="19"/>
  <c r="C54" i="19"/>
  <c r="I108" i="19"/>
  <c r="I40" i="19" s="1"/>
  <c r="I39" i="19" s="1"/>
  <c r="M176" i="19"/>
  <c r="H176" i="32"/>
  <c r="E74" i="29"/>
  <c r="L74" i="29"/>
  <c r="L47" i="18"/>
  <c r="E38" i="23"/>
  <c r="U74" i="23"/>
  <c r="K89" i="23"/>
  <c r="F46" i="23"/>
  <c r="F12" i="23" s="1"/>
  <c r="G49" i="23"/>
  <c r="R50" i="23"/>
  <c r="S53" i="23"/>
  <c r="J108" i="24"/>
  <c r="E45" i="24"/>
  <c r="U45" i="24"/>
  <c r="L50" i="24"/>
  <c r="G51" i="24"/>
  <c r="W51" i="24"/>
  <c r="W17" i="24" s="1"/>
  <c r="H54" i="24"/>
  <c r="C176" i="24"/>
  <c r="P38" i="25"/>
  <c r="H51" i="25"/>
  <c r="H17" i="25" s="1"/>
  <c r="S52" i="25"/>
  <c r="S18" i="25" s="1"/>
  <c r="D38" i="25"/>
  <c r="T108" i="25"/>
  <c r="H176" i="25"/>
  <c r="N196" i="25"/>
  <c r="E74" i="26"/>
  <c r="E40" i="26" s="1"/>
  <c r="E39" i="26" s="1"/>
  <c r="K45" i="26"/>
  <c r="R50" i="26"/>
  <c r="C53" i="26"/>
  <c r="J38" i="27"/>
  <c r="E74" i="27"/>
  <c r="U74" i="27"/>
  <c r="K46" i="27"/>
  <c r="K12" i="27" s="1"/>
  <c r="V47" i="27"/>
  <c r="Q48" i="27"/>
  <c r="H53" i="27"/>
  <c r="H19" i="27" s="1"/>
  <c r="C54" i="27"/>
  <c r="C20" i="27" s="1"/>
  <c r="N108" i="27"/>
  <c r="N40" i="27" s="1"/>
  <c r="N39" i="27" s="1"/>
  <c r="I108" i="27"/>
  <c r="O46" i="27"/>
  <c r="E48" i="27"/>
  <c r="K50" i="27"/>
  <c r="Q52" i="27"/>
  <c r="W54" i="27"/>
  <c r="R176" i="27"/>
  <c r="M176" i="27"/>
  <c r="N38" i="29"/>
  <c r="D89" i="29"/>
  <c r="D93" i="29" s="1"/>
  <c r="O46" i="29"/>
  <c r="E48" i="29"/>
  <c r="U48" i="29"/>
  <c r="K50" i="29"/>
  <c r="F51" i="29"/>
  <c r="V51" i="29"/>
  <c r="Q52" i="29"/>
  <c r="G54" i="29"/>
  <c r="C46" i="29"/>
  <c r="C12" i="29" s="1"/>
  <c r="O50" i="29"/>
  <c r="O16" i="29" s="1"/>
  <c r="U52" i="29"/>
  <c r="U18" i="29" s="1"/>
  <c r="W108" i="23"/>
  <c r="S48" i="23"/>
  <c r="I50" i="23"/>
  <c r="D51" i="23"/>
  <c r="J53" i="23"/>
  <c r="J19" i="23" s="1"/>
  <c r="E54" i="23"/>
  <c r="E20" i="23" s="1"/>
  <c r="P176" i="23"/>
  <c r="K176" i="23"/>
  <c r="C45" i="24"/>
  <c r="D48" i="24"/>
  <c r="O49" i="24"/>
  <c r="E51" i="24"/>
  <c r="U51" i="24"/>
  <c r="K53" i="24"/>
  <c r="V54" i="24"/>
  <c r="Q108" i="24"/>
  <c r="S49" i="24"/>
  <c r="N50" i="24"/>
  <c r="D52" i="24"/>
  <c r="E176" i="24"/>
  <c r="U176" i="24"/>
  <c r="H45" i="25"/>
  <c r="I48" i="25"/>
  <c r="T49" i="25"/>
  <c r="J51" i="25"/>
  <c r="I52" i="25"/>
  <c r="M45" i="26"/>
  <c r="I49" i="26"/>
  <c r="T50" i="26"/>
  <c r="P54" i="26"/>
  <c r="P20" i="26" s="1"/>
  <c r="R89" i="27"/>
  <c r="R97" i="27" s="1"/>
  <c r="N49" i="27"/>
  <c r="D51" i="27"/>
  <c r="E54" i="27"/>
  <c r="P108" i="27"/>
  <c r="P40" i="27" s="1"/>
  <c r="K108" i="27"/>
  <c r="D176" i="27"/>
  <c r="K38" i="28"/>
  <c r="F74" i="28"/>
  <c r="G47" i="28"/>
  <c r="R89" i="28"/>
  <c r="M49" i="28"/>
  <c r="M15" i="28" s="1"/>
  <c r="H50" i="28"/>
  <c r="C51" i="28"/>
  <c r="S51" i="28"/>
  <c r="S17" i="28" s="1"/>
  <c r="N52" i="28"/>
  <c r="N18" i="28" s="1"/>
  <c r="D54" i="28"/>
  <c r="D20" i="28" s="1"/>
  <c r="T54" i="28"/>
  <c r="T20" i="28" s="1"/>
  <c r="K123" i="28"/>
  <c r="K134" i="28" s="1"/>
  <c r="L123" i="28"/>
  <c r="L129" i="28" s="1"/>
  <c r="C176" i="28"/>
  <c r="S176" i="28"/>
  <c r="N176" i="28"/>
  <c r="V45" i="29"/>
  <c r="Q46" i="29"/>
  <c r="I54" i="29"/>
  <c r="T38" i="29"/>
  <c r="U46" i="29"/>
  <c r="U12" i="29" s="1"/>
  <c r="Q50" i="29"/>
  <c r="G52" i="29"/>
  <c r="G18" i="29" s="1"/>
  <c r="H176" i="29"/>
  <c r="J38" i="33"/>
  <c r="U74" i="33"/>
  <c r="P89" i="33"/>
  <c r="P95" i="33" s="1"/>
  <c r="F47" i="33"/>
  <c r="Q48" i="33"/>
  <c r="G50" i="33"/>
  <c r="G16" i="33" s="1"/>
  <c r="W50" i="33"/>
  <c r="M52" i="33"/>
  <c r="S54" i="33"/>
  <c r="N108" i="33"/>
  <c r="N40" i="33" s="1"/>
  <c r="N39" i="33" s="1"/>
  <c r="D123" i="33"/>
  <c r="D129" i="33" s="1"/>
  <c r="T123" i="33"/>
  <c r="T134" i="33" s="1"/>
  <c r="O46" i="33"/>
  <c r="J47" i="33"/>
  <c r="E48" i="33"/>
  <c r="P49" i="33"/>
  <c r="K50" i="33"/>
  <c r="F51" i="33"/>
  <c r="F17" i="33" s="1"/>
  <c r="V51" i="33"/>
  <c r="V17" i="33" s="1"/>
  <c r="L123" i="33"/>
  <c r="L134" i="33" s="1"/>
  <c r="R176" i="33"/>
  <c r="L48" i="29"/>
  <c r="N54" i="29"/>
  <c r="L89" i="33"/>
  <c r="L96" i="33" s="1"/>
  <c r="R89" i="33"/>
  <c r="R97" i="33" s="1"/>
  <c r="K123" i="33"/>
  <c r="K131" i="33" s="1"/>
  <c r="G176" i="28"/>
  <c r="W176" i="28"/>
  <c r="F38" i="29"/>
  <c r="M48" i="29"/>
  <c r="S50" i="29"/>
  <c r="I52" i="29"/>
  <c r="K38" i="30"/>
  <c r="F74" i="30"/>
  <c r="F40" i="30" s="1"/>
  <c r="V74" i="30"/>
  <c r="Q45" i="30"/>
  <c r="L46" i="30"/>
  <c r="L12" i="30" s="1"/>
  <c r="G47" i="30"/>
  <c r="W47" i="30"/>
  <c r="R48" i="30"/>
  <c r="M49" i="30"/>
  <c r="H50" i="30"/>
  <c r="H16" i="30" s="1"/>
  <c r="C51" i="30"/>
  <c r="S51" i="30"/>
  <c r="I53" i="30"/>
  <c r="D54" i="30"/>
  <c r="D20" i="30" s="1"/>
  <c r="T54" i="30"/>
  <c r="J108" i="30"/>
  <c r="E123" i="30"/>
  <c r="E131" i="30" s="1"/>
  <c r="U45" i="30"/>
  <c r="P46" i="30"/>
  <c r="K47" i="30"/>
  <c r="V48" i="30"/>
  <c r="Q49" i="30"/>
  <c r="L50" i="30"/>
  <c r="W51" i="30"/>
  <c r="R52" i="30"/>
  <c r="M53" i="30"/>
  <c r="S176" i="30"/>
  <c r="V45" i="33"/>
  <c r="V11" i="33" s="1"/>
  <c r="Q46" i="33"/>
  <c r="L47" i="33"/>
  <c r="G48" i="33"/>
  <c r="C52" i="33"/>
  <c r="S52" i="33"/>
  <c r="N53" i="33"/>
  <c r="D38" i="33"/>
  <c r="J123" i="33"/>
  <c r="J127" i="33" s="1"/>
  <c r="U46" i="33"/>
  <c r="F49" i="33"/>
  <c r="V49" i="33"/>
  <c r="V15" i="33" s="1"/>
  <c r="L51" i="33"/>
  <c r="L17" i="33" s="1"/>
  <c r="W52" i="33"/>
  <c r="R53" i="33"/>
  <c r="M54" i="33"/>
  <c r="I74" i="25"/>
  <c r="D74" i="25"/>
  <c r="D40" i="25" s="1"/>
  <c r="T74" i="25"/>
  <c r="O45" i="25"/>
  <c r="E47" i="25"/>
  <c r="P48" i="25"/>
  <c r="K49" i="25"/>
  <c r="F50" i="25"/>
  <c r="L52" i="25"/>
  <c r="L18" i="25" s="1"/>
  <c r="W53" i="25"/>
  <c r="M108" i="25"/>
  <c r="H108" i="25"/>
  <c r="H40" i="25" s="1"/>
  <c r="N123" i="25"/>
  <c r="N134" i="25" s="1"/>
  <c r="Q176" i="25"/>
  <c r="L176" i="25"/>
  <c r="N38" i="26"/>
  <c r="D45" i="26"/>
  <c r="D11" i="26" s="1"/>
  <c r="J47" i="26"/>
  <c r="P49" i="26"/>
  <c r="F51" i="26"/>
  <c r="V51" i="26"/>
  <c r="V17" i="26" s="1"/>
  <c r="Q52" i="26"/>
  <c r="L53" i="26"/>
  <c r="W54" i="26"/>
  <c r="R38" i="26"/>
  <c r="C46" i="26"/>
  <c r="O50" i="26"/>
  <c r="E52" i="26"/>
  <c r="P53" i="26"/>
  <c r="F176" i="26"/>
  <c r="V176" i="26"/>
  <c r="F52" i="27"/>
  <c r="F18" i="27" s="1"/>
  <c r="N48" i="29"/>
  <c r="J52" i="29"/>
  <c r="J38" i="25"/>
  <c r="U74" i="25"/>
  <c r="P45" i="25"/>
  <c r="K46" i="25"/>
  <c r="V47" i="25"/>
  <c r="Q48" i="25"/>
  <c r="L49" i="25"/>
  <c r="G50" i="25"/>
  <c r="W50" i="25"/>
  <c r="M52" i="25"/>
  <c r="C54" i="25"/>
  <c r="S54" i="25"/>
  <c r="I108" i="25"/>
  <c r="D45" i="25"/>
  <c r="T45" i="25"/>
  <c r="O123" i="25"/>
  <c r="O134" i="25" s="1"/>
  <c r="K50" i="25"/>
  <c r="F51" i="25"/>
  <c r="V51" i="25"/>
  <c r="L53" i="25"/>
  <c r="G54" i="25"/>
  <c r="G20" i="25" s="1"/>
  <c r="M176" i="25"/>
  <c r="U89" i="26"/>
  <c r="U95" i="26" s="1"/>
  <c r="Q49" i="26"/>
  <c r="G51" i="26"/>
  <c r="R52" i="26"/>
  <c r="C38" i="26"/>
  <c r="S38" i="26"/>
  <c r="I45" i="26"/>
  <c r="E49" i="26"/>
  <c r="E15" i="26" s="1"/>
  <c r="P50" i="26"/>
  <c r="K51" i="26"/>
  <c r="V52" i="26"/>
  <c r="L54" i="26"/>
  <c r="D46" i="28"/>
  <c r="T46" i="28"/>
  <c r="J48" i="28"/>
  <c r="G38" i="28"/>
  <c r="H46" i="28"/>
  <c r="C47" i="28"/>
  <c r="S47" i="28"/>
  <c r="N123" i="28"/>
  <c r="N132" i="28" s="1"/>
  <c r="I49" i="28"/>
  <c r="I15" i="28" s="1"/>
  <c r="D50" i="28"/>
  <c r="D16" i="28" s="1"/>
  <c r="O51" i="28"/>
  <c r="J52" i="28"/>
  <c r="J18" i="28" s="1"/>
  <c r="E53" i="28"/>
  <c r="E19" i="28" s="1"/>
  <c r="F176" i="28"/>
  <c r="C74" i="29"/>
  <c r="C40" i="29" s="1"/>
  <c r="I46" i="29"/>
  <c r="U50" i="29"/>
  <c r="P51" i="29"/>
  <c r="G108" i="29"/>
  <c r="W108" i="29"/>
  <c r="K176" i="29"/>
  <c r="M74" i="33"/>
  <c r="S89" i="33"/>
  <c r="S95" i="33" s="1"/>
  <c r="V38" i="33"/>
  <c r="Q108" i="33"/>
  <c r="Q40" i="33" s="1"/>
  <c r="G123" i="33"/>
  <c r="G129" i="33" s="1"/>
  <c r="W123" i="33"/>
  <c r="W126" i="33" s="1"/>
  <c r="E176" i="33"/>
  <c r="U176" i="33"/>
  <c r="I38" i="29"/>
  <c r="E89" i="29"/>
  <c r="E94" i="29" s="1"/>
  <c r="F50" i="29"/>
  <c r="F16" i="29" s="1"/>
  <c r="V50" i="29"/>
  <c r="Q51" i="29"/>
  <c r="L52" i="29"/>
  <c r="L18" i="29" s="1"/>
  <c r="G53" i="29"/>
  <c r="G19" i="29" s="1"/>
  <c r="W53" i="29"/>
  <c r="W19" i="29" s="1"/>
  <c r="R54" i="29"/>
  <c r="N108" i="29"/>
  <c r="I108" i="29"/>
  <c r="R176" i="29"/>
  <c r="M176" i="29"/>
  <c r="Q49" i="29"/>
  <c r="Q15" i="29" s="1"/>
  <c r="L50" i="29"/>
  <c r="T38" i="30"/>
  <c r="J45" i="30"/>
  <c r="E46" i="30"/>
  <c r="U46" i="30"/>
  <c r="U12" i="30" s="1"/>
  <c r="P47" i="30"/>
  <c r="F49" i="30"/>
  <c r="V49" i="30"/>
  <c r="Q50" i="30"/>
  <c r="Q16" i="30" s="1"/>
  <c r="L51" i="30"/>
  <c r="L17" i="30" s="1"/>
  <c r="G52" i="30"/>
  <c r="W52" i="30"/>
  <c r="R53" i="30"/>
  <c r="Q123" i="30"/>
  <c r="Q135" i="30" s="1"/>
  <c r="T108" i="23"/>
  <c r="M176" i="23"/>
  <c r="V47" i="24"/>
  <c r="L49" i="24"/>
  <c r="L15" i="24" s="1"/>
  <c r="N108" i="24"/>
  <c r="N40" i="24" s="1"/>
  <c r="N39" i="24" s="1"/>
  <c r="I108" i="24"/>
  <c r="G54" i="24"/>
  <c r="R176" i="24"/>
  <c r="E45" i="25"/>
  <c r="E11" i="25" s="1"/>
  <c r="P46" i="25"/>
  <c r="F48" i="25"/>
  <c r="Q49" i="25"/>
  <c r="Q15" i="25" s="1"/>
  <c r="G51" i="25"/>
  <c r="R52" i="25"/>
  <c r="R18" i="25" s="1"/>
  <c r="S108" i="25"/>
  <c r="S40" i="25" s="1"/>
  <c r="W176" i="25"/>
  <c r="I38" i="27"/>
  <c r="T74" i="27"/>
  <c r="O89" i="27"/>
  <c r="O99" i="27" s="1"/>
  <c r="P48" i="27"/>
  <c r="P14" i="27" s="1"/>
  <c r="K49" i="27"/>
  <c r="K15" i="27" s="1"/>
  <c r="G53" i="27"/>
  <c r="H108" i="27"/>
  <c r="C123" i="27"/>
  <c r="C135" i="27" s="1"/>
  <c r="Q176" i="27"/>
  <c r="T48" i="29"/>
  <c r="U51" i="29"/>
  <c r="F54" i="29"/>
  <c r="F20" i="29" s="1"/>
  <c r="G45" i="29"/>
  <c r="E176" i="29"/>
  <c r="P176" i="29"/>
  <c r="R38" i="30"/>
  <c r="M74" i="30"/>
  <c r="I89" i="30"/>
  <c r="I98" i="30" s="1"/>
  <c r="D49" i="30"/>
  <c r="J51" i="30"/>
  <c r="J17" i="30" s="1"/>
  <c r="E52" i="30"/>
  <c r="P53" i="30"/>
  <c r="P19" i="30" s="1"/>
  <c r="K54" i="30"/>
  <c r="F38" i="30"/>
  <c r="V38" i="30"/>
  <c r="W46" i="30"/>
  <c r="H123" i="30"/>
  <c r="H131" i="30" s="1"/>
  <c r="C123" i="30"/>
  <c r="C135" i="30" s="1"/>
  <c r="D53" i="30"/>
  <c r="J176" i="30"/>
  <c r="E176" i="30"/>
  <c r="U176" i="30"/>
  <c r="R311" i="20"/>
  <c r="R312" i="20"/>
  <c r="R314" i="20"/>
  <c r="R313" i="20"/>
  <c r="R310" i="20"/>
  <c r="R316" i="20"/>
  <c r="R317" i="20"/>
  <c r="W46" i="20"/>
  <c r="V267" i="20"/>
  <c r="V278" i="20" s="1"/>
  <c r="W305" i="20"/>
  <c r="W309" i="20" s="1"/>
  <c r="D195" i="20"/>
  <c r="D199" i="20"/>
  <c r="D197" i="20"/>
  <c r="D201" i="20"/>
  <c r="D196" i="20"/>
  <c r="D194" i="20"/>
  <c r="D202" i="20"/>
  <c r="D200" i="20"/>
  <c r="D203" i="20"/>
  <c r="F46" i="20"/>
  <c r="L48" i="20"/>
  <c r="G49" i="20"/>
  <c r="R50" i="20"/>
  <c r="C53" i="20"/>
  <c r="P196" i="20"/>
  <c r="M48" i="20"/>
  <c r="H49" i="20"/>
  <c r="C50" i="20"/>
  <c r="S50" i="20"/>
  <c r="N51" i="20"/>
  <c r="T53" i="20"/>
  <c r="O54" i="20"/>
  <c r="L197" i="20"/>
  <c r="L202" i="20"/>
  <c r="L195" i="20"/>
  <c r="L199" i="20"/>
  <c r="L203" i="20"/>
  <c r="L194" i="20"/>
  <c r="L200" i="20"/>
  <c r="L198" i="20"/>
  <c r="L201" i="20"/>
  <c r="G46" i="20"/>
  <c r="J198" i="20"/>
  <c r="J200" i="20"/>
  <c r="J195" i="20"/>
  <c r="J199" i="20"/>
  <c r="J196" i="20"/>
  <c r="J194" i="20"/>
  <c r="J202" i="20"/>
  <c r="J197" i="20"/>
  <c r="J203" i="20"/>
  <c r="L196" i="20"/>
  <c r="I47" i="20"/>
  <c r="P201" i="20"/>
  <c r="P203" i="20"/>
  <c r="P194" i="20"/>
  <c r="P198" i="20"/>
  <c r="P202" i="20"/>
  <c r="P199" i="20"/>
  <c r="P197" i="20"/>
  <c r="P200" i="20"/>
  <c r="S53" i="20"/>
  <c r="V123" i="20"/>
  <c r="V134" i="20" s="1"/>
  <c r="R315" i="20"/>
  <c r="E48" i="20"/>
  <c r="V51" i="20"/>
  <c r="U45" i="20"/>
  <c r="H196" i="20"/>
  <c r="O312" i="20"/>
  <c r="U48" i="20"/>
  <c r="V195" i="20"/>
  <c r="V203" i="20"/>
  <c r="V197" i="20"/>
  <c r="V201" i="20"/>
  <c r="V196" i="20"/>
  <c r="F45" i="20"/>
  <c r="Q46" i="20"/>
  <c r="L47" i="20"/>
  <c r="S52" i="20"/>
  <c r="I46" i="20"/>
  <c r="T47" i="20"/>
  <c r="I196" i="20"/>
  <c r="R309" i="20"/>
  <c r="I198" i="20"/>
  <c r="V199" i="20"/>
  <c r="K50" i="20"/>
  <c r="F51" i="20"/>
  <c r="J275" i="20"/>
  <c r="J273" i="20"/>
  <c r="J279" i="20"/>
  <c r="J270" i="20"/>
  <c r="J274" i="20"/>
  <c r="I49" i="20"/>
  <c r="D45" i="20"/>
  <c r="J47" i="20"/>
  <c r="L53" i="20"/>
  <c r="R267" i="20"/>
  <c r="R278" i="20" s="1"/>
  <c r="P45" i="20"/>
  <c r="K46" i="20"/>
  <c r="V47" i="20"/>
  <c r="Q123" i="20"/>
  <c r="Q133" i="20" s="1"/>
  <c r="H195" i="20"/>
  <c r="E200" i="20"/>
  <c r="J278" i="20"/>
  <c r="O46" i="20"/>
  <c r="Q52" i="20"/>
  <c r="S46" i="20"/>
  <c r="P53" i="20"/>
  <c r="T267" i="20"/>
  <c r="T272" i="20" s="1"/>
  <c r="T45" i="20"/>
  <c r="P49" i="20"/>
  <c r="G54" i="20"/>
  <c r="F49" i="20"/>
  <c r="V49" i="20"/>
  <c r="Q50" i="20"/>
  <c r="W52" i="20"/>
  <c r="R53" i="20"/>
  <c r="U267" i="20"/>
  <c r="U272" i="20" s="1"/>
  <c r="E202" i="20"/>
  <c r="O311" i="20"/>
  <c r="U123" i="20"/>
  <c r="U126" i="20" s="1"/>
  <c r="E194" i="20"/>
  <c r="H202" i="20"/>
  <c r="J310" i="20"/>
  <c r="J314" i="20"/>
  <c r="J316" i="20"/>
  <c r="J311" i="20"/>
  <c r="J315" i="20"/>
  <c r="J277" i="20"/>
  <c r="E195" i="20"/>
  <c r="E203" i="20"/>
  <c r="E197" i="20"/>
  <c r="E201" i="20"/>
  <c r="O313" i="20"/>
  <c r="O317" i="20"/>
  <c r="O315" i="20"/>
  <c r="O310" i="20"/>
  <c r="O314" i="20"/>
  <c r="O45" i="20"/>
  <c r="Q51" i="20"/>
  <c r="G53" i="20"/>
  <c r="W53" i="20"/>
  <c r="R54" i="20"/>
  <c r="G45" i="20"/>
  <c r="W123" i="20"/>
  <c r="R46" i="20"/>
  <c r="D49" i="20"/>
  <c r="O50" i="20"/>
  <c r="H201" i="20"/>
  <c r="H203" i="20"/>
  <c r="H194" i="20"/>
  <c r="H198" i="20"/>
  <c r="H200" i="20"/>
  <c r="R308" i="20"/>
  <c r="J271" i="20"/>
  <c r="J312" i="20"/>
  <c r="H45" i="20"/>
  <c r="S54" i="20"/>
  <c r="I194" i="20"/>
  <c r="I202" i="20"/>
  <c r="I200" i="20"/>
  <c r="I195" i="20"/>
  <c r="M45" i="20"/>
  <c r="E196" i="20"/>
  <c r="I201" i="20"/>
  <c r="V202" i="20"/>
  <c r="U305" i="20"/>
  <c r="W200" i="20"/>
  <c r="P51" i="20"/>
  <c r="F53" i="20"/>
  <c r="V53" i="20"/>
  <c r="W196" i="20"/>
  <c r="T201" i="20"/>
  <c r="T197" i="20"/>
  <c r="L49" i="20"/>
  <c r="R51" i="20"/>
  <c r="M52" i="20"/>
  <c r="W201" i="20"/>
  <c r="T202" i="20"/>
  <c r="C49" i="20"/>
  <c r="S49" i="20"/>
  <c r="I51" i="20"/>
  <c r="D52" i="20"/>
  <c r="O53" i="20"/>
  <c r="W194" i="20"/>
  <c r="P50" i="20"/>
  <c r="W199" i="20"/>
  <c r="W195" i="20"/>
  <c r="V48" i="20"/>
  <c r="Q49" i="20"/>
  <c r="L50" i="20"/>
  <c r="R52" i="20"/>
  <c r="H54" i="20"/>
  <c r="C202" i="33"/>
  <c r="C195" i="33"/>
  <c r="C201" i="33"/>
  <c r="C203" i="33"/>
  <c r="S197" i="33"/>
  <c r="S201" i="33"/>
  <c r="S195" i="33"/>
  <c r="W201" i="33"/>
  <c r="W194" i="33"/>
  <c r="W202" i="33"/>
  <c r="W198" i="33"/>
  <c r="I202" i="33"/>
  <c r="I194" i="33"/>
  <c r="I201" i="33"/>
  <c r="I197" i="33"/>
  <c r="I200" i="33"/>
  <c r="I199" i="33"/>
  <c r="H191" i="33"/>
  <c r="H196" i="33" s="1"/>
  <c r="I276" i="33"/>
  <c r="E38" i="33"/>
  <c r="R74" i="33"/>
  <c r="O89" i="33"/>
  <c r="O98" i="33" s="1"/>
  <c r="R195" i="33"/>
  <c r="P276" i="33"/>
  <c r="M314" i="33"/>
  <c r="R276" i="33"/>
  <c r="O314" i="33"/>
  <c r="G53" i="33"/>
  <c r="G19" i="33" s="1"/>
  <c r="D196" i="33"/>
  <c r="R199" i="33"/>
  <c r="H278" i="33"/>
  <c r="T314" i="33"/>
  <c r="D203" i="33"/>
  <c r="J74" i="33"/>
  <c r="T89" i="33"/>
  <c r="T96" i="33" s="1"/>
  <c r="D200" i="33"/>
  <c r="Q203" i="33"/>
  <c r="P278" i="33"/>
  <c r="O315" i="33"/>
  <c r="D195" i="33"/>
  <c r="U51" i="33"/>
  <c r="W196" i="33"/>
  <c r="I279" i="33"/>
  <c r="O316" i="33"/>
  <c r="K40" i="33"/>
  <c r="H279" i="33"/>
  <c r="D197" i="33"/>
  <c r="R200" i="33"/>
  <c r="I271" i="33"/>
  <c r="M279" i="33"/>
  <c r="O308" i="33"/>
  <c r="T316" i="33"/>
  <c r="H270" i="33"/>
  <c r="R315" i="33"/>
  <c r="V40" i="33"/>
  <c r="T200" i="33"/>
  <c r="H272" i="33"/>
  <c r="R279" i="33"/>
  <c r="T308" i="33"/>
  <c r="M317" i="33"/>
  <c r="I273" i="33"/>
  <c r="R194" i="33"/>
  <c r="I278" i="33"/>
  <c r="P273" i="33"/>
  <c r="T310" i="33"/>
  <c r="D201" i="33"/>
  <c r="D202" i="33"/>
  <c r="H274" i="33"/>
  <c r="F311" i="33"/>
  <c r="I74" i="33"/>
  <c r="R198" i="33"/>
  <c r="I275" i="33"/>
  <c r="R311" i="33"/>
  <c r="P200" i="30"/>
  <c r="P195" i="30"/>
  <c r="P194" i="30"/>
  <c r="P196" i="30"/>
  <c r="T108" i="30"/>
  <c r="T40" i="30" s="1"/>
  <c r="E45" i="30"/>
  <c r="Q47" i="30"/>
  <c r="Q13" i="30" s="1"/>
  <c r="C196" i="30"/>
  <c r="T522" i="10" s="1"/>
  <c r="H522" i="10" s="1"/>
  <c r="G194" i="30"/>
  <c r="F197" i="30"/>
  <c r="C201" i="30"/>
  <c r="E274" i="30"/>
  <c r="N279" i="30"/>
  <c r="C197" i="30"/>
  <c r="W197" i="30"/>
  <c r="G201" i="30"/>
  <c r="Q274" i="30"/>
  <c r="J74" i="30"/>
  <c r="P123" i="30"/>
  <c r="P130" i="30" s="1"/>
  <c r="C198" i="30"/>
  <c r="M201" i="30"/>
  <c r="R274" i="30"/>
  <c r="S40" i="30"/>
  <c r="S39" i="30" s="1"/>
  <c r="N191" i="30"/>
  <c r="N197" i="30" s="1"/>
  <c r="S194" i="30"/>
  <c r="F198" i="30"/>
  <c r="W201" i="30"/>
  <c r="W194" i="30"/>
  <c r="G198" i="30"/>
  <c r="C202" i="30"/>
  <c r="C270" i="30"/>
  <c r="S275" i="30"/>
  <c r="P309" i="30"/>
  <c r="C194" i="30"/>
  <c r="D38" i="30"/>
  <c r="F195" i="30"/>
  <c r="G202" i="30"/>
  <c r="N270" i="30"/>
  <c r="C276" i="30"/>
  <c r="U309" i="30"/>
  <c r="G195" i="30"/>
  <c r="W198" i="30"/>
  <c r="M202" i="30"/>
  <c r="P270" i="30"/>
  <c r="L276" i="30"/>
  <c r="W195" i="30"/>
  <c r="M199" i="30"/>
  <c r="M203" i="30"/>
  <c r="H272" i="30"/>
  <c r="O312" i="30"/>
  <c r="N272" i="30"/>
  <c r="G196" i="30"/>
  <c r="W199" i="30"/>
  <c r="C273" i="30"/>
  <c r="N277" i="30"/>
  <c r="E315" i="30"/>
  <c r="L40" i="30"/>
  <c r="L39" i="30" s="1"/>
  <c r="G200" i="30"/>
  <c r="E316" i="30"/>
  <c r="Q199" i="29"/>
  <c r="Q203" i="29"/>
  <c r="Q197" i="29"/>
  <c r="Q196" i="29"/>
  <c r="Q202" i="29"/>
  <c r="Q194" i="29"/>
  <c r="F40" i="29"/>
  <c r="M194" i="29"/>
  <c r="M200" i="29"/>
  <c r="M197" i="29"/>
  <c r="J191" i="29"/>
  <c r="J196" i="29" s="1"/>
  <c r="J312" i="29"/>
  <c r="L38" i="29"/>
  <c r="E195" i="29"/>
  <c r="P198" i="29"/>
  <c r="O313" i="29"/>
  <c r="O38" i="29"/>
  <c r="P195" i="29"/>
  <c r="S198" i="29"/>
  <c r="C202" i="29"/>
  <c r="P313" i="29"/>
  <c r="T108" i="29"/>
  <c r="N191" i="29"/>
  <c r="N202" i="29" s="1"/>
  <c r="S195" i="29"/>
  <c r="E199" i="29"/>
  <c r="E202" i="29"/>
  <c r="J314" i="29"/>
  <c r="P201" i="29"/>
  <c r="P315" i="29"/>
  <c r="P199" i="29"/>
  <c r="P202" i="29"/>
  <c r="S275" i="29"/>
  <c r="U315" i="29"/>
  <c r="U202" i="29"/>
  <c r="U203" i="29"/>
  <c r="E198" i="29"/>
  <c r="E201" i="29"/>
  <c r="P196" i="29"/>
  <c r="R199" i="29"/>
  <c r="J276" i="29"/>
  <c r="S40" i="29"/>
  <c r="S39" i="29" s="1"/>
  <c r="U199" i="29"/>
  <c r="J317" i="29"/>
  <c r="P200" i="29"/>
  <c r="P203" i="29"/>
  <c r="P194" i="29"/>
  <c r="O40" i="28"/>
  <c r="O39" i="28" s="1"/>
  <c r="R48" i="28"/>
  <c r="K198" i="28"/>
  <c r="N308" i="28"/>
  <c r="Q308" i="28"/>
  <c r="V316" i="28"/>
  <c r="V194" i="28"/>
  <c r="V203" i="28"/>
  <c r="K89" i="28"/>
  <c r="K98" i="28" s="1"/>
  <c r="R198" i="28"/>
  <c r="N317" i="28"/>
  <c r="J47" i="28"/>
  <c r="H191" i="28"/>
  <c r="H202" i="28" s="1"/>
  <c r="D196" i="28"/>
  <c r="R199" i="28"/>
  <c r="I191" i="28"/>
  <c r="I198" i="28" s="1"/>
  <c r="E196" i="28"/>
  <c r="F200" i="28"/>
  <c r="F196" i="28"/>
  <c r="K200" i="28"/>
  <c r="W310" i="28"/>
  <c r="J38" i="28"/>
  <c r="V315" i="28"/>
  <c r="V200" i="28"/>
  <c r="V311" i="28"/>
  <c r="F199" i="28"/>
  <c r="N38" i="28"/>
  <c r="J196" i="28"/>
  <c r="W311" i="28"/>
  <c r="D194" i="28"/>
  <c r="E197" i="28"/>
  <c r="F202" i="28"/>
  <c r="V313" i="28"/>
  <c r="V196" i="28"/>
  <c r="E194" i="28"/>
  <c r="F197" i="28"/>
  <c r="E203" i="28"/>
  <c r="V201" i="28"/>
  <c r="F203" i="28"/>
  <c r="N315" i="28"/>
  <c r="N199" i="32"/>
  <c r="N203" i="32"/>
  <c r="N196" i="32"/>
  <c r="N197" i="32"/>
  <c r="N201" i="32"/>
  <c r="F195" i="32"/>
  <c r="F200" i="32"/>
  <c r="F203" i="32"/>
  <c r="F194" i="32"/>
  <c r="F197" i="32"/>
  <c r="F201" i="32"/>
  <c r="D197" i="32"/>
  <c r="R272" i="32"/>
  <c r="E308" i="32"/>
  <c r="C123" i="32"/>
  <c r="C134" i="32" s="1"/>
  <c r="G201" i="32"/>
  <c r="D278" i="32"/>
  <c r="O308" i="32"/>
  <c r="K38" i="32"/>
  <c r="R278" i="32"/>
  <c r="E309" i="32"/>
  <c r="J197" i="32"/>
  <c r="K310" i="32"/>
  <c r="D194" i="32"/>
  <c r="W201" i="32"/>
  <c r="W279" i="32"/>
  <c r="O311" i="32"/>
  <c r="T38" i="32"/>
  <c r="M40" i="32"/>
  <c r="W197" i="32"/>
  <c r="E312" i="32"/>
  <c r="G194" i="32"/>
  <c r="G198" i="32"/>
  <c r="W194" i="32"/>
  <c r="D199" i="32"/>
  <c r="J199" i="32"/>
  <c r="W203" i="32"/>
  <c r="D276" i="32"/>
  <c r="K317" i="32"/>
  <c r="K195" i="32"/>
  <c r="H191" i="32"/>
  <c r="H196" i="32" s="1"/>
  <c r="W271" i="32"/>
  <c r="N40" i="32"/>
  <c r="D272" i="32"/>
  <c r="Q48" i="19"/>
  <c r="S51" i="19"/>
  <c r="S54" i="19"/>
  <c r="S20" i="19" s="1"/>
  <c r="V199" i="19"/>
  <c r="J200" i="19"/>
  <c r="M53" i="19"/>
  <c r="M19" i="19" s="1"/>
  <c r="M200" i="19"/>
  <c r="N200" i="19"/>
  <c r="P45" i="19"/>
  <c r="G50" i="19"/>
  <c r="S200" i="19"/>
  <c r="P194" i="19"/>
  <c r="V200" i="19"/>
  <c r="O308" i="19"/>
  <c r="J201" i="19"/>
  <c r="L49" i="19"/>
  <c r="L15" i="19" s="1"/>
  <c r="N201" i="19"/>
  <c r="M49" i="19"/>
  <c r="W50" i="19"/>
  <c r="M52" i="19"/>
  <c r="M18" i="19" s="1"/>
  <c r="H191" i="19"/>
  <c r="H197" i="19" s="1"/>
  <c r="J196" i="19"/>
  <c r="O201" i="19"/>
  <c r="O310" i="19"/>
  <c r="N52" i="19"/>
  <c r="H54" i="19"/>
  <c r="H20" i="19" s="1"/>
  <c r="N196" i="19"/>
  <c r="C202" i="19"/>
  <c r="G278" i="19"/>
  <c r="N203" i="19"/>
  <c r="V198" i="19"/>
  <c r="E74" i="19"/>
  <c r="E40" i="19" s="1"/>
  <c r="E39" i="19" s="1"/>
  <c r="C176" i="19"/>
  <c r="F203" i="19"/>
  <c r="V200" i="27"/>
  <c r="V203" i="27"/>
  <c r="V196" i="27"/>
  <c r="V202" i="27"/>
  <c r="V195" i="27"/>
  <c r="V198" i="27"/>
  <c r="V194" i="27"/>
  <c r="V201" i="27"/>
  <c r="G203" i="27"/>
  <c r="G196" i="27"/>
  <c r="G200" i="27"/>
  <c r="G197" i="27"/>
  <c r="J203" i="27"/>
  <c r="J195" i="27"/>
  <c r="J196" i="27"/>
  <c r="L203" i="27"/>
  <c r="L200" i="27"/>
  <c r="J45" i="27"/>
  <c r="P201" i="27"/>
  <c r="M74" i="27"/>
  <c r="M40" i="27" s="1"/>
  <c r="W194" i="27"/>
  <c r="K198" i="27"/>
  <c r="R201" i="27"/>
  <c r="I273" i="27"/>
  <c r="R51" i="27"/>
  <c r="R17" i="27" s="1"/>
  <c r="O38" i="27"/>
  <c r="I272" i="27"/>
  <c r="P194" i="27"/>
  <c r="J74" i="27"/>
  <c r="F198" i="27"/>
  <c r="F195" i="27"/>
  <c r="S198" i="27"/>
  <c r="S316" i="27"/>
  <c r="F194" i="27"/>
  <c r="W197" i="27"/>
  <c r="K201" i="27"/>
  <c r="K197" i="27"/>
  <c r="W200" i="27"/>
  <c r="K194" i="27"/>
  <c r="P202" i="27"/>
  <c r="P199" i="27"/>
  <c r="R202" i="27"/>
  <c r="R199" i="27"/>
  <c r="K203" i="27"/>
  <c r="K74" i="27"/>
  <c r="R203" i="27"/>
  <c r="P200" i="27"/>
  <c r="U40" i="26"/>
  <c r="U39" i="26" s="1"/>
  <c r="I195" i="26"/>
  <c r="I201" i="26"/>
  <c r="I203" i="26"/>
  <c r="P40" i="26"/>
  <c r="K194" i="26"/>
  <c r="K197" i="26"/>
  <c r="K198" i="26"/>
  <c r="D200" i="26"/>
  <c r="V196" i="26"/>
  <c r="W197" i="26"/>
  <c r="W200" i="26"/>
  <c r="P317" i="26"/>
  <c r="J45" i="26"/>
  <c r="E123" i="26"/>
  <c r="E135" i="26" s="1"/>
  <c r="O195" i="26"/>
  <c r="E308" i="26"/>
  <c r="D194" i="26"/>
  <c r="T194" i="26"/>
  <c r="H38" i="26"/>
  <c r="P195" i="26"/>
  <c r="Q203" i="26"/>
  <c r="W272" i="26"/>
  <c r="G191" i="26"/>
  <c r="G194" i="26" s="1"/>
  <c r="Q195" i="26"/>
  <c r="T198" i="26"/>
  <c r="L201" i="26"/>
  <c r="T203" i="26"/>
  <c r="P309" i="26"/>
  <c r="L38" i="26"/>
  <c r="U45" i="26"/>
  <c r="T195" i="26"/>
  <c r="V198" i="26"/>
  <c r="O201" i="26"/>
  <c r="V203" i="26"/>
  <c r="J38" i="26"/>
  <c r="Q200" i="26"/>
  <c r="T197" i="26"/>
  <c r="V197" i="26"/>
  <c r="D203" i="26"/>
  <c r="R108" i="26"/>
  <c r="D196" i="26"/>
  <c r="W198" i="26"/>
  <c r="Q201" i="26"/>
  <c r="W202" i="26"/>
  <c r="G45" i="26"/>
  <c r="V194" i="26"/>
  <c r="V200" i="26"/>
  <c r="Q38" i="26"/>
  <c r="D199" i="26"/>
  <c r="V201" i="26"/>
  <c r="L200" i="26"/>
  <c r="L197" i="26"/>
  <c r="Q196" i="26"/>
  <c r="W201" i="26"/>
  <c r="D197" i="26"/>
  <c r="V202" i="26"/>
  <c r="T200" i="26"/>
  <c r="C40" i="26"/>
  <c r="T196" i="26"/>
  <c r="T199" i="26"/>
  <c r="H199" i="25"/>
  <c r="H201" i="25"/>
  <c r="L40" i="25"/>
  <c r="L39" i="25" s="1"/>
  <c r="J74" i="25"/>
  <c r="M74" i="25"/>
  <c r="C132" i="25"/>
  <c r="R201" i="25"/>
  <c r="M277" i="25"/>
  <c r="U312" i="25"/>
  <c r="N194" i="25"/>
  <c r="N202" i="25"/>
  <c r="J278" i="25"/>
  <c r="J276" i="25"/>
  <c r="U313" i="25"/>
  <c r="H312" i="25"/>
  <c r="H89" i="25"/>
  <c r="H94" i="25" s="1"/>
  <c r="J312" i="25"/>
  <c r="P74" i="25"/>
  <c r="F194" i="25"/>
  <c r="N195" i="25"/>
  <c r="W313" i="25"/>
  <c r="Q74" i="25"/>
  <c r="Q40" i="25" s="1"/>
  <c r="H196" i="25"/>
  <c r="U308" i="25"/>
  <c r="F196" i="25"/>
  <c r="J314" i="25"/>
  <c r="N202" i="24"/>
  <c r="N197" i="24"/>
  <c r="N201" i="24"/>
  <c r="N196" i="24"/>
  <c r="N200" i="24"/>
  <c r="N203" i="24"/>
  <c r="N195" i="24"/>
  <c r="N198" i="24"/>
  <c r="N194" i="24"/>
  <c r="G203" i="24"/>
  <c r="G194" i="24"/>
  <c r="G196" i="24"/>
  <c r="G195" i="24"/>
  <c r="G198" i="24"/>
  <c r="K40" i="24"/>
  <c r="L200" i="24"/>
  <c r="L203" i="24"/>
  <c r="M199" i="24"/>
  <c r="M196" i="24"/>
  <c r="M200" i="24"/>
  <c r="D203" i="24"/>
  <c r="U202" i="24"/>
  <c r="L38" i="24"/>
  <c r="K38" i="24"/>
  <c r="F191" i="24"/>
  <c r="F196" i="24" s="1"/>
  <c r="R194" i="24"/>
  <c r="I200" i="24"/>
  <c r="V203" i="24"/>
  <c r="P308" i="24"/>
  <c r="P309" i="24"/>
  <c r="R195" i="24"/>
  <c r="K310" i="24"/>
  <c r="K315" i="24"/>
  <c r="V195" i="24"/>
  <c r="P310" i="24"/>
  <c r="U197" i="24"/>
  <c r="P316" i="24"/>
  <c r="T201" i="23"/>
  <c r="T198" i="23"/>
  <c r="T203" i="23"/>
  <c r="C54" i="23"/>
  <c r="U191" i="23"/>
  <c r="U199" i="23" s="1"/>
  <c r="P202" i="23"/>
  <c r="U47" i="23"/>
  <c r="P201" i="23"/>
  <c r="E47" i="23"/>
  <c r="V74" i="23"/>
  <c r="K197" i="23"/>
  <c r="N308" i="23"/>
  <c r="I74" i="23"/>
  <c r="R197" i="23"/>
  <c r="K203" i="23"/>
  <c r="F38" i="23"/>
  <c r="C191" i="23"/>
  <c r="C196" i="23" s="1"/>
  <c r="T256" i="10" s="1"/>
  <c r="H256" i="10" s="1"/>
  <c r="N203" i="23"/>
  <c r="M194" i="23"/>
  <c r="N194" i="23"/>
  <c r="K198" i="23"/>
  <c r="J38" i="23"/>
  <c r="V89" i="23"/>
  <c r="G196" i="18"/>
  <c r="G203" i="18"/>
  <c r="W201" i="18"/>
  <c r="W197" i="18"/>
  <c r="W202" i="18"/>
  <c r="W194" i="18"/>
  <c r="J198" i="18"/>
  <c r="J203" i="18"/>
  <c r="J194" i="18"/>
  <c r="I74" i="18"/>
  <c r="V191" i="18"/>
  <c r="V196" i="18" s="1"/>
  <c r="G38" i="18"/>
  <c r="J38" i="18"/>
  <c r="N273" i="18"/>
  <c r="M38" i="18"/>
  <c r="U191" i="18"/>
  <c r="V89" i="18"/>
  <c r="V97" i="18" s="1"/>
  <c r="D45" i="18"/>
  <c r="S195" i="18"/>
  <c r="V309" i="22"/>
  <c r="N309" i="22"/>
  <c r="E277" i="22"/>
  <c r="O309" i="22"/>
  <c r="L313" i="22"/>
  <c r="Q309" i="22"/>
  <c r="N147" i="21"/>
  <c r="N11" i="21" s="1"/>
  <c r="T147" i="33"/>
  <c r="Q147" i="32"/>
  <c r="K156" i="28"/>
  <c r="O155" i="25"/>
  <c r="D148" i="21"/>
  <c r="G148" i="33"/>
  <c r="N150" i="21"/>
  <c r="D152" i="33"/>
  <c r="D152" i="32"/>
  <c r="R150" i="21"/>
  <c r="H156" i="32"/>
  <c r="H20" i="32" s="1"/>
  <c r="G153" i="21"/>
  <c r="K156" i="33"/>
  <c r="Q156" i="32"/>
  <c r="E154" i="19"/>
  <c r="E18" i="19" s="1"/>
  <c r="O153" i="21"/>
  <c r="E155" i="19"/>
  <c r="D156" i="21"/>
  <c r="I156" i="21"/>
  <c r="I20" i="21" s="1"/>
  <c r="W149" i="33"/>
  <c r="W13" i="33" s="1"/>
  <c r="O148" i="30"/>
  <c r="C156" i="26"/>
  <c r="L154" i="29"/>
  <c r="L153" i="32"/>
  <c r="U151" i="21"/>
  <c r="U150" i="27"/>
  <c r="U14" i="27" s="1"/>
  <c r="M154" i="33"/>
  <c r="W148" i="21"/>
  <c r="F153" i="22"/>
  <c r="O151" i="19"/>
  <c r="O15" i="19" s="1"/>
  <c r="K149" i="32"/>
  <c r="M154" i="21"/>
  <c r="M18" i="21" s="1"/>
  <c r="K152" i="21"/>
  <c r="M155" i="33"/>
  <c r="N154" i="32"/>
  <c r="M156" i="30"/>
  <c r="M147" i="21"/>
  <c r="M11" i="21" s="1"/>
  <c r="F150" i="21"/>
  <c r="F153" i="21"/>
  <c r="R155" i="21"/>
  <c r="U151" i="33"/>
  <c r="J156" i="33"/>
  <c r="J151" i="32"/>
  <c r="R155" i="32"/>
  <c r="Q148" i="19"/>
  <c r="R153" i="19"/>
  <c r="D148" i="30"/>
  <c r="P152" i="28"/>
  <c r="P153" i="26"/>
  <c r="C152" i="25"/>
  <c r="M156" i="23"/>
  <c r="Q150" i="21"/>
  <c r="I153" i="21"/>
  <c r="E156" i="21"/>
  <c r="U147" i="33"/>
  <c r="L152" i="33"/>
  <c r="S156" i="33"/>
  <c r="O151" i="32"/>
  <c r="O15" i="32" s="1"/>
  <c r="L156" i="32"/>
  <c r="U154" i="19"/>
  <c r="U18" i="19" s="1"/>
  <c r="P149" i="30"/>
  <c r="M153" i="28"/>
  <c r="N156" i="25"/>
  <c r="N20" i="25" s="1"/>
  <c r="U150" i="21"/>
  <c r="U14" i="21" s="1"/>
  <c r="S152" i="33"/>
  <c r="J150" i="30"/>
  <c r="I148" i="21"/>
  <c r="I12" i="21" s="1"/>
  <c r="E151" i="21"/>
  <c r="S153" i="21"/>
  <c r="S17" i="21" s="1"/>
  <c r="T156" i="21"/>
  <c r="R148" i="33"/>
  <c r="G148" i="32"/>
  <c r="M152" i="32"/>
  <c r="O150" i="19"/>
  <c r="M155" i="19"/>
  <c r="V151" i="30"/>
  <c r="F151" i="29"/>
  <c r="O148" i="27"/>
  <c r="J149" i="22"/>
  <c r="J13" i="22" s="1"/>
  <c r="H148" i="21"/>
  <c r="H12" i="21" s="1"/>
  <c r="P148" i="33"/>
  <c r="R147" i="32"/>
  <c r="J155" i="19"/>
  <c r="R156" i="28"/>
  <c r="J154" i="18"/>
  <c r="J18" i="18" s="1"/>
  <c r="K148" i="21"/>
  <c r="H151" i="21"/>
  <c r="H15" i="21" s="1"/>
  <c r="F154" i="21"/>
  <c r="U156" i="21"/>
  <c r="W148" i="33"/>
  <c r="D153" i="32"/>
  <c r="T150" i="19"/>
  <c r="J152" i="30"/>
  <c r="S153" i="24"/>
  <c r="P153" i="21"/>
  <c r="H147" i="27"/>
  <c r="R148" i="21"/>
  <c r="J151" i="21"/>
  <c r="J154" i="21"/>
  <c r="D155" i="21"/>
  <c r="S153" i="33"/>
  <c r="M148" i="32"/>
  <c r="H153" i="32"/>
  <c r="H17" i="32" s="1"/>
  <c r="V150" i="19"/>
  <c r="F156" i="19"/>
  <c r="F20" i="19" s="1"/>
  <c r="E149" i="27"/>
  <c r="E13" i="27" s="1"/>
  <c r="F154" i="24"/>
  <c r="E150" i="22"/>
  <c r="Q156" i="21"/>
  <c r="K150" i="19"/>
  <c r="J151" i="24"/>
  <c r="J15" i="24" s="1"/>
  <c r="S148" i="21"/>
  <c r="S12" i="21" s="1"/>
  <c r="S151" i="21"/>
  <c r="K154" i="21"/>
  <c r="V153" i="33"/>
  <c r="N151" i="19"/>
  <c r="N15" i="19" s="1"/>
  <c r="J156" i="19"/>
  <c r="P150" i="27"/>
  <c r="M152" i="22"/>
  <c r="L156" i="25"/>
  <c r="L154" i="26"/>
  <c r="Q153" i="27"/>
  <c r="R149" i="27"/>
  <c r="R13" i="27" s="1"/>
  <c r="S155" i="28"/>
  <c r="D152" i="28"/>
  <c r="J148" i="28"/>
  <c r="T156" i="29"/>
  <c r="T20" i="29" s="1"/>
  <c r="M153" i="29"/>
  <c r="U149" i="29"/>
  <c r="Q154" i="30"/>
  <c r="E152" i="30"/>
  <c r="H147" i="30"/>
  <c r="V155" i="19"/>
  <c r="H153" i="19"/>
  <c r="H17" i="19" s="1"/>
  <c r="C152" i="19"/>
  <c r="S229" i="19"/>
  <c r="O149" i="19"/>
  <c r="I148" i="19"/>
  <c r="P156" i="32"/>
  <c r="P20" i="32" s="1"/>
  <c r="K155" i="32"/>
  <c r="K19" i="32" s="1"/>
  <c r="G154" i="32"/>
  <c r="W155" i="25"/>
  <c r="J150" i="25"/>
  <c r="G154" i="26"/>
  <c r="F150" i="26"/>
  <c r="F153" i="27"/>
  <c r="M149" i="27"/>
  <c r="O155" i="28"/>
  <c r="T151" i="28"/>
  <c r="I148" i="28"/>
  <c r="N156" i="29"/>
  <c r="D153" i="29"/>
  <c r="O149" i="29"/>
  <c r="P154" i="30"/>
  <c r="P18" i="30" s="1"/>
  <c r="D152" i="30"/>
  <c r="D16" i="30" s="1"/>
  <c r="D147" i="30"/>
  <c r="R155" i="19"/>
  <c r="R19" i="19" s="1"/>
  <c r="M154" i="19"/>
  <c r="V151" i="19"/>
  <c r="V15" i="19" s="1"/>
  <c r="R150" i="19"/>
  <c r="L149" i="19"/>
  <c r="L13" i="19" s="1"/>
  <c r="C147" i="19"/>
  <c r="O156" i="32"/>
  <c r="U152" i="32"/>
  <c r="Q151" i="32"/>
  <c r="H149" i="32"/>
  <c r="U155" i="33"/>
  <c r="Q154" i="33"/>
  <c r="Q18" i="33" s="1"/>
  <c r="G152" i="33"/>
  <c r="C151" i="33"/>
  <c r="S149" i="33"/>
  <c r="S13" i="33" s="1"/>
  <c r="O148" i="33"/>
  <c r="U154" i="25"/>
  <c r="N153" i="26"/>
  <c r="O156" i="27"/>
  <c r="H152" i="27"/>
  <c r="Q148" i="27"/>
  <c r="C155" i="28"/>
  <c r="L147" i="28"/>
  <c r="V155" i="29"/>
  <c r="M152" i="29"/>
  <c r="U148" i="29"/>
  <c r="S156" i="30"/>
  <c r="W153" i="30"/>
  <c r="K151" i="30"/>
  <c r="K15" i="30" s="1"/>
  <c r="N155" i="19"/>
  <c r="I154" i="19"/>
  <c r="Q151" i="19"/>
  <c r="Q15" i="19" s="1"/>
  <c r="M150" i="19"/>
  <c r="H149" i="19"/>
  <c r="H13" i="19" s="1"/>
  <c r="I156" i="32"/>
  <c r="U153" i="32"/>
  <c r="U17" i="32" s="1"/>
  <c r="M151" i="32"/>
  <c r="G150" i="32"/>
  <c r="C149" i="32"/>
  <c r="S147" i="32"/>
  <c r="K154" i="33"/>
  <c r="G153" i="33"/>
  <c r="C152" i="33"/>
  <c r="N149" i="33"/>
  <c r="I148" i="33"/>
  <c r="E147" i="33"/>
  <c r="I154" i="23"/>
  <c r="D156" i="24"/>
  <c r="G148" i="24"/>
  <c r="G12" i="24" s="1"/>
  <c r="Q152" i="26"/>
  <c r="T155" i="27"/>
  <c r="C148" i="27"/>
  <c r="C12" i="27" s="1"/>
  <c r="H154" i="28"/>
  <c r="L150" i="28"/>
  <c r="I155" i="29"/>
  <c r="R151" i="29"/>
  <c r="H148" i="29"/>
  <c r="F156" i="30"/>
  <c r="F20" i="30" s="1"/>
  <c r="O153" i="30"/>
  <c r="O17" i="30" s="1"/>
  <c r="E151" i="30"/>
  <c r="E15" i="30" s="1"/>
  <c r="O156" i="19"/>
  <c r="I155" i="19"/>
  <c r="Q152" i="19"/>
  <c r="Q16" i="19" s="1"/>
  <c r="M151" i="19"/>
  <c r="C149" i="19"/>
  <c r="C13" i="19" s="1"/>
  <c r="S147" i="19"/>
  <c r="V154" i="32"/>
  <c r="P153" i="32"/>
  <c r="P17" i="32" s="1"/>
  <c r="L152" i="32"/>
  <c r="C150" i="32"/>
  <c r="N147" i="32"/>
  <c r="P156" i="33"/>
  <c r="L155" i="33"/>
  <c r="F154" i="33"/>
  <c r="F18" i="33" s="1"/>
  <c r="S151" i="33"/>
  <c r="N150" i="33"/>
  <c r="J149" i="33"/>
  <c r="D148" i="33"/>
  <c r="U153" i="25"/>
  <c r="L147" i="25"/>
  <c r="V156" i="26"/>
  <c r="G152" i="26"/>
  <c r="O155" i="27"/>
  <c r="Q151" i="27"/>
  <c r="N147" i="27"/>
  <c r="D154" i="28"/>
  <c r="H150" i="28"/>
  <c r="H14" i="28" s="1"/>
  <c r="W154" i="29"/>
  <c r="E148" i="29"/>
  <c r="D156" i="30"/>
  <c r="N153" i="30"/>
  <c r="M156" i="19"/>
  <c r="H155" i="19"/>
  <c r="P152" i="19"/>
  <c r="J151" i="19"/>
  <c r="R147" i="19"/>
  <c r="S154" i="32"/>
  <c r="J152" i="32"/>
  <c r="F151" i="32"/>
  <c r="W149" i="32"/>
  <c r="Q148" i="32"/>
  <c r="M147" i="32"/>
  <c r="M11" i="32" s="1"/>
  <c r="O156" i="33"/>
  <c r="I155" i="33"/>
  <c r="E154" i="33"/>
  <c r="U152" i="33"/>
  <c r="U16" i="33" s="1"/>
  <c r="M150" i="33"/>
  <c r="C148" i="33"/>
  <c r="D153" i="25"/>
  <c r="D17" i="25" s="1"/>
  <c r="H156" i="26"/>
  <c r="E152" i="26"/>
  <c r="E16" i="26" s="1"/>
  <c r="G148" i="26"/>
  <c r="N155" i="27"/>
  <c r="N19" i="27" s="1"/>
  <c r="H151" i="27"/>
  <c r="K147" i="27"/>
  <c r="T153" i="28"/>
  <c r="U149" i="28"/>
  <c r="V154" i="29"/>
  <c r="H151" i="29"/>
  <c r="H15" i="29" s="1"/>
  <c r="V147" i="29"/>
  <c r="W155" i="30"/>
  <c r="H153" i="30"/>
  <c r="P150" i="30"/>
  <c r="P14" i="30" s="1"/>
  <c r="G148" i="30"/>
  <c r="K156" i="19"/>
  <c r="U153" i="19"/>
  <c r="M152" i="19"/>
  <c r="I151" i="19"/>
  <c r="D150" i="19"/>
  <c r="D14" i="19" s="1"/>
  <c r="U148" i="19"/>
  <c r="U12" i="19" s="1"/>
  <c r="Q147" i="19"/>
  <c r="V155" i="32"/>
  <c r="R154" i="32"/>
  <c r="I152" i="32"/>
  <c r="L156" i="33"/>
  <c r="D154" i="33"/>
  <c r="T152" i="33"/>
  <c r="P151" i="33"/>
  <c r="W147" i="33"/>
  <c r="U151" i="25"/>
  <c r="L155" i="26"/>
  <c r="H154" i="27"/>
  <c r="L150" i="27"/>
  <c r="T153" i="29"/>
  <c r="L150" i="29"/>
  <c r="F155" i="30"/>
  <c r="F19" i="30" s="1"/>
  <c r="Q152" i="30"/>
  <c r="O147" i="30"/>
  <c r="E156" i="19"/>
  <c r="S154" i="19"/>
  <c r="S18" i="19" s="1"/>
  <c r="N153" i="19"/>
  <c r="H152" i="19"/>
  <c r="H16" i="19" s="1"/>
  <c r="W150" i="19"/>
  <c r="S149" i="19"/>
  <c r="S13" i="19" s="1"/>
  <c r="N148" i="19"/>
  <c r="J147" i="19"/>
  <c r="U156" i="32"/>
  <c r="Q155" i="32"/>
  <c r="K154" i="32"/>
  <c r="C152" i="32"/>
  <c r="E147" i="32"/>
  <c r="G156" i="33"/>
  <c r="G20" i="33" s="1"/>
  <c r="R153" i="33"/>
  <c r="I151" i="33"/>
  <c r="I15" i="33" s="1"/>
  <c r="E150" i="33"/>
  <c r="P147" i="33"/>
  <c r="J154" i="25"/>
  <c r="R147" i="26"/>
  <c r="R153" i="27"/>
  <c r="H155" i="28"/>
  <c r="L148" i="28"/>
  <c r="W156" i="29"/>
  <c r="Q155" i="30"/>
  <c r="Q19" i="30" s="1"/>
  <c r="I151" i="30"/>
  <c r="V156" i="19"/>
  <c r="I152" i="19"/>
  <c r="I16" i="19" s="1"/>
  <c r="C150" i="19"/>
  <c r="V147" i="19"/>
  <c r="V11" i="19" s="1"/>
  <c r="T150" i="32"/>
  <c r="W148" i="32"/>
  <c r="E155" i="33"/>
  <c r="E19" i="33" s="1"/>
  <c r="I153" i="33"/>
  <c r="H151" i="33"/>
  <c r="M156" i="21"/>
  <c r="I155" i="21"/>
  <c r="I19" i="21" s="1"/>
  <c r="D154" i="21"/>
  <c r="T152" i="21"/>
  <c r="P151" i="21"/>
  <c r="J150" i="21"/>
  <c r="F149" i="21"/>
  <c r="W147" i="21"/>
  <c r="O148" i="24"/>
  <c r="I152" i="25"/>
  <c r="I16" i="25" s="1"/>
  <c r="J155" i="30"/>
  <c r="R156" i="19"/>
  <c r="R20" i="19" s="1"/>
  <c r="D152" i="19"/>
  <c r="N147" i="19"/>
  <c r="T156" i="32"/>
  <c r="O154" i="32"/>
  <c r="N148" i="32"/>
  <c r="N12" i="32" s="1"/>
  <c r="W156" i="33"/>
  <c r="C149" i="33"/>
  <c r="K156" i="21"/>
  <c r="F155" i="21"/>
  <c r="P152" i="21"/>
  <c r="L151" i="21"/>
  <c r="H150" i="21"/>
  <c r="C149" i="21"/>
  <c r="S154" i="26"/>
  <c r="I147" i="26"/>
  <c r="W152" i="27"/>
  <c r="S147" i="28"/>
  <c r="M156" i="29"/>
  <c r="D150" i="29"/>
  <c r="P155" i="30"/>
  <c r="F151" i="30"/>
  <c r="S156" i="19"/>
  <c r="L154" i="19"/>
  <c r="E152" i="19"/>
  <c r="U147" i="19"/>
  <c r="P154" i="32"/>
  <c r="U148" i="32"/>
  <c r="D155" i="33"/>
  <c r="F153" i="33"/>
  <c r="E151" i="33"/>
  <c r="E15" i="33" s="1"/>
  <c r="L156" i="21"/>
  <c r="G155" i="21"/>
  <c r="G19" i="21" s="1"/>
  <c r="W153" i="21"/>
  <c r="S152" i="21"/>
  <c r="M151" i="21"/>
  <c r="I150" i="21"/>
  <c r="D149" i="21"/>
  <c r="O150" i="32"/>
  <c r="G147" i="33"/>
  <c r="V153" i="21"/>
  <c r="M147" i="28"/>
  <c r="T149" i="19"/>
  <c r="V150" i="25"/>
  <c r="K153" i="26"/>
  <c r="I153" i="28"/>
  <c r="I17" i="28" s="1"/>
  <c r="K155" i="29"/>
  <c r="S154" i="30"/>
  <c r="I156" i="19"/>
  <c r="I20" i="19" s="1"/>
  <c r="D154" i="19"/>
  <c r="R151" i="19"/>
  <c r="L147" i="19"/>
  <c r="M156" i="32"/>
  <c r="M20" i="32" s="1"/>
  <c r="J154" i="32"/>
  <c r="H152" i="32"/>
  <c r="K150" i="32"/>
  <c r="R154" i="33"/>
  <c r="U150" i="33"/>
  <c r="S148" i="33"/>
  <c r="H156" i="21"/>
  <c r="V154" i="21"/>
  <c r="R153" i="21"/>
  <c r="N152" i="21"/>
  <c r="N16" i="21" s="1"/>
  <c r="I151" i="21"/>
  <c r="E150" i="21"/>
  <c r="T148" i="21"/>
  <c r="P147" i="21"/>
  <c r="W154" i="23"/>
  <c r="W18" i="23" s="1"/>
  <c r="I149" i="25"/>
  <c r="I13" i="25" s="1"/>
  <c r="P151" i="26"/>
  <c r="M150" i="27"/>
  <c r="J152" i="28"/>
  <c r="E154" i="29"/>
  <c r="R153" i="30"/>
  <c r="E149" i="30"/>
  <c r="W155" i="19"/>
  <c r="P153" i="19"/>
  <c r="H151" i="19"/>
  <c r="G149" i="19"/>
  <c r="F156" i="32"/>
  <c r="F20" i="32" s="1"/>
  <c r="W153" i="32"/>
  <c r="W17" i="32" s="1"/>
  <c r="V151" i="32"/>
  <c r="E148" i="32"/>
  <c r="J154" i="33"/>
  <c r="J18" i="33" s="1"/>
  <c r="K152" i="33"/>
  <c r="W155" i="21"/>
  <c r="W19" i="21" s="1"/>
  <c r="R154" i="21"/>
  <c r="N153" i="21"/>
  <c r="H152" i="21"/>
  <c r="D151" i="21"/>
  <c r="T149" i="21"/>
  <c r="T13" i="21" s="1"/>
  <c r="P148" i="21"/>
  <c r="L147" i="21"/>
  <c r="R154" i="22"/>
  <c r="L156" i="22"/>
  <c r="M154" i="23"/>
  <c r="R148" i="25"/>
  <c r="O151" i="26"/>
  <c r="V149" i="27"/>
  <c r="Q151" i="28"/>
  <c r="S153" i="29"/>
  <c r="H147" i="29"/>
  <c r="P153" i="30"/>
  <c r="P17" i="30" s="1"/>
  <c r="Q155" i="19"/>
  <c r="L153" i="19"/>
  <c r="F151" i="19"/>
  <c r="F15" i="19" s="1"/>
  <c r="U155" i="32"/>
  <c r="T153" i="32"/>
  <c r="D156" i="33"/>
  <c r="I154" i="33"/>
  <c r="H152" i="33"/>
  <c r="H150" i="33"/>
  <c r="K148" i="33"/>
  <c r="V155" i="21"/>
  <c r="Q154" i="21"/>
  <c r="K153" i="21"/>
  <c r="G152" i="21"/>
  <c r="C151" i="21"/>
  <c r="S149" i="21"/>
  <c r="S13" i="21" s="1"/>
  <c r="O148" i="21"/>
  <c r="I147" i="21"/>
  <c r="G155" i="22"/>
  <c r="G19" i="22" s="1"/>
  <c r="C156" i="18"/>
  <c r="K151" i="23"/>
  <c r="K15" i="23" s="1"/>
  <c r="M156" i="24"/>
  <c r="S150" i="26"/>
  <c r="W156" i="27"/>
  <c r="M151" i="28"/>
  <c r="N153" i="29"/>
  <c r="F147" i="29"/>
  <c r="F11" i="29" s="1"/>
  <c r="F153" i="30"/>
  <c r="F17" i="30" s="1"/>
  <c r="O155" i="19"/>
  <c r="I153" i="19"/>
  <c r="E151" i="19"/>
  <c r="T148" i="19"/>
  <c r="T155" i="32"/>
  <c r="S153" i="32"/>
  <c r="R151" i="32"/>
  <c r="W153" i="33"/>
  <c r="E152" i="33"/>
  <c r="H148" i="33"/>
  <c r="U155" i="21"/>
  <c r="U19" i="21" s="1"/>
  <c r="N154" i="21"/>
  <c r="N18" i="21" s="1"/>
  <c r="J153" i="21"/>
  <c r="E152" i="21"/>
  <c r="V150" i="21"/>
  <c r="R149" i="21"/>
  <c r="H147" i="21"/>
  <c r="H11" i="21" s="1"/>
  <c r="F147" i="22"/>
  <c r="I150" i="22"/>
  <c r="I14" i="22" s="1"/>
  <c r="E152" i="18"/>
  <c r="G148" i="23"/>
  <c r="F152" i="24"/>
  <c r="S155" i="25"/>
  <c r="G156" i="26"/>
  <c r="I149" i="26"/>
  <c r="E148" i="27"/>
  <c r="L156" i="28"/>
  <c r="E152" i="29"/>
  <c r="E16" i="29" s="1"/>
  <c r="U156" i="30"/>
  <c r="U20" i="30" s="1"/>
  <c r="H152" i="30"/>
  <c r="R147" i="30"/>
  <c r="R11" i="30" s="1"/>
  <c r="V154" i="19"/>
  <c r="T152" i="19"/>
  <c r="N150" i="19"/>
  <c r="N14" i="19" s="1"/>
  <c r="L148" i="19"/>
  <c r="L12" i="19" s="1"/>
  <c r="I155" i="32"/>
  <c r="E153" i="32"/>
  <c r="I151" i="32"/>
  <c r="O155" i="33"/>
  <c r="M151" i="33"/>
  <c r="R156" i="21"/>
  <c r="R20" i="21" s="1"/>
  <c r="N155" i="21"/>
  <c r="I154" i="21"/>
  <c r="C153" i="21"/>
  <c r="T151" i="21"/>
  <c r="O150" i="21"/>
  <c r="O14" i="21" s="1"/>
  <c r="G148" i="21"/>
  <c r="G12" i="21" s="1"/>
  <c r="M150" i="24"/>
  <c r="R154" i="25"/>
  <c r="F154" i="27"/>
  <c r="P229" i="28"/>
  <c r="P235" i="28" s="1"/>
  <c r="D151" i="29"/>
  <c r="L156" i="30"/>
  <c r="L20" i="30" s="1"/>
  <c r="N151" i="30"/>
  <c r="J152" i="19"/>
  <c r="J150" i="19"/>
  <c r="E148" i="19"/>
  <c r="C153" i="32"/>
  <c r="D149" i="32"/>
  <c r="C147" i="32"/>
  <c r="F155" i="33"/>
  <c r="J151" i="33"/>
  <c r="M147" i="33"/>
  <c r="P156" i="21"/>
  <c r="J155" i="21"/>
  <c r="E154" i="21"/>
  <c r="U152" i="21"/>
  <c r="U16" i="21" s="1"/>
  <c r="Q151" i="21"/>
  <c r="M150" i="21"/>
  <c r="M14" i="21" s="1"/>
  <c r="C148" i="21"/>
  <c r="C12" i="21" s="1"/>
  <c r="T20" i="21"/>
  <c r="C152" i="21"/>
  <c r="T154" i="21"/>
  <c r="T18" i="21" s="1"/>
  <c r="N154" i="33"/>
  <c r="L149" i="32"/>
  <c r="L13" i="32" s="1"/>
  <c r="C154" i="32"/>
  <c r="U151" i="19"/>
  <c r="L154" i="30"/>
  <c r="S154" i="29"/>
  <c r="G152" i="27"/>
  <c r="M149" i="21"/>
  <c r="D152" i="21"/>
  <c r="U154" i="21"/>
  <c r="O150" i="33"/>
  <c r="T154" i="33"/>
  <c r="T18" i="33" s="1"/>
  <c r="P149" i="32"/>
  <c r="P13" i="32" s="1"/>
  <c r="I147" i="19"/>
  <c r="E155" i="30"/>
  <c r="E19" i="30" s="1"/>
  <c r="L155" i="29"/>
  <c r="L19" i="29" s="1"/>
  <c r="R154" i="27"/>
  <c r="M149" i="26"/>
  <c r="Q150" i="33"/>
  <c r="E155" i="21"/>
  <c r="E19" i="21" s="1"/>
  <c r="F150" i="32"/>
  <c r="O149" i="21"/>
  <c r="L152" i="21"/>
  <c r="M155" i="21"/>
  <c r="V150" i="33"/>
  <c r="Q155" i="33"/>
  <c r="D153" i="19"/>
  <c r="V156" i="30"/>
  <c r="V20" i="30" s="1"/>
  <c r="P149" i="28"/>
  <c r="C156" i="27"/>
  <c r="U152" i="19"/>
  <c r="V149" i="21"/>
  <c r="O152" i="21"/>
  <c r="P155" i="21"/>
  <c r="P19" i="21" s="1"/>
  <c r="L151" i="33"/>
  <c r="N150" i="32"/>
  <c r="N14" i="32" s="1"/>
  <c r="M155" i="32"/>
  <c r="M19" i="32" s="1"/>
  <c r="M148" i="19"/>
  <c r="M12" i="19" s="1"/>
  <c r="E153" i="19"/>
  <c r="E17" i="19" s="1"/>
  <c r="V151" i="26"/>
  <c r="N149" i="21"/>
  <c r="W154" i="27"/>
  <c r="G147" i="21"/>
  <c r="W149" i="21"/>
  <c r="W152" i="21"/>
  <c r="Q155" i="21"/>
  <c r="D147" i="33"/>
  <c r="D11" i="33" s="1"/>
  <c r="V155" i="33"/>
  <c r="W150" i="32"/>
  <c r="N155" i="32"/>
  <c r="N19" i="32" s="1"/>
  <c r="P149" i="19"/>
  <c r="P13" i="19" s="1"/>
  <c r="P148" i="19"/>
  <c r="Q153" i="19"/>
  <c r="Q17" i="19" s="1"/>
  <c r="W150" i="28"/>
  <c r="U152" i="26"/>
  <c r="U16" i="26" s="1"/>
  <c r="T150" i="25"/>
  <c r="V150" i="23"/>
  <c r="D149" i="19"/>
  <c r="N14" i="33"/>
  <c r="T19" i="27"/>
  <c r="K18" i="33"/>
  <c r="P20" i="33"/>
  <c r="U15" i="19"/>
  <c r="O17" i="21"/>
  <c r="L17" i="19"/>
  <c r="D20" i="21"/>
  <c r="I12" i="33"/>
  <c r="T152" i="24"/>
  <c r="G150" i="23"/>
  <c r="K154" i="18"/>
  <c r="G153" i="22"/>
  <c r="G17" i="22" s="1"/>
  <c r="I148" i="22"/>
  <c r="I12" i="22" s="1"/>
  <c r="V18" i="32"/>
  <c r="Q20" i="32"/>
  <c r="R17" i="30"/>
  <c r="J19" i="30"/>
  <c r="Q154" i="24"/>
  <c r="G147" i="18"/>
  <c r="W156" i="22"/>
  <c r="L17" i="32"/>
  <c r="N147" i="24"/>
  <c r="M155" i="24"/>
  <c r="E153" i="23"/>
  <c r="M149" i="33"/>
  <c r="M13" i="33" s="1"/>
  <c r="E156" i="22"/>
  <c r="E20" i="22" s="1"/>
  <c r="H155" i="22"/>
  <c r="K154" i="22"/>
  <c r="N153" i="22"/>
  <c r="P152" i="22"/>
  <c r="P16" i="22" s="1"/>
  <c r="S151" i="22"/>
  <c r="V150" i="22"/>
  <c r="C150" i="22"/>
  <c r="Q156" i="18"/>
  <c r="T155" i="18"/>
  <c r="W154" i="18"/>
  <c r="J152" i="18"/>
  <c r="U148" i="18"/>
  <c r="U12" i="18" s="1"/>
  <c r="W147" i="18"/>
  <c r="T156" i="23"/>
  <c r="T20" i="23" s="1"/>
  <c r="W155" i="23"/>
  <c r="G154" i="23"/>
  <c r="G18" i="23" s="1"/>
  <c r="J153" i="23"/>
  <c r="J17" i="23" s="1"/>
  <c r="L152" i="23"/>
  <c r="O151" i="23"/>
  <c r="R150" i="23"/>
  <c r="U149" i="23"/>
  <c r="F148" i="23"/>
  <c r="I147" i="23"/>
  <c r="I11" i="23" s="1"/>
  <c r="T156" i="24"/>
  <c r="C156" i="24"/>
  <c r="C20" i="24" s="1"/>
  <c r="G155" i="24"/>
  <c r="G19" i="24" s="1"/>
  <c r="K154" i="24"/>
  <c r="K18" i="24" s="1"/>
  <c r="O153" i="24"/>
  <c r="H156" i="29"/>
  <c r="M155" i="29"/>
  <c r="R154" i="29"/>
  <c r="W153" i="29"/>
  <c r="G153" i="29"/>
  <c r="G17" i="29" s="1"/>
  <c r="L152" i="29"/>
  <c r="Q151" i="29"/>
  <c r="F150" i="29"/>
  <c r="P148" i="29"/>
  <c r="U147" i="29"/>
  <c r="U11" i="29" s="1"/>
  <c r="J156" i="30"/>
  <c r="O155" i="30"/>
  <c r="T154" i="30"/>
  <c r="T18" i="30" s="1"/>
  <c r="D154" i="30"/>
  <c r="I153" i="30"/>
  <c r="N152" i="30"/>
  <c r="N16" i="30" s="1"/>
  <c r="S151" i="30"/>
  <c r="C151" i="30"/>
  <c r="H150" i="30"/>
  <c r="H14" i="30" s="1"/>
  <c r="M149" i="30"/>
  <c r="W147" i="30"/>
  <c r="G147" i="30"/>
  <c r="N156" i="19"/>
  <c r="S155" i="19"/>
  <c r="C155" i="19"/>
  <c r="H154" i="19"/>
  <c r="M153" i="19"/>
  <c r="O148" i="22"/>
  <c r="R147" i="22"/>
  <c r="M156" i="22"/>
  <c r="M20" i="22" s="1"/>
  <c r="P155" i="22"/>
  <c r="P19" i="22" s="1"/>
  <c r="S154" i="22"/>
  <c r="V153" i="22"/>
  <c r="V17" i="22" s="1"/>
  <c r="C153" i="22"/>
  <c r="F152" i="22"/>
  <c r="F16" i="22" s="1"/>
  <c r="I151" i="22"/>
  <c r="L150" i="22"/>
  <c r="L14" i="22" s="1"/>
  <c r="O149" i="22"/>
  <c r="F156" i="18"/>
  <c r="I155" i="18"/>
  <c r="L154" i="18"/>
  <c r="O153" i="18"/>
  <c r="R152" i="18"/>
  <c r="U151" i="18"/>
  <c r="K148" i="18"/>
  <c r="K12" i="18" s="1"/>
  <c r="I156" i="23"/>
  <c r="L155" i="23"/>
  <c r="L19" i="23" s="1"/>
  <c r="O154" i="23"/>
  <c r="R153" i="23"/>
  <c r="U152" i="23"/>
  <c r="C152" i="23"/>
  <c r="I150" i="23"/>
  <c r="M148" i="23"/>
  <c r="M12" i="23" s="1"/>
  <c r="J156" i="24"/>
  <c r="N155" i="24"/>
  <c r="R154" i="24"/>
  <c r="R18" i="24" s="1"/>
  <c r="V153" i="24"/>
  <c r="E153" i="24"/>
  <c r="I152" i="24"/>
  <c r="H149" i="22"/>
  <c r="K148" i="22"/>
  <c r="N147" i="22"/>
  <c r="I156" i="22"/>
  <c r="L155" i="22"/>
  <c r="N154" i="22"/>
  <c r="Q153" i="22"/>
  <c r="Q17" i="22" s="1"/>
  <c r="T152" i="22"/>
  <c r="T16" i="22" s="1"/>
  <c r="W151" i="22"/>
  <c r="W15" i="22" s="1"/>
  <c r="E151" i="22"/>
  <c r="E15" i="22" s="1"/>
  <c r="G150" i="22"/>
  <c r="T156" i="18"/>
  <c r="W155" i="18"/>
  <c r="E155" i="18"/>
  <c r="H154" i="18"/>
  <c r="K153" i="18"/>
  <c r="S150" i="18"/>
  <c r="V149" i="18"/>
  <c r="G148" i="18"/>
  <c r="I147" i="18"/>
  <c r="W156" i="23"/>
  <c r="E156" i="23"/>
  <c r="H155" i="23"/>
  <c r="K154" i="23"/>
  <c r="N153" i="23"/>
  <c r="R151" i="23"/>
  <c r="U150" i="23"/>
  <c r="C150" i="23"/>
  <c r="L147" i="23"/>
  <c r="W156" i="24"/>
  <c r="F156" i="24"/>
  <c r="J155" i="24"/>
  <c r="N154" i="24"/>
  <c r="R153" i="24"/>
  <c r="C149" i="22"/>
  <c r="C13" i="22" s="1"/>
  <c r="J156" i="22"/>
  <c r="F155" i="22"/>
  <c r="D154" i="22"/>
  <c r="Q151" i="22"/>
  <c r="Q15" i="22" s="1"/>
  <c r="O150" i="22"/>
  <c r="O14" i="22" s="1"/>
  <c r="J156" i="18"/>
  <c r="F155" i="18"/>
  <c r="M150" i="18"/>
  <c r="H148" i="18"/>
  <c r="L156" i="23"/>
  <c r="L20" i="23" s="1"/>
  <c r="G155" i="23"/>
  <c r="G19" i="23" s="1"/>
  <c r="C154" i="23"/>
  <c r="C18" i="23" s="1"/>
  <c r="W152" i="23"/>
  <c r="Q151" i="23"/>
  <c r="O150" i="23"/>
  <c r="N149" i="23"/>
  <c r="G156" i="24"/>
  <c r="E155" i="24"/>
  <c r="D152" i="24"/>
  <c r="F151" i="24"/>
  <c r="K149" i="24"/>
  <c r="N148" i="24"/>
  <c r="Q147" i="24"/>
  <c r="L148" i="22"/>
  <c r="I147" i="22"/>
  <c r="U156" i="22"/>
  <c r="S155" i="22"/>
  <c r="S19" i="22" s="1"/>
  <c r="O154" i="22"/>
  <c r="K153" i="22"/>
  <c r="K17" i="22" s="1"/>
  <c r="I152" i="22"/>
  <c r="F151" i="22"/>
  <c r="F15" i="22" s="1"/>
  <c r="U156" i="18"/>
  <c r="R155" i="18"/>
  <c r="R19" i="18" s="1"/>
  <c r="O154" i="18"/>
  <c r="L153" i="18"/>
  <c r="F151" i="18"/>
  <c r="R148" i="18"/>
  <c r="V156" i="23"/>
  <c r="S155" i="23"/>
  <c r="Q154" i="23"/>
  <c r="M153" i="23"/>
  <c r="I152" i="23"/>
  <c r="H151" i="23"/>
  <c r="S147" i="23"/>
  <c r="R156" i="24"/>
  <c r="R20" i="24" s="1"/>
  <c r="R155" i="24"/>
  <c r="O154" i="24"/>
  <c r="O18" i="24" s="1"/>
  <c r="M153" i="24"/>
  <c r="P151" i="24"/>
  <c r="T149" i="24"/>
  <c r="T13" i="24" s="1"/>
  <c r="W148" i="24"/>
  <c r="W12" i="24" s="1"/>
  <c r="E148" i="24"/>
  <c r="E12" i="24" s="1"/>
  <c r="J148" i="22"/>
  <c r="J12" i="22" s="1"/>
  <c r="T156" i="22"/>
  <c r="R155" i="22"/>
  <c r="M154" i="22"/>
  <c r="J153" i="22"/>
  <c r="H152" i="22"/>
  <c r="C151" i="22"/>
  <c r="S156" i="18"/>
  <c r="Q155" i="18"/>
  <c r="N154" i="18"/>
  <c r="I153" i="18"/>
  <c r="F152" i="18"/>
  <c r="E151" i="18"/>
  <c r="U149" i="18"/>
  <c r="U13" i="18" s="1"/>
  <c r="P147" i="18"/>
  <c r="U156" i="23"/>
  <c r="R155" i="23"/>
  <c r="R19" i="23" s="1"/>
  <c r="N154" i="23"/>
  <c r="K153" i="23"/>
  <c r="H152" i="23"/>
  <c r="T148" i="23"/>
  <c r="T12" i="23" s="1"/>
  <c r="Q156" i="24"/>
  <c r="Q155" i="24"/>
  <c r="M154" i="24"/>
  <c r="L153" i="24"/>
  <c r="M152" i="24"/>
  <c r="O151" i="24"/>
  <c r="P150" i="24"/>
  <c r="P14" i="24" s="1"/>
  <c r="V148" i="24"/>
  <c r="D148" i="24"/>
  <c r="F147" i="24"/>
  <c r="W148" i="22"/>
  <c r="O147" i="22"/>
  <c r="N155" i="22"/>
  <c r="F154" i="22"/>
  <c r="F18" i="22" s="1"/>
  <c r="R152" i="22"/>
  <c r="K151" i="22"/>
  <c r="K15" i="22" s="1"/>
  <c r="D156" i="18"/>
  <c r="K150" i="18"/>
  <c r="K14" i="18" s="1"/>
  <c r="C149" i="18"/>
  <c r="M147" i="18"/>
  <c r="G156" i="23"/>
  <c r="G20" i="23" s="1"/>
  <c r="U154" i="23"/>
  <c r="U18" i="23" s="1"/>
  <c r="H153" i="23"/>
  <c r="H17" i="23" s="1"/>
  <c r="W151" i="23"/>
  <c r="E149" i="23"/>
  <c r="T147" i="23"/>
  <c r="O156" i="24"/>
  <c r="H155" i="24"/>
  <c r="U153" i="24"/>
  <c r="R152" i="24"/>
  <c r="L150" i="24"/>
  <c r="J149" i="24"/>
  <c r="J148" i="24"/>
  <c r="I147" i="24"/>
  <c r="R156" i="25"/>
  <c r="U155" i="25"/>
  <c r="C155" i="25"/>
  <c r="F154" i="25"/>
  <c r="I153" i="25"/>
  <c r="I17" i="25" s="1"/>
  <c r="L152" i="25"/>
  <c r="O151" i="25"/>
  <c r="W148" i="25"/>
  <c r="W12" i="25" s="1"/>
  <c r="D148" i="25"/>
  <c r="G147" i="25"/>
  <c r="G11" i="25" s="1"/>
  <c r="G148" i="22"/>
  <c r="H156" i="22"/>
  <c r="L153" i="22"/>
  <c r="C152" i="22"/>
  <c r="C16" i="22" s="1"/>
  <c r="P150" i="22"/>
  <c r="P14" i="22" s="1"/>
  <c r="R156" i="18"/>
  <c r="R20" i="18" s="1"/>
  <c r="K155" i="18"/>
  <c r="K19" i="18" s="1"/>
  <c r="N152" i="18"/>
  <c r="P149" i="18"/>
  <c r="P13" i="18" s="1"/>
  <c r="N155" i="23"/>
  <c r="E154" i="23"/>
  <c r="R152" i="23"/>
  <c r="J151" i="23"/>
  <c r="C147" i="23"/>
  <c r="V155" i="24"/>
  <c r="P154" i="24"/>
  <c r="P18" i="24" s="1"/>
  <c r="H153" i="24"/>
  <c r="E152" i="24"/>
  <c r="E16" i="24" s="1"/>
  <c r="W150" i="24"/>
  <c r="W149" i="24"/>
  <c r="J156" i="25"/>
  <c r="M155" i="25"/>
  <c r="M19" i="25" s="1"/>
  <c r="O154" i="25"/>
  <c r="Q153" i="25"/>
  <c r="T152" i="25"/>
  <c r="W151" i="25"/>
  <c r="W15" i="25" s="1"/>
  <c r="E151" i="25"/>
  <c r="H150" i="25"/>
  <c r="K149" i="25"/>
  <c r="K13" i="25" s="1"/>
  <c r="N148" i="25"/>
  <c r="F148" i="22"/>
  <c r="F12" i="22" s="1"/>
  <c r="G156" i="22"/>
  <c r="I153" i="22"/>
  <c r="N150" i="22"/>
  <c r="P156" i="18"/>
  <c r="P20" i="18" s="1"/>
  <c r="H155" i="18"/>
  <c r="U153" i="18"/>
  <c r="E148" i="18"/>
  <c r="E12" i="18" s="1"/>
  <c r="S156" i="23"/>
  <c r="K155" i="23"/>
  <c r="K19" i="23" s="1"/>
  <c r="W153" i="23"/>
  <c r="O152" i="23"/>
  <c r="R149" i="23"/>
  <c r="R13" i="23" s="1"/>
  <c r="U155" i="24"/>
  <c r="U19" i="24" s="1"/>
  <c r="L154" i="24"/>
  <c r="G153" i="24"/>
  <c r="C152" i="24"/>
  <c r="C16" i="24" s="1"/>
  <c r="V150" i="24"/>
  <c r="U149" i="24"/>
  <c r="U13" i="24" s="1"/>
  <c r="R147" i="24"/>
  <c r="I156" i="25"/>
  <c r="K155" i="25"/>
  <c r="K19" i="25" s="1"/>
  <c r="P153" i="25"/>
  <c r="S152" i="25"/>
  <c r="V151" i="25"/>
  <c r="D151" i="25"/>
  <c r="G150" i="25"/>
  <c r="M148" i="25"/>
  <c r="G149" i="22"/>
  <c r="J154" i="22"/>
  <c r="J18" i="22" s="1"/>
  <c r="W152" i="22"/>
  <c r="N151" i="22"/>
  <c r="F150" i="22"/>
  <c r="L156" i="18"/>
  <c r="L20" i="18" s="1"/>
  <c r="V154" i="18"/>
  <c r="N153" i="18"/>
  <c r="N17" i="18" s="1"/>
  <c r="D152" i="18"/>
  <c r="Q150" i="18"/>
  <c r="N156" i="23"/>
  <c r="C155" i="23"/>
  <c r="Q153" i="23"/>
  <c r="Q17" i="23" s="1"/>
  <c r="G152" i="23"/>
  <c r="S150" i="23"/>
  <c r="C148" i="23"/>
  <c r="U156" i="24"/>
  <c r="U20" i="24" s="1"/>
  <c r="L155" i="24"/>
  <c r="G154" i="24"/>
  <c r="G18" i="24" s="1"/>
  <c r="U152" i="24"/>
  <c r="O150" i="24"/>
  <c r="O149" i="24"/>
  <c r="M148" i="24"/>
  <c r="L147" i="24"/>
  <c r="L11" i="24" s="1"/>
  <c r="V156" i="25"/>
  <c r="F155" i="25"/>
  <c r="I154" i="25"/>
  <c r="L153" i="25"/>
  <c r="O152" i="25"/>
  <c r="R151" i="25"/>
  <c r="H148" i="25"/>
  <c r="C148" i="22"/>
  <c r="J155" i="22"/>
  <c r="P153" i="22"/>
  <c r="P17" i="22" s="1"/>
  <c r="P151" i="22"/>
  <c r="R149" i="22"/>
  <c r="S155" i="18"/>
  <c r="D150" i="18"/>
  <c r="D148" i="18"/>
  <c r="T155" i="23"/>
  <c r="U153" i="23"/>
  <c r="E150" i="23"/>
  <c r="E148" i="23"/>
  <c r="P156" i="24"/>
  <c r="P20" i="24" s="1"/>
  <c r="W154" i="24"/>
  <c r="W18" i="24" s="1"/>
  <c r="D153" i="24"/>
  <c r="Q151" i="24"/>
  <c r="F150" i="24"/>
  <c r="Q148" i="24"/>
  <c r="J147" i="24"/>
  <c r="J11" i="24" s="1"/>
  <c r="V155" i="25"/>
  <c r="T154" i="25"/>
  <c r="T18" i="25" s="1"/>
  <c r="O153" i="25"/>
  <c r="M152" i="25"/>
  <c r="I151" i="25"/>
  <c r="U147" i="25"/>
  <c r="S156" i="26"/>
  <c r="S20" i="26" s="1"/>
  <c r="V155" i="26"/>
  <c r="C155" i="26"/>
  <c r="F154" i="26"/>
  <c r="H153" i="26"/>
  <c r="K152" i="26"/>
  <c r="N151" i="26"/>
  <c r="Q150" i="26"/>
  <c r="T149" i="26"/>
  <c r="T13" i="26" s="1"/>
  <c r="V148" i="26"/>
  <c r="V12" i="26" s="1"/>
  <c r="D148" i="26"/>
  <c r="G147" i="26"/>
  <c r="G156" i="27"/>
  <c r="I155" i="27"/>
  <c r="L154" i="27"/>
  <c r="L18" i="27" s="1"/>
  <c r="O153" i="27"/>
  <c r="U151" i="27"/>
  <c r="U15" i="27" s="1"/>
  <c r="F150" i="27"/>
  <c r="N148" i="27"/>
  <c r="H156" i="28"/>
  <c r="O154" i="28"/>
  <c r="O18" i="28" s="1"/>
  <c r="S153" i="28"/>
  <c r="W152" i="28"/>
  <c r="F152" i="28"/>
  <c r="J151" i="28"/>
  <c r="J15" i="28" s="1"/>
  <c r="R149" i="28"/>
  <c r="V148" i="28"/>
  <c r="E148" i="28"/>
  <c r="E12" i="28" s="1"/>
  <c r="I147" i="28"/>
  <c r="Q156" i="29"/>
  <c r="D155" i="29"/>
  <c r="H154" i="29"/>
  <c r="H18" i="29" s="1"/>
  <c r="L153" i="29"/>
  <c r="T151" i="29"/>
  <c r="G150" i="29"/>
  <c r="J149" i="29"/>
  <c r="N148" i="29"/>
  <c r="Q147" i="22"/>
  <c r="I155" i="22"/>
  <c r="O153" i="22"/>
  <c r="O17" i="22" s="1"/>
  <c r="M151" i="22"/>
  <c r="O155" i="18"/>
  <c r="R153" i="18"/>
  <c r="R151" i="18"/>
  <c r="C150" i="18"/>
  <c r="Q155" i="23"/>
  <c r="T153" i="23"/>
  <c r="T17" i="23" s="1"/>
  <c r="D150" i="23"/>
  <c r="D148" i="23"/>
  <c r="N156" i="24"/>
  <c r="V154" i="24"/>
  <c r="C153" i="24"/>
  <c r="K151" i="24"/>
  <c r="K15" i="24" s="1"/>
  <c r="P148" i="24"/>
  <c r="P12" i="24" s="1"/>
  <c r="E147" i="24"/>
  <c r="T155" i="25"/>
  <c r="T19" i="25" s="1"/>
  <c r="S154" i="25"/>
  <c r="N153" i="25"/>
  <c r="H151" i="25"/>
  <c r="U148" i="25"/>
  <c r="R156" i="26"/>
  <c r="R20" i="26" s="1"/>
  <c r="T155" i="26"/>
  <c r="W154" i="26"/>
  <c r="D154" i="26"/>
  <c r="G153" i="26"/>
  <c r="J152" i="26"/>
  <c r="P150" i="26"/>
  <c r="P14" i="26" s="1"/>
  <c r="U148" i="26"/>
  <c r="C148" i="26"/>
  <c r="F147" i="26"/>
  <c r="E156" i="27"/>
  <c r="H155" i="27"/>
  <c r="K154" i="27"/>
  <c r="N153" i="27"/>
  <c r="T151" i="27"/>
  <c r="W150" i="27"/>
  <c r="E150" i="27"/>
  <c r="M148" i="27"/>
  <c r="F156" i="28"/>
  <c r="F20" i="28" s="1"/>
  <c r="J155" i="28"/>
  <c r="N154" i="28"/>
  <c r="E152" i="28"/>
  <c r="E16" i="28" s="1"/>
  <c r="I151" i="28"/>
  <c r="M150" i="28"/>
  <c r="M14" i="28" s="1"/>
  <c r="U148" i="28"/>
  <c r="D148" i="28"/>
  <c r="H147" i="28"/>
  <c r="H11" i="28" s="1"/>
  <c r="P156" i="29"/>
  <c r="T155" i="29"/>
  <c r="T19" i="29" s="1"/>
  <c r="G154" i="29"/>
  <c r="K153" i="29"/>
  <c r="O152" i="29"/>
  <c r="E150" i="29"/>
  <c r="Q147" i="29"/>
  <c r="F149" i="22"/>
  <c r="F13" i="22" s="1"/>
  <c r="J147" i="22"/>
  <c r="Q156" i="22"/>
  <c r="W154" i="22"/>
  <c r="W18" i="22" s="1"/>
  <c r="W150" i="22"/>
  <c r="W14" i="22" s="1"/>
  <c r="D155" i="18"/>
  <c r="E153" i="18"/>
  <c r="L149" i="18"/>
  <c r="L147" i="18"/>
  <c r="F155" i="23"/>
  <c r="F153" i="23"/>
  <c r="L151" i="23"/>
  <c r="O149" i="23"/>
  <c r="O13" i="23" s="1"/>
  <c r="E156" i="24"/>
  <c r="E20" i="24" s="1"/>
  <c r="I154" i="24"/>
  <c r="Q152" i="24"/>
  <c r="G151" i="24"/>
  <c r="H148" i="24"/>
  <c r="Q156" i="25"/>
  <c r="P155" i="25"/>
  <c r="K154" i="25"/>
  <c r="H153" i="25"/>
  <c r="E152" i="25"/>
  <c r="E16" i="25" s="1"/>
  <c r="W150" i="25"/>
  <c r="W14" i="25" s="1"/>
  <c r="Q148" i="25"/>
  <c r="M147" i="25"/>
  <c r="L156" i="26"/>
  <c r="O155" i="26"/>
  <c r="O19" i="26" s="1"/>
  <c r="R154" i="26"/>
  <c r="U153" i="26"/>
  <c r="F152" i="26"/>
  <c r="F16" i="26" s="1"/>
  <c r="H151" i="26"/>
  <c r="K150" i="26"/>
  <c r="K14" i="26" s="1"/>
  <c r="Q148" i="26"/>
  <c r="T147" i="26"/>
  <c r="S156" i="27"/>
  <c r="S20" i="27" s="1"/>
  <c r="D155" i="27"/>
  <c r="M152" i="27"/>
  <c r="P151" i="27"/>
  <c r="Q150" i="27"/>
  <c r="U149" i="27"/>
  <c r="U13" i="27" s="1"/>
  <c r="H148" i="27"/>
  <c r="L147" i="27"/>
  <c r="S156" i="28"/>
  <c r="W155" i="28"/>
  <c r="F155" i="28"/>
  <c r="F19" i="28" s="1"/>
  <c r="J154" i="28"/>
  <c r="N153" i="28"/>
  <c r="V151" i="28"/>
  <c r="E151" i="28"/>
  <c r="I150" i="28"/>
  <c r="M149" i="28"/>
  <c r="M13" i="28" s="1"/>
  <c r="U147" i="28"/>
  <c r="C147" i="28"/>
  <c r="C11" i="28" s="1"/>
  <c r="L156" i="29"/>
  <c r="P155" i="29"/>
  <c r="T154" i="29"/>
  <c r="T18" i="29" s="1"/>
  <c r="C154" i="29"/>
  <c r="F153" i="29"/>
  <c r="J152" i="29"/>
  <c r="N151" i="29"/>
  <c r="R150" i="29"/>
  <c r="E149" i="29"/>
  <c r="E13" i="29" s="1"/>
  <c r="I148" i="29"/>
  <c r="T155" i="22"/>
  <c r="H153" i="22"/>
  <c r="U150" i="22"/>
  <c r="W152" i="18"/>
  <c r="R150" i="18"/>
  <c r="F156" i="23"/>
  <c r="V153" i="23"/>
  <c r="M151" i="23"/>
  <c r="D149" i="23"/>
  <c r="P152" i="24"/>
  <c r="P16" i="24" s="1"/>
  <c r="T150" i="24"/>
  <c r="K147" i="24"/>
  <c r="M156" i="25"/>
  <c r="D155" i="25"/>
  <c r="D19" i="25" s="1"/>
  <c r="W147" i="25"/>
  <c r="F156" i="26"/>
  <c r="F155" i="26"/>
  <c r="W153" i="26"/>
  <c r="W17" i="26" s="1"/>
  <c r="V152" i="26"/>
  <c r="T150" i="26"/>
  <c r="Q149" i="26"/>
  <c r="P148" i="26"/>
  <c r="O147" i="26"/>
  <c r="I156" i="27"/>
  <c r="C152" i="27"/>
  <c r="V150" i="27"/>
  <c r="V14" i="27" s="1"/>
  <c r="T149" i="27"/>
  <c r="U148" i="27"/>
  <c r="Q156" i="28"/>
  <c r="R155" i="28"/>
  <c r="Q153" i="28"/>
  <c r="Q17" i="28" s="1"/>
  <c r="Q152" i="28"/>
  <c r="R151" i="28"/>
  <c r="R150" i="28"/>
  <c r="R148" i="28"/>
  <c r="R12" i="28" s="1"/>
  <c r="Q147" i="28"/>
  <c r="F156" i="29"/>
  <c r="G155" i="29"/>
  <c r="F154" i="29"/>
  <c r="E153" i="29"/>
  <c r="F152" i="29"/>
  <c r="G151" i="29"/>
  <c r="G15" i="29" s="1"/>
  <c r="F148" i="29"/>
  <c r="G156" i="30"/>
  <c r="K155" i="30"/>
  <c r="K19" i="30" s="1"/>
  <c r="O154" i="30"/>
  <c r="W152" i="30"/>
  <c r="J151" i="30"/>
  <c r="N150" i="30"/>
  <c r="N14" i="30" s="1"/>
  <c r="R149" i="30"/>
  <c r="R13" i="30" s="1"/>
  <c r="E148" i="30"/>
  <c r="I147" i="30"/>
  <c r="S156" i="22"/>
  <c r="L154" i="22"/>
  <c r="L18" i="22" s="1"/>
  <c r="K152" i="22"/>
  <c r="W149" i="22"/>
  <c r="N156" i="18"/>
  <c r="N20" i="18" s="1"/>
  <c r="I154" i="18"/>
  <c r="C152" i="18"/>
  <c r="M149" i="18"/>
  <c r="V154" i="23"/>
  <c r="V18" i="23" s="1"/>
  <c r="S152" i="23"/>
  <c r="S16" i="23" s="1"/>
  <c r="L150" i="23"/>
  <c r="V147" i="23"/>
  <c r="T155" i="24"/>
  <c r="Q153" i="24"/>
  <c r="Q17" i="24" s="1"/>
  <c r="U151" i="24"/>
  <c r="C150" i="24"/>
  <c r="F148" i="24"/>
  <c r="R155" i="25"/>
  <c r="V152" i="25"/>
  <c r="V16" i="25" s="1"/>
  <c r="N151" i="25"/>
  <c r="N15" i="25" s="1"/>
  <c r="D150" i="25"/>
  <c r="F147" i="25"/>
  <c r="Q156" i="26"/>
  <c r="N155" i="26"/>
  <c r="M153" i="26"/>
  <c r="L152" i="26"/>
  <c r="H150" i="26"/>
  <c r="H14" i="26" s="1"/>
  <c r="D147" i="26"/>
  <c r="R156" i="27"/>
  <c r="R155" i="27"/>
  <c r="R19" i="27" s="1"/>
  <c r="Q154" i="27"/>
  <c r="P153" i="27"/>
  <c r="N152" i="27"/>
  <c r="N16" i="27" s="1"/>
  <c r="K151" i="27"/>
  <c r="K150" i="27"/>
  <c r="K14" i="27" s="1"/>
  <c r="L149" i="27"/>
  <c r="J148" i="27"/>
  <c r="I156" i="28"/>
  <c r="G155" i="28"/>
  <c r="G19" i="28" s="1"/>
  <c r="G154" i="28"/>
  <c r="G18" i="28" s="1"/>
  <c r="H153" i="28"/>
  <c r="H17" i="28" s="1"/>
  <c r="H152" i="28"/>
  <c r="G151" i="28"/>
  <c r="G150" i="28"/>
  <c r="G149" i="28"/>
  <c r="H148" i="28"/>
  <c r="G147" i="28"/>
  <c r="G11" i="28" s="1"/>
  <c r="R156" i="29"/>
  <c r="P154" i="29"/>
  <c r="Q153" i="29"/>
  <c r="R152" i="29"/>
  <c r="P151" i="29"/>
  <c r="P150" i="29"/>
  <c r="Q149" i="29"/>
  <c r="T155" i="30"/>
  <c r="G154" i="30"/>
  <c r="K153" i="30"/>
  <c r="O152" i="30"/>
  <c r="R151" i="30"/>
  <c r="E150" i="30"/>
  <c r="M148" i="30"/>
  <c r="M12" i="30" s="1"/>
  <c r="P156" i="22"/>
  <c r="P20" i="22" s="1"/>
  <c r="H154" i="22"/>
  <c r="H18" i="22" s="1"/>
  <c r="E152" i="22"/>
  <c r="S149" i="22"/>
  <c r="M156" i="18"/>
  <c r="M20" i="18" s="1"/>
  <c r="S154" i="23"/>
  <c r="M152" i="23"/>
  <c r="K150" i="23"/>
  <c r="U147" i="23"/>
  <c r="S155" i="24"/>
  <c r="P153" i="24"/>
  <c r="P17" i="24" s="1"/>
  <c r="R151" i="24"/>
  <c r="Q155" i="25"/>
  <c r="G154" i="25"/>
  <c r="U152" i="25"/>
  <c r="M155" i="26"/>
  <c r="M154" i="26"/>
  <c r="L153" i="26"/>
  <c r="I152" i="26"/>
  <c r="G151" i="26"/>
  <c r="G15" i="26" s="1"/>
  <c r="G150" i="26"/>
  <c r="G14" i="26" s="1"/>
  <c r="F149" i="26"/>
  <c r="F13" i="26" s="1"/>
  <c r="E148" i="26"/>
  <c r="Q155" i="27"/>
  <c r="O154" i="27"/>
  <c r="M153" i="27"/>
  <c r="M17" i="27" s="1"/>
  <c r="L152" i="27"/>
  <c r="J150" i="27"/>
  <c r="K149" i="27"/>
  <c r="K157" i="27" s="1"/>
  <c r="K160" i="27" s="1"/>
  <c r="I148" i="27"/>
  <c r="I147" i="27"/>
  <c r="E156" i="28"/>
  <c r="E155" i="28"/>
  <c r="F154" i="28"/>
  <c r="G153" i="28"/>
  <c r="G17" i="28" s="1"/>
  <c r="G152" i="28"/>
  <c r="F151" i="28"/>
  <c r="F149" i="28"/>
  <c r="G148" i="28"/>
  <c r="G12" i="28" s="1"/>
  <c r="F147" i="28"/>
  <c r="O156" i="29"/>
  <c r="O20" i="29" s="1"/>
  <c r="O155" i="29"/>
  <c r="O154" i="29"/>
  <c r="P153" i="29"/>
  <c r="Q152" i="29"/>
  <c r="O151" i="29"/>
  <c r="O15" i="29" s="1"/>
  <c r="O150" i="29"/>
  <c r="P149" i="29"/>
  <c r="P13" i="29" s="1"/>
  <c r="Q148" i="29"/>
  <c r="O147" i="29"/>
  <c r="O156" i="30"/>
  <c r="S155" i="30"/>
  <c r="J153" i="30"/>
  <c r="M152" i="30"/>
  <c r="Q151" i="30"/>
  <c r="U150" i="30"/>
  <c r="D150" i="30"/>
  <c r="L148" i="30"/>
  <c r="P147" i="30"/>
  <c r="D156" i="22"/>
  <c r="T153" i="22"/>
  <c r="L151" i="22"/>
  <c r="V155" i="18"/>
  <c r="H151" i="18"/>
  <c r="H15" i="18" s="1"/>
  <c r="T148" i="18"/>
  <c r="O156" i="23"/>
  <c r="E152" i="23"/>
  <c r="P149" i="23"/>
  <c r="P13" i="23" s="1"/>
  <c r="H147" i="23"/>
  <c r="H11" i="23" s="1"/>
  <c r="F155" i="24"/>
  <c r="F19" i="24" s="1"/>
  <c r="V152" i="24"/>
  <c r="E151" i="24"/>
  <c r="I149" i="24"/>
  <c r="I13" i="24" s="1"/>
  <c r="P156" i="25"/>
  <c r="W153" i="25"/>
  <c r="N152" i="25"/>
  <c r="C151" i="25"/>
  <c r="C15" i="25" s="1"/>
  <c r="O149" i="25"/>
  <c r="G148" i="25"/>
  <c r="G12" i="25" s="1"/>
  <c r="I156" i="26"/>
  <c r="H154" i="26"/>
  <c r="H18" i="26" s="1"/>
  <c r="C152" i="26"/>
  <c r="C151" i="26"/>
  <c r="C15" i="26" s="1"/>
  <c r="T148" i="26"/>
  <c r="S147" i="26"/>
  <c r="M156" i="27"/>
  <c r="M20" i="27" s="1"/>
  <c r="L155" i="27"/>
  <c r="L19" i="27" s="1"/>
  <c r="I154" i="27"/>
  <c r="H153" i="27"/>
  <c r="F152" i="27"/>
  <c r="F151" i="27"/>
  <c r="F15" i="27" s="1"/>
  <c r="D150" i="27"/>
  <c r="D14" i="27" s="1"/>
  <c r="D148" i="27"/>
  <c r="E147" i="27"/>
  <c r="U156" i="28"/>
  <c r="U155" i="28"/>
  <c r="V154" i="28"/>
  <c r="W153" i="28"/>
  <c r="U152" i="28"/>
  <c r="U16" i="28" s="1"/>
  <c r="V150" i="28"/>
  <c r="V149" i="28"/>
  <c r="V13" i="28" s="1"/>
  <c r="W148" i="28"/>
  <c r="J155" i="29"/>
  <c r="K154" i="29"/>
  <c r="K18" i="29" s="1"/>
  <c r="J153" i="29"/>
  <c r="J17" i="29" s="1"/>
  <c r="I152" i="29"/>
  <c r="J151" i="29"/>
  <c r="K150" i="29"/>
  <c r="J148" i="29"/>
  <c r="J147" i="29"/>
  <c r="R154" i="30"/>
  <c r="V153" i="30"/>
  <c r="I152" i="30"/>
  <c r="I16" i="30" s="1"/>
  <c r="Q150" i="30"/>
  <c r="D149" i="30"/>
  <c r="H148" i="30"/>
  <c r="H12" i="30" s="1"/>
  <c r="L147" i="30"/>
  <c r="N148" i="22"/>
  <c r="G154" i="22"/>
  <c r="M148" i="22"/>
  <c r="E154" i="22"/>
  <c r="E18" i="22" s="1"/>
  <c r="S150" i="22"/>
  <c r="P150" i="23"/>
  <c r="P14" i="23" s="1"/>
  <c r="J147" i="23"/>
  <c r="J11" i="23" s="1"/>
  <c r="S156" i="24"/>
  <c r="T153" i="24"/>
  <c r="H151" i="24"/>
  <c r="H15" i="24" s="1"/>
  <c r="K156" i="25"/>
  <c r="L154" i="25"/>
  <c r="P152" i="25"/>
  <c r="S148" i="25"/>
  <c r="S12" i="25" s="1"/>
  <c r="U156" i="26"/>
  <c r="T153" i="26"/>
  <c r="I148" i="26"/>
  <c r="I12" i="26" s="1"/>
  <c r="W155" i="27"/>
  <c r="N154" i="27"/>
  <c r="R151" i="27"/>
  <c r="I150" i="27"/>
  <c r="V148" i="27"/>
  <c r="V12" i="27" s="1"/>
  <c r="O147" i="27"/>
  <c r="O156" i="28"/>
  <c r="I155" i="28"/>
  <c r="I19" i="28" s="1"/>
  <c r="O152" i="28"/>
  <c r="N148" i="28"/>
  <c r="N12" i="28" s="1"/>
  <c r="D148" i="22"/>
  <c r="D12" i="22" s="1"/>
  <c r="O156" i="22"/>
  <c r="R153" i="22"/>
  <c r="K150" i="22"/>
  <c r="K14" i="22" s="1"/>
  <c r="S154" i="18"/>
  <c r="N151" i="18"/>
  <c r="D156" i="23"/>
  <c r="D20" i="23" s="1"/>
  <c r="D153" i="23"/>
  <c r="T149" i="23"/>
  <c r="H156" i="24"/>
  <c r="K153" i="24"/>
  <c r="K17" i="24" s="1"/>
  <c r="S150" i="24"/>
  <c r="L148" i="24"/>
  <c r="E156" i="25"/>
  <c r="D154" i="25"/>
  <c r="D152" i="25"/>
  <c r="D155" i="26"/>
  <c r="Q153" i="26"/>
  <c r="W155" i="22"/>
  <c r="W19" i="22" s="1"/>
  <c r="O152" i="22"/>
  <c r="O16" i="22" s="1"/>
  <c r="N149" i="22"/>
  <c r="F154" i="18"/>
  <c r="T150" i="18"/>
  <c r="S147" i="18"/>
  <c r="J155" i="23"/>
  <c r="J152" i="23"/>
  <c r="W148" i="23"/>
  <c r="K155" i="24"/>
  <c r="L152" i="24"/>
  <c r="J150" i="24"/>
  <c r="U147" i="24"/>
  <c r="N155" i="25"/>
  <c r="M153" i="25"/>
  <c r="S151" i="25"/>
  <c r="V147" i="25"/>
  <c r="E156" i="26"/>
  <c r="Q154" i="26"/>
  <c r="L150" i="26"/>
  <c r="L14" i="26" s="1"/>
  <c r="D149" i="26"/>
  <c r="D13" i="26" s="1"/>
  <c r="N147" i="26"/>
  <c r="T156" i="27"/>
  <c r="T20" i="27" s="1"/>
  <c r="O152" i="27"/>
  <c r="E151" i="27"/>
  <c r="K148" i="27"/>
  <c r="C156" i="28"/>
  <c r="C20" i="28" s="1"/>
  <c r="R154" i="28"/>
  <c r="R18" i="28" s="1"/>
  <c r="K153" i="28"/>
  <c r="C152" i="28"/>
  <c r="C16" i="28" s="1"/>
  <c r="Q150" i="28"/>
  <c r="K149" i="28"/>
  <c r="C148" i="28"/>
  <c r="C156" i="29"/>
  <c r="Q154" i="29"/>
  <c r="C152" i="29"/>
  <c r="H149" i="29"/>
  <c r="C148" i="29"/>
  <c r="I156" i="30"/>
  <c r="I20" i="30" s="1"/>
  <c r="H154" i="30"/>
  <c r="D153" i="30"/>
  <c r="C152" i="30"/>
  <c r="W150" i="30"/>
  <c r="O155" i="22"/>
  <c r="N152" i="22"/>
  <c r="M149" i="22"/>
  <c r="W156" i="18"/>
  <c r="C154" i="18"/>
  <c r="N150" i="18"/>
  <c r="N14" i="18" s="1"/>
  <c r="R147" i="18"/>
  <c r="I155" i="23"/>
  <c r="I19" i="23" s="1"/>
  <c r="F152" i="23"/>
  <c r="F16" i="23" s="1"/>
  <c r="V148" i="23"/>
  <c r="I155" i="24"/>
  <c r="K152" i="24"/>
  <c r="G150" i="24"/>
  <c r="G14" i="24" s="1"/>
  <c r="T147" i="24"/>
  <c r="J155" i="25"/>
  <c r="K153" i="25"/>
  <c r="Q151" i="25"/>
  <c r="S147" i="25"/>
  <c r="S11" i="25" s="1"/>
  <c r="P154" i="26"/>
  <c r="F153" i="26"/>
  <c r="S151" i="26"/>
  <c r="J150" i="26"/>
  <c r="W148" i="26"/>
  <c r="L147" i="26"/>
  <c r="P156" i="27"/>
  <c r="P20" i="27" s="1"/>
  <c r="G155" i="27"/>
  <c r="T153" i="27"/>
  <c r="I152" i="27"/>
  <c r="P149" i="27"/>
  <c r="P13" i="27" s="1"/>
  <c r="G148" i="27"/>
  <c r="P154" i="28"/>
  <c r="P18" i="28" s="1"/>
  <c r="J153" i="28"/>
  <c r="W151" i="28"/>
  <c r="W147" i="28"/>
  <c r="W155" i="29"/>
  <c r="N154" i="29"/>
  <c r="N18" i="29" s="1"/>
  <c r="H153" i="29"/>
  <c r="W151" i="29"/>
  <c r="N150" i="29"/>
  <c r="G149" i="29"/>
  <c r="H156" i="30"/>
  <c r="G155" i="30"/>
  <c r="C153" i="30"/>
  <c r="W151" i="30"/>
  <c r="T150" i="30"/>
  <c r="S149" i="30"/>
  <c r="S13" i="30" s="1"/>
  <c r="Q148" i="30"/>
  <c r="C155" i="22"/>
  <c r="C19" i="22" s="1"/>
  <c r="T151" i="22"/>
  <c r="T15" i="22" s="1"/>
  <c r="E156" i="18"/>
  <c r="E20" i="18" s="1"/>
  <c r="V152" i="18"/>
  <c r="L154" i="23"/>
  <c r="L18" i="23" s="1"/>
  <c r="D151" i="23"/>
  <c r="D15" i="23" s="1"/>
  <c r="L148" i="23"/>
  <c r="J154" i="24"/>
  <c r="J18" i="24" s="1"/>
  <c r="W151" i="24"/>
  <c r="W15" i="24" s="1"/>
  <c r="L149" i="24"/>
  <c r="L13" i="24" s="1"/>
  <c r="C147" i="24"/>
  <c r="T156" i="25"/>
  <c r="V154" i="25"/>
  <c r="E153" i="25"/>
  <c r="E17" i="25" s="1"/>
  <c r="F151" i="25"/>
  <c r="Q155" i="26"/>
  <c r="I154" i="26"/>
  <c r="S152" i="26"/>
  <c r="L151" i="26"/>
  <c r="L15" i="26" s="1"/>
  <c r="N148" i="26"/>
  <c r="L153" i="27"/>
  <c r="L17" i="27" s="1"/>
  <c r="D152" i="27"/>
  <c r="D16" i="27" s="1"/>
  <c r="O150" i="27"/>
  <c r="W147" i="27"/>
  <c r="V156" i="28"/>
  <c r="V20" i="28" s="1"/>
  <c r="P155" i="28"/>
  <c r="P19" i="28" s="1"/>
  <c r="I154" i="28"/>
  <c r="C153" i="28"/>
  <c r="J150" i="28"/>
  <c r="V156" i="29"/>
  <c r="I154" i="29"/>
  <c r="V152" i="29"/>
  <c r="M151" i="29"/>
  <c r="I150" i="29"/>
  <c r="V154" i="30"/>
  <c r="V18" i="30" s="1"/>
  <c r="T153" i="30"/>
  <c r="T17" i="30" s="1"/>
  <c r="S152" i="30"/>
  <c r="P151" i="30"/>
  <c r="N149" i="30"/>
  <c r="E148" i="22"/>
  <c r="K156" i="22"/>
  <c r="K20" i="22" s="1"/>
  <c r="H151" i="22"/>
  <c r="H15" i="22" s="1"/>
  <c r="U155" i="18"/>
  <c r="I151" i="18"/>
  <c r="F154" i="23"/>
  <c r="H149" i="23"/>
  <c r="C156" i="22"/>
  <c r="G151" i="22"/>
  <c r="G15" i="22" s="1"/>
  <c r="N155" i="18"/>
  <c r="P153" i="23"/>
  <c r="N153" i="24"/>
  <c r="N17" i="24" s="1"/>
  <c r="P149" i="24"/>
  <c r="P13" i="24" s="1"/>
  <c r="T151" i="25"/>
  <c r="H155" i="26"/>
  <c r="H19" i="26" s="1"/>
  <c r="D153" i="26"/>
  <c r="F151" i="26"/>
  <c r="K149" i="26"/>
  <c r="E155" i="27"/>
  <c r="I153" i="27"/>
  <c r="L151" i="27"/>
  <c r="M156" i="28"/>
  <c r="T154" i="28"/>
  <c r="T152" i="28"/>
  <c r="T16" i="28" s="1"/>
  <c r="D151" i="28"/>
  <c r="L149" i="28"/>
  <c r="D156" i="29"/>
  <c r="D20" i="29" s="1"/>
  <c r="J154" i="29"/>
  <c r="S152" i="29"/>
  <c r="E151" i="29"/>
  <c r="N149" i="29"/>
  <c r="T156" i="30"/>
  <c r="M155" i="30"/>
  <c r="I154" i="30"/>
  <c r="T152" i="30"/>
  <c r="T16" i="30" s="1"/>
  <c r="L151" i="30"/>
  <c r="L15" i="30" s="1"/>
  <c r="G150" i="30"/>
  <c r="U148" i="30"/>
  <c r="S147" i="30"/>
  <c r="D155" i="22"/>
  <c r="D19" i="22" s="1"/>
  <c r="J150" i="22"/>
  <c r="J14" i="22" s="1"/>
  <c r="Q154" i="18"/>
  <c r="H150" i="18"/>
  <c r="C153" i="23"/>
  <c r="V156" i="24"/>
  <c r="S152" i="24"/>
  <c r="O156" i="25"/>
  <c r="C154" i="25"/>
  <c r="W156" i="26"/>
  <c r="T154" i="26"/>
  <c r="R152" i="26"/>
  <c r="V150" i="26"/>
  <c r="V14" i="26" s="1"/>
  <c r="E149" i="26"/>
  <c r="E147" i="26"/>
  <c r="U156" i="27"/>
  <c r="U20" i="27" s="1"/>
  <c r="U154" i="27"/>
  <c r="U18" i="27" s="1"/>
  <c r="V152" i="27"/>
  <c r="V16" i="27" s="1"/>
  <c r="G151" i="27"/>
  <c r="F149" i="27"/>
  <c r="M147" i="27"/>
  <c r="M11" i="27" s="1"/>
  <c r="J156" i="28"/>
  <c r="J20" i="28" s="1"/>
  <c r="K154" i="28"/>
  <c r="T150" i="28"/>
  <c r="T14" i="28" s="1"/>
  <c r="J147" i="28"/>
  <c r="J11" i="28" s="1"/>
  <c r="R155" i="29"/>
  <c r="R19" i="29" s="1"/>
  <c r="V153" i="29"/>
  <c r="T150" i="29"/>
  <c r="C149" i="29"/>
  <c r="C13" i="29" s="1"/>
  <c r="I155" i="30"/>
  <c r="U153" i="30"/>
  <c r="P152" i="30"/>
  <c r="H151" i="30"/>
  <c r="H15" i="30" s="1"/>
  <c r="W149" i="30"/>
  <c r="P148" i="30"/>
  <c r="N147" i="30"/>
  <c r="N11" i="30" s="1"/>
  <c r="S153" i="22"/>
  <c r="H156" i="23"/>
  <c r="N151" i="23"/>
  <c r="F147" i="23"/>
  <c r="W155" i="24"/>
  <c r="V151" i="24"/>
  <c r="V15" i="24" s="1"/>
  <c r="F156" i="25"/>
  <c r="M150" i="25"/>
  <c r="R147" i="25"/>
  <c r="J156" i="26"/>
  <c r="K154" i="26"/>
  <c r="K18" i="26" s="1"/>
  <c r="M148" i="26"/>
  <c r="H156" i="27"/>
  <c r="H20" i="27" s="1"/>
  <c r="J154" i="27"/>
  <c r="J18" i="27" s="1"/>
  <c r="N150" i="27"/>
  <c r="S148" i="27"/>
  <c r="Q155" i="28"/>
  <c r="U153" i="28"/>
  <c r="U17" i="28" s="1"/>
  <c r="I152" i="28"/>
  <c r="I16" i="28" s="1"/>
  <c r="K150" i="28"/>
  <c r="M148" i="28"/>
  <c r="U156" i="29"/>
  <c r="H155" i="29"/>
  <c r="D152" i="29"/>
  <c r="D16" i="29" s="1"/>
  <c r="S148" i="29"/>
  <c r="D147" i="29"/>
  <c r="D11" i="29" s="1"/>
  <c r="L152" i="22"/>
  <c r="L16" i="22" s="1"/>
  <c r="O156" i="18"/>
  <c r="I152" i="18"/>
  <c r="R154" i="23"/>
  <c r="M150" i="23"/>
  <c r="M14" i="23" s="1"/>
  <c r="H154" i="24"/>
  <c r="E155" i="25"/>
  <c r="J152" i="25"/>
  <c r="N149" i="25"/>
  <c r="C147" i="25"/>
  <c r="C11" i="25" s="1"/>
  <c r="S155" i="26"/>
  <c r="R153" i="26"/>
  <c r="R17" i="26" s="1"/>
  <c r="R151" i="26"/>
  <c r="V147" i="26"/>
  <c r="S155" i="27"/>
  <c r="S19" i="27" s="1"/>
  <c r="S153" i="27"/>
  <c r="F148" i="27"/>
  <c r="F12" i="27" s="1"/>
  <c r="T156" i="28"/>
  <c r="D155" i="28"/>
  <c r="D19" i="28" s="1"/>
  <c r="L153" i="28"/>
  <c r="N151" i="28"/>
  <c r="T149" i="28"/>
  <c r="F148" i="28"/>
  <c r="K156" i="29"/>
  <c r="U154" i="29"/>
  <c r="K151" i="29"/>
  <c r="G148" i="29"/>
  <c r="U155" i="30"/>
  <c r="U19" i="30" s="1"/>
  <c r="U151" i="30"/>
  <c r="L150" i="30"/>
  <c r="Q154" i="22"/>
  <c r="V156" i="18"/>
  <c r="V20" i="18" s="1"/>
  <c r="K152" i="23"/>
  <c r="D155" i="24"/>
  <c r="D19" i="24" s="1"/>
  <c r="W156" i="25"/>
  <c r="W20" i="25" s="1"/>
  <c r="J153" i="25"/>
  <c r="K155" i="26"/>
  <c r="P152" i="26"/>
  <c r="N156" i="27"/>
  <c r="M151" i="27"/>
  <c r="W148" i="27"/>
  <c r="D156" i="28"/>
  <c r="P153" i="28"/>
  <c r="P17" i="28" s="1"/>
  <c r="L151" i="28"/>
  <c r="I156" i="29"/>
  <c r="D154" i="29"/>
  <c r="V151" i="29"/>
  <c r="V15" i="29" s="1"/>
  <c r="L147" i="29"/>
  <c r="V155" i="30"/>
  <c r="V19" i="30" s="1"/>
  <c r="J154" i="30"/>
  <c r="L152" i="30"/>
  <c r="D151" i="30"/>
  <c r="U147" i="30"/>
  <c r="Q156" i="19"/>
  <c r="U155" i="19"/>
  <c r="U19" i="19" s="1"/>
  <c r="G154" i="19"/>
  <c r="G18" i="19" s="1"/>
  <c r="O152" i="19"/>
  <c r="T151" i="19"/>
  <c r="S148" i="19"/>
  <c r="S12" i="19" s="1"/>
  <c r="C148" i="19"/>
  <c r="C12" i="19" s="1"/>
  <c r="H147" i="19"/>
  <c r="K156" i="32"/>
  <c r="K20" i="32" s="1"/>
  <c r="P155" i="32"/>
  <c r="P19" i="32" s="1"/>
  <c r="U154" i="32"/>
  <c r="E154" i="32"/>
  <c r="J153" i="32"/>
  <c r="O152" i="32"/>
  <c r="O16" i="32" s="1"/>
  <c r="T151" i="32"/>
  <c r="D151" i="32"/>
  <c r="I150" i="32"/>
  <c r="N149" i="32"/>
  <c r="N13" i="32" s="1"/>
  <c r="S148" i="32"/>
  <c r="C148" i="32"/>
  <c r="H147" i="32"/>
  <c r="V156" i="33"/>
  <c r="V20" i="33" s="1"/>
  <c r="F156" i="33"/>
  <c r="F20" i="33" s="1"/>
  <c r="K155" i="33"/>
  <c r="P154" i="33"/>
  <c r="J152" i="33"/>
  <c r="O151" i="33"/>
  <c r="N148" i="33"/>
  <c r="C147" i="33"/>
  <c r="W156" i="21"/>
  <c r="G156" i="21"/>
  <c r="L155" i="21"/>
  <c r="L19" i="21" s="1"/>
  <c r="P154" i="21"/>
  <c r="P18" i="21" s="1"/>
  <c r="U153" i="21"/>
  <c r="U17" i="21" s="1"/>
  <c r="E153" i="21"/>
  <c r="J152" i="21"/>
  <c r="J16" i="21" s="1"/>
  <c r="O151" i="21"/>
  <c r="O15" i="21" s="1"/>
  <c r="T150" i="21"/>
  <c r="T14" i="21" s="1"/>
  <c r="D150" i="21"/>
  <c r="D14" i="21" s="1"/>
  <c r="S229" i="21"/>
  <c r="C154" i="22"/>
  <c r="C18" i="22" s="1"/>
  <c r="I156" i="18"/>
  <c r="Q149" i="18"/>
  <c r="Q13" i="18" s="1"/>
  <c r="P151" i="23"/>
  <c r="C155" i="24"/>
  <c r="U156" i="25"/>
  <c r="M149" i="25"/>
  <c r="G155" i="26"/>
  <c r="G19" i="26" s="1"/>
  <c r="N152" i="26"/>
  <c r="V149" i="26"/>
  <c r="V13" i="26" s="1"/>
  <c r="J147" i="26"/>
  <c r="K156" i="27"/>
  <c r="I151" i="27"/>
  <c r="I15" i="27" s="1"/>
  <c r="T148" i="27"/>
  <c r="T155" i="28"/>
  <c r="O153" i="28"/>
  <c r="H151" i="28"/>
  <c r="H15" i="28" s="1"/>
  <c r="U153" i="29"/>
  <c r="R149" i="29"/>
  <c r="R13" i="29" s="1"/>
  <c r="R155" i="30"/>
  <c r="C154" i="30"/>
  <c r="K152" i="30"/>
  <c r="K16" i="30" s="1"/>
  <c r="T147" i="30"/>
  <c r="P156" i="19"/>
  <c r="P20" i="19" s="1"/>
  <c r="T155" i="19"/>
  <c r="W154" i="19"/>
  <c r="W18" i="19" s="1"/>
  <c r="F154" i="19"/>
  <c r="F18" i="19" s="1"/>
  <c r="J153" i="19"/>
  <c r="N152" i="19"/>
  <c r="S151" i="19"/>
  <c r="C151" i="19"/>
  <c r="H150" i="19"/>
  <c r="M149" i="19"/>
  <c r="R148" i="19"/>
  <c r="W147" i="19"/>
  <c r="G147" i="19"/>
  <c r="J156" i="32"/>
  <c r="O155" i="32"/>
  <c r="T154" i="32"/>
  <c r="D154" i="32"/>
  <c r="I153" i="32"/>
  <c r="N152" i="32"/>
  <c r="N16" i="32" s="1"/>
  <c r="S151" i="32"/>
  <c r="C151" i="32"/>
  <c r="H150" i="32"/>
  <c r="H14" i="32" s="1"/>
  <c r="M149" i="32"/>
  <c r="R148" i="32"/>
  <c r="W147" i="32"/>
  <c r="G147" i="32"/>
  <c r="E156" i="33"/>
  <c r="E20" i="33" s="1"/>
  <c r="O154" i="33"/>
  <c r="T153" i="33"/>
  <c r="I152" i="33"/>
  <c r="N151" i="33"/>
  <c r="C150" i="33"/>
  <c r="C14" i="33" s="1"/>
  <c r="H149" i="33"/>
  <c r="M148" i="33"/>
  <c r="M12" i="33" s="1"/>
  <c r="V156" i="21"/>
  <c r="V20" i="21" s="1"/>
  <c r="F156" i="21"/>
  <c r="F20" i="21" s="1"/>
  <c r="K155" i="21"/>
  <c r="O154" i="21"/>
  <c r="T153" i="21"/>
  <c r="D153" i="21"/>
  <c r="I152" i="21"/>
  <c r="N151" i="21"/>
  <c r="S152" i="22"/>
  <c r="S16" i="22" s="1"/>
  <c r="T154" i="18"/>
  <c r="T150" i="23"/>
  <c r="C154" i="24"/>
  <c r="D149" i="24"/>
  <c r="D13" i="24" s="1"/>
  <c r="G156" i="25"/>
  <c r="Q152" i="25"/>
  <c r="T148" i="25"/>
  <c r="O154" i="26"/>
  <c r="W151" i="26"/>
  <c r="W15" i="26" s="1"/>
  <c r="K153" i="27"/>
  <c r="K17" i="27" s="1"/>
  <c r="P148" i="27"/>
  <c r="N155" i="28"/>
  <c r="E153" i="28"/>
  <c r="E17" i="28" s="1"/>
  <c r="S150" i="28"/>
  <c r="S155" i="29"/>
  <c r="S19" i="29" s="1"/>
  <c r="I151" i="29"/>
  <c r="I15" i="29" s="1"/>
  <c r="C147" i="29"/>
  <c r="W156" i="30"/>
  <c r="Q153" i="30"/>
  <c r="Q17" i="30" s="1"/>
  <c r="M150" i="30"/>
  <c r="W148" i="30"/>
  <c r="M147" i="30"/>
  <c r="M11" i="30" s="1"/>
  <c r="P155" i="19"/>
  <c r="T154" i="19"/>
  <c r="G153" i="19"/>
  <c r="G17" i="19" s="1"/>
  <c r="O229" i="19"/>
  <c r="O234" i="19" s="1"/>
  <c r="W156" i="32"/>
  <c r="G156" i="32"/>
  <c r="L155" i="32"/>
  <c r="L19" i="32" s="1"/>
  <c r="Q154" i="32"/>
  <c r="V153" i="32"/>
  <c r="V17" i="32" s="1"/>
  <c r="P151" i="32"/>
  <c r="P15" i="32" s="1"/>
  <c r="U150" i="32"/>
  <c r="E150" i="32"/>
  <c r="J149" i="32"/>
  <c r="O148" i="32"/>
  <c r="T147" i="32"/>
  <c r="R156" i="33"/>
  <c r="R20" i="33" s="1"/>
  <c r="W155" i="33"/>
  <c r="G155" i="33"/>
  <c r="L154" i="33"/>
  <c r="Q153" i="33"/>
  <c r="Q17" i="33" s="1"/>
  <c r="F152" i="33"/>
  <c r="F16" i="33" s="1"/>
  <c r="K151" i="33"/>
  <c r="P150" i="33"/>
  <c r="S156" i="21"/>
  <c r="S20" i="21" s="1"/>
  <c r="C156" i="21"/>
  <c r="C20" i="21" s="1"/>
  <c r="H155" i="21"/>
  <c r="H19" i="21" s="1"/>
  <c r="L154" i="21"/>
  <c r="L18" i="21" s="1"/>
  <c r="Q153" i="21"/>
  <c r="Q17" i="21" s="1"/>
  <c r="V152" i="21"/>
  <c r="V16" i="21" s="1"/>
  <c r="F152" i="21"/>
  <c r="K151" i="21"/>
  <c r="P150" i="21"/>
  <c r="P14" i="21" s="1"/>
  <c r="U149" i="21"/>
  <c r="U13" i="21" s="1"/>
  <c r="E149" i="21"/>
  <c r="J148" i="21"/>
  <c r="J12" i="21" s="1"/>
  <c r="O147" i="21"/>
  <c r="O11" i="21" s="1"/>
  <c r="R150" i="22"/>
  <c r="D153" i="18"/>
  <c r="V155" i="23"/>
  <c r="S148" i="23"/>
  <c r="S12" i="23" s="1"/>
  <c r="H152" i="24"/>
  <c r="V147" i="24"/>
  <c r="V11" i="24" s="1"/>
  <c r="G155" i="25"/>
  <c r="V153" i="26"/>
  <c r="K151" i="26"/>
  <c r="R148" i="26"/>
  <c r="R12" i="26" s="1"/>
  <c r="M155" i="27"/>
  <c r="M19" i="27" s="1"/>
  <c r="T152" i="27"/>
  <c r="T16" i="27" s="1"/>
  <c r="H150" i="27"/>
  <c r="U147" i="27"/>
  <c r="U11" i="27" s="1"/>
  <c r="W154" i="28"/>
  <c r="W18" i="28" s="1"/>
  <c r="D150" i="28"/>
  <c r="D14" i="28" s="1"/>
  <c r="R147" i="28"/>
  <c r="F155" i="29"/>
  <c r="F19" i="29" s="1"/>
  <c r="O148" i="29"/>
  <c r="R156" i="30"/>
  <c r="D155" i="30"/>
  <c r="M153" i="30"/>
  <c r="T151" i="30"/>
  <c r="F150" i="30"/>
  <c r="F147" i="30"/>
  <c r="H156" i="19"/>
  <c r="L155" i="19"/>
  <c r="L19" i="19" s="1"/>
  <c r="P154" i="19"/>
  <c r="P18" i="19" s="1"/>
  <c r="T153" i="19"/>
  <c r="C153" i="19"/>
  <c r="L151" i="19"/>
  <c r="V149" i="19"/>
  <c r="V13" i="19" s="1"/>
  <c r="F149" i="19"/>
  <c r="P147" i="19"/>
  <c r="S156" i="32"/>
  <c r="C156" i="32"/>
  <c r="C20" i="32" s="1"/>
  <c r="H155" i="32"/>
  <c r="M154" i="32"/>
  <c r="R153" i="32"/>
  <c r="W152" i="32"/>
  <c r="G152" i="32"/>
  <c r="L151" i="32"/>
  <c r="L15" i="32" s="1"/>
  <c r="Q150" i="32"/>
  <c r="F149" i="32"/>
  <c r="K148" i="32"/>
  <c r="P147" i="32"/>
  <c r="N156" i="33"/>
  <c r="C155" i="33"/>
  <c r="M153" i="33"/>
  <c r="M17" i="33" s="1"/>
  <c r="R152" i="33"/>
  <c r="R16" i="33" s="1"/>
  <c r="W151" i="33"/>
  <c r="L150" i="33"/>
  <c r="L14" i="33" s="1"/>
  <c r="O156" i="21"/>
  <c r="O20" i="21" s="1"/>
  <c r="T155" i="21"/>
  <c r="C155" i="21"/>
  <c r="C19" i="21" s="1"/>
  <c r="G154" i="21"/>
  <c r="M153" i="21"/>
  <c r="R152" i="21"/>
  <c r="R16" i="21" s="1"/>
  <c r="W151" i="21"/>
  <c r="W15" i="21" s="1"/>
  <c r="G151" i="21"/>
  <c r="G15" i="21" s="1"/>
  <c r="L150" i="21"/>
  <c r="L14" i="21" s="1"/>
  <c r="Q149" i="21"/>
  <c r="V148" i="21"/>
  <c r="V12" i="21" s="1"/>
  <c r="F148" i="21"/>
  <c r="F12" i="21" s="1"/>
  <c r="K147" i="21"/>
  <c r="K11" i="21" s="1"/>
  <c r="Q150" i="22"/>
  <c r="P155" i="23"/>
  <c r="P19" i="23" s="1"/>
  <c r="Q148" i="23"/>
  <c r="O147" i="24"/>
  <c r="O11" i="24" s="1"/>
  <c r="W154" i="25"/>
  <c r="K151" i="25"/>
  <c r="M156" i="26"/>
  <c r="E151" i="26"/>
  <c r="O148" i="26"/>
  <c r="C155" i="27"/>
  <c r="C19" i="27" s="1"/>
  <c r="S152" i="27"/>
  <c r="S16" i="27" s="1"/>
  <c r="L152" i="28"/>
  <c r="C150" i="28"/>
  <c r="P147" i="28"/>
  <c r="E155" i="29"/>
  <c r="U152" i="29"/>
  <c r="N156" i="30"/>
  <c r="U154" i="30"/>
  <c r="L153" i="30"/>
  <c r="O151" i="30"/>
  <c r="O15" i="30" s="1"/>
  <c r="C150" i="30"/>
  <c r="C14" i="30" s="1"/>
  <c r="K155" i="19"/>
  <c r="O154" i="19"/>
  <c r="O18" i="19" s="1"/>
  <c r="S153" i="19"/>
  <c r="W152" i="19"/>
  <c r="F152" i="19"/>
  <c r="P150" i="19"/>
  <c r="P14" i="19" s="1"/>
  <c r="E149" i="19"/>
  <c r="E13" i="19" s="1"/>
  <c r="J148" i="19"/>
  <c r="O147" i="19"/>
  <c r="R156" i="32"/>
  <c r="W155" i="32"/>
  <c r="G155" i="32"/>
  <c r="G19" i="32" s="1"/>
  <c r="L154" i="32"/>
  <c r="Q153" i="32"/>
  <c r="V152" i="32"/>
  <c r="F152" i="32"/>
  <c r="K151" i="32"/>
  <c r="P150" i="32"/>
  <c r="J148" i="32"/>
  <c r="O147" i="32"/>
  <c r="M156" i="33"/>
  <c r="R155" i="33"/>
  <c r="W154" i="33"/>
  <c r="G154" i="33"/>
  <c r="G18" i="33" s="1"/>
  <c r="L153" i="33"/>
  <c r="Q152" i="33"/>
  <c r="Q16" i="33" s="1"/>
  <c r="V151" i="33"/>
  <c r="F151" i="33"/>
  <c r="N156" i="21"/>
  <c r="N20" i="21" s="1"/>
  <c r="S155" i="21"/>
  <c r="S19" i="21" s="1"/>
  <c r="W154" i="21"/>
  <c r="H154" i="21"/>
  <c r="L153" i="21"/>
  <c r="Q152" i="21"/>
  <c r="V151" i="21"/>
  <c r="F151" i="21"/>
  <c r="F15" i="21" s="1"/>
  <c r="K150" i="21"/>
  <c r="P149" i="21"/>
  <c r="P157" i="21" s="1"/>
  <c r="P166" i="21" s="1"/>
  <c r="U148" i="21"/>
  <c r="E148" i="21"/>
  <c r="J147" i="21"/>
  <c r="S148" i="22"/>
  <c r="S12" i="22" s="1"/>
  <c r="M155" i="22"/>
  <c r="M19" i="22" s="1"/>
  <c r="L151" i="18"/>
  <c r="L15" i="18" s="1"/>
  <c r="G153" i="23"/>
  <c r="G17" i="23" s="1"/>
  <c r="D147" i="23"/>
  <c r="I156" i="24"/>
  <c r="I20" i="24" s="1"/>
  <c r="E154" i="25"/>
  <c r="W155" i="26"/>
  <c r="W152" i="26"/>
  <c r="W16" i="26" s="1"/>
  <c r="O150" i="26"/>
  <c r="W147" i="26"/>
  <c r="W11" i="26" s="1"/>
  <c r="W151" i="27"/>
  <c r="W15" i="27" s="1"/>
  <c r="G147" i="27"/>
  <c r="G11" i="27" s="1"/>
  <c r="N156" i="28"/>
  <c r="E154" i="28"/>
  <c r="S151" i="28"/>
  <c r="S156" i="29"/>
  <c r="M154" i="29"/>
  <c r="H152" i="29"/>
  <c r="H16" i="29" s="1"/>
  <c r="D229" i="29"/>
  <c r="D233" i="29" s="1"/>
  <c r="E156" i="30"/>
  <c r="E20" i="30" s="1"/>
  <c r="U152" i="30"/>
  <c r="U16" i="30" s="1"/>
  <c r="G151" i="30"/>
  <c r="G15" i="30" s="1"/>
  <c r="G155" i="19"/>
  <c r="G19" i="19" s="1"/>
  <c r="K154" i="19"/>
  <c r="O153" i="19"/>
  <c r="O17" i="19" s="1"/>
  <c r="S152" i="19"/>
  <c r="S16" i="19" s="1"/>
  <c r="G151" i="19"/>
  <c r="Q149" i="19"/>
  <c r="V148" i="19"/>
  <c r="F148" i="19"/>
  <c r="S155" i="32"/>
  <c r="H154" i="32"/>
  <c r="M153" i="32"/>
  <c r="W151" i="32"/>
  <c r="W15" i="32" s="1"/>
  <c r="L150" i="32"/>
  <c r="L14" i="32" s="1"/>
  <c r="Q149" i="32"/>
  <c r="Q13" i="32" s="1"/>
  <c r="F148" i="32"/>
  <c r="F12" i="32" s="1"/>
  <c r="K229" i="32"/>
  <c r="I156" i="33"/>
  <c r="I20" i="33" s="1"/>
  <c r="N155" i="33"/>
  <c r="N19" i="33" s="1"/>
  <c r="S154" i="33"/>
  <c r="C154" i="33"/>
  <c r="H153" i="33"/>
  <c r="R151" i="33"/>
  <c r="R15" i="33" s="1"/>
  <c r="W150" i="33"/>
  <c r="W14" i="33" s="1"/>
  <c r="G150" i="33"/>
  <c r="G14" i="33" s="1"/>
  <c r="L149" i="33"/>
  <c r="Q148" i="33"/>
  <c r="V147" i="33"/>
  <c r="F147" i="33"/>
  <c r="J156" i="21"/>
  <c r="J20" i="21" s="1"/>
  <c r="O155" i="21"/>
  <c r="O19" i="21" s="1"/>
  <c r="S154" i="21"/>
  <c r="S18" i="21" s="1"/>
  <c r="C154" i="21"/>
  <c r="C18" i="21" s="1"/>
  <c r="H153" i="21"/>
  <c r="M152" i="21"/>
  <c r="M16" i="21" s="1"/>
  <c r="R151" i="21"/>
  <c r="R15" i="21" s="1"/>
  <c r="W150" i="21"/>
  <c r="W14" i="21" s="1"/>
  <c r="G150" i="21"/>
  <c r="L149" i="21"/>
  <c r="L13" i="21" s="1"/>
  <c r="Q148" i="21"/>
  <c r="Q12" i="21" s="1"/>
  <c r="C11" i="32"/>
  <c r="E149" i="32"/>
  <c r="C156" i="23"/>
  <c r="J150" i="18"/>
  <c r="G12" i="22"/>
  <c r="Q19" i="32"/>
  <c r="J11" i="19"/>
  <c r="J18" i="30"/>
  <c r="U150" i="24"/>
  <c r="P152" i="18"/>
  <c r="R151" i="22"/>
  <c r="T14" i="19"/>
  <c r="U17" i="19"/>
  <c r="V20" i="19"/>
  <c r="J14" i="30"/>
  <c r="H17" i="30"/>
  <c r="T19" i="30"/>
  <c r="I151" i="24"/>
  <c r="Q152" i="18"/>
  <c r="Q16" i="18" s="1"/>
  <c r="D152" i="22"/>
  <c r="U149" i="19"/>
  <c r="U13" i="19" s="1"/>
  <c r="N12" i="33"/>
  <c r="D16" i="33"/>
  <c r="O19" i="33"/>
  <c r="W12" i="32"/>
  <c r="P12" i="19"/>
  <c r="I149" i="19"/>
  <c r="I13" i="19" s="1"/>
  <c r="L14" i="30"/>
  <c r="L12" i="28"/>
  <c r="S20" i="28"/>
  <c r="J12" i="28"/>
  <c r="H149" i="28"/>
  <c r="H13" i="28" s="1"/>
  <c r="C12" i="22"/>
  <c r="N16" i="22"/>
  <c r="J17" i="22"/>
  <c r="E16" i="33"/>
  <c r="V15" i="32"/>
  <c r="T17" i="32"/>
  <c r="D16" i="19"/>
  <c r="O18" i="30"/>
  <c r="R20" i="30"/>
  <c r="W14" i="19"/>
  <c r="N19" i="19"/>
  <c r="P20" i="29"/>
  <c r="I17" i="18"/>
  <c r="U19" i="32"/>
  <c r="E14" i="32"/>
  <c r="P16" i="30"/>
  <c r="S18" i="30"/>
  <c r="U149" i="30"/>
  <c r="U13" i="30" s="1"/>
  <c r="W11" i="27"/>
  <c r="K20" i="27"/>
  <c r="I18" i="19"/>
  <c r="Q149" i="28"/>
  <c r="Q15" i="27"/>
  <c r="N149" i="26"/>
  <c r="T18" i="26"/>
  <c r="K149" i="29"/>
  <c r="K13" i="29" s="1"/>
  <c r="J12" i="27"/>
  <c r="H17" i="27"/>
  <c r="J19" i="22"/>
  <c r="N17" i="29"/>
  <c r="K19" i="29"/>
  <c r="M20" i="26"/>
  <c r="C16" i="27"/>
  <c r="M149" i="24"/>
  <c r="D19" i="18"/>
  <c r="F15" i="25"/>
  <c r="J19" i="25"/>
  <c r="L11" i="28"/>
  <c r="D18" i="28"/>
  <c r="R149" i="26"/>
  <c r="Q20" i="25"/>
  <c r="S19" i="25"/>
  <c r="I17" i="22"/>
  <c r="O20" i="27"/>
  <c r="J16" i="30"/>
  <c r="Q12" i="27"/>
  <c r="N17" i="27"/>
  <c r="O18" i="27"/>
  <c r="M17" i="26"/>
  <c r="K15" i="26"/>
  <c r="T14" i="18"/>
  <c r="V12" i="28"/>
  <c r="W12" i="27"/>
  <c r="I16" i="26"/>
  <c r="V19" i="26"/>
  <c r="U11" i="25"/>
  <c r="Q20" i="24"/>
  <c r="H149" i="30"/>
  <c r="H13" i="30" s="1"/>
  <c r="W17" i="28"/>
  <c r="W149" i="28"/>
  <c r="W13" i="28" s="1"/>
  <c r="G20" i="27"/>
  <c r="K20" i="25"/>
  <c r="S16" i="24"/>
  <c r="R20" i="23"/>
  <c r="E16" i="30"/>
  <c r="Q14" i="30"/>
  <c r="H12" i="27"/>
  <c r="W16" i="28"/>
  <c r="K18" i="28"/>
  <c r="E15" i="28"/>
  <c r="P17" i="27"/>
  <c r="W19" i="27"/>
  <c r="F17" i="26"/>
  <c r="K18" i="25"/>
  <c r="L18" i="24"/>
  <c r="T19" i="24"/>
  <c r="W149" i="29"/>
  <c r="W13" i="29" s="1"/>
  <c r="T18" i="28"/>
  <c r="M20" i="28"/>
  <c r="D19" i="27"/>
  <c r="N12" i="25"/>
  <c r="J16" i="25"/>
  <c r="U17" i="25"/>
  <c r="W14" i="24"/>
  <c r="D16" i="24"/>
  <c r="L17" i="28"/>
  <c r="G16" i="26"/>
  <c r="O17" i="25"/>
  <c r="Q15" i="23"/>
  <c r="K149" i="18"/>
  <c r="E18" i="23"/>
  <c r="O18" i="22"/>
  <c r="G20" i="22"/>
  <c r="N12" i="22"/>
  <c r="I15" i="22"/>
  <c r="T17" i="22"/>
  <c r="H20" i="22"/>
  <c r="N18" i="23"/>
  <c r="G149" i="23"/>
  <c r="G13" i="23" s="1"/>
  <c r="S15" i="22"/>
  <c r="M149" i="23"/>
  <c r="D18" i="22"/>
  <c r="Q149" i="23"/>
  <c r="R148" i="22"/>
  <c r="W147" i="22"/>
  <c r="G147" i="22"/>
  <c r="V156" i="22"/>
  <c r="F156" i="22"/>
  <c r="F20" i="22" s="1"/>
  <c r="K155" i="22"/>
  <c r="K19" i="22" s="1"/>
  <c r="P154" i="22"/>
  <c r="P18" i="22" s="1"/>
  <c r="U153" i="22"/>
  <c r="U17" i="22" s="1"/>
  <c r="E153" i="22"/>
  <c r="J152" i="22"/>
  <c r="O151" i="22"/>
  <c r="T150" i="22"/>
  <c r="T14" i="22" s="1"/>
  <c r="D150" i="22"/>
  <c r="D14" i="22" s="1"/>
  <c r="K156" i="18"/>
  <c r="K20" i="18" s="1"/>
  <c r="P155" i="18"/>
  <c r="P19" i="18" s="1"/>
  <c r="J153" i="18"/>
  <c r="O229" i="18"/>
  <c r="T151" i="18"/>
  <c r="D151" i="18"/>
  <c r="I150" i="18"/>
  <c r="I14" i="18" s="1"/>
  <c r="N149" i="18"/>
  <c r="N13" i="18" s="1"/>
  <c r="S148" i="18"/>
  <c r="C148" i="18"/>
  <c r="C12" i="18" s="1"/>
  <c r="H147" i="18"/>
  <c r="J156" i="23"/>
  <c r="O155" i="23"/>
  <c r="O19" i="23" s="1"/>
  <c r="T154" i="23"/>
  <c r="D154" i="23"/>
  <c r="D18" i="23" s="1"/>
  <c r="I153" i="23"/>
  <c r="N152" i="23"/>
  <c r="S151" i="23"/>
  <c r="C151" i="23"/>
  <c r="H150" i="23"/>
  <c r="H14" i="23" s="1"/>
  <c r="R148" i="23"/>
  <c r="R12" i="23" s="1"/>
  <c r="W147" i="23"/>
  <c r="Q148" i="22"/>
  <c r="Q12" i="22" s="1"/>
  <c r="D147" i="22"/>
  <c r="R156" i="22"/>
  <c r="R20" i="22" s="1"/>
  <c r="I154" i="22"/>
  <c r="M153" i="22"/>
  <c r="M17" i="22" s="1"/>
  <c r="Q152" i="22"/>
  <c r="Q16" i="22" s="1"/>
  <c r="D151" i="22"/>
  <c r="D15" i="22" s="1"/>
  <c r="H150" i="22"/>
  <c r="H14" i="22" s="1"/>
  <c r="L149" i="22"/>
  <c r="H156" i="18"/>
  <c r="L155" i="18"/>
  <c r="P154" i="18"/>
  <c r="T153" i="18"/>
  <c r="G152" i="18"/>
  <c r="K151" i="18"/>
  <c r="S149" i="18"/>
  <c r="W148" i="18"/>
  <c r="J147" i="18"/>
  <c r="J11" i="18" s="1"/>
  <c r="Q156" i="23"/>
  <c r="D155" i="23"/>
  <c r="H154" i="23"/>
  <c r="H18" i="23" s="1"/>
  <c r="L153" i="23"/>
  <c r="P152" i="23"/>
  <c r="T151" i="23"/>
  <c r="T15" i="23" s="1"/>
  <c r="W150" i="23"/>
  <c r="F150" i="23"/>
  <c r="F14" i="23" s="1"/>
  <c r="J149" i="23"/>
  <c r="N148" i="23"/>
  <c r="R147" i="23"/>
  <c r="R11" i="23" s="1"/>
  <c r="K156" i="24"/>
  <c r="K20" i="24" s="1"/>
  <c r="P155" i="24"/>
  <c r="U154" i="24"/>
  <c r="E154" i="24"/>
  <c r="J153" i="24"/>
  <c r="O152" i="24"/>
  <c r="T151" i="24"/>
  <c r="T15" i="24" s="1"/>
  <c r="D151" i="24"/>
  <c r="I150" i="24"/>
  <c r="S148" i="24"/>
  <c r="H147" i="24"/>
  <c r="H155" i="25"/>
  <c r="M154" i="25"/>
  <c r="R153" i="25"/>
  <c r="L151" i="25"/>
  <c r="V149" i="25"/>
  <c r="F149" i="25"/>
  <c r="P156" i="26"/>
  <c r="U155" i="26"/>
  <c r="E155" i="26"/>
  <c r="E19" i="26" s="1"/>
  <c r="J154" i="26"/>
  <c r="J18" i="26" s="1"/>
  <c r="T152" i="26"/>
  <c r="D152" i="26"/>
  <c r="D16" i="26" s="1"/>
  <c r="I151" i="26"/>
  <c r="N150" i="26"/>
  <c r="S149" i="26"/>
  <c r="M229" i="26"/>
  <c r="M241" i="26" s="1"/>
  <c r="V156" i="27"/>
  <c r="V20" i="27" s="1"/>
  <c r="F156" i="27"/>
  <c r="F20" i="27" s="1"/>
  <c r="K155" i="27"/>
  <c r="K19" i="27" s="1"/>
  <c r="P154" i="27"/>
  <c r="P18" i="27" s="1"/>
  <c r="U153" i="27"/>
  <c r="U17" i="27" s="1"/>
  <c r="E153" i="27"/>
  <c r="E17" i="27" s="1"/>
  <c r="J152" i="27"/>
  <c r="J16" i="27" s="1"/>
  <c r="O151" i="27"/>
  <c r="T150" i="27"/>
  <c r="T14" i="27" s="1"/>
  <c r="S15" i="30"/>
  <c r="O19" i="30"/>
  <c r="J19" i="28"/>
  <c r="J149" i="28"/>
  <c r="E150" i="28"/>
  <c r="U150" i="28"/>
  <c r="U14" i="28" s="1"/>
  <c r="K152" i="28"/>
  <c r="V153" i="28"/>
  <c r="Q154" i="28"/>
  <c r="L155" i="28"/>
  <c r="G156" i="28"/>
  <c r="I11" i="27"/>
  <c r="G149" i="27"/>
  <c r="W149" i="27"/>
  <c r="R150" i="27"/>
  <c r="R14" i="27" s="1"/>
  <c r="N151" i="27"/>
  <c r="K152" i="27"/>
  <c r="K16" i="27" s="1"/>
  <c r="G153" i="27"/>
  <c r="G17" i="27" s="1"/>
  <c r="T154" i="27"/>
  <c r="T18" i="27" s="1"/>
  <c r="P155" i="27"/>
  <c r="L156" i="27"/>
  <c r="S19" i="26"/>
  <c r="H149" i="26"/>
  <c r="P147" i="26"/>
  <c r="D150" i="26"/>
  <c r="Q151" i="26"/>
  <c r="M152" i="26"/>
  <c r="M16" i="26" s="1"/>
  <c r="I153" i="26"/>
  <c r="V154" i="26"/>
  <c r="V18" i="26" s="1"/>
  <c r="R155" i="26"/>
  <c r="R19" i="26" s="1"/>
  <c r="N156" i="26"/>
  <c r="N20" i="26" s="1"/>
  <c r="I147" i="25"/>
  <c r="E148" i="25"/>
  <c r="R149" i="25"/>
  <c r="N150" i="25"/>
  <c r="J151" i="25"/>
  <c r="J15" i="25" s="1"/>
  <c r="F152" i="25"/>
  <c r="T153" i="25"/>
  <c r="P154" i="25"/>
  <c r="P18" i="25" s="1"/>
  <c r="L155" i="25"/>
  <c r="H156" i="25"/>
  <c r="H20" i="25" s="1"/>
  <c r="N19" i="24"/>
  <c r="M147" i="24"/>
  <c r="M11" i="24" s="1"/>
  <c r="I148" i="24"/>
  <c r="I12" i="24" s="1"/>
  <c r="E149" i="24"/>
  <c r="E13" i="24" s="1"/>
  <c r="R150" i="24"/>
  <c r="N151" i="24"/>
  <c r="N15" i="24" s="1"/>
  <c r="J152" i="24"/>
  <c r="J16" i="24" s="1"/>
  <c r="F153" i="24"/>
  <c r="W153" i="24"/>
  <c r="S154" i="24"/>
  <c r="L156" i="24"/>
  <c r="L20" i="24" s="1"/>
  <c r="C15" i="23"/>
  <c r="G16" i="23"/>
  <c r="K17" i="23"/>
  <c r="O148" i="23"/>
  <c r="G151" i="23"/>
  <c r="G15" i="23" s="1"/>
  <c r="V152" i="23"/>
  <c r="V16" i="23" s="1"/>
  <c r="S153" i="23"/>
  <c r="S17" i="23" s="1"/>
  <c r="P154" i="23"/>
  <c r="P18" i="23" s="1"/>
  <c r="M155" i="23"/>
  <c r="M19" i="23" s="1"/>
  <c r="K156" i="23"/>
  <c r="K20" i="23" s="1"/>
  <c r="F150" i="18"/>
  <c r="C151" i="18"/>
  <c r="V151" i="18"/>
  <c r="S152" i="18"/>
  <c r="M154" i="18"/>
  <c r="M18" i="18" s="1"/>
  <c r="J155" i="18"/>
  <c r="G156" i="18"/>
  <c r="C15" i="22"/>
  <c r="J151" i="22"/>
  <c r="J15" i="22" s="1"/>
  <c r="G152" i="22"/>
  <c r="D153" i="22"/>
  <c r="D17" i="22" s="1"/>
  <c r="W153" i="22"/>
  <c r="W157" i="22" s="1"/>
  <c r="T154" i="22"/>
  <c r="T18" i="22" s="1"/>
  <c r="Q155" i="22"/>
  <c r="Q19" i="22" s="1"/>
  <c r="N156" i="22"/>
  <c r="N20" i="22" s="1"/>
  <c r="P148" i="22"/>
  <c r="P12" i="22" s="1"/>
  <c r="W19" i="23"/>
  <c r="K147" i="22"/>
  <c r="K11" i="22" s="1"/>
  <c r="H148" i="22"/>
  <c r="E149" i="22"/>
  <c r="E13" i="22" s="1"/>
  <c r="U16" i="25"/>
  <c r="R20" i="25"/>
  <c r="V14" i="24"/>
  <c r="N14" i="22"/>
  <c r="W17" i="22"/>
  <c r="O19" i="22"/>
  <c r="W20" i="22"/>
  <c r="H40" i="22"/>
  <c r="H194" i="22"/>
  <c r="J194" i="22"/>
  <c r="K40" i="22"/>
  <c r="W40" i="33"/>
  <c r="W39" i="33" s="1"/>
  <c r="K275" i="33"/>
  <c r="K276" i="33"/>
  <c r="K274" i="33"/>
  <c r="K271" i="33"/>
  <c r="K277" i="33"/>
  <c r="K270" i="33"/>
  <c r="K279" i="33"/>
  <c r="K273" i="33"/>
  <c r="V276" i="33"/>
  <c r="V270" i="33"/>
  <c r="V275" i="33"/>
  <c r="V277" i="33"/>
  <c r="V279" i="33"/>
  <c r="V271" i="33"/>
  <c r="V273" i="33"/>
  <c r="V274" i="33"/>
  <c r="N18" i="33"/>
  <c r="P100" i="33"/>
  <c r="W97" i="33"/>
  <c r="R98" i="33"/>
  <c r="S20" i="33"/>
  <c r="N311" i="33"/>
  <c r="N313" i="33"/>
  <c r="N315" i="33"/>
  <c r="N317" i="33"/>
  <c r="N312" i="33"/>
  <c r="N310" i="33"/>
  <c r="N314" i="33"/>
  <c r="N316" i="33"/>
  <c r="N308" i="33"/>
  <c r="H16" i="33"/>
  <c r="I19" i="33"/>
  <c r="K127" i="33"/>
  <c r="G126" i="33"/>
  <c r="W131" i="33"/>
  <c r="R131" i="33"/>
  <c r="M130" i="33"/>
  <c r="M133" i="33"/>
  <c r="M128" i="33"/>
  <c r="M135" i="33"/>
  <c r="S134" i="33"/>
  <c r="R96" i="33"/>
  <c r="R100" i="33"/>
  <c r="R92" i="33"/>
  <c r="R99" i="33"/>
  <c r="R101" i="33"/>
  <c r="R94" i="33"/>
  <c r="I16" i="33"/>
  <c r="D40" i="32"/>
  <c r="D39" i="32" s="1"/>
  <c r="E18" i="33"/>
  <c r="O99" i="33"/>
  <c r="O101" i="33"/>
  <c r="U14" i="33"/>
  <c r="L19" i="33"/>
  <c r="P40" i="33"/>
  <c r="P39" i="33" s="1"/>
  <c r="K15" i="33"/>
  <c r="L18" i="33"/>
  <c r="R40" i="33"/>
  <c r="G96" i="33"/>
  <c r="R12" i="33"/>
  <c r="S15" i="33"/>
  <c r="O97" i="33"/>
  <c r="R130" i="33"/>
  <c r="R132" i="33"/>
  <c r="R134" i="33"/>
  <c r="R135" i="33"/>
  <c r="R129" i="33"/>
  <c r="S129" i="33"/>
  <c r="T132" i="33"/>
  <c r="O18" i="33"/>
  <c r="U100" i="33"/>
  <c r="L20" i="33"/>
  <c r="K19" i="33"/>
  <c r="T130" i="33"/>
  <c r="T128" i="33"/>
  <c r="N20" i="33"/>
  <c r="G203" i="33"/>
  <c r="G202" i="33"/>
  <c r="G195" i="33"/>
  <c r="G194" i="33"/>
  <c r="R51" i="33"/>
  <c r="D89" i="33"/>
  <c r="D92" i="33" s="1"/>
  <c r="L93" i="33"/>
  <c r="O94" i="33"/>
  <c r="L108" i="33"/>
  <c r="L40" i="33" s="1"/>
  <c r="L39" i="33" s="1"/>
  <c r="U126" i="33"/>
  <c r="G132" i="33"/>
  <c r="R133" i="33"/>
  <c r="M134" i="33"/>
  <c r="U130" i="33"/>
  <c r="Q147" i="33"/>
  <c r="R149" i="33"/>
  <c r="T150" i="33"/>
  <c r="D153" i="33"/>
  <c r="V195" i="33"/>
  <c r="G197" i="33"/>
  <c r="N198" i="33"/>
  <c r="M202" i="33"/>
  <c r="L267" i="33"/>
  <c r="L278" i="33" s="1"/>
  <c r="K272" i="33"/>
  <c r="V278" i="33"/>
  <c r="C13" i="32"/>
  <c r="I16" i="32"/>
  <c r="K89" i="32"/>
  <c r="K93" i="32" s="1"/>
  <c r="H51" i="33"/>
  <c r="S147" i="33"/>
  <c r="E153" i="33"/>
  <c r="E17" i="33" s="1"/>
  <c r="H195" i="33"/>
  <c r="W195" i="33"/>
  <c r="V199" i="33"/>
  <c r="G201" i="33"/>
  <c r="K278" i="33"/>
  <c r="Q305" i="33"/>
  <c r="J16" i="32"/>
  <c r="C16" i="32"/>
  <c r="Q89" i="33"/>
  <c r="Q95" i="33" s="1"/>
  <c r="R95" i="33"/>
  <c r="Q38" i="33"/>
  <c r="P45" i="33"/>
  <c r="O14" i="33"/>
  <c r="N49" i="33"/>
  <c r="U54" i="33"/>
  <c r="J108" i="33"/>
  <c r="U131" i="33"/>
  <c r="C229" i="33"/>
  <c r="C233" i="33" s="1"/>
  <c r="S38" i="33"/>
  <c r="R45" i="33"/>
  <c r="Q47" i="33"/>
  <c r="S48" i="33"/>
  <c r="S53" i="33"/>
  <c r="T54" i="33"/>
  <c r="D74" i="33"/>
  <c r="S45" i="33"/>
  <c r="S46" i="33"/>
  <c r="T48" i="33"/>
  <c r="T50" i="33"/>
  <c r="S51" i="33"/>
  <c r="W54" i="33"/>
  <c r="O74" i="33"/>
  <c r="O38" i="33"/>
  <c r="F89" i="33"/>
  <c r="F98" i="33" s="1"/>
  <c r="F123" i="33"/>
  <c r="F127" i="33" s="1"/>
  <c r="F45" i="33"/>
  <c r="V123" i="33"/>
  <c r="V127" i="33" s="1"/>
  <c r="Q123" i="33"/>
  <c r="Q128" i="33" s="1"/>
  <c r="T45" i="33"/>
  <c r="T46" i="33"/>
  <c r="V47" i="33"/>
  <c r="U49" i="33"/>
  <c r="U52" i="33"/>
  <c r="V53" i="33"/>
  <c r="O93" i="33"/>
  <c r="R127" i="33"/>
  <c r="T133" i="33"/>
  <c r="E123" i="33"/>
  <c r="E128" i="33" s="1"/>
  <c r="T148" i="33"/>
  <c r="K149" i="33"/>
  <c r="K196" i="33"/>
  <c r="I198" i="33"/>
  <c r="I195" i="33"/>
  <c r="I203" i="33"/>
  <c r="W199" i="33"/>
  <c r="O202" i="33"/>
  <c r="V203" i="33"/>
  <c r="N152" i="33"/>
  <c r="U272" i="33"/>
  <c r="O310" i="33"/>
  <c r="O317" i="33"/>
  <c r="O309" i="33"/>
  <c r="O311" i="33"/>
  <c r="O312" i="33"/>
  <c r="O313" i="33"/>
  <c r="S308" i="33"/>
  <c r="S11" i="32"/>
  <c r="O38" i="32"/>
  <c r="O74" i="32"/>
  <c r="H127" i="32"/>
  <c r="G45" i="33"/>
  <c r="W92" i="33"/>
  <c r="R93" i="33"/>
  <c r="I51" i="33"/>
  <c r="T99" i="33"/>
  <c r="I89" i="33"/>
  <c r="I92" i="33" s="1"/>
  <c r="J201" i="33"/>
  <c r="J202" i="33"/>
  <c r="J203" i="33"/>
  <c r="J195" i="33"/>
  <c r="M197" i="33"/>
  <c r="H147" i="33"/>
  <c r="U154" i="33"/>
  <c r="R278" i="33"/>
  <c r="R277" i="33"/>
  <c r="R272" i="33"/>
  <c r="R273" i="33"/>
  <c r="R270" i="33"/>
  <c r="C305" i="33"/>
  <c r="C308" i="33" s="1"/>
  <c r="S317" i="33"/>
  <c r="S316" i="33"/>
  <c r="S314" i="33"/>
  <c r="S315" i="33"/>
  <c r="S310" i="33"/>
  <c r="S313" i="33"/>
  <c r="N309" i="33"/>
  <c r="P305" i="33"/>
  <c r="P309" i="33" s="1"/>
  <c r="C18" i="32"/>
  <c r="H40" i="32"/>
  <c r="N45" i="32"/>
  <c r="N123" i="32"/>
  <c r="N126" i="32" s="1"/>
  <c r="D123" i="32"/>
  <c r="D128" i="32" s="1"/>
  <c r="D47" i="32"/>
  <c r="K18" i="32"/>
  <c r="P202" i="32"/>
  <c r="P197" i="32"/>
  <c r="P194" i="32"/>
  <c r="P203" i="32"/>
  <c r="P199" i="32"/>
  <c r="P195" i="32"/>
  <c r="P200" i="32"/>
  <c r="P196" i="32"/>
  <c r="P201" i="32"/>
  <c r="P198" i="32"/>
  <c r="C38" i="33"/>
  <c r="W45" i="33"/>
  <c r="C49" i="33"/>
  <c r="H89" i="33"/>
  <c r="H92" i="33" s="1"/>
  <c r="C89" i="33"/>
  <c r="C96" i="33" s="1"/>
  <c r="C46" i="33"/>
  <c r="J89" i="33"/>
  <c r="J98" i="33" s="1"/>
  <c r="H108" i="33"/>
  <c r="H40" i="33" s="1"/>
  <c r="H39" i="33" s="1"/>
  <c r="U128" i="33"/>
  <c r="K199" i="33"/>
  <c r="K201" i="33"/>
  <c r="K194" i="33"/>
  <c r="K195" i="33"/>
  <c r="K197" i="33"/>
  <c r="G196" i="33"/>
  <c r="G200" i="33"/>
  <c r="I147" i="33"/>
  <c r="D229" i="33"/>
  <c r="J150" i="33"/>
  <c r="K153" i="33"/>
  <c r="K17" i="33" s="1"/>
  <c r="C267" i="33"/>
  <c r="S267" i="33"/>
  <c r="O89" i="32"/>
  <c r="O92" i="32" s="1"/>
  <c r="O45" i="32"/>
  <c r="J46" i="32"/>
  <c r="E89" i="32"/>
  <c r="E99" i="32" s="1"/>
  <c r="E47" i="32"/>
  <c r="U47" i="32"/>
  <c r="P48" i="32"/>
  <c r="K49" i="32"/>
  <c r="F50" i="32"/>
  <c r="Q51" i="32"/>
  <c r="L52" i="32"/>
  <c r="O123" i="32"/>
  <c r="O129" i="32" s="1"/>
  <c r="U123" i="32"/>
  <c r="U128" i="32" s="1"/>
  <c r="C11" i="33"/>
  <c r="F19" i="33"/>
  <c r="D46" i="33"/>
  <c r="K89" i="33"/>
  <c r="K92" i="33" s="1"/>
  <c r="I108" i="33"/>
  <c r="G133" i="33"/>
  <c r="N197" i="33"/>
  <c r="N199" i="33"/>
  <c r="L202" i="33"/>
  <c r="L201" i="33"/>
  <c r="L200" i="33"/>
  <c r="L194" i="33"/>
  <c r="L197" i="33"/>
  <c r="L196" i="33"/>
  <c r="L198" i="33"/>
  <c r="V198" i="33"/>
  <c r="N201" i="33"/>
  <c r="V202" i="33"/>
  <c r="D267" i="33"/>
  <c r="T267" i="33"/>
  <c r="T272" i="33" s="1"/>
  <c r="U273" i="33"/>
  <c r="U279" i="33"/>
  <c r="U277" i="33"/>
  <c r="U270" i="33"/>
  <c r="U274" i="33"/>
  <c r="U305" i="33"/>
  <c r="U308" i="33" s="1"/>
  <c r="R40" i="32"/>
  <c r="R39" i="32" s="1"/>
  <c r="P45" i="32"/>
  <c r="P89" i="32"/>
  <c r="P95" i="32" s="1"/>
  <c r="V47" i="32"/>
  <c r="G50" i="32"/>
  <c r="W16" i="32"/>
  <c r="M52" i="32"/>
  <c r="H53" i="32"/>
  <c r="S54" i="32"/>
  <c r="P123" i="32"/>
  <c r="G130" i="33"/>
  <c r="R126" i="33"/>
  <c r="O200" i="33"/>
  <c r="O195" i="33"/>
  <c r="O198" i="33"/>
  <c r="O199" i="33"/>
  <c r="M194" i="33"/>
  <c r="M200" i="33"/>
  <c r="M198" i="33"/>
  <c r="M199" i="33"/>
  <c r="M196" i="33"/>
  <c r="O201" i="33"/>
  <c r="F148" i="33"/>
  <c r="G151" i="33"/>
  <c r="H154" i="33"/>
  <c r="S155" i="33"/>
  <c r="F315" i="33"/>
  <c r="F310" i="33"/>
  <c r="F314" i="33"/>
  <c r="F312" i="33"/>
  <c r="F317" i="33"/>
  <c r="F316" i="33"/>
  <c r="Q45" i="32"/>
  <c r="W47" i="32"/>
  <c r="R48" i="32"/>
  <c r="H50" i="32"/>
  <c r="S51" i="32"/>
  <c r="I53" i="32"/>
  <c r="T54" i="32"/>
  <c r="R129" i="32"/>
  <c r="H131" i="32"/>
  <c r="G127" i="33"/>
  <c r="W176" i="33"/>
  <c r="P191" i="33"/>
  <c r="J200" i="33"/>
  <c r="T155" i="33"/>
  <c r="Q277" i="33"/>
  <c r="Q274" i="33"/>
  <c r="Q273" i="33"/>
  <c r="Q275" i="33"/>
  <c r="Q279" i="33"/>
  <c r="Q271" i="33"/>
  <c r="Q272" i="33"/>
  <c r="G305" i="33"/>
  <c r="G309" i="33" s="1"/>
  <c r="W305" i="33"/>
  <c r="R314" i="33"/>
  <c r="R308" i="33"/>
  <c r="R310" i="33"/>
  <c r="R313" i="33"/>
  <c r="S311" i="33"/>
  <c r="I15" i="32"/>
  <c r="V50" i="32"/>
  <c r="N52" i="32"/>
  <c r="C108" i="32"/>
  <c r="R128" i="32"/>
  <c r="R134" i="32"/>
  <c r="R135" i="32"/>
  <c r="R131" i="32"/>
  <c r="H128" i="32"/>
  <c r="I45" i="33"/>
  <c r="H47" i="33"/>
  <c r="H48" i="33"/>
  <c r="J54" i="33"/>
  <c r="L45" i="33"/>
  <c r="G46" i="33"/>
  <c r="W46" i="33"/>
  <c r="R47" i="33"/>
  <c r="M48" i="33"/>
  <c r="H49" i="33"/>
  <c r="C50" i="33"/>
  <c r="S50" i="33"/>
  <c r="N51" i="33"/>
  <c r="I52" i="33"/>
  <c r="D53" i="33"/>
  <c r="T53" i="33"/>
  <c r="O54" i="33"/>
  <c r="H123" i="33"/>
  <c r="P123" i="33"/>
  <c r="P132" i="33" s="1"/>
  <c r="K130" i="33"/>
  <c r="M131" i="33"/>
  <c r="I150" i="33"/>
  <c r="N153" i="33"/>
  <c r="H176" i="33"/>
  <c r="Q201" i="33"/>
  <c r="Q197" i="33"/>
  <c r="Q200" i="33"/>
  <c r="Q202" i="33"/>
  <c r="O196" i="33"/>
  <c r="T197" i="33"/>
  <c r="G199" i="33"/>
  <c r="K200" i="33"/>
  <c r="R275" i="33"/>
  <c r="H314" i="33"/>
  <c r="U16" i="32"/>
  <c r="L38" i="32"/>
  <c r="I46" i="32"/>
  <c r="C51" i="32"/>
  <c r="O18" i="32"/>
  <c r="W53" i="32"/>
  <c r="I47" i="33"/>
  <c r="I48" i="33"/>
  <c r="J51" i="33"/>
  <c r="K54" i="33"/>
  <c r="G74" i="33"/>
  <c r="M89" i="33"/>
  <c r="M99" i="33" s="1"/>
  <c r="U108" i="33"/>
  <c r="I123" i="33"/>
  <c r="I133" i="33" s="1"/>
  <c r="S133" i="33"/>
  <c r="J148" i="33"/>
  <c r="K150" i="33"/>
  <c r="P155" i="33"/>
  <c r="S196" i="33"/>
  <c r="S198" i="33"/>
  <c r="S202" i="33"/>
  <c r="S194" i="33"/>
  <c r="S203" i="33"/>
  <c r="C194" i="33"/>
  <c r="L195" i="33"/>
  <c r="W197" i="33"/>
  <c r="N200" i="33"/>
  <c r="R271" i="33"/>
  <c r="Q40" i="32"/>
  <c r="L46" i="32"/>
  <c r="C14" i="32"/>
  <c r="P18" i="32"/>
  <c r="O123" i="33"/>
  <c r="O135" i="33" s="1"/>
  <c r="G134" i="33"/>
  <c r="U275" i="33"/>
  <c r="F15" i="32"/>
  <c r="Q38" i="32"/>
  <c r="G74" i="32"/>
  <c r="G38" i="32"/>
  <c r="R133" i="32"/>
  <c r="D18" i="33"/>
  <c r="L98" i="33"/>
  <c r="K126" i="33"/>
  <c r="M132" i="33"/>
  <c r="H45" i="33"/>
  <c r="G47" i="33"/>
  <c r="H53" i="33"/>
  <c r="V46" i="33"/>
  <c r="W96" i="33"/>
  <c r="C53" i="33"/>
  <c r="N89" i="33"/>
  <c r="N94" i="33" s="1"/>
  <c r="R128" i="33"/>
  <c r="M129" i="33"/>
  <c r="S131" i="33"/>
  <c r="N123" i="33"/>
  <c r="N127" i="33" s="1"/>
  <c r="G149" i="33"/>
  <c r="N196" i="33"/>
  <c r="K46" i="33"/>
  <c r="J48" i="33"/>
  <c r="J15" i="33"/>
  <c r="U133" i="33"/>
  <c r="J147" i="33"/>
  <c r="O152" i="33"/>
  <c r="T199" i="33"/>
  <c r="T194" i="33"/>
  <c r="T195" i="33"/>
  <c r="T203" i="33"/>
  <c r="M195" i="33"/>
  <c r="V152" i="33"/>
  <c r="M45" i="33"/>
  <c r="T74" i="33"/>
  <c r="E89" i="33"/>
  <c r="E99" i="33" s="1"/>
  <c r="P48" i="33"/>
  <c r="W100" i="33"/>
  <c r="W53" i="33"/>
  <c r="G131" i="33"/>
  <c r="P152" i="33"/>
  <c r="U191" i="33"/>
  <c r="N195" i="33"/>
  <c r="T196" i="33"/>
  <c r="J199" i="33"/>
  <c r="S200" i="33"/>
  <c r="K203" i="33"/>
  <c r="C156" i="33"/>
  <c r="J267" i="33"/>
  <c r="J278" i="33" s="1"/>
  <c r="E267" i="33"/>
  <c r="U278" i="33"/>
  <c r="U271" i="33"/>
  <c r="F309" i="33"/>
  <c r="R316" i="33"/>
  <c r="W40" i="32"/>
  <c r="W39" i="32" s="1"/>
  <c r="R15" i="32"/>
  <c r="I20" i="32"/>
  <c r="H38" i="32"/>
  <c r="F89" i="32"/>
  <c r="F97" i="32" s="1"/>
  <c r="F123" i="32"/>
  <c r="F131" i="32" s="1"/>
  <c r="V123" i="32"/>
  <c r="V126" i="32" s="1"/>
  <c r="G123" i="32"/>
  <c r="G126" i="32" s="1"/>
  <c r="R130" i="32"/>
  <c r="H132" i="32"/>
  <c r="S18" i="32"/>
  <c r="L15" i="33"/>
  <c r="C54" i="33"/>
  <c r="L95" i="33"/>
  <c r="E191" i="33"/>
  <c r="E149" i="33"/>
  <c r="V200" i="33"/>
  <c r="V197" i="33"/>
  <c r="V194" i="33"/>
  <c r="G198" i="33"/>
  <c r="L199" i="33"/>
  <c r="L203" i="33"/>
  <c r="C153" i="33"/>
  <c r="F267" i="33"/>
  <c r="F278" i="33" s="1"/>
  <c r="L305" i="33"/>
  <c r="L308" i="33" s="1"/>
  <c r="T15" i="32"/>
  <c r="U18" i="32"/>
  <c r="I74" i="32"/>
  <c r="I38" i="32"/>
  <c r="G45" i="32"/>
  <c r="W45" i="32"/>
  <c r="W89" i="32"/>
  <c r="R46" i="32"/>
  <c r="M47" i="32"/>
  <c r="M89" i="32"/>
  <c r="M97" i="32" s="1"/>
  <c r="C49" i="32"/>
  <c r="S49" i="32"/>
  <c r="I51" i="32"/>
  <c r="D52" i="32"/>
  <c r="T52" i="32"/>
  <c r="O53" i="32"/>
  <c r="J54" i="32"/>
  <c r="G89" i="32"/>
  <c r="G92" i="32" s="1"/>
  <c r="D132" i="33"/>
  <c r="O149" i="33"/>
  <c r="O13" i="33" s="1"/>
  <c r="F191" i="33"/>
  <c r="F149" i="33"/>
  <c r="V149" i="33"/>
  <c r="V196" i="33"/>
  <c r="J194" i="33"/>
  <c r="M203" i="33"/>
  <c r="R229" i="33"/>
  <c r="R233" i="33" s="1"/>
  <c r="R147" i="33"/>
  <c r="S150" i="33"/>
  <c r="E305" i="33"/>
  <c r="E308" i="33" s="1"/>
  <c r="H89" i="32"/>
  <c r="H96" i="32" s="1"/>
  <c r="H45" i="32"/>
  <c r="S46" i="32"/>
  <c r="I89" i="32"/>
  <c r="I94" i="32" s="1"/>
  <c r="I48" i="32"/>
  <c r="D49" i="32"/>
  <c r="J51" i="32"/>
  <c r="E18" i="32"/>
  <c r="Q89" i="32"/>
  <c r="Q92" i="32" s="1"/>
  <c r="H133" i="32"/>
  <c r="H130" i="32"/>
  <c r="H135" i="32"/>
  <c r="C131" i="32"/>
  <c r="W203" i="33"/>
  <c r="W200" i="33"/>
  <c r="N194" i="33"/>
  <c r="J198" i="33"/>
  <c r="N203" i="33"/>
  <c r="S229" i="33"/>
  <c r="S233" i="33" s="1"/>
  <c r="N229" i="33"/>
  <c r="D150" i="33"/>
  <c r="H316" i="33"/>
  <c r="H311" i="33"/>
  <c r="H313" i="33"/>
  <c r="H315" i="33"/>
  <c r="H309" i="33"/>
  <c r="H310" i="33"/>
  <c r="H308" i="33"/>
  <c r="S312" i="33"/>
  <c r="H317" i="33"/>
  <c r="U12" i="32"/>
  <c r="M17" i="32"/>
  <c r="R89" i="32"/>
  <c r="R93" i="32" s="1"/>
  <c r="Q45" i="33"/>
  <c r="R48" i="33"/>
  <c r="U129" i="33"/>
  <c r="G135" i="33"/>
  <c r="Q149" i="33"/>
  <c r="R150" i="33"/>
  <c r="T151" i="33"/>
  <c r="C196" i="33"/>
  <c r="T598" i="10" s="1"/>
  <c r="H598" i="10" s="1"/>
  <c r="C197" i="33"/>
  <c r="C200" i="33"/>
  <c r="C199" i="33"/>
  <c r="C198" i="33"/>
  <c r="O194" i="33"/>
  <c r="K198" i="33"/>
  <c r="S199" i="33"/>
  <c r="K202" i="33"/>
  <c r="O203" i="33"/>
  <c r="Q276" i="33"/>
  <c r="Q278" i="33"/>
  <c r="K305" i="33"/>
  <c r="K309" i="33" s="1"/>
  <c r="R54" i="32"/>
  <c r="V89" i="32"/>
  <c r="V93" i="32" s="1"/>
  <c r="U156" i="33"/>
  <c r="N267" i="33"/>
  <c r="C74" i="32"/>
  <c r="C38" i="32"/>
  <c r="S74" i="32"/>
  <c r="J123" i="32"/>
  <c r="J126" i="32" s="1"/>
  <c r="I123" i="32"/>
  <c r="I132" i="32" s="1"/>
  <c r="I191" i="32"/>
  <c r="I149" i="32"/>
  <c r="E191" i="32"/>
  <c r="E196" i="32" s="1"/>
  <c r="N194" i="32"/>
  <c r="N198" i="32"/>
  <c r="S199" i="32"/>
  <c r="N202" i="32"/>
  <c r="S203" i="32"/>
  <c r="N313" i="32"/>
  <c r="N314" i="32"/>
  <c r="N312" i="32"/>
  <c r="N317" i="32"/>
  <c r="N310" i="32"/>
  <c r="N315" i="32"/>
  <c r="N311" i="32"/>
  <c r="N316" i="32"/>
  <c r="N309" i="32"/>
  <c r="C200" i="32"/>
  <c r="I147" i="32"/>
  <c r="I11" i="32" s="1"/>
  <c r="I229" i="32"/>
  <c r="I232" i="32" s="1"/>
  <c r="D148" i="32"/>
  <c r="D12" i="32" s="1"/>
  <c r="T148" i="32"/>
  <c r="T12" i="32" s="1"/>
  <c r="J150" i="32"/>
  <c r="J14" i="32" s="1"/>
  <c r="E151" i="32"/>
  <c r="U151" i="32"/>
  <c r="U15" i="32" s="1"/>
  <c r="P152" i="32"/>
  <c r="P16" i="32" s="1"/>
  <c r="K153" i="32"/>
  <c r="K17" i="32" s="1"/>
  <c r="F154" i="32"/>
  <c r="O267" i="33"/>
  <c r="O278" i="33" s="1"/>
  <c r="S309" i="33"/>
  <c r="L89" i="32"/>
  <c r="L94" i="32" s="1"/>
  <c r="E45" i="33"/>
  <c r="U45" i="33"/>
  <c r="P46" i="33"/>
  <c r="K47" i="33"/>
  <c r="F48" i="33"/>
  <c r="V48" i="33"/>
  <c r="Q49" i="33"/>
  <c r="L50" i="33"/>
  <c r="L97" i="33"/>
  <c r="G51" i="33"/>
  <c r="W51" i="33"/>
  <c r="R52" i="33"/>
  <c r="M53" i="33"/>
  <c r="H54" i="33"/>
  <c r="W98" i="33"/>
  <c r="I196" i="33"/>
  <c r="D199" i="33"/>
  <c r="D194" i="33"/>
  <c r="P272" i="33"/>
  <c r="H271" i="33"/>
  <c r="H277" i="33"/>
  <c r="H275" i="33"/>
  <c r="I305" i="33"/>
  <c r="D305" i="33"/>
  <c r="T309" i="33"/>
  <c r="M311" i="33"/>
  <c r="E17" i="32"/>
  <c r="H18" i="32"/>
  <c r="E50" i="32"/>
  <c r="J18" i="32"/>
  <c r="G202" i="32"/>
  <c r="G197" i="32"/>
  <c r="G195" i="32"/>
  <c r="R194" i="32"/>
  <c r="C196" i="32"/>
  <c r="T560" i="10" s="1"/>
  <c r="H560" i="10" s="1"/>
  <c r="Q202" i="32"/>
  <c r="J147" i="32"/>
  <c r="Q152" i="32"/>
  <c r="T315" i="33"/>
  <c r="T313" i="33"/>
  <c r="T312" i="33"/>
  <c r="V89" i="33"/>
  <c r="V94" i="33" s="1"/>
  <c r="C108" i="33"/>
  <c r="V154" i="33"/>
  <c r="V18" i="33" s="1"/>
  <c r="R201" i="33"/>
  <c r="F150" i="33"/>
  <c r="Q151" i="33"/>
  <c r="H156" i="33"/>
  <c r="H276" i="33"/>
  <c r="F308" i="33"/>
  <c r="D16" i="32"/>
  <c r="O54" i="32"/>
  <c r="F38" i="32"/>
  <c r="E108" i="32"/>
  <c r="E40" i="32" s="1"/>
  <c r="E39" i="32" s="1"/>
  <c r="M123" i="32"/>
  <c r="M131" i="32" s="1"/>
  <c r="L191" i="32"/>
  <c r="L196" i="32" s="1"/>
  <c r="S194" i="32"/>
  <c r="G196" i="32"/>
  <c r="R198" i="32"/>
  <c r="R202" i="32"/>
  <c r="V148" i="32"/>
  <c r="G151" i="32"/>
  <c r="R152" i="32"/>
  <c r="U312" i="32"/>
  <c r="U311" i="32"/>
  <c r="U316" i="32"/>
  <c r="U315" i="32"/>
  <c r="U314" i="32"/>
  <c r="U313" i="32"/>
  <c r="U309" i="32"/>
  <c r="U310" i="32"/>
  <c r="U317" i="32"/>
  <c r="V53" i="32"/>
  <c r="S123" i="32"/>
  <c r="S127" i="32" s="1"/>
  <c r="C176" i="32"/>
  <c r="S176" i="32"/>
  <c r="J200" i="32"/>
  <c r="J195" i="32"/>
  <c r="J194" i="32"/>
  <c r="S198" i="32"/>
  <c r="S202" i="32"/>
  <c r="L147" i="32"/>
  <c r="L11" i="32" s="1"/>
  <c r="L229" i="32"/>
  <c r="M150" i="32"/>
  <c r="H151" i="32"/>
  <c r="N153" i="32"/>
  <c r="T123" i="32"/>
  <c r="T128" i="32" s="1"/>
  <c r="K203" i="32"/>
  <c r="K198" i="32"/>
  <c r="K202" i="32"/>
  <c r="K201" i="32"/>
  <c r="K200" i="32"/>
  <c r="K199" i="32"/>
  <c r="C199" i="32"/>
  <c r="M229" i="32"/>
  <c r="M240" i="32" s="1"/>
  <c r="H229" i="32"/>
  <c r="H235" i="32" s="1"/>
  <c r="H148" i="32"/>
  <c r="S149" i="32"/>
  <c r="S13" i="32" s="1"/>
  <c r="S229" i="32"/>
  <c r="S236" i="32" s="1"/>
  <c r="H270" i="32"/>
  <c r="H273" i="32"/>
  <c r="H274" i="32"/>
  <c r="H279" i="32"/>
  <c r="H275" i="32"/>
  <c r="H271" i="32"/>
  <c r="H276" i="32"/>
  <c r="H272" i="32"/>
  <c r="R132" i="32"/>
  <c r="H134" i="32"/>
  <c r="H126" i="32"/>
  <c r="M191" i="32"/>
  <c r="M196" i="32" s="1"/>
  <c r="K196" i="32"/>
  <c r="Q197" i="32"/>
  <c r="C203" i="32"/>
  <c r="N229" i="32"/>
  <c r="N232" i="32" s="1"/>
  <c r="I148" i="32"/>
  <c r="E152" i="32"/>
  <c r="P279" i="33"/>
  <c r="P274" i="33"/>
  <c r="P277" i="33"/>
  <c r="T311" i="33"/>
  <c r="J49" i="32"/>
  <c r="S19" i="32"/>
  <c r="J74" i="32"/>
  <c r="Q123" i="32"/>
  <c r="Q132" i="32" s="1"/>
  <c r="L123" i="32"/>
  <c r="S152" i="32"/>
  <c r="S16" i="32" s="1"/>
  <c r="R197" i="32"/>
  <c r="H277" i="32"/>
  <c r="V272" i="33"/>
  <c r="Q18" i="32"/>
  <c r="N38" i="32"/>
  <c r="N39" i="32" s="1"/>
  <c r="T53" i="32"/>
  <c r="W20" i="32"/>
  <c r="C89" i="32"/>
  <c r="C98" i="32" s="1"/>
  <c r="S89" i="32"/>
  <c r="S96" i="32" s="1"/>
  <c r="T89" i="32"/>
  <c r="T100" i="32" s="1"/>
  <c r="R126" i="32"/>
  <c r="R45" i="32"/>
  <c r="T152" i="32"/>
  <c r="S197" i="32"/>
  <c r="N200" i="32"/>
  <c r="S201" i="32"/>
  <c r="R203" i="32"/>
  <c r="R200" i="32"/>
  <c r="Q200" i="32"/>
  <c r="Q198" i="32"/>
  <c r="C194" i="32"/>
  <c r="Q229" i="32"/>
  <c r="Q241" i="32" s="1"/>
  <c r="G149" i="32"/>
  <c r="C198" i="32"/>
  <c r="C202" i="32"/>
  <c r="S150" i="32"/>
  <c r="N151" i="32"/>
  <c r="C317" i="32"/>
  <c r="C312" i="32"/>
  <c r="C311" i="32"/>
  <c r="C316" i="32"/>
  <c r="C314" i="32"/>
  <c r="C310" i="32"/>
  <c r="C315" i="32"/>
  <c r="C313" i="32"/>
  <c r="K45" i="19"/>
  <c r="K89" i="19"/>
  <c r="K92" i="19" s="1"/>
  <c r="F89" i="19"/>
  <c r="F100" i="19" s="1"/>
  <c r="F46" i="19"/>
  <c r="V46" i="19"/>
  <c r="V89" i="19"/>
  <c r="V99" i="19" s="1"/>
  <c r="Q47" i="19"/>
  <c r="L48" i="19"/>
  <c r="G49" i="19"/>
  <c r="W49" i="19"/>
  <c r="R50" i="19"/>
  <c r="M51" i="19"/>
  <c r="H52" i="19"/>
  <c r="C53" i="19"/>
  <c r="S53" i="19"/>
  <c r="N54" i="19"/>
  <c r="R196" i="33"/>
  <c r="R203" i="33"/>
  <c r="I274" i="33"/>
  <c r="I270" i="33"/>
  <c r="M315" i="33"/>
  <c r="M316" i="33"/>
  <c r="T317" i="33"/>
  <c r="H12" i="32"/>
  <c r="M48" i="32"/>
  <c r="F45" i="32"/>
  <c r="Q46" i="32"/>
  <c r="G48" i="32"/>
  <c r="W48" i="32"/>
  <c r="E123" i="32"/>
  <c r="E128" i="32" s="1"/>
  <c r="L50" i="32"/>
  <c r="L148" i="32"/>
  <c r="R150" i="32"/>
  <c r="D196" i="32"/>
  <c r="T149" i="32"/>
  <c r="T191" i="32"/>
  <c r="T196" i="32" s="1"/>
  <c r="N195" i="32"/>
  <c r="R196" i="32"/>
  <c r="S200" i="32"/>
  <c r="U191" i="32"/>
  <c r="U196" i="32" s="1"/>
  <c r="S196" i="32"/>
  <c r="T229" i="32"/>
  <c r="T234" i="32" s="1"/>
  <c r="K152" i="32"/>
  <c r="F153" i="32"/>
  <c r="M16" i="19"/>
  <c r="C197" i="32"/>
  <c r="E229" i="32"/>
  <c r="U229" i="32"/>
  <c r="U232" i="32" s="1"/>
  <c r="U147" i="32"/>
  <c r="V150" i="32"/>
  <c r="V14" i="32" s="1"/>
  <c r="Q11" i="19"/>
  <c r="P108" i="32"/>
  <c r="P38" i="32"/>
  <c r="C127" i="32"/>
  <c r="R149" i="32"/>
  <c r="K194" i="32"/>
  <c r="Q195" i="32"/>
  <c r="J198" i="32"/>
  <c r="Q199" i="32"/>
  <c r="C201" i="32"/>
  <c r="J202" i="32"/>
  <c r="F147" i="32"/>
  <c r="L274" i="32"/>
  <c r="L277" i="32"/>
  <c r="L270" i="32"/>
  <c r="L273" i="32"/>
  <c r="L279" i="32"/>
  <c r="L275" i="32"/>
  <c r="L271" i="32"/>
  <c r="L276" i="32"/>
  <c r="L272" i="32"/>
  <c r="L278" i="32"/>
  <c r="V305" i="33"/>
  <c r="V309" i="33" s="1"/>
  <c r="M312" i="33"/>
  <c r="T14" i="32"/>
  <c r="P148" i="32"/>
  <c r="P12" i="32" s="1"/>
  <c r="U149" i="32"/>
  <c r="N176" i="32"/>
  <c r="D198" i="32"/>
  <c r="D203" i="32"/>
  <c r="D202" i="32"/>
  <c r="D201" i="32"/>
  <c r="R195" i="32"/>
  <c r="R199" i="32"/>
  <c r="Q203" i="32"/>
  <c r="K279" i="32"/>
  <c r="K271" i="32"/>
  <c r="K274" i="32"/>
  <c r="C272" i="32"/>
  <c r="T571" i="10" s="1"/>
  <c r="H571" i="10" s="1"/>
  <c r="T315" i="32"/>
  <c r="T312" i="32"/>
  <c r="T308" i="32"/>
  <c r="T309" i="32"/>
  <c r="T310" i="32"/>
  <c r="N308" i="32"/>
  <c r="D312" i="32"/>
  <c r="K38" i="19"/>
  <c r="K108" i="19"/>
  <c r="N275" i="32"/>
  <c r="N271" i="32"/>
  <c r="N274" i="32"/>
  <c r="N278" i="32"/>
  <c r="F305" i="32"/>
  <c r="F308" i="32" s="1"/>
  <c r="V305" i="32"/>
  <c r="V308" i="32" s="1"/>
  <c r="O267" i="32"/>
  <c r="O272" i="32" s="1"/>
  <c r="D271" i="32"/>
  <c r="N273" i="32"/>
  <c r="G305" i="32"/>
  <c r="W305" i="32"/>
  <c r="W309" i="32" s="1"/>
  <c r="J16" i="19"/>
  <c r="P19" i="19"/>
  <c r="I15" i="19"/>
  <c r="N123" i="19"/>
  <c r="N132" i="19" s="1"/>
  <c r="I123" i="19"/>
  <c r="I130" i="19" s="1"/>
  <c r="P267" i="32"/>
  <c r="P272" i="32" s="1"/>
  <c r="K272" i="32"/>
  <c r="K277" i="32"/>
  <c r="H305" i="32"/>
  <c r="H308" i="32" s="1"/>
  <c r="T317" i="32"/>
  <c r="H15" i="19"/>
  <c r="S267" i="32"/>
  <c r="S278" i="32" s="1"/>
  <c r="N277" i="32"/>
  <c r="D309" i="32"/>
  <c r="C309" i="32"/>
  <c r="O11" i="19"/>
  <c r="K123" i="32"/>
  <c r="K133" i="32" s="1"/>
  <c r="D155" i="32"/>
  <c r="D156" i="32"/>
  <c r="D20" i="32" s="1"/>
  <c r="V191" i="32"/>
  <c r="V196" i="32" s="1"/>
  <c r="I267" i="32"/>
  <c r="T267" i="32"/>
  <c r="D275" i="32"/>
  <c r="K276" i="32"/>
  <c r="E12" i="19"/>
  <c r="H19" i="19"/>
  <c r="K38" i="33"/>
  <c r="O95" i="33"/>
  <c r="M108" i="33"/>
  <c r="E46" i="32"/>
  <c r="U89" i="32"/>
  <c r="U96" i="32" s="1"/>
  <c r="G52" i="32"/>
  <c r="J89" i="32"/>
  <c r="J94" i="32" s="1"/>
  <c r="E155" i="32"/>
  <c r="E156" i="32"/>
  <c r="E20" i="32" s="1"/>
  <c r="W202" i="32"/>
  <c r="W198" i="32"/>
  <c r="W196" i="32"/>
  <c r="W199" i="32"/>
  <c r="P157" i="32"/>
  <c r="J267" i="32"/>
  <c r="J272" i="32" s="1"/>
  <c r="U267" i="32"/>
  <c r="U272" i="32" s="1"/>
  <c r="D270" i="32"/>
  <c r="C17" i="19"/>
  <c r="V267" i="32"/>
  <c r="V272" i="32" s="1"/>
  <c r="L305" i="32"/>
  <c r="L308" i="32" s="1"/>
  <c r="N276" i="32"/>
  <c r="D123" i="19"/>
  <c r="D133" i="19" s="1"/>
  <c r="T123" i="19"/>
  <c r="T130" i="19" s="1"/>
  <c r="I154" i="32"/>
  <c r="J196" i="32"/>
  <c r="F199" i="32"/>
  <c r="F202" i="32"/>
  <c r="F196" i="32"/>
  <c r="F198" i="32"/>
  <c r="M267" i="32"/>
  <c r="M272" i="32" s="1"/>
  <c r="H278" i="32"/>
  <c r="C271" i="32"/>
  <c r="C274" i="32"/>
  <c r="C270" i="32"/>
  <c r="C279" i="32"/>
  <c r="C276" i="32"/>
  <c r="D315" i="32"/>
  <c r="D311" i="32"/>
  <c r="D314" i="32"/>
  <c r="D313" i="32"/>
  <c r="K20" i="19"/>
  <c r="D45" i="19"/>
  <c r="D89" i="19"/>
  <c r="D97" i="19" s="1"/>
  <c r="T89" i="19"/>
  <c r="T92" i="19" s="1"/>
  <c r="T45" i="19"/>
  <c r="O46" i="19"/>
  <c r="J47" i="19"/>
  <c r="E48" i="19"/>
  <c r="U48" i="19"/>
  <c r="P49" i="19"/>
  <c r="N272" i="32"/>
  <c r="D274" i="32"/>
  <c r="D277" i="32"/>
  <c r="D273" i="32"/>
  <c r="K270" i="32"/>
  <c r="C278" i="32"/>
  <c r="T572" i="10" s="1"/>
  <c r="H572" i="10" s="1"/>
  <c r="O316" i="32"/>
  <c r="O314" i="32"/>
  <c r="O317" i="32"/>
  <c r="O310" i="32"/>
  <c r="O309" i="32"/>
  <c r="N12" i="19"/>
  <c r="U89" i="19"/>
  <c r="U100" i="19" s="1"/>
  <c r="E267" i="32"/>
  <c r="C273" i="32"/>
  <c r="P305" i="32"/>
  <c r="I305" i="32"/>
  <c r="D308" i="32"/>
  <c r="T316" i="32"/>
  <c r="M20" i="19"/>
  <c r="F38" i="19"/>
  <c r="F74" i="19"/>
  <c r="V38" i="19"/>
  <c r="V74" i="19"/>
  <c r="G123" i="19"/>
  <c r="G134" i="19" s="1"/>
  <c r="W123" i="19"/>
  <c r="W130" i="19" s="1"/>
  <c r="M123" i="19"/>
  <c r="M134" i="19" s="1"/>
  <c r="K278" i="32"/>
  <c r="F267" i="32"/>
  <c r="N270" i="32"/>
  <c r="K315" i="32"/>
  <c r="K308" i="32"/>
  <c r="K313" i="32"/>
  <c r="K311" i="32"/>
  <c r="K314" i="32"/>
  <c r="K312" i="32"/>
  <c r="I11" i="19"/>
  <c r="E19" i="19"/>
  <c r="N279" i="32"/>
  <c r="R305" i="32"/>
  <c r="R309" i="32" s="1"/>
  <c r="M305" i="32"/>
  <c r="M308" i="32" s="1"/>
  <c r="D317" i="32"/>
  <c r="F16" i="19"/>
  <c r="J196" i="33"/>
  <c r="N147" i="33"/>
  <c r="P153" i="33"/>
  <c r="P17" i="33" s="1"/>
  <c r="M270" i="33"/>
  <c r="M273" i="33"/>
  <c r="M271" i="33"/>
  <c r="M272" i="33"/>
  <c r="M274" i="33"/>
  <c r="M275" i="33"/>
  <c r="M276" i="33"/>
  <c r="M277" i="33"/>
  <c r="M278" i="33"/>
  <c r="J305" i="33"/>
  <c r="H94" i="32"/>
  <c r="H47" i="32"/>
  <c r="J53" i="32"/>
  <c r="N156" i="32"/>
  <c r="O149" i="32"/>
  <c r="O13" i="32" s="1"/>
  <c r="O191" i="32"/>
  <c r="R271" i="32"/>
  <c r="R276" i="32"/>
  <c r="R279" i="32"/>
  <c r="R270" i="32"/>
  <c r="C277" i="32"/>
  <c r="C308" i="32"/>
  <c r="S305" i="32"/>
  <c r="S308" i="32" s="1"/>
  <c r="D310" i="32"/>
  <c r="T311" i="32"/>
  <c r="O313" i="32"/>
  <c r="P16" i="19"/>
  <c r="J40" i="19"/>
  <c r="D229" i="19"/>
  <c r="D232" i="19" s="1"/>
  <c r="D147" i="19"/>
  <c r="T147" i="19"/>
  <c r="T229" i="19"/>
  <c r="T238" i="19" s="1"/>
  <c r="J149" i="19"/>
  <c r="E150" i="19"/>
  <c r="U150" i="19"/>
  <c r="P151" i="19"/>
  <c r="K152" i="19"/>
  <c r="N40" i="19"/>
  <c r="G40" i="19"/>
  <c r="P195" i="19"/>
  <c r="M40" i="19"/>
  <c r="M39" i="19" s="1"/>
  <c r="O89" i="19"/>
  <c r="O98" i="19" s="1"/>
  <c r="S11" i="19"/>
  <c r="Q74" i="19"/>
  <c r="L40" i="19"/>
  <c r="L39" i="19" s="1"/>
  <c r="Q89" i="19"/>
  <c r="Q92" i="19" s="1"/>
  <c r="R14" i="19"/>
  <c r="W19" i="19"/>
  <c r="G194" i="19"/>
  <c r="G202" i="19"/>
  <c r="G195" i="19"/>
  <c r="G198" i="19"/>
  <c r="G199" i="19"/>
  <c r="G200" i="19"/>
  <c r="G201" i="19"/>
  <c r="G203" i="19"/>
  <c r="R89" i="19"/>
  <c r="R92" i="19" s="1"/>
  <c r="D17" i="19"/>
  <c r="K149" i="19"/>
  <c r="K191" i="19"/>
  <c r="K196" i="19" s="1"/>
  <c r="E277" i="19"/>
  <c r="E279" i="19"/>
  <c r="E276" i="19"/>
  <c r="E275" i="19"/>
  <c r="U276" i="19"/>
  <c r="U273" i="19"/>
  <c r="U270" i="19"/>
  <c r="U279" i="19"/>
  <c r="U271" i="19"/>
  <c r="U274" i="19"/>
  <c r="U277" i="19"/>
  <c r="U272" i="19"/>
  <c r="U275" i="19"/>
  <c r="U278" i="19"/>
  <c r="R127" i="32"/>
  <c r="H129" i="32"/>
  <c r="W123" i="32"/>
  <c r="W133" i="32" s="1"/>
  <c r="E311" i="32"/>
  <c r="E317" i="32"/>
  <c r="E310" i="32"/>
  <c r="E314" i="32"/>
  <c r="E313" i="32"/>
  <c r="O16" i="19"/>
  <c r="N38" i="19"/>
  <c r="G197" i="19"/>
  <c r="K50" i="19"/>
  <c r="F51" i="19"/>
  <c r="V51" i="19"/>
  <c r="Q52" i="19"/>
  <c r="G54" i="19"/>
  <c r="W54" i="19"/>
  <c r="R123" i="19"/>
  <c r="R131" i="19" s="1"/>
  <c r="F153" i="19"/>
  <c r="Q176" i="19"/>
  <c r="S234" i="19"/>
  <c r="P40" i="19"/>
  <c r="P39" i="19" s="1"/>
  <c r="T108" i="19"/>
  <c r="T38" i="19"/>
  <c r="P200" i="19"/>
  <c r="P203" i="19"/>
  <c r="P198" i="19"/>
  <c r="P197" i="19"/>
  <c r="P199" i="19"/>
  <c r="P201" i="19"/>
  <c r="W89" i="19"/>
  <c r="U123" i="19"/>
  <c r="U134" i="19" s="1"/>
  <c r="E123" i="19"/>
  <c r="E129" i="19" s="1"/>
  <c r="Q176" i="33"/>
  <c r="D149" i="33"/>
  <c r="D13" i="33" s="1"/>
  <c r="T149" i="33"/>
  <c r="T13" i="33" s="1"/>
  <c r="G267" i="33"/>
  <c r="G278" i="33" s="1"/>
  <c r="W267" i="33"/>
  <c r="W278" i="33" s="1"/>
  <c r="D150" i="32"/>
  <c r="D14" i="32" s="1"/>
  <c r="Q267" i="32"/>
  <c r="Q272" i="32" s="1"/>
  <c r="G275" i="32"/>
  <c r="H38" i="19"/>
  <c r="H74" i="19"/>
  <c r="C40" i="19"/>
  <c r="C39" i="19" s="1"/>
  <c r="S39" i="19"/>
  <c r="J17" i="19"/>
  <c r="V123" i="19"/>
  <c r="V132" i="19" s="1"/>
  <c r="R191" i="19"/>
  <c r="R196" i="19" s="1"/>
  <c r="R149" i="19"/>
  <c r="P202" i="19"/>
  <c r="H11" i="19"/>
  <c r="K14" i="19"/>
  <c r="E89" i="19"/>
  <c r="E95" i="19" s="1"/>
  <c r="C123" i="19"/>
  <c r="C130" i="19" s="1"/>
  <c r="S123" i="19"/>
  <c r="S130" i="19" s="1"/>
  <c r="V153" i="19"/>
  <c r="Q154" i="19"/>
  <c r="Q278" i="19"/>
  <c r="W47" i="19"/>
  <c r="D54" i="19"/>
  <c r="H123" i="19"/>
  <c r="H134" i="19" s="1"/>
  <c r="F123" i="19"/>
  <c r="I195" i="19"/>
  <c r="I200" i="19"/>
  <c r="I201" i="19"/>
  <c r="I199" i="19"/>
  <c r="I197" i="19"/>
  <c r="S203" i="19"/>
  <c r="E229" i="19"/>
  <c r="E239" i="19" s="1"/>
  <c r="C229" i="19"/>
  <c r="C233" i="19" s="1"/>
  <c r="M275" i="19"/>
  <c r="S311" i="19"/>
  <c r="W314" i="19"/>
  <c r="Q305" i="32"/>
  <c r="Q309" i="32" s="1"/>
  <c r="H46" i="19"/>
  <c r="C48" i="19"/>
  <c r="R49" i="19"/>
  <c r="J52" i="19"/>
  <c r="E54" i="19"/>
  <c r="D148" i="19"/>
  <c r="D155" i="19"/>
  <c r="D19" i="19" s="1"/>
  <c r="J198" i="19"/>
  <c r="J203" i="19"/>
  <c r="J194" i="19"/>
  <c r="J197" i="19"/>
  <c r="I194" i="19"/>
  <c r="J195" i="19"/>
  <c r="I196" i="19"/>
  <c r="M198" i="19"/>
  <c r="M199" i="19"/>
  <c r="C154" i="19"/>
  <c r="G277" i="19"/>
  <c r="J311" i="19"/>
  <c r="W311" i="19"/>
  <c r="N15" i="30"/>
  <c r="C45" i="30"/>
  <c r="C89" i="30"/>
  <c r="C93" i="30" s="1"/>
  <c r="S89" i="30"/>
  <c r="S92" i="30" s="1"/>
  <c r="S45" i="30"/>
  <c r="N89" i="30"/>
  <c r="N101" i="30" s="1"/>
  <c r="D48" i="30"/>
  <c r="D89" i="30"/>
  <c r="L45" i="19"/>
  <c r="J46" i="19"/>
  <c r="G47" i="19"/>
  <c r="V48" i="19"/>
  <c r="T49" i="19"/>
  <c r="N51" i="19"/>
  <c r="L52" i="19"/>
  <c r="I53" i="19"/>
  <c r="G45" i="19"/>
  <c r="W45" i="19"/>
  <c r="R46" i="19"/>
  <c r="M47" i="19"/>
  <c r="H48" i="19"/>
  <c r="C49" i="19"/>
  <c r="S49" i="19"/>
  <c r="N50" i="19"/>
  <c r="I51" i="19"/>
  <c r="D52" i="19"/>
  <c r="T52" i="19"/>
  <c r="O53" i="19"/>
  <c r="J54" i="19"/>
  <c r="Q150" i="19"/>
  <c r="L152" i="19"/>
  <c r="L16" i="19" s="1"/>
  <c r="D156" i="19"/>
  <c r="G315" i="19"/>
  <c r="S126" i="30"/>
  <c r="S133" i="30"/>
  <c r="S130" i="30"/>
  <c r="S127" i="30"/>
  <c r="S128" i="30"/>
  <c r="S135" i="30"/>
  <c r="S132" i="30"/>
  <c r="S129" i="30"/>
  <c r="G89" i="19"/>
  <c r="G97" i="19" s="1"/>
  <c r="H108" i="19"/>
  <c r="J123" i="19"/>
  <c r="J128" i="19" s="1"/>
  <c r="O197" i="19"/>
  <c r="O202" i="19"/>
  <c r="O199" i="19"/>
  <c r="O195" i="19"/>
  <c r="L191" i="19"/>
  <c r="L196" i="19" s="1"/>
  <c r="O198" i="19"/>
  <c r="S201" i="19"/>
  <c r="I150" i="19"/>
  <c r="H229" i="19"/>
  <c r="F274" i="19"/>
  <c r="F271" i="19"/>
  <c r="F279" i="19"/>
  <c r="F276" i="19"/>
  <c r="F275" i="19"/>
  <c r="F273" i="19"/>
  <c r="F270" i="19"/>
  <c r="Q272" i="19"/>
  <c r="W308" i="19"/>
  <c r="W316" i="19"/>
  <c r="R15" i="30"/>
  <c r="H89" i="19"/>
  <c r="H97" i="19" s="1"/>
  <c r="K123" i="19"/>
  <c r="K135" i="19" s="1"/>
  <c r="K147" i="19"/>
  <c r="M196" i="19"/>
  <c r="M194" i="19"/>
  <c r="M195" i="19"/>
  <c r="I229" i="19"/>
  <c r="L156" i="19"/>
  <c r="L20" i="19" s="1"/>
  <c r="K278" i="19"/>
  <c r="G271" i="19"/>
  <c r="G279" i="19"/>
  <c r="C310" i="19"/>
  <c r="C315" i="19"/>
  <c r="G312" i="19"/>
  <c r="C317" i="19"/>
  <c r="I11" i="30"/>
  <c r="U74" i="30"/>
  <c r="U38" i="30"/>
  <c r="F89" i="30"/>
  <c r="F93" i="30" s="1"/>
  <c r="F45" i="30"/>
  <c r="V45" i="30"/>
  <c r="V89" i="30"/>
  <c r="V101" i="30" s="1"/>
  <c r="Q46" i="30"/>
  <c r="L47" i="30"/>
  <c r="J19" i="19"/>
  <c r="R40" i="19"/>
  <c r="R39" i="19" s="1"/>
  <c r="E49" i="19"/>
  <c r="J89" i="19"/>
  <c r="J95" i="19" s="1"/>
  <c r="I89" i="19"/>
  <c r="I94" i="19" s="1"/>
  <c r="L123" i="19"/>
  <c r="L130" i="19" s="1"/>
  <c r="H148" i="19"/>
  <c r="Q191" i="19"/>
  <c r="Q196" i="19" s="1"/>
  <c r="N194" i="19"/>
  <c r="N199" i="19"/>
  <c r="N197" i="19"/>
  <c r="N202" i="19"/>
  <c r="O194" i="19"/>
  <c r="N195" i="19"/>
  <c r="O196" i="19"/>
  <c r="C203" i="19"/>
  <c r="Q270" i="19"/>
  <c r="Q277" i="19"/>
  <c r="Q274" i="19"/>
  <c r="Q271" i="19"/>
  <c r="K276" i="19"/>
  <c r="K277" i="19"/>
  <c r="K275" i="19"/>
  <c r="K274" i="19"/>
  <c r="K273" i="19"/>
  <c r="K272" i="19"/>
  <c r="K270" i="19"/>
  <c r="D312" i="19"/>
  <c r="D313" i="19"/>
  <c r="D311" i="19"/>
  <c r="D317" i="19"/>
  <c r="D316" i="19"/>
  <c r="D315" i="19"/>
  <c r="D314" i="19"/>
  <c r="W313" i="19"/>
  <c r="W15" i="30"/>
  <c r="I17" i="30"/>
  <c r="G89" i="30"/>
  <c r="G95" i="30" s="1"/>
  <c r="G45" i="30"/>
  <c r="W89" i="30"/>
  <c r="W93" i="30" s="1"/>
  <c r="R89" i="30"/>
  <c r="R100" i="30" s="1"/>
  <c r="M89" i="30"/>
  <c r="M94" i="30" s="1"/>
  <c r="D18" i="30"/>
  <c r="J20" i="30"/>
  <c r="Q126" i="30"/>
  <c r="Q127" i="30"/>
  <c r="R152" i="19"/>
  <c r="H239" i="19"/>
  <c r="L267" i="19"/>
  <c r="G276" i="19"/>
  <c r="F305" i="19"/>
  <c r="G309" i="19"/>
  <c r="C314" i="19"/>
  <c r="O315" i="19"/>
  <c r="G317" i="19"/>
  <c r="W12" i="30"/>
  <c r="J48" i="19"/>
  <c r="L89" i="19"/>
  <c r="L94" i="19" s="1"/>
  <c r="L229" i="19"/>
  <c r="P229" i="19"/>
  <c r="P237" i="19" s="1"/>
  <c r="M273" i="19"/>
  <c r="M274" i="19"/>
  <c r="M271" i="19"/>
  <c r="P316" i="19"/>
  <c r="K305" i="19"/>
  <c r="H305" i="19"/>
  <c r="H309" i="19" s="1"/>
  <c r="W310" i="19"/>
  <c r="I97" i="30"/>
  <c r="I93" i="30"/>
  <c r="R40" i="30"/>
  <c r="R39" i="30" s="1"/>
  <c r="Q201" i="30"/>
  <c r="Q200" i="30"/>
  <c r="Q202" i="30"/>
  <c r="Q194" i="30"/>
  <c r="Q198" i="30"/>
  <c r="Q195" i="30"/>
  <c r="Q199" i="30"/>
  <c r="Q203" i="30"/>
  <c r="Q196" i="30"/>
  <c r="Q197" i="30"/>
  <c r="M89" i="19"/>
  <c r="M92" i="19" s="1"/>
  <c r="O123" i="19"/>
  <c r="O126" i="19" s="1"/>
  <c r="S198" i="19"/>
  <c r="S202" i="19"/>
  <c r="S194" i="19"/>
  <c r="S195" i="19"/>
  <c r="S196" i="19"/>
  <c r="C200" i="19"/>
  <c r="D267" i="19"/>
  <c r="D278" i="19" s="1"/>
  <c r="O267" i="19"/>
  <c r="O272" i="19" s="1"/>
  <c r="G273" i="19"/>
  <c r="M279" i="19"/>
  <c r="I305" i="19"/>
  <c r="I309" i="19" s="1"/>
  <c r="C311" i="19"/>
  <c r="O312" i="19"/>
  <c r="G314" i="19"/>
  <c r="M17" i="30"/>
  <c r="I40" i="30"/>
  <c r="I39" i="30" s="1"/>
  <c r="R11" i="19"/>
  <c r="T17" i="19"/>
  <c r="J38" i="19"/>
  <c r="O47" i="19"/>
  <c r="Q53" i="19"/>
  <c r="N45" i="19"/>
  <c r="I46" i="19"/>
  <c r="D47" i="19"/>
  <c r="T47" i="19"/>
  <c r="O48" i="19"/>
  <c r="J49" i="19"/>
  <c r="E50" i="19"/>
  <c r="U50" i="19"/>
  <c r="P51" i="19"/>
  <c r="K52" i="19"/>
  <c r="F53" i="19"/>
  <c r="V53" i="19"/>
  <c r="Q54" i="19"/>
  <c r="N89" i="19"/>
  <c r="N95" i="19" s="1"/>
  <c r="Q123" i="19"/>
  <c r="Q128" i="19" s="1"/>
  <c r="P123" i="19"/>
  <c r="P129" i="19" s="1"/>
  <c r="F150" i="19"/>
  <c r="D151" i="19"/>
  <c r="E191" i="19"/>
  <c r="E196" i="19" s="1"/>
  <c r="T191" i="19"/>
  <c r="T196" i="19" s="1"/>
  <c r="V197" i="19"/>
  <c r="H202" i="19"/>
  <c r="R229" i="19"/>
  <c r="R235" i="19" s="1"/>
  <c r="E272" i="19"/>
  <c r="P267" i="19"/>
  <c r="P272" i="19" s="1"/>
  <c r="Q279" i="19"/>
  <c r="R305" i="19"/>
  <c r="W315" i="19"/>
  <c r="J305" i="32"/>
  <c r="J309" i="32" s="1"/>
  <c r="U45" i="19"/>
  <c r="O108" i="19"/>
  <c r="W151" i="19"/>
  <c r="R154" i="19"/>
  <c r="U191" i="19"/>
  <c r="U196" i="19" s="1"/>
  <c r="C199" i="19"/>
  <c r="I202" i="19"/>
  <c r="I203" i="19"/>
  <c r="K151" i="19"/>
  <c r="V152" i="19"/>
  <c r="V16" i="19" s="1"/>
  <c r="F272" i="19"/>
  <c r="V267" i="19"/>
  <c r="G270" i="19"/>
  <c r="M276" i="19"/>
  <c r="M305" i="19"/>
  <c r="M309" i="19" s="1"/>
  <c r="C308" i="19"/>
  <c r="G311" i="19"/>
  <c r="C316" i="19"/>
  <c r="W14" i="30"/>
  <c r="L45" i="30"/>
  <c r="L89" i="30"/>
  <c r="L99" i="30" s="1"/>
  <c r="G46" i="30"/>
  <c r="M48" i="30"/>
  <c r="T46" i="19"/>
  <c r="V52" i="19"/>
  <c r="P89" i="19"/>
  <c r="P97" i="19" s="1"/>
  <c r="W149" i="19"/>
  <c r="W191" i="19"/>
  <c r="V202" i="19"/>
  <c r="V203" i="19"/>
  <c r="V201" i="19"/>
  <c r="V194" i="19"/>
  <c r="V195" i="19"/>
  <c r="K148" i="19"/>
  <c r="C156" i="19"/>
  <c r="V229" i="19"/>
  <c r="V235" i="19" s="1"/>
  <c r="T267" i="19"/>
  <c r="T272" i="19" s="1"/>
  <c r="Q276" i="19"/>
  <c r="N305" i="19"/>
  <c r="W312" i="19"/>
  <c r="W45" i="30"/>
  <c r="M16" i="30"/>
  <c r="C198" i="19"/>
  <c r="C201" i="19"/>
  <c r="C194" i="19"/>
  <c r="C195" i="19"/>
  <c r="M203" i="19"/>
  <c r="T156" i="19"/>
  <c r="T20" i="19" s="1"/>
  <c r="H274" i="19"/>
  <c r="H275" i="19"/>
  <c r="H277" i="19"/>
  <c r="S267" i="19"/>
  <c r="S278" i="19" s="1"/>
  <c r="G275" i="19"/>
  <c r="E305" i="19"/>
  <c r="E308" i="19" s="1"/>
  <c r="U305" i="19"/>
  <c r="O313" i="19"/>
  <c r="O314" i="19"/>
  <c r="O311" i="19"/>
  <c r="O317" i="19"/>
  <c r="O316" i="19"/>
  <c r="G308" i="19"/>
  <c r="C313" i="19"/>
  <c r="G316" i="19"/>
  <c r="M47" i="30"/>
  <c r="D46" i="19"/>
  <c r="D191" i="19"/>
  <c r="C196" i="19"/>
  <c r="S235" i="19"/>
  <c r="M270" i="19"/>
  <c r="Q273" i="19"/>
  <c r="V305" i="19"/>
  <c r="V308" i="19" s="1"/>
  <c r="Q313" i="19"/>
  <c r="S316" i="19"/>
  <c r="W309" i="19"/>
  <c r="H40" i="30"/>
  <c r="H39" i="30" s="1"/>
  <c r="O45" i="30"/>
  <c r="O89" i="30"/>
  <c r="O92" i="30" s="1"/>
  <c r="J46" i="30"/>
  <c r="J89" i="30"/>
  <c r="J93" i="30" s="1"/>
  <c r="E47" i="30"/>
  <c r="E89" i="30"/>
  <c r="E94" i="30" s="1"/>
  <c r="C89" i="19"/>
  <c r="S89" i="19"/>
  <c r="S100" i="19" s="1"/>
  <c r="E147" i="19"/>
  <c r="N149" i="19"/>
  <c r="L150" i="19"/>
  <c r="F202" i="19"/>
  <c r="F200" i="19"/>
  <c r="M201" i="19"/>
  <c r="M202" i="19"/>
  <c r="O203" i="19"/>
  <c r="G310" i="19"/>
  <c r="T317" i="19"/>
  <c r="T316" i="19"/>
  <c r="T314" i="19"/>
  <c r="D310" i="19"/>
  <c r="G313" i="19"/>
  <c r="U17" i="30"/>
  <c r="I149" i="30"/>
  <c r="I13" i="30" s="1"/>
  <c r="D199" i="30"/>
  <c r="D194" i="30"/>
  <c r="D198" i="30"/>
  <c r="D200" i="30"/>
  <c r="D203" i="30"/>
  <c r="V147" i="30"/>
  <c r="V229" i="30"/>
  <c r="V232" i="30" s="1"/>
  <c r="L149" i="30"/>
  <c r="T275" i="30"/>
  <c r="T270" i="30"/>
  <c r="T274" i="30"/>
  <c r="T279" i="30"/>
  <c r="T276" i="30"/>
  <c r="T273" i="30"/>
  <c r="T277" i="30"/>
  <c r="T271" i="30"/>
  <c r="S50" i="30"/>
  <c r="D74" i="30"/>
  <c r="T45" i="30"/>
  <c r="E48" i="30"/>
  <c r="U48" i="30"/>
  <c r="V51" i="30"/>
  <c r="G54" i="30"/>
  <c r="W54" i="30"/>
  <c r="W123" i="30"/>
  <c r="W129" i="30" s="1"/>
  <c r="G123" i="30"/>
  <c r="G126" i="30" s="1"/>
  <c r="P176" i="30"/>
  <c r="J191" i="30"/>
  <c r="J149" i="30"/>
  <c r="J13" i="30" s="1"/>
  <c r="E191" i="30"/>
  <c r="E196" i="30" s="1"/>
  <c r="D11" i="30"/>
  <c r="D12" i="30"/>
  <c r="W19" i="30"/>
  <c r="W38" i="30"/>
  <c r="T48" i="30"/>
  <c r="T49" i="30"/>
  <c r="N38" i="30"/>
  <c r="F48" i="30"/>
  <c r="H54" i="30"/>
  <c r="O131" i="30"/>
  <c r="O128" i="30"/>
  <c r="K149" i="30"/>
  <c r="K191" i="30"/>
  <c r="F200" i="30"/>
  <c r="F203" i="30"/>
  <c r="F202" i="30"/>
  <c r="F201" i="30"/>
  <c r="C195" i="30"/>
  <c r="L196" i="30"/>
  <c r="S197" i="30"/>
  <c r="H229" i="30"/>
  <c r="H234" i="30" s="1"/>
  <c r="C148" i="30"/>
  <c r="S148" i="30"/>
  <c r="F276" i="30"/>
  <c r="F279" i="30"/>
  <c r="F277" i="30"/>
  <c r="F275" i="30"/>
  <c r="F270" i="30"/>
  <c r="F271" i="30"/>
  <c r="F272" i="30"/>
  <c r="F273" i="30"/>
  <c r="F274" i="30"/>
  <c r="V276" i="30"/>
  <c r="V271" i="30"/>
  <c r="V273" i="30"/>
  <c r="V274" i="30"/>
  <c r="V275" i="30"/>
  <c r="V277" i="30"/>
  <c r="V270" i="30"/>
  <c r="V279" i="30"/>
  <c r="V272" i="30"/>
  <c r="C52" i="30"/>
  <c r="D123" i="30"/>
  <c r="D128" i="30" s="1"/>
  <c r="I123" i="30"/>
  <c r="I132" i="30" s="1"/>
  <c r="I191" i="30"/>
  <c r="D195" i="30"/>
  <c r="I229" i="30"/>
  <c r="I232" i="30" s="1"/>
  <c r="D229" i="30"/>
  <c r="D239" i="30" s="1"/>
  <c r="T148" i="30"/>
  <c r="T229" i="30"/>
  <c r="D14" i="29"/>
  <c r="C49" i="30"/>
  <c r="Q108" i="30"/>
  <c r="J123" i="30"/>
  <c r="J129" i="30" s="1"/>
  <c r="K123" i="30"/>
  <c r="O134" i="30"/>
  <c r="L202" i="30"/>
  <c r="L195" i="30"/>
  <c r="L197" i="30"/>
  <c r="L199" i="30"/>
  <c r="L194" i="30"/>
  <c r="D202" i="30"/>
  <c r="J229" i="30"/>
  <c r="J233" i="30" s="1"/>
  <c r="J147" i="30"/>
  <c r="U229" i="30"/>
  <c r="U233" i="30" s="1"/>
  <c r="C50" i="30"/>
  <c r="H89" i="30"/>
  <c r="H99" i="30" s="1"/>
  <c r="S46" i="30"/>
  <c r="U52" i="30"/>
  <c r="Q128" i="30"/>
  <c r="S134" i="30"/>
  <c r="N123" i="30"/>
  <c r="N131" i="30" s="1"/>
  <c r="K229" i="30"/>
  <c r="K241" i="30" s="1"/>
  <c r="K147" i="30"/>
  <c r="V148" i="30"/>
  <c r="I15" i="30"/>
  <c r="H18" i="30"/>
  <c r="G38" i="30"/>
  <c r="G40" i="30"/>
  <c r="D51" i="30"/>
  <c r="M108" i="30"/>
  <c r="O191" i="30"/>
  <c r="R15" i="29"/>
  <c r="D308" i="19"/>
  <c r="L315" i="19"/>
  <c r="L308" i="19"/>
  <c r="L312" i="19"/>
  <c r="H45" i="30"/>
  <c r="F46" i="30"/>
  <c r="F47" i="30"/>
  <c r="G48" i="30"/>
  <c r="C38" i="30"/>
  <c r="C74" i="30"/>
  <c r="K74" i="30"/>
  <c r="M123" i="30"/>
  <c r="M127" i="30" s="1"/>
  <c r="R123" i="30"/>
  <c r="R134" i="30" s="1"/>
  <c r="O127" i="30"/>
  <c r="P203" i="30"/>
  <c r="P198" i="30"/>
  <c r="P199" i="30"/>
  <c r="D201" i="30"/>
  <c r="F315" i="30"/>
  <c r="F310" i="30"/>
  <c r="F312" i="30"/>
  <c r="F311" i="30"/>
  <c r="F316" i="30"/>
  <c r="F313" i="30"/>
  <c r="F317" i="30"/>
  <c r="F314" i="30"/>
  <c r="F309" i="30"/>
  <c r="K89" i="30"/>
  <c r="K101" i="30" s="1"/>
  <c r="R50" i="30"/>
  <c r="O129" i="30"/>
  <c r="O130" i="30"/>
  <c r="G176" i="30"/>
  <c r="L198" i="30"/>
  <c r="O54" i="30"/>
  <c r="T123" i="30"/>
  <c r="T127" i="30" s="1"/>
  <c r="R191" i="30"/>
  <c r="R196" i="30" s="1"/>
  <c r="J148" i="30"/>
  <c r="S199" i="30"/>
  <c r="S203" i="30"/>
  <c r="S202" i="30"/>
  <c r="S201" i="30"/>
  <c r="S200" i="30"/>
  <c r="D197" i="30"/>
  <c r="K148" i="30"/>
  <c r="V149" i="30"/>
  <c r="V13" i="30" s="1"/>
  <c r="G272" i="19"/>
  <c r="C309" i="19"/>
  <c r="S309" i="19"/>
  <c r="O12" i="30"/>
  <c r="K48" i="30"/>
  <c r="K51" i="30"/>
  <c r="I52" i="30"/>
  <c r="J49" i="30"/>
  <c r="V108" i="30"/>
  <c r="O126" i="30"/>
  <c r="T149" i="30"/>
  <c r="T191" i="30"/>
  <c r="S195" i="30"/>
  <c r="C200" i="30"/>
  <c r="P202" i="30"/>
  <c r="Q229" i="30"/>
  <c r="Q234" i="30" s="1"/>
  <c r="Q147" i="30"/>
  <c r="R150" i="30"/>
  <c r="D275" i="30"/>
  <c r="D270" i="30"/>
  <c r="D273" i="30"/>
  <c r="D271" i="30"/>
  <c r="D276" i="30"/>
  <c r="D277" i="30"/>
  <c r="D279" i="30"/>
  <c r="D274" i="30"/>
  <c r="F50" i="30"/>
  <c r="L52" i="30"/>
  <c r="G53" i="30"/>
  <c r="T89" i="30"/>
  <c r="T101" i="30" s="1"/>
  <c r="U191" i="30"/>
  <c r="L201" i="30"/>
  <c r="P89" i="30"/>
  <c r="P96" i="30" s="1"/>
  <c r="U89" i="30"/>
  <c r="U95" i="30" s="1"/>
  <c r="S198" i="30"/>
  <c r="C147" i="30"/>
  <c r="S229" i="30"/>
  <c r="S241" i="30" s="1"/>
  <c r="N148" i="30"/>
  <c r="N229" i="30"/>
  <c r="N234" i="30" s="1"/>
  <c r="Q38" i="30"/>
  <c r="P45" i="30"/>
  <c r="O48" i="30"/>
  <c r="O50" i="30"/>
  <c r="N51" i="30"/>
  <c r="N53" i="30"/>
  <c r="M54" i="30"/>
  <c r="O149" i="30"/>
  <c r="D196" i="30"/>
  <c r="F278" i="19"/>
  <c r="U123" i="30"/>
  <c r="U135" i="30" s="1"/>
  <c r="H135" i="30"/>
  <c r="H191" i="30"/>
  <c r="H196" i="30" s="1"/>
  <c r="P197" i="30"/>
  <c r="C199" i="30"/>
  <c r="L200" i="30"/>
  <c r="P201" i="30"/>
  <c r="H271" i="30"/>
  <c r="H270" i="30"/>
  <c r="Q278" i="30"/>
  <c r="U279" i="30"/>
  <c r="L305" i="30"/>
  <c r="D40" i="29"/>
  <c r="D39" i="29" s="1"/>
  <c r="I274" i="30"/>
  <c r="I276" i="30"/>
  <c r="M310" i="30"/>
  <c r="M315" i="30"/>
  <c r="M317" i="30"/>
  <c r="M316" i="30"/>
  <c r="M311" i="30"/>
  <c r="N313" i="30"/>
  <c r="N317" i="30"/>
  <c r="N316" i="30"/>
  <c r="N310" i="30"/>
  <c r="H17" i="29"/>
  <c r="W18" i="29"/>
  <c r="P147" i="29"/>
  <c r="P229" i="29"/>
  <c r="P232" i="29" s="1"/>
  <c r="K148" i="29"/>
  <c r="K12" i="29" s="1"/>
  <c r="Q150" i="29"/>
  <c r="Q14" i="29" s="1"/>
  <c r="G152" i="29"/>
  <c r="W152" i="29"/>
  <c r="W16" i="29" s="1"/>
  <c r="R153" i="29"/>
  <c r="R17" i="29" s="1"/>
  <c r="H316" i="29"/>
  <c r="H309" i="29"/>
  <c r="S313" i="29"/>
  <c r="S131" i="30"/>
  <c r="O135" i="30"/>
  <c r="L123" i="30"/>
  <c r="L127" i="30" s="1"/>
  <c r="F152" i="30"/>
  <c r="E153" i="30"/>
  <c r="C155" i="30"/>
  <c r="C156" i="30"/>
  <c r="Q176" i="30"/>
  <c r="F149" i="30"/>
  <c r="R273" i="30"/>
  <c r="R277" i="30"/>
  <c r="R270" i="30"/>
  <c r="J277" i="30"/>
  <c r="J271" i="30"/>
  <c r="J276" i="30"/>
  <c r="J273" i="30"/>
  <c r="Q270" i="30"/>
  <c r="I275" i="30"/>
  <c r="P277" i="30"/>
  <c r="O310" i="30"/>
  <c r="O316" i="30"/>
  <c r="O315" i="30"/>
  <c r="O309" i="30"/>
  <c r="V11" i="29"/>
  <c r="O89" i="29"/>
  <c r="O100" i="29" s="1"/>
  <c r="J46" i="29"/>
  <c r="U47" i="29"/>
  <c r="P48" i="29"/>
  <c r="K49" i="29"/>
  <c r="V16" i="29"/>
  <c r="U49" i="30"/>
  <c r="K150" i="30"/>
  <c r="G152" i="30"/>
  <c r="F154" i="30"/>
  <c r="V191" i="30"/>
  <c r="I148" i="30"/>
  <c r="I12" i="30" s="1"/>
  <c r="O150" i="30"/>
  <c r="K154" i="30"/>
  <c r="Q156" i="30"/>
  <c r="C272" i="30"/>
  <c r="T533" i="10" s="1"/>
  <c r="H533" i="10" s="1"/>
  <c r="S272" i="30"/>
  <c r="K267" i="30"/>
  <c r="K272" i="30" s="1"/>
  <c r="S270" i="30"/>
  <c r="U271" i="30"/>
  <c r="H274" i="30"/>
  <c r="J275" i="30"/>
  <c r="T278" i="30"/>
  <c r="P313" i="30"/>
  <c r="P317" i="30"/>
  <c r="P315" i="30"/>
  <c r="P314" i="30"/>
  <c r="O317" i="30"/>
  <c r="P74" i="29"/>
  <c r="N74" i="29"/>
  <c r="I123" i="29"/>
  <c r="I126" i="29" s="1"/>
  <c r="D46" i="29"/>
  <c r="T123" i="29"/>
  <c r="T128" i="29" s="1"/>
  <c r="O123" i="29"/>
  <c r="O128" i="29" s="1"/>
  <c r="J123" i="29"/>
  <c r="J129" i="29" s="1"/>
  <c r="L54" i="29"/>
  <c r="V152" i="30"/>
  <c r="T272" i="30"/>
  <c r="O267" i="30"/>
  <c r="O278" i="30" s="1"/>
  <c r="U270" i="30"/>
  <c r="D272" i="30"/>
  <c r="J274" i="30"/>
  <c r="R305" i="30"/>
  <c r="R308" i="30" s="1"/>
  <c r="M309" i="30"/>
  <c r="M313" i="30"/>
  <c r="D19" i="29"/>
  <c r="P38" i="29"/>
  <c r="M40" i="29"/>
  <c r="H12" i="29"/>
  <c r="H155" i="30"/>
  <c r="E273" i="30"/>
  <c r="E271" i="30"/>
  <c r="E275" i="30"/>
  <c r="U272" i="30"/>
  <c r="P279" i="30"/>
  <c r="P274" i="30"/>
  <c r="P271" i="30"/>
  <c r="E272" i="30"/>
  <c r="R276" i="30"/>
  <c r="U277" i="30"/>
  <c r="U312" i="30"/>
  <c r="U315" i="30"/>
  <c r="U313" i="30"/>
  <c r="U311" i="30"/>
  <c r="U310" i="30"/>
  <c r="F308" i="30"/>
  <c r="N309" i="30"/>
  <c r="O313" i="30"/>
  <c r="K45" i="29"/>
  <c r="F46" i="29"/>
  <c r="F123" i="29"/>
  <c r="F128" i="29" s="1"/>
  <c r="V123" i="29"/>
  <c r="V128" i="29" s="1"/>
  <c r="V46" i="29"/>
  <c r="Q47" i="29"/>
  <c r="W49" i="29"/>
  <c r="R50" i="29"/>
  <c r="M51" i="29"/>
  <c r="L191" i="29"/>
  <c r="L196" i="29" s="1"/>
  <c r="L149" i="29"/>
  <c r="S153" i="30"/>
  <c r="Q277" i="30"/>
  <c r="Q275" i="30"/>
  <c r="Q273" i="30"/>
  <c r="I273" i="30"/>
  <c r="L274" i="30"/>
  <c r="P275" i="30"/>
  <c r="E279" i="30"/>
  <c r="G305" i="30"/>
  <c r="V305" i="30"/>
  <c r="V308" i="30" s="1"/>
  <c r="U317" i="30"/>
  <c r="C89" i="29"/>
  <c r="C92" i="29" s="1"/>
  <c r="C45" i="29"/>
  <c r="S89" i="29"/>
  <c r="S92" i="29" s="1"/>
  <c r="S45" i="29"/>
  <c r="N46" i="29"/>
  <c r="D95" i="29"/>
  <c r="J50" i="29"/>
  <c r="E98" i="29"/>
  <c r="G267" i="30"/>
  <c r="G278" i="30" s="1"/>
  <c r="W267" i="30"/>
  <c r="S279" i="30"/>
  <c r="R275" i="30"/>
  <c r="H279" i="30"/>
  <c r="H305" i="30"/>
  <c r="W305" i="30"/>
  <c r="W308" i="30" s="1"/>
  <c r="M312" i="30"/>
  <c r="F278" i="30"/>
  <c r="I279" i="30"/>
  <c r="T305" i="30"/>
  <c r="T309" i="30" s="1"/>
  <c r="M308" i="30"/>
  <c r="N312" i="30"/>
  <c r="I16" i="29"/>
  <c r="U74" i="29"/>
  <c r="U38" i="29"/>
  <c r="E92" i="29"/>
  <c r="E100" i="29"/>
  <c r="E101" i="29"/>
  <c r="G147" i="29"/>
  <c r="G229" i="29"/>
  <c r="G239" i="29" s="1"/>
  <c r="M154" i="30"/>
  <c r="H176" i="30"/>
  <c r="D278" i="30"/>
  <c r="U273" i="30"/>
  <c r="U275" i="30"/>
  <c r="N308" i="30"/>
  <c r="F89" i="29"/>
  <c r="F99" i="29" s="1"/>
  <c r="G48" i="29"/>
  <c r="M50" i="29"/>
  <c r="S52" i="29"/>
  <c r="N53" i="29"/>
  <c r="G89" i="29"/>
  <c r="V195" i="29"/>
  <c r="Q89" i="30"/>
  <c r="P108" i="30"/>
  <c r="S150" i="30"/>
  <c r="N154" i="30"/>
  <c r="E147" i="30"/>
  <c r="V150" i="30"/>
  <c r="G153" i="30"/>
  <c r="E270" i="30"/>
  <c r="I271" i="30"/>
  <c r="L272" i="30"/>
  <c r="S274" i="30"/>
  <c r="K305" i="30"/>
  <c r="K308" i="30" s="1"/>
  <c r="P312" i="30"/>
  <c r="U316" i="30"/>
  <c r="C52" i="29"/>
  <c r="G38" i="29"/>
  <c r="G74" i="29"/>
  <c r="W74" i="29"/>
  <c r="W38" i="29"/>
  <c r="Q89" i="29"/>
  <c r="P123" i="29"/>
  <c r="P126" i="29" s="1"/>
  <c r="P45" i="29"/>
  <c r="F47" i="29"/>
  <c r="L49" i="29"/>
  <c r="G50" i="29"/>
  <c r="M52" i="29"/>
  <c r="H53" i="29"/>
  <c r="S54" i="29"/>
  <c r="I229" i="29"/>
  <c r="I234" i="29" s="1"/>
  <c r="I147" i="29"/>
  <c r="N155" i="30"/>
  <c r="V278" i="30"/>
  <c r="U274" i="30"/>
  <c r="M15" i="29"/>
  <c r="H45" i="29"/>
  <c r="H89" i="29"/>
  <c r="H98" i="29" s="1"/>
  <c r="S46" i="29"/>
  <c r="N47" i="29"/>
  <c r="I48" i="29"/>
  <c r="D49" i="29"/>
  <c r="T49" i="29"/>
  <c r="E52" i="29"/>
  <c r="E99" i="29"/>
  <c r="P53" i="29"/>
  <c r="K54" i="29"/>
  <c r="V89" i="29"/>
  <c r="V101" i="29" s="1"/>
  <c r="T197" i="29"/>
  <c r="T200" i="29"/>
  <c r="T203" i="29"/>
  <c r="T202" i="29"/>
  <c r="T199" i="29"/>
  <c r="T194" i="29"/>
  <c r="T198" i="29"/>
  <c r="T195" i="29"/>
  <c r="T201" i="29"/>
  <c r="F123" i="30"/>
  <c r="F134" i="30" s="1"/>
  <c r="V123" i="30"/>
  <c r="V133" i="30" s="1"/>
  <c r="R152" i="30"/>
  <c r="M195" i="30"/>
  <c r="M197" i="30"/>
  <c r="M198" i="30"/>
  <c r="W229" i="30"/>
  <c r="L277" i="30"/>
  <c r="L270" i="30"/>
  <c r="L275" i="30"/>
  <c r="L279" i="30"/>
  <c r="I270" i="30"/>
  <c r="L271" i="30"/>
  <c r="D305" i="30"/>
  <c r="D309" i="30" s="1"/>
  <c r="N311" i="30"/>
  <c r="N315" i="30"/>
  <c r="J11" i="29"/>
  <c r="D100" i="29"/>
  <c r="D98" i="29"/>
  <c r="D97" i="29"/>
  <c r="R123" i="29"/>
  <c r="R45" i="29"/>
  <c r="H47" i="29"/>
  <c r="C123" i="29"/>
  <c r="C133" i="29" s="1"/>
  <c r="C48" i="29"/>
  <c r="N49" i="29"/>
  <c r="D51" i="29"/>
  <c r="T51" i="29"/>
  <c r="O52" i="29"/>
  <c r="J53" i="29"/>
  <c r="E54" i="29"/>
  <c r="I150" i="30"/>
  <c r="I14" i="30" s="1"/>
  <c r="K156" i="30"/>
  <c r="M267" i="30"/>
  <c r="M272" i="30" s="1"/>
  <c r="C278" i="30"/>
  <c r="T534" i="10" s="1"/>
  <c r="H534" i="10" s="1"/>
  <c r="J270" i="30"/>
  <c r="E276" i="30"/>
  <c r="I277" i="30"/>
  <c r="E312" i="30"/>
  <c r="E310" i="30"/>
  <c r="E309" i="30"/>
  <c r="E308" i="30"/>
  <c r="E317" i="30"/>
  <c r="O311" i="30"/>
  <c r="W48" i="29"/>
  <c r="V199" i="29"/>
  <c r="V194" i="29"/>
  <c r="V203" i="29"/>
  <c r="V202" i="29"/>
  <c r="V200" i="29"/>
  <c r="V197" i="29"/>
  <c r="V201" i="29"/>
  <c r="V196" i="29"/>
  <c r="N273" i="30"/>
  <c r="N276" i="30"/>
  <c r="N274" i="30"/>
  <c r="I278" i="30"/>
  <c r="N271" i="30"/>
  <c r="Q272" i="30"/>
  <c r="C275" i="30"/>
  <c r="N278" i="30"/>
  <c r="Q279" i="30"/>
  <c r="U308" i="30"/>
  <c r="E313" i="30"/>
  <c r="E38" i="29"/>
  <c r="L47" i="29"/>
  <c r="E15" i="29"/>
  <c r="E19" i="29"/>
  <c r="Q271" i="30"/>
  <c r="R272" i="30"/>
  <c r="H276" i="30"/>
  <c r="P278" i="30"/>
  <c r="R279" i="30"/>
  <c r="I305" i="30"/>
  <c r="I308" i="30" s="1"/>
  <c r="M314" i="30"/>
  <c r="N14" i="29"/>
  <c r="O45" i="29"/>
  <c r="L40" i="29"/>
  <c r="U123" i="29"/>
  <c r="U131" i="29" s="1"/>
  <c r="K123" i="29"/>
  <c r="J305" i="30"/>
  <c r="R14" i="29"/>
  <c r="E51" i="29"/>
  <c r="M38" i="29"/>
  <c r="H191" i="29"/>
  <c r="W45" i="29"/>
  <c r="W89" i="29"/>
  <c r="W94" i="29" s="1"/>
  <c r="M47" i="29"/>
  <c r="C49" i="29"/>
  <c r="S49" i="29"/>
  <c r="D52" i="29"/>
  <c r="O53" i="29"/>
  <c r="J54" i="29"/>
  <c r="L123" i="29"/>
  <c r="L129" i="29" s="1"/>
  <c r="M149" i="29"/>
  <c r="M196" i="29"/>
  <c r="K198" i="29"/>
  <c r="K203" i="29"/>
  <c r="K202" i="29"/>
  <c r="K201" i="29"/>
  <c r="K200" i="29"/>
  <c r="K199" i="29"/>
  <c r="D314" i="29"/>
  <c r="D315" i="29"/>
  <c r="D312" i="29"/>
  <c r="D310" i="29"/>
  <c r="D313" i="29"/>
  <c r="D316" i="29"/>
  <c r="D308" i="29"/>
  <c r="D311" i="29"/>
  <c r="D317" i="29"/>
  <c r="D309" i="29"/>
  <c r="M199" i="29"/>
  <c r="M202" i="29"/>
  <c r="R229" i="29"/>
  <c r="F16" i="28"/>
  <c r="I74" i="29"/>
  <c r="I45" i="29"/>
  <c r="T89" i="29"/>
  <c r="T94" i="29" s="1"/>
  <c r="E96" i="29"/>
  <c r="K51" i="29"/>
  <c r="G123" i="29"/>
  <c r="G127" i="29" s="1"/>
  <c r="C50" i="29"/>
  <c r="M148" i="29"/>
  <c r="M12" i="29" s="1"/>
  <c r="O191" i="29"/>
  <c r="O196" i="29" s="1"/>
  <c r="K195" i="29"/>
  <c r="M201" i="29"/>
  <c r="R74" i="29"/>
  <c r="J89" i="29"/>
  <c r="J94" i="29" s="1"/>
  <c r="E93" i="29"/>
  <c r="U89" i="29"/>
  <c r="U97" i="29" s="1"/>
  <c r="K48" i="29"/>
  <c r="M54" i="29"/>
  <c r="I89" i="29"/>
  <c r="I98" i="29" s="1"/>
  <c r="Q200" i="29"/>
  <c r="Q195" i="29"/>
  <c r="Q198" i="29"/>
  <c r="Q201" i="29"/>
  <c r="M195" i="29"/>
  <c r="M198" i="29"/>
  <c r="T229" i="29"/>
  <c r="T232" i="29" s="1"/>
  <c r="T147" i="29"/>
  <c r="M275" i="29"/>
  <c r="M278" i="29"/>
  <c r="M270" i="29"/>
  <c r="M273" i="29"/>
  <c r="M276" i="29"/>
  <c r="M279" i="29"/>
  <c r="M271" i="29"/>
  <c r="M274" i="29"/>
  <c r="M277" i="29"/>
  <c r="P308" i="30"/>
  <c r="E46" i="29"/>
  <c r="G47" i="29"/>
  <c r="Q53" i="29"/>
  <c r="M89" i="29"/>
  <c r="M97" i="29" s="1"/>
  <c r="C150" i="29"/>
  <c r="R203" i="29"/>
  <c r="R198" i="29"/>
  <c r="R194" i="29"/>
  <c r="E229" i="29"/>
  <c r="U229" i="29"/>
  <c r="U235" i="29" s="1"/>
  <c r="R99" i="28"/>
  <c r="R98" i="28"/>
  <c r="R95" i="28"/>
  <c r="R93" i="28"/>
  <c r="R94" i="28"/>
  <c r="J130" i="28"/>
  <c r="J132" i="28"/>
  <c r="J127" i="28"/>
  <c r="J133" i="28"/>
  <c r="Q305" i="30"/>
  <c r="F15" i="29"/>
  <c r="G46" i="29"/>
  <c r="J48" i="29"/>
  <c r="G194" i="29"/>
  <c r="R195" i="29"/>
  <c r="R201" i="29"/>
  <c r="M203" i="29"/>
  <c r="I313" i="29"/>
  <c r="I316" i="29"/>
  <c r="I310" i="29"/>
  <c r="I311" i="29"/>
  <c r="I314" i="29"/>
  <c r="I317" i="29"/>
  <c r="I312" i="29"/>
  <c r="I315" i="29"/>
  <c r="W147" i="29"/>
  <c r="R148" i="29"/>
  <c r="H150" i="29"/>
  <c r="H157" i="29" s="1"/>
  <c r="C151" i="29"/>
  <c r="S151" i="29"/>
  <c r="N152" i="29"/>
  <c r="I153" i="29"/>
  <c r="M40" i="28"/>
  <c r="M39" i="28" s="1"/>
  <c r="K128" i="28"/>
  <c r="K133" i="28"/>
  <c r="K135" i="28"/>
  <c r="C305" i="30"/>
  <c r="C309" i="30" s="1"/>
  <c r="S305" i="30"/>
  <c r="P50" i="29"/>
  <c r="N45" i="29"/>
  <c r="N89" i="29"/>
  <c r="N100" i="29" s="1"/>
  <c r="D47" i="29"/>
  <c r="T47" i="29"/>
  <c r="O48" i="29"/>
  <c r="J49" i="29"/>
  <c r="V53" i="29"/>
  <c r="Q54" i="29"/>
  <c r="R89" i="29"/>
  <c r="R93" i="29" s="1"/>
  <c r="R147" i="29"/>
  <c r="I176" i="29"/>
  <c r="D191" i="29"/>
  <c r="D149" i="29"/>
  <c r="T196" i="29"/>
  <c r="T149" i="29"/>
  <c r="K194" i="29"/>
  <c r="K197" i="29"/>
  <c r="H229" i="29"/>
  <c r="W12" i="28"/>
  <c r="T148" i="29"/>
  <c r="T12" i="29" s="1"/>
  <c r="U151" i="29"/>
  <c r="U15" i="29" s="1"/>
  <c r="F11" i="28"/>
  <c r="G197" i="30"/>
  <c r="J272" i="30"/>
  <c r="E278" i="30"/>
  <c r="U278" i="30"/>
  <c r="O47" i="29"/>
  <c r="V52" i="29"/>
  <c r="P89" i="29"/>
  <c r="P95" i="29" s="1"/>
  <c r="V47" i="29"/>
  <c r="C54" i="29"/>
  <c r="J150" i="29"/>
  <c r="P152" i="29"/>
  <c r="F149" i="29"/>
  <c r="F191" i="29"/>
  <c r="F196" i="29" s="1"/>
  <c r="C196" i="29"/>
  <c r="T484" i="10" s="1"/>
  <c r="H484" i="10" s="1"/>
  <c r="S203" i="29"/>
  <c r="Q45" i="29"/>
  <c r="L89" i="29"/>
  <c r="L98" i="29" s="1"/>
  <c r="K108" i="29"/>
  <c r="G196" i="29"/>
  <c r="K147" i="29"/>
  <c r="V148" i="29"/>
  <c r="Q229" i="29"/>
  <c r="Q239" i="29" s="1"/>
  <c r="D279" i="29"/>
  <c r="D275" i="29"/>
  <c r="D274" i="29"/>
  <c r="D277" i="29"/>
  <c r="D278" i="29"/>
  <c r="D270" i="29"/>
  <c r="D273" i="29"/>
  <c r="D276" i="29"/>
  <c r="D271" i="29"/>
  <c r="T273" i="29"/>
  <c r="T276" i="29"/>
  <c r="T278" i="29"/>
  <c r="T270" i="29"/>
  <c r="T279" i="29"/>
  <c r="T271" i="29"/>
  <c r="T274" i="29"/>
  <c r="T277" i="29"/>
  <c r="T275" i="29"/>
  <c r="D15" i="28"/>
  <c r="E18" i="28"/>
  <c r="K20" i="28"/>
  <c r="C53" i="29"/>
  <c r="V40" i="29"/>
  <c r="V39" i="29" s="1"/>
  <c r="S48" i="29"/>
  <c r="U54" i="29"/>
  <c r="E123" i="29"/>
  <c r="P46" i="29"/>
  <c r="R52" i="29"/>
  <c r="C201" i="29"/>
  <c r="C200" i="29"/>
  <c r="C198" i="29"/>
  <c r="C197" i="29"/>
  <c r="C195" i="29"/>
  <c r="C194" i="29"/>
  <c r="P52" i="29"/>
  <c r="M229" i="29"/>
  <c r="M239" i="29" s="1"/>
  <c r="M147" i="29"/>
  <c r="M11" i="29" s="1"/>
  <c r="S149" i="29"/>
  <c r="S13" i="29" s="1"/>
  <c r="S40" i="28"/>
  <c r="G202" i="29"/>
  <c r="G197" i="29"/>
  <c r="G195" i="29"/>
  <c r="G198" i="29"/>
  <c r="G203" i="29"/>
  <c r="G201" i="29"/>
  <c r="G200" i="29"/>
  <c r="N147" i="29"/>
  <c r="L14" i="28"/>
  <c r="N20" i="28"/>
  <c r="O202" i="28"/>
  <c r="O195" i="28"/>
  <c r="O198" i="28"/>
  <c r="O203" i="28"/>
  <c r="O197" i="28"/>
  <c r="O199" i="28"/>
  <c r="O200" i="28"/>
  <c r="O201" i="28"/>
  <c r="O194" i="28"/>
  <c r="S150" i="29"/>
  <c r="O153" i="29"/>
  <c r="J195" i="29"/>
  <c r="J197" i="29"/>
  <c r="Q316" i="29"/>
  <c r="D89" i="28"/>
  <c r="D92" i="28" s="1"/>
  <c r="C191" i="28"/>
  <c r="C149" i="28"/>
  <c r="S149" i="28"/>
  <c r="S191" i="28"/>
  <c r="O270" i="29"/>
  <c r="O275" i="29"/>
  <c r="O271" i="29"/>
  <c r="O279" i="29"/>
  <c r="O277" i="29"/>
  <c r="O276" i="29"/>
  <c r="O274" i="29"/>
  <c r="O273" i="29"/>
  <c r="F275" i="29"/>
  <c r="F270" i="29"/>
  <c r="F279" i="29"/>
  <c r="F277" i="29"/>
  <c r="F276" i="29"/>
  <c r="F274" i="29"/>
  <c r="F273" i="29"/>
  <c r="F271" i="29"/>
  <c r="U275" i="29"/>
  <c r="F312" i="29"/>
  <c r="M11" i="28"/>
  <c r="V45" i="28"/>
  <c r="V89" i="28"/>
  <c r="V97" i="28" s="1"/>
  <c r="W89" i="28"/>
  <c r="W96" i="28" s="1"/>
  <c r="R49" i="28"/>
  <c r="R96" i="28"/>
  <c r="C52" i="28"/>
  <c r="F89" i="28"/>
  <c r="F92" i="28" s="1"/>
  <c r="J129" i="28"/>
  <c r="P49" i="29"/>
  <c r="Q74" i="29"/>
  <c r="D123" i="29"/>
  <c r="D132" i="29" s="1"/>
  <c r="W148" i="29"/>
  <c r="U150" i="29"/>
  <c r="T152" i="29"/>
  <c r="Q155" i="29"/>
  <c r="K196" i="29"/>
  <c r="T272" i="29"/>
  <c r="C276" i="29"/>
  <c r="N277" i="29"/>
  <c r="P310" i="29"/>
  <c r="O50" i="28"/>
  <c r="V17" i="28"/>
  <c r="G89" i="28"/>
  <c r="G95" i="28" s="1"/>
  <c r="E123" i="28"/>
  <c r="E130" i="28" s="1"/>
  <c r="U123" i="28"/>
  <c r="U130" i="28" s="1"/>
  <c r="U46" i="28"/>
  <c r="K14" i="28"/>
  <c r="V49" i="28"/>
  <c r="Q50" i="28"/>
  <c r="R53" i="28"/>
  <c r="Q276" i="29"/>
  <c r="Q271" i="29"/>
  <c r="Q274" i="29"/>
  <c r="Q277" i="29"/>
  <c r="Q279" i="29"/>
  <c r="Q275" i="29"/>
  <c r="Q273" i="29"/>
  <c r="Q272" i="29"/>
  <c r="Q270" i="29"/>
  <c r="K274" i="29"/>
  <c r="K271" i="29"/>
  <c r="N305" i="29"/>
  <c r="F40" i="28"/>
  <c r="F39" i="28" s="1"/>
  <c r="C89" i="28"/>
  <c r="S46" i="28"/>
  <c r="S89" i="28"/>
  <c r="S100" i="28" s="1"/>
  <c r="J17" i="28"/>
  <c r="U52" i="28"/>
  <c r="H89" i="28"/>
  <c r="F123" i="28"/>
  <c r="V123" i="28"/>
  <c r="V135" i="28" s="1"/>
  <c r="O123" i="28"/>
  <c r="O128" i="28" s="1"/>
  <c r="H123" i="29"/>
  <c r="H134" i="29" s="1"/>
  <c r="E147" i="29"/>
  <c r="N197" i="29"/>
  <c r="N199" i="29"/>
  <c r="L277" i="29"/>
  <c r="L276" i="29"/>
  <c r="L279" i="29"/>
  <c r="L271" i="29"/>
  <c r="U277" i="29"/>
  <c r="K279" i="29"/>
  <c r="G312" i="29"/>
  <c r="G314" i="29"/>
  <c r="G317" i="29"/>
  <c r="G310" i="29"/>
  <c r="Q315" i="29"/>
  <c r="F317" i="29"/>
  <c r="I45" i="28"/>
  <c r="I89" i="28"/>
  <c r="I95" i="28" s="1"/>
  <c r="J14" i="28"/>
  <c r="U49" i="28"/>
  <c r="P50" i="28"/>
  <c r="K51" i="28"/>
  <c r="V52" i="28"/>
  <c r="Q53" i="28"/>
  <c r="L54" i="28"/>
  <c r="J89" i="28"/>
  <c r="J95" i="28" s="1"/>
  <c r="W123" i="28"/>
  <c r="W127" i="28" s="1"/>
  <c r="R47" i="28"/>
  <c r="T53" i="28"/>
  <c r="T123" i="28"/>
  <c r="T131" i="28" s="1"/>
  <c r="G201" i="28"/>
  <c r="G198" i="28"/>
  <c r="G194" i="28"/>
  <c r="G200" i="28"/>
  <c r="G195" i="28"/>
  <c r="G197" i="28"/>
  <c r="G202" i="28"/>
  <c r="C155" i="29"/>
  <c r="O229" i="29"/>
  <c r="O234" i="29" s="1"/>
  <c r="N278" i="29"/>
  <c r="I309" i="29"/>
  <c r="P312" i="29"/>
  <c r="F314" i="29"/>
  <c r="H40" i="28"/>
  <c r="H39" i="28" s="1"/>
  <c r="E47" i="28"/>
  <c r="G40" i="28"/>
  <c r="R100" i="28"/>
  <c r="M123" i="28"/>
  <c r="M127" i="28" s="1"/>
  <c r="H199" i="28"/>
  <c r="H200" i="28"/>
  <c r="D272" i="29"/>
  <c r="O278" i="29"/>
  <c r="N271" i="29"/>
  <c r="U274" i="29"/>
  <c r="K276" i="29"/>
  <c r="N279" i="29"/>
  <c r="F311" i="29"/>
  <c r="Q312" i="29"/>
  <c r="O20" i="28"/>
  <c r="W11" i="28"/>
  <c r="K45" i="28"/>
  <c r="Q47" i="28"/>
  <c r="R97" i="28"/>
  <c r="R50" i="28"/>
  <c r="H52" i="28"/>
  <c r="S53" i="28"/>
  <c r="P89" i="28"/>
  <c r="P95" i="28" s="1"/>
  <c r="U155" i="29"/>
  <c r="U19" i="29" s="1"/>
  <c r="E267" i="29"/>
  <c r="U272" i="29"/>
  <c r="K273" i="29"/>
  <c r="R305" i="29"/>
  <c r="R308" i="29" s="1"/>
  <c r="K317" i="29"/>
  <c r="K315" i="29"/>
  <c r="K314" i="29"/>
  <c r="K312" i="29"/>
  <c r="K311" i="29"/>
  <c r="G311" i="29"/>
  <c r="W38" i="28"/>
  <c r="C46" i="28"/>
  <c r="T49" i="28"/>
  <c r="N53" i="28"/>
  <c r="I74" i="28"/>
  <c r="E229" i="28"/>
  <c r="E232" i="28" s="1"/>
  <c r="E147" i="28"/>
  <c r="Q278" i="29"/>
  <c r="U271" i="29"/>
  <c r="L273" i="29"/>
  <c r="N276" i="29"/>
  <c r="F308" i="29"/>
  <c r="W49" i="28"/>
  <c r="M89" i="28"/>
  <c r="T89" i="28"/>
  <c r="T96" i="28" s="1"/>
  <c r="K89" i="29"/>
  <c r="H108" i="29"/>
  <c r="M123" i="29"/>
  <c r="M130" i="29" s="1"/>
  <c r="N123" i="29"/>
  <c r="N130" i="29" s="1"/>
  <c r="E156" i="29"/>
  <c r="W191" i="29"/>
  <c r="U194" i="29"/>
  <c r="U195" i="29"/>
  <c r="U197" i="29"/>
  <c r="U198" i="29"/>
  <c r="U200" i="29"/>
  <c r="U201" i="29"/>
  <c r="K270" i="29"/>
  <c r="G308" i="29"/>
  <c r="P314" i="29"/>
  <c r="P317" i="29"/>
  <c r="I14" i="28"/>
  <c r="F46" i="28"/>
  <c r="L47" i="28"/>
  <c r="U19" i="28"/>
  <c r="Q38" i="28"/>
  <c r="Q74" i="28"/>
  <c r="K74" i="28"/>
  <c r="V38" i="28"/>
  <c r="V108" i="28"/>
  <c r="P196" i="28"/>
  <c r="P195" i="28"/>
  <c r="P198" i="28"/>
  <c r="P203" i="28"/>
  <c r="P197" i="28"/>
  <c r="P201" i="28"/>
  <c r="P194" i="28"/>
  <c r="P202" i="28"/>
  <c r="P200" i="28"/>
  <c r="G203" i="28"/>
  <c r="U276" i="29"/>
  <c r="K278" i="29"/>
  <c r="Q310" i="29"/>
  <c r="Q317" i="29"/>
  <c r="Q313" i="29"/>
  <c r="Q314" i="29"/>
  <c r="F316" i="29"/>
  <c r="O89" i="28"/>
  <c r="O97" i="28" s="1"/>
  <c r="K49" i="28"/>
  <c r="R54" i="28"/>
  <c r="R101" i="28"/>
  <c r="R123" i="28"/>
  <c r="R128" i="28" s="1"/>
  <c r="J134" i="28"/>
  <c r="Q199" i="28"/>
  <c r="Q194" i="28"/>
  <c r="Q201" i="28"/>
  <c r="Q197" i="28"/>
  <c r="Q203" i="28"/>
  <c r="Q196" i="28"/>
  <c r="Q198" i="28"/>
  <c r="Q200" i="28"/>
  <c r="Q195" i="28"/>
  <c r="J74" i="29"/>
  <c r="M150" i="29"/>
  <c r="G156" i="29"/>
  <c r="C176" i="29"/>
  <c r="S176" i="29"/>
  <c r="I191" i="29"/>
  <c r="I149" i="29"/>
  <c r="L148" i="29"/>
  <c r="C272" i="29"/>
  <c r="T495" i="10" s="1"/>
  <c r="H495" i="10" s="1"/>
  <c r="L278" i="29"/>
  <c r="P311" i="29"/>
  <c r="F313" i="29"/>
  <c r="G316" i="29"/>
  <c r="G16" i="28"/>
  <c r="N47" i="28"/>
  <c r="V14" i="28"/>
  <c r="W53" i="28"/>
  <c r="C74" i="28"/>
  <c r="S38" i="28"/>
  <c r="R74" i="28"/>
  <c r="C123" i="28"/>
  <c r="C135" i="28" s="1"/>
  <c r="S123" i="28"/>
  <c r="S126" i="28" s="1"/>
  <c r="S45" i="28"/>
  <c r="N191" i="28"/>
  <c r="N196" i="28" s="1"/>
  <c r="N149" i="28"/>
  <c r="R202" i="28"/>
  <c r="R197" i="28"/>
  <c r="R201" i="28"/>
  <c r="R194" i="28"/>
  <c r="R203" i="28"/>
  <c r="N270" i="29"/>
  <c r="U273" i="29"/>
  <c r="K275" i="29"/>
  <c r="W305" i="29"/>
  <c r="W309" i="29" s="1"/>
  <c r="T314" i="29"/>
  <c r="T316" i="29"/>
  <c r="T312" i="29"/>
  <c r="T317" i="29"/>
  <c r="T315" i="29"/>
  <c r="Q311" i="29"/>
  <c r="G313" i="29"/>
  <c r="W48" i="28"/>
  <c r="M51" i="28"/>
  <c r="D38" i="28"/>
  <c r="D74" i="28"/>
  <c r="T38" i="28"/>
  <c r="T74" i="28"/>
  <c r="O196" i="28"/>
  <c r="O149" i="28"/>
  <c r="U195" i="28"/>
  <c r="U200" i="28"/>
  <c r="U203" i="28"/>
  <c r="U197" i="28"/>
  <c r="U198" i="28"/>
  <c r="U199" i="28"/>
  <c r="U201" i="28"/>
  <c r="U202" i="28"/>
  <c r="Q123" i="29"/>
  <c r="Q128" i="29" s="1"/>
  <c r="S123" i="29"/>
  <c r="S127" i="29" s="1"/>
  <c r="F278" i="29"/>
  <c r="L275" i="29"/>
  <c r="C305" i="29"/>
  <c r="F310" i="29"/>
  <c r="P11" i="28"/>
  <c r="W40" i="28"/>
  <c r="R45" i="28"/>
  <c r="R92" i="28"/>
  <c r="M46" i="28"/>
  <c r="C48" i="28"/>
  <c r="S14" i="28"/>
  <c r="N49" i="28"/>
  <c r="T51" i="28"/>
  <c r="E54" i="28"/>
  <c r="U54" i="28"/>
  <c r="D123" i="28"/>
  <c r="D134" i="28" s="1"/>
  <c r="L272" i="29"/>
  <c r="U270" i="29"/>
  <c r="T309" i="29"/>
  <c r="T311" i="29"/>
  <c r="K313" i="29"/>
  <c r="C38" i="28"/>
  <c r="H123" i="28"/>
  <c r="H128" i="28" s="1"/>
  <c r="M272" i="29"/>
  <c r="H267" i="29"/>
  <c r="C277" i="29"/>
  <c r="U278" i="29"/>
  <c r="J316" i="29"/>
  <c r="J313" i="29"/>
  <c r="J309" i="29"/>
  <c r="J310" i="29"/>
  <c r="F315" i="29"/>
  <c r="P316" i="29"/>
  <c r="F18" i="28"/>
  <c r="U47" i="28"/>
  <c r="G49" i="28"/>
  <c r="C53" i="28"/>
  <c r="Q18" i="28"/>
  <c r="I123" i="28"/>
  <c r="I126" i="28" s="1"/>
  <c r="Q89" i="28"/>
  <c r="E277" i="28"/>
  <c r="O229" i="28"/>
  <c r="O232" i="28" s="1"/>
  <c r="J229" i="28"/>
  <c r="J235" i="28" s="1"/>
  <c r="K151" i="28"/>
  <c r="V274" i="28"/>
  <c r="V270" i="28"/>
  <c r="V276" i="28"/>
  <c r="V277" i="28"/>
  <c r="G40" i="27"/>
  <c r="W40" i="27"/>
  <c r="W39" i="27" s="1"/>
  <c r="W267" i="29"/>
  <c r="W278" i="29" s="1"/>
  <c r="K308" i="29"/>
  <c r="F309" i="29"/>
  <c r="V305" i="29"/>
  <c r="V309" i="29" s="1"/>
  <c r="U308" i="29"/>
  <c r="U309" i="29"/>
  <c r="U310" i="29"/>
  <c r="U311" i="29"/>
  <c r="U312" i="29"/>
  <c r="U313" i="29"/>
  <c r="U314" i="29"/>
  <c r="Q45" i="28"/>
  <c r="L74" i="28"/>
  <c r="L38" i="28"/>
  <c r="I47" i="28"/>
  <c r="K53" i="28"/>
  <c r="K197" i="28"/>
  <c r="K203" i="28"/>
  <c r="I197" i="28"/>
  <c r="D198" i="28"/>
  <c r="K148" i="28"/>
  <c r="M154" i="28"/>
  <c r="S309" i="28"/>
  <c r="J132" i="27"/>
  <c r="J131" i="27"/>
  <c r="R279" i="29"/>
  <c r="R274" i="29"/>
  <c r="R270" i="29"/>
  <c r="R271" i="29"/>
  <c r="L305" i="29"/>
  <c r="L309" i="29" s="1"/>
  <c r="D45" i="28"/>
  <c r="F51" i="28"/>
  <c r="Q108" i="28"/>
  <c r="D149" i="28"/>
  <c r="V152" i="28"/>
  <c r="J194" i="28"/>
  <c r="J197" i="28"/>
  <c r="J200" i="28"/>
  <c r="J199" i="28"/>
  <c r="I315" i="28"/>
  <c r="I310" i="28"/>
  <c r="I312" i="28"/>
  <c r="I317" i="28"/>
  <c r="I316" i="28"/>
  <c r="I314" i="28"/>
  <c r="I313" i="28"/>
  <c r="I311" i="28"/>
  <c r="I308" i="28"/>
  <c r="T309" i="28"/>
  <c r="I267" i="29"/>
  <c r="S270" i="29"/>
  <c r="S271" i="29"/>
  <c r="R273" i="29"/>
  <c r="S274" i="29"/>
  <c r="R275" i="29"/>
  <c r="R276" i="29"/>
  <c r="R277" i="29"/>
  <c r="R278" i="29"/>
  <c r="S15" i="28"/>
  <c r="N74" i="28"/>
  <c r="E89" i="28"/>
  <c r="E94" i="28" s="1"/>
  <c r="U89" i="28"/>
  <c r="U96" i="28" s="1"/>
  <c r="G123" i="28"/>
  <c r="G129" i="28" s="1"/>
  <c r="E149" i="28"/>
  <c r="T176" i="28"/>
  <c r="M191" i="28"/>
  <c r="L191" i="28"/>
  <c r="K199" i="28"/>
  <c r="Q17" i="27"/>
  <c r="R101" i="27"/>
  <c r="C229" i="28"/>
  <c r="C236" i="28" s="1"/>
  <c r="I149" i="28"/>
  <c r="I157" i="28" s="1"/>
  <c r="K155" i="28"/>
  <c r="D229" i="28"/>
  <c r="D240" i="28" s="1"/>
  <c r="D147" i="28"/>
  <c r="F153" i="28"/>
  <c r="U229" i="28"/>
  <c r="U239" i="28" s="1"/>
  <c r="R95" i="27"/>
  <c r="V147" i="28"/>
  <c r="Q229" i="28"/>
  <c r="Q235" i="28" s="1"/>
  <c r="C154" i="28"/>
  <c r="R273" i="28"/>
  <c r="R271" i="28"/>
  <c r="R277" i="28"/>
  <c r="R270" i="28"/>
  <c r="R276" i="28"/>
  <c r="R275" i="28"/>
  <c r="R274" i="28"/>
  <c r="R279" i="28"/>
  <c r="R272" i="28"/>
  <c r="I309" i="28"/>
  <c r="G229" i="28"/>
  <c r="G241" i="28" s="1"/>
  <c r="C151" i="28"/>
  <c r="C276" i="28"/>
  <c r="C277" i="28"/>
  <c r="C270" i="28"/>
  <c r="C275" i="28"/>
  <c r="C274" i="28"/>
  <c r="C273" i="28"/>
  <c r="C279" i="28"/>
  <c r="C271" i="28"/>
  <c r="S276" i="28"/>
  <c r="S271" i="28"/>
  <c r="S277" i="28"/>
  <c r="S270" i="28"/>
  <c r="S275" i="28"/>
  <c r="S274" i="28"/>
  <c r="S273" i="28"/>
  <c r="S279" i="28"/>
  <c r="D40" i="27"/>
  <c r="S148" i="28"/>
  <c r="U154" i="28"/>
  <c r="T133" i="29"/>
  <c r="W123" i="29"/>
  <c r="W127" i="29" s="1"/>
  <c r="P267" i="29"/>
  <c r="G267" i="29"/>
  <c r="G278" i="29" s="1"/>
  <c r="M305" i="29"/>
  <c r="M309" i="29" s="1"/>
  <c r="G54" i="28"/>
  <c r="E74" i="28"/>
  <c r="U74" i="28"/>
  <c r="S50" i="28"/>
  <c r="L89" i="28"/>
  <c r="L97" i="28" s="1"/>
  <c r="P123" i="28"/>
  <c r="O147" i="28"/>
  <c r="O148" i="28"/>
  <c r="D203" i="28"/>
  <c r="D199" i="28"/>
  <c r="D202" i="28"/>
  <c r="D195" i="28"/>
  <c r="T191" i="28"/>
  <c r="T196" i="28" s="1"/>
  <c r="V198" i="28"/>
  <c r="V199" i="28"/>
  <c r="V202" i="28"/>
  <c r="D201" i="28"/>
  <c r="J203" i="28"/>
  <c r="I229" i="28"/>
  <c r="I235" i="28" s="1"/>
  <c r="U151" i="28"/>
  <c r="Q40" i="27"/>
  <c r="E305" i="29"/>
  <c r="E308" i="29" s="1"/>
  <c r="U317" i="29"/>
  <c r="I12" i="28"/>
  <c r="N48" i="28"/>
  <c r="P54" i="28"/>
  <c r="J108" i="28"/>
  <c r="Q123" i="28"/>
  <c r="Q134" i="28" s="1"/>
  <c r="P148" i="28"/>
  <c r="O150" i="28"/>
  <c r="O151" i="28"/>
  <c r="M152" i="28"/>
  <c r="L154" i="28"/>
  <c r="L18" i="28" s="1"/>
  <c r="M155" i="28"/>
  <c r="L176" i="28"/>
  <c r="E195" i="28"/>
  <c r="E199" i="28"/>
  <c r="E202" i="28"/>
  <c r="U196" i="28"/>
  <c r="J195" i="28"/>
  <c r="D200" i="28"/>
  <c r="E201" i="28"/>
  <c r="J202" i="28"/>
  <c r="V272" i="28"/>
  <c r="R310" i="28"/>
  <c r="R316" i="28"/>
  <c r="R315" i="28"/>
  <c r="R314" i="28"/>
  <c r="R313" i="28"/>
  <c r="R311" i="28"/>
  <c r="R308" i="28"/>
  <c r="J271" i="29"/>
  <c r="J270" i="29"/>
  <c r="J273" i="29"/>
  <c r="O315" i="29"/>
  <c r="O311" i="29"/>
  <c r="O314" i="29"/>
  <c r="O308" i="29"/>
  <c r="O309" i="29"/>
  <c r="O312" i="29"/>
  <c r="N89" i="28"/>
  <c r="N98" i="28" s="1"/>
  <c r="N45" i="28"/>
  <c r="Q148" i="28"/>
  <c r="P150" i="28"/>
  <c r="P151" i="28"/>
  <c r="N152" i="28"/>
  <c r="F198" i="28"/>
  <c r="F195" i="28"/>
  <c r="F201" i="28"/>
  <c r="I194" i="28"/>
  <c r="K195" i="28"/>
  <c r="E200" i="28"/>
  <c r="K202" i="28"/>
  <c r="C313" i="28"/>
  <c r="C314" i="28"/>
  <c r="C317" i="28"/>
  <c r="C316" i="28"/>
  <c r="C315" i="28"/>
  <c r="C312" i="28"/>
  <c r="C311" i="28"/>
  <c r="C310" i="28"/>
  <c r="C309" i="28"/>
  <c r="C308" i="28"/>
  <c r="S313" i="28"/>
  <c r="S315" i="28"/>
  <c r="S311" i="28"/>
  <c r="S317" i="28"/>
  <c r="S316" i="28"/>
  <c r="S314" i="28"/>
  <c r="S312" i="28"/>
  <c r="S310" i="28"/>
  <c r="S308" i="28"/>
  <c r="G196" i="28"/>
  <c r="W191" i="28"/>
  <c r="W196" i="28" s="1"/>
  <c r="L229" i="28"/>
  <c r="S152" i="28"/>
  <c r="H275" i="28"/>
  <c r="H279" i="28"/>
  <c r="H271" i="28"/>
  <c r="D316" i="28"/>
  <c r="D311" i="28"/>
  <c r="D310" i="28"/>
  <c r="D317" i="28"/>
  <c r="D315" i="28"/>
  <c r="D314" i="28"/>
  <c r="D313" i="28"/>
  <c r="D312" i="28"/>
  <c r="D309" i="28"/>
  <c r="T316" i="28"/>
  <c r="T311" i="28"/>
  <c r="T317" i="28"/>
  <c r="T314" i="28"/>
  <c r="T315" i="28"/>
  <c r="T313" i="28"/>
  <c r="T312" i="28"/>
  <c r="T310" i="28"/>
  <c r="Q19" i="27"/>
  <c r="T147" i="28"/>
  <c r="M229" i="28"/>
  <c r="M232" i="28" s="1"/>
  <c r="N150" i="28"/>
  <c r="I275" i="28"/>
  <c r="I274" i="28"/>
  <c r="I273" i="28"/>
  <c r="I279" i="28"/>
  <c r="I271" i="28"/>
  <c r="I277" i="28"/>
  <c r="I270" i="28"/>
  <c r="I276" i="28"/>
  <c r="U314" i="28"/>
  <c r="U317" i="28"/>
  <c r="U316" i="28"/>
  <c r="U315" i="28"/>
  <c r="U313" i="28"/>
  <c r="U312" i="28"/>
  <c r="U310" i="28"/>
  <c r="U309" i="28"/>
  <c r="U311" i="28"/>
  <c r="J275" i="28"/>
  <c r="E46" i="27"/>
  <c r="G52" i="27"/>
  <c r="J89" i="27"/>
  <c r="U123" i="27"/>
  <c r="P123" i="27"/>
  <c r="J126" i="27"/>
  <c r="Q314" i="27"/>
  <c r="Q317" i="27"/>
  <c r="Q316" i="27"/>
  <c r="Q310" i="27"/>
  <c r="Q311" i="27"/>
  <c r="Q312" i="27"/>
  <c r="Q313" i="27"/>
  <c r="Q315" i="27"/>
  <c r="D267" i="28"/>
  <c r="T267" i="28"/>
  <c r="L267" i="28"/>
  <c r="L272" i="28" s="1"/>
  <c r="S272" i="28"/>
  <c r="P273" i="28"/>
  <c r="K275" i="28"/>
  <c r="P305" i="28"/>
  <c r="P309" i="28" s="1"/>
  <c r="F313" i="28"/>
  <c r="O17" i="27"/>
  <c r="N20" i="27"/>
  <c r="K89" i="27"/>
  <c r="K93" i="27" s="1"/>
  <c r="F123" i="27"/>
  <c r="F134" i="27" s="1"/>
  <c r="Q123" i="27"/>
  <c r="Q134" i="27" s="1"/>
  <c r="C133" i="27"/>
  <c r="G123" i="27"/>
  <c r="G135" i="26"/>
  <c r="G126" i="26"/>
  <c r="P156" i="28"/>
  <c r="M267" i="28"/>
  <c r="M278" i="28" s="1"/>
  <c r="Q273" i="28"/>
  <c r="V278" i="28"/>
  <c r="H305" i="28"/>
  <c r="T308" i="28"/>
  <c r="Q310" i="28"/>
  <c r="Q311" i="28"/>
  <c r="Q313" i="28"/>
  <c r="Q314" i="28"/>
  <c r="Q315" i="28"/>
  <c r="Q316" i="28"/>
  <c r="Q317" i="28"/>
  <c r="P15" i="27"/>
  <c r="P19" i="27"/>
  <c r="M46" i="27"/>
  <c r="L49" i="27"/>
  <c r="L50" i="27"/>
  <c r="J53" i="27"/>
  <c r="I54" i="27"/>
  <c r="F74" i="27"/>
  <c r="V74" i="27"/>
  <c r="R94" i="27"/>
  <c r="H49" i="27"/>
  <c r="O101" i="27"/>
  <c r="L89" i="27"/>
  <c r="W123" i="27"/>
  <c r="M47" i="27"/>
  <c r="H123" i="27"/>
  <c r="H127" i="27" s="1"/>
  <c r="M197" i="27"/>
  <c r="M195" i="27"/>
  <c r="M194" i="27"/>
  <c r="M203" i="27"/>
  <c r="M202" i="27"/>
  <c r="M201" i="27"/>
  <c r="M200" i="27"/>
  <c r="M199" i="27"/>
  <c r="M198" i="27"/>
  <c r="N315" i="27"/>
  <c r="N310" i="27"/>
  <c r="N317" i="27"/>
  <c r="N316" i="27"/>
  <c r="N314" i="27"/>
  <c r="N313" i="27"/>
  <c r="N312" i="27"/>
  <c r="N308" i="27"/>
  <c r="N309" i="27"/>
  <c r="N311" i="27"/>
  <c r="S100" i="26"/>
  <c r="S94" i="26"/>
  <c r="S99" i="26"/>
  <c r="S95" i="26"/>
  <c r="S101" i="26"/>
  <c r="S92" i="26"/>
  <c r="N267" i="28"/>
  <c r="N278" i="28" s="1"/>
  <c r="C272" i="28"/>
  <c r="T457" i="10" s="1"/>
  <c r="H457" i="10" s="1"/>
  <c r="U272" i="28"/>
  <c r="J276" i="28"/>
  <c r="U308" i="28"/>
  <c r="Q14" i="27"/>
  <c r="O45" i="27"/>
  <c r="M89" i="27"/>
  <c r="N89" i="27"/>
  <c r="O108" i="27"/>
  <c r="E133" i="27"/>
  <c r="Q18" i="26"/>
  <c r="G20" i="26"/>
  <c r="D126" i="26"/>
  <c r="D131" i="26"/>
  <c r="R278" i="28"/>
  <c r="O267" i="28"/>
  <c r="O278" i="28" s="1"/>
  <c r="K276" i="28"/>
  <c r="J305" i="28"/>
  <c r="J309" i="28" s="1"/>
  <c r="D308" i="28"/>
  <c r="W308" i="28"/>
  <c r="S12" i="27"/>
  <c r="P45" i="27"/>
  <c r="P89" i="27"/>
  <c r="P101" i="27" s="1"/>
  <c r="I123" i="27"/>
  <c r="I130" i="27" s="1"/>
  <c r="E130" i="27"/>
  <c r="L123" i="27"/>
  <c r="L134" i="27" s="1"/>
  <c r="R18" i="26"/>
  <c r="J277" i="28"/>
  <c r="K311" i="28"/>
  <c r="K314" i="28"/>
  <c r="E308" i="28"/>
  <c r="Q89" i="27"/>
  <c r="Q97" i="27" s="1"/>
  <c r="E127" i="27"/>
  <c r="R123" i="27"/>
  <c r="R134" i="27" s="1"/>
  <c r="W276" i="27"/>
  <c r="W271" i="27"/>
  <c r="W279" i="27"/>
  <c r="W275" i="27"/>
  <c r="W274" i="27"/>
  <c r="W272" i="27"/>
  <c r="W273" i="27"/>
  <c r="W270" i="27"/>
  <c r="W277" i="27"/>
  <c r="F313" i="27"/>
  <c r="F314" i="27"/>
  <c r="F315" i="27"/>
  <c r="F316" i="27"/>
  <c r="F308" i="27"/>
  <c r="F310" i="27"/>
  <c r="F309" i="27"/>
  <c r="F317" i="27"/>
  <c r="F311" i="27"/>
  <c r="F312" i="27"/>
  <c r="V317" i="27"/>
  <c r="V313" i="27"/>
  <c r="V314" i="27"/>
  <c r="V308" i="27"/>
  <c r="V310" i="27"/>
  <c r="V309" i="27"/>
  <c r="Q275" i="28"/>
  <c r="Q270" i="28"/>
  <c r="K277" i="28"/>
  <c r="W314" i="28"/>
  <c r="W317" i="28"/>
  <c r="W50" i="27"/>
  <c r="K123" i="27"/>
  <c r="K131" i="27" s="1"/>
  <c r="V123" i="27"/>
  <c r="V126" i="27" s="1"/>
  <c r="Q194" i="27"/>
  <c r="Q203" i="27"/>
  <c r="Q202" i="27"/>
  <c r="Q201" i="27"/>
  <c r="Q200" i="27"/>
  <c r="Q199" i="27"/>
  <c r="Q198" i="27"/>
  <c r="Q197" i="27"/>
  <c r="Q195" i="27"/>
  <c r="T40" i="26"/>
  <c r="T39" i="26" s="1"/>
  <c r="I17" i="26"/>
  <c r="J271" i="28"/>
  <c r="F308" i="28"/>
  <c r="V308" i="28"/>
  <c r="Q309" i="28"/>
  <c r="M305" i="28"/>
  <c r="M309" i="28" s="1"/>
  <c r="E309" i="28"/>
  <c r="W312" i="28"/>
  <c r="W313" i="28"/>
  <c r="W315" i="28"/>
  <c r="W316" i="28"/>
  <c r="W14" i="27"/>
  <c r="U38" i="27"/>
  <c r="T46" i="27"/>
  <c r="R50" i="27"/>
  <c r="S89" i="27"/>
  <c r="S94" i="27" s="1"/>
  <c r="C108" i="27"/>
  <c r="C40" i="27" s="1"/>
  <c r="C39" i="27" s="1"/>
  <c r="K271" i="28"/>
  <c r="I272" i="28"/>
  <c r="U274" i="28"/>
  <c r="P276" i="28"/>
  <c r="K278" i="28"/>
  <c r="N314" i="28"/>
  <c r="N310" i="28"/>
  <c r="N313" i="28"/>
  <c r="E310" i="28"/>
  <c r="E311" i="28"/>
  <c r="R92" i="27"/>
  <c r="R45" i="27"/>
  <c r="T51" i="27"/>
  <c r="T89" i="27"/>
  <c r="T100" i="27" s="1"/>
  <c r="M123" i="27"/>
  <c r="M131" i="27" s="1"/>
  <c r="S123" i="27"/>
  <c r="S128" i="27" s="1"/>
  <c r="J133" i="27"/>
  <c r="E134" i="27"/>
  <c r="T317" i="27"/>
  <c r="T312" i="27"/>
  <c r="T308" i="27"/>
  <c r="T309" i="27"/>
  <c r="T310" i="27"/>
  <c r="J272" i="28"/>
  <c r="Q276" i="28"/>
  <c r="O305" i="28"/>
  <c r="O308" i="28" s="1"/>
  <c r="E312" i="28"/>
  <c r="E313" i="28"/>
  <c r="E315" i="28"/>
  <c r="E316" i="28"/>
  <c r="E317" i="28"/>
  <c r="O49" i="27"/>
  <c r="U89" i="27"/>
  <c r="U96" i="27" s="1"/>
  <c r="N123" i="27"/>
  <c r="N126" i="27" s="1"/>
  <c r="E131" i="27"/>
  <c r="E50" i="27"/>
  <c r="E315" i="27"/>
  <c r="E312" i="27"/>
  <c r="E308" i="27"/>
  <c r="E311" i="27"/>
  <c r="E314" i="27"/>
  <c r="E316" i="27"/>
  <c r="E310" i="27"/>
  <c r="E317" i="27"/>
  <c r="E313" i="27"/>
  <c r="E176" i="28"/>
  <c r="U176" i="28"/>
  <c r="K272" i="28"/>
  <c r="J279" i="28"/>
  <c r="K308" i="28"/>
  <c r="G310" i="28"/>
  <c r="G311" i="28"/>
  <c r="F312" i="28"/>
  <c r="G313" i="28"/>
  <c r="G314" i="28"/>
  <c r="F315" i="28"/>
  <c r="G316" i="28"/>
  <c r="G317" i="28"/>
  <c r="D38" i="27"/>
  <c r="W89" i="27"/>
  <c r="W101" i="27" s="1"/>
  <c r="O123" i="27"/>
  <c r="O129" i="27" s="1"/>
  <c r="E128" i="27"/>
  <c r="F40" i="26"/>
  <c r="I278" i="28"/>
  <c r="W267" i="28"/>
  <c r="Q277" i="28"/>
  <c r="K279" i="28"/>
  <c r="G312" i="28"/>
  <c r="E38" i="27"/>
  <c r="E45" i="27"/>
  <c r="D46" i="27"/>
  <c r="C48" i="27"/>
  <c r="W51" i="27"/>
  <c r="E89" i="27"/>
  <c r="E101" i="27" s="1"/>
  <c r="P46" i="27"/>
  <c r="R52" i="27"/>
  <c r="C89" i="27"/>
  <c r="C92" i="27" s="1"/>
  <c r="L94" i="26"/>
  <c r="J273" i="28"/>
  <c r="F47" i="27"/>
  <c r="V55" i="27"/>
  <c r="F89" i="27"/>
  <c r="F98" i="27" s="1"/>
  <c r="V89" i="27"/>
  <c r="V92" i="27" s="1"/>
  <c r="D89" i="27"/>
  <c r="S108" i="27"/>
  <c r="G267" i="28"/>
  <c r="Q271" i="28"/>
  <c r="W309" i="28"/>
  <c r="L309" i="28"/>
  <c r="K312" i="28"/>
  <c r="K315" i="28"/>
  <c r="I16" i="27"/>
  <c r="F14" i="27"/>
  <c r="E49" i="27"/>
  <c r="F50" i="27"/>
  <c r="H74" i="27"/>
  <c r="G89" i="27"/>
  <c r="G96" i="27" s="1"/>
  <c r="O14" i="26"/>
  <c r="J274" i="28"/>
  <c r="L310" i="28"/>
  <c r="L311" i="28"/>
  <c r="L312" i="28"/>
  <c r="L313" i="28"/>
  <c r="L314" i="28"/>
  <c r="L315" i="28"/>
  <c r="L316" i="28"/>
  <c r="H11" i="27"/>
  <c r="I46" i="27"/>
  <c r="H47" i="27"/>
  <c r="G48" i="27"/>
  <c r="G49" i="27"/>
  <c r="G50" i="27"/>
  <c r="F51" i="27"/>
  <c r="E53" i="27"/>
  <c r="R38" i="27"/>
  <c r="R74" i="27"/>
  <c r="I74" i="27"/>
  <c r="H89" i="27"/>
  <c r="H94" i="27" s="1"/>
  <c r="E126" i="27"/>
  <c r="E135" i="27"/>
  <c r="Q272" i="28"/>
  <c r="K274" i="28"/>
  <c r="V317" i="28"/>
  <c r="V314" i="28"/>
  <c r="V310" i="28"/>
  <c r="N309" i="28"/>
  <c r="N311" i="28"/>
  <c r="H14" i="27"/>
  <c r="J48" i="27"/>
  <c r="L54" i="27"/>
  <c r="I89" i="27"/>
  <c r="I96" i="27" s="1"/>
  <c r="D123" i="27"/>
  <c r="D128" i="27" s="1"/>
  <c r="T123" i="27"/>
  <c r="T129" i="27" s="1"/>
  <c r="J128" i="27"/>
  <c r="E129" i="27"/>
  <c r="C20" i="26"/>
  <c r="Q16" i="26"/>
  <c r="G18" i="26"/>
  <c r="S199" i="27"/>
  <c r="S202" i="27"/>
  <c r="M196" i="27"/>
  <c r="K229" i="27"/>
  <c r="K241" i="27" s="1"/>
  <c r="R277" i="27"/>
  <c r="R271" i="27"/>
  <c r="O313" i="27"/>
  <c r="O312" i="27"/>
  <c r="O315" i="27"/>
  <c r="O311" i="27"/>
  <c r="O316" i="27"/>
  <c r="R308" i="27"/>
  <c r="R309" i="27"/>
  <c r="H45" i="26"/>
  <c r="H89" i="26"/>
  <c r="H92" i="26" s="1"/>
  <c r="S46" i="26"/>
  <c r="S93" i="26"/>
  <c r="N47" i="26"/>
  <c r="I48" i="26"/>
  <c r="D49" i="26"/>
  <c r="T49" i="26"/>
  <c r="K54" i="26"/>
  <c r="O97" i="26"/>
  <c r="N123" i="26"/>
  <c r="N134" i="26" s="1"/>
  <c r="E131" i="26"/>
  <c r="L108" i="27"/>
  <c r="F201" i="27"/>
  <c r="F203" i="27"/>
  <c r="V197" i="27"/>
  <c r="V199" i="27"/>
  <c r="T191" i="27"/>
  <c r="R194" i="27"/>
  <c r="P195" i="27"/>
  <c r="N197" i="27"/>
  <c r="L198" i="27"/>
  <c r="J199" i="27"/>
  <c r="G201" i="27"/>
  <c r="F202" i="27"/>
  <c r="M229" i="27"/>
  <c r="M237" i="27" s="1"/>
  <c r="S267" i="27"/>
  <c r="S278" i="27" s="1"/>
  <c r="R270" i="27"/>
  <c r="R273" i="27"/>
  <c r="R274" i="27"/>
  <c r="R275" i="27"/>
  <c r="R276" i="27"/>
  <c r="V278" i="27"/>
  <c r="V279" i="27"/>
  <c r="P305" i="27"/>
  <c r="P308" i="27" s="1"/>
  <c r="S308" i="27"/>
  <c r="G313" i="27"/>
  <c r="D128" i="26"/>
  <c r="J135" i="26"/>
  <c r="T147" i="27"/>
  <c r="R148" i="27"/>
  <c r="Q149" i="27"/>
  <c r="G154" i="27"/>
  <c r="F155" i="27"/>
  <c r="U191" i="27"/>
  <c r="S194" i="27"/>
  <c r="K199" i="27"/>
  <c r="G202" i="27"/>
  <c r="T267" i="27"/>
  <c r="T272" i="27" s="1"/>
  <c r="V277" i="27"/>
  <c r="W278" i="27"/>
  <c r="C309" i="27"/>
  <c r="S309" i="27"/>
  <c r="I313" i="27"/>
  <c r="R315" i="27"/>
  <c r="P45" i="26"/>
  <c r="N14" i="26"/>
  <c r="J89" i="26"/>
  <c r="J92" i="26" s="1"/>
  <c r="E46" i="26"/>
  <c r="P47" i="26"/>
  <c r="F49" i="26"/>
  <c r="V49" i="26"/>
  <c r="L98" i="26"/>
  <c r="L51" i="26"/>
  <c r="W52" i="26"/>
  <c r="S97" i="26"/>
  <c r="K123" i="26"/>
  <c r="K129" i="26" s="1"/>
  <c r="L130" i="26"/>
  <c r="G131" i="26"/>
  <c r="H191" i="27"/>
  <c r="H149" i="27"/>
  <c r="C199" i="27"/>
  <c r="C195" i="27"/>
  <c r="W195" i="27"/>
  <c r="W201" i="27"/>
  <c r="W203" i="27"/>
  <c r="R195" i="27"/>
  <c r="Q196" i="27"/>
  <c r="P197" i="27"/>
  <c r="N198" i="27"/>
  <c r="L199" i="27"/>
  <c r="K200" i="27"/>
  <c r="J201" i="27"/>
  <c r="U155" i="27"/>
  <c r="O229" i="27"/>
  <c r="O239" i="27" s="1"/>
  <c r="U267" i="27"/>
  <c r="V270" i="27"/>
  <c r="D305" i="27"/>
  <c r="D309" i="27" s="1"/>
  <c r="G312" i="27"/>
  <c r="J313" i="27"/>
  <c r="O314" i="27"/>
  <c r="S315" i="27"/>
  <c r="C317" i="27"/>
  <c r="I20" i="26"/>
  <c r="H40" i="26"/>
  <c r="H39" i="26" s="1"/>
  <c r="S45" i="26"/>
  <c r="H47" i="26"/>
  <c r="G74" i="26"/>
  <c r="G128" i="26"/>
  <c r="D202" i="27"/>
  <c r="U152" i="27"/>
  <c r="U305" i="27"/>
  <c r="U309" i="27" s="1"/>
  <c r="L45" i="26"/>
  <c r="W46" i="26"/>
  <c r="R47" i="26"/>
  <c r="S16" i="26"/>
  <c r="O101" i="26"/>
  <c r="O54" i="26"/>
  <c r="W89" i="26"/>
  <c r="W92" i="26" s="1"/>
  <c r="V38" i="26"/>
  <c r="V108" i="26"/>
  <c r="R123" i="26"/>
  <c r="R134" i="26" s="1"/>
  <c r="R45" i="26"/>
  <c r="M132" i="26"/>
  <c r="S129" i="26"/>
  <c r="N49" i="26"/>
  <c r="D132" i="26"/>
  <c r="J134" i="26"/>
  <c r="J128" i="26"/>
  <c r="E191" i="27"/>
  <c r="P198" i="27"/>
  <c r="L201" i="27"/>
  <c r="E278" i="27"/>
  <c r="E309" i="27"/>
  <c r="G311" i="27"/>
  <c r="I312" i="27"/>
  <c r="R314" i="27"/>
  <c r="F19" i="26"/>
  <c r="N51" i="26"/>
  <c r="L20" i="26"/>
  <c r="S134" i="26"/>
  <c r="E126" i="26"/>
  <c r="C203" i="26"/>
  <c r="C198" i="26"/>
  <c r="C199" i="26"/>
  <c r="C202" i="26"/>
  <c r="C194" i="26"/>
  <c r="C195" i="26"/>
  <c r="C197" i="26"/>
  <c r="C201" i="26"/>
  <c r="C200" i="26"/>
  <c r="G195" i="27"/>
  <c r="G194" i="27"/>
  <c r="D194" i="27"/>
  <c r="S197" i="27"/>
  <c r="L202" i="27"/>
  <c r="P147" i="27"/>
  <c r="M154" i="27"/>
  <c r="D267" i="27"/>
  <c r="D272" i="27" s="1"/>
  <c r="J312" i="27"/>
  <c r="G317" i="27"/>
  <c r="M13" i="26"/>
  <c r="D53" i="26"/>
  <c r="N45" i="26"/>
  <c r="N89" i="26"/>
  <c r="N98" i="26" s="1"/>
  <c r="I89" i="26"/>
  <c r="I95" i="26" s="1"/>
  <c r="P51" i="26"/>
  <c r="Q54" i="26"/>
  <c r="M128" i="26"/>
  <c r="M133" i="26"/>
  <c r="I191" i="27"/>
  <c r="I196" i="27" s="1"/>
  <c r="D195" i="27"/>
  <c r="L148" i="27"/>
  <c r="L229" i="27"/>
  <c r="L236" i="27" s="1"/>
  <c r="T229" i="27"/>
  <c r="T236" i="27" s="1"/>
  <c r="O279" i="27"/>
  <c r="E270" i="27"/>
  <c r="E279" i="27"/>
  <c r="E271" i="27"/>
  <c r="E272" i="27"/>
  <c r="E273" i="27"/>
  <c r="E274" i="27"/>
  <c r="E275" i="27"/>
  <c r="E276" i="27"/>
  <c r="C314" i="27"/>
  <c r="C313" i="27"/>
  <c r="C312" i="27"/>
  <c r="C311" i="27"/>
  <c r="C310" i="27"/>
  <c r="J311" i="27"/>
  <c r="O45" i="26"/>
  <c r="O92" i="26"/>
  <c r="J46" i="26"/>
  <c r="E47" i="26"/>
  <c r="V50" i="26"/>
  <c r="Q17" i="26"/>
  <c r="L52" i="26"/>
  <c r="W19" i="26"/>
  <c r="L131" i="26"/>
  <c r="G132" i="26"/>
  <c r="C123" i="26"/>
  <c r="C131" i="26" s="1"/>
  <c r="J126" i="26"/>
  <c r="U199" i="26"/>
  <c r="U202" i="26"/>
  <c r="U194" i="26"/>
  <c r="U195" i="26"/>
  <c r="U197" i="26"/>
  <c r="U198" i="26"/>
  <c r="U200" i="26"/>
  <c r="U201" i="26"/>
  <c r="U203" i="26"/>
  <c r="J200" i="27"/>
  <c r="J202" i="27"/>
  <c r="D196" i="27"/>
  <c r="N202" i="27"/>
  <c r="U229" i="27"/>
  <c r="U237" i="27" s="1"/>
  <c r="H267" i="27"/>
  <c r="H278" i="27" s="1"/>
  <c r="J310" i="27"/>
  <c r="R313" i="27"/>
  <c r="J317" i="27"/>
  <c r="G46" i="26"/>
  <c r="P89" i="26"/>
  <c r="P98" i="26" s="1"/>
  <c r="V89" i="26"/>
  <c r="V98" i="26" s="1"/>
  <c r="Q48" i="26"/>
  <c r="L96" i="26"/>
  <c r="M52" i="26"/>
  <c r="F45" i="26"/>
  <c r="Q123" i="26"/>
  <c r="Q126" i="26" s="1"/>
  <c r="Q46" i="26"/>
  <c r="H51" i="26"/>
  <c r="C52" i="26"/>
  <c r="S133" i="26"/>
  <c r="S200" i="27"/>
  <c r="I277" i="27"/>
  <c r="I271" i="27"/>
  <c r="I274" i="27"/>
  <c r="J309" i="27"/>
  <c r="I308" i="27"/>
  <c r="I309" i="27"/>
  <c r="L311" i="27"/>
  <c r="S313" i="27"/>
  <c r="C315" i="27"/>
  <c r="F38" i="26"/>
  <c r="Q45" i="26"/>
  <c r="Q89" i="26"/>
  <c r="Q101" i="26" s="1"/>
  <c r="L93" i="26"/>
  <c r="L46" i="26"/>
  <c r="R48" i="26"/>
  <c r="M49" i="26"/>
  <c r="C51" i="26"/>
  <c r="S98" i="26"/>
  <c r="S51" i="26"/>
  <c r="N52" i="26"/>
  <c r="I53" i="26"/>
  <c r="D54" i="26"/>
  <c r="W123" i="26"/>
  <c r="W132" i="26" s="1"/>
  <c r="S130" i="26"/>
  <c r="F123" i="26"/>
  <c r="F130" i="26" s="1"/>
  <c r="O191" i="27"/>
  <c r="O196" i="27" s="1"/>
  <c r="O149" i="27"/>
  <c r="L194" i="27"/>
  <c r="L197" i="27"/>
  <c r="D197" i="27"/>
  <c r="R272" i="27"/>
  <c r="G310" i="27"/>
  <c r="J308" i="27"/>
  <c r="H49" i="26"/>
  <c r="P16" i="26"/>
  <c r="W38" i="26"/>
  <c r="W74" i="26"/>
  <c r="S127" i="26"/>
  <c r="D130" i="26"/>
  <c r="J132" i="26"/>
  <c r="E133" i="26"/>
  <c r="S126" i="26"/>
  <c r="V108" i="27"/>
  <c r="I149" i="27"/>
  <c r="G150" i="27"/>
  <c r="P196" i="27"/>
  <c r="J194" i="27"/>
  <c r="F197" i="27"/>
  <c r="D198" i="27"/>
  <c r="W198" i="27"/>
  <c r="W199" i="27"/>
  <c r="S201" i="27"/>
  <c r="K267" i="27"/>
  <c r="K272" i="27" s="1"/>
  <c r="Q308" i="27"/>
  <c r="H305" i="27"/>
  <c r="H308" i="27" s="1"/>
  <c r="J316" i="27"/>
  <c r="O317" i="27"/>
  <c r="U20" i="26"/>
  <c r="K46" i="26"/>
  <c r="W47" i="26"/>
  <c r="N53" i="26"/>
  <c r="V54" i="26"/>
  <c r="C89" i="26"/>
  <c r="C98" i="26" s="1"/>
  <c r="C45" i="26"/>
  <c r="N46" i="26"/>
  <c r="I47" i="26"/>
  <c r="T48" i="26"/>
  <c r="J50" i="26"/>
  <c r="P52" i="26"/>
  <c r="K53" i="26"/>
  <c r="F54" i="26"/>
  <c r="O100" i="26"/>
  <c r="I123" i="26"/>
  <c r="I126" i="26" s="1"/>
  <c r="D127" i="26"/>
  <c r="T123" i="26"/>
  <c r="T130" i="26" s="1"/>
  <c r="J129" i="26"/>
  <c r="J48" i="26"/>
  <c r="E130" i="26"/>
  <c r="U49" i="26"/>
  <c r="L135" i="26"/>
  <c r="H123" i="26"/>
  <c r="H132" i="26" s="1"/>
  <c r="N200" i="27"/>
  <c r="N199" i="27"/>
  <c r="N201" i="27"/>
  <c r="D199" i="27"/>
  <c r="F147" i="27"/>
  <c r="L267" i="27"/>
  <c r="L272" i="27" s="1"/>
  <c r="R311" i="27"/>
  <c r="R310" i="27"/>
  <c r="I316" i="27"/>
  <c r="I314" i="27"/>
  <c r="I317" i="27"/>
  <c r="I311" i="27"/>
  <c r="O310" i="27"/>
  <c r="I74" i="26"/>
  <c r="I38" i="26"/>
  <c r="D89" i="26"/>
  <c r="D92" i="26" s="1"/>
  <c r="T89" i="26"/>
  <c r="T92" i="26" s="1"/>
  <c r="T45" i="26"/>
  <c r="O46" i="26"/>
  <c r="O93" i="26"/>
  <c r="K50" i="26"/>
  <c r="M135" i="26"/>
  <c r="P123" i="26"/>
  <c r="P129" i="26" s="1"/>
  <c r="R196" i="27"/>
  <c r="K195" i="27"/>
  <c r="D200" i="27"/>
  <c r="S203" i="27"/>
  <c r="G229" i="27"/>
  <c r="G236" i="27" s="1"/>
  <c r="M267" i="27"/>
  <c r="M278" i="27" s="1"/>
  <c r="C308" i="27"/>
  <c r="S314" i="27"/>
  <c r="S317" i="27"/>
  <c r="O309" i="27"/>
  <c r="I315" i="27"/>
  <c r="R317" i="27"/>
  <c r="C16" i="26"/>
  <c r="Q19" i="26"/>
  <c r="I52" i="26"/>
  <c r="F48" i="26"/>
  <c r="E89" i="26"/>
  <c r="E94" i="26" s="1"/>
  <c r="O108" i="26"/>
  <c r="O38" i="26"/>
  <c r="U123" i="26"/>
  <c r="N194" i="27"/>
  <c r="L195" i="27"/>
  <c r="K196" i="27"/>
  <c r="G198" i="27"/>
  <c r="G199" i="27"/>
  <c r="E154" i="27"/>
  <c r="H229" i="27"/>
  <c r="F267" i="27"/>
  <c r="F272" i="27" s="1"/>
  <c r="V273" i="27"/>
  <c r="N267" i="27"/>
  <c r="N272" i="27" s="1"/>
  <c r="O270" i="27"/>
  <c r="O272" i="27"/>
  <c r="O273" i="27"/>
  <c r="O276" i="27"/>
  <c r="O277" i="27"/>
  <c r="R279" i="27"/>
  <c r="M305" i="27"/>
  <c r="M308" i="27" s="1"/>
  <c r="S311" i="27"/>
  <c r="J315" i="27"/>
  <c r="M38" i="26"/>
  <c r="M39" i="26" s="1"/>
  <c r="E48" i="26"/>
  <c r="O15" i="26"/>
  <c r="F89" i="26"/>
  <c r="F101" i="26" s="1"/>
  <c r="L129" i="26"/>
  <c r="M129" i="26"/>
  <c r="S131" i="26"/>
  <c r="D134" i="26"/>
  <c r="V123" i="26"/>
  <c r="M127" i="26"/>
  <c r="P176" i="27"/>
  <c r="R198" i="27"/>
  <c r="R200" i="27"/>
  <c r="N195" i="27"/>
  <c r="L196" i="27"/>
  <c r="J197" i="27"/>
  <c r="J198" i="27"/>
  <c r="D201" i="27"/>
  <c r="V154" i="27"/>
  <c r="V18" i="27" s="1"/>
  <c r="I229" i="27"/>
  <c r="G267" i="27"/>
  <c r="G278" i="27" s="1"/>
  <c r="P267" i="27"/>
  <c r="O271" i="27"/>
  <c r="O274" i="27"/>
  <c r="O275" i="27"/>
  <c r="S310" i="27"/>
  <c r="G314" i="27"/>
  <c r="L315" i="27"/>
  <c r="R316" i="27"/>
  <c r="J11" i="26"/>
  <c r="T53" i="26"/>
  <c r="M89" i="26"/>
  <c r="M101" i="26" s="1"/>
  <c r="D52" i="26"/>
  <c r="J54" i="26"/>
  <c r="G89" i="26"/>
  <c r="G100" i="26" s="1"/>
  <c r="D108" i="26"/>
  <c r="O123" i="26"/>
  <c r="J127" i="26"/>
  <c r="G134" i="26"/>
  <c r="E194" i="26"/>
  <c r="M200" i="26"/>
  <c r="U147" i="26"/>
  <c r="P229" i="26"/>
  <c r="P236" i="26" s="1"/>
  <c r="F198" i="26"/>
  <c r="F197" i="26"/>
  <c r="F201" i="26"/>
  <c r="F194" i="26"/>
  <c r="J196" i="26"/>
  <c r="M198" i="26"/>
  <c r="M199" i="26"/>
  <c r="R202" i="26"/>
  <c r="V229" i="26"/>
  <c r="W313" i="26"/>
  <c r="W317" i="26"/>
  <c r="W315" i="26"/>
  <c r="W311" i="26"/>
  <c r="W316" i="26"/>
  <c r="F11" i="25"/>
  <c r="E108" i="27"/>
  <c r="U108" i="27"/>
  <c r="C149" i="27"/>
  <c r="S149" i="27"/>
  <c r="K305" i="27"/>
  <c r="R74" i="26"/>
  <c r="D46" i="26"/>
  <c r="O94" i="26"/>
  <c r="F52" i="26"/>
  <c r="J149" i="26"/>
  <c r="D176" i="26"/>
  <c r="T176" i="26"/>
  <c r="K196" i="26"/>
  <c r="I194" i="26"/>
  <c r="L196" i="26"/>
  <c r="M197" i="26"/>
  <c r="O198" i="26"/>
  <c r="O199" i="26"/>
  <c r="O200" i="26"/>
  <c r="R201" i="26"/>
  <c r="L198" i="26"/>
  <c r="L195" i="26"/>
  <c r="H191" i="26"/>
  <c r="J194" i="26"/>
  <c r="J195" i="26"/>
  <c r="P198" i="26"/>
  <c r="P199" i="26"/>
  <c r="H229" i="26"/>
  <c r="H237" i="26" s="1"/>
  <c r="H147" i="26"/>
  <c r="D38" i="26"/>
  <c r="G108" i="26"/>
  <c r="S128" i="26"/>
  <c r="L149" i="26"/>
  <c r="M196" i="26"/>
  <c r="I200" i="26"/>
  <c r="I197" i="26"/>
  <c r="I196" i="26"/>
  <c r="O196" i="26"/>
  <c r="O197" i="26"/>
  <c r="Q198" i="26"/>
  <c r="W203" i="26"/>
  <c r="I229" i="26"/>
  <c r="I237" i="26" s="1"/>
  <c r="C270" i="26"/>
  <c r="C279" i="26"/>
  <c r="C278" i="26"/>
  <c r="T344" i="10" s="1"/>
  <c r="H344" i="10" s="1"/>
  <c r="C274" i="26"/>
  <c r="C277" i="26"/>
  <c r="C271" i="26"/>
  <c r="C276" i="26"/>
  <c r="C275" i="26"/>
  <c r="C273" i="26"/>
  <c r="K195" i="26"/>
  <c r="K203" i="26"/>
  <c r="K202" i="26"/>
  <c r="K199" i="26"/>
  <c r="L194" i="26"/>
  <c r="R197" i="26"/>
  <c r="R198" i="26"/>
  <c r="R199" i="26"/>
  <c r="J229" i="26"/>
  <c r="J232" i="26" s="1"/>
  <c r="M201" i="26"/>
  <c r="M202" i="26"/>
  <c r="M194" i="26"/>
  <c r="K147" i="26"/>
  <c r="S135" i="26"/>
  <c r="N191" i="26"/>
  <c r="R196" i="26"/>
  <c r="E203" i="26"/>
  <c r="L229" i="26"/>
  <c r="G229" i="26"/>
  <c r="G240" i="26" s="1"/>
  <c r="V276" i="26"/>
  <c r="V279" i="26"/>
  <c r="V278" i="26"/>
  <c r="V271" i="26"/>
  <c r="V274" i="26"/>
  <c r="V270" i="26"/>
  <c r="V277" i="26"/>
  <c r="V275" i="26"/>
  <c r="V273" i="26"/>
  <c r="L127" i="26"/>
  <c r="J176" i="26"/>
  <c r="Q197" i="26"/>
  <c r="Q194" i="26"/>
  <c r="E202" i="26"/>
  <c r="F203" i="26"/>
  <c r="P194" i="26"/>
  <c r="P201" i="26"/>
  <c r="P200" i="26"/>
  <c r="P197" i="26"/>
  <c r="U196" i="26"/>
  <c r="E201" i="26"/>
  <c r="F202" i="26"/>
  <c r="N229" i="26"/>
  <c r="N232" i="26" s="1"/>
  <c r="R200" i="26"/>
  <c r="R195" i="26"/>
  <c r="R203" i="26"/>
  <c r="E200" i="26"/>
  <c r="J148" i="26"/>
  <c r="I276" i="26"/>
  <c r="K74" i="26"/>
  <c r="R89" i="26"/>
  <c r="R100" i="26" s="1"/>
  <c r="U149" i="26"/>
  <c r="M176" i="26"/>
  <c r="D201" i="26"/>
  <c r="D198" i="26"/>
  <c r="D195" i="26"/>
  <c r="S191" i="26"/>
  <c r="E198" i="26"/>
  <c r="E199" i="26"/>
  <c r="F200" i="26"/>
  <c r="I202" i="26"/>
  <c r="L203" i="26"/>
  <c r="C196" i="26"/>
  <c r="T332" i="10" s="1"/>
  <c r="H332" i="10" s="1"/>
  <c r="F199" i="26"/>
  <c r="J202" i="26"/>
  <c r="M203" i="26"/>
  <c r="Q229" i="26"/>
  <c r="Q238" i="26" s="1"/>
  <c r="Q147" i="26"/>
  <c r="L148" i="26"/>
  <c r="F196" i="26"/>
  <c r="E197" i="26"/>
  <c r="J200" i="26"/>
  <c r="J201" i="26"/>
  <c r="R229" i="26"/>
  <c r="R236" i="26" s="1"/>
  <c r="M53" i="26"/>
  <c r="H54" i="26"/>
  <c r="C149" i="26"/>
  <c r="W199" i="26"/>
  <c r="W194" i="26"/>
  <c r="E195" i="26"/>
  <c r="E196" i="26"/>
  <c r="I198" i="26"/>
  <c r="I199" i="26"/>
  <c r="K200" i="26"/>
  <c r="K201" i="26"/>
  <c r="O203" i="26"/>
  <c r="F195" i="26"/>
  <c r="J197" i="26"/>
  <c r="J198" i="26"/>
  <c r="J199" i="26"/>
  <c r="P202" i="26"/>
  <c r="P203" i="26"/>
  <c r="T229" i="26"/>
  <c r="S229" i="26"/>
  <c r="S235" i="26" s="1"/>
  <c r="C313" i="26"/>
  <c r="C317" i="26"/>
  <c r="C316" i="26"/>
  <c r="C312" i="26"/>
  <c r="C311" i="26"/>
  <c r="S314" i="26"/>
  <c r="S313" i="26"/>
  <c r="S317" i="26"/>
  <c r="S312" i="26"/>
  <c r="S316" i="26"/>
  <c r="S315" i="26"/>
  <c r="S311" i="26"/>
  <c r="K17" i="25"/>
  <c r="O19" i="25"/>
  <c r="L11" i="25"/>
  <c r="T274" i="26"/>
  <c r="D305" i="26"/>
  <c r="T305" i="26"/>
  <c r="C309" i="26"/>
  <c r="P201" i="25"/>
  <c r="P203" i="25"/>
  <c r="P197" i="25"/>
  <c r="P198" i="25"/>
  <c r="P199" i="25"/>
  <c r="P194" i="25"/>
  <c r="P202" i="25"/>
  <c r="P200" i="25"/>
  <c r="P195" i="25"/>
  <c r="S47" i="26"/>
  <c r="U53" i="26"/>
  <c r="C147" i="26"/>
  <c r="P149" i="26"/>
  <c r="M150" i="26"/>
  <c r="J151" i="26"/>
  <c r="J15" i="26" s="1"/>
  <c r="E153" i="26"/>
  <c r="O156" i="26"/>
  <c r="L272" i="26"/>
  <c r="E310" i="26"/>
  <c r="E317" i="26"/>
  <c r="E312" i="26"/>
  <c r="E315" i="26"/>
  <c r="E314" i="26"/>
  <c r="P315" i="26"/>
  <c r="P308" i="26"/>
  <c r="P311" i="26"/>
  <c r="P310" i="26"/>
  <c r="P313" i="26"/>
  <c r="P316" i="26"/>
  <c r="Q315" i="26"/>
  <c r="I89" i="25"/>
  <c r="I92" i="25" s="1"/>
  <c r="D46" i="25"/>
  <c r="T46" i="25"/>
  <c r="O47" i="25"/>
  <c r="J48" i="25"/>
  <c r="J89" i="25"/>
  <c r="J96" i="25" s="1"/>
  <c r="E49" i="25"/>
  <c r="U89" i="25"/>
  <c r="U101" i="25" s="1"/>
  <c r="U49" i="25"/>
  <c r="P50" i="25"/>
  <c r="F52" i="25"/>
  <c r="V52" i="25"/>
  <c r="Q53" i="25"/>
  <c r="L54" i="25"/>
  <c r="R150" i="26"/>
  <c r="M151" i="26"/>
  <c r="H152" i="26"/>
  <c r="C153" i="26"/>
  <c r="S153" i="26"/>
  <c r="N154" i="26"/>
  <c r="I155" i="26"/>
  <c r="D156" i="26"/>
  <c r="T156" i="26"/>
  <c r="M267" i="26"/>
  <c r="M272" i="26" s="1"/>
  <c r="H278" i="26"/>
  <c r="F310" i="26"/>
  <c r="F313" i="26"/>
  <c r="F317" i="26"/>
  <c r="F309" i="26"/>
  <c r="F312" i="26"/>
  <c r="F316" i="26"/>
  <c r="F315" i="26"/>
  <c r="V310" i="26"/>
  <c r="V313" i="26"/>
  <c r="V309" i="26"/>
  <c r="V317" i="26"/>
  <c r="V312" i="26"/>
  <c r="V316" i="26"/>
  <c r="V315" i="26"/>
  <c r="V314" i="26"/>
  <c r="Q309" i="26"/>
  <c r="N267" i="26"/>
  <c r="T276" i="26"/>
  <c r="W18" i="25"/>
  <c r="M17" i="25"/>
  <c r="N127" i="25"/>
  <c r="N126" i="25"/>
  <c r="C191" i="25"/>
  <c r="C149" i="25"/>
  <c r="S191" i="25"/>
  <c r="S149" i="25"/>
  <c r="H275" i="26"/>
  <c r="O309" i="26"/>
  <c r="O311" i="26"/>
  <c r="O313" i="26"/>
  <c r="F19" i="25"/>
  <c r="P267" i="26"/>
  <c r="K267" i="26"/>
  <c r="K278" i="26" s="1"/>
  <c r="I305" i="26"/>
  <c r="I308" i="26" s="1"/>
  <c r="N16" i="25"/>
  <c r="N14" i="25"/>
  <c r="E19" i="25"/>
  <c r="P20" i="25"/>
  <c r="N229" i="25"/>
  <c r="N232" i="25" s="1"/>
  <c r="N147" i="25"/>
  <c r="N11" i="25" s="1"/>
  <c r="C229" i="26"/>
  <c r="C232" i="26" s="1"/>
  <c r="Q267" i="26"/>
  <c r="L278" i="26"/>
  <c r="L274" i="26"/>
  <c r="L273" i="26"/>
  <c r="L276" i="26"/>
  <c r="H270" i="26"/>
  <c r="L275" i="26"/>
  <c r="J317" i="26"/>
  <c r="J315" i="26"/>
  <c r="J311" i="26"/>
  <c r="J313" i="26"/>
  <c r="N40" i="25"/>
  <c r="N39" i="25" s="1"/>
  <c r="D279" i="26"/>
  <c r="C310" i="26"/>
  <c r="C314" i="26"/>
  <c r="Q16" i="25"/>
  <c r="J40" i="25"/>
  <c r="J39" i="25" s="1"/>
  <c r="I128" i="25"/>
  <c r="H148" i="26"/>
  <c r="C150" i="26"/>
  <c r="U150" i="26"/>
  <c r="G149" i="26"/>
  <c r="W149" i="26"/>
  <c r="C272" i="26"/>
  <c r="T343" i="10" s="1"/>
  <c r="H343" i="10" s="1"/>
  <c r="L305" i="26"/>
  <c r="L309" i="26" s="1"/>
  <c r="W309" i="26"/>
  <c r="J123" i="25"/>
  <c r="J126" i="25" s="1"/>
  <c r="J45" i="25"/>
  <c r="E46" i="25"/>
  <c r="P47" i="25"/>
  <c r="F123" i="25"/>
  <c r="F133" i="25" s="1"/>
  <c r="V49" i="25"/>
  <c r="L51" i="25"/>
  <c r="G52" i="25"/>
  <c r="R53" i="25"/>
  <c r="M54" i="25"/>
  <c r="S148" i="26"/>
  <c r="I150" i="26"/>
  <c r="D151" i="26"/>
  <c r="T151" i="26"/>
  <c r="O152" i="26"/>
  <c r="J153" i="26"/>
  <c r="E154" i="26"/>
  <c r="U154" i="26"/>
  <c r="P155" i="26"/>
  <c r="K156" i="26"/>
  <c r="S267" i="26"/>
  <c r="H272" i="26"/>
  <c r="D274" i="26"/>
  <c r="H279" i="26"/>
  <c r="M305" i="26"/>
  <c r="M309" i="26" s="1"/>
  <c r="G305" i="26"/>
  <c r="G309" i="26" s="1"/>
  <c r="J314" i="26"/>
  <c r="E18" i="25"/>
  <c r="K89" i="26"/>
  <c r="K96" i="26" s="1"/>
  <c r="E150" i="26"/>
  <c r="W150" i="26"/>
  <c r="O153" i="26"/>
  <c r="J155" i="26"/>
  <c r="U273" i="26"/>
  <c r="H305" i="26"/>
  <c r="J310" i="26"/>
  <c r="J312" i="26"/>
  <c r="P314" i="26"/>
  <c r="N19" i="25"/>
  <c r="R38" i="25"/>
  <c r="R74" i="25"/>
  <c r="M40" i="25"/>
  <c r="M39" i="25" s="1"/>
  <c r="V272" i="26"/>
  <c r="L279" i="26"/>
  <c r="O308" i="26"/>
  <c r="J309" i="26"/>
  <c r="K317" i="26"/>
  <c r="K309" i="26"/>
  <c r="K312" i="26"/>
  <c r="K315" i="26"/>
  <c r="K308" i="26"/>
  <c r="K311" i="26"/>
  <c r="K314" i="26"/>
  <c r="K310" i="26"/>
  <c r="Q314" i="26"/>
  <c r="U20" i="25"/>
  <c r="C40" i="25"/>
  <c r="C39" i="25" s="1"/>
  <c r="C126" i="25"/>
  <c r="O128" i="25"/>
  <c r="W279" i="26"/>
  <c r="W275" i="26"/>
  <c r="W274" i="26"/>
  <c r="W277" i="26"/>
  <c r="W270" i="26"/>
  <c r="W273" i="26"/>
  <c r="D276" i="26"/>
  <c r="N314" i="26"/>
  <c r="N316" i="26"/>
  <c r="N313" i="26"/>
  <c r="N317" i="26"/>
  <c r="N312" i="26"/>
  <c r="N308" i="26"/>
  <c r="N310" i="26"/>
  <c r="U46" i="25"/>
  <c r="H271" i="26"/>
  <c r="H277" i="26"/>
  <c r="H273" i="26"/>
  <c r="H276" i="26"/>
  <c r="Q311" i="26"/>
  <c r="Q310" i="26"/>
  <c r="Q313" i="26"/>
  <c r="Q316" i="26"/>
  <c r="O317" i="26"/>
  <c r="O315" i="26"/>
  <c r="O314" i="26"/>
  <c r="O310" i="26"/>
  <c r="O312" i="26"/>
  <c r="Q308" i="26"/>
  <c r="S310" i="26"/>
  <c r="Q312" i="26"/>
  <c r="C315" i="26"/>
  <c r="I11" i="25"/>
  <c r="T15" i="25"/>
  <c r="E74" i="25"/>
  <c r="E38" i="25"/>
  <c r="L16" i="25"/>
  <c r="D270" i="26"/>
  <c r="D273" i="26"/>
  <c r="D272" i="26"/>
  <c r="D275" i="26"/>
  <c r="D277" i="26"/>
  <c r="T270" i="26"/>
  <c r="T273" i="26"/>
  <c r="T272" i="26"/>
  <c r="T275" i="26"/>
  <c r="T277" i="26"/>
  <c r="D271" i="26"/>
  <c r="D278" i="26"/>
  <c r="R305" i="26"/>
  <c r="R308" i="26" s="1"/>
  <c r="M11" i="25"/>
  <c r="F89" i="25"/>
  <c r="V89" i="25"/>
  <c r="V94" i="25" s="1"/>
  <c r="V45" i="25"/>
  <c r="Q89" i="25"/>
  <c r="Q46" i="25"/>
  <c r="G48" i="25"/>
  <c r="R49" i="25"/>
  <c r="M50" i="25"/>
  <c r="H98" i="25"/>
  <c r="H92" i="25"/>
  <c r="O150" i="25"/>
  <c r="P229" i="24"/>
  <c r="P240" i="24" s="1"/>
  <c r="P147" i="24"/>
  <c r="K148" i="24"/>
  <c r="Q150" i="24"/>
  <c r="L151" i="24"/>
  <c r="G152" i="24"/>
  <c r="G16" i="24" s="1"/>
  <c r="W152" i="24"/>
  <c r="O15" i="25"/>
  <c r="K123" i="25"/>
  <c r="D191" i="25"/>
  <c r="T196" i="25"/>
  <c r="K195" i="25"/>
  <c r="O229" i="25"/>
  <c r="O232" i="25" s="1"/>
  <c r="O147" i="25"/>
  <c r="J148" i="25"/>
  <c r="C308" i="26"/>
  <c r="S308" i="26"/>
  <c r="F47" i="25"/>
  <c r="V48" i="25"/>
  <c r="E54" i="25"/>
  <c r="K74" i="25"/>
  <c r="G89" i="25"/>
  <c r="G100" i="25" s="1"/>
  <c r="C131" i="25"/>
  <c r="Q123" i="25"/>
  <c r="Q127" i="25" s="1"/>
  <c r="C128" i="25"/>
  <c r="P229" i="25"/>
  <c r="P236" i="25" s="1"/>
  <c r="P147" i="25"/>
  <c r="K148" i="25"/>
  <c r="Q150" i="25"/>
  <c r="G152" i="25"/>
  <c r="W152" i="25"/>
  <c r="N129" i="25"/>
  <c r="S123" i="25"/>
  <c r="S130" i="25" s="1"/>
  <c r="V200" i="25"/>
  <c r="V194" i="25"/>
  <c r="V199" i="25"/>
  <c r="V198" i="25"/>
  <c r="V203" i="25"/>
  <c r="V197" i="25"/>
  <c r="Q229" i="25"/>
  <c r="Q232" i="25" s="1"/>
  <c r="Q147" i="25"/>
  <c r="Q11" i="25" s="1"/>
  <c r="L229" i="25"/>
  <c r="L148" i="25"/>
  <c r="G229" i="25"/>
  <c r="G234" i="25" s="1"/>
  <c r="W229" i="25"/>
  <c r="R150" i="25"/>
  <c r="R14" i="25" s="1"/>
  <c r="M151" i="25"/>
  <c r="H152" i="25"/>
  <c r="P17" i="25"/>
  <c r="W123" i="25"/>
  <c r="W133" i="25" s="1"/>
  <c r="G149" i="25"/>
  <c r="G191" i="25"/>
  <c r="W149" i="25"/>
  <c r="W191" i="25"/>
  <c r="W196" i="25" s="1"/>
  <c r="R229" i="25"/>
  <c r="H149" i="25"/>
  <c r="F308" i="26"/>
  <c r="V308" i="26"/>
  <c r="D14" i="25"/>
  <c r="F20" i="25"/>
  <c r="T50" i="25"/>
  <c r="K89" i="25"/>
  <c r="K100" i="25" s="1"/>
  <c r="W108" i="25"/>
  <c r="S150" i="25"/>
  <c r="F198" i="25"/>
  <c r="F197" i="25"/>
  <c r="F202" i="25"/>
  <c r="F203" i="25"/>
  <c r="F195" i="25"/>
  <c r="F199" i="25"/>
  <c r="V195" i="25"/>
  <c r="V201" i="25"/>
  <c r="F38" i="25"/>
  <c r="M46" i="25"/>
  <c r="O52" i="25"/>
  <c r="M48" i="25"/>
  <c r="O54" i="25"/>
  <c r="L89" i="25"/>
  <c r="L98" i="25" s="1"/>
  <c r="P123" i="25"/>
  <c r="P135" i="25" s="1"/>
  <c r="C135" i="25"/>
  <c r="I201" i="25"/>
  <c r="I200" i="25"/>
  <c r="I197" i="25"/>
  <c r="I195" i="25"/>
  <c r="I194" i="25"/>
  <c r="I203" i="25"/>
  <c r="H93" i="25"/>
  <c r="M89" i="25"/>
  <c r="M99" i="25" s="1"/>
  <c r="N133" i="25"/>
  <c r="J149" i="25"/>
  <c r="J13" i="25" s="1"/>
  <c r="J191" i="25"/>
  <c r="J196" i="25" s="1"/>
  <c r="K203" i="25"/>
  <c r="K202" i="25"/>
  <c r="K194" i="25"/>
  <c r="K197" i="25"/>
  <c r="E229" i="25"/>
  <c r="E232" i="25" s="1"/>
  <c r="E147" i="25"/>
  <c r="U229" i="25"/>
  <c r="U237" i="25" s="1"/>
  <c r="P148" i="25"/>
  <c r="P12" i="25" s="1"/>
  <c r="F150" i="25"/>
  <c r="H14" i="25"/>
  <c r="R17" i="25"/>
  <c r="J20" i="25"/>
  <c r="H38" i="25"/>
  <c r="R45" i="25"/>
  <c r="M47" i="25"/>
  <c r="T51" i="25"/>
  <c r="N89" i="25"/>
  <c r="N101" i="25" s="1"/>
  <c r="I198" i="25"/>
  <c r="K200" i="25"/>
  <c r="J308" i="26"/>
  <c r="I38" i="25"/>
  <c r="V40" i="25"/>
  <c r="C51" i="25"/>
  <c r="O89" i="25"/>
  <c r="O96" i="25" s="1"/>
  <c r="L149" i="25"/>
  <c r="L191" i="25"/>
  <c r="O203" i="25"/>
  <c r="O202" i="25"/>
  <c r="O195" i="25"/>
  <c r="O199" i="25"/>
  <c r="O197" i="25"/>
  <c r="O194" i="25"/>
  <c r="K198" i="25"/>
  <c r="P89" i="25"/>
  <c r="P100" i="25" s="1"/>
  <c r="H229" i="25"/>
  <c r="H232" i="25" s="1"/>
  <c r="H147" i="25"/>
  <c r="C148" i="25"/>
  <c r="C12" i="25" s="1"/>
  <c r="J267" i="26"/>
  <c r="J272" i="26" s="1"/>
  <c r="H50" i="25"/>
  <c r="U52" i="25"/>
  <c r="R89" i="25"/>
  <c r="R97" i="25" s="1"/>
  <c r="E123" i="25"/>
  <c r="E128" i="25" s="1"/>
  <c r="U123" i="25"/>
  <c r="U135" i="25" s="1"/>
  <c r="I148" i="25"/>
  <c r="R195" i="25"/>
  <c r="R197" i="25"/>
  <c r="R198" i="25"/>
  <c r="R202" i="25"/>
  <c r="R194" i="25"/>
  <c r="O198" i="25"/>
  <c r="S89" i="25"/>
  <c r="S94" i="25" s="1"/>
  <c r="V123" i="25"/>
  <c r="V129" i="25" s="1"/>
  <c r="T149" i="25"/>
  <c r="T13" i="25" s="1"/>
  <c r="V202" i="25"/>
  <c r="J229" i="25"/>
  <c r="J236" i="25" s="1"/>
  <c r="J147" i="25"/>
  <c r="K150" i="25"/>
  <c r="K14" i="25" s="1"/>
  <c r="T48" i="25"/>
  <c r="V54" i="25"/>
  <c r="G123" i="25"/>
  <c r="G130" i="25" s="1"/>
  <c r="N131" i="25"/>
  <c r="I132" i="25"/>
  <c r="H123" i="25"/>
  <c r="H127" i="25" s="1"/>
  <c r="P196" i="25"/>
  <c r="P149" i="25"/>
  <c r="T202" i="25"/>
  <c r="T201" i="25"/>
  <c r="T199" i="25"/>
  <c r="T197" i="25"/>
  <c r="T200" i="25"/>
  <c r="T203" i="25"/>
  <c r="T195" i="25"/>
  <c r="V196" i="25"/>
  <c r="K229" i="25"/>
  <c r="K233" i="25" s="1"/>
  <c r="K147" i="25"/>
  <c r="F148" i="25"/>
  <c r="V148" i="25"/>
  <c r="L150" i="25"/>
  <c r="W11" i="25"/>
  <c r="D18" i="25"/>
  <c r="O38" i="25"/>
  <c r="V46" i="25"/>
  <c r="D89" i="25"/>
  <c r="D101" i="25" s="1"/>
  <c r="T89" i="25"/>
  <c r="T92" i="25" s="1"/>
  <c r="P108" i="25"/>
  <c r="C150" i="25"/>
  <c r="Q191" i="25"/>
  <c r="Q196" i="25" s="1"/>
  <c r="Q149" i="25"/>
  <c r="F201" i="25"/>
  <c r="C89" i="25"/>
  <c r="W89" i="25"/>
  <c r="W94" i="25" s="1"/>
  <c r="D123" i="25"/>
  <c r="T123" i="25"/>
  <c r="T130" i="25" s="1"/>
  <c r="M123" i="25"/>
  <c r="E176" i="25"/>
  <c r="I199" i="25"/>
  <c r="N317" i="25"/>
  <c r="N312" i="25"/>
  <c r="N313" i="25"/>
  <c r="N310" i="25"/>
  <c r="N316" i="25"/>
  <c r="N314" i="25"/>
  <c r="N311" i="25"/>
  <c r="N308" i="25"/>
  <c r="N315" i="25"/>
  <c r="G151" i="25"/>
  <c r="G15" i="25" s="1"/>
  <c r="R152" i="25"/>
  <c r="R16" i="25" s="1"/>
  <c r="C134" i="25"/>
  <c r="N135" i="25"/>
  <c r="H200" i="25"/>
  <c r="L123" i="25"/>
  <c r="L128" i="25" s="1"/>
  <c r="O196" i="25"/>
  <c r="N200" i="25"/>
  <c r="N199" i="25"/>
  <c r="N203" i="25"/>
  <c r="N201" i="25"/>
  <c r="M229" i="25"/>
  <c r="M236" i="25" s="1"/>
  <c r="O270" i="25"/>
  <c r="O279" i="25"/>
  <c r="O271" i="25"/>
  <c r="O277" i="25"/>
  <c r="O272" i="25"/>
  <c r="O276" i="25"/>
  <c r="O273" i="25"/>
  <c r="O274" i="25"/>
  <c r="E19" i="24"/>
  <c r="Q200" i="24"/>
  <c r="Q195" i="24"/>
  <c r="Q203" i="24"/>
  <c r="Q202" i="24"/>
  <c r="Q194" i="24"/>
  <c r="Q199" i="24"/>
  <c r="Q201" i="24"/>
  <c r="Q198" i="24"/>
  <c r="Q197" i="24"/>
  <c r="P150" i="25"/>
  <c r="S277" i="25"/>
  <c r="S271" i="25"/>
  <c r="S275" i="25"/>
  <c r="S274" i="25"/>
  <c r="S279" i="25"/>
  <c r="S272" i="25"/>
  <c r="S276" i="25"/>
  <c r="S273" i="25"/>
  <c r="S270" i="25"/>
  <c r="V40" i="24"/>
  <c r="V39" i="24" s="1"/>
  <c r="Q89" i="24"/>
  <c r="Q100" i="24" s="1"/>
  <c r="Q45" i="24"/>
  <c r="L89" i="24"/>
  <c r="L93" i="24" s="1"/>
  <c r="L46" i="24"/>
  <c r="G47" i="24"/>
  <c r="W47" i="24"/>
  <c r="R48" i="24"/>
  <c r="H50" i="24"/>
  <c r="C51" i="24"/>
  <c r="S51" i="24"/>
  <c r="N52" i="24"/>
  <c r="I53" i="24"/>
  <c r="D54" i="24"/>
  <c r="T54" i="24"/>
  <c r="O275" i="25"/>
  <c r="C153" i="25"/>
  <c r="S153" i="25"/>
  <c r="S17" i="25" s="1"/>
  <c r="N154" i="25"/>
  <c r="I155" i="25"/>
  <c r="D156" i="25"/>
  <c r="M49" i="24"/>
  <c r="I14" i="24"/>
  <c r="R123" i="25"/>
  <c r="R133" i="25" s="1"/>
  <c r="C129" i="25"/>
  <c r="N130" i="25"/>
  <c r="E149" i="25"/>
  <c r="U149" i="25"/>
  <c r="U191" i="25"/>
  <c r="E267" i="25"/>
  <c r="U267" i="25"/>
  <c r="U272" i="25" s="1"/>
  <c r="N198" i="25"/>
  <c r="D147" i="25"/>
  <c r="T229" i="25"/>
  <c r="T237" i="25" s="1"/>
  <c r="T147" i="25"/>
  <c r="O148" i="25"/>
  <c r="E150" i="25"/>
  <c r="U150" i="25"/>
  <c r="P151" i="25"/>
  <c r="K152" i="25"/>
  <c r="F153" i="25"/>
  <c r="V153" i="25"/>
  <c r="F267" i="25"/>
  <c r="F278" i="25" s="1"/>
  <c r="V275" i="25"/>
  <c r="V270" i="25"/>
  <c r="V274" i="25"/>
  <c r="V273" i="25"/>
  <c r="V276" i="25"/>
  <c r="V277" i="25"/>
  <c r="V271" i="25"/>
  <c r="V279" i="25"/>
  <c r="R305" i="25"/>
  <c r="C316" i="25"/>
  <c r="C311" i="25"/>
  <c r="C313" i="25"/>
  <c r="C317" i="25"/>
  <c r="C309" i="25"/>
  <c r="C314" i="25"/>
  <c r="C315" i="25"/>
  <c r="C312" i="25"/>
  <c r="C310" i="25"/>
  <c r="S305" i="25"/>
  <c r="N309" i="25"/>
  <c r="C308" i="25"/>
  <c r="Q18" i="24"/>
  <c r="H198" i="25"/>
  <c r="H197" i="25"/>
  <c r="H203" i="25"/>
  <c r="H194" i="25"/>
  <c r="H195" i="25"/>
  <c r="F229" i="25"/>
  <c r="F234" i="25" s="1"/>
  <c r="S278" i="25"/>
  <c r="C133" i="25"/>
  <c r="I150" i="25"/>
  <c r="G153" i="25"/>
  <c r="S156" i="25"/>
  <c r="R176" i="25"/>
  <c r="I196" i="25"/>
  <c r="E191" i="25"/>
  <c r="E196" i="25" s="1"/>
  <c r="H202" i="25"/>
  <c r="C127" i="25"/>
  <c r="N128" i="25"/>
  <c r="C156" i="25"/>
  <c r="D176" i="25"/>
  <c r="T176" i="25"/>
  <c r="K196" i="25"/>
  <c r="N127" i="24"/>
  <c r="N130" i="24"/>
  <c r="N134" i="24"/>
  <c r="I133" i="24"/>
  <c r="I126" i="24"/>
  <c r="W273" i="25"/>
  <c r="W276" i="25"/>
  <c r="W275" i="25"/>
  <c r="W274" i="25"/>
  <c r="W279" i="25"/>
  <c r="W272" i="25"/>
  <c r="Q310" i="25"/>
  <c r="Q313" i="25"/>
  <c r="Q312" i="25"/>
  <c r="Q311" i="25"/>
  <c r="Q309" i="25"/>
  <c r="P15" i="24"/>
  <c r="R16" i="24"/>
  <c r="E15" i="24"/>
  <c r="H276" i="25"/>
  <c r="H275" i="25"/>
  <c r="H273" i="25"/>
  <c r="H279" i="25"/>
  <c r="H278" i="25"/>
  <c r="H271" i="25"/>
  <c r="C277" i="25"/>
  <c r="C270" i="25"/>
  <c r="C273" i="25"/>
  <c r="C276" i="25"/>
  <c r="H277" i="25"/>
  <c r="O14" i="24"/>
  <c r="D45" i="24"/>
  <c r="D89" i="24"/>
  <c r="T89" i="24"/>
  <c r="T45" i="24"/>
  <c r="J47" i="24"/>
  <c r="U89" i="24"/>
  <c r="U95" i="24" s="1"/>
  <c r="U48" i="24"/>
  <c r="P123" i="24"/>
  <c r="P129" i="24" s="1"/>
  <c r="F15" i="24"/>
  <c r="H154" i="25"/>
  <c r="H18" i="25" s="1"/>
  <c r="T305" i="25"/>
  <c r="T40" i="24"/>
  <c r="F12" i="24"/>
  <c r="V16" i="24"/>
  <c r="S40" i="24"/>
  <c r="N133" i="24"/>
  <c r="W312" i="25"/>
  <c r="W311" i="25"/>
  <c r="W317" i="25"/>
  <c r="W310" i="25"/>
  <c r="W315" i="25"/>
  <c r="J311" i="25"/>
  <c r="Q315" i="25"/>
  <c r="H18" i="24"/>
  <c r="I74" i="24"/>
  <c r="I38" i="24"/>
  <c r="D40" i="24"/>
  <c r="D39" i="24" s="1"/>
  <c r="C229" i="25"/>
  <c r="C235" i="25" s="1"/>
  <c r="W271" i="25"/>
  <c r="E11" i="24"/>
  <c r="J74" i="24"/>
  <c r="J38" i="24"/>
  <c r="G89" i="24"/>
  <c r="G97" i="24" s="1"/>
  <c r="Q308" i="25"/>
  <c r="J12" i="24"/>
  <c r="D123" i="24"/>
  <c r="D133" i="24" s="1"/>
  <c r="T123" i="24"/>
  <c r="T134" i="24" s="1"/>
  <c r="O123" i="24"/>
  <c r="O127" i="24" s="1"/>
  <c r="J123" i="24"/>
  <c r="J128" i="24" s="1"/>
  <c r="E123" i="24"/>
  <c r="E131" i="24" s="1"/>
  <c r="D267" i="25"/>
  <c r="C275" i="25"/>
  <c r="T277" i="25"/>
  <c r="H11" i="24"/>
  <c r="O46" i="24"/>
  <c r="J17" i="24"/>
  <c r="W270" i="25"/>
  <c r="H272" i="25"/>
  <c r="K305" i="25"/>
  <c r="V305" i="25"/>
  <c r="C40" i="24"/>
  <c r="C39" i="24" s="1"/>
  <c r="I229" i="25"/>
  <c r="I237" i="25" s="1"/>
  <c r="G267" i="25"/>
  <c r="C271" i="25"/>
  <c r="W277" i="25"/>
  <c r="L305" i="25"/>
  <c r="L308" i="25" s="1"/>
  <c r="G305" i="25"/>
  <c r="W309" i="25"/>
  <c r="J310" i="25"/>
  <c r="Q314" i="25"/>
  <c r="F11" i="24"/>
  <c r="M38" i="24"/>
  <c r="K89" i="24"/>
  <c r="K97" i="24" s="1"/>
  <c r="V89" i="24"/>
  <c r="L14" i="24"/>
  <c r="N20" i="24"/>
  <c r="P267" i="25"/>
  <c r="J271" i="25"/>
  <c r="J274" i="25"/>
  <c r="J273" i="25"/>
  <c r="J279" i="25"/>
  <c r="J272" i="25"/>
  <c r="J277" i="25"/>
  <c r="C278" i="25"/>
  <c r="T382" i="10" s="1"/>
  <c r="H382" i="10" s="1"/>
  <c r="H309" i="25"/>
  <c r="D305" i="25"/>
  <c r="D309" i="25" s="1"/>
  <c r="W308" i="25"/>
  <c r="H313" i="25"/>
  <c r="G15" i="24"/>
  <c r="O17" i="24"/>
  <c r="N128" i="24"/>
  <c r="Q267" i="25"/>
  <c r="F305" i="25"/>
  <c r="Q317" i="25"/>
  <c r="W19" i="24"/>
  <c r="M89" i="24"/>
  <c r="M96" i="24" s="1"/>
  <c r="Q154" i="25"/>
  <c r="R196" i="25"/>
  <c r="M191" i="25"/>
  <c r="M196" i="25" s="1"/>
  <c r="R267" i="25"/>
  <c r="L267" i="25"/>
  <c r="L278" i="25" s="1"/>
  <c r="C274" i="25"/>
  <c r="H310" i="25"/>
  <c r="W314" i="25"/>
  <c r="Q15" i="24"/>
  <c r="E48" i="24"/>
  <c r="K50" i="24"/>
  <c r="Q74" i="24"/>
  <c r="Q38" i="24"/>
  <c r="N89" i="24"/>
  <c r="N97" i="24" s="1"/>
  <c r="N278" i="25"/>
  <c r="M275" i="25"/>
  <c r="M273" i="25"/>
  <c r="M271" i="25"/>
  <c r="M276" i="25"/>
  <c r="I305" i="25"/>
  <c r="E17" i="24"/>
  <c r="R19" i="24"/>
  <c r="T276" i="25"/>
  <c r="T274" i="25"/>
  <c r="O278" i="25"/>
  <c r="N277" i="25"/>
  <c r="N270" i="25"/>
  <c r="N276" i="25"/>
  <c r="H274" i="25"/>
  <c r="N275" i="25"/>
  <c r="J316" i="25"/>
  <c r="J317" i="25"/>
  <c r="J309" i="25"/>
  <c r="J315" i="25"/>
  <c r="J308" i="25"/>
  <c r="M14" i="24"/>
  <c r="G20" i="24"/>
  <c r="U40" i="24"/>
  <c r="U39" i="24" s="1"/>
  <c r="P89" i="24"/>
  <c r="P45" i="24"/>
  <c r="K46" i="24"/>
  <c r="Q48" i="24"/>
  <c r="W50" i="24"/>
  <c r="R51" i="24"/>
  <c r="M52" i="24"/>
  <c r="H53" i="24"/>
  <c r="S54" i="24"/>
  <c r="N129" i="24"/>
  <c r="O194" i="24"/>
  <c r="O197" i="24"/>
  <c r="O203" i="24"/>
  <c r="O196" i="24"/>
  <c r="O201" i="24"/>
  <c r="O200" i="24"/>
  <c r="O198" i="24"/>
  <c r="O202" i="24"/>
  <c r="O199" i="24"/>
  <c r="O195" i="24"/>
  <c r="K45" i="24"/>
  <c r="H46" i="24"/>
  <c r="O50" i="24"/>
  <c r="M51" i="24"/>
  <c r="W54" i="24"/>
  <c r="R89" i="24"/>
  <c r="U123" i="24"/>
  <c r="P191" i="24"/>
  <c r="C89" i="24"/>
  <c r="C92" i="24" s="1"/>
  <c r="S89" i="24"/>
  <c r="S94" i="24" s="1"/>
  <c r="V123" i="24"/>
  <c r="F123" i="24"/>
  <c r="F126" i="24" s="1"/>
  <c r="Q196" i="24"/>
  <c r="G101" i="24"/>
  <c r="G123" i="24"/>
  <c r="G129" i="24" s="1"/>
  <c r="N131" i="24"/>
  <c r="D147" i="24"/>
  <c r="H123" i="24"/>
  <c r="H134" i="24" s="1"/>
  <c r="C123" i="24"/>
  <c r="C135" i="24" s="1"/>
  <c r="I129" i="24"/>
  <c r="C191" i="24"/>
  <c r="C196" i="24" s="1"/>
  <c r="T294" i="10" s="1"/>
  <c r="H294" i="10" s="1"/>
  <c r="C149" i="24"/>
  <c r="C13" i="24" s="1"/>
  <c r="S201" i="24"/>
  <c r="S202" i="24"/>
  <c r="S195" i="24"/>
  <c r="S194" i="24"/>
  <c r="S200" i="24"/>
  <c r="S199" i="24"/>
  <c r="S197" i="24"/>
  <c r="W202" i="24"/>
  <c r="W197" i="24"/>
  <c r="W201" i="24"/>
  <c r="W194" i="24"/>
  <c r="W200" i="24"/>
  <c r="W198" i="24"/>
  <c r="W195" i="24"/>
  <c r="I267" i="25"/>
  <c r="Q16" i="24"/>
  <c r="F20" i="24"/>
  <c r="D49" i="24"/>
  <c r="T50" i="24"/>
  <c r="L53" i="24"/>
  <c r="F74" i="24"/>
  <c r="F89" i="24"/>
  <c r="F93" i="24" s="1"/>
  <c r="M123" i="24"/>
  <c r="M133" i="24" s="1"/>
  <c r="D201" i="24"/>
  <c r="D194" i="24"/>
  <c r="D200" i="24"/>
  <c r="D198" i="24"/>
  <c r="D197" i="24"/>
  <c r="D202" i="24"/>
  <c r="T191" i="24"/>
  <c r="S203" i="24"/>
  <c r="E317" i="25"/>
  <c r="U317" i="25"/>
  <c r="M305" i="25"/>
  <c r="M309" i="25" s="1"/>
  <c r="N11" i="24"/>
  <c r="H20" i="24"/>
  <c r="N46" i="24"/>
  <c r="H48" i="24"/>
  <c r="U50" i="24"/>
  <c r="J54" i="24"/>
  <c r="G40" i="24"/>
  <c r="G39" i="24" s="1"/>
  <c r="W89" i="24"/>
  <c r="W97" i="24" s="1"/>
  <c r="W176" i="24"/>
  <c r="D196" i="24"/>
  <c r="H89" i="24"/>
  <c r="H97" i="24" s="1"/>
  <c r="K123" i="24"/>
  <c r="N135" i="24"/>
  <c r="W278" i="25"/>
  <c r="S45" i="24"/>
  <c r="M47" i="24"/>
  <c r="I89" i="24"/>
  <c r="I96" i="24" s="1"/>
  <c r="I45" i="24"/>
  <c r="D46" i="24"/>
  <c r="T46" i="24"/>
  <c r="O47" i="24"/>
  <c r="L108" i="24"/>
  <c r="N132" i="24"/>
  <c r="S198" i="24"/>
  <c r="P305" i="25"/>
  <c r="P308" i="25" s="1"/>
  <c r="O313" i="25"/>
  <c r="I49" i="24"/>
  <c r="V51" i="24"/>
  <c r="P53" i="24"/>
  <c r="E89" i="24"/>
  <c r="E95" i="24" s="1"/>
  <c r="S123" i="24"/>
  <c r="S130" i="24" s="1"/>
  <c r="H200" i="24"/>
  <c r="H199" i="24"/>
  <c r="H198" i="24"/>
  <c r="H197" i="24"/>
  <c r="H203" i="24"/>
  <c r="H201" i="24"/>
  <c r="H194" i="24"/>
  <c r="E201" i="24"/>
  <c r="E194" i="24"/>
  <c r="E200" i="24"/>
  <c r="E199" i="24"/>
  <c r="E198" i="24"/>
  <c r="E197" i="24"/>
  <c r="E202" i="24"/>
  <c r="E195" i="24"/>
  <c r="D199" i="24"/>
  <c r="N126" i="24"/>
  <c r="S196" i="24"/>
  <c r="E311" i="25"/>
  <c r="Q12" i="24"/>
  <c r="F16" i="24"/>
  <c r="S18" i="24"/>
  <c r="M20" i="24"/>
  <c r="S46" i="24"/>
  <c r="Q47" i="24"/>
  <c r="F51" i="24"/>
  <c r="F55" i="24" s="1"/>
  <c r="U52" i="24"/>
  <c r="S53" i="24"/>
  <c r="E74" i="24"/>
  <c r="W123" i="24"/>
  <c r="W131" i="24" s="1"/>
  <c r="S149" i="24"/>
  <c r="J191" i="24"/>
  <c r="J196" i="24" s="1"/>
  <c r="W196" i="24"/>
  <c r="K198" i="24"/>
  <c r="K197" i="24"/>
  <c r="K203" i="24"/>
  <c r="K196" i="24"/>
  <c r="K202" i="24"/>
  <c r="K195" i="24"/>
  <c r="K201" i="24"/>
  <c r="K200" i="24"/>
  <c r="L201" i="24"/>
  <c r="L198" i="24"/>
  <c r="L197" i="24"/>
  <c r="L202" i="24"/>
  <c r="L195" i="24"/>
  <c r="L194" i="24"/>
  <c r="L199" i="24"/>
  <c r="K194" i="24"/>
  <c r="H202" i="24"/>
  <c r="C19" i="24"/>
  <c r="Q123" i="24"/>
  <c r="Q133" i="24" s="1"/>
  <c r="W199" i="24"/>
  <c r="G45" i="24"/>
  <c r="I51" i="24"/>
  <c r="O89" i="24"/>
  <c r="O93" i="24" s="1"/>
  <c r="H108" i="24"/>
  <c r="R123" i="24"/>
  <c r="R129" i="24" s="1"/>
  <c r="G201" i="24"/>
  <c r="V202" i="24"/>
  <c r="Q229" i="24"/>
  <c r="I194" i="24"/>
  <c r="V196" i="24"/>
  <c r="N199" i="24"/>
  <c r="U203" i="24"/>
  <c r="R229" i="24"/>
  <c r="R232" i="24" s="1"/>
  <c r="C229" i="24"/>
  <c r="C240" i="24" s="1"/>
  <c r="S229" i="24"/>
  <c r="S232" i="24" s="1"/>
  <c r="G149" i="24"/>
  <c r="D150" i="24"/>
  <c r="E196" i="24"/>
  <c r="U196" i="24"/>
  <c r="R203" i="24"/>
  <c r="R198" i="24"/>
  <c r="I195" i="24"/>
  <c r="V197" i="24"/>
  <c r="I202" i="24"/>
  <c r="E229" i="24"/>
  <c r="E235" i="24" s="1"/>
  <c r="U229" i="24"/>
  <c r="U235" i="24" s="1"/>
  <c r="J89" i="24"/>
  <c r="J98" i="24" s="1"/>
  <c r="L123" i="24"/>
  <c r="L129" i="24" s="1"/>
  <c r="H149" i="24"/>
  <c r="E150" i="24"/>
  <c r="F149" i="24"/>
  <c r="F157" i="24" s="1"/>
  <c r="F168" i="24" s="1"/>
  <c r="V149" i="24"/>
  <c r="V13" i="24" s="1"/>
  <c r="M194" i="24"/>
  <c r="H196" i="24"/>
  <c r="U198" i="24"/>
  <c r="R199" i="24"/>
  <c r="M201" i="24"/>
  <c r="S176" i="24"/>
  <c r="I196" i="24"/>
  <c r="G229" i="24"/>
  <c r="G233" i="24" s="1"/>
  <c r="G147" i="24"/>
  <c r="W147" i="24"/>
  <c r="R148" i="24"/>
  <c r="H150" i="24"/>
  <c r="C151" i="24"/>
  <c r="C15" i="24" s="1"/>
  <c r="S151" i="24"/>
  <c r="N152" i="24"/>
  <c r="N16" i="24" s="1"/>
  <c r="M195" i="24"/>
  <c r="H229" i="24"/>
  <c r="H237" i="24" s="1"/>
  <c r="V199" i="24"/>
  <c r="V194" i="24"/>
  <c r="I197" i="24"/>
  <c r="U199" i="24"/>
  <c r="M202" i="24"/>
  <c r="I229" i="24"/>
  <c r="I232" i="24" s="1"/>
  <c r="J229" i="24"/>
  <c r="J234" i="24" s="1"/>
  <c r="U317" i="24"/>
  <c r="U314" i="24"/>
  <c r="U315" i="24"/>
  <c r="U312" i="24"/>
  <c r="U308" i="24"/>
  <c r="U316" i="24"/>
  <c r="U313" i="24"/>
  <c r="U310" i="24"/>
  <c r="U311" i="24"/>
  <c r="R45" i="24"/>
  <c r="H47" i="24"/>
  <c r="J53" i="24"/>
  <c r="O108" i="24"/>
  <c r="S147" i="24"/>
  <c r="N149" i="24"/>
  <c r="K150" i="24"/>
  <c r="F199" i="24"/>
  <c r="U200" i="24"/>
  <c r="R201" i="24"/>
  <c r="M203" i="24"/>
  <c r="K229" i="24"/>
  <c r="L196" i="24"/>
  <c r="G202" i="24"/>
  <c r="G197" i="24"/>
  <c r="I198" i="24"/>
  <c r="G199" i="24"/>
  <c r="V200" i="24"/>
  <c r="L229" i="24"/>
  <c r="L238" i="24" s="1"/>
  <c r="U194" i="24"/>
  <c r="M197" i="24"/>
  <c r="U201" i="24"/>
  <c r="M229" i="24"/>
  <c r="M234" i="24" s="1"/>
  <c r="W276" i="24"/>
  <c r="W279" i="24"/>
  <c r="W271" i="24"/>
  <c r="W277" i="24"/>
  <c r="W275" i="24"/>
  <c r="W273" i="24"/>
  <c r="W278" i="24"/>
  <c r="W274" i="24"/>
  <c r="W272" i="24"/>
  <c r="W270" i="24"/>
  <c r="M311" i="24"/>
  <c r="M310" i="24"/>
  <c r="M314" i="24"/>
  <c r="M313" i="24"/>
  <c r="M312" i="24"/>
  <c r="M317" i="24"/>
  <c r="M315" i="24"/>
  <c r="M316" i="24"/>
  <c r="M309" i="24"/>
  <c r="T148" i="24"/>
  <c r="Q149" i="24"/>
  <c r="N150" i="24"/>
  <c r="J176" i="24"/>
  <c r="I199" i="24"/>
  <c r="V201" i="24"/>
  <c r="N229" i="24"/>
  <c r="N238" i="24" s="1"/>
  <c r="I315" i="24"/>
  <c r="I314" i="24"/>
  <c r="I312" i="24"/>
  <c r="I310" i="24"/>
  <c r="I317" i="24"/>
  <c r="I311" i="24"/>
  <c r="I308" i="24"/>
  <c r="I316" i="24"/>
  <c r="I313" i="24"/>
  <c r="I309" i="24"/>
  <c r="C148" i="24"/>
  <c r="U148" i="24"/>
  <c r="R149" i="24"/>
  <c r="R13" i="24" s="1"/>
  <c r="M151" i="24"/>
  <c r="M198" i="24"/>
  <c r="G200" i="24"/>
  <c r="O271" i="24"/>
  <c r="O273" i="24"/>
  <c r="O279" i="24"/>
  <c r="E270" i="24"/>
  <c r="E273" i="24"/>
  <c r="E275" i="24"/>
  <c r="J314" i="24"/>
  <c r="M147" i="23"/>
  <c r="M229" i="23"/>
  <c r="M237" i="23" s="1"/>
  <c r="H148" i="23"/>
  <c r="F267" i="24"/>
  <c r="E277" i="24"/>
  <c r="E278" i="24"/>
  <c r="E279" i="24"/>
  <c r="J20" i="23"/>
  <c r="I153" i="24"/>
  <c r="D154" i="24"/>
  <c r="T154" i="24"/>
  <c r="O155" i="24"/>
  <c r="G267" i="24"/>
  <c r="G272" i="24" s="1"/>
  <c r="E274" i="24"/>
  <c r="E276" i="24"/>
  <c r="V14" i="23"/>
  <c r="O12" i="23"/>
  <c r="U95" i="23"/>
  <c r="F229" i="24"/>
  <c r="F238" i="24" s="1"/>
  <c r="M278" i="24"/>
  <c r="I271" i="24"/>
  <c r="I277" i="24"/>
  <c r="E271" i="24"/>
  <c r="I279" i="24"/>
  <c r="C313" i="24"/>
  <c r="C312" i="24"/>
  <c r="C315" i="24"/>
  <c r="I18" i="23"/>
  <c r="E93" i="23"/>
  <c r="E96" i="23"/>
  <c r="E94" i="23"/>
  <c r="E101" i="23"/>
  <c r="E99" i="23"/>
  <c r="E97" i="23"/>
  <c r="U101" i="23"/>
  <c r="U96" i="23"/>
  <c r="U93" i="23"/>
  <c r="U98" i="23"/>
  <c r="K101" i="23"/>
  <c r="J267" i="24"/>
  <c r="J272" i="24" s="1"/>
  <c r="I276" i="24"/>
  <c r="I278" i="24"/>
  <c r="D316" i="24"/>
  <c r="D315" i="24"/>
  <c r="D317" i="24"/>
  <c r="D313" i="24"/>
  <c r="D312" i="24"/>
  <c r="V96" i="23"/>
  <c r="K275" i="24"/>
  <c r="K277" i="24"/>
  <c r="I270" i="24"/>
  <c r="I273" i="24"/>
  <c r="I274" i="24"/>
  <c r="I275" i="24"/>
  <c r="K279" i="24"/>
  <c r="E305" i="24"/>
  <c r="R313" i="24"/>
  <c r="I272" i="24"/>
  <c r="K274" i="24"/>
  <c r="K276" i="24"/>
  <c r="K278" i="24"/>
  <c r="G316" i="24"/>
  <c r="M308" i="24"/>
  <c r="H74" i="23"/>
  <c r="H38" i="23"/>
  <c r="C95" i="23"/>
  <c r="S95" i="23"/>
  <c r="S92" i="23"/>
  <c r="O16" i="23"/>
  <c r="E95" i="23"/>
  <c r="M275" i="24"/>
  <c r="M277" i="24"/>
  <c r="M279" i="24"/>
  <c r="Q312" i="24"/>
  <c r="Q317" i="24"/>
  <c r="Q316" i="24"/>
  <c r="Q313" i="24"/>
  <c r="Q311" i="24"/>
  <c r="Q310" i="24"/>
  <c r="L305" i="24"/>
  <c r="H312" i="24"/>
  <c r="H311" i="24"/>
  <c r="H316" i="24"/>
  <c r="Q309" i="24"/>
  <c r="P267" i="24"/>
  <c r="M274" i="24"/>
  <c r="M276" i="24"/>
  <c r="Q308" i="24"/>
  <c r="C311" i="24"/>
  <c r="C314" i="24"/>
  <c r="W316" i="24"/>
  <c r="U20" i="23"/>
  <c r="H267" i="24"/>
  <c r="H278" i="24" s="1"/>
  <c r="Q267" i="24"/>
  <c r="M270" i="24"/>
  <c r="M271" i="24"/>
  <c r="O275" i="24"/>
  <c r="O276" i="24"/>
  <c r="O277" i="24"/>
  <c r="S305" i="24"/>
  <c r="S309" i="24" s="1"/>
  <c r="U309" i="24"/>
  <c r="D311" i="24"/>
  <c r="D314" i="24"/>
  <c r="C317" i="24"/>
  <c r="L12" i="23"/>
  <c r="R267" i="24"/>
  <c r="O270" i="24"/>
  <c r="O272" i="24"/>
  <c r="O274" i="24"/>
  <c r="D308" i="24"/>
  <c r="T316" i="24"/>
  <c r="T315" i="24"/>
  <c r="T311" i="24"/>
  <c r="T317" i="24"/>
  <c r="T314" i="24"/>
  <c r="T310" i="24"/>
  <c r="C310" i="24"/>
  <c r="G311" i="24"/>
  <c r="P312" i="24"/>
  <c r="C12" i="23"/>
  <c r="T19" i="23"/>
  <c r="L40" i="23"/>
  <c r="L39" i="23" s="1"/>
  <c r="O229" i="24"/>
  <c r="O236" i="24" s="1"/>
  <c r="S267" i="24"/>
  <c r="N305" i="24"/>
  <c r="N308" i="24" s="1"/>
  <c r="T308" i="24"/>
  <c r="D310" i="24"/>
  <c r="T312" i="24"/>
  <c r="Q315" i="24"/>
  <c r="K272" i="24"/>
  <c r="T267" i="24"/>
  <c r="T272" i="24" s="1"/>
  <c r="F305" i="24"/>
  <c r="F308" i="24" s="1"/>
  <c r="V305" i="24"/>
  <c r="V308" i="24" s="1"/>
  <c r="O305" i="24"/>
  <c r="O308" i="24" s="1"/>
  <c r="K311" i="24"/>
  <c r="I40" i="23"/>
  <c r="I39" i="23" s="1"/>
  <c r="F40" i="23"/>
  <c r="U267" i="24"/>
  <c r="R309" i="24"/>
  <c r="P317" i="24"/>
  <c r="P314" i="24"/>
  <c r="V267" i="24"/>
  <c r="V278" i="24" s="1"/>
  <c r="R310" i="24"/>
  <c r="R317" i="24"/>
  <c r="R316" i="24"/>
  <c r="R315" i="24"/>
  <c r="R312" i="24"/>
  <c r="C316" i="24"/>
  <c r="P74" i="23"/>
  <c r="P38" i="23"/>
  <c r="N267" i="24"/>
  <c r="D267" i="24"/>
  <c r="C279" i="24"/>
  <c r="D309" i="24"/>
  <c r="T309" i="24"/>
  <c r="P311" i="24"/>
  <c r="Q314" i="24"/>
  <c r="H16" i="23"/>
  <c r="C98" i="23"/>
  <c r="N229" i="18"/>
  <c r="N239" i="18" s="1"/>
  <c r="N147" i="18"/>
  <c r="C17" i="23"/>
  <c r="M89" i="23"/>
  <c r="M99" i="23" s="1"/>
  <c r="V46" i="23"/>
  <c r="W49" i="23"/>
  <c r="C53" i="23"/>
  <c r="N54" i="23"/>
  <c r="O89" i="23"/>
  <c r="O93" i="23" s="1"/>
  <c r="E92" i="23"/>
  <c r="Q108" i="23"/>
  <c r="Q38" i="23"/>
  <c r="E14" i="23"/>
  <c r="D38" i="23"/>
  <c r="E45" i="23"/>
  <c r="S74" i="23"/>
  <c r="Q89" i="23"/>
  <c r="Q95" i="23" s="1"/>
  <c r="P147" i="23"/>
  <c r="K148" i="23"/>
  <c r="V149" i="23"/>
  <c r="V13" i="23" s="1"/>
  <c r="C94" i="23"/>
  <c r="E100" i="23"/>
  <c r="U100" i="23"/>
  <c r="S123" i="23"/>
  <c r="S132" i="23" s="1"/>
  <c r="D123" i="23"/>
  <c r="D133" i="23" s="1"/>
  <c r="O123" i="23"/>
  <c r="O129" i="23" s="1"/>
  <c r="H20" i="23"/>
  <c r="R74" i="23"/>
  <c r="U94" i="23"/>
  <c r="U123" i="23"/>
  <c r="C123" i="23"/>
  <c r="C134" i="23" s="1"/>
  <c r="I14" i="23"/>
  <c r="H19" i="23"/>
  <c r="P89" i="23"/>
  <c r="P95" i="23" s="1"/>
  <c r="K46" i="23"/>
  <c r="V94" i="23"/>
  <c r="Q48" i="23"/>
  <c r="C101" i="23"/>
  <c r="S101" i="23"/>
  <c r="S54" i="23"/>
  <c r="V123" i="23"/>
  <c r="V129" i="23" s="1"/>
  <c r="E123" i="23"/>
  <c r="E133" i="23" s="1"/>
  <c r="R48" i="23"/>
  <c r="G123" i="23"/>
  <c r="G130" i="23" s="1"/>
  <c r="W123" i="23"/>
  <c r="W128" i="23" s="1"/>
  <c r="M123" i="23"/>
  <c r="M132" i="23" s="1"/>
  <c r="M20" i="23"/>
  <c r="L49" i="23"/>
  <c r="T123" i="23"/>
  <c r="T133" i="23" s="1"/>
  <c r="N47" i="23"/>
  <c r="L48" i="23"/>
  <c r="M49" i="23"/>
  <c r="M51" i="23"/>
  <c r="C45" i="23"/>
  <c r="C92" i="23"/>
  <c r="S45" i="23"/>
  <c r="N46" i="23"/>
  <c r="I47" i="23"/>
  <c r="D48" i="23"/>
  <c r="T48" i="23"/>
  <c r="O49" i="23"/>
  <c r="E51" i="23"/>
  <c r="E98" i="23"/>
  <c r="V54" i="23"/>
  <c r="V101" i="23"/>
  <c r="I123" i="23"/>
  <c r="E49" i="23"/>
  <c r="Q53" i="23"/>
  <c r="N19" i="23"/>
  <c r="D45" i="23"/>
  <c r="J47" i="23"/>
  <c r="P49" i="23"/>
  <c r="U92" i="23"/>
  <c r="L50" i="23"/>
  <c r="K123" i="23"/>
  <c r="K135" i="23" s="1"/>
  <c r="O38" i="23"/>
  <c r="M74" i="23"/>
  <c r="M38" i="23"/>
  <c r="V92" i="23"/>
  <c r="G48" i="23"/>
  <c r="S52" i="23"/>
  <c r="D89" i="23"/>
  <c r="D101" i="23" s="1"/>
  <c r="G89" i="23"/>
  <c r="G98" i="23" s="1"/>
  <c r="G45" i="23"/>
  <c r="W89" i="23"/>
  <c r="W98" i="23" s="1"/>
  <c r="W45" i="23"/>
  <c r="R89" i="23"/>
  <c r="R95" i="23" s="1"/>
  <c r="N50" i="23"/>
  <c r="I51" i="23"/>
  <c r="H89" i="23"/>
  <c r="H99" i="23" s="1"/>
  <c r="C93" i="23"/>
  <c r="U99" i="23"/>
  <c r="F89" i="23"/>
  <c r="F99" i="23" s="1"/>
  <c r="N123" i="23"/>
  <c r="Q150" i="23"/>
  <c r="D46" i="23"/>
  <c r="F52" i="23"/>
  <c r="I89" i="23"/>
  <c r="I92" i="23" s="1"/>
  <c r="H123" i="23"/>
  <c r="H126" i="23" s="1"/>
  <c r="L149" i="23"/>
  <c r="L157" i="23" s="1"/>
  <c r="L191" i="23"/>
  <c r="S199" i="23"/>
  <c r="S201" i="23"/>
  <c r="S198" i="23"/>
  <c r="S197" i="23"/>
  <c r="S203" i="23"/>
  <c r="S196" i="23"/>
  <c r="S202" i="23"/>
  <c r="S195" i="23"/>
  <c r="S194" i="23"/>
  <c r="O203" i="23"/>
  <c r="O199" i="23"/>
  <c r="O197" i="23"/>
  <c r="O201" i="23"/>
  <c r="O202" i="23"/>
  <c r="O194" i="23"/>
  <c r="O198" i="23"/>
  <c r="O196" i="23"/>
  <c r="O200" i="23"/>
  <c r="W195" i="23"/>
  <c r="W197" i="23"/>
  <c r="W203" i="23"/>
  <c r="W201" i="23"/>
  <c r="W194" i="23"/>
  <c r="W200" i="23"/>
  <c r="W198" i="23"/>
  <c r="W199" i="23"/>
  <c r="W202" i="23"/>
  <c r="Q123" i="23"/>
  <c r="Q134" i="23" s="1"/>
  <c r="S200" i="23"/>
  <c r="C199" i="23"/>
  <c r="C197" i="23"/>
  <c r="C203" i="23"/>
  <c r="C202" i="23"/>
  <c r="C195" i="23"/>
  <c r="C198" i="23"/>
  <c r="G74" i="23"/>
  <c r="W74" i="23"/>
  <c r="N89" i="23"/>
  <c r="N94" i="23" s="1"/>
  <c r="N45" i="23"/>
  <c r="I46" i="23"/>
  <c r="D47" i="23"/>
  <c r="T47" i="23"/>
  <c r="O48" i="23"/>
  <c r="J49" i="23"/>
  <c r="E50" i="23"/>
  <c r="U50" i="23"/>
  <c r="P51" i="23"/>
  <c r="V53" i="23"/>
  <c r="U97" i="23"/>
  <c r="J123" i="23"/>
  <c r="T194" i="23"/>
  <c r="M196" i="23"/>
  <c r="R199" i="23"/>
  <c r="M201" i="23"/>
  <c r="E108" i="23"/>
  <c r="U108" i="23"/>
  <c r="F191" i="23"/>
  <c r="F196" i="23" s="1"/>
  <c r="F149" i="23"/>
  <c r="F13" i="23" s="1"/>
  <c r="V191" i="23"/>
  <c r="V196" i="23" s="1"/>
  <c r="N196" i="23"/>
  <c r="T199" i="23"/>
  <c r="W196" i="23"/>
  <c r="E229" i="23"/>
  <c r="E237" i="23" s="1"/>
  <c r="E147" i="23"/>
  <c r="R123" i="23"/>
  <c r="R130" i="23" s="1"/>
  <c r="D202" i="23"/>
  <c r="D203" i="23"/>
  <c r="D195" i="23"/>
  <c r="D201" i="23"/>
  <c r="D194" i="23"/>
  <c r="W149" i="23"/>
  <c r="I149" i="23"/>
  <c r="I191" i="23"/>
  <c r="E203" i="23"/>
  <c r="E196" i="23"/>
  <c r="E201" i="23"/>
  <c r="E194" i="23"/>
  <c r="E200" i="23"/>
  <c r="E198" i="23"/>
  <c r="D197" i="23"/>
  <c r="C200" i="23"/>
  <c r="J191" i="23"/>
  <c r="J196" i="23" s="1"/>
  <c r="G191" i="23"/>
  <c r="E197" i="23"/>
  <c r="D200" i="23"/>
  <c r="H198" i="23"/>
  <c r="H200" i="23"/>
  <c r="H202" i="23"/>
  <c r="H195" i="23"/>
  <c r="H201" i="23"/>
  <c r="H199" i="23"/>
  <c r="H197" i="23"/>
  <c r="I229" i="23"/>
  <c r="I236" i="23" s="1"/>
  <c r="J150" i="23"/>
  <c r="E151" i="23"/>
  <c r="U151" i="23"/>
  <c r="J229" i="23"/>
  <c r="J232" i="23" s="1"/>
  <c r="U148" i="23"/>
  <c r="M197" i="23"/>
  <c r="M199" i="23"/>
  <c r="M200" i="23"/>
  <c r="M198" i="23"/>
  <c r="M195" i="23"/>
  <c r="K229" i="23"/>
  <c r="K236" i="23" s="1"/>
  <c r="K147" i="23"/>
  <c r="K11" i="23" s="1"/>
  <c r="V229" i="23"/>
  <c r="V234" i="23" s="1"/>
  <c r="R176" i="23"/>
  <c r="N200" i="23"/>
  <c r="N202" i="23"/>
  <c r="N199" i="23"/>
  <c r="N198" i="23"/>
  <c r="N197" i="23"/>
  <c r="R198" i="23"/>
  <c r="R203" i="23"/>
  <c r="R202" i="23"/>
  <c r="R200" i="23"/>
  <c r="H194" i="23"/>
  <c r="R195" i="23"/>
  <c r="D199" i="23"/>
  <c r="N150" i="23"/>
  <c r="I151" i="23"/>
  <c r="D152" i="23"/>
  <c r="T202" i="23"/>
  <c r="T197" i="23"/>
  <c r="T196" i="23"/>
  <c r="T195" i="23"/>
  <c r="T200" i="23"/>
  <c r="M202" i="23"/>
  <c r="N147" i="23"/>
  <c r="I148" i="23"/>
  <c r="Q191" i="23"/>
  <c r="Q196" i="23" s="1"/>
  <c r="O229" i="23"/>
  <c r="O232" i="23" s="1"/>
  <c r="O147" i="23"/>
  <c r="J148" i="23"/>
  <c r="C316" i="23"/>
  <c r="C310" i="23"/>
  <c r="C311" i="23"/>
  <c r="C314" i="23"/>
  <c r="C317" i="23"/>
  <c r="C315" i="23"/>
  <c r="C313" i="23"/>
  <c r="C312" i="23"/>
  <c r="K17" i="18"/>
  <c r="H74" i="18"/>
  <c r="H38" i="18"/>
  <c r="C278" i="23"/>
  <c r="T268" i="10" s="1"/>
  <c r="H268" i="10" s="1"/>
  <c r="C277" i="23"/>
  <c r="C276" i="23"/>
  <c r="C270" i="23"/>
  <c r="C273" i="23"/>
  <c r="C274" i="23"/>
  <c r="C275" i="23"/>
  <c r="C271" i="23"/>
  <c r="C279" i="23"/>
  <c r="D312" i="23"/>
  <c r="D314" i="23"/>
  <c r="D311" i="23"/>
  <c r="D310" i="23"/>
  <c r="D315" i="23"/>
  <c r="D316" i="23"/>
  <c r="D317" i="23"/>
  <c r="D313" i="23"/>
  <c r="D309" i="23"/>
  <c r="T312" i="23"/>
  <c r="T310" i="23"/>
  <c r="T315" i="23"/>
  <c r="T314" i="23"/>
  <c r="T309" i="23"/>
  <c r="T316" i="23"/>
  <c r="T317" i="23"/>
  <c r="P194" i="23"/>
  <c r="T152" i="23"/>
  <c r="O153" i="23"/>
  <c r="J154" i="23"/>
  <c r="E155" i="23"/>
  <c r="U155" i="23"/>
  <c r="P156" i="23"/>
  <c r="U277" i="23"/>
  <c r="U270" i="23"/>
  <c r="P11" i="18"/>
  <c r="P196" i="23"/>
  <c r="P203" i="23"/>
  <c r="Q229" i="23"/>
  <c r="Q238" i="23" s="1"/>
  <c r="J89" i="23"/>
  <c r="J94" i="23" s="1"/>
  <c r="L123" i="23"/>
  <c r="L128" i="23" s="1"/>
  <c r="P197" i="23"/>
  <c r="C229" i="23"/>
  <c r="C238" i="23" s="1"/>
  <c r="S229" i="23"/>
  <c r="S232" i="23" s="1"/>
  <c r="K267" i="23"/>
  <c r="F267" i="23"/>
  <c r="F272" i="23" s="1"/>
  <c r="T311" i="23"/>
  <c r="D229" i="23"/>
  <c r="D232" i="23" s="1"/>
  <c r="T229" i="23"/>
  <c r="T233" i="23" s="1"/>
  <c r="M314" i="23"/>
  <c r="M311" i="23"/>
  <c r="M312" i="23"/>
  <c r="M313" i="23"/>
  <c r="M316" i="23"/>
  <c r="M317" i="23"/>
  <c r="M315" i="23"/>
  <c r="M310" i="23"/>
  <c r="M308" i="23"/>
  <c r="U229" i="23"/>
  <c r="U240" i="23" s="1"/>
  <c r="L229" i="23"/>
  <c r="L238" i="23" s="1"/>
  <c r="Q147" i="23"/>
  <c r="K149" i="23"/>
  <c r="Q152" i="23"/>
  <c r="R196" i="23"/>
  <c r="P198" i="23"/>
  <c r="K200" i="23"/>
  <c r="V151" i="23"/>
  <c r="C149" i="23"/>
  <c r="S149" i="23"/>
  <c r="S157" i="23" s="1"/>
  <c r="S167" i="23" s="1"/>
  <c r="G229" i="23"/>
  <c r="G235" i="23" s="1"/>
  <c r="G147" i="23"/>
  <c r="T313" i="23"/>
  <c r="P148" i="23"/>
  <c r="F151" i="23"/>
  <c r="K194" i="23"/>
  <c r="K201" i="23"/>
  <c r="J20" i="18"/>
  <c r="W271" i="23"/>
  <c r="Q14" i="18"/>
  <c r="W18" i="18"/>
  <c r="T274" i="23"/>
  <c r="I316" i="23"/>
  <c r="F308" i="23"/>
  <c r="F310" i="23"/>
  <c r="W311" i="23"/>
  <c r="E38" i="18"/>
  <c r="L313" i="23"/>
  <c r="K38" i="18"/>
  <c r="K74" i="18"/>
  <c r="Q229" i="18"/>
  <c r="Q235" i="18" s="1"/>
  <c r="Q147" i="18"/>
  <c r="Q11" i="18" s="1"/>
  <c r="L148" i="18"/>
  <c r="G149" i="18"/>
  <c r="H267" i="23"/>
  <c r="G272" i="23"/>
  <c r="O277" i="23"/>
  <c r="P308" i="23"/>
  <c r="F312" i="23"/>
  <c r="F314" i="23"/>
  <c r="F316" i="23"/>
  <c r="D46" i="18"/>
  <c r="R229" i="23"/>
  <c r="R234" i="23" s="1"/>
  <c r="I274" i="23"/>
  <c r="I273" i="23"/>
  <c r="I279" i="23"/>
  <c r="N317" i="23"/>
  <c r="N310" i="23"/>
  <c r="N314" i="23"/>
  <c r="N313" i="23"/>
  <c r="N315" i="23"/>
  <c r="C18" i="18"/>
  <c r="Q267" i="23"/>
  <c r="R305" i="23"/>
  <c r="R308" i="23" s="1"/>
  <c r="P312" i="23"/>
  <c r="P310" i="23"/>
  <c r="P311" i="23"/>
  <c r="P313" i="23"/>
  <c r="N38" i="18"/>
  <c r="N74" i="18"/>
  <c r="I40" i="18"/>
  <c r="I39" i="18" s="1"/>
  <c r="D229" i="18"/>
  <c r="D147" i="18"/>
  <c r="T229" i="18"/>
  <c r="T240" i="18" s="1"/>
  <c r="T147" i="18"/>
  <c r="O148" i="18"/>
  <c r="W229" i="23"/>
  <c r="W239" i="23" s="1"/>
  <c r="R267" i="23"/>
  <c r="O276" i="23"/>
  <c r="C308" i="23"/>
  <c r="S305" i="23"/>
  <c r="S308" i="23" s="1"/>
  <c r="N316" i="23"/>
  <c r="J16" i="18"/>
  <c r="H198" i="18"/>
  <c r="H199" i="18"/>
  <c r="H200" i="18"/>
  <c r="H196" i="18"/>
  <c r="H201" i="18"/>
  <c r="H197" i="18"/>
  <c r="H203" i="18"/>
  <c r="H195" i="18"/>
  <c r="H202" i="18"/>
  <c r="C272" i="23"/>
  <c r="T267" i="10" s="1"/>
  <c r="H267" i="10" s="1"/>
  <c r="S267" i="23"/>
  <c r="L267" i="23"/>
  <c r="I275" i="23"/>
  <c r="D308" i="23"/>
  <c r="T308" i="23"/>
  <c r="O308" i="23"/>
  <c r="W312" i="23"/>
  <c r="W315" i="23"/>
  <c r="W309" i="23"/>
  <c r="P40" i="18"/>
  <c r="P39" i="18" s="1"/>
  <c r="L19" i="18"/>
  <c r="C45" i="18"/>
  <c r="C89" i="18"/>
  <c r="C98" i="18" s="1"/>
  <c r="S45" i="18"/>
  <c r="S89" i="18"/>
  <c r="S92" i="18" s="1"/>
  <c r="N46" i="18"/>
  <c r="I47" i="18"/>
  <c r="D270" i="23"/>
  <c r="D277" i="23"/>
  <c r="D276" i="23"/>
  <c r="D278" i="23"/>
  <c r="T272" i="23"/>
  <c r="M267" i="23"/>
  <c r="D89" i="18"/>
  <c r="D92" i="18" s="1"/>
  <c r="T45" i="18"/>
  <c r="T89" i="18"/>
  <c r="T94" i="18" s="1"/>
  <c r="O46" i="18"/>
  <c r="O89" i="18"/>
  <c r="J89" i="18"/>
  <c r="J97" i="18" s="1"/>
  <c r="E48" i="18"/>
  <c r="U48" i="18"/>
  <c r="P49" i="18"/>
  <c r="F51" i="18"/>
  <c r="Q52" i="18"/>
  <c r="G54" i="18"/>
  <c r="W54" i="18"/>
  <c r="F229" i="23"/>
  <c r="F232" i="23" s="1"/>
  <c r="O271" i="23"/>
  <c r="O273" i="23"/>
  <c r="I271" i="23"/>
  <c r="F313" i="23"/>
  <c r="F311" i="23"/>
  <c r="F317" i="23"/>
  <c r="V305" i="23"/>
  <c r="V308" i="23" s="1"/>
  <c r="Q305" i="23"/>
  <c r="W310" i="23"/>
  <c r="W314" i="23"/>
  <c r="K18" i="18"/>
  <c r="E45" i="18"/>
  <c r="E89" i="18"/>
  <c r="E97" i="18" s="1"/>
  <c r="U89" i="18"/>
  <c r="U92" i="18" s="1"/>
  <c r="U45" i="18"/>
  <c r="V96" i="18"/>
  <c r="I89" i="18"/>
  <c r="V267" i="23"/>
  <c r="V272" i="23" s="1"/>
  <c r="T270" i="23"/>
  <c r="T279" i="23"/>
  <c r="G312" i="23"/>
  <c r="G313" i="23"/>
  <c r="G316" i="23"/>
  <c r="G314" i="23"/>
  <c r="G317" i="23"/>
  <c r="G308" i="23"/>
  <c r="G315" i="23"/>
  <c r="G311" i="23"/>
  <c r="G11" i="18"/>
  <c r="U19" i="18"/>
  <c r="R98" i="18"/>
  <c r="R92" i="18"/>
  <c r="R96" i="18"/>
  <c r="F123" i="18"/>
  <c r="F129" i="18" s="1"/>
  <c r="F45" i="18"/>
  <c r="V123" i="18"/>
  <c r="V129" i="18" s="1"/>
  <c r="L123" i="18"/>
  <c r="L130" i="18" s="1"/>
  <c r="R49" i="18"/>
  <c r="M50" i="18"/>
  <c r="H51" i="18"/>
  <c r="N53" i="18"/>
  <c r="G279" i="23"/>
  <c r="G271" i="23"/>
  <c r="G276" i="23"/>
  <c r="G275" i="23"/>
  <c r="G274" i="23"/>
  <c r="W272" i="23"/>
  <c r="G270" i="23"/>
  <c r="T276" i="23"/>
  <c r="I278" i="23"/>
  <c r="P279" i="23"/>
  <c r="H305" i="23"/>
  <c r="H309" i="23" s="1"/>
  <c r="C309" i="23"/>
  <c r="F315" i="23"/>
  <c r="H11" i="18"/>
  <c r="Q46" i="18"/>
  <c r="D38" i="18"/>
  <c r="D74" i="18"/>
  <c r="T74" i="18"/>
  <c r="T38" i="18"/>
  <c r="C123" i="18"/>
  <c r="C126" i="18" s="1"/>
  <c r="W277" i="23"/>
  <c r="J274" i="23"/>
  <c r="V15" i="18"/>
  <c r="U38" i="18"/>
  <c r="U74" i="18"/>
  <c r="K229" i="18"/>
  <c r="K241" i="18" s="1"/>
  <c r="K147" i="18"/>
  <c r="F148" i="18"/>
  <c r="V148" i="18"/>
  <c r="D17" i="18"/>
  <c r="C13" i="18"/>
  <c r="E16" i="18"/>
  <c r="V74" i="18"/>
  <c r="I123" i="18"/>
  <c r="T123" i="18"/>
  <c r="T132" i="18" s="1"/>
  <c r="O123" i="18"/>
  <c r="O135" i="18" s="1"/>
  <c r="J123" i="18"/>
  <c r="J135" i="18" s="1"/>
  <c r="V52" i="18"/>
  <c r="T271" i="23"/>
  <c r="T275" i="23"/>
  <c r="K305" i="23"/>
  <c r="K308" i="23" s="1"/>
  <c r="F309" i="23"/>
  <c r="F16" i="18"/>
  <c r="J17" i="18"/>
  <c r="S52" i="18"/>
  <c r="I54" i="18"/>
  <c r="I148" i="18"/>
  <c r="T149" i="18"/>
  <c r="W308" i="23"/>
  <c r="V48" i="18"/>
  <c r="K89" i="18"/>
  <c r="K96" i="18" s="1"/>
  <c r="T46" i="18"/>
  <c r="J48" i="18"/>
  <c r="J55" i="18" s="1"/>
  <c r="J59" i="18" s="1"/>
  <c r="E49" i="18"/>
  <c r="U49" i="18"/>
  <c r="P50" i="18"/>
  <c r="V99" i="18"/>
  <c r="Q53" i="18"/>
  <c r="M151" i="18"/>
  <c r="M15" i="18" s="1"/>
  <c r="H152" i="18"/>
  <c r="I45" i="18"/>
  <c r="F54" i="18"/>
  <c r="D48" i="18"/>
  <c r="O17" i="18"/>
  <c r="L45" i="18"/>
  <c r="L89" i="18"/>
  <c r="L95" i="18" s="1"/>
  <c r="G12" i="18"/>
  <c r="W46" i="18"/>
  <c r="R47" i="18"/>
  <c r="R94" i="18"/>
  <c r="M14" i="18"/>
  <c r="C50" i="18"/>
  <c r="S16" i="18"/>
  <c r="I52" i="18"/>
  <c r="T53" i="18"/>
  <c r="O54" i="18"/>
  <c r="J149" i="18"/>
  <c r="N89" i="18"/>
  <c r="N93" i="18" s="1"/>
  <c r="N45" i="18"/>
  <c r="I46" i="18"/>
  <c r="T47" i="18"/>
  <c r="P51" i="18"/>
  <c r="V53" i="18"/>
  <c r="Q54" i="18"/>
  <c r="O191" i="18"/>
  <c r="O149" i="18"/>
  <c r="F147" i="18"/>
  <c r="V229" i="18"/>
  <c r="V147" i="18"/>
  <c r="Q148" i="18"/>
  <c r="D47" i="18"/>
  <c r="N15" i="18"/>
  <c r="R16" i="18"/>
  <c r="U50" i="18"/>
  <c r="Q89" i="18"/>
  <c r="Q98" i="18" s="1"/>
  <c r="G47" i="18"/>
  <c r="R48" i="18"/>
  <c r="R95" i="18"/>
  <c r="S123" i="18"/>
  <c r="S133" i="18" s="1"/>
  <c r="U20" i="18"/>
  <c r="R191" i="18"/>
  <c r="R149" i="18"/>
  <c r="F52" i="18"/>
  <c r="C74" i="18"/>
  <c r="C38" i="18"/>
  <c r="S74" i="18"/>
  <c r="O49" i="18"/>
  <c r="U51" i="18"/>
  <c r="P52" i="18"/>
  <c r="V101" i="18"/>
  <c r="E123" i="18"/>
  <c r="E132" i="18" s="1"/>
  <c r="U123" i="18"/>
  <c r="U130" i="18" s="1"/>
  <c r="P123" i="18"/>
  <c r="P127" i="18" s="1"/>
  <c r="L150" i="18"/>
  <c r="G151" i="18"/>
  <c r="W151" i="18"/>
  <c r="F89" i="18"/>
  <c r="F92" i="18" s="1"/>
  <c r="V95" i="18"/>
  <c r="Q49" i="18"/>
  <c r="W51" i="18"/>
  <c r="R52" i="18"/>
  <c r="R99" i="18"/>
  <c r="H54" i="18"/>
  <c r="G123" i="18"/>
  <c r="W123" i="18"/>
  <c r="W129" i="18" s="1"/>
  <c r="R123" i="18"/>
  <c r="R133" i="18" s="1"/>
  <c r="H123" i="18"/>
  <c r="H131" i="18" s="1"/>
  <c r="D133" i="18"/>
  <c r="N267" i="23"/>
  <c r="E305" i="23"/>
  <c r="E309" i="23" s="1"/>
  <c r="U305" i="23"/>
  <c r="P309" i="23"/>
  <c r="N18" i="18"/>
  <c r="F12" i="18"/>
  <c r="M47" i="18"/>
  <c r="O150" i="18"/>
  <c r="J151" i="18"/>
  <c r="D191" i="18"/>
  <c r="D196" i="18" s="1"/>
  <c r="D149" i="18"/>
  <c r="C153" i="18"/>
  <c r="Q196" i="18"/>
  <c r="E150" i="18"/>
  <c r="Q38" i="18"/>
  <c r="Q74" i="18"/>
  <c r="L176" i="18"/>
  <c r="G195" i="18"/>
  <c r="G194" i="18"/>
  <c r="G200" i="18"/>
  <c r="G201" i="18"/>
  <c r="G197" i="18"/>
  <c r="G202" i="18"/>
  <c r="G198" i="18"/>
  <c r="G199" i="18"/>
  <c r="G150" i="18"/>
  <c r="K198" i="18"/>
  <c r="K203" i="18"/>
  <c r="K199" i="18"/>
  <c r="K195" i="18"/>
  <c r="K194" i="18"/>
  <c r="K202" i="18"/>
  <c r="K197" i="18"/>
  <c r="L191" i="18"/>
  <c r="M197" i="18"/>
  <c r="M199" i="18"/>
  <c r="M196" i="18"/>
  <c r="M195" i="18"/>
  <c r="M201" i="18"/>
  <c r="M202" i="18"/>
  <c r="M198" i="18"/>
  <c r="M194" i="18"/>
  <c r="M200" i="18"/>
  <c r="K200" i="18"/>
  <c r="Q202" i="18"/>
  <c r="Q201" i="18"/>
  <c r="Q203" i="18"/>
  <c r="Q198" i="18"/>
  <c r="Q195" i="18"/>
  <c r="Q194" i="18"/>
  <c r="Q197" i="18"/>
  <c r="Q200" i="18"/>
  <c r="M203" i="18"/>
  <c r="M153" i="18"/>
  <c r="K123" i="18"/>
  <c r="K133" i="18" s="1"/>
  <c r="T191" i="18"/>
  <c r="T196" i="18" s="1"/>
  <c r="G89" i="18"/>
  <c r="W89" i="18"/>
  <c r="W92" i="18" s="1"/>
  <c r="W45" i="18"/>
  <c r="R46" i="18"/>
  <c r="M89" i="18"/>
  <c r="M100" i="18" s="1"/>
  <c r="C49" i="18"/>
  <c r="T52" i="18"/>
  <c r="O53" i="18"/>
  <c r="D176" i="18"/>
  <c r="T176" i="18"/>
  <c r="U194" i="18"/>
  <c r="U198" i="18"/>
  <c r="U202" i="18"/>
  <c r="U197" i="18"/>
  <c r="K201" i="18"/>
  <c r="O147" i="18"/>
  <c r="J148" i="18"/>
  <c r="N200" i="18"/>
  <c r="N201" i="18"/>
  <c r="N203" i="18"/>
  <c r="N197" i="18"/>
  <c r="N202" i="18"/>
  <c r="N198" i="18"/>
  <c r="N194" i="18"/>
  <c r="P202" i="18"/>
  <c r="P201" i="18"/>
  <c r="P200" i="18"/>
  <c r="P199" i="18"/>
  <c r="N196" i="18"/>
  <c r="P229" i="18"/>
  <c r="P238" i="18" s="1"/>
  <c r="O74" i="18"/>
  <c r="O38" i="18"/>
  <c r="H89" i="18"/>
  <c r="H101" i="18" s="1"/>
  <c r="D15" i="18"/>
  <c r="T49" i="18"/>
  <c r="U150" i="18"/>
  <c r="S199" i="18"/>
  <c r="S196" i="18"/>
  <c r="J195" i="18"/>
  <c r="J199" i="18"/>
  <c r="C229" i="18"/>
  <c r="C238" i="18" s="1"/>
  <c r="S229" i="18"/>
  <c r="S235" i="18" s="1"/>
  <c r="N148" i="18"/>
  <c r="K152" i="18"/>
  <c r="F153" i="18"/>
  <c r="V153" i="18"/>
  <c r="V93" i="18"/>
  <c r="W15" i="18"/>
  <c r="R97" i="18"/>
  <c r="L18" i="18"/>
  <c r="W195" i="18"/>
  <c r="W203" i="18"/>
  <c r="W200" i="18"/>
  <c r="W199" i="18"/>
  <c r="W198" i="18"/>
  <c r="P195" i="18"/>
  <c r="W196" i="18"/>
  <c r="V200" i="18"/>
  <c r="P203" i="18"/>
  <c r="W150" i="18"/>
  <c r="M152" i="18"/>
  <c r="H153" i="18"/>
  <c r="M123" i="18"/>
  <c r="M133" i="18" s="1"/>
  <c r="C147" i="18"/>
  <c r="E191" i="18"/>
  <c r="E149" i="18"/>
  <c r="S203" i="18"/>
  <c r="N123" i="18"/>
  <c r="N127" i="18" s="1"/>
  <c r="D128" i="18"/>
  <c r="F191" i="18"/>
  <c r="F149" i="18"/>
  <c r="V195" i="18"/>
  <c r="H229" i="18"/>
  <c r="H238" i="18" s="1"/>
  <c r="S46" i="18"/>
  <c r="S47" i="18"/>
  <c r="F74" i="18"/>
  <c r="E108" i="18"/>
  <c r="U108" i="18"/>
  <c r="H149" i="18"/>
  <c r="W149" i="18"/>
  <c r="W13" i="18" s="1"/>
  <c r="P194" i="18"/>
  <c r="P198" i="18"/>
  <c r="P89" i="18"/>
  <c r="P98" i="18" s="1"/>
  <c r="W16" i="18"/>
  <c r="P153" i="18"/>
  <c r="C199" i="18"/>
  <c r="C195" i="18"/>
  <c r="C194" i="18"/>
  <c r="C203" i="18"/>
  <c r="C202" i="18"/>
  <c r="C198" i="18"/>
  <c r="S194" i="18"/>
  <c r="C200" i="18"/>
  <c r="V46" i="18"/>
  <c r="S53" i="18"/>
  <c r="P151" i="18"/>
  <c r="S153" i="18"/>
  <c r="V194" i="18"/>
  <c r="P197" i="18"/>
  <c r="U152" i="18"/>
  <c r="J202" i="18"/>
  <c r="J201" i="18"/>
  <c r="J200" i="18"/>
  <c r="J197" i="18"/>
  <c r="J196" i="18"/>
  <c r="M229" i="18"/>
  <c r="T152" i="18"/>
  <c r="V45" i="18"/>
  <c r="G48" i="18"/>
  <c r="T108" i="18"/>
  <c r="F15" i="18"/>
  <c r="L17" i="18"/>
  <c r="Q153" i="18"/>
  <c r="I191" i="18"/>
  <c r="I149" i="18"/>
  <c r="O151" i="18"/>
  <c r="E229" i="18"/>
  <c r="E241" i="18" s="1"/>
  <c r="E147" i="18"/>
  <c r="U229" i="18"/>
  <c r="U147" i="18"/>
  <c r="P148" i="18"/>
  <c r="V150" i="18"/>
  <c r="Q151" i="18"/>
  <c r="H52" i="18"/>
  <c r="G229" i="18"/>
  <c r="G241" i="18" s="1"/>
  <c r="W229" i="18"/>
  <c r="W234" i="18" s="1"/>
  <c r="S151" i="18"/>
  <c r="D154" i="18"/>
  <c r="D18" i="18" s="1"/>
  <c r="W74" i="18"/>
  <c r="T50" i="18"/>
  <c r="E53" i="18"/>
  <c r="Q123" i="18"/>
  <c r="Q134" i="18" s="1"/>
  <c r="E154" i="18"/>
  <c r="E18" i="18" s="1"/>
  <c r="P196" i="18"/>
  <c r="J229" i="18"/>
  <c r="J235" i="18" s="1"/>
  <c r="H53" i="18"/>
  <c r="P150" i="18"/>
  <c r="G155" i="18"/>
  <c r="O176" i="18"/>
  <c r="R229" i="18"/>
  <c r="R239" i="18" s="1"/>
  <c r="L152" i="18"/>
  <c r="G153" i="18"/>
  <c r="W153" i="18"/>
  <c r="R154" i="18"/>
  <c r="M108" i="18"/>
  <c r="U154" i="18"/>
  <c r="H176" i="18"/>
  <c r="I229" i="18"/>
  <c r="I235" i="18" s="1"/>
  <c r="M148" i="18"/>
  <c r="G154" i="18"/>
  <c r="C155" i="18"/>
  <c r="I313" i="18"/>
  <c r="I317" i="18"/>
  <c r="I308" i="18"/>
  <c r="I311" i="18"/>
  <c r="I312" i="18"/>
  <c r="I310" i="18"/>
  <c r="I314" i="18"/>
  <c r="I315" i="18"/>
  <c r="I316" i="18"/>
  <c r="G279" i="18"/>
  <c r="G274" i="18"/>
  <c r="G273" i="18"/>
  <c r="G271" i="18"/>
  <c r="G277" i="18"/>
  <c r="G276" i="18"/>
  <c r="G275" i="18"/>
  <c r="P271" i="18"/>
  <c r="Q317" i="18"/>
  <c r="Q311" i="18"/>
  <c r="Q315" i="18"/>
  <c r="Q310" i="18"/>
  <c r="Q312" i="18"/>
  <c r="Q313" i="18"/>
  <c r="Q314" i="18"/>
  <c r="Q309" i="18"/>
  <c r="R279" i="18"/>
  <c r="R277" i="18"/>
  <c r="R270" i="18"/>
  <c r="R276" i="18"/>
  <c r="R275" i="18"/>
  <c r="R274" i="18"/>
  <c r="R273" i="18"/>
  <c r="R278" i="18"/>
  <c r="R271" i="18"/>
  <c r="R317" i="18"/>
  <c r="R316" i="18"/>
  <c r="R315" i="18"/>
  <c r="R310" i="18"/>
  <c r="R313" i="18"/>
  <c r="R314" i="18"/>
  <c r="R308" i="18"/>
  <c r="R312" i="18"/>
  <c r="R311" i="18"/>
  <c r="D270" i="18"/>
  <c r="D275" i="18"/>
  <c r="D274" i="18"/>
  <c r="D273" i="18"/>
  <c r="D279" i="18"/>
  <c r="D278" i="18"/>
  <c r="D271" i="18"/>
  <c r="D277" i="18"/>
  <c r="D276" i="18"/>
  <c r="O278" i="18"/>
  <c r="V276" i="18"/>
  <c r="V274" i="18"/>
  <c r="V273" i="18"/>
  <c r="V279" i="18"/>
  <c r="V278" i="18"/>
  <c r="V271" i="18"/>
  <c r="V277" i="18"/>
  <c r="V270" i="18"/>
  <c r="M155" i="18"/>
  <c r="L229" i="18"/>
  <c r="W279" i="18"/>
  <c r="R309" i="18"/>
  <c r="F276" i="18"/>
  <c r="F275" i="18"/>
  <c r="M279" i="18"/>
  <c r="Q308" i="18"/>
  <c r="O310" i="18"/>
  <c r="W40" i="22"/>
  <c r="W39" i="22" s="1"/>
  <c r="R89" i="22"/>
  <c r="R97" i="22" s="1"/>
  <c r="R45" i="22"/>
  <c r="M46" i="22"/>
  <c r="H47" i="22"/>
  <c r="C89" i="22"/>
  <c r="C93" i="22" s="1"/>
  <c r="C48" i="22"/>
  <c r="S55" i="22"/>
  <c r="T277" i="18"/>
  <c r="T312" i="18"/>
  <c r="T315" i="18"/>
  <c r="T314" i="18"/>
  <c r="S311" i="18"/>
  <c r="S312" i="18"/>
  <c r="S317" i="18"/>
  <c r="H267" i="18"/>
  <c r="C270" i="18"/>
  <c r="M273" i="18"/>
  <c r="C277" i="18"/>
  <c r="C305" i="18"/>
  <c r="C309" i="18" s="1"/>
  <c r="V305" i="18"/>
  <c r="S308" i="18"/>
  <c r="S310" i="18"/>
  <c r="T317" i="18"/>
  <c r="T271" i="18"/>
  <c r="D315" i="18"/>
  <c r="D313" i="18"/>
  <c r="W305" i="18"/>
  <c r="T308" i="18"/>
  <c r="T310" i="18"/>
  <c r="K267" i="18"/>
  <c r="F270" i="18"/>
  <c r="C271" i="18"/>
  <c r="R272" i="18"/>
  <c r="M274" i="18"/>
  <c r="T278" i="18"/>
  <c r="F305" i="18"/>
  <c r="T309" i="18"/>
  <c r="L267" i="18"/>
  <c r="L272" i="18" s="1"/>
  <c r="F277" i="18"/>
  <c r="C278" i="18"/>
  <c r="T230" i="10" s="1"/>
  <c r="H230" i="10" s="1"/>
  <c r="G305" i="18"/>
  <c r="T272" i="18"/>
  <c r="M275" i="18"/>
  <c r="T279" i="18"/>
  <c r="H305" i="18"/>
  <c r="H309" i="18" s="1"/>
  <c r="S316" i="18"/>
  <c r="F271" i="18"/>
  <c r="C272" i="18"/>
  <c r="T229" i="10" s="1"/>
  <c r="H229" i="10" s="1"/>
  <c r="V272" i="18"/>
  <c r="S273" i="18"/>
  <c r="C279" i="18"/>
  <c r="D308" i="18"/>
  <c r="D310" i="18"/>
  <c r="E311" i="18"/>
  <c r="D312" i="18"/>
  <c r="T316" i="18"/>
  <c r="D272" i="18"/>
  <c r="T273" i="18"/>
  <c r="K305" i="18"/>
  <c r="K309" i="18" s="1"/>
  <c r="E312" i="18"/>
  <c r="O315" i="18"/>
  <c r="C273" i="18"/>
  <c r="S274" i="18"/>
  <c r="M276" i="18"/>
  <c r="L305" i="18"/>
  <c r="L308" i="18" s="1"/>
  <c r="D317" i="18"/>
  <c r="I11" i="22"/>
  <c r="F279" i="18"/>
  <c r="E310" i="18"/>
  <c r="U313" i="18"/>
  <c r="U315" i="18"/>
  <c r="U317" i="18"/>
  <c r="U316" i="18"/>
  <c r="U310" i="18"/>
  <c r="U314" i="18"/>
  <c r="M305" i="18"/>
  <c r="M308" i="18" s="1"/>
  <c r="O314" i="18"/>
  <c r="S315" i="18"/>
  <c r="E317" i="18"/>
  <c r="M270" i="18"/>
  <c r="F273" i="18"/>
  <c r="C274" i="18"/>
  <c r="M277" i="18"/>
  <c r="N305" i="18"/>
  <c r="G278" i="18"/>
  <c r="T270" i="18"/>
  <c r="O313" i="18"/>
  <c r="O316" i="18"/>
  <c r="O308" i="18"/>
  <c r="O317" i="18"/>
  <c r="U267" i="18"/>
  <c r="U272" i="18" s="1"/>
  <c r="M271" i="18"/>
  <c r="T275" i="18"/>
  <c r="P305" i="18"/>
  <c r="O312" i="18"/>
  <c r="S314" i="18"/>
  <c r="F274" i="18"/>
  <c r="E267" i="18"/>
  <c r="E272" i="18" s="1"/>
  <c r="T276" i="18"/>
  <c r="J312" i="18"/>
  <c r="O309" i="18"/>
  <c r="O311" i="18"/>
  <c r="S313" i="18"/>
  <c r="M18" i="22"/>
  <c r="W16" i="22"/>
  <c r="W11" i="22"/>
  <c r="G16" i="22"/>
  <c r="L15" i="22"/>
  <c r="C17" i="22"/>
  <c r="S17" i="22"/>
  <c r="S89" i="22"/>
  <c r="S97" i="22" s="1"/>
  <c r="D74" i="22"/>
  <c r="D38" i="22"/>
  <c r="T74" i="22"/>
  <c r="T38" i="22"/>
  <c r="K12" i="22"/>
  <c r="S20" i="22"/>
  <c r="P55" i="22"/>
  <c r="P58" i="22" s="1"/>
  <c r="C20" i="22"/>
  <c r="V20" i="22"/>
  <c r="H19" i="22"/>
  <c r="K96" i="22"/>
  <c r="Q89" i="22"/>
  <c r="Q97" i="22" s="1"/>
  <c r="L123" i="22"/>
  <c r="L134" i="22" s="1"/>
  <c r="J38" i="22"/>
  <c r="K55" i="22"/>
  <c r="K64" i="22" s="1"/>
  <c r="E74" i="22"/>
  <c r="L45" i="22"/>
  <c r="D89" i="22"/>
  <c r="T89" i="22"/>
  <c r="T95" i="22" s="1"/>
  <c r="E89" i="22"/>
  <c r="E98" i="22" s="1"/>
  <c r="U89" i="22"/>
  <c r="C40" i="22"/>
  <c r="S40" i="22"/>
  <c r="S39" i="22" s="1"/>
  <c r="F89" i="22"/>
  <c r="V89" i="22"/>
  <c r="V95" i="22" s="1"/>
  <c r="J89" i="22"/>
  <c r="J93" i="22" s="1"/>
  <c r="K93" i="22"/>
  <c r="F195" i="22"/>
  <c r="F194" i="22"/>
  <c r="F203" i="22"/>
  <c r="F202" i="22"/>
  <c r="F200" i="22"/>
  <c r="F199" i="22"/>
  <c r="F197" i="22"/>
  <c r="F198" i="22"/>
  <c r="F201" i="22"/>
  <c r="G89" i="22"/>
  <c r="W89" i="22"/>
  <c r="W96" i="22" s="1"/>
  <c r="O89" i="22"/>
  <c r="O92" i="22" s="1"/>
  <c r="Q123" i="22"/>
  <c r="Q128" i="22" s="1"/>
  <c r="I191" i="22"/>
  <c r="I149" i="22"/>
  <c r="I157" i="22" s="1"/>
  <c r="H89" i="22"/>
  <c r="H94" i="22" s="1"/>
  <c r="R123" i="22"/>
  <c r="R133" i="22" s="1"/>
  <c r="M123" i="22"/>
  <c r="M127" i="22" s="1"/>
  <c r="S123" i="22"/>
  <c r="S133" i="22" s="1"/>
  <c r="Q45" i="22"/>
  <c r="L46" i="22"/>
  <c r="G47" i="22"/>
  <c r="G55" i="22" s="1"/>
  <c r="W47" i="22"/>
  <c r="W55" i="22" s="1"/>
  <c r="W59" i="22" s="1"/>
  <c r="R48" i="22"/>
  <c r="M49" i="22"/>
  <c r="H50" i="22"/>
  <c r="N52" i="22"/>
  <c r="I53" i="22"/>
  <c r="I55" i="22" s="1"/>
  <c r="D54" i="22"/>
  <c r="I89" i="22"/>
  <c r="I98" i="22" s="1"/>
  <c r="N199" i="22"/>
  <c r="N203" i="22"/>
  <c r="N197" i="22"/>
  <c r="N194" i="22"/>
  <c r="N195" i="22"/>
  <c r="N200" i="22"/>
  <c r="N198" i="22"/>
  <c r="N201" i="22"/>
  <c r="C229" i="22"/>
  <c r="C147" i="22"/>
  <c r="K94" i="22"/>
  <c r="E123" i="22"/>
  <c r="E135" i="22" s="1"/>
  <c r="U123" i="22"/>
  <c r="U128" i="22" s="1"/>
  <c r="C123" i="22"/>
  <c r="C132" i="22" s="1"/>
  <c r="C38" i="22"/>
  <c r="N74" i="22"/>
  <c r="L89" i="22"/>
  <c r="L97" i="22" s="1"/>
  <c r="P123" i="22"/>
  <c r="P129" i="22" s="1"/>
  <c r="N196" i="22"/>
  <c r="J20" i="22"/>
  <c r="E45" i="22"/>
  <c r="U45" i="22"/>
  <c r="F48" i="22"/>
  <c r="V48" i="22"/>
  <c r="V55" i="22" s="1"/>
  <c r="V58" i="22" s="1"/>
  <c r="O74" i="22"/>
  <c r="M89" i="22"/>
  <c r="M98" i="22" s="1"/>
  <c r="W123" i="22"/>
  <c r="W130" i="22" s="1"/>
  <c r="P74" i="22"/>
  <c r="N89" i="22"/>
  <c r="N98" i="22" s="1"/>
  <c r="Q271" i="22"/>
  <c r="Q274" i="22"/>
  <c r="Q277" i="22"/>
  <c r="Q270" i="22"/>
  <c r="Q273" i="22"/>
  <c r="Q276" i="22"/>
  <c r="Q279" i="22"/>
  <c r="Q275" i="22"/>
  <c r="Q278" i="22"/>
  <c r="G317" i="22"/>
  <c r="G310" i="22"/>
  <c r="G313" i="22"/>
  <c r="G316" i="22"/>
  <c r="G309" i="22"/>
  <c r="G312" i="22"/>
  <c r="G315" i="22"/>
  <c r="G311" i="22"/>
  <c r="G314" i="22"/>
  <c r="W317" i="22"/>
  <c r="W310" i="22"/>
  <c r="W313" i="22"/>
  <c r="W316" i="22"/>
  <c r="W309" i="22"/>
  <c r="W312" i="22"/>
  <c r="W315" i="22"/>
  <c r="W311" i="22"/>
  <c r="W314" i="22"/>
  <c r="I229" i="22"/>
  <c r="I235" i="22" s="1"/>
  <c r="P191" i="22"/>
  <c r="P196" i="22" s="1"/>
  <c r="P149" i="22"/>
  <c r="R195" i="22"/>
  <c r="R200" i="22"/>
  <c r="R199" i="22"/>
  <c r="R202" i="22"/>
  <c r="R194" i="22"/>
  <c r="L199" i="22"/>
  <c r="W200" i="22"/>
  <c r="P96" i="22"/>
  <c r="K97" i="22"/>
  <c r="H147" i="22"/>
  <c r="Q191" i="22"/>
  <c r="Q149" i="22"/>
  <c r="V195" i="22"/>
  <c r="V199" i="22"/>
  <c r="V197" i="22"/>
  <c r="V203" i="22"/>
  <c r="V202" i="22"/>
  <c r="L194" i="22"/>
  <c r="L229" i="22"/>
  <c r="L233" i="22" s="1"/>
  <c r="F123" i="22"/>
  <c r="F134" i="22" s="1"/>
  <c r="V123" i="22"/>
  <c r="D123" i="22"/>
  <c r="D135" i="22" s="1"/>
  <c r="C198" i="22"/>
  <c r="C203" i="22"/>
  <c r="C202" i="22"/>
  <c r="C199" i="22"/>
  <c r="C197" i="22"/>
  <c r="C201" i="22"/>
  <c r="S198" i="22"/>
  <c r="S203" i="22"/>
  <c r="S202" i="22"/>
  <c r="S201" i="22"/>
  <c r="S200" i="22"/>
  <c r="S195" i="22"/>
  <c r="S194" i="22"/>
  <c r="L201" i="22"/>
  <c r="K92" i="22"/>
  <c r="D149" i="22"/>
  <c r="T191" i="22"/>
  <c r="T196" i="22" s="1"/>
  <c r="T149" i="22"/>
  <c r="L196" i="22"/>
  <c r="S199" i="22"/>
  <c r="H123" i="22"/>
  <c r="H129" i="22" s="1"/>
  <c r="G123" i="22"/>
  <c r="G130" i="22" s="1"/>
  <c r="L147" i="22"/>
  <c r="J176" i="22"/>
  <c r="V194" i="22"/>
  <c r="I123" i="22"/>
  <c r="C195" i="22"/>
  <c r="S196" i="22"/>
  <c r="C200" i="22"/>
  <c r="O108" i="22"/>
  <c r="J123" i="22"/>
  <c r="J134" i="22" s="1"/>
  <c r="W194" i="22"/>
  <c r="W199" i="22"/>
  <c r="W198" i="22"/>
  <c r="W202" i="22"/>
  <c r="W201" i="22"/>
  <c r="R201" i="22"/>
  <c r="K123" i="22"/>
  <c r="K132" i="22" s="1"/>
  <c r="D191" i="22"/>
  <c r="S229" i="22"/>
  <c r="S233" i="22" s="1"/>
  <c r="O176" i="22"/>
  <c r="J203" i="22"/>
  <c r="J202" i="22"/>
  <c r="J200" i="22"/>
  <c r="J199" i="22"/>
  <c r="J197" i="22"/>
  <c r="J196" i="22"/>
  <c r="G191" i="22"/>
  <c r="J195" i="22"/>
  <c r="R198" i="22"/>
  <c r="R203" i="22"/>
  <c r="K99" i="22"/>
  <c r="K149" i="22"/>
  <c r="H197" i="22"/>
  <c r="H202" i="22"/>
  <c r="H201" i="22"/>
  <c r="H195" i="22"/>
  <c r="H203" i="22"/>
  <c r="H200" i="22"/>
  <c r="H199" i="22"/>
  <c r="H198" i="22"/>
  <c r="O123" i="22"/>
  <c r="O126" i="22" s="1"/>
  <c r="T123" i="22"/>
  <c r="T134" i="22" s="1"/>
  <c r="S147" i="22"/>
  <c r="Q176" i="22"/>
  <c r="L198" i="22"/>
  <c r="L197" i="22"/>
  <c r="L200" i="22"/>
  <c r="L195" i="22"/>
  <c r="K191" i="22"/>
  <c r="C194" i="22"/>
  <c r="V198" i="22"/>
  <c r="W203" i="22"/>
  <c r="E108" i="22"/>
  <c r="U108" i="22"/>
  <c r="M201" i="22"/>
  <c r="M200" i="22"/>
  <c r="M199" i="22"/>
  <c r="M198" i="22"/>
  <c r="M197" i="22"/>
  <c r="M195" i="22"/>
  <c r="M194" i="22"/>
  <c r="L202" i="22"/>
  <c r="E200" i="22"/>
  <c r="I310" i="22"/>
  <c r="I316" i="22"/>
  <c r="I309" i="22"/>
  <c r="I312" i="22"/>
  <c r="I311" i="22"/>
  <c r="I314" i="22"/>
  <c r="I317" i="22"/>
  <c r="K313" i="22"/>
  <c r="K316" i="22"/>
  <c r="K311" i="22"/>
  <c r="K317" i="22"/>
  <c r="K310" i="22"/>
  <c r="N123" i="22"/>
  <c r="N126" i="22" s="1"/>
  <c r="O195" i="22"/>
  <c r="E203" i="22"/>
  <c r="F270" i="22"/>
  <c r="F273" i="22"/>
  <c r="F276" i="22"/>
  <c r="F279" i="22"/>
  <c r="F272" i="22"/>
  <c r="F275" i="22"/>
  <c r="F271" i="22"/>
  <c r="F274" i="22"/>
  <c r="F277" i="22"/>
  <c r="F196" i="22"/>
  <c r="V196" i="22"/>
  <c r="O196" i="22"/>
  <c r="N229" i="22"/>
  <c r="N241" i="22" s="1"/>
  <c r="O229" i="22"/>
  <c r="O236" i="22" s="1"/>
  <c r="O198" i="22"/>
  <c r="R229" i="22"/>
  <c r="R235" i="22" s="1"/>
  <c r="F278" i="22"/>
  <c r="M311" i="22"/>
  <c r="M310" i="22"/>
  <c r="M313" i="22"/>
  <c r="M316" i="22"/>
  <c r="D229" i="22"/>
  <c r="D240" i="22" s="1"/>
  <c r="M196" i="22"/>
  <c r="E195" i="22"/>
  <c r="O203" i="22"/>
  <c r="F229" i="22"/>
  <c r="F234" i="22" s="1"/>
  <c r="O275" i="22"/>
  <c r="O271" i="22"/>
  <c r="O274" i="22"/>
  <c r="O277" i="22"/>
  <c r="O270" i="22"/>
  <c r="O273" i="22"/>
  <c r="O276" i="22"/>
  <c r="O279" i="22"/>
  <c r="O272" i="22"/>
  <c r="E311" i="22"/>
  <c r="E314" i="22"/>
  <c r="E317" i="22"/>
  <c r="E310" i="22"/>
  <c r="E313" i="22"/>
  <c r="E316" i="22"/>
  <c r="E309" i="22"/>
  <c r="E312" i="22"/>
  <c r="E315" i="22"/>
  <c r="E308" i="22"/>
  <c r="U311" i="22"/>
  <c r="U314" i="22"/>
  <c r="U317" i="22"/>
  <c r="U310" i="22"/>
  <c r="U313" i="22"/>
  <c r="U316" i="22"/>
  <c r="U309" i="22"/>
  <c r="U312" i="22"/>
  <c r="U315" i="22"/>
  <c r="U308" i="22"/>
  <c r="E197" i="22"/>
  <c r="W229" i="22"/>
  <c r="W236" i="22" s="1"/>
  <c r="D267" i="22"/>
  <c r="D272" i="22" s="1"/>
  <c r="E271" i="22"/>
  <c r="P305" i="22"/>
  <c r="L310" i="22"/>
  <c r="H314" i="22"/>
  <c r="C315" i="22"/>
  <c r="S315" i="22"/>
  <c r="N316" i="22"/>
  <c r="Q272" i="22"/>
  <c r="R275" i="22"/>
  <c r="G308" i="22"/>
  <c r="W308" i="22"/>
  <c r="H311" i="22"/>
  <c r="S312" i="22"/>
  <c r="O316" i="22"/>
  <c r="J317" i="22"/>
  <c r="S275" i="22"/>
  <c r="R305" i="22"/>
  <c r="R309" i="22" s="1"/>
  <c r="N310" i="22"/>
  <c r="O313" i="22"/>
  <c r="J314" i="22"/>
  <c r="K229" i="22"/>
  <c r="K235" i="22" s="1"/>
  <c r="G267" i="22"/>
  <c r="G272" i="22" s="1"/>
  <c r="W267" i="22"/>
  <c r="W272" i="22" s="1"/>
  <c r="S272" i="22"/>
  <c r="E278" i="22"/>
  <c r="I308" i="22"/>
  <c r="O310" i="22"/>
  <c r="J311" i="22"/>
  <c r="F315" i="22"/>
  <c r="V315" i="22"/>
  <c r="Q316" i="22"/>
  <c r="L317" i="22"/>
  <c r="H267" i="22"/>
  <c r="E275" i="22"/>
  <c r="D305" i="22"/>
  <c r="D308" i="22" s="1"/>
  <c r="T305" i="22"/>
  <c r="F312" i="22"/>
  <c r="V312" i="22"/>
  <c r="Q313" i="22"/>
  <c r="L314" i="22"/>
  <c r="I267" i="22"/>
  <c r="I278" i="22" s="1"/>
  <c r="R279" i="22"/>
  <c r="K308" i="22"/>
  <c r="Q310" i="22"/>
  <c r="L311" i="22"/>
  <c r="H315" i="22"/>
  <c r="C316" i="22"/>
  <c r="S316" i="22"/>
  <c r="N317" i="22"/>
  <c r="S279" i="22"/>
  <c r="O317" i="22"/>
  <c r="K267" i="22"/>
  <c r="K278" i="22" s="1"/>
  <c r="R273" i="22"/>
  <c r="C276" i="22"/>
  <c r="S276" i="22"/>
  <c r="C310" i="22"/>
  <c r="S310" i="22"/>
  <c r="N311" i="22"/>
  <c r="O314" i="22"/>
  <c r="J315" i="22"/>
  <c r="L267" i="22"/>
  <c r="R270" i="22"/>
  <c r="C273" i="22"/>
  <c r="S273" i="22"/>
  <c r="E279" i="22"/>
  <c r="O311" i="22"/>
  <c r="J312" i="22"/>
  <c r="F316" i="22"/>
  <c r="V316" i="22"/>
  <c r="Q317" i="22"/>
  <c r="M267" i="22"/>
  <c r="M272" i="22" s="1"/>
  <c r="C270" i="22"/>
  <c r="S270" i="22"/>
  <c r="J275" i="22"/>
  <c r="E276" i="22"/>
  <c r="F313" i="22"/>
  <c r="V313" i="22"/>
  <c r="Q314" i="22"/>
  <c r="L315" i="22"/>
  <c r="E273" i="22"/>
  <c r="F310" i="22"/>
  <c r="V310" i="22"/>
  <c r="Q311" i="22"/>
  <c r="H316" i="22"/>
  <c r="C317" i="22"/>
  <c r="S317" i="22"/>
  <c r="R277" i="22"/>
  <c r="Q308" i="22"/>
  <c r="H313" i="22"/>
  <c r="C314" i="22"/>
  <c r="S314" i="22"/>
  <c r="N315" i="22"/>
  <c r="R274" i="22"/>
  <c r="S277" i="22"/>
  <c r="H310" i="22"/>
  <c r="O315" i="22"/>
  <c r="J316" i="22"/>
  <c r="S274" i="22"/>
  <c r="J313" i="22"/>
  <c r="F317" i="22"/>
  <c r="V317" i="22"/>
  <c r="U271" i="21"/>
  <c r="V271" i="21"/>
  <c r="V274" i="21"/>
  <c r="W277" i="21"/>
  <c r="R278" i="21"/>
  <c r="U18" i="21"/>
  <c r="S40" i="21"/>
  <c r="S39" i="21" s="1"/>
  <c r="G203" i="21"/>
  <c r="H198" i="21"/>
  <c r="P187" i="17"/>
  <c r="V189" i="17"/>
  <c r="Q190" i="17"/>
  <c r="K189" i="17"/>
  <c r="F190" i="17"/>
  <c r="V190" i="17"/>
  <c r="C229" i="21"/>
  <c r="C232" i="21" s="1"/>
  <c r="C147" i="21"/>
  <c r="E12" i="21"/>
  <c r="M38" i="21"/>
  <c r="H18" i="21"/>
  <c r="J18" i="21"/>
  <c r="D16" i="21"/>
  <c r="I123" i="21"/>
  <c r="I126" i="21" s="1"/>
  <c r="I45" i="21"/>
  <c r="D123" i="21"/>
  <c r="D129" i="21" s="1"/>
  <c r="D46" i="21"/>
  <c r="T123" i="21"/>
  <c r="T127" i="21" s="1"/>
  <c r="T46" i="21"/>
  <c r="O47" i="21"/>
  <c r="J48" i="21"/>
  <c r="E49" i="21"/>
  <c r="U49" i="21"/>
  <c r="P131" i="21"/>
  <c r="P50" i="21"/>
  <c r="F52" i="21"/>
  <c r="V52" i="21"/>
  <c r="Q53" i="21"/>
  <c r="L54" i="21"/>
  <c r="L17" i="21"/>
  <c r="V15" i="21"/>
  <c r="Q16" i="21"/>
  <c r="W135" i="21"/>
  <c r="W132" i="21"/>
  <c r="W134" i="21"/>
  <c r="W127" i="21"/>
  <c r="W128" i="21"/>
  <c r="W126" i="21"/>
  <c r="R19" i="21"/>
  <c r="I40" i="21"/>
  <c r="I39" i="21" s="1"/>
  <c r="W12" i="21"/>
  <c r="F19" i="21"/>
  <c r="L40" i="21"/>
  <c r="L39" i="21" s="1"/>
  <c r="S92" i="21"/>
  <c r="R229" i="21"/>
  <c r="R147" i="21"/>
  <c r="M148" i="21"/>
  <c r="J40" i="21"/>
  <c r="J39" i="21" s="1"/>
  <c r="W130" i="21"/>
  <c r="N126" i="21"/>
  <c r="P74" i="21"/>
  <c r="P38" i="21"/>
  <c r="D198" i="21"/>
  <c r="D194" i="21"/>
  <c r="D200" i="21"/>
  <c r="D202" i="21"/>
  <c r="D195" i="21"/>
  <c r="D197" i="21"/>
  <c r="K48" i="21"/>
  <c r="Q74" i="21"/>
  <c r="Q38" i="21"/>
  <c r="N129" i="21"/>
  <c r="I191" i="21"/>
  <c r="I196" i="21" s="1"/>
  <c r="I149" i="21"/>
  <c r="E201" i="21"/>
  <c r="E200" i="21"/>
  <c r="E198" i="21"/>
  <c r="E202" i="21"/>
  <c r="E195" i="21"/>
  <c r="E197" i="21"/>
  <c r="E199" i="21"/>
  <c r="N132" i="21"/>
  <c r="J191" i="21"/>
  <c r="J149" i="21"/>
  <c r="F198" i="21"/>
  <c r="F202" i="21"/>
  <c r="F200" i="21"/>
  <c r="F195" i="21"/>
  <c r="F197" i="21"/>
  <c r="F199" i="21"/>
  <c r="N14" i="21"/>
  <c r="T16" i="21"/>
  <c r="M54" i="21"/>
  <c r="K191" i="21"/>
  <c r="K196" i="21" s="1"/>
  <c r="K149" i="21"/>
  <c r="K157" i="21" s="1"/>
  <c r="G202" i="21"/>
  <c r="G197" i="21"/>
  <c r="G200" i="21"/>
  <c r="G195" i="21"/>
  <c r="G199" i="21"/>
  <c r="G201" i="21"/>
  <c r="E16" i="21"/>
  <c r="K18" i="21"/>
  <c r="P89" i="21"/>
  <c r="P92" i="21" s="1"/>
  <c r="K89" i="21"/>
  <c r="K93" i="21" s="1"/>
  <c r="K46" i="21"/>
  <c r="F47" i="21"/>
  <c r="V47" i="21"/>
  <c r="Q48" i="21"/>
  <c r="L49" i="21"/>
  <c r="G50" i="21"/>
  <c r="W50" i="21"/>
  <c r="R51" i="21"/>
  <c r="S101" i="21"/>
  <c r="Q89" i="21"/>
  <c r="Q101" i="21" s="1"/>
  <c r="Q45" i="21"/>
  <c r="L46" i="21"/>
  <c r="G47" i="21"/>
  <c r="W47" i="21"/>
  <c r="R48" i="21"/>
  <c r="M49" i="21"/>
  <c r="H50" i="21"/>
  <c r="C51" i="21"/>
  <c r="N133" i="21"/>
  <c r="D201" i="21"/>
  <c r="P45" i="21"/>
  <c r="R89" i="21"/>
  <c r="R98" i="21" s="1"/>
  <c r="R45" i="21"/>
  <c r="M46" i="21"/>
  <c r="H47" i="21"/>
  <c r="C48" i="21"/>
  <c r="S95" i="21"/>
  <c r="S48" i="21"/>
  <c r="N49" i="21"/>
  <c r="I50" i="21"/>
  <c r="D51" i="21"/>
  <c r="T51" i="21"/>
  <c r="O52" i="21"/>
  <c r="F201" i="21"/>
  <c r="J123" i="21"/>
  <c r="J129" i="21" s="1"/>
  <c r="W133" i="21"/>
  <c r="V200" i="21"/>
  <c r="V198" i="21"/>
  <c r="V195" i="21"/>
  <c r="V197" i="21"/>
  <c r="V199" i="21"/>
  <c r="V201" i="21"/>
  <c r="V194" i="21"/>
  <c r="V203" i="21"/>
  <c r="W52" i="21"/>
  <c r="N74" i="21"/>
  <c r="N38" i="21"/>
  <c r="E123" i="21"/>
  <c r="E131" i="21" s="1"/>
  <c r="U123" i="21"/>
  <c r="U131" i="21" s="1"/>
  <c r="D89" i="21"/>
  <c r="D97" i="21" s="1"/>
  <c r="T89" i="21"/>
  <c r="T93" i="21" s="1"/>
  <c r="P49" i="21"/>
  <c r="K50" i="21"/>
  <c r="F51" i="21"/>
  <c r="V51" i="21"/>
  <c r="Q52" i="21"/>
  <c r="G54" i="21"/>
  <c r="W54" i="21"/>
  <c r="U46" i="21"/>
  <c r="E45" i="21"/>
  <c r="E89" i="21"/>
  <c r="U89" i="21"/>
  <c r="U92" i="21" s="1"/>
  <c r="U45" i="21"/>
  <c r="P46" i="21"/>
  <c r="K47" i="21"/>
  <c r="F48" i="21"/>
  <c r="V48" i="21"/>
  <c r="Q49" i="21"/>
  <c r="L50" i="21"/>
  <c r="G51" i="21"/>
  <c r="W51" i="21"/>
  <c r="R52" i="21"/>
  <c r="M53" i="21"/>
  <c r="H54" i="21"/>
  <c r="C89" i="21"/>
  <c r="S94" i="21"/>
  <c r="H130" i="21"/>
  <c r="G198" i="21"/>
  <c r="V202" i="21"/>
  <c r="O12" i="21"/>
  <c r="E14" i="21"/>
  <c r="G52" i="21"/>
  <c r="W89" i="21"/>
  <c r="W99" i="21" s="1"/>
  <c r="N134" i="21"/>
  <c r="D203" i="21"/>
  <c r="H149" i="21"/>
  <c r="D229" i="21"/>
  <c r="D232" i="21" s="1"/>
  <c r="D147" i="21"/>
  <c r="D11" i="21" s="1"/>
  <c r="E229" i="21"/>
  <c r="E232" i="21" s="1"/>
  <c r="E147" i="21"/>
  <c r="F229" i="21"/>
  <c r="F240" i="21" s="1"/>
  <c r="O199" i="21"/>
  <c r="O200" i="21"/>
  <c r="O195" i="21"/>
  <c r="O194" i="21"/>
  <c r="W131" i="21"/>
  <c r="H134" i="21"/>
  <c r="O201" i="21"/>
  <c r="W203" i="21"/>
  <c r="H89" i="21"/>
  <c r="H94" i="21" s="1"/>
  <c r="F89" i="21"/>
  <c r="F94" i="21" s="1"/>
  <c r="W194" i="21"/>
  <c r="I89" i="21"/>
  <c r="I98" i="21" s="1"/>
  <c r="G89" i="21"/>
  <c r="G99" i="21" s="1"/>
  <c r="H128" i="21"/>
  <c r="N130" i="21"/>
  <c r="J89" i="21"/>
  <c r="J94" i="21" s="1"/>
  <c r="M89" i="21"/>
  <c r="M95" i="21" s="1"/>
  <c r="N127" i="21"/>
  <c r="W198" i="21"/>
  <c r="W202" i="21"/>
  <c r="H74" i="21"/>
  <c r="W108" i="21"/>
  <c r="L89" i="21"/>
  <c r="L99" i="21" s="1"/>
  <c r="V123" i="21"/>
  <c r="V133" i="21" s="1"/>
  <c r="W129" i="21"/>
  <c r="H132" i="21"/>
  <c r="N89" i="21"/>
  <c r="N95" i="21" s="1"/>
  <c r="H129" i="21"/>
  <c r="F123" i="21"/>
  <c r="F147" i="21"/>
  <c r="W197" i="21"/>
  <c r="O202" i="21"/>
  <c r="O89" i="21"/>
  <c r="O92" i="21" s="1"/>
  <c r="V89" i="21"/>
  <c r="V100" i="21" s="1"/>
  <c r="N128" i="21"/>
  <c r="G123" i="21"/>
  <c r="G133" i="21" s="1"/>
  <c r="W195" i="21"/>
  <c r="Q229" i="21"/>
  <c r="Q232" i="21" s="1"/>
  <c r="Q147" i="21"/>
  <c r="C150" i="21"/>
  <c r="T229" i="21"/>
  <c r="U229" i="21"/>
  <c r="U238" i="21" s="1"/>
  <c r="V229" i="21"/>
  <c r="V232" i="21" s="1"/>
  <c r="K123" i="21"/>
  <c r="K132" i="21" s="1"/>
  <c r="E176" i="21"/>
  <c r="U176" i="21"/>
  <c r="L191" i="21"/>
  <c r="L196" i="21" s="1"/>
  <c r="H194" i="21"/>
  <c r="H195" i="21"/>
  <c r="H197" i="21"/>
  <c r="H196" i="21"/>
  <c r="H199" i="21"/>
  <c r="H200" i="21"/>
  <c r="H201" i="21"/>
  <c r="H203" i="21"/>
  <c r="S100" i="21"/>
  <c r="L123" i="21"/>
  <c r="L128" i="21" s="1"/>
  <c r="V176" i="21"/>
  <c r="M123" i="21"/>
  <c r="M130" i="21" s="1"/>
  <c r="N148" i="21"/>
  <c r="M191" i="21"/>
  <c r="O123" i="21"/>
  <c r="N191" i="21"/>
  <c r="N196" i="21" s="1"/>
  <c r="O196" i="21"/>
  <c r="L229" i="21"/>
  <c r="L239" i="21" s="1"/>
  <c r="Q123" i="21"/>
  <c r="Q134" i="21" s="1"/>
  <c r="T147" i="21"/>
  <c r="R201" i="21"/>
  <c r="R199" i="21"/>
  <c r="P202" i="21"/>
  <c r="P195" i="21"/>
  <c r="P194" i="21"/>
  <c r="Q196" i="21"/>
  <c r="P197" i="21"/>
  <c r="P198" i="21"/>
  <c r="P199" i="21"/>
  <c r="Q200" i="21"/>
  <c r="P201" i="21"/>
  <c r="P203" i="21"/>
  <c r="R123" i="21"/>
  <c r="R135" i="21" s="1"/>
  <c r="U147" i="21"/>
  <c r="L176" i="21"/>
  <c r="C195" i="21"/>
  <c r="C203" i="21"/>
  <c r="C194" i="21"/>
  <c r="Q197" i="21"/>
  <c r="Q195" i="21"/>
  <c r="Q194" i="21"/>
  <c r="R195" i="21"/>
  <c r="R196" i="21"/>
  <c r="R197" i="21"/>
  <c r="Q198" i="21"/>
  <c r="Q199" i="21"/>
  <c r="R200" i="21"/>
  <c r="Q201" i="21"/>
  <c r="R202" i="21"/>
  <c r="Q203" i="21"/>
  <c r="C123" i="21"/>
  <c r="C130" i="21" s="1"/>
  <c r="S123" i="21"/>
  <c r="V147" i="21"/>
  <c r="M176" i="21"/>
  <c r="D196" i="21"/>
  <c r="T198" i="21"/>
  <c r="T203" i="21"/>
  <c r="T194" i="21"/>
  <c r="S191" i="21"/>
  <c r="R194" i="21"/>
  <c r="T195" i="21"/>
  <c r="R198" i="21"/>
  <c r="T199" i="21"/>
  <c r="R203" i="21"/>
  <c r="U191" i="21"/>
  <c r="T196" i="21"/>
  <c r="T197" i="21"/>
  <c r="T200" i="21"/>
  <c r="T201" i="21"/>
  <c r="T202" i="21"/>
  <c r="L148" i="21"/>
  <c r="L157" i="21" s="1"/>
  <c r="I310" i="21"/>
  <c r="I313" i="21"/>
  <c r="I316" i="21"/>
  <c r="I312" i="21"/>
  <c r="I315" i="21"/>
  <c r="I308" i="21"/>
  <c r="I311" i="21"/>
  <c r="I314" i="21"/>
  <c r="I317" i="21"/>
  <c r="F313" i="21"/>
  <c r="F316" i="21"/>
  <c r="V314" i="21"/>
  <c r="V310" i="21"/>
  <c r="V313" i="21"/>
  <c r="V316" i="21"/>
  <c r="V312" i="21"/>
  <c r="V315" i="21"/>
  <c r="V308" i="21"/>
  <c r="V311" i="21"/>
  <c r="L316" i="21"/>
  <c r="L309" i="21"/>
  <c r="L312" i="21"/>
  <c r="L315" i="21"/>
  <c r="L311" i="21"/>
  <c r="L314" i="21"/>
  <c r="L317" i="21"/>
  <c r="L310" i="21"/>
  <c r="L313" i="21"/>
  <c r="M312" i="21"/>
  <c r="M315" i="21"/>
  <c r="M311" i="21"/>
  <c r="M317" i="21"/>
  <c r="M310" i="21"/>
  <c r="M313" i="21"/>
  <c r="I309" i="21"/>
  <c r="G149" i="21"/>
  <c r="G157" i="21" s="1"/>
  <c r="G167" i="21" s="1"/>
  <c r="S150" i="21"/>
  <c r="J229" i="21"/>
  <c r="J235" i="21" s="1"/>
  <c r="J267" i="21"/>
  <c r="J278" i="21" s="1"/>
  <c r="K229" i="21"/>
  <c r="K234" i="21" s="1"/>
  <c r="M309" i="21"/>
  <c r="M229" i="21"/>
  <c r="M240" i="21" s="1"/>
  <c r="N229" i="21"/>
  <c r="E314" i="21"/>
  <c r="E317" i="21"/>
  <c r="E310" i="21"/>
  <c r="E313" i="21"/>
  <c r="E316" i="21"/>
  <c r="E312" i="21"/>
  <c r="E315" i="21"/>
  <c r="U311" i="21"/>
  <c r="U314" i="21"/>
  <c r="U317" i="21"/>
  <c r="U310" i="21"/>
  <c r="U313" i="21"/>
  <c r="U316" i="21"/>
  <c r="U312" i="21"/>
  <c r="U315" i="21"/>
  <c r="O229" i="21"/>
  <c r="O232" i="21" s="1"/>
  <c r="S271" i="21"/>
  <c r="S274" i="21"/>
  <c r="S277" i="21"/>
  <c r="S270" i="21"/>
  <c r="S273" i="21"/>
  <c r="S276" i="21"/>
  <c r="S279" i="21"/>
  <c r="S272" i="21"/>
  <c r="S275" i="21"/>
  <c r="P229" i="21"/>
  <c r="P241" i="21" s="1"/>
  <c r="G317" i="21"/>
  <c r="G310" i="21"/>
  <c r="G313" i="21"/>
  <c r="G316" i="21"/>
  <c r="G312" i="21"/>
  <c r="G315" i="21"/>
  <c r="G308" i="21"/>
  <c r="G311" i="21"/>
  <c r="G314" i="21"/>
  <c r="R317" i="21"/>
  <c r="R313" i="21"/>
  <c r="R316" i="21"/>
  <c r="R312" i="21"/>
  <c r="R315" i="21"/>
  <c r="H310" i="21"/>
  <c r="H313" i="21"/>
  <c r="H316" i="21"/>
  <c r="H312" i="21"/>
  <c r="H315" i="21"/>
  <c r="H311" i="21"/>
  <c r="H314" i="21"/>
  <c r="H317" i="21"/>
  <c r="W229" i="21"/>
  <c r="U274" i="21"/>
  <c r="V277" i="21"/>
  <c r="O305" i="21"/>
  <c r="O309" i="21" s="1"/>
  <c r="E308" i="21"/>
  <c r="U308" i="21"/>
  <c r="Q312" i="21"/>
  <c r="H229" i="21"/>
  <c r="H239" i="21" s="1"/>
  <c r="I229" i="21"/>
  <c r="I239" i="21" s="1"/>
  <c r="W274" i="21"/>
  <c r="C312" i="21"/>
  <c r="S312" i="21"/>
  <c r="W271" i="21"/>
  <c r="H308" i="21"/>
  <c r="P316" i="21"/>
  <c r="U278" i="21"/>
  <c r="P313" i="21"/>
  <c r="Q316" i="21"/>
  <c r="U275" i="21"/>
  <c r="D305" i="21"/>
  <c r="D308" i="21" s="1"/>
  <c r="T305" i="21"/>
  <c r="T308" i="21" s="1"/>
  <c r="P310" i="21"/>
  <c r="Q313" i="21"/>
  <c r="U272" i="21"/>
  <c r="V275" i="21"/>
  <c r="R279" i="21"/>
  <c r="V309" i="21"/>
  <c r="Q310" i="21"/>
  <c r="C316" i="21"/>
  <c r="V272" i="21"/>
  <c r="W275" i="21"/>
  <c r="L308" i="21"/>
  <c r="C313" i="21"/>
  <c r="K267" i="21"/>
  <c r="K278" i="21" s="1"/>
  <c r="W272" i="21"/>
  <c r="R273" i="21"/>
  <c r="C310" i="21"/>
  <c r="P317" i="21"/>
  <c r="L267" i="21"/>
  <c r="L278" i="21" s="1"/>
  <c r="R270" i="21"/>
  <c r="U279" i="21"/>
  <c r="P314" i="21"/>
  <c r="Q317" i="21"/>
  <c r="U276" i="21"/>
  <c r="V279" i="21"/>
  <c r="P311" i="21"/>
  <c r="Q314" i="21"/>
  <c r="N267" i="21"/>
  <c r="N272" i="21" s="1"/>
  <c r="U273" i="21"/>
  <c r="V276" i="21"/>
  <c r="W279" i="21"/>
  <c r="Q311" i="21"/>
  <c r="C317" i="21"/>
  <c r="U270" i="21"/>
  <c r="V273" i="21"/>
  <c r="W276" i="21"/>
  <c r="Q308" i="21"/>
  <c r="C314" i="21"/>
  <c r="W273" i="21"/>
  <c r="C311" i="21"/>
  <c r="P315" i="21"/>
  <c r="F74" i="20"/>
  <c r="F40" i="20" s="1"/>
  <c r="T74" i="20"/>
  <c r="T40" i="20" s="1"/>
  <c r="F182" i="17"/>
  <c r="L184" i="17"/>
  <c r="R186" i="17"/>
  <c r="C45" i="20"/>
  <c r="S45" i="20"/>
  <c r="D48" i="20"/>
  <c r="O49" i="20"/>
  <c r="J50" i="20"/>
  <c r="E51" i="20"/>
  <c r="U51" i="20"/>
  <c r="P52" i="20"/>
  <c r="K53" i="20"/>
  <c r="F54" i="20"/>
  <c r="V54" i="20"/>
  <c r="D123" i="20"/>
  <c r="D128" i="20" s="1"/>
  <c r="J123" i="20"/>
  <c r="J135" i="20" s="1"/>
  <c r="W176" i="20"/>
  <c r="D38" i="20"/>
  <c r="O108" i="20"/>
  <c r="C176" i="20"/>
  <c r="S176" i="20"/>
  <c r="I74" i="20"/>
  <c r="I40" i="20" s="1"/>
  <c r="O188" i="17"/>
  <c r="Q74" i="20"/>
  <c r="E108" i="20"/>
  <c r="E40" i="20" s="1"/>
  <c r="I176" i="20"/>
  <c r="R47" i="20"/>
  <c r="I52" i="20"/>
  <c r="F181" i="17"/>
  <c r="V181" i="17"/>
  <c r="Q182" i="17"/>
  <c r="L183" i="17"/>
  <c r="G184" i="17"/>
  <c r="W184" i="17"/>
  <c r="R185" i="17"/>
  <c r="M186" i="17"/>
  <c r="H187" i="17"/>
  <c r="C188" i="17"/>
  <c r="S188" i="17"/>
  <c r="N189" i="17"/>
  <c r="G181" i="17"/>
  <c r="W181" i="17"/>
  <c r="M183" i="17"/>
  <c r="H184" i="17"/>
  <c r="S185" i="17"/>
  <c r="N186" i="17"/>
  <c r="D188" i="17"/>
  <c r="T188" i="17"/>
  <c r="O189" i="17"/>
  <c r="E50" i="20"/>
  <c r="L38" i="20"/>
  <c r="W74" i="20"/>
  <c r="W40" i="20" s="1"/>
  <c r="N259" i="20"/>
  <c r="N267" i="20" s="1"/>
  <c r="F52" i="20"/>
  <c r="V52" i="20"/>
  <c r="G108" i="20"/>
  <c r="H46" i="20"/>
  <c r="T50" i="20"/>
  <c r="U74" i="20"/>
  <c r="P38" i="20"/>
  <c r="T38" i="20"/>
  <c r="S38" i="20"/>
  <c r="J54" i="20"/>
  <c r="J89" i="20"/>
  <c r="J92" i="20" s="1"/>
  <c r="M47" i="20"/>
  <c r="T52" i="20"/>
  <c r="H181" i="17"/>
  <c r="C182" i="17"/>
  <c r="S182" i="17"/>
  <c r="N183" i="17"/>
  <c r="I184" i="17"/>
  <c r="D185" i="17"/>
  <c r="T185" i="17"/>
  <c r="O186" i="17"/>
  <c r="J187" i="17"/>
  <c r="E188" i="17"/>
  <c r="U188" i="17"/>
  <c r="P189" i="17"/>
  <c r="T182" i="17"/>
  <c r="J181" i="17"/>
  <c r="E182" i="17"/>
  <c r="U182" i="17"/>
  <c r="P183" i="17"/>
  <c r="K184" i="17"/>
  <c r="F185" i="17"/>
  <c r="V185" i="17"/>
  <c r="Q186" i="17"/>
  <c r="L187" i="17"/>
  <c r="G188" i="17"/>
  <c r="W188" i="17"/>
  <c r="M190" i="17"/>
  <c r="K181" i="17"/>
  <c r="Q183" i="17"/>
  <c r="G185" i="17"/>
  <c r="W185" i="17"/>
  <c r="M187" i="17"/>
  <c r="H188" i="17"/>
  <c r="S189" i="17"/>
  <c r="N190" i="17"/>
  <c r="I181" i="17"/>
  <c r="D182" i="17"/>
  <c r="E185" i="17"/>
  <c r="U185" i="17"/>
  <c r="K187" i="17"/>
  <c r="F188" i="17"/>
  <c r="V188" i="17"/>
  <c r="L190" i="17"/>
  <c r="C189" i="17"/>
  <c r="F189" i="17"/>
  <c r="L181" i="17"/>
  <c r="G182" i="17"/>
  <c r="W182" i="17"/>
  <c r="R183" i="17"/>
  <c r="M184" i="17"/>
  <c r="H185" i="17"/>
  <c r="C186" i="17"/>
  <c r="S186" i="17"/>
  <c r="N187" i="17"/>
  <c r="D189" i="17"/>
  <c r="T189" i="17"/>
  <c r="O190" i="17"/>
  <c r="J184" i="17"/>
  <c r="P186" i="17"/>
  <c r="Q189" i="17"/>
  <c r="V182" i="17"/>
  <c r="M181" i="17"/>
  <c r="H182" i="17"/>
  <c r="C183" i="17"/>
  <c r="S183" i="17"/>
  <c r="N184" i="17"/>
  <c r="I185" i="17"/>
  <c r="D186" i="17"/>
  <c r="T186" i="17"/>
  <c r="O187" i="17"/>
  <c r="E189" i="17"/>
  <c r="U189" i="17"/>
  <c r="P190" i="17"/>
  <c r="O183" i="17"/>
  <c r="M38" i="20"/>
  <c r="I123" i="20"/>
  <c r="I128" i="20" s="1"/>
  <c r="O123" i="20"/>
  <c r="O132" i="20" s="1"/>
  <c r="L123" i="20"/>
  <c r="L128" i="20" s="1"/>
  <c r="I89" i="20"/>
  <c r="I101" i="20" s="1"/>
  <c r="V176" i="20"/>
  <c r="J182" i="17"/>
  <c r="E183" i="17"/>
  <c r="P184" i="17"/>
  <c r="K185" i="17"/>
  <c r="V186" i="17"/>
  <c r="Q187" i="17"/>
  <c r="L188" i="17"/>
  <c r="G189" i="17"/>
  <c r="W189" i="17"/>
  <c r="R190" i="17"/>
  <c r="P181" i="17"/>
  <c r="K182" i="17"/>
  <c r="F183" i="17"/>
  <c r="V183" i="17"/>
  <c r="Q184" i="17"/>
  <c r="L185" i="17"/>
  <c r="G186" i="17"/>
  <c r="W186" i="17"/>
  <c r="R187" i="17"/>
  <c r="M188" i="17"/>
  <c r="H189" i="17"/>
  <c r="C190" i="17"/>
  <c r="S190" i="17"/>
  <c r="C181" i="17"/>
  <c r="I183" i="17"/>
  <c r="O185" i="17"/>
  <c r="U187" i="17"/>
  <c r="Q181" i="17"/>
  <c r="L182" i="17"/>
  <c r="G183" i="17"/>
  <c r="W183" i="17"/>
  <c r="R184" i="17"/>
  <c r="M185" i="17"/>
  <c r="H186" i="17"/>
  <c r="C187" i="17"/>
  <c r="S187" i="17"/>
  <c r="N188" i="17"/>
  <c r="I189" i="17"/>
  <c r="D190" i="17"/>
  <c r="T190" i="17"/>
  <c r="R181" i="17"/>
  <c r="M182" i="17"/>
  <c r="H183" i="17"/>
  <c r="C184" i="17"/>
  <c r="S184" i="17"/>
  <c r="N185" i="17"/>
  <c r="I186" i="17"/>
  <c r="D187" i="17"/>
  <c r="T187" i="17"/>
  <c r="J189" i="17"/>
  <c r="E190" i="17"/>
  <c r="U190" i="17"/>
  <c r="D181" i="17"/>
  <c r="T181" i="17"/>
  <c r="O182" i="17"/>
  <c r="J183" i="17"/>
  <c r="E184" i="17"/>
  <c r="U184" i="17"/>
  <c r="P185" i="17"/>
  <c r="K186" i="17"/>
  <c r="F187" i="17"/>
  <c r="V187" i="17"/>
  <c r="Q188" i="17"/>
  <c r="L189" i="17"/>
  <c r="G190" i="17"/>
  <c r="W190" i="17"/>
  <c r="R182" i="17"/>
  <c r="C185" i="17"/>
  <c r="I187" i="17"/>
  <c r="E181" i="17"/>
  <c r="U181" i="17"/>
  <c r="P182" i="17"/>
  <c r="K183" i="17"/>
  <c r="F184" i="17"/>
  <c r="V184" i="17"/>
  <c r="Q185" i="17"/>
  <c r="L186" i="17"/>
  <c r="G187" i="17"/>
  <c r="W187" i="17"/>
  <c r="R188" i="17"/>
  <c r="M189" i="17"/>
  <c r="H190" i="17"/>
  <c r="P54" i="20"/>
  <c r="H259" i="20"/>
  <c r="I267" i="20"/>
  <c r="Q38" i="20"/>
  <c r="I48" i="20"/>
  <c r="W38" i="20"/>
  <c r="F191" i="20"/>
  <c r="K38" i="20"/>
  <c r="K74" i="20"/>
  <c r="K40" i="20" s="1"/>
  <c r="R191" i="20"/>
  <c r="F38" i="20"/>
  <c r="R74" i="20"/>
  <c r="R38" i="20"/>
  <c r="U176" i="20"/>
  <c r="E38" i="20"/>
  <c r="H74" i="20"/>
  <c r="H176" i="20"/>
  <c r="O38" i="20"/>
  <c r="L176" i="20"/>
  <c r="R108" i="20"/>
  <c r="R89" i="20"/>
  <c r="R99" i="20" s="1"/>
  <c r="M40" i="20"/>
  <c r="F89" i="20"/>
  <c r="F95" i="20" s="1"/>
  <c r="F123" i="20"/>
  <c r="F126" i="20" s="1"/>
  <c r="R123" i="20"/>
  <c r="L89" i="20"/>
  <c r="L99" i="20" s="1"/>
  <c r="K89" i="20"/>
  <c r="K96" i="20" s="1"/>
  <c r="L108" i="20"/>
  <c r="V74" i="20"/>
  <c r="M89" i="20"/>
  <c r="M100" i="20" s="1"/>
  <c r="C123" i="20"/>
  <c r="C132" i="20" s="1"/>
  <c r="I38" i="20"/>
  <c r="U38" i="20"/>
  <c r="J74" i="20"/>
  <c r="K191" i="20"/>
  <c r="W149" i="20"/>
  <c r="C89" i="20"/>
  <c r="C97" i="20" s="1"/>
  <c r="O89" i="20"/>
  <c r="O95" i="20" s="1"/>
  <c r="U89" i="20"/>
  <c r="U97" i="20" s="1"/>
  <c r="E123" i="20"/>
  <c r="E134" i="20" s="1"/>
  <c r="L74" i="20"/>
  <c r="D89" i="20"/>
  <c r="D98" i="20" s="1"/>
  <c r="P89" i="20"/>
  <c r="P95" i="20" s="1"/>
  <c r="V89" i="20"/>
  <c r="V95" i="20" s="1"/>
  <c r="D108" i="20"/>
  <c r="P108" i="20"/>
  <c r="I45" i="20"/>
  <c r="L46" i="20"/>
  <c r="O47" i="20"/>
  <c r="F48" i="20"/>
  <c r="E89" i="20"/>
  <c r="E101" i="20" s="1"/>
  <c r="Q89" i="20"/>
  <c r="Q93" i="20" s="1"/>
  <c r="W89" i="20"/>
  <c r="W98" i="20" s="1"/>
  <c r="M123" i="20"/>
  <c r="M132" i="20" s="1"/>
  <c r="G123" i="20"/>
  <c r="G134" i="20" s="1"/>
  <c r="S123" i="20"/>
  <c r="S131" i="20" s="1"/>
  <c r="G74" i="20"/>
  <c r="S74" i="20"/>
  <c r="N74" i="20"/>
  <c r="N123" i="20"/>
  <c r="N135" i="20" s="1"/>
  <c r="P123" i="20"/>
  <c r="C191" i="20"/>
  <c r="C149" i="20"/>
  <c r="O191" i="20"/>
  <c r="K45" i="20"/>
  <c r="W45" i="20"/>
  <c r="N46" i="20"/>
  <c r="E47" i="20"/>
  <c r="Q47" i="20"/>
  <c r="H48" i="20"/>
  <c r="T48" i="20"/>
  <c r="K49" i="20"/>
  <c r="W49" i="20"/>
  <c r="N50" i="20"/>
  <c r="O74" i="20"/>
  <c r="G89" i="20"/>
  <c r="G93" i="20" s="1"/>
  <c r="S89" i="20"/>
  <c r="S94" i="20" s="1"/>
  <c r="C38" i="20"/>
  <c r="L45" i="20"/>
  <c r="F47" i="20"/>
  <c r="C54" i="20"/>
  <c r="H89" i="20"/>
  <c r="T89" i="20"/>
  <c r="T97" i="20" s="1"/>
  <c r="E176" i="20"/>
  <c r="Q176" i="20"/>
  <c r="L267" i="20"/>
  <c r="L278" i="20" s="1"/>
  <c r="N89" i="20"/>
  <c r="N101" i="20" s="1"/>
  <c r="H123" i="20"/>
  <c r="H127" i="20" s="1"/>
  <c r="T123" i="20"/>
  <c r="T127" i="20" s="1"/>
  <c r="N148" i="20"/>
  <c r="G191" i="20"/>
  <c r="S191" i="20"/>
  <c r="L151" i="20"/>
  <c r="N191" i="20"/>
  <c r="G149" i="20"/>
  <c r="G176" i="20"/>
  <c r="N147" i="20"/>
  <c r="Q191" i="20"/>
  <c r="N305" i="20"/>
  <c r="N309" i="20" s="1"/>
  <c r="M191" i="20"/>
  <c r="S267" i="20"/>
  <c r="L305" i="20"/>
  <c r="L309" i="20" s="1"/>
  <c r="D305" i="20"/>
  <c r="P305" i="20"/>
  <c r="M305" i="20"/>
  <c r="M309" i="20" s="1"/>
  <c r="E305" i="20"/>
  <c r="Q305" i="20"/>
  <c r="K267" i="20"/>
  <c r="W267" i="20"/>
  <c r="W272" i="20" s="1"/>
  <c r="M267" i="20"/>
  <c r="M278" i="20" s="1"/>
  <c r="G305" i="20"/>
  <c r="G309" i="20" s="1"/>
  <c r="H305" i="20"/>
  <c r="H308" i="20" s="1"/>
  <c r="I305" i="20"/>
  <c r="I309" i="20" s="1"/>
  <c r="K19" i="21" l="1"/>
  <c r="U60" i="34"/>
  <c r="D130" i="18"/>
  <c r="S98" i="23"/>
  <c r="H317" i="24"/>
  <c r="F197" i="19"/>
  <c r="E270" i="19"/>
  <c r="W129" i="33"/>
  <c r="V20" i="24"/>
  <c r="V16" i="18"/>
  <c r="F199" i="19"/>
  <c r="E316" i="32"/>
  <c r="L62" i="34"/>
  <c r="M315" i="22"/>
  <c r="F55" i="22"/>
  <c r="S93" i="23"/>
  <c r="M312" i="22"/>
  <c r="V203" i="18"/>
  <c r="D129" i="18"/>
  <c r="H310" i="24"/>
  <c r="S97" i="23"/>
  <c r="I134" i="24"/>
  <c r="F196" i="19"/>
  <c r="I94" i="30"/>
  <c r="E273" i="19"/>
  <c r="R18" i="30"/>
  <c r="I12" i="29"/>
  <c r="C97" i="23"/>
  <c r="F198" i="19"/>
  <c r="T40" i="32"/>
  <c r="L65" i="34"/>
  <c r="L67" i="34"/>
  <c r="L39" i="18"/>
  <c r="L59" i="34"/>
  <c r="H95" i="25"/>
  <c r="E129" i="30"/>
  <c r="N15" i="32"/>
  <c r="G14" i="21"/>
  <c r="L19" i="22"/>
  <c r="S96" i="23"/>
  <c r="H96" i="25"/>
  <c r="E271" i="19"/>
  <c r="G94" i="33"/>
  <c r="C18" i="33"/>
  <c r="R16" i="23"/>
  <c r="F195" i="19"/>
  <c r="I127" i="24"/>
  <c r="E311" i="21"/>
  <c r="H126" i="21"/>
  <c r="M309" i="22"/>
  <c r="W275" i="18"/>
  <c r="F194" i="24"/>
  <c r="H97" i="25"/>
  <c r="O126" i="25"/>
  <c r="E274" i="19"/>
  <c r="S17" i="19"/>
  <c r="M40" i="24"/>
  <c r="S40" i="33"/>
  <c r="L66" i="34"/>
  <c r="G13" i="27"/>
  <c r="W39" i="19"/>
  <c r="S100" i="23"/>
  <c r="H99" i="25"/>
  <c r="H203" i="28"/>
  <c r="J194" i="29"/>
  <c r="D126" i="33"/>
  <c r="H39" i="22"/>
  <c r="E99" i="25"/>
  <c r="S94" i="23"/>
  <c r="H314" i="24"/>
  <c r="H100" i="25"/>
  <c r="C14" i="26"/>
  <c r="I92" i="30"/>
  <c r="K128" i="33"/>
  <c r="K20" i="21"/>
  <c r="K39" i="21"/>
  <c r="H101" i="25"/>
  <c r="T98" i="28"/>
  <c r="E133" i="30"/>
  <c r="Q15" i="26"/>
  <c r="O16" i="25"/>
  <c r="H309" i="24"/>
  <c r="F194" i="19"/>
  <c r="K13" i="26"/>
  <c r="E39" i="33"/>
  <c r="J40" i="23"/>
  <c r="Q40" i="22"/>
  <c r="U63" i="34"/>
  <c r="U20" i="22"/>
  <c r="C15" i="21"/>
  <c r="M40" i="22"/>
  <c r="O40" i="29"/>
  <c r="U67" i="34"/>
  <c r="M317" i="22"/>
  <c r="N13" i="21"/>
  <c r="S39" i="25"/>
  <c r="M314" i="22"/>
  <c r="N14" i="23"/>
  <c r="F128" i="23"/>
  <c r="E271" i="28"/>
  <c r="N201" i="30"/>
  <c r="I20" i="25"/>
  <c r="K18" i="22"/>
  <c r="C11" i="19"/>
  <c r="P39" i="27"/>
  <c r="H271" i="19"/>
  <c r="H272" i="19"/>
  <c r="U270" i="28"/>
  <c r="U279" i="28"/>
  <c r="U276" i="28"/>
  <c r="U275" i="28"/>
  <c r="U278" i="28"/>
  <c r="U277" i="28"/>
  <c r="W274" i="18"/>
  <c r="E276" i="28"/>
  <c r="C274" i="19"/>
  <c r="C271" i="19"/>
  <c r="C273" i="19"/>
  <c r="C277" i="19"/>
  <c r="C270" i="19"/>
  <c r="P277" i="23"/>
  <c r="C272" i="19"/>
  <c r="E270" i="28"/>
  <c r="C279" i="19"/>
  <c r="W276" i="18"/>
  <c r="E278" i="28"/>
  <c r="C278" i="19"/>
  <c r="C275" i="19"/>
  <c r="W270" i="18"/>
  <c r="P275" i="23"/>
  <c r="L273" i="24"/>
  <c r="L279" i="24"/>
  <c r="E272" i="28"/>
  <c r="W277" i="18"/>
  <c r="P274" i="23"/>
  <c r="L271" i="24"/>
  <c r="E279" i="28"/>
  <c r="W278" i="18"/>
  <c r="W271" i="18"/>
  <c r="L270" i="24"/>
  <c r="L277" i="24"/>
  <c r="E273" i="28"/>
  <c r="W272" i="18"/>
  <c r="E274" i="28"/>
  <c r="J279" i="30"/>
  <c r="U273" i="28"/>
  <c r="R274" i="26"/>
  <c r="R271" i="26"/>
  <c r="J277" i="22"/>
  <c r="R278" i="26"/>
  <c r="J271" i="22"/>
  <c r="J279" i="22"/>
  <c r="V274" i="22"/>
  <c r="R275" i="26"/>
  <c r="V271" i="22"/>
  <c r="R276" i="26"/>
  <c r="V277" i="22"/>
  <c r="V275" i="22"/>
  <c r="V272" i="22"/>
  <c r="R272" i="26"/>
  <c r="K275" i="32"/>
  <c r="V279" i="22"/>
  <c r="E274" i="26"/>
  <c r="J272" i="22"/>
  <c r="V278" i="22"/>
  <c r="V273" i="22"/>
  <c r="E271" i="26"/>
  <c r="J270" i="22"/>
  <c r="E276" i="26"/>
  <c r="R277" i="26"/>
  <c r="E273" i="26"/>
  <c r="J274" i="22"/>
  <c r="V276" i="22"/>
  <c r="E275" i="26"/>
  <c r="R270" i="26"/>
  <c r="R278" i="30"/>
  <c r="E272" i="26"/>
  <c r="E277" i="26"/>
  <c r="E278" i="26"/>
  <c r="N278" i="19"/>
  <c r="R279" i="26"/>
  <c r="M272" i="18"/>
  <c r="T272" i="25"/>
  <c r="T279" i="25"/>
  <c r="E270" i="26"/>
  <c r="J278" i="22"/>
  <c r="J273" i="22"/>
  <c r="N315" i="26"/>
  <c r="V276" i="27"/>
  <c r="V274" i="27"/>
  <c r="C276" i="18"/>
  <c r="T273" i="23"/>
  <c r="H311" i="29"/>
  <c r="J308" i="19"/>
  <c r="H308" i="29"/>
  <c r="J310" i="19"/>
  <c r="S310" i="29"/>
  <c r="H313" i="29"/>
  <c r="J312" i="19"/>
  <c r="S315" i="29"/>
  <c r="H310" i="29"/>
  <c r="J316" i="19"/>
  <c r="S312" i="29"/>
  <c r="H315" i="29"/>
  <c r="J317" i="19"/>
  <c r="F316" i="28"/>
  <c r="S309" i="29"/>
  <c r="J315" i="19"/>
  <c r="S317" i="29"/>
  <c r="J314" i="19"/>
  <c r="K313" i="26"/>
  <c r="F317" i="28"/>
  <c r="S314" i="29"/>
  <c r="S308" i="29"/>
  <c r="S311" i="29"/>
  <c r="H312" i="29"/>
  <c r="J309" i="19"/>
  <c r="H317" i="29"/>
  <c r="J308" i="22"/>
  <c r="K271" i="24"/>
  <c r="P279" i="18"/>
  <c r="U273" i="22"/>
  <c r="P272" i="18"/>
  <c r="P275" i="18"/>
  <c r="P276" i="18"/>
  <c r="J272" i="23"/>
  <c r="J275" i="23"/>
  <c r="J276" i="23"/>
  <c r="C275" i="24"/>
  <c r="U279" i="22"/>
  <c r="P270" i="18"/>
  <c r="U275" i="22"/>
  <c r="P277" i="18"/>
  <c r="J270" i="23"/>
  <c r="P273" i="18"/>
  <c r="C277" i="24"/>
  <c r="V272" i="29"/>
  <c r="P274" i="18"/>
  <c r="U276" i="22"/>
  <c r="C271" i="24"/>
  <c r="V277" i="29"/>
  <c r="J278" i="23"/>
  <c r="C270" i="24"/>
  <c r="V274" i="29"/>
  <c r="J273" i="23"/>
  <c r="V271" i="29"/>
  <c r="U271" i="22"/>
  <c r="J277" i="23"/>
  <c r="V276" i="29"/>
  <c r="J279" i="23"/>
  <c r="V273" i="29"/>
  <c r="V270" i="29"/>
  <c r="C272" i="24"/>
  <c r="T305" i="10" s="1"/>
  <c r="H305" i="10" s="1"/>
  <c r="V279" i="29"/>
  <c r="U278" i="22"/>
  <c r="V275" i="29"/>
  <c r="Q279" i="28"/>
  <c r="I270" i="27"/>
  <c r="C271" i="29"/>
  <c r="I278" i="27"/>
  <c r="I276" i="27"/>
  <c r="C273" i="29"/>
  <c r="I279" i="27"/>
  <c r="C278" i="29"/>
  <c r="T496" i="10" s="1"/>
  <c r="H496" i="10" s="1"/>
  <c r="L132" i="33"/>
  <c r="R276" i="21"/>
  <c r="C312" i="22"/>
  <c r="G270" i="18"/>
  <c r="D134" i="18"/>
  <c r="W276" i="23"/>
  <c r="H314" i="25"/>
  <c r="J100" i="26"/>
  <c r="O99" i="26"/>
  <c r="K317" i="28"/>
  <c r="R93" i="27"/>
  <c r="I13" i="29"/>
  <c r="K279" i="19"/>
  <c r="N276" i="19"/>
  <c r="S127" i="33"/>
  <c r="W94" i="33"/>
  <c r="L128" i="33"/>
  <c r="L19" i="25"/>
  <c r="W14" i="23"/>
  <c r="W16" i="19"/>
  <c r="W12" i="23"/>
  <c r="W17" i="25"/>
  <c r="U12" i="27"/>
  <c r="N17" i="25"/>
  <c r="I20" i="22"/>
  <c r="R18" i="22"/>
  <c r="E14" i="22"/>
  <c r="L311" i="19"/>
  <c r="J308" i="29"/>
  <c r="P308" i="21"/>
  <c r="O316" i="20"/>
  <c r="D14" i="26"/>
  <c r="K15" i="21"/>
  <c r="K98" i="22"/>
  <c r="C55" i="22"/>
  <c r="C67" i="22" s="1"/>
  <c r="T175" i="10" s="1"/>
  <c r="H175" i="10" s="1"/>
  <c r="L126" i="18"/>
  <c r="V100" i="18"/>
  <c r="V92" i="18"/>
  <c r="O270" i="23"/>
  <c r="H311" i="25"/>
  <c r="O96" i="26"/>
  <c r="P271" i="28"/>
  <c r="R100" i="27"/>
  <c r="P274" i="28"/>
  <c r="R96" i="27"/>
  <c r="N130" i="28"/>
  <c r="C129" i="30"/>
  <c r="S126" i="33"/>
  <c r="W99" i="33"/>
  <c r="K129" i="33"/>
  <c r="M17" i="21"/>
  <c r="C18" i="24"/>
  <c r="H13" i="23"/>
  <c r="V20" i="29"/>
  <c r="I20" i="23"/>
  <c r="N19" i="21"/>
  <c r="H12" i="33"/>
  <c r="D20" i="33"/>
  <c r="L11" i="21"/>
  <c r="W11" i="21"/>
  <c r="O308" i="20"/>
  <c r="M67" i="34"/>
  <c r="U61" i="34"/>
  <c r="U65" i="34"/>
  <c r="R274" i="21"/>
  <c r="I128" i="21"/>
  <c r="K100" i="22"/>
  <c r="W278" i="23"/>
  <c r="O274" i="23"/>
  <c r="H315" i="25"/>
  <c r="K313" i="28"/>
  <c r="P275" i="28"/>
  <c r="E97" i="29"/>
  <c r="Q308" i="19"/>
  <c r="Q316" i="19"/>
  <c r="W101" i="33"/>
  <c r="G93" i="33"/>
  <c r="K135" i="33"/>
  <c r="P93" i="33"/>
  <c r="L17" i="23"/>
  <c r="K19" i="19"/>
  <c r="U14" i="32"/>
  <c r="O15" i="33"/>
  <c r="N18" i="27"/>
  <c r="C19" i="25"/>
  <c r="S14" i="18"/>
  <c r="O12" i="22"/>
  <c r="C16" i="21"/>
  <c r="M15" i="33"/>
  <c r="M16" i="32"/>
  <c r="L309" i="22"/>
  <c r="W277" i="32"/>
  <c r="U55" i="27"/>
  <c r="U63" i="27" s="1"/>
  <c r="P316" i="30"/>
  <c r="U58" i="34"/>
  <c r="Q311" i="19"/>
  <c r="W135" i="33"/>
  <c r="T100" i="33"/>
  <c r="G99" i="33"/>
  <c r="J19" i="18"/>
  <c r="J13" i="28"/>
  <c r="I18" i="28"/>
  <c r="D15" i="25"/>
  <c r="R311" i="24"/>
  <c r="H317" i="25"/>
  <c r="E58" i="34"/>
  <c r="C133" i="30"/>
  <c r="W130" i="33"/>
  <c r="T97" i="33"/>
  <c r="F15" i="28"/>
  <c r="Q19" i="24"/>
  <c r="J16" i="28"/>
  <c r="K14" i="32"/>
  <c r="T133" i="21"/>
  <c r="K131" i="28"/>
  <c r="E95" i="29"/>
  <c r="W127" i="33"/>
  <c r="W93" i="33"/>
  <c r="S130" i="33"/>
  <c r="D16" i="22"/>
  <c r="F13" i="19"/>
  <c r="O20" i="23"/>
  <c r="L17" i="29"/>
  <c r="U17" i="23"/>
  <c r="E18" i="21"/>
  <c r="S17" i="29"/>
  <c r="K130" i="28"/>
  <c r="N126" i="28"/>
  <c r="G132" i="30"/>
  <c r="I101" i="30"/>
  <c r="E127" i="30"/>
  <c r="J126" i="33"/>
  <c r="W13" i="27"/>
  <c r="K15" i="18"/>
  <c r="Q12" i="33"/>
  <c r="Q12" i="29"/>
  <c r="J11" i="22"/>
  <c r="R19" i="22"/>
  <c r="Q15" i="28"/>
  <c r="O21" i="34"/>
  <c r="O24" i="34" s="1"/>
  <c r="L129" i="27"/>
  <c r="K132" i="28"/>
  <c r="K126" i="28"/>
  <c r="C127" i="30"/>
  <c r="R308" i="24"/>
  <c r="N312" i="23"/>
  <c r="N126" i="30"/>
  <c r="C134" i="30"/>
  <c r="N14" i="27"/>
  <c r="Q16" i="29"/>
  <c r="H16" i="28"/>
  <c r="L16" i="26"/>
  <c r="U17" i="26"/>
  <c r="T11" i="23"/>
  <c r="J17" i="21"/>
  <c r="M276" i="21"/>
  <c r="W273" i="23"/>
  <c r="M273" i="21"/>
  <c r="J270" i="18"/>
  <c r="J273" i="18"/>
  <c r="J278" i="18"/>
  <c r="J272" i="18"/>
  <c r="J311" i="29"/>
  <c r="V272" i="25"/>
  <c r="W279" i="23"/>
  <c r="W275" i="23"/>
  <c r="O314" i="25"/>
  <c r="J277" i="18"/>
  <c r="J275" i="18"/>
  <c r="O312" i="25"/>
  <c r="H312" i="22"/>
  <c r="C308" i="24"/>
  <c r="L270" i="26"/>
  <c r="L277" i="26"/>
  <c r="U308" i="20"/>
  <c r="C312" i="20"/>
  <c r="C313" i="20"/>
  <c r="C316" i="20"/>
  <c r="J275" i="29"/>
  <c r="K273" i="24"/>
  <c r="V312" i="28"/>
  <c r="J309" i="20"/>
  <c r="J272" i="29"/>
  <c r="S278" i="22"/>
  <c r="J308" i="20"/>
  <c r="D274" i="23"/>
  <c r="K272" i="29"/>
  <c r="J274" i="29"/>
  <c r="T276" i="21"/>
  <c r="T279" i="21"/>
  <c r="T270" i="21"/>
  <c r="T278" i="21"/>
  <c r="T277" i="21"/>
  <c r="T271" i="21"/>
  <c r="T273" i="21"/>
  <c r="T275" i="21"/>
  <c r="Q272" i="18"/>
  <c r="Q277" i="18"/>
  <c r="I276" i="18"/>
  <c r="N275" i="18"/>
  <c r="N272" i="18"/>
  <c r="N279" i="18"/>
  <c r="N277" i="18"/>
  <c r="I279" i="18"/>
  <c r="I270" i="18"/>
  <c r="I271" i="18"/>
  <c r="I272" i="18"/>
  <c r="Q271" i="18"/>
  <c r="N276" i="18"/>
  <c r="Q279" i="18"/>
  <c r="N270" i="18"/>
  <c r="Q273" i="18"/>
  <c r="I275" i="18"/>
  <c r="Q274" i="18"/>
  <c r="I273" i="18"/>
  <c r="Q275" i="18"/>
  <c r="N274" i="18"/>
  <c r="N271" i="18"/>
  <c r="I278" i="18"/>
  <c r="Q270" i="18"/>
  <c r="Q276" i="18"/>
  <c r="I274" i="18"/>
  <c r="I274" i="26"/>
  <c r="I271" i="26"/>
  <c r="I272" i="26"/>
  <c r="U274" i="26"/>
  <c r="U278" i="26"/>
  <c r="I278" i="26"/>
  <c r="I273" i="26"/>
  <c r="I275" i="26"/>
  <c r="G273" i="26"/>
  <c r="U271" i="26"/>
  <c r="I270" i="26"/>
  <c r="U275" i="26"/>
  <c r="I277" i="26"/>
  <c r="U276" i="26"/>
  <c r="K274" i="25"/>
  <c r="K272" i="25"/>
  <c r="K278" i="25"/>
  <c r="K273" i="25"/>
  <c r="K276" i="25"/>
  <c r="K279" i="25"/>
  <c r="K275" i="25"/>
  <c r="K271" i="25"/>
  <c r="K270" i="25"/>
  <c r="J279" i="27"/>
  <c r="J278" i="27"/>
  <c r="J271" i="27"/>
  <c r="J274" i="27"/>
  <c r="J277" i="27"/>
  <c r="J270" i="27"/>
  <c r="J273" i="27"/>
  <c r="J275" i="27"/>
  <c r="J276" i="27"/>
  <c r="W278" i="32"/>
  <c r="W276" i="32"/>
  <c r="W275" i="32"/>
  <c r="W274" i="32"/>
  <c r="W270" i="32"/>
  <c r="W272" i="32"/>
  <c r="U279" i="26"/>
  <c r="S276" i="30"/>
  <c r="M272" i="19"/>
  <c r="S271" i="30"/>
  <c r="U277" i="22"/>
  <c r="J274" i="18"/>
  <c r="U272" i="26"/>
  <c r="H275" i="30"/>
  <c r="U274" i="22"/>
  <c r="S273" i="30"/>
  <c r="U277" i="26"/>
  <c r="J276" i="18"/>
  <c r="Q274" i="28"/>
  <c r="H277" i="30"/>
  <c r="H278" i="30"/>
  <c r="J279" i="18"/>
  <c r="M277" i="19"/>
  <c r="H308" i="22"/>
  <c r="R275" i="19"/>
  <c r="R270" i="19"/>
  <c r="R273" i="19"/>
  <c r="H279" i="19"/>
  <c r="R272" i="19"/>
  <c r="W273" i="19"/>
  <c r="H273" i="19"/>
  <c r="W270" i="19"/>
  <c r="W275" i="19"/>
  <c r="I279" i="19"/>
  <c r="W277" i="19"/>
  <c r="I273" i="19"/>
  <c r="W274" i="19"/>
  <c r="I277" i="19"/>
  <c r="H276" i="19"/>
  <c r="N274" i="19"/>
  <c r="W278" i="19"/>
  <c r="N272" i="19"/>
  <c r="W279" i="19"/>
  <c r="W272" i="19"/>
  <c r="N273" i="19"/>
  <c r="N279" i="19"/>
  <c r="W276" i="19"/>
  <c r="H270" i="19"/>
  <c r="N275" i="19"/>
  <c r="N271" i="19"/>
  <c r="N277" i="19"/>
  <c r="C274" i="29"/>
  <c r="C275" i="29"/>
  <c r="C279" i="29"/>
  <c r="F277" i="28"/>
  <c r="F271" i="28"/>
  <c r="F272" i="28"/>
  <c r="F279" i="28"/>
  <c r="F273" i="28"/>
  <c r="F275" i="28"/>
  <c r="F276" i="28"/>
  <c r="F274" i="28"/>
  <c r="F270" i="28"/>
  <c r="C279" i="27"/>
  <c r="C277" i="27"/>
  <c r="C270" i="27"/>
  <c r="C271" i="27"/>
  <c r="C272" i="27"/>
  <c r="T419" i="10" s="1"/>
  <c r="H419" i="10" s="1"/>
  <c r="C278" i="27"/>
  <c r="T420" i="10" s="1"/>
  <c r="H420" i="10" s="1"/>
  <c r="C274" i="27"/>
  <c r="C276" i="27"/>
  <c r="C273" i="27"/>
  <c r="F273" i="26"/>
  <c r="F275" i="26"/>
  <c r="F277" i="26"/>
  <c r="F272" i="26"/>
  <c r="F270" i="26"/>
  <c r="F274" i="26"/>
  <c r="F271" i="26"/>
  <c r="F278" i="26"/>
  <c r="F279" i="26"/>
  <c r="E278" i="23"/>
  <c r="E274" i="23"/>
  <c r="E275" i="23"/>
  <c r="E271" i="23"/>
  <c r="E276" i="23"/>
  <c r="E277" i="23"/>
  <c r="E273" i="23"/>
  <c r="E270" i="23"/>
  <c r="E279" i="23"/>
  <c r="S278" i="18"/>
  <c r="S275" i="18"/>
  <c r="S271" i="18"/>
  <c r="S279" i="18"/>
  <c r="S276" i="18"/>
  <c r="S270" i="18"/>
  <c r="S277" i="18"/>
  <c r="W309" i="24"/>
  <c r="W317" i="24"/>
  <c r="W310" i="24"/>
  <c r="W314" i="24"/>
  <c r="W311" i="24"/>
  <c r="W312" i="24"/>
  <c r="W308" i="24"/>
  <c r="W313" i="24"/>
  <c r="O311" i="23"/>
  <c r="O310" i="23"/>
  <c r="O317" i="23"/>
  <c r="O313" i="23"/>
  <c r="O312" i="23"/>
  <c r="O316" i="23"/>
  <c r="O315" i="23"/>
  <c r="O309" i="23"/>
  <c r="J309" i="18"/>
  <c r="J313" i="18"/>
  <c r="J317" i="18"/>
  <c r="J314" i="18"/>
  <c r="F310" i="21"/>
  <c r="F317" i="21"/>
  <c r="N317" i="21"/>
  <c r="F314" i="21"/>
  <c r="J317" i="21"/>
  <c r="J314" i="21"/>
  <c r="N311" i="21"/>
  <c r="F309" i="21"/>
  <c r="J315" i="21"/>
  <c r="J312" i="21"/>
  <c r="J309" i="21"/>
  <c r="N310" i="21"/>
  <c r="J311" i="21"/>
  <c r="J316" i="21"/>
  <c r="J313" i="21"/>
  <c r="F311" i="21"/>
  <c r="J310" i="21"/>
  <c r="F308" i="21"/>
  <c r="F315" i="21"/>
  <c r="F314" i="20"/>
  <c r="P313" i="19"/>
  <c r="P315" i="19"/>
  <c r="S315" i="19"/>
  <c r="P317" i="19"/>
  <c r="J309" i="22"/>
  <c r="S312" i="19"/>
  <c r="P314" i="19"/>
  <c r="S310" i="19"/>
  <c r="T313" i="18"/>
  <c r="C308" i="22"/>
  <c r="S308" i="19"/>
  <c r="P308" i="19"/>
  <c r="P309" i="19"/>
  <c r="P310" i="19"/>
  <c r="P312" i="19"/>
  <c r="I93" i="21"/>
  <c r="Q93" i="21"/>
  <c r="V99" i="22"/>
  <c r="S14" i="22"/>
  <c r="N11" i="22"/>
  <c r="L14" i="27"/>
  <c r="K40" i="23"/>
  <c r="C160" i="34"/>
  <c r="F19" i="23"/>
  <c r="V13" i="18"/>
  <c r="Q39" i="25"/>
  <c r="K132" i="20"/>
  <c r="F308" i="20"/>
  <c r="T278" i="23"/>
  <c r="C169" i="34"/>
  <c r="L39" i="26"/>
  <c r="C163" i="34"/>
  <c r="Q135" i="22"/>
  <c r="C201" i="23"/>
  <c r="E128" i="26"/>
  <c r="E129" i="26"/>
  <c r="O130" i="28"/>
  <c r="G19" i="27"/>
  <c r="U272" i="22"/>
  <c r="O308" i="25"/>
  <c r="C166" i="34"/>
  <c r="Q18" i="29"/>
  <c r="U311" i="18"/>
  <c r="O279" i="23"/>
  <c r="S39" i="26"/>
  <c r="N273" i="25"/>
  <c r="U309" i="18"/>
  <c r="F39" i="21"/>
  <c r="G40" i="18"/>
  <c r="K309" i="32"/>
  <c r="S278" i="30"/>
  <c r="S21" i="34"/>
  <c r="S26" i="34" s="1"/>
  <c r="C165" i="34"/>
  <c r="D94" i="21"/>
  <c r="U99" i="21"/>
  <c r="E12" i="22"/>
  <c r="Q13" i="26"/>
  <c r="S313" i="20"/>
  <c r="K135" i="20"/>
  <c r="J311" i="18"/>
  <c r="N274" i="25"/>
  <c r="U312" i="18"/>
  <c r="F311" i="26"/>
  <c r="C162" i="34"/>
  <c r="C161" i="34"/>
  <c r="N13" i="30"/>
  <c r="S312" i="20"/>
  <c r="N272" i="25"/>
  <c r="P40" i="28"/>
  <c r="I134" i="21"/>
  <c r="E131" i="22"/>
  <c r="D18" i="24"/>
  <c r="K92" i="32"/>
  <c r="U127" i="32"/>
  <c r="O100" i="33"/>
  <c r="S314" i="20"/>
  <c r="K129" i="20"/>
  <c r="N271" i="25"/>
  <c r="H17" i="22"/>
  <c r="C39" i="21"/>
  <c r="P101" i="28"/>
  <c r="L13" i="33"/>
  <c r="E17" i="21"/>
  <c r="M15" i="27"/>
  <c r="M13" i="22"/>
  <c r="I15" i="25"/>
  <c r="H17" i="24"/>
  <c r="N19" i="22"/>
  <c r="S15" i="21"/>
  <c r="E40" i="29"/>
  <c r="J55" i="22"/>
  <c r="J67" i="22" s="1"/>
  <c r="J316" i="18"/>
  <c r="M39" i="22"/>
  <c r="G39" i="25"/>
  <c r="F40" i="32"/>
  <c r="U40" i="25"/>
  <c r="U39" i="25" s="1"/>
  <c r="T132" i="21"/>
  <c r="C194" i="23"/>
  <c r="M129" i="27"/>
  <c r="T92" i="28"/>
  <c r="L135" i="28"/>
  <c r="L13" i="22"/>
  <c r="J130" i="26"/>
  <c r="K128" i="20"/>
  <c r="O55" i="22"/>
  <c r="O59" i="22" s="1"/>
  <c r="E39" i="30"/>
  <c r="I63" i="34"/>
  <c r="O133" i="28"/>
  <c r="S64" i="22"/>
  <c r="S58" i="22"/>
  <c r="K132" i="30"/>
  <c r="K130" i="30"/>
  <c r="H201" i="28"/>
  <c r="H194" i="28"/>
  <c r="H198" i="28"/>
  <c r="C19" i="30"/>
  <c r="I315" i="22"/>
  <c r="I313" i="22"/>
  <c r="W312" i="26"/>
  <c r="W308" i="26"/>
  <c r="W310" i="26"/>
  <c r="W314" i="26"/>
  <c r="E309" i="18"/>
  <c r="E314" i="18"/>
  <c r="E313" i="18"/>
  <c r="E316" i="18"/>
  <c r="E315" i="18"/>
  <c r="E308" i="18"/>
  <c r="E308" i="25"/>
  <c r="E313" i="25"/>
  <c r="E314" i="25"/>
  <c r="E309" i="25"/>
  <c r="E312" i="25"/>
  <c r="R308" i="21"/>
  <c r="R311" i="21"/>
  <c r="R314" i="21"/>
  <c r="R310" i="21"/>
  <c r="R309" i="21"/>
  <c r="H270" i="28"/>
  <c r="H276" i="28"/>
  <c r="H272" i="28"/>
  <c r="H274" i="28"/>
  <c r="H273" i="28"/>
  <c r="H278" i="28"/>
  <c r="H277" i="28"/>
  <c r="V98" i="24"/>
  <c r="V101" i="24"/>
  <c r="V94" i="24"/>
  <c r="C128" i="33"/>
  <c r="C135" i="33"/>
  <c r="C134" i="33"/>
  <c r="C133" i="33"/>
  <c r="T308" i="20"/>
  <c r="T313" i="20"/>
  <c r="M314" i="21"/>
  <c r="M316" i="21"/>
  <c r="M308" i="21"/>
  <c r="K97" i="28"/>
  <c r="K99" i="28"/>
  <c r="K95" i="28"/>
  <c r="K92" i="28"/>
  <c r="M130" i="25"/>
  <c r="M131" i="25"/>
  <c r="U200" i="18"/>
  <c r="U203" i="18"/>
  <c r="U199" i="18"/>
  <c r="U195" i="18"/>
  <c r="U201" i="18"/>
  <c r="O129" i="25"/>
  <c r="O131" i="25"/>
  <c r="O133" i="25"/>
  <c r="O132" i="25"/>
  <c r="O135" i="25"/>
  <c r="K94" i="23"/>
  <c r="K98" i="23"/>
  <c r="K97" i="23"/>
  <c r="K95" i="23"/>
  <c r="K92" i="23"/>
  <c r="D132" i="18"/>
  <c r="D135" i="18"/>
  <c r="D127" i="18"/>
  <c r="I135" i="24"/>
  <c r="I128" i="24"/>
  <c r="I130" i="24"/>
  <c r="I132" i="24"/>
  <c r="L100" i="26"/>
  <c r="L99" i="26"/>
  <c r="L97" i="26"/>
  <c r="L95" i="26"/>
  <c r="L101" i="26"/>
  <c r="L92" i="26"/>
  <c r="P127" i="27"/>
  <c r="P132" i="27"/>
  <c r="E18" i="24"/>
  <c r="V100" i="23"/>
  <c r="V97" i="23"/>
  <c r="L233" i="26"/>
  <c r="L235" i="26"/>
  <c r="V129" i="22"/>
  <c r="V134" i="22"/>
  <c r="G94" i="30"/>
  <c r="N93" i="30"/>
  <c r="N92" i="30"/>
  <c r="K101" i="32"/>
  <c r="K96" i="32"/>
  <c r="K98" i="32"/>
  <c r="T232" i="21"/>
  <c r="T233" i="21"/>
  <c r="I238" i="29"/>
  <c r="I237" i="29"/>
  <c r="H135" i="33"/>
  <c r="H128" i="33"/>
  <c r="S99" i="21"/>
  <c r="S98" i="21"/>
  <c r="S96" i="21"/>
  <c r="S97" i="21"/>
  <c r="P278" i="23"/>
  <c r="P271" i="23"/>
  <c r="P270" i="23"/>
  <c r="P272" i="23"/>
  <c r="P92" i="22"/>
  <c r="P94" i="22"/>
  <c r="P99" i="22"/>
  <c r="P98" i="22"/>
  <c r="P95" i="22"/>
  <c r="P93" i="22"/>
  <c r="P100" i="22"/>
  <c r="P97" i="22"/>
  <c r="P101" i="22"/>
  <c r="R240" i="25"/>
  <c r="R237" i="25"/>
  <c r="W100" i="32"/>
  <c r="W96" i="32"/>
  <c r="Q96" i="25"/>
  <c r="Q97" i="25"/>
  <c r="Q99" i="25"/>
  <c r="L308" i="27"/>
  <c r="L313" i="27"/>
  <c r="L316" i="27"/>
  <c r="L314" i="27"/>
  <c r="L309" i="27"/>
  <c r="C271" i="22"/>
  <c r="C272" i="22"/>
  <c r="T191" i="10" s="1"/>
  <c r="H191" i="10" s="1"/>
  <c r="C279" i="22"/>
  <c r="C277" i="22"/>
  <c r="C275" i="22"/>
  <c r="C274" i="22"/>
  <c r="G96" i="28"/>
  <c r="V232" i="18"/>
  <c r="V236" i="18"/>
  <c r="V240" i="18"/>
  <c r="C127" i="33"/>
  <c r="P134" i="30"/>
  <c r="P127" i="30"/>
  <c r="P133" i="30"/>
  <c r="L39" i="29"/>
  <c r="W39" i="30"/>
  <c r="T312" i="19"/>
  <c r="I274" i="19"/>
  <c r="L100" i="33"/>
  <c r="L19" i="28"/>
  <c r="S15" i="23"/>
  <c r="K19" i="24"/>
  <c r="Q20" i="28"/>
  <c r="R17" i="18"/>
  <c r="P15" i="22"/>
  <c r="S18" i="22"/>
  <c r="L20" i="22"/>
  <c r="M14" i="19"/>
  <c r="Q12" i="19"/>
  <c r="L308" i="22"/>
  <c r="G273" i="32"/>
  <c r="R277" i="21"/>
  <c r="V60" i="34"/>
  <c r="O12" i="33"/>
  <c r="F39" i="30"/>
  <c r="P314" i="23"/>
  <c r="P316" i="23"/>
  <c r="K310" i="28"/>
  <c r="V315" i="27"/>
  <c r="K316" i="28"/>
  <c r="O126" i="28"/>
  <c r="I270" i="19"/>
  <c r="G270" i="32"/>
  <c r="G97" i="33"/>
  <c r="M18" i="25"/>
  <c r="F18" i="24"/>
  <c r="I272" i="19"/>
  <c r="M58" i="34"/>
  <c r="I15" i="18"/>
  <c r="D17" i="23"/>
  <c r="N308" i="22"/>
  <c r="N313" i="22"/>
  <c r="K314" i="22"/>
  <c r="T270" i="25"/>
  <c r="T278" i="25"/>
  <c r="N132" i="25"/>
  <c r="S13" i="27"/>
  <c r="P278" i="28"/>
  <c r="P277" i="28"/>
  <c r="T316" i="27"/>
  <c r="V312" i="27"/>
  <c r="G39" i="27"/>
  <c r="T135" i="29"/>
  <c r="D101" i="29"/>
  <c r="N128" i="28"/>
  <c r="N203" i="30"/>
  <c r="R14" i="30"/>
  <c r="I278" i="19"/>
  <c r="U96" i="33"/>
  <c r="T95" i="33"/>
  <c r="E14" i="28"/>
  <c r="K13" i="27"/>
  <c r="K21" i="27" s="1"/>
  <c r="K25" i="27" s="1"/>
  <c r="T19" i="21"/>
  <c r="J16" i="33"/>
  <c r="Q17" i="25"/>
  <c r="N16" i="18"/>
  <c r="M11" i="18"/>
  <c r="L17" i="24"/>
  <c r="I16" i="24"/>
  <c r="D15" i="21"/>
  <c r="W20" i="29"/>
  <c r="N13" i="33"/>
  <c r="G12" i="32"/>
  <c r="H308" i="25"/>
  <c r="K40" i="27"/>
  <c r="K39" i="27" s="1"/>
  <c r="I271" i="19"/>
  <c r="M39" i="32"/>
  <c r="J308" i="18"/>
  <c r="D273" i="23"/>
  <c r="E67" i="34"/>
  <c r="J127" i="27"/>
  <c r="J130" i="27"/>
  <c r="T315" i="27"/>
  <c r="V316" i="27"/>
  <c r="J129" i="27"/>
  <c r="V271" i="28"/>
  <c r="N129" i="28"/>
  <c r="T101" i="33"/>
  <c r="T93" i="33"/>
  <c r="G101" i="33"/>
  <c r="I15" i="26"/>
  <c r="R15" i="26"/>
  <c r="J13" i="29"/>
  <c r="S16" i="25"/>
  <c r="G11" i="21"/>
  <c r="G12" i="23"/>
  <c r="D18" i="21"/>
  <c r="L312" i="22"/>
  <c r="K309" i="29"/>
  <c r="D271" i="23"/>
  <c r="G40" i="21"/>
  <c r="G39" i="21" s="1"/>
  <c r="L64" i="34"/>
  <c r="K309" i="22"/>
  <c r="K315" i="22"/>
  <c r="E55" i="24"/>
  <c r="J62" i="22"/>
  <c r="W270" i="23"/>
  <c r="K313" i="24"/>
  <c r="T275" i="25"/>
  <c r="O95" i="26"/>
  <c r="P272" i="28"/>
  <c r="R99" i="27"/>
  <c r="P270" i="28"/>
  <c r="T314" i="27"/>
  <c r="R312" i="28"/>
  <c r="C126" i="27"/>
  <c r="V279" i="28"/>
  <c r="L309" i="19"/>
  <c r="T308" i="19"/>
  <c r="T94" i="33"/>
  <c r="G92" i="33"/>
  <c r="T98" i="33"/>
  <c r="G100" i="33"/>
  <c r="T92" i="33"/>
  <c r="K39" i="22"/>
  <c r="H12" i="22"/>
  <c r="D19" i="23"/>
  <c r="I18" i="22"/>
  <c r="W15" i="33"/>
  <c r="O12" i="29"/>
  <c r="S13" i="22"/>
  <c r="V18" i="24"/>
  <c r="E12" i="23"/>
  <c r="R276" i="22"/>
  <c r="T271" i="25"/>
  <c r="V271" i="27"/>
  <c r="O40" i="21"/>
  <c r="O39" i="21" s="1"/>
  <c r="K317" i="24"/>
  <c r="O39" i="25"/>
  <c r="T311" i="27"/>
  <c r="N133" i="28"/>
  <c r="V273" i="28"/>
  <c r="T309" i="19"/>
  <c r="G98" i="33"/>
  <c r="T16" i="26"/>
  <c r="N20" i="30"/>
  <c r="G20" i="32"/>
  <c r="C18" i="25"/>
  <c r="T20" i="30"/>
  <c r="E16" i="22"/>
  <c r="O19" i="28"/>
  <c r="D19" i="21"/>
  <c r="R278" i="22"/>
  <c r="C313" i="22"/>
  <c r="K314" i="24"/>
  <c r="K309" i="24"/>
  <c r="I131" i="25"/>
  <c r="J135" i="27"/>
  <c r="N127" i="28"/>
  <c r="D94" i="29"/>
  <c r="D92" i="29"/>
  <c r="T311" i="19"/>
  <c r="T310" i="19"/>
  <c r="N128" i="19"/>
  <c r="L94" i="33"/>
  <c r="U16" i="29"/>
  <c r="Q18" i="27"/>
  <c r="U14" i="22"/>
  <c r="G17" i="26"/>
  <c r="D16" i="18"/>
  <c r="R16" i="22"/>
  <c r="M13" i="21"/>
  <c r="V311" i="22"/>
  <c r="R272" i="22"/>
  <c r="V61" i="34"/>
  <c r="V308" i="22"/>
  <c r="W21" i="34"/>
  <c r="W24" i="34" s="1"/>
  <c r="S169" i="34"/>
  <c r="V63" i="34"/>
  <c r="U40" i="32"/>
  <c r="U39" i="32" s="1"/>
  <c r="Q100" i="21"/>
  <c r="P317" i="23"/>
  <c r="C99" i="23"/>
  <c r="C100" i="23"/>
  <c r="I134" i="25"/>
  <c r="P11" i="25"/>
  <c r="I127" i="25"/>
  <c r="R317" i="28"/>
  <c r="W39" i="28"/>
  <c r="D99" i="29"/>
  <c r="T315" i="19"/>
  <c r="K12" i="19"/>
  <c r="L101" i="33"/>
  <c r="R39" i="33"/>
  <c r="G16" i="18"/>
  <c r="R157" i="22"/>
  <c r="T13" i="28"/>
  <c r="T17" i="24"/>
  <c r="E14" i="27"/>
  <c r="V19" i="24"/>
  <c r="W12" i="22"/>
  <c r="P17" i="21"/>
  <c r="J39" i="23"/>
  <c r="S311" i="20"/>
  <c r="J310" i="18"/>
  <c r="L61" i="34"/>
  <c r="V58" i="34"/>
  <c r="D96" i="29"/>
  <c r="I275" i="19"/>
  <c r="G39" i="19"/>
  <c r="V13" i="25"/>
  <c r="Q13" i="23"/>
  <c r="U11" i="30"/>
  <c r="R13" i="22"/>
  <c r="M19" i="24"/>
  <c r="T15" i="21"/>
  <c r="M18" i="23"/>
  <c r="I15" i="21"/>
  <c r="O12" i="27"/>
  <c r="N314" i="22"/>
  <c r="K308" i="24"/>
  <c r="V62" i="34"/>
  <c r="O67" i="22"/>
  <c r="I129" i="19"/>
  <c r="R130" i="25"/>
  <c r="C55" i="24"/>
  <c r="C59" i="24" s="1"/>
  <c r="O130" i="25"/>
  <c r="I55" i="30"/>
  <c r="W95" i="30"/>
  <c r="H195" i="19"/>
  <c r="T40" i="23"/>
  <c r="T39" i="23" s="1"/>
  <c r="V40" i="32"/>
  <c r="V39" i="32" s="1"/>
  <c r="U93" i="25"/>
  <c r="M39" i="24"/>
  <c r="G199" i="26"/>
  <c r="O129" i="29"/>
  <c r="L133" i="28"/>
  <c r="N194" i="29"/>
  <c r="R100" i="18"/>
  <c r="T101" i="23"/>
  <c r="K99" i="23"/>
  <c r="S39" i="24"/>
  <c r="I129" i="25"/>
  <c r="M15" i="25"/>
  <c r="I130" i="25"/>
  <c r="O127" i="25"/>
  <c r="S233" i="26"/>
  <c r="C127" i="26"/>
  <c r="M131" i="26"/>
  <c r="M126" i="26"/>
  <c r="U128" i="29"/>
  <c r="L131" i="28"/>
  <c r="N134" i="28"/>
  <c r="H194" i="19"/>
  <c r="T240" i="19"/>
  <c r="P98" i="33"/>
  <c r="P97" i="33"/>
  <c r="S135" i="33"/>
  <c r="W18" i="33"/>
  <c r="T19" i="19"/>
  <c r="E14" i="29"/>
  <c r="C14" i="18"/>
  <c r="S308" i="22"/>
  <c r="S317" i="20"/>
  <c r="C311" i="20"/>
  <c r="W66" i="34"/>
  <c r="M59" i="34"/>
  <c r="U62" i="34"/>
  <c r="Q14" i="33"/>
  <c r="K65" i="22"/>
  <c r="M92" i="24"/>
  <c r="M132" i="25"/>
  <c r="Q135" i="27"/>
  <c r="K96" i="28"/>
  <c r="L126" i="28"/>
  <c r="J131" i="28"/>
  <c r="C126" i="30"/>
  <c r="H203" i="19"/>
  <c r="I134" i="19"/>
  <c r="E101" i="32"/>
  <c r="O101" i="32"/>
  <c r="G94" i="32"/>
  <c r="S132" i="33"/>
  <c r="G128" i="33"/>
  <c r="P16" i="23"/>
  <c r="J16" i="22"/>
  <c r="Q14" i="32"/>
  <c r="R18" i="23"/>
  <c r="W13" i="30"/>
  <c r="T15" i="27"/>
  <c r="F19" i="22"/>
  <c r="W20" i="23"/>
  <c r="O18" i="23"/>
  <c r="W20" i="27"/>
  <c r="F17" i="22"/>
  <c r="S316" i="20"/>
  <c r="C314" i="20"/>
  <c r="O40" i="23"/>
  <c r="S168" i="34"/>
  <c r="U64" i="34"/>
  <c r="M65" i="34"/>
  <c r="U66" i="34"/>
  <c r="D40" i="23"/>
  <c r="M61" i="34"/>
  <c r="N233" i="25"/>
  <c r="K101" i="28"/>
  <c r="J126" i="28"/>
  <c r="V128" i="32"/>
  <c r="D134" i="33"/>
  <c r="C94" i="33"/>
  <c r="P92" i="33"/>
  <c r="Q20" i="23"/>
  <c r="I19" i="30"/>
  <c r="T20" i="25"/>
  <c r="K14" i="23"/>
  <c r="E20" i="27"/>
  <c r="L317" i="19"/>
  <c r="K55" i="25"/>
  <c r="K64" i="25" s="1"/>
  <c r="M60" i="34"/>
  <c r="L134" i="28"/>
  <c r="K93" i="28"/>
  <c r="J135" i="28"/>
  <c r="H200" i="19"/>
  <c r="H201" i="19"/>
  <c r="H199" i="33"/>
  <c r="D131" i="33"/>
  <c r="D128" i="33"/>
  <c r="N15" i="27"/>
  <c r="J157" i="24"/>
  <c r="J167" i="24" s="1"/>
  <c r="D11" i="22"/>
  <c r="P13" i="28"/>
  <c r="S309" i="20"/>
  <c r="K39" i="23"/>
  <c r="M272" i="24"/>
  <c r="T130" i="21"/>
  <c r="D131" i="18"/>
  <c r="G17" i="25"/>
  <c r="G127" i="26"/>
  <c r="K100" i="28"/>
  <c r="I199" i="28"/>
  <c r="V100" i="28"/>
  <c r="I236" i="29"/>
  <c r="N203" i="29"/>
  <c r="K94" i="28"/>
  <c r="C131" i="30"/>
  <c r="H239" i="30"/>
  <c r="D132" i="19"/>
  <c r="S14" i="32"/>
  <c r="J40" i="33"/>
  <c r="J39" i="33" s="1"/>
  <c r="H194" i="33"/>
  <c r="D130" i="33"/>
  <c r="P18" i="33"/>
  <c r="R16" i="26"/>
  <c r="F13" i="28"/>
  <c r="F18" i="29"/>
  <c r="V17" i="23"/>
  <c r="S20" i="30"/>
  <c r="N20" i="29"/>
  <c r="C16" i="19"/>
  <c r="O278" i="23"/>
  <c r="C309" i="20"/>
  <c r="L240" i="26"/>
  <c r="C130" i="26"/>
  <c r="O97" i="27"/>
  <c r="N201" i="29"/>
  <c r="V234" i="30"/>
  <c r="H197" i="33"/>
  <c r="D127" i="33"/>
  <c r="P96" i="33"/>
  <c r="R275" i="21"/>
  <c r="V40" i="22"/>
  <c r="P309" i="21"/>
  <c r="M64" i="34"/>
  <c r="J96" i="18"/>
  <c r="K100" i="24"/>
  <c r="R93" i="18"/>
  <c r="R157" i="23"/>
  <c r="R167" i="23" s="1"/>
  <c r="K93" i="23"/>
  <c r="V55" i="24"/>
  <c r="I135" i="25"/>
  <c r="F14" i="25"/>
  <c r="S240" i="26"/>
  <c r="I126" i="25"/>
  <c r="J240" i="26"/>
  <c r="G133" i="26"/>
  <c r="G129" i="26"/>
  <c r="I200" i="28"/>
  <c r="L128" i="28"/>
  <c r="N200" i="29"/>
  <c r="O95" i="29"/>
  <c r="V237" i="30"/>
  <c r="P128" i="30"/>
  <c r="H198" i="19"/>
  <c r="I92" i="32"/>
  <c r="H202" i="33"/>
  <c r="D135" i="33"/>
  <c r="P94" i="33"/>
  <c r="S19" i="30"/>
  <c r="U11" i="28"/>
  <c r="F14" i="29"/>
  <c r="Q15" i="32"/>
  <c r="H317" i="22"/>
  <c r="C315" i="20"/>
  <c r="C39" i="29"/>
  <c r="T40" i="25"/>
  <c r="T39" i="25" s="1"/>
  <c r="E92" i="25"/>
  <c r="R40" i="18"/>
  <c r="R39" i="18" s="1"/>
  <c r="C272" i="25"/>
  <c r="T381" i="10" s="1"/>
  <c r="H381" i="10" s="1"/>
  <c r="M62" i="34"/>
  <c r="M63" i="34"/>
  <c r="W65" i="34"/>
  <c r="G273" i="23"/>
  <c r="G277" i="23"/>
  <c r="R130" i="26"/>
  <c r="P273" i="23"/>
  <c r="T99" i="23"/>
  <c r="F39" i="23"/>
  <c r="C127" i="24"/>
  <c r="N234" i="25"/>
  <c r="L127" i="28"/>
  <c r="N198" i="29"/>
  <c r="C132" i="30"/>
  <c r="H199" i="19"/>
  <c r="C130" i="30"/>
  <c r="C128" i="30"/>
  <c r="D130" i="19"/>
  <c r="C97" i="33"/>
  <c r="D133" i="33"/>
  <c r="O96" i="33"/>
  <c r="P101" i="33"/>
  <c r="P15" i="30"/>
  <c r="Q20" i="22"/>
  <c r="L17" i="22"/>
  <c r="U14" i="23"/>
  <c r="G14" i="22"/>
  <c r="O13" i="22"/>
  <c r="F11" i="22"/>
  <c r="I19" i="29"/>
  <c r="S310" i="20"/>
  <c r="U203" i="20"/>
  <c r="R317" i="33"/>
  <c r="R312" i="33"/>
  <c r="R309" i="33"/>
  <c r="Q39" i="22"/>
  <c r="R40" i="22"/>
  <c r="R39" i="22" s="1"/>
  <c r="J97" i="26"/>
  <c r="P132" i="29"/>
  <c r="L130" i="28"/>
  <c r="N195" i="29"/>
  <c r="H132" i="30"/>
  <c r="H196" i="19"/>
  <c r="J129" i="33"/>
  <c r="H201" i="33"/>
  <c r="P99" i="33"/>
  <c r="M13" i="23"/>
  <c r="G13" i="28"/>
  <c r="N135" i="28"/>
  <c r="F39" i="29"/>
  <c r="C317" i="20"/>
  <c r="N39" i="23"/>
  <c r="D64" i="34"/>
  <c r="W61" i="34"/>
  <c r="V310" i="20"/>
  <c r="V315" i="20"/>
  <c r="H40" i="20"/>
  <c r="H39" i="20" s="1"/>
  <c r="V316" i="20"/>
  <c r="V314" i="20"/>
  <c r="V312" i="20"/>
  <c r="Q40" i="20"/>
  <c r="Q39" i="20" s="1"/>
  <c r="V317" i="20"/>
  <c r="C308" i="20"/>
  <c r="V313" i="20"/>
  <c r="V311" i="20"/>
  <c r="V308" i="20"/>
  <c r="K317" i="20"/>
  <c r="U199" i="20"/>
  <c r="K312" i="20"/>
  <c r="K310" i="20"/>
  <c r="Q134" i="20"/>
  <c r="U200" i="20"/>
  <c r="K309" i="20"/>
  <c r="U202" i="20"/>
  <c r="K315" i="20"/>
  <c r="K311" i="20"/>
  <c r="K308" i="20"/>
  <c r="K316" i="20"/>
  <c r="K314" i="20"/>
  <c r="I308" i="23"/>
  <c r="I313" i="23"/>
  <c r="I309" i="23"/>
  <c r="U93" i="21"/>
  <c r="R94" i="22"/>
  <c r="I312" i="23"/>
  <c r="U276" i="23"/>
  <c r="S127" i="23"/>
  <c r="G314" i="24"/>
  <c r="P15" i="25"/>
  <c r="J101" i="26"/>
  <c r="C127" i="27"/>
  <c r="Q133" i="30"/>
  <c r="L130" i="33"/>
  <c r="F15" i="33"/>
  <c r="V55" i="20"/>
  <c r="V58" i="20" s="1"/>
  <c r="J275" i="19"/>
  <c r="J271" i="19"/>
  <c r="J274" i="19"/>
  <c r="J278" i="19"/>
  <c r="I314" i="23"/>
  <c r="U273" i="23"/>
  <c r="O134" i="29"/>
  <c r="C131" i="27"/>
  <c r="O127" i="29"/>
  <c r="O133" i="29"/>
  <c r="Q130" i="30"/>
  <c r="Q131" i="30"/>
  <c r="J273" i="19"/>
  <c r="Q129" i="30"/>
  <c r="F101" i="32"/>
  <c r="J135" i="33"/>
  <c r="J128" i="33"/>
  <c r="S93" i="33"/>
  <c r="L127" i="33"/>
  <c r="L15" i="25"/>
  <c r="J132" i="33"/>
  <c r="J133" i="33"/>
  <c r="J310" i="23"/>
  <c r="J311" i="23"/>
  <c r="J313" i="23"/>
  <c r="J308" i="23"/>
  <c r="J317" i="23"/>
  <c r="Q98" i="21"/>
  <c r="J315" i="23"/>
  <c r="I315" i="23"/>
  <c r="J233" i="26"/>
  <c r="N97" i="26"/>
  <c r="J93" i="26"/>
  <c r="C132" i="27"/>
  <c r="O97" i="30"/>
  <c r="G101" i="30"/>
  <c r="S97" i="30"/>
  <c r="L126" i="33"/>
  <c r="L129" i="33"/>
  <c r="T12" i="26"/>
  <c r="I317" i="23"/>
  <c r="K127" i="20"/>
  <c r="K133" i="20"/>
  <c r="K134" i="20"/>
  <c r="K130" i="20"/>
  <c r="K131" i="20"/>
  <c r="Q60" i="34"/>
  <c r="Q59" i="34"/>
  <c r="R276" i="19"/>
  <c r="R274" i="19"/>
  <c r="R279" i="19"/>
  <c r="R277" i="19"/>
  <c r="R278" i="19"/>
  <c r="C13" i="33"/>
  <c r="W311" i="21"/>
  <c r="W315" i="21"/>
  <c r="P130" i="22"/>
  <c r="W92" i="22"/>
  <c r="J316" i="23"/>
  <c r="I311" i="23"/>
  <c r="F131" i="26"/>
  <c r="F135" i="27"/>
  <c r="M128" i="29"/>
  <c r="S98" i="29"/>
  <c r="C55" i="32"/>
  <c r="C58" i="32" s="1"/>
  <c r="C309" i="33"/>
  <c r="R20" i="29"/>
  <c r="L13" i="18"/>
  <c r="G62" i="34"/>
  <c r="G65" i="34"/>
  <c r="W308" i="21"/>
  <c r="U100" i="21"/>
  <c r="M99" i="22"/>
  <c r="P132" i="22"/>
  <c r="R101" i="22"/>
  <c r="J312" i="23"/>
  <c r="O131" i="23"/>
  <c r="S134" i="23"/>
  <c r="D128" i="24"/>
  <c r="K130" i="26"/>
  <c r="K135" i="26"/>
  <c r="R133" i="26"/>
  <c r="O127" i="27"/>
  <c r="G126" i="29"/>
  <c r="S101" i="29"/>
  <c r="O132" i="29"/>
  <c r="O135" i="29"/>
  <c r="S96" i="29"/>
  <c r="S93" i="29"/>
  <c r="N132" i="30"/>
  <c r="Q134" i="30"/>
  <c r="D126" i="19"/>
  <c r="J129" i="32"/>
  <c r="F134" i="32"/>
  <c r="S96" i="33"/>
  <c r="L131" i="33"/>
  <c r="E12" i="30"/>
  <c r="W17" i="30"/>
  <c r="S317" i="19"/>
  <c r="S314" i="19"/>
  <c r="J314" i="23"/>
  <c r="L241" i="27"/>
  <c r="C134" i="27"/>
  <c r="C130" i="27"/>
  <c r="E238" i="28"/>
  <c r="G96" i="30"/>
  <c r="J276" i="19"/>
  <c r="P94" i="32"/>
  <c r="Q134" i="33"/>
  <c r="S97" i="33"/>
  <c r="G17" i="24"/>
  <c r="I310" i="23"/>
  <c r="D132" i="24"/>
  <c r="J279" i="19"/>
  <c r="Q132" i="30"/>
  <c r="O128" i="33"/>
  <c r="S94" i="33"/>
  <c r="L11" i="29"/>
  <c r="O132" i="30"/>
  <c r="O133" i="30"/>
  <c r="F314" i="28"/>
  <c r="F311" i="28"/>
  <c r="F310" i="28"/>
  <c r="N313" i="21"/>
  <c r="N312" i="21"/>
  <c r="N315" i="21"/>
  <c r="N308" i="21"/>
  <c r="P59" i="34"/>
  <c r="P65" i="34"/>
  <c r="P64" i="34"/>
  <c r="P58" i="34"/>
  <c r="P62" i="34"/>
  <c r="P60" i="34"/>
  <c r="P63" i="34"/>
  <c r="P61" i="34"/>
  <c r="P66" i="34"/>
  <c r="U274" i="23"/>
  <c r="D55" i="20"/>
  <c r="D67" i="20" s="1"/>
  <c r="R93" i="22"/>
  <c r="C97" i="22"/>
  <c r="U272" i="23"/>
  <c r="G315" i="24"/>
  <c r="F99" i="24"/>
  <c r="I100" i="26"/>
  <c r="J98" i="26"/>
  <c r="J96" i="26"/>
  <c r="F132" i="27"/>
  <c r="C128" i="27"/>
  <c r="L308" i="29"/>
  <c r="M96" i="29"/>
  <c r="W100" i="30"/>
  <c r="S96" i="30"/>
  <c r="U99" i="19"/>
  <c r="U126" i="19"/>
  <c r="T133" i="32"/>
  <c r="O99" i="32"/>
  <c r="S101" i="33"/>
  <c r="J131" i="26"/>
  <c r="G278" i="32"/>
  <c r="G279" i="32"/>
  <c r="G274" i="32"/>
  <c r="G271" i="32"/>
  <c r="G272" i="32"/>
  <c r="G277" i="32"/>
  <c r="F311" i="20"/>
  <c r="F315" i="20"/>
  <c r="F310" i="20"/>
  <c r="F317" i="20"/>
  <c r="F312" i="20"/>
  <c r="F309" i="20"/>
  <c r="F313" i="20"/>
  <c r="J55" i="20"/>
  <c r="J61" i="20" s="1"/>
  <c r="K127" i="18"/>
  <c r="U271" i="23"/>
  <c r="T130" i="23"/>
  <c r="G310" i="24"/>
  <c r="C129" i="27"/>
  <c r="J130" i="33"/>
  <c r="L135" i="33"/>
  <c r="J272" i="19"/>
  <c r="U278" i="23"/>
  <c r="U99" i="24"/>
  <c r="T135" i="21"/>
  <c r="Q97" i="21"/>
  <c r="P65" i="22"/>
  <c r="U279" i="23"/>
  <c r="S128" i="23"/>
  <c r="G309" i="24"/>
  <c r="G308" i="24"/>
  <c r="G317" i="24"/>
  <c r="G313" i="24"/>
  <c r="G131" i="24"/>
  <c r="U97" i="24"/>
  <c r="L132" i="27"/>
  <c r="C98" i="30"/>
  <c r="V100" i="33"/>
  <c r="T132" i="32"/>
  <c r="P100" i="32"/>
  <c r="O100" i="32"/>
  <c r="S100" i="33"/>
  <c r="L133" i="33"/>
  <c r="J309" i="23"/>
  <c r="J270" i="19"/>
  <c r="N62" i="34"/>
  <c r="N58" i="34"/>
  <c r="I55" i="25"/>
  <c r="I61" i="25" s="1"/>
  <c r="L40" i="22"/>
  <c r="L39" i="22" s="1"/>
  <c r="E59" i="34"/>
  <c r="E65" i="34"/>
  <c r="W62" i="34"/>
  <c r="S55" i="27"/>
  <c r="S65" i="27" s="1"/>
  <c r="N55" i="27"/>
  <c r="N61" i="27" s="1"/>
  <c r="J58" i="34"/>
  <c r="E63" i="34"/>
  <c r="W58" i="34"/>
  <c r="E64" i="34"/>
  <c r="U55" i="20"/>
  <c r="U65" i="20" s="1"/>
  <c r="E61" i="34"/>
  <c r="W67" i="34"/>
  <c r="E62" i="34"/>
  <c r="S163" i="34"/>
  <c r="S167" i="34"/>
  <c r="S165" i="34"/>
  <c r="S161" i="34"/>
  <c r="S166" i="34"/>
  <c r="F278" i="18"/>
  <c r="F272" i="18"/>
  <c r="T19" i="22"/>
  <c r="M12" i="24"/>
  <c r="U17" i="24"/>
  <c r="I16" i="23"/>
  <c r="I16" i="22"/>
  <c r="M18" i="33"/>
  <c r="C39" i="26"/>
  <c r="L92" i="33"/>
  <c r="U195" i="20"/>
  <c r="G55" i="20"/>
  <c r="G63" i="20" s="1"/>
  <c r="J39" i="18"/>
  <c r="D279" i="23"/>
  <c r="N40" i="26"/>
  <c r="N39" i="26" s="1"/>
  <c r="F64" i="34"/>
  <c r="W64" i="34"/>
  <c r="J18" i="29"/>
  <c r="I18" i="29"/>
  <c r="G12" i="27"/>
  <c r="F308" i="22"/>
  <c r="L99" i="33"/>
  <c r="D275" i="23"/>
  <c r="I59" i="34"/>
  <c r="S160" i="34"/>
  <c r="W60" i="34"/>
  <c r="K18" i="27"/>
  <c r="L14" i="29"/>
  <c r="P13" i="30"/>
  <c r="F311" i="22"/>
  <c r="P39" i="26"/>
  <c r="N55" i="25"/>
  <c r="N58" i="25" s="1"/>
  <c r="S164" i="34"/>
  <c r="W59" i="34"/>
  <c r="P15" i="26"/>
  <c r="Q129" i="20"/>
  <c r="I40" i="25"/>
  <c r="V272" i="27"/>
  <c r="C278" i="24"/>
  <c r="T306" i="10" s="1"/>
  <c r="H306" i="10" s="1"/>
  <c r="C276" i="24"/>
  <c r="C274" i="24"/>
  <c r="K55" i="18"/>
  <c r="K67" i="18" s="1"/>
  <c r="W19" i="25"/>
  <c r="J39" i="26"/>
  <c r="M39" i="27"/>
  <c r="T40" i="27"/>
  <c r="T39" i="27" s="1"/>
  <c r="K39" i="32"/>
  <c r="Q309" i="21"/>
  <c r="G21" i="34"/>
  <c r="G33" i="34" s="1"/>
  <c r="N21" i="34"/>
  <c r="N28" i="34" s="1"/>
  <c r="K66" i="34"/>
  <c r="K61" i="34"/>
  <c r="Q21" i="34"/>
  <c r="Q29" i="34" s="1"/>
  <c r="I62" i="34"/>
  <c r="I58" i="34"/>
  <c r="I66" i="34"/>
  <c r="I64" i="34"/>
  <c r="I67" i="34"/>
  <c r="I61" i="34"/>
  <c r="I65" i="34"/>
  <c r="N65" i="34"/>
  <c r="N59" i="34"/>
  <c r="N60" i="34"/>
  <c r="N64" i="34"/>
  <c r="N67" i="34"/>
  <c r="N66" i="34"/>
  <c r="N61" i="34"/>
  <c r="N63" i="34"/>
  <c r="K63" i="34"/>
  <c r="H66" i="34"/>
  <c r="H59" i="34"/>
  <c r="H63" i="34"/>
  <c r="H61" i="34"/>
  <c r="H58" i="34"/>
  <c r="H67" i="34"/>
  <c r="H62" i="34"/>
  <c r="H64" i="34"/>
  <c r="M161" i="34"/>
  <c r="M160" i="34"/>
  <c r="M168" i="34"/>
  <c r="M165" i="34"/>
  <c r="M163" i="34"/>
  <c r="M167" i="34"/>
  <c r="M166" i="34"/>
  <c r="M164" i="34"/>
  <c r="M169" i="34"/>
  <c r="R21" i="34"/>
  <c r="R24" i="34" s="1"/>
  <c r="S67" i="34"/>
  <c r="S65" i="34"/>
  <c r="S63" i="34"/>
  <c r="S62" i="34"/>
  <c r="S64" i="34"/>
  <c r="S60" i="34"/>
  <c r="S58" i="34"/>
  <c r="S59" i="34"/>
  <c r="Q67" i="34"/>
  <c r="J60" i="34"/>
  <c r="K59" i="34"/>
  <c r="K64" i="34"/>
  <c r="K58" i="34"/>
  <c r="K60" i="34"/>
  <c r="K67" i="34"/>
  <c r="K62" i="34"/>
  <c r="J21" i="34"/>
  <c r="J28" i="34" s="1"/>
  <c r="R64" i="34"/>
  <c r="R66" i="34"/>
  <c r="R67" i="34"/>
  <c r="R65" i="34"/>
  <c r="R59" i="34"/>
  <c r="R62" i="34"/>
  <c r="R63" i="34"/>
  <c r="R60" i="34"/>
  <c r="R61" i="34"/>
  <c r="G67" i="34"/>
  <c r="F59" i="34"/>
  <c r="F21" i="34"/>
  <c r="F28" i="34" s="1"/>
  <c r="F60" i="34"/>
  <c r="F65" i="34"/>
  <c r="F61" i="34"/>
  <c r="F63" i="34"/>
  <c r="F58" i="34"/>
  <c r="F67" i="34"/>
  <c r="K21" i="34"/>
  <c r="K28" i="34" s="1"/>
  <c r="Q63" i="34"/>
  <c r="T167" i="34"/>
  <c r="T163" i="34"/>
  <c r="T161" i="34"/>
  <c r="T164" i="34"/>
  <c r="T168" i="34"/>
  <c r="T169" i="34"/>
  <c r="T160" i="34"/>
  <c r="T165" i="34"/>
  <c r="T166" i="34"/>
  <c r="J67" i="34"/>
  <c r="J65" i="34"/>
  <c r="J61" i="34"/>
  <c r="J59" i="34"/>
  <c r="J64" i="34"/>
  <c r="J63" i="34"/>
  <c r="O62" i="34"/>
  <c r="O63" i="34"/>
  <c r="O60" i="34"/>
  <c r="O67" i="34"/>
  <c r="O58" i="34"/>
  <c r="O66" i="34"/>
  <c r="O64" i="34"/>
  <c r="O65" i="34"/>
  <c r="C67" i="34"/>
  <c r="C62" i="34"/>
  <c r="C60" i="34"/>
  <c r="C65" i="34"/>
  <c r="C59" i="34"/>
  <c r="C63" i="34"/>
  <c r="C58" i="34"/>
  <c r="C64" i="34"/>
  <c r="C66" i="34"/>
  <c r="U21" i="34"/>
  <c r="U26" i="34" s="1"/>
  <c r="H21" i="34"/>
  <c r="H31" i="34" s="1"/>
  <c r="L21" i="34"/>
  <c r="L32" i="34" s="1"/>
  <c r="O61" i="34"/>
  <c r="H65" i="34"/>
  <c r="P21" i="34"/>
  <c r="P26" i="34" s="1"/>
  <c r="H60" i="34"/>
  <c r="S61" i="34"/>
  <c r="S66" i="34"/>
  <c r="Q65" i="34"/>
  <c r="V21" i="34"/>
  <c r="V32" i="34" s="1"/>
  <c r="T21" i="34"/>
  <c r="T24" i="34" s="1"/>
  <c r="D21" i="34"/>
  <c r="D30" i="34" s="1"/>
  <c r="G63" i="34"/>
  <c r="G66" i="34"/>
  <c r="G58" i="34"/>
  <c r="G60" i="34"/>
  <c r="G64" i="34"/>
  <c r="G61" i="34"/>
  <c r="G59" i="34"/>
  <c r="T62" i="34"/>
  <c r="T61" i="34"/>
  <c r="T59" i="34"/>
  <c r="T65" i="34"/>
  <c r="T64" i="34"/>
  <c r="T63" i="34"/>
  <c r="T66" i="34"/>
  <c r="T67" i="34"/>
  <c r="D67" i="34"/>
  <c r="D61" i="34"/>
  <c r="D63" i="34"/>
  <c r="D66" i="34"/>
  <c r="D59" i="34"/>
  <c r="D65" i="34"/>
  <c r="D62" i="34"/>
  <c r="E21" i="34"/>
  <c r="E29" i="34" s="1"/>
  <c r="T58" i="34"/>
  <c r="D58" i="34"/>
  <c r="Q61" i="34"/>
  <c r="Q58" i="34"/>
  <c r="Q66" i="34"/>
  <c r="Q64" i="34"/>
  <c r="Q62" i="34"/>
  <c r="J66" i="34"/>
  <c r="I21" i="34"/>
  <c r="F66" i="34"/>
  <c r="C21" i="34"/>
  <c r="C32" i="34" s="1"/>
  <c r="M21" i="34"/>
  <c r="M25" i="34" s="1"/>
  <c r="J316" i="24"/>
  <c r="J308" i="24"/>
  <c r="J311" i="24"/>
  <c r="J315" i="24"/>
  <c r="S132" i="24"/>
  <c r="J317" i="24"/>
  <c r="J310" i="24"/>
  <c r="K13" i="24"/>
  <c r="J309" i="24"/>
  <c r="J313" i="24"/>
  <c r="J92" i="24"/>
  <c r="O15" i="24"/>
  <c r="T39" i="24"/>
  <c r="P273" i="22"/>
  <c r="P127" i="22"/>
  <c r="P274" i="22"/>
  <c r="P272" i="22"/>
  <c r="P271" i="22"/>
  <c r="P270" i="22"/>
  <c r="V93" i="22"/>
  <c r="N55" i="22"/>
  <c r="N58" i="22" s="1"/>
  <c r="P276" i="22"/>
  <c r="U200" i="22"/>
  <c r="T55" i="22"/>
  <c r="T63" i="22" s="1"/>
  <c r="U198" i="22"/>
  <c r="P13" i="22"/>
  <c r="P279" i="22"/>
  <c r="V39" i="22"/>
  <c r="P275" i="22"/>
  <c r="P278" i="22"/>
  <c r="V101" i="22"/>
  <c r="Q314" i="19"/>
  <c r="K13" i="28"/>
  <c r="U135" i="28"/>
  <c r="P238" i="29"/>
  <c r="H95" i="29"/>
  <c r="P236" i="29"/>
  <c r="E126" i="30"/>
  <c r="Q310" i="19"/>
  <c r="Q309" i="19"/>
  <c r="O92" i="33"/>
  <c r="Q14" i="28"/>
  <c r="H12" i="28"/>
  <c r="J13" i="33"/>
  <c r="F134" i="29"/>
  <c r="G128" i="29"/>
  <c r="N131" i="28"/>
  <c r="F55" i="29"/>
  <c r="F67" i="29" s="1"/>
  <c r="S16" i="29"/>
  <c r="Q95" i="19"/>
  <c r="C99" i="29"/>
  <c r="J133" i="30"/>
  <c r="K134" i="30"/>
  <c r="J55" i="30"/>
  <c r="J58" i="30" s="1"/>
  <c r="K93" i="19"/>
  <c r="G135" i="19"/>
  <c r="V39" i="33"/>
  <c r="C55" i="19"/>
  <c r="F128" i="33"/>
  <c r="J126" i="30"/>
  <c r="Q100" i="19"/>
  <c r="C101" i="33"/>
  <c r="V126" i="33"/>
  <c r="S92" i="33"/>
  <c r="L16" i="30"/>
  <c r="G18" i="30"/>
  <c r="U127" i="33"/>
  <c r="Q99" i="19"/>
  <c r="T66" i="10"/>
  <c r="H66" i="10" s="1"/>
  <c r="M97" i="30"/>
  <c r="E130" i="30"/>
  <c r="K98" i="19"/>
  <c r="S99" i="33"/>
  <c r="R19" i="30"/>
  <c r="E14" i="33"/>
  <c r="P39" i="28"/>
  <c r="U134" i="33"/>
  <c r="H237" i="30"/>
  <c r="I131" i="30"/>
  <c r="K95" i="19"/>
  <c r="K101" i="19"/>
  <c r="C17" i="28"/>
  <c r="J55" i="28"/>
  <c r="J62" i="28" s="1"/>
  <c r="U135" i="33"/>
  <c r="R95" i="19"/>
  <c r="Q15" i="30"/>
  <c r="D241" i="30"/>
  <c r="J135" i="29"/>
  <c r="D130" i="28"/>
  <c r="V95" i="28"/>
  <c r="E128" i="30"/>
  <c r="S98" i="33"/>
  <c r="I135" i="33"/>
  <c r="D19" i="30"/>
  <c r="T40" i="29"/>
  <c r="T39" i="29" s="1"/>
  <c r="D40" i="19"/>
  <c r="D39" i="19" s="1"/>
  <c r="P96" i="28"/>
  <c r="J94" i="28"/>
  <c r="K128" i="30"/>
  <c r="F97" i="30"/>
  <c r="D99" i="32"/>
  <c r="E98" i="32"/>
  <c r="D98" i="32"/>
  <c r="K55" i="32"/>
  <c r="K67" i="32" s="1"/>
  <c r="N96" i="32"/>
  <c r="D92" i="32"/>
  <c r="F128" i="32"/>
  <c r="N94" i="32"/>
  <c r="D96" i="32"/>
  <c r="D95" i="32"/>
  <c r="F13" i="32"/>
  <c r="D94" i="32"/>
  <c r="T11" i="32"/>
  <c r="D133" i="32"/>
  <c r="R92" i="32"/>
  <c r="N99" i="32"/>
  <c r="D97" i="32"/>
  <c r="O12" i="32"/>
  <c r="N131" i="32"/>
  <c r="N97" i="32"/>
  <c r="S130" i="32"/>
  <c r="I96" i="32"/>
  <c r="D130" i="32"/>
  <c r="N92" i="32"/>
  <c r="N93" i="32"/>
  <c r="D93" i="32"/>
  <c r="D100" i="32"/>
  <c r="J13" i="32"/>
  <c r="I101" i="32"/>
  <c r="D131" i="32"/>
  <c r="N128" i="32"/>
  <c r="N100" i="32"/>
  <c r="I18" i="32"/>
  <c r="W93" i="32"/>
  <c r="I99" i="32"/>
  <c r="K13" i="32"/>
  <c r="F39" i="32"/>
  <c r="D127" i="32"/>
  <c r="N98" i="32"/>
  <c r="N95" i="32"/>
  <c r="Q100" i="32"/>
  <c r="S314" i="21"/>
  <c r="M279" i="21"/>
  <c r="K309" i="21"/>
  <c r="K313" i="21"/>
  <c r="P20" i="21"/>
  <c r="S313" i="21"/>
  <c r="W312" i="21"/>
  <c r="M270" i="21"/>
  <c r="N55" i="21"/>
  <c r="W316" i="21"/>
  <c r="M277" i="21"/>
  <c r="S55" i="21"/>
  <c r="V19" i="21"/>
  <c r="W313" i="21"/>
  <c r="M274" i="21"/>
  <c r="P135" i="21"/>
  <c r="J55" i="21"/>
  <c r="J63" i="21" s="1"/>
  <c r="P129" i="21"/>
  <c r="S309" i="21"/>
  <c r="S317" i="21"/>
  <c r="W310" i="21"/>
  <c r="M271" i="21"/>
  <c r="P133" i="21"/>
  <c r="W317" i="21"/>
  <c r="M278" i="21"/>
  <c r="J100" i="21"/>
  <c r="P130" i="21"/>
  <c r="J15" i="21"/>
  <c r="S315" i="21"/>
  <c r="M275" i="21"/>
  <c r="P134" i="21"/>
  <c r="P132" i="21"/>
  <c r="R12" i="21"/>
  <c r="S308" i="21"/>
  <c r="K310" i="21"/>
  <c r="P126" i="21"/>
  <c r="U95" i="21"/>
  <c r="M157" i="21"/>
  <c r="M166" i="21" s="1"/>
  <c r="P127" i="21"/>
  <c r="N17" i="21"/>
  <c r="T240" i="21"/>
  <c r="K317" i="21"/>
  <c r="O16" i="21"/>
  <c r="H14" i="21"/>
  <c r="S310" i="21"/>
  <c r="U234" i="21"/>
  <c r="K314" i="21"/>
  <c r="S311" i="21"/>
  <c r="F233" i="21"/>
  <c r="K311" i="21"/>
  <c r="K315" i="21"/>
  <c r="F16" i="21"/>
  <c r="S16" i="21"/>
  <c r="Q20" i="21"/>
  <c r="K312" i="21"/>
  <c r="K96" i="21"/>
  <c r="I17" i="21"/>
  <c r="K308" i="21"/>
  <c r="W314" i="21"/>
  <c r="P95" i="21"/>
  <c r="J19" i="21"/>
  <c r="L316" i="23"/>
  <c r="L312" i="23"/>
  <c r="L308" i="23"/>
  <c r="F132" i="23"/>
  <c r="L92" i="23"/>
  <c r="L314" i="23"/>
  <c r="L309" i="23"/>
  <c r="F133" i="23"/>
  <c r="L101" i="23"/>
  <c r="J16" i="23"/>
  <c r="L310" i="23"/>
  <c r="Q135" i="23"/>
  <c r="P131" i="23"/>
  <c r="L99" i="23"/>
  <c r="F129" i="23"/>
  <c r="L317" i="23"/>
  <c r="F134" i="23"/>
  <c r="P129" i="23"/>
  <c r="F127" i="23"/>
  <c r="P128" i="23"/>
  <c r="T98" i="23"/>
  <c r="L315" i="23"/>
  <c r="P132" i="23"/>
  <c r="P126" i="23"/>
  <c r="L95" i="23"/>
  <c r="T100" i="23"/>
  <c r="L93" i="23"/>
  <c r="L98" i="23"/>
  <c r="F126" i="23"/>
  <c r="P135" i="23"/>
  <c r="T95" i="23"/>
  <c r="T97" i="23"/>
  <c r="Q12" i="23"/>
  <c r="P134" i="23"/>
  <c r="L97" i="23"/>
  <c r="T96" i="23"/>
  <c r="C14" i="23"/>
  <c r="L100" i="23"/>
  <c r="L96" i="23"/>
  <c r="T134" i="23"/>
  <c r="P130" i="23"/>
  <c r="N15" i="23"/>
  <c r="R15" i="23"/>
  <c r="F135" i="23"/>
  <c r="P127" i="23"/>
  <c r="F131" i="23"/>
  <c r="V11" i="23"/>
  <c r="K18" i="23"/>
  <c r="C16" i="23"/>
  <c r="T94" i="23"/>
  <c r="T92" i="23"/>
  <c r="S55" i="25"/>
  <c r="S59" i="25" s="1"/>
  <c r="E95" i="25"/>
  <c r="E94" i="25"/>
  <c r="E93" i="25"/>
  <c r="V39" i="25"/>
  <c r="N13" i="25"/>
  <c r="C16" i="25"/>
  <c r="I39" i="25"/>
  <c r="R100" i="25"/>
  <c r="J237" i="25"/>
  <c r="E96" i="25"/>
  <c r="D11" i="25"/>
  <c r="J239" i="25"/>
  <c r="E100" i="25"/>
  <c r="C240" i="25"/>
  <c r="E98" i="25"/>
  <c r="J17" i="25"/>
  <c r="V19" i="25"/>
  <c r="E316" i="25"/>
  <c r="E315" i="25"/>
  <c r="E310" i="25"/>
  <c r="W55" i="25"/>
  <c r="W67" i="25" s="1"/>
  <c r="I99" i="25"/>
  <c r="K59" i="25"/>
  <c r="G19" i="25"/>
  <c r="S128" i="18"/>
  <c r="G239" i="18"/>
  <c r="O272" i="18"/>
  <c r="O279" i="18"/>
  <c r="O273" i="18"/>
  <c r="O274" i="18"/>
  <c r="P133" i="18"/>
  <c r="O275" i="18"/>
  <c r="Q17" i="18"/>
  <c r="O276" i="18"/>
  <c r="O277" i="18"/>
  <c r="O270" i="18"/>
  <c r="K13" i="18"/>
  <c r="I16" i="18"/>
  <c r="G39" i="18"/>
  <c r="N236" i="18"/>
  <c r="H92" i="18"/>
  <c r="U99" i="26"/>
  <c r="G270" i="26"/>
  <c r="U94" i="26"/>
  <c r="G277" i="26"/>
  <c r="U93" i="26"/>
  <c r="T279" i="26"/>
  <c r="T271" i="26"/>
  <c r="G274" i="26"/>
  <c r="U100" i="26"/>
  <c r="G275" i="26"/>
  <c r="O270" i="26"/>
  <c r="O275" i="26"/>
  <c r="U96" i="26"/>
  <c r="G271" i="26"/>
  <c r="G279" i="26"/>
  <c r="O278" i="26"/>
  <c r="U101" i="26"/>
  <c r="U92" i="26"/>
  <c r="O273" i="26"/>
  <c r="O274" i="26"/>
  <c r="U98" i="26"/>
  <c r="U97" i="26"/>
  <c r="O279" i="26"/>
  <c r="O271" i="26"/>
  <c r="U314" i="26"/>
  <c r="G276" i="26"/>
  <c r="U316" i="26"/>
  <c r="U312" i="26"/>
  <c r="Q39" i="26"/>
  <c r="U317" i="26"/>
  <c r="U310" i="26"/>
  <c r="G272" i="26"/>
  <c r="O277" i="26"/>
  <c r="N63" i="27"/>
  <c r="W315" i="27"/>
  <c r="O93" i="27"/>
  <c r="O92" i="27"/>
  <c r="I13" i="27"/>
  <c r="W316" i="27"/>
  <c r="T13" i="27"/>
  <c r="W313" i="27"/>
  <c r="W317" i="27"/>
  <c r="H93" i="27"/>
  <c r="H126" i="27"/>
  <c r="N11" i="27"/>
  <c r="R15" i="27"/>
  <c r="W312" i="27"/>
  <c r="O96" i="27"/>
  <c r="W310" i="27"/>
  <c r="H133" i="27"/>
  <c r="W18" i="27"/>
  <c r="Q273" i="27"/>
  <c r="Q275" i="27"/>
  <c r="K55" i="27"/>
  <c r="K61" i="27" s="1"/>
  <c r="Q276" i="27"/>
  <c r="W308" i="27"/>
  <c r="Q39" i="27"/>
  <c r="N12" i="27"/>
  <c r="V13" i="27"/>
  <c r="Q277" i="27"/>
  <c r="W314" i="27"/>
  <c r="O95" i="27"/>
  <c r="Q271" i="27"/>
  <c r="O14" i="27"/>
  <c r="Q270" i="27"/>
  <c r="Q278" i="27"/>
  <c r="Q274" i="27"/>
  <c r="Q272" i="27"/>
  <c r="E98" i="27"/>
  <c r="O100" i="27"/>
  <c r="W311" i="27"/>
  <c r="W98" i="27"/>
  <c r="O98" i="27"/>
  <c r="Q55" i="27"/>
  <c r="Q67" i="27" s="1"/>
  <c r="D40" i="20"/>
  <c r="D39" i="20" s="1"/>
  <c r="P55" i="20"/>
  <c r="P60" i="20" s="1"/>
  <c r="T316" i="20"/>
  <c r="T314" i="20"/>
  <c r="M55" i="20"/>
  <c r="M62" i="20" s="1"/>
  <c r="S55" i="20"/>
  <c r="S60" i="20" s="1"/>
  <c r="T311" i="20"/>
  <c r="U40" i="20"/>
  <c r="U39" i="20" s="1"/>
  <c r="R55" i="20"/>
  <c r="R58" i="20" s="1"/>
  <c r="F39" i="20"/>
  <c r="T309" i="20"/>
  <c r="T310" i="20"/>
  <c r="G100" i="22"/>
  <c r="G97" i="22"/>
  <c r="L236" i="25"/>
  <c r="L241" i="25"/>
  <c r="L235" i="25"/>
  <c r="F239" i="21"/>
  <c r="F234" i="21"/>
  <c r="C99" i="21"/>
  <c r="C100" i="21"/>
  <c r="Q96" i="27"/>
  <c r="I132" i="27"/>
  <c r="I131" i="27"/>
  <c r="Q93" i="28"/>
  <c r="Q99" i="28"/>
  <c r="P127" i="32"/>
  <c r="P131" i="32"/>
  <c r="R232" i="29"/>
  <c r="R233" i="29"/>
  <c r="F133" i="21"/>
  <c r="F128" i="21"/>
  <c r="G129" i="18"/>
  <c r="G131" i="18"/>
  <c r="T97" i="24"/>
  <c r="T99" i="24"/>
  <c r="F94" i="25"/>
  <c r="F98" i="25"/>
  <c r="F96" i="25"/>
  <c r="R240" i="29"/>
  <c r="W94" i="19"/>
  <c r="W97" i="19"/>
  <c r="D92" i="24"/>
  <c r="D96" i="24"/>
  <c r="D93" i="24"/>
  <c r="D94" i="24"/>
  <c r="W94" i="26"/>
  <c r="W98" i="26"/>
  <c r="C99" i="28"/>
  <c r="C100" i="28"/>
  <c r="Q101" i="18"/>
  <c r="Q94" i="18"/>
  <c r="J100" i="27"/>
  <c r="J95" i="27"/>
  <c r="J97" i="27"/>
  <c r="L235" i="18"/>
  <c r="L232" i="18"/>
  <c r="U127" i="27"/>
  <c r="U134" i="27"/>
  <c r="U135" i="27"/>
  <c r="U129" i="27"/>
  <c r="P100" i="24"/>
  <c r="P98" i="24"/>
  <c r="P94" i="24"/>
  <c r="V233" i="26"/>
  <c r="V238" i="26"/>
  <c r="M92" i="27"/>
  <c r="M94" i="27"/>
  <c r="G132" i="27"/>
  <c r="G130" i="27"/>
  <c r="G127" i="27"/>
  <c r="G128" i="27"/>
  <c r="G133" i="27"/>
  <c r="G135" i="27"/>
  <c r="Q93" i="29"/>
  <c r="Q101" i="29"/>
  <c r="Q100" i="29"/>
  <c r="Q92" i="29"/>
  <c r="D95" i="30"/>
  <c r="D101" i="30"/>
  <c r="L132" i="32"/>
  <c r="L131" i="32"/>
  <c r="L233" i="32"/>
  <c r="L234" i="32"/>
  <c r="L237" i="32"/>
  <c r="C240" i="22"/>
  <c r="C239" i="22"/>
  <c r="U94" i="22"/>
  <c r="U97" i="22"/>
  <c r="L96" i="22"/>
  <c r="K234" i="24"/>
  <c r="K241" i="24"/>
  <c r="F237" i="21"/>
  <c r="D127" i="21"/>
  <c r="D131" i="21"/>
  <c r="D135" i="21"/>
  <c r="T78" i="10"/>
  <c r="H78" i="10" s="1"/>
  <c r="N132" i="23"/>
  <c r="N126" i="23"/>
  <c r="K126" i="24"/>
  <c r="K133" i="24"/>
  <c r="K126" i="27"/>
  <c r="K133" i="27"/>
  <c r="K130" i="27"/>
  <c r="K236" i="30"/>
  <c r="J95" i="25"/>
  <c r="J100" i="25"/>
  <c r="R126" i="29"/>
  <c r="R133" i="29"/>
  <c r="R127" i="29"/>
  <c r="R128" i="29"/>
  <c r="V99" i="29"/>
  <c r="V94" i="29"/>
  <c r="R232" i="21"/>
  <c r="R235" i="21"/>
  <c r="R236" i="21"/>
  <c r="R239" i="21"/>
  <c r="U126" i="26"/>
  <c r="U128" i="26"/>
  <c r="U134" i="26"/>
  <c r="T278" i="19"/>
  <c r="K127" i="29"/>
  <c r="K133" i="29"/>
  <c r="V98" i="19"/>
  <c r="V94" i="19"/>
  <c r="V97" i="19"/>
  <c r="J64" i="22"/>
  <c r="J66" i="22"/>
  <c r="J58" i="22"/>
  <c r="J65" i="22"/>
  <c r="J63" i="22"/>
  <c r="U126" i="23"/>
  <c r="U134" i="23"/>
  <c r="F127" i="28"/>
  <c r="F128" i="28"/>
  <c r="F135" i="28"/>
  <c r="E95" i="21"/>
  <c r="E97" i="21"/>
  <c r="F95" i="22"/>
  <c r="F99" i="22"/>
  <c r="F96" i="22"/>
  <c r="F93" i="22"/>
  <c r="I130" i="18"/>
  <c r="I133" i="18"/>
  <c r="I93" i="18"/>
  <c r="I100" i="18"/>
  <c r="R98" i="24"/>
  <c r="R97" i="24"/>
  <c r="W100" i="26"/>
  <c r="E94" i="33"/>
  <c r="E97" i="33"/>
  <c r="U234" i="18"/>
  <c r="U236" i="18"/>
  <c r="D97" i="24"/>
  <c r="W130" i="27"/>
  <c r="W133" i="27"/>
  <c r="W101" i="28"/>
  <c r="T95" i="28"/>
  <c r="N39" i="30"/>
  <c r="H134" i="30"/>
  <c r="U101" i="19"/>
  <c r="V134" i="32"/>
  <c r="C128" i="32"/>
  <c r="U95" i="33"/>
  <c r="W133" i="33"/>
  <c r="E199" i="22"/>
  <c r="T14" i="29"/>
  <c r="I11" i="26"/>
  <c r="R18" i="32"/>
  <c r="E135" i="30"/>
  <c r="H55" i="23"/>
  <c r="V270" i="21"/>
  <c r="V278" i="21"/>
  <c r="H97" i="30"/>
  <c r="K93" i="30"/>
  <c r="Q126" i="19"/>
  <c r="H133" i="30"/>
  <c r="T98" i="19"/>
  <c r="E94" i="32"/>
  <c r="T278" i="33"/>
  <c r="D135" i="32"/>
  <c r="U92" i="33"/>
  <c r="E17" i="22"/>
  <c r="O17" i="28"/>
  <c r="I20" i="29"/>
  <c r="V17" i="29"/>
  <c r="N13" i="22"/>
  <c r="Q17" i="29"/>
  <c r="F20" i="23"/>
  <c r="H15" i="23"/>
  <c r="U13" i="23"/>
  <c r="O317" i="25"/>
  <c r="R98" i="27"/>
  <c r="E134" i="30"/>
  <c r="U309" i="20"/>
  <c r="R39" i="24"/>
  <c r="S96" i="18"/>
  <c r="S67" i="22"/>
  <c r="R100" i="22"/>
  <c r="V234" i="18"/>
  <c r="E135" i="18"/>
  <c r="C130" i="18"/>
  <c r="V134" i="23"/>
  <c r="D135" i="23"/>
  <c r="V98" i="23"/>
  <c r="K100" i="23"/>
  <c r="V95" i="23"/>
  <c r="K96" i="23"/>
  <c r="Q95" i="24"/>
  <c r="F39" i="25"/>
  <c r="N99" i="26"/>
  <c r="I201" i="28"/>
  <c r="F55" i="28"/>
  <c r="F93" i="28"/>
  <c r="N134" i="29"/>
  <c r="F100" i="29"/>
  <c r="U134" i="29"/>
  <c r="H126" i="30"/>
  <c r="C127" i="19"/>
  <c r="Q133" i="32"/>
  <c r="K39" i="33"/>
  <c r="V131" i="32"/>
  <c r="U131" i="32"/>
  <c r="K94" i="33"/>
  <c r="C129" i="32"/>
  <c r="C132" i="32"/>
  <c r="W132" i="33"/>
  <c r="U93" i="33"/>
  <c r="U99" i="33"/>
  <c r="E198" i="22"/>
  <c r="R13" i="25"/>
  <c r="M19" i="30"/>
  <c r="R11" i="18"/>
  <c r="I18" i="25"/>
  <c r="D20" i="18"/>
  <c r="L11" i="23"/>
  <c r="I19" i="18"/>
  <c r="O19" i="27"/>
  <c r="M134" i="26"/>
  <c r="Q128" i="20"/>
  <c r="H39" i="25"/>
  <c r="T55" i="21"/>
  <c r="H96" i="22"/>
  <c r="J39" i="22"/>
  <c r="V237" i="18"/>
  <c r="P132" i="18"/>
  <c r="V99" i="23"/>
  <c r="H233" i="25"/>
  <c r="Q133" i="27"/>
  <c r="F133" i="27"/>
  <c r="O240" i="28"/>
  <c r="F98" i="28"/>
  <c r="V235" i="30"/>
  <c r="G97" i="30"/>
  <c r="H129" i="30"/>
  <c r="K97" i="19"/>
  <c r="J135" i="32"/>
  <c r="U101" i="32"/>
  <c r="J134" i="32"/>
  <c r="J130" i="32"/>
  <c r="T129" i="33"/>
  <c r="U101" i="33"/>
  <c r="E194" i="22"/>
  <c r="D17" i="26"/>
  <c r="C14" i="24"/>
  <c r="T20" i="18"/>
  <c r="T312" i="20"/>
  <c r="S311" i="22"/>
  <c r="S313" i="22"/>
  <c r="I96" i="19"/>
  <c r="P131" i="33"/>
  <c r="U98" i="33"/>
  <c r="C20" i="23"/>
  <c r="R14" i="28"/>
  <c r="S19" i="23"/>
  <c r="R12" i="25"/>
  <c r="M15" i="19"/>
  <c r="Q135" i="20"/>
  <c r="I55" i="26"/>
  <c r="I58" i="26" s="1"/>
  <c r="U11" i="24"/>
  <c r="U196" i="20"/>
  <c r="U129" i="22"/>
  <c r="O39" i="23"/>
  <c r="V93" i="23"/>
  <c r="F134" i="24"/>
  <c r="G129" i="25"/>
  <c r="E135" i="25"/>
  <c r="D278" i="27"/>
  <c r="W134" i="26"/>
  <c r="W127" i="26"/>
  <c r="L126" i="26"/>
  <c r="I202" i="28"/>
  <c r="G39" i="28"/>
  <c r="K129" i="28"/>
  <c r="S99" i="29"/>
  <c r="H308" i="19"/>
  <c r="E132" i="30"/>
  <c r="N97" i="19"/>
  <c r="I96" i="30"/>
  <c r="U96" i="19"/>
  <c r="F99" i="32"/>
  <c r="U98" i="19"/>
  <c r="C130" i="32"/>
  <c r="I97" i="32"/>
  <c r="C135" i="32"/>
  <c r="V132" i="33"/>
  <c r="K133" i="33"/>
  <c r="C129" i="33"/>
  <c r="T127" i="33"/>
  <c r="W134" i="33"/>
  <c r="J14" i="24"/>
  <c r="I18" i="24"/>
  <c r="O20" i="24"/>
  <c r="R13" i="21"/>
  <c r="O20" i="19"/>
  <c r="L316" i="19"/>
  <c r="U201" i="20"/>
  <c r="R271" i="21"/>
  <c r="T237" i="21"/>
  <c r="T94" i="21"/>
  <c r="E129" i="22"/>
  <c r="E100" i="22"/>
  <c r="V239" i="18"/>
  <c r="S99" i="18"/>
  <c r="S97" i="18"/>
  <c r="V126" i="25"/>
  <c r="G100" i="28"/>
  <c r="O239" i="29"/>
  <c r="K127" i="28"/>
  <c r="D55" i="32"/>
  <c r="D61" i="32" s="1"/>
  <c r="C133" i="32"/>
  <c r="C131" i="33"/>
  <c r="T135" i="33"/>
  <c r="C132" i="33"/>
  <c r="K132" i="33"/>
  <c r="R19" i="33"/>
  <c r="R17" i="23"/>
  <c r="L313" i="19"/>
  <c r="N316" i="21"/>
  <c r="N309" i="21"/>
  <c r="Q99" i="21"/>
  <c r="O133" i="22"/>
  <c r="R99" i="22"/>
  <c r="V127" i="23"/>
  <c r="V133" i="23"/>
  <c r="L133" i="26"/>
  <c r="T233" i="27"/>
  <c r="L134" i="26"/>
  <c r="D133" i="26"/>
  <c r="D129" i="26"/>
  <c r="E94" i="27"/>
  <c r="Q128" i="27"/>
  <c r="N131" i="29"/>
  <c r="J98" i="28"/>
  <c r="W96" i="29"/>
  <c r="N92" i="29"/>
  <c r="W92" i="29"/>
  <c r="R130" i="30"/>
  <c r="H127" i="30"/>
  <c r="I133" i="30"/>
  <c r="I132" i="19"/>
  <c r="E96" i="32"/>
  <c r="Q101" i="33"/>
  <c r="V129" i="32"/>
  <c r="V130" i="32"/>
  <c r="T126" i="33"/>
  <c r="U133" i="32"/>
  <c r="U94" i="33"/>
  <c r="K134" i="33"/>
  <c r="T131" i="33"/>
  <c r="C130" i="33"/>
  <c r="S14" i="24"/>
  <c r="P17" i="29"/>
  <c r="O18" i="18"/>
  <c r="F15" i="30"/>
  <c r="D39" i="25"/>
  <c r="P196" i="21"/>
  <c r="M39" i="21"/>
  <c r="S93" i="18"/>
  <c r="F127" i="25"/>
  <c r="F100" i="33"/>
  <c r="C126" i="33"/>
  <c r="S18" i="33"/>
  <c r="O16" i="27"/>
  <c r="F17" i="23"/>
  <c r="K16" i="33"/>
  <c r="I95" i="30"/>
  <c r="C309" i="22"/>
  <c r="V132" i="29"/>
  <c r="M39" i="20"/>
  <c r="U94" i="21"/>
  <c r="N97" i="21"/>
  <c r="K97" i="21"/>
  <c r="Q92" i="21"/>
  <c r="K129" i="18"/>
  <c r="E235" i="23"/>
  <c r="E240" i="23"/>
  <c r="T127" i="23"/>
  <c r="Q95" i="25"/>
  <c r="I98" i="25"/>
  <c r="O272" i="26"/>
  <c r="T237" i="27"/>
  <c r="P308" i="28"/>
  <c r="O134" i="28"/>
  <c r="I233" i="29"/>
  <c r="M133" i="29"/>
  <c r="S17" i="30"/>
  <c r="H130" i="30"/>
  <c r="H128" i="30"/>
  <c r="I99" i="30"/>
  <c r="N134" i="32"/>
  <c r="C126" i="32"/>
  <c r="Q39" i="33"/>
  <c r="W128" i="33"/>
  <c r="K95" i="22"/>
  <c r="H17" i="21"/>
  <c r="K15" i="25"/>
  <c r="C17" i="30"/>
  <c r="I18" i="27"/>
  <c r="S14" i="23"/>
  <c r="T315" i="20"/>
  <c r="V241" i="18"/>
  <c r="V238" i="18"/>
  <c r="L135" i="18"/>
  <c r="T131" i="24"/>
  <c r="R94" i="25"/>
  <c r="J130" i="29"/>
  <c r="J93" i="28"/>
  <c r="F94" i="29"/>
  <c r="I100" i="30"/>
  <c r="M129" i="30"/>
  <c r="I240" i="32"/>
  <c r="F16" i="25"/>
  <c r="O15" i="22"/>
  <c r="Q18" i="22"/>
  <c r="C11" i="24"/>
  <c r="G18" i="22"/>
  <c r="M16" i="23"/>
  <c r="L13" i="27"/>
  <c r="Q18" i="30"/>
  <c r="O275" i="23"/>
  <c r="L310" i="19"/>
  <c r="T39" i="30"/>
  <c r="Q127" i="20"/>
  <c r="T317" i="20"/>
  <c r="I134" i="18"/>
  <c r="V131" i="23"/>
  <c r="C131" i="23"/>
  <c r="K93" i="24"/>
  <c r="S127" i="25"/>
  <c r="N235" i="25"/>
  <c r="J133" i="25"/>
  <c r="H94" i="26"/>
  <c r="R126" i="26"/>
  <c r="E236" i="28"/>
  <c r="O236" i="28"/>
  <c r="E135" i="28"/>
  <c r="Q234" i="29"/>
  <c r="M98" i="30"/>
  <c r="I133" i="19"/>
  <c r="K99" i="33"/>
  <c r="P12" i="30"/>
  <c r="L16" i="24"/>
  <c r="G11" i="26"/>
  <c r="L19" i="26"/>
  <c r="J134" i="33"/>
  <c r="W308" i="20"/>
  <c r="V126" i="20"/>
  <c r="C278" i="22"/>
  <c r="T192" i="10" s="1"/>
  <c r="H192" i="10" s="1"/>
  <c r="M100" i="23"/>
  <c r="R135" i="27"/>
  <c r="O234" i="28"/>
  <c r="I127" i="29"/>
  <c r="D133" i="28"/>
  <c r="N99" i="30"/>
  <c r="F94" i="30"/>
  <c r="W132" i="19"/>
  <c r="V96" i="19"/>
  <c r="I237" i="32"/>
  <c r="O97" i="32"/>
  <c r="V135" i="33"/>
  <c r="M20" i="33"/>
  <c r="D15" i="30"/>
  <c r="R15" i="24"/>
  <c r="E13" i="23"/>
  <c r="J131" i="33"/>
  <c r="W126" i="22"/>
  <c r="S237" i="24"/>
  <c r="L98" i="24"/>
  <c r="M130" i="23"/>
  <c r="L127" i="21"/>
  <c r="R93" i="21"/>
  <c r="U96" i="22"/>
  <c r="N97" i="22"/>
  <c r="W135" i="22"/>
  <c r="R128" i="18"/>
  <c r="O308" i="21"/>
  <c r="E133" i="21"/>
  <c r="E96" i="22"/>
  <c r="S96" i="22"/>
  <c r="O93" i="22"/>
  <c r="C64" i="22"/>
  <c r="U131" i="18"/>
  <c r="W127" i="18"/>
  <c r="U98" i="18"/>
  <c r="L93" i="18"/>
  <c r="J135" i="24"/>
  <c r="J92" i="25"/>
  <c r="V98" i="25"/>
  <c r="V101" i="25"/>
  <c r="F133" i="26"/>
  <c r="W135" i="27"/>
  <c r="F238" i="21"/>
  <c r="J132" i="21"/>
  <c r="K101" i="21"/>
  <c r="F126" i="21"/>
  <c r="P99" i="21"/>
  <c r="C238" i="22"/>
  <c r="O94" i="22"/>
  <c r="H95" i="22"/>
  <c r="Q133" i="22"/>
  <c r="T58" i="22"/>
  <c r="M130" i="22"/>
  <c r="E131" i="18"/>
  <c r="G127" i="18"/>
  <c r="H308" i="23"/>
  <c r="O233" i="23"/>
  <c r="M130" i="24"/>
  <c r="J127" i="24"/>
  <c r="J130" i="24"/>
  <c r="O128" i="24"/>
  <c r="O134" i="24"/>
  <c r="V100" i="24"/>
  <c r="L234" i="25"/>
  <c r="P92" i="25"/>
  <c r="N133" i="26"/>
  <c r="E55" i="26"/>
  <c r="E66" i="26" s="1"/>
  <c r="N93" i="26"/>
  <c r="N128" i="26"/>
  <c r="H97" i="26"/>
  <c r="M308" i="28"/>
  <c r="P93" i="27"/>
  <c r="W134" i="27"/>
  <c r="P99" i="27"/>
  <c r="S130" i="29"/>
  <c r="N126" i="29"/>
  <c r="J100" i="28"/>
  <c r="R129" i="29"/>
  <c r="V93" i="28"/>
  <c r="S98" i="30"/>
  <c r="V92" i="29"/>
  <c r="G272" i="30"/>
  <c r="W132" i="30"/>
  <c r="C101" i="30"/>
  <c r="M130" i="30"/>
  <c r="G134" i="30"/>
  <c r="R97" i="30"/>
  <c r="J101" i="30"/>
  <c r="D94" i="19"/>
  <c r="M129" i="19"/>
  <c r="L101" i="32"/>
  <c r="C131" i="19"/>
  <c r="H238" i="32"/>
  <c r="Q157" i="32"/>
  <c r="Q160" i="32" s="1"/>
  <c r="M100" i="33"/>
  <c r="F94" i="32"/>
  <c r="V131" i="20"/>
  <c r="D196" i="23"/>
  <c r="E94" i="21"/>
  <c r="M55" i="22"/>
  <c r="M64" i="22" s="1"/>
  <c r="C63" i="22"/>
  <c r="R131" i="27"/>
  <c r="P94" i="27"/>
  <c r="I93" i="28"/>
  <c r="S135" i="28"/>
  <c r="C130" i="29"/>
  <c r="M126" i="29"/>
  <c r="W128" i="30"/>
  <c r="L95" i="30"/>
  <c r="W101" i="30"/>
  <c r="T101" i="19"/>
  <c r="S127" i="19"/>
  <c r="G127" i="19"/>
  <c r="T39" i="32"/>
  <c r="F17" i="29"/>
  <c r="P15" i="33"/>
  <c r="L132" i="28"/>
  <c r="O315" i="25"/>
  <c r="O316" i="25"/>
  <c r="O311" i="25"/>
  <c r="O310" i="25"/>
  <c r="N66" i="25"/>
  <c r="Q95" i="22"/>
  <c r="P100" i="21"/>
  <c r="H97" i="21"/>
  <c r="K131" i="22"/>
  <c r="W128" i="22"/>
  <c r="I241" i="18"/>
  <c r="T98" i="24"/>
  <c r="O129" i="24"/>
  <c r="T133" i="24"/>
  <c r="L100" i="24"/>
  <c r="Q233" i="25"/>
  <c r="J134" i="25"/>
  <c r="K97" i="25"/>
  <c r="Q237" i="25"/>
  <c r="U92" i="27"/>
  <c r="D130" i="21"/>
  <c r="P101" i="21"/>
  <c r="D132" i="21"/>
  <c r="N100" i="22"/>
  <c r="J61" i="22"/>
  <c r="R92" i="24"/>
  <c r="F100" i="24"/>
  <c r="T128" i="24"/>
  <c r="S134" i="25"/>
  <c r="K61" i="25"/>
  <c r="T278" i="27"/>
  <c r="V132" i="27"/>
  <c r="H129" i="29"/>
  <c r="C133" i="28"/>
  <c r="Q98" i="29"/>
  <c r="T97" i="29"/>
  <c r="L55" i="28"/>
  <c r="L65" i="28" s="1"/>
  <c r="C131" i="29"/>
  <c r="H132" i="19"/>
  <c r="V99" i="32"/>
  <c r="H234" i="32"/>
  <c r="O94" i="27"/>
  <c r="U134" i="20"/>
  <c r="V40" i="21"/>
  <c r="V39" i="21" s="1"/>
  <c r="Q94" i="22"/>
  <c r="J236" i="24"/>
  <c r="W129" i="25"/>
  <c r="H126" i="25"/>
  <c r="R99" i="21"/>
  <c r="S131" i="18"/>
  <c r="K100" i="18"/>
  <c r="C97" i="18"/>
  <c r="S309" i="23"/>
  <c r="G134" i="23"/>
  <c r="I129" i="21"/>
  <c r="I131" i="21"/>
  <c r="E99" i="21"/>
  <c r="E128" i="21"/>
  <c r="S99" i="22"/>
  <c r="M134" i="22"/>
  <c r="V96" i="22"/>
  <c r="D94" i="18"/>
  <c r="O94" i="23"/>
  <c r="M97" i="23"/>
  <c r="W132" i="25"/>
  <c r="J132" i="29"/>
  <c r="C134" i="29"/>
  <c r="W309" i="30"/>
  <c r="M96" i="30"/>
  <c r="F100" i="30"/>
  <c r="O100" i="19"/>
  <c r="U238" i="32"/>
  <c r="D101" i="19"/>
  <c r="T98" i="32"/>
  <c r="P134" i="32"/>
  <c r="M130" i="32"/>
  <c r="P128" i="32"/>
  <c r="U203" i="22"/>
  <c r="U194" i="22"/>
  <c r="U199" i="22"/>
  <c r="U197" i="22"/>
  <c r="U195" i="22"/>
  <c r="U202" i="22"/>
  <c r="U201" i="22"/>
  <c r="S308" i="20"/>
  <c r="I101" i="28"/>
  <c r="J92" i="29"/>
  <c r="J134" i="29"/>
  <c r="R95" i="30"/>
  <c r="D134" i="30"/>
  <c r="J96" i="30"/>
  <c r="I93" i="33"/>
  <c r="U17" i="29"/>
  <c r="D12" i="28"/>
  <c r="D17" i="24"/>
  <c r="U19" i="25"/>
  <c r="U311" i="26"/>
  <c r="U315" i="26"/>
  <c r="U309" i="26"/>
  <c r="U313" i="26"/>
  <c r="C58" i="22"/>
  <c r="T39" i="20"/>
  <c r="C134" i="24"/>
  <c r="F235" i="21"/>
  <c r="N101" i="21"/>
  <c r="I132" i="21"/>
  <c r="D100" i="21"/>
  <c r="K94" i="21"/>
  <c r="Q99" i="22"/>
  <c r="F101" i="22"/>
  <c r="V135" i="18"/>
  <c r="C96" i="18"/>
  <c r="V135" i="23"/>
  <c r="V99" i="24"/>
  <c r="H55" i="24"/>
  <c r="H62" i="24" s="1"/>
  <c r="M99" i="24"/>
  <c r="L237" i="25"/>
  <c r="S66" i="25"/>
  <c r="W131" i="25"/>
  <c r="K66" i="25"/>
  <c r="J238" i="26"/>
  <c r="G241" i="26"/>
  <c r="R135" i="26"/>
  <c r="Q131" i="26"/>
  <c r="P130" i="27"/>
  <c r="I135" i="28"/>
  <c r="M55" i="28"/>
  <c r="M66" i="28" s="1"/>
  <c r="W100" i="28"/>
  <c r="V99" i="28"/>
  <c r="M93" i="29"/>
  <c r="P127" i="29"/>
  <c r="L134" i="29"/>
  <c r="P237" i="29"/>
  <c r="W94" i="30"/>
  <c r="H240" i="30"/>
  <c r="T132" i="30"/>
  <c r="N98" i="30"/>
  <c r="N94" i="30"/>
  <c r="D98" i="19"/>
  <c r="P97" i="32"/>
  <c r="R100" i="32"/>
  <c r="N92" i="33"/>
  <c r="H237" i="32"/>
  <c r="O131" i="32"/>
  <c r="H134" i="33"/>
  <c r="K97" i="33"/>
  <c r="K101" i="33"/>
  <c r="K16" i="22"/>
  <c r="S20" i="18"/>
  <c r="K17" i="26"/>
  <c r="V15" i="30"/>
  <c r="L275" i="24"/>
  <c r="L276" i="24"/>
  <c r="L274" i="24"/>
  <c r="L272" i="24"/>
  <c r="R39" i="21"/>
  <c r="F309" i="22"/>
  <c r="U198" i="20"/>
  <c r="U194" i="20"/>
  <c r="G316" i="27"/>
  <c r="G308" i="27"/>
  <c r="U234" i="24"/>
  <c r="E100" i="21"/>
  <c r="I237" i="18"/>
  <c r="R126" i="27"/>
  <c r="L100" i="30"/>
  <c r="O94" i="19"/>
  <c r="R40" i="20"/>
  <c r="R39" i="20" s="1"/>
  <c r="Q235" i="21"/>
  <c r="W100" i="21"/>
  <c r="F92" i="21"/>
  <c r="D128" i="22"/>
  <c r="F98" i="22"/>
  <c r="R130" i="22"/>
  <c r="S63" i="22"/>
  <c r="K130" i="18"/>
  <c r="W131" i="18"/>
  <c r="S130" i="18"/>
  <c r="D128" i="23"/>
  <c r="M94" i="23"/>
  <c r="J239" i="24"/>
  <c r="K98" i="24"/>
  <c r="G96" i="24"/>
  <c r="C131" i="24"/>
  <c r="O131" i="24"/>
  <c r="M127" i="25"/>
  <c r="M101" i="25"/>
  <c r="W134" i="25"/>
  <c r="Q239" i="26"/>
  <c r="T99" i="26"/>
  <c r="I92" i="28"/>
  <c r="S95" i="28"/>
  <c r="V97" i="29"/>
  <c r="U55" i="29"/>
  <c r="U61" i="29" s="1"/>
  <c r="H100" i="29"/>
  <c r="V96" i="29"/>
  <c r="H92" i="30"/>
  <c r="O94" i="30"/>
  <c r="S93" i="30"/>
  <c r="E95" i="30"/>
  <c r="T93" i="19"/>
  <c r="J95" i="32"/>
  <c r="V101" i="19"/>
  <c r="W20" i="26"/>
  <c r="C19" i="26"/>
  <c r="M128" i="22"/>
  <c r="J130" i="21"/>
  <c r="V98" i="22"/>
  <c r="O96" i="23"/>
  <c r="D96" i="28"/>
  <c r="O97" i="19"/>
  <c r="P98" i="21"/>
  <c r="Q101" i="22"/>
  <c r="M92" i="22"/>
  <c r="U98" i="22"/>
  <c r="S65" i="22"/>
  <c r="O101" i="22"/>
  <c r="S100" i="22"/>
  <c r="D132" i="22"/>
  <c r="T60" i="22"/>
  <c r="S66" i="22"/>
  <c r="J59" i="22"/>
  <c r="S134" i="18"/>
  <c r="T93" i="18"/>
  <c r="Q126" i="23"/>
  <c r="Q133" i="23"/>
  <c r="I97" i="24"/>
  <c r="P97" i="24"/>
  <c r="P126" i="24"/>
  <c r="H126" i="24"/>
  <c r="G239" i="25"/>
  <c r="L240" i="25"/>
  <c r="E133" i="25"/>
  <c r="F126" i="25"/>
  <c r="F131" i="25"/>
  <c r="J237" i="26"/>
  <c r="V131" i="27"/>
  <c r="J94" i="26"/>
  <c r="I127" i="27"/>
  <c r="C92" i="28"/>
  <c r="Q237" i="29"/>
  <c r="U132" i="28"/>
  <c r="N96" i="29"/>
  <c r="T101" i="29"/>
  <c r="R98" i="29"/>
  <c r="T132" i="29"/>
  <c r="N100" i="30"/>
  <c r="D93" i="19"/>
  <c r="O94" i="32"/>
  <c r="K100" i="19"/>
  <c r="L135" i="32"/>
  <c r="H241" i="32"/>
  <c r="G93" i="32"/>
  <c r="I236" i="32"/>
  <c r="P11" i="19"/>
  <c r="O39" i="29"/>
  <c r="V130" i="20"/>
  <c r="Q315" i="19"/>
  <c r="Q312" i="19"/>
  <c r="G309" i="27"/>
  <c r="J131" i="21"/>
  <c r="Q96" i="22"/>
  <c r="N62" i="25"/>
  <c r="N67" i="25"/>
  <c r="I190" i="17"/>
  <c r="J190" i="17"/>
  <c r="K190" i="17"/>
  <c r="R100" i="21"/>
  <c r="J127" i="21"/>
  <c r="R126" i="21"/>
  <c r="H92" i="21"/>
  <c r="M131" i="22"/>
  <c r="H236" i="18"/>
  <c r="H128" i="25"/>
  <c r="T93" i="26"/>
  <c r="I188" i="17"/>
  <c r="J188" i="17"/>
  <c r="K188" i="17"/>
  <c r="W39" i="20"/>
  <c r="T77" i="10"/>
  <c r="H77" i="10" s="1"/>
  <c r="F236" i="21"/>
  <c r="F241" i="21"/>
  <c r="U101" i="21"/>
  <c r="F97" i="21"/>
  <c r="U97" i="21"/>
  <c r="L130" i="21"/>
  <c r="S234" i="22"/>
  <c r="S101" i="22"/>
  <c r="V100" i="22"/>
  <c r="Q100" i="22"/>
  <c r="C65" i="22"/>
  <c r="V127" i="22"/>
  <c r="M99" i="18"/>
  <c r="N234" i="18"/>
  <c r="T96" i="18"/>
  <c r="E238" i="23"/>
  <c r="S130" i="23"/>
  <c r="Q55" i="23"/>
  <c r="Q67" i="23" s="1"/>
  <c r="J240" i="24"/>
  <c r="U96" i="24"/>
  <c r="V97" i="24"/>
  <c r="P101" i="24"/>
  <c r="N94" i="24"/>
  <c r="L96" i="24"/>
  <c r="L238" i="25"/>
  <c r="P130" i="24"/>
  <c r="J132" i="25"/>
  <c r="G99" i="25"/>
  <c r="G239" i="26"/>
  <c r="Q132" i="26"/>
  <c r="I98" i="26"/>
  <c r="R128" i="26"/>
  <c r="N130" i="26"/>
  <c r="J55" i="27"/>
  <c r="J62" i="27" s="1"/>
  <c r="V135" i="27"/>
  <c r="C239" i="28"/>
  <c r="V134" i="29"/>
  <c r="E132" i="28"/>
  <c r="Q95" i="29"/>
  <c r="J96" i="29"/>
  <c r="U96" i="29"/>
  <c r="P134" i="29"/>
  <c r="D126" i="30"/>
  <c r="T129" i="30"/>
  <c r="S134" i="29"/>
  <c r="G100" i="30"/>
  <c r="G39" i="30"/>
  <c r="L96" i="30"/>
  <c r="S99" i="30"/>
  <c r="G93" i="30"/>
  <c r="D237" i="19"/>
  <c r="N97" i="30"/>
  <c r="T93" i="32"/>
  <c r="M93" i="32"/>
  <c r="I241" i="32"/>
  <c r="V133" i="32"/>
  <c r="S135" i="32"/>
  <c r="P132" i="32"/>
  <c r="V92" i="32"/>
  <c r="W97" i="32"/>
  <c r="M96" i="33"/>
  <c r="S39" i="33"/>
  <c r="Q18" i="23"/>
  <c r="L16" i="29"/>
  <c r="V133" i="20"/>
  <c r="U127" i="20"/>
  <c r="V128" i="20"/>
  <c r="L132" i="26"/>
  <c r="N267" i="22"/>
  <c r="L317" i="27"/>
  <c r="L310" i="27"/>
  <c r="L312" i="27"/>
  <c r="H135" i="21"/>
  <c r="H133" i="21"/>
  <c r="H131" i="21"/>
  <c r="W197" i="22"/>
  <c r="W195" i="22"/>
  <c r="E135" i="33"/>
  <c r="H308" i="24"/>
  <c r="H313" i="24"/>
  <c r="N131" i="21"/>
  <c r="N135" i="21"/>
  <c r="W278" i="21"/>
  <c r="M133" i="32"/>
  <c r="U130" i="20"/>
  <c r="V127" i="20"/>
  <c r="T272" i="21"/>
  <c r="I40" i="22"/>
  <c r="I39" i="22" s="1"/>
  <c r="M55" i="19"/>
  <c r="M59" i="19" s="1"/>
  <c r="M128" i="32"/>
  <c r="E201" i="22"/>
  <c r="E202" i="22"/>
  <c r="D233" i="19"/>
  <c r="D236" i="19"/>
  <c r="V157" i="26"/>
  <c r="V160" i="26" s="1"/>
  <c r="U234" i="25"/>
  <c r="L239" i="24"/>
  <c r="K234" i="23"/>
  <c r="K240" i="23"/>
  <c r="E236" i="23"/>
  <c r="T239" i="18"/>
  <c r="P237" i="18"/>
  <c r="W239" i="18"/>
  <c r="P234" i="18"/>
  <c r="T236" i="18"/>
  <c r="P240" i="18"/>
  <c r="W241" i="18"/>
  <c r="W233" i="18"/>
  <c r="T237" i="18"/>
  <c r="U239" i="18"/>
  <c r="T235" i="18"/>
  <c r="U241" i="21"/>
  <c r="T238" i="21"/>
  <c r="E240" i="21"/>
  <c r="R166" i="22"/>
  <c r="W168" i="22"/>
  <c r="W169" i="22"/>
  <c r="R163" i="22"/>
  <c r="R168" i="22"/>
  <c r="R160" i="22"/>
  <c r="R167" i="22"/>
  <c r="R162" i="22"/>
  <c r="R161" i="22"/>
  <c r="Q240" i="21"/>
  <c r="D240" i="21"/>
  <c r="C240" i="21"/>
  <c r="N236" i="22"/>
  <c r="J233" i="23"/>
  <c r="Q234" i="21"/>
  <c r="U233" i="18"/>
  <c r="Q233" i="18"/>
  <c r="V237" i="23"/>
  <c r="L241" i="24"/>
  <c r="I240" i="22"/>
  <c r="Q233" i="23"/>
  <c r="N239" i="25"/>
  <c r="U236" i="30"/>
  <c r="U238" i="30"/>
  <c r="W157" i="21"/>
  <c r="W164" i="21" s="1"/>
  <c r="Q236" i="18"/>
  <c r="K241" i="23"/>
  <c r="J236" i="23"/>
  <c r="P241" i="25"/>
  <c r="M234" i="25"/>
  <c r="M240" i="25"/>
  <c r="N236" i="25"/>
  <c r="U232" i="29"/>
  <c r="Q238" i="21"/>
  <c r="R240" i="21"/>
  <c r="Q239" i="21"/>
  <c r="C241" i="22"/>
  <c r="F157" i="22"/>
  <c r="F163" i="22" s="1"/>
  <c r="R17" i="22"/>
  <c r="Q240" i="18"/>
  <c r="Q241" i="18"/>
  <c r="V235" i="18"/>
  <c r="N233" i="18"/>
  <c r="K239" i="18"/>
  <c r="I241" i="23"/>
  <c r="E239" i="23"/>
  <c r="S233" i="24"/>
  <c r="G238" i="25"/>
  <c r="J236" i="26"/>
  <c r="K238" i="27"/>
  <c r="K166" i="27"/>
  <c r="O241" i="28"/>
  <c r="J157" i="28"/>
  <c r="J167" i="28" s="1"/>
  <c r="I240" i="29"/>
  <c r="E241" i="19"/>
  <c r="T241" i="19"/>
  <c r="T237" i="19"/>
  <c r="C241" i="21"/>
  <c r="Q237" i="21"/>
  <c r="C235" i="21"/>
  <c r="U240" i="18"/>
  <c r="H234" i="18"/>
  <c r="K234" i="18"/>
  <c r="O237" i="23"/>
  <c r="K237" i="23"/>
  <c r="G236" i="24"/>
  <c r="U235" i="25"/>
  <c r="H240" i="25"/>
  <c r="P238" i="25"/>
  <c r="E239" i="28"/>
  <c r="Q157" i="29"/>
  <c r="Q167" i="29" s="1"/>
  <c r="D238" i="19"/>
  <c r="N236" i="32"/>
  <c r="C157" i="33"/>
  <c r="C165" i="33" s="1"/>
  <c r="R238" i="21"/>
  <c r="R12" i="22"/>
  <c r="H240" i="18"/>
  <c r="D236" i="23"/>
  <c r="E240" i="24"/>
  <c r="M239" i="25"/>
  <c r="O236" i="29"/>
  <c r="O237" i="28"/>
  <c r="U241" i="29"/>
  <c r="T233" i="19"/>
  <c r="G157" i="28"/>
  <c r="G165" i="28" s="1"/>
  <c r="C238" i="21"/>
  <c r="Q241" i="21"/>
  <c r="Q236" i="21"/>
  <c r="Q238" i="18"/>
  <c r="O236" i="25"/>
  <c r="U239" i="30"/>
  <c r="I233" i="30"/>
  <c r="U234" i="30"/>
  <c r="P157" i="19"/>
  <c r="P166" i="19" s="1"/>
  <c r="T236" i="19"/>
  <c r="U236" i="29"/>
  <c r="E232" i="19"/>
  <c r="D241" i="19"/>
  <c r="N239" i="32"/>
  <c r="I239" i="22"/>
  <c r="K236" i="18"/>
  <c r="K161" i="27"/>
  <c r="I235" i="30"/>
  <c r="C237" i="21"/>
  <c r="D233" i="21"/>
  <c r="I241" i="22"/>
  <c r="I234" i="22"/>
  <c r="N157" i="22"/>
  <c r="N164" i="22" s="1"/>
  <c r="R169" i="22"/>
  <c r="M239" i="24"/>
  <c r="O157" i="24"/>
  <c r="O163" i="24" s="1"/>
  <c r="I233" i="24"/>
  <c r="R234" i="21"/>
  <c r="C239" i="21"/>
  <c r="O157" i="21"/>
  <c r="O164" i="21" s="1"/>
  <c r="I239" i="18"/>
  <c r="Q237" i="18"/>
  <c r="J240" i="23"/>
  <c r="V236" i="23"/>
  <c r="M157" i="24"/>
  <c r="M160" i="24" s="1"/>
  <c r="I239" i="24"/>
  <c r="K157" i="24"/>
  <c r="K169" i="24" s="1"/>
  <c r="T241" i="25"/>
  <c r="P240" i="25"/>
  <c r="E241" i="25"/>
  <c r="G236" i="26"/>
  <c r="R157" i="26"/>
  <c r="R168" i="26" s="1"/>
  <c r="P234" i="29"/>
  <c r="P233" i="29"/>
  <c r="N232" i="22"/>
  <c r="K162" i="27"/>
  <c r="C234" i="21"/>
  <c r="T146" i="10" s="1"/>
  <c r="H146" i="10" s="1"/>
  <c r="I236" i="22"/>
  <c r="K169" i="27"/>
  <c r="Q234" i="28"/>
  <c r="U233" i="29"/>
  <c r="R237" i="21"/>
  <c r="C233" i="21"/>
  <c r="E241" i="24"/>
  <c r="U239" i="24"/>
  <c r="M241" i="25"/>
  <c r="N241" i="25"/>
  <c r="L157" i="26"/>
  <c r="L160" i="26" s="1"/>
  <c r="E237" i="28"/>
  <c r="U237" i="29"/>
  <c r="K233" i="30"/>
  <c r="E240" i="19"/>
  <c r="D240" i="19"/>
  <c r="N233" i="32"/>
  <c r="N237" i="32"/>
  <c r="Q236" i="32"/>
  <c r="K235" i="18"/>
  <c r="U157" i="24"/>
  <c r="U163" i="24" s="1"/>
  <c r="K168" i="27"/>
  <c r="P235" i="25"/>
  <c r="P234" i="25"/>
  <c r="K233" i="27"/>
  <c r="K165" i="27"/>
  <c r="K239" i="23"/>
  <c r="O239" i="24"/>
  <c r="Q241" i="28"/>
  <c r="C236" i="21"/>
  <c r="W238" i="18"/>
  <c r="K237" i="18"/>
  <c r="J157" i="18"/>
  <c r="J167" i="18" s="1"/>
  <c r="V232" i="23"/>
  <c r="J237" i="23"/>
  <c r="O238" i="23"/>
  <c r="E240" i="28"/>
  <c r="E235" i="28"/>
  <c r="R241" i="21"/>
  <c r="R233" i="21"/>
  <c r="Q234" i="18"/>
  <c r="U239" i="23"/>
  <c r="O236" i="23"/>
  <c r="O235" i="23"/>
  <c r="H236" i="25"/>
  <c r="O234" i="25"/>
  <c r="R239" i="25"/>
  <c r="G236" i="25"/>
  <c r="L157" i="25"/>
  <c r="L169" i="25" s="1"/>
  <c r="G232" i="26"/>
  <c r="O238" i="28"/>
  <c r="O233" i="28"/>
  <c r="O240" i="29"/>
  <c r="U239" i="29"/>
  <c r="E236" i="19"/>
  <c r="H97" i="20"/>
  <c r="H101" i="20"/>
  <c r="R128" i="20"/>
  <c r="R129" i="20"/>
  <c r="R127" i="20"/>
  <c r="R135" i="20"/>
  <c r="R134" i="20"/>
  <c r="E130" i="20"/>
  <c r="L130" i="20"/>
  <c r="N96" i="20"/>
  <c r="M99" i="20"/>
  <c r="G94" i="20"/>
  <c r="C127" i="20"/>
  <c r="H129" i="20"/>
  <c r="R126" i="20"/>
  <c r="O94" i="20"/>
  <c r="S135" i="20"/>
  <c r="S93" i="20"/>
  <c r="S96" i="20"/>
  <c r="F92" i="20"/>
  <c r="Q95" i="20"/>
  <c r="R130" i="20"/>
  <c r="S100" i="20"/>
  <c r="M308" i="20"/>
  <c r="E93" i="20"/>
  <c r="S126" i="20"/>
  <c r="E135" i="20"/>
  <c r="O55" i="20"/>
  <c r="O62" i="20" s="1"/>
  <c r="J129" i="20"/>
  <c r="C95" i="20"/>
  <c r="L93" i="20"/>
  <c r="S101" i="20"/>
  <c r="M128" i="20"/>
  <c r="E94" i="20"/>
  <c r="T93" i="20"/>
  <c r="C135" i="20"/>
  <c r="C93" i="20"/>
  <c r="C96" i="20"/>
  <c r="F127" i="20"/>
  <c r="V94" i="20"/>
  <c r="G129" i="20"/>
  <c r="M95" i="20"/>
  <c r="C100" i="20"/>
  <c r="O130" i="20"/>
  <c r="K98" i="20"/>
  <c r="N130" i="20"/>
  <c r="O197" i="20"/>
  <c r="O201" i="20"/>
  <c r="O203" i="20"/>
  <c r="O194" i="20"/>
  <c r="O198" i="20"/>
  <c r="O202" i="20"/>
  <c r="O199" i="20"/>
  <c r="O200" i="20"/>
  <c r="O195" i="20"/>
  <c r="O128" i="20"/>
  <c r="F97" i="20"/>
  <c r="H94" i="20"/>
  <c r="H100" i="20"/>
  <c r="M101" i="20"/>
  <c r="N308" i="20"/>
  <c r="R100" i="20"/>
  <c r="R132" i="20"/>
  <c r="R271" i="20"/>
  <c r="R279" i="20"/>
  <c r="R273" i="20"/>
  <c r="R277" i="20"/>
  <c r="R275" i="20"/>
  <c r="R270" i="20"/>
  <c r="R276" i="20"/>
  <c r="R274" i="20"/>
  <c r="R272" i="20"/>
  <c r="H95" i="20"/>
  <c r="F94" i="20"/>
  <c r="T130" i="20"/>
  <c r="M61" i="20"/>
  <c r="P97" i="20"/>
  <c r="S129" i="20"/>
  <c r="D60" i="20"/>
  <c r="H313" i="20"/>
  <c r="H314" i="20"/>
  <c r="H312" i="20"/>
  <c r="H316" i="20"/>
  <c r="H317" i="20"/>
  <c r="H315" i="20"/>
  <c r="H310" i="20"/>
  <c r="H311" i="20"/>
  <c r="K194" i="20"/>
  <c r="K198" i="20"/>
  <c r="K202" i="20"/>
  <c r="K197" i="20"/>
  <c r="K195" i="20"/>
  <c r="K199" i="20"/>
  <c r="K203" i="20"/>
  <c r="K196" i="20"/>
  <c r="K201" i="20"/>
  <c r="K200" i="20"/>
  <c r="U93" i="20"/>
  <c r="W127" i="20"/>
  <c r="W133" i="20"/>
  <c r="O92" i="20"/>
  <c r="J93" i="20"/>
  <c r="H135" i="20"/>
  <c r="T273" i="20"/>
  <c r="T275" i="20"/>
  <c r="T279" i="20"/>
  <c r="T270" i="20"/>
  <c r="T277" i="20"/>
  <c r="T276" i="20"/>
  <c r="T278" i="20"/>
  <c r="T271" i="20"/>
  <c r="T274" i="20"/>
  <c r="W131" i="20"/>
  <c r="W134" i="20"/>
  <c r="M94" i="20"/>
  <c r="J133" i="20"/>
  <c r="Q100" i="20"/>
  <c r="N99" i="20"/>
  <c r="K93" i="20"/>
  <c r="S127" i="20"/>
  <c r="O101" i="20"/>
  <c r="R94" i="20"/>
  <c r="H99" i="20"/>
  <c r="G135" i="20"/>
  <c r="D93" i="20"/>
  <c r="M127" i="20"/>
  <c r="D95" i="20"/>
  <c r="N203" i="20"/>
  <c r="N197" i="20"/>
  <c r="N199" i="20"/>
  <c r="N194" i="20"/>
  <c r="N198" i="20"/>
  <c r="N202" i="20"/>
  <c r="N195" i="20"/>
  <c r="N201" i="20"/>
  <c r="N200" i="20"/>
  <c r="C202" i="20"/>
  <c r="C200" i="20"/>
  <c r="C197" i="20"/>
  <c r="C201" i="20"/>
  <c r="C198" i="20"/>
  <c r="C196" i="20"/>
  <c r="T104" i="10" s="1"/>
  <c r="H104" i="10" s="1"/>
  <c r="C199" i="20"/>
  <c r="C203" i="20"/>
  <c r="C195" i="20"/>
  <c r="C194" i="20"/>
  <c r="F134" i="20"/>
  <c r="L272" i="20"/>
  <c r="G126" i="20"/>
  <c r="M134" i="20"/>
  <c r="W99" i="20"/>
  <c r="T135" i="20"/>
  <c r="M59" i="20"/>
  <c r="G131" i="20"/>
  <c r="R93" i="20"/>
  <c r="S99" i="20"/>
  <c r="M126" i="20"/>
  <c r="S98" i="20"/>
  <c r="P92" i="20"/>
  <c r="E97" i="20"/>
  <c r="L92" i="20"/>
  <c r="M98" i="20"/>
  <c r="L134" i="20"/>
  <c r="W310" i="20"/>
  <c r="W311" i="20"/>
  <c r="W315" i="20"/>
  <c r="W317" i="20"/>
  <c r="W312" i="20"/>
  <c r="W316" i="20"/>
  <c r="W313" i="20"/>
  <c r="W314" i="20"/>
  <c r="I92" i="20"/>
  <c r="K101" i="20"/>
  <c r="F128" i="20"/>
  <c r="N93" i="20"/>
  <c r="Q200" i="20"/>
  <c r="Q194" i="20"/>
  <c r="Q198" i="20"/>
  <c r="Q202" i="20"/>
  <c r="Q197" i="20"/>
  <c r="Q195" i="20"/>
  <c r="Q203" i="20"/>
  <c r="Q201" i="20"/>
  <c r="Q199" i="20"/>
  <c r="N271" i="20"/>
  <c r="N274" i="20"/>
  <c r="N273" i="20"/>
  <c r="N279" i="20"/>
  <c r="N277" i="20"/>
  <c r="N270" i="20"/>
  <c r="N276" i="20"/>
  <c r="N275" i="20"/>
  <c r="W270" i="20"/>
  <c r="W274" i="20"/>
  <c r="W276" i="20"/>
  <c r="W271" i="20"/>
  <c r="W275" i="20"/>
  <c r="W278" i="20"/>
  <c r="W273" i="20"/>
  <c r="W279" i="20"/>
  <c r="W277" i="20"/>
  <c r="P132" i="20"/>
  <c r="P135" i="20"/>
  <c r="P128" i="20"/>
  <c r="P126" i="20"/>
  <c r="S130" i="20"/>
  <c r="R96" i="20"/>
  <c r="I135" i="20"/>
  <c r="D64" i="20"/>
  <c r="R133" i="20"/>
  <c r="N133" i="20"/>
  <c r="W92" i="20"/>
  <c r="I130" i="20"/>
  <c r="S92" i="20"/>
  <c r="M96" i="20"/>
  <c r="J96" i="20"/>
  <c r="T100" i="20"/>
  <c r="L308" i="20"/>
  <c r="U99" i="20"/>
  <c r="C99" i="20"/>
  <c r="N126" i="20"/>
  <c r="K273" i="20"/>
  <c r="K277" i="20"/>
  <c r="K275" i="20"/>
  <c r="K279" i="20"/>
  <c r="K270" i="20"/>
  <c r="K274" i="20"/>
  <c r="K271" i="20"/>
  <c r="K272" i="20"/>
  <c r="K276" i="20"/>
  <c r="S202" i="20"/>
  <c r="S200" i="20"/>
  <c r="S195" i="20"/>
  <c r="S197" i="20"/>
  <c r="S201" i="20"/>
  <c r="S194" i="20"/>
  <c r="S198" i="20"/>
  <c r="S199" i="20"/>
  <c r="S203" i="20"/>
  <c r="G98" i="20"/>
  <c r="G97" i="20"/>
  <c r="N132" i="20"/>
  <c r="N131" i="20"/>
  <c r="D134" i="20"/>
  <c r="D131" i="20"/>
  <c r="D135" i="20"/>
  <c r="D133" i="20"/>
  <c r="E95" i="20"/>
  <c r="R101" i="20"/>
  <c r="N134" i="20"/>
  <c r="G60" i="20"/>
  <c r="F129" i="20"/>
  <c r="Q97" i="20"/>
  <c r="S132" i="20"/>
  <c r="O93" i="20"/>
  <c r="Q132" i="20"/>
  <c r="Q130" i="20"/>
  <c r="Q131" i="20"/>
  <c r="F131" i="20"/>
  <c r="G92" i="20"/>
  <c r="H98" i="20"/>
  <c r="N129" i="20"/>
  <c r="W94" i="20"/>
  <c r="D94" i="20"/>
  <c r="C126" i="20"/>
  <c r="J131" i="20"/>
  <c r="R97" i="20"/>
  <c r="V132" i="20"/>
  <c r="O97" i="20"/>
  <c r="W101" i="20"/>
  <c r="M276" i="20"/>
  <c r="M270" i="20"/>
  <c r="M274" i="20"/>
  <c r="M279" i="20"/>
  <c r="M277" i="20"/>
  <c r="M272" i="20"/>
  <c r="M275" i="20"/>
  <c r="M271" i="20"/>
  <c r="M273" i="20"/>
  <c r="Q316" i="20"/>
  <c r="Q310" i="20"/>
  <c r="Q314" i="20"/>
  <c r="Q315" i="20"/>
  <c r="Q313" i="20"/>
  <c r="Q311" i="20"/>
  <c r="Q317" i="20"/>
  <c r="Q312" i="20"/>
  <c r="G198" i="20"/>
  <c r="G199" i="20"/>
  <c r="G203" i="20"/>
  <c r="G200" i="20"/>
  <c r="G201" i="20"/>
  <c r="G194" i="20"/>
  <c r="G202" i="20"/>
  <c r="G197" i="20"/>
  <c r="G195" i="20"/>
  <c r="O259" i="20"/>
  <c r="N272" i="20"/>
  <c r="Q308" i="20"/>
  <c r="Q196" i="20"/>
  <c r="W129" i="20"/>
  <c r="M92" i="20"/>
  <c r="P127" i="20"/>
  <c r="G196" i="20"/>
  <c r="V60" i="20"/>
  <c r="E133" i="20"/>
  <c r="G308" i="20"/>
  <c r="M97" i="20"/>
  <c r="S128" i="20"/>
  <c r="J100" i="20"/>
  <c r="S134" i="20"/>
  <c r="Q92" i="20"/>
  <c r="N92" i="20"/>
  <c r="U98" i="20"/>
  <c r="D100" i="20"/>
  <c r="T95" i="20"/>
  <c r="W96" i="20"/>
  <c r="F132" i="20"/>
  <c r="V279" i="20"/>
  <c r="V270" i="20"/>
  <c r="V276" i="20"/>
  <c r="V271" i="20"/>
  <c r="V277" i="20"/>
  <c r="V275" i="20"/>
  <c r="V274" i="20"/>
  <c r="V273" i="20"/>
  <c r="H92" i="20"/>
  <c r="G101" i="20"/>
  <c r="E311" i="20"/>
  <c r="E313" i="20"/>
  <c r="E317" i="20"/>
  <c r="E312" i="20"/>
  <c r="E315" i="20"/>
  <c r="E310" i="20"/>
  <c r="E316" i="20"/>
  <c r="E314" i="20"/>
  <c r="C131" i="20"/>
  <c r="C130" i="20"/>
  <c r="C129" i="20"/>
  <c r="R199" i="20"/>
  <c r="R198" i="20"/>
  <c r="R202" i="20"/>
  <c r="R197" i="20"/>
  <c r="R194" i="20"/>
  <c r="R200" i="20"/>
  <c r="R195" i="20"/>
  <c r="R203" i="20"/>
  <c r="R201" i="20"/>
  <c r="M60" i="20"/>
  <c r="L135" i="20"/>
  <c r="K278" i="20"/>
  <c r="L132" i="20"/>
  <c r="W100" i="20"/>
  <c r="Q99" i="20"/>
  <c r="V96" i="20"/>
  <c r="P96" i="20"/>
  <c r="H131" i="20"/>
  <c r="P129" i="20"/>
  <c r="E308" i="20"/>
  <c r="C128" i="20"/>
  <c r="O99" i="20"/>
  <c r="J58" i="20"/>
  <c r="U278" i="20"/>
  <c r="I99" i="20"/>
  <c r="V272" i="20"/>
  <c r="K97" i="20"/>
  <c r="M312" i="20"/>
  <c r="M317" i="20"/>
  <c r="M311" i="20"/>
  <c r="M315" i="20"/>
  <c r="M310" i="20"/>
  <c r="M313" i="20"/>
  <c r="M316" i="20"/>
  <c r="M314" i="20"/>
  <c r="T133" i="20"/>
  <c r="T131" i="20"/>
  <c r="T134" i="20"/>
  <c r="I277" i="20"/>
  <c r="I271" i="20"/>
  <c r="I275" i="20"/>
  <c r="I279" i="20"/>
  <c r="I270" i="20"/>
  <c r="I276" i="20"/>
  <c r="I274" i="20"/>
  <c r="I278" i="20"/>
  <c r="I273" i="20"/>
  <c r="D65" i="20"/>
  <c r="I272" i="20"/>
  <c r="D127" i="20"/>
  <c r="O196" i="20"/>
  <c r="U131" i="20"/>
  <c r="U133" i="20"/>
  <c r="M130" i="20"/>
  <c r="W95" i="20"/>
  <c r="U128" i="20"/>
  <c r="U95" i="20"/>
  <c r="I97" i="20"/>
  <c r="C134" i="20"/>
  <c r="F101" i="20"/>
  <c r="W126" i="20"/>
  <c r="N98" i="20"/>
  <c r="G96" i="20"/>
  <c r="U129" i="20"/>
  <c r="N196" i="20"/>
  <c r="J97" i="20"/>
  <c r="W93" i="20"/>
  <c r="P317" i="20"/>
  <c r="P312" i="20"/>
  <c r="P310" i="20"/>
  <c r="P314" i="20"/>
  <c r="P315" i="20"/>
  <c r="P313" i="20"/>
  <c r="P316" i="20"/>
  <c r="P309" i="20"/>
  <c r="P311" i="20"/>
  <c r="H134" i="20"/>
  <c r="H130" i="20"/>
  <c r="H128" i="20"/>
  <c r="H132" i="20"/>
  <c r="P67" i="20"/>
  <c r="L126" i="20"/>
  <c r="L127" i="20"/>
  <c r="L133" i="20"/>
  <c r="L131" i="20"/>
  <c r="F130" i="20"/>
  <c r="I126" i="20"/>
  <c r="G100" i="20"/>
  <c r="V100" i="20"/>
  <c r="W135" i="20"/>
  <c r="E100" i="20"/>
  <c r="U276" i="20"/>
  <c r="U279" i="20"/>
  <c r="U274" i="20"/>
  <c r="U277" i="20"/>
  <c r="U275" i="20"/>
  <c r="U270" i="20"/>
  <c r="U273" i="20"/>
  <c r="U271" i="20"/>
  <c r="F96" i="20"/>
  <c r="T92" i="20"/>
  <c r="L101" i="20"/>
  <c r="J94" i="20"/>
  <c r="P100" i="20"/>
  <c r="D92" i="20"/>
  <c r="J101" i="20"/>
  <c r="G95" i="20"/>
  <c r="K94" i="20"/>
  <c r="S95" i="20"/>
  <c r="H133" i="20"/>
  <c r="F93" i="20"/>
  <c r="P101" i="20"/>
  <c r="D63" i="20"/>
  <c r="W132" i="20"/>
  <c r="E129" i="20"/>
  <c r="V135" i="20"/>
  <c r="E128" i="20"/>
  <c r="G127" i="20"/>
  <c r="G133" i="20"/>
  <c r="G128" i="20"/>
  <c r="F195" i="20"/>
  <c r="F199" i="20"/>
  <c r="F194" i="20"/>
  <c r="F201" i="20"/>
  <c r="F196" i="20"/>
  <c r="F200" i="20"/>
  <c r="F197" i="20"/>
  <c r="F203" i="20"/>
  <c r="F198" i="20"/>
  <c r="F202" i="20"/>
  <c r="O134" i="20"/>
  <c r="O135" i="20"/>
  <c r="O126" i="20"/>
  <c r="F133" i="20"/>
  <c r="T101" i="20"/>
  <c r="S196" i="20"/>
  <c r="F100" i="20"/>
  <c r="J99" i="20"/>
  <c r="J134" i="20"/>
  <c r="V99" i="20"/>
  <c r="E99" i="20"/>
  <c r="D58" i="20"/>
  <c r="O100" i="20"/>
  <c r="L94" i="20"/>
  <c r="P93" i="20"/>
  <c r="M93" i="20"/>
  <c r="O96" i="20"/>
  <c r="U100" i="20"/>
  <c r="S63" i="20"/>
  <c r="G132" i="20"/>
  <c r="L95" i="20"/>
  <c r="J128" i="20"/>
  <c r="F135" i="20"/>
  <c r="I94" i="20"/>
  <c r="J127" i="20"/>
  <c r="P130" i="20"/>
  <c r="D317" i="20"/>
  <c r="D315" i="20"/>
  <c r="D313" i="20"/>
  <c r="D308" i="20"/>
  <c r="D314" i="20"/>
  <c r="D312" i="20"/>
  <c r="D310" i="20"/>
  <c r="D316" i="20"/>
  <c r="D311" i="20"/>
  <c r="L313" i="20"/>
  <c r="L311" i="20"/>
  <c r="L315" i="20"/>
  <c r="L310" i="20"/>
  <c r="L316" i="20"/>
  <c r="L314" i="20"/>
  <c r="L317" i="20"/>
  <c r="L312" i="20"/>
  <c r="L277" i="20"/>
  <c r="L279" i="20"/>
  <c r="L270" i="20"/>
  <c r="L274" i="20"/>
  <c r="L275" i="20"/>
  <c r="L273" i="20"/>
  <c r="L276" i="20"/>
  <c r="L271" i="20"/>
  <c r="M129" i="20"/>
  <c r="M135" i="20"/>
  <c r="M133" i="20"/>
  <c r="M131" i="20"/>
  <c r="I134" i="20"/>
  <c r="I132" i="20"/>
  <c r="I133" i="20"/>
  <c r="E127" i="20"/>
  <c r="I129" i="20"/>
  <c r="D101" i="20"/>
  <c r="O131" i="20"/>
  <c r="P308" i="20"/>
  <c r="K99" i="20"/>
  <c r="O98" i="20"/>
  <c r="O133" i="20"/>
  <c r="K95" i="20"/>
  <c r="V97" i="20"/>
  <c r="F99" i="20"/>
  <c r="J98" i="20"/>
  <c r="T99" i="20"/>
  <c r="E131" i="20"/>
  <c r="N100" i="20"/>
  <c r="U92" i="20"/>
  <c r="R92" i="20"/>
  <c r="R131" i="20"/>
  <c r="R98" i="20"/>
  <c r="K100" i="20"/>
  <c r="I96" i="20"/>
  <c r="D129" i="20"/>
  <c r="S97" i="20"/>
  <c r="V129" i="20"/>
  <c r="Q94" i="20"/>
  <c r="N127" i="20"/>
  <c r="O127" i="20"/>
  <c r="C92" i="20"/>
  <c r="E309" i="20"/>
  <c r="G310" i="20"/>
  <c r="G315" i="20"/>
  <c r="G317" i="20"/>
  <c r="G312" i="20"/>
  <c r="G316" i="20"/>
  <c r="G313" i="20"/>
  <c r="G311" i="20"/>
  <c r="G314" i="20"/>
  <c r="S270" i="20"/>
  <c r="S271" i="20"/>
  <c r="S275" i="20"/>
  <c r="S277" i="20"/>
  <c r="S276" i="20"/>
  <c r="S273" i="20"/>
  <c r="S279" i="20"/>
  <c r="S274" i="20"/>
  <c r="S278" i="20"/>
  <c r="L97" i="20"/>
  <c r="L98" i="20"/>
  <c r="L100" i="20"/>
  <c r="P131" i="20"/>
  <c r="J126" i="20"/>
  <c r="H126" i="20"/>
  <c r="I100" i="20"/>
  <c r="Q98" i="20"/>
  <c r="P98" i="20"/>
  <c r="U94" i="20"/>
  <c r="T132" i="20"/>
  <c r="P94" i="20"/>
  <c r="U96" i="20"/>
  <c r="D309" i="20"/>
  <c r="D96" i="20"/>
  <c r="N128" i="20"/>
  <c r="D99" i="20"/>
  <c r="J130" i="20"/>
  <c r="V98" i="20"/>
  <c r="W130" i="20"/>
  <c r="W97" i="20"/>
  <c r="N95" i="20"/>
  <c r="E98" i="20"/>
  <c r="V93" i="20"/>
  <c r="T126" i="20"/>
  <c r="P133" i="20"/>
  <c r="W128" i="20"/>
  <c r="T129" i="20"/>
  <c r="I316" i="20"/>
  <c r="I310" i="20"/>
  <c r="I312" i="20"/>
  <c r="I311" i="20"/>
  <c r="I317" i="20"/>
  <c r="I315" i="20"/>
  <c r="I308" i="20"/>
  <c r="I314" i="20"/>
  <c r="I313" i="20"/>
  <c r="M200" i="20"/>
  <c r="M201" i="20"/>
  <c r="M195" i="20"/>
  <c r="M199" i="20"/>
  <c r="M203" i="20"/>
  <c r="M194" i="20"/>
  <c r="M202" i="20"/>
  <c r="M197" i="20"/>
  <c r="M198" i="20"/>
  <c r="M196" i="20"/>
  <c r="Q96" i="20"/>
  <c r="Q101" i="20"/>
  <c r="U101" i="20"/>
  <c r="D130" i="20"/>
  <c r="R196" i="20"/>
  <c r="J132" i="20"/>
  <c r="D97" i="20"/>
  <c r="D132" i="20"/>
  <c r="E96" i="20"/>
  <c r="N278" i="20"/>
  <c r="I95" i="20"/>
  <c r="I98" i="20"/>
  <c r="O129" i="20"/>
  <c r="Q309" i="20"/>
  <c r="E92" i="20"/>
  <c r="G130" i="20"/>
  <c r="P134" i="20"/>
  <c r="S133" i="20"/>
  <c r="E126" i="20"/>
  <c r="V101" i="20"/>
  <c r="D126" i="20"/>
  <c r="U132" i="20"/>
  <c r="Q126" i="20"/>
  <c r="P99" i="20"/>
  <c r="N315" i="20"/>
  <c r="N313" i="20"/>
  <c r="N310" i="20"/>
  <c r="N314" i="20"/>
  <c r="N311" i="20"/>
  <c r="N312" i="20"/>
  <c r="N317" i="20"/>
  <c r="N316" i="20"/>
  <c r="T96" i="20"/>
  <c r="T94" i="20"/>
  <c r="T98" i="20"/>
  <c r="C94" i="20"/>
  <c r="C98" i="20"/>
  <c r="D61" i="20"/>
  <c r="U315" i="20"/>
  <c r="U313" i="20"/>
  <c r="U317" i="20"/>
  <c r="U316" i="20"/>
  <c r="U311" i="20"/>
  <c r="U314" i="20"/>
  <c r="U312" i="20"/>
  <c r="U310" i="20"/>
  <c r="C101" i="20"/>
  <c r="R95" i="20"/>
  <c r="I93" i="20"/>
  <c r="I131" i="20"/>
  <c r="I127" i="20"/>
  <c r="J95" i="20"/>
  <c r="S272" i="20"/>
  <c r="N94" i="20"/>
  <c r="N97" i="20"/>
  <c r="F98" i="20"/>
  <c r="T128" i="20"/>
  <c r="V92" i="20"/>
  <c r="L129" i="20"/>
  <c r="L96" i="20"/>
  <c r="H93" i="20"/>
  <c r="C133" i="20"/>
  <c r="H96" i="20"/>
  <c r="K92" i="20"/>
  <c r="H309" i="20"/>
  <c r="G99" i="20"/>
  <c r="E132" i="20"/>
  <c r="U135" i="20"/>
  <c r="I131" i="33"/>
  <c r="K55" i="33"/>
  <c r="K58" i="33" s="1"/>
  <c r="I127" i="33"/>
  <c r="H130" i="33"/>
  <c r="E126" i="33"/>
  <c r="S235" i="33"/>
  <c r="D96" i="33"/>
  <c r="P308" i="33"/>
  <c r="D97" i="33"/>
  <c r="C55" i="33"/>
  <c r="D101" i="33"/>
  <c r="N135" i="33"/>
  <c r="C236" i="33"/>
  <c r="H129" i="33"/>
  <c r="Q99" i="33"/>
  <c r="C241" i="33"/>
  <c r="V97" i="33"/>
  <c r="H133" i="33"/>
  <c r="K98" i="33"/>
  <c r="Q92" i="33"/>
  <c r="H127" i="33"/>
  <c r="D94" i="33"/>
  <c r="D93" i="33"/>
  <c r="D99" i="33"/>
  <c r="E129" i="33"/>
  <c r="D100" i="33"/>
  <c r="I98" i="33"/>
  <c r="S238" i="33"/>
  <c r="H198" i="33"/>
  <c r="H200" i="33"/>
  <c r="H203" i="33"/>
  <c r="U157" i="30"/>
  <c r="U164" i="30" s="1"/>
  <c r="Q237" i="30"/>
  <c r="J238" i="30"/>
  <c r="J237" i="30"/>
  <c r="I59" i="30"/>
  <c r="I62" i="30"/>
  <c r="I60" i="30"/>
  <c r="V309" i="30"/>
  <c r="L128" i="30"/>
  <c r="N236" i="30"/>
  <c r="V126" i="30"/>
  <c r="W134" i="30"/>
  <c r="Q235" i="30"/>
  <c r="P94" i="30"/>
  <c r="K133" i="30"/>
  <c r="J127" i="30"/>
  <c r="V134" i="30"/>
  <c r="P92" i="30"/>
  <c r="D132" i="30"/>
  <c r="N195" i="30"/>
  <c r="N199" i="30"/>
  <c r="N202" i="30"/>
  <c r="N198" i="30"/>
  <c r="N194" i="30"/>
  <c r="N200" i="30"/>
  <c r="V135" i="30"/>
  <c r="L132" i="30"/>
  <c r="J134" i="30"/>
  <c r="V130" i="30"/>
  <c r="I309" i="30"/>
  <c r="K129" i="30"/>
  <c r="H96" i="30"/>
  <c r="U127" i="30"/>
  <c r="Q40" i="30"/>
  <c r="Q39" i="30" s="1"/>
  <c r="D130" i="30"/>
  <c r="G92" i="30"/>
  <c r="P126" i="30"/>
  <c r="P129" i="30"/>
  <c r="P135" i="30"/>
  <c r="P132" i="30"/>
  <c r="P131" i="30"/>
  <c r="K92" i="30"/>
  <c r="L92" i="30"/>
  <c r="J40" i="30"/>
  <c r="J39" i="30" s="1"/>
  <c r="N196" i="30"/>
  <c r="D133" i="30"/>
  <c r="I126" i="30"/>
  <c r="P95" i="30"/>
  <c r="H95" i="30"/>
  <c r="L94" i="30"/>
  <c r="P97" i="29"/>
  <c r="E55" i="29"/>
  <c r="E63" i="29" s="1"/>
  <c r="K126" i="29"/>
  <c r="P92" i="29"/>
  <c r="R132" i="29"/>
  <c r="T127" i="29"/>
  <c r="H126" i="29"/>
  <c r="J95" i="29"/>
  <c r="S129" i="29"/>
  <c r="W131" i="29"/>
  <c r="F92" i="29"/>
  <c r="S131" i="29"/>
  <c r="M132" i="29"/>
  <c r="W126" i="29"/>
  <c r="W272" i="29"/>
  <c r="P100" i="29"/>
  <c r="L126" i="29"/>
  <c r="J101" i="29"/>
  <c r="W132" i="29"/>
  <c r="G131" i="29"/>
  <c r="R131" i="29"/>
  <c r="U99" i="29"/>
  <c r="W134" i="29"/>
  <c r="M127" i="29"/>
  <c r="L130" i="29"/>
  <c r="G130" i="29"/>
  <c r="M92" i="29"/>
  <c r="D135" i="29"/>
  <c r="M129" i="29"/>
  <c r="U135" i="29"/>
  <c r="W308" i="29"/>
  <c r="P99" i="29"/>
  <c r="W128" i="29"/>
  <c r="P94" i="29"/>
  <c r="U93" i="29"/>
  <c r="S135" i="29"/>
  <c r="V127" i="29"/>
  <c r="M39" i="29"/>
  <c r="J203" i="29"/>
  <c r="J202" i="29"/>
  <c r="J199" i="29"/>
  <c r="J201" i="29"/>
  <c r="J198" i="29"/>
  <c r="J200" i="29"/>
  <c r="O157" i="29"/>
  <c r="O164" i="29" s="1"/>
  <c r="F127" i="29"/>
  <c r="V133" i="29"/>
  <c r="M94" i="29"/>
  <c r="C135" i="29"/>
  <c r="N196" i="29"/>
  <c r="H130" i="28"/>
  <c r="O95" i="28"/>
  <c r="Q100" i="28"/>
  <c r="T93" i="28"/>
  <c r="Q131" i="28"/>
  <c r="I133" i="28"/>
  <c r="Q98" i="28"/>
  <c r="S134" i="28"/>
  <c r="O92" i="28"/>
  <c r="O99" i="28"/>
  <c r="F130" i="28"/>
  <c r="E133" i="28"/>
  <c r="H133" i="28"/>
  <c r="U101" i="28"/>
  <c r="J40" i="28"/>
  <c r="J39" i="28" s="1"/>
  <c r="E96" i="28"/>
  <c r="Q94" i="28"/>
  <c r="O131" i="28"/>
  <c r="G126" i="28"/>
  <c r="C127" i="28"/>
  <c r="D132" i="28"/>
  <c r="U127" i="28"/>
  <c r="Q127" i="28"/>
  <c r="P97" i="28"/>
  <c r="U99" i="28"/>
  <c r="W98" i="28"/>
  <c r="I195" i="28"/>
  <c r="I203" i="28"/>
  <c r="S129" i="28"/>
  <c r="C55" i="28"/>
  <c r="C67" i="28" s="1"/>
  <c r="T441" i="10" s="1"/>
  <c r="H441" i="10" s="1"/>
  <c r="E127" i="28"/>
  <c r="E98" i="28"/>
  <c r="C134" i="28"/>
  <c r="F133" i="28"/>
  <c r="R126" i="28"/>
  <c r="G127" i="28"/>
  <c r="M132" i="28"/>
  <c r="H197" i="28"/>
  <c r="H195" i="28"/>
  <c r="I196" i="28"/>
  <c r="O94" i="28"/>
  <c r="G130" i="28"/>
  <c r="E99" i="28"/>
  <c r="H196" i="28"/>
  <c r="Q129" i="28"/>
  <c r="E95" i="28"/>
  <c r="Q126" i="28"/>
  <c r="G133" i="28"/>
  <c r="Q132" i="28"/>
  <c r="P94" i="28"/>
  <c r="S131" i="28"/>
  <c r="O235" i="28"/>
  <c r="U232" i="28"/>
  <c r="G240" i="28"/>
  <c r="U234" i="28"/>
  <c r="C232" i="28"/>
  <c r="J157" i="21"/>
  <c r="J167" i="21" s="1"/>
  <c r="O241" i="21"/>
  <c r="W162" i="22"/>
  <c r="R239" i="22"/>
  <c r="C233" i="22"/>
  <c r="C233" i="23"/>
  <c r="C240" i="23"/>
  <c r="N232" i="24"/>
  <c r="G239" i="24"/>
  <c r="T238" i="27"/>
  <c r="L233" i="25"/>
  <c r="M157" i="25"/>
  <c r="M163" i="25" s="1"/>
  <c r="V94" i="32"/>
  <c r="P278" i="32"/>
  <c r="H239" i="32"/>
  <c r="T97" i="32"/>
  <c r="W92" i="32"/>
  <c r="V132" i="32"/>
  <c r="M96" i="32"/>
  <c r="V55" i="32"/>
  <c r="V65" i="32" s="1"/>
  <c r="J127" i="32"/>
  <c r="W308" i="32"/>
  <c r="P92" i="32"/>
  <c r="H97" i="32"/>
  <c r="S309" i="32"/>
  <c r="U233" i="32"/>
  <c r="H194" i="32"/>
  <c r="H200" i="32"/>
  <c r="H199" i="32"/>
  <c r="H195" i="32"/>
  <c r="H203" i="32"/>
  <c r="H198" i="32"/>
  <c r="H202" i="32"/>
  <c r="H201" i="32"/>
  <c r="H197" i="32"/>
  <c r="T55" i="32"/>
  <c r="U237" i="32"/>
  <c r="L130" i="32"/>
  <c r="L128" i="32"/>
  <c r="W94" i="32"/>
  <c r="H233" i="32"/>
  <c r="M99" i="32"/>
  <c r="J97" i="32"/>
  <c r="L127" i="32"/>
  <c r="E127" i="32"/>
  <c r="F126" i="32"/>
  <c r="S55" i="32"/>
  <c r="S61" i="32" s="1"/>
  <c r="L129" i="32"/>
  <c r="J132" i="32"/>
  <c r="C92" i="32"/>
  <c r="M55" i="32"/>
  <c r="M60" i="32" s="1"/>
  <c r="F92" i="32"/>
  <c r="S101" i="19"/>
  <c r="V237" i="19"/>
  <c r="K130" i="19"/>
  <c r="H130" i="19"/>
  <c r="S94" i="19"/>
  <c r="S93" i="19"/>
  <c r="W135" i="19"/>
  <c r="I100" i="19"/>
  <c r="J133" i="19"/>
  <c r="N100" i="19"/>
  <c r="U95" i="19"/>
  <c r="J39" i="19"/>
  <c r="M101" i="19"/>
  <c r="U129" i="19"/>
  <c r="S128" i="19"/>
  <c r="Q134" i="19"/>
  <c r="Q94" i="19"/>
  <c r="V234" i="19"/>
  <c r="N94" i="19"/>
  <c r="Q130" i="19"/>
  <c r="H131" i="19"/>
  <c r="H127" i="19"/>
  <c r="Q55" i="19"/>
  <c r="Q62" i="19" s="1"/>
  <c r="H92" i="19"/>
  <c r="V129" i="19"/>
  <c r="S134" i="19"/>
  <c r="P232" i="19"/>
  <c r="C134" i="19"/>
  <c r="V233" i="19"/>
  <c r="E126" i="19"/>
  <c r="V232" i="19"/>
  <c r="S92" i="19"/>
  <c r="P236" i="19"/>
  <c r="J135" i="19"/>
  <c r="P278" i="19"/>
  <c r="O134" i="19"/>
  <c r="S135" i="19"/>
  <c r="J130" i="19"/>
  <c r="C135" i="19"/>
  <c r="K133" i="19"/>
  <c r="H129" i="19"/>
  <c r="U131" i="19"/>
  <c r="T232" i="19"/>
  <c r="O278" i="19"/>
  <c r="Q132" i="19"/>
  <c r="E131" i="19"/>
  <c r="M128" i="19"/>
  <c r="S133" i="19"/>
  <c r="V128" i="19"/>
  <c r="S131" i="19"/>
  <c r="R127" i="19"/>
  <c r="H101" i="27"/>
  <c r="U93" i="27"/>
  <c r="S97" i="27"/>
  <c r="I135" i="27"/>
  <c r="G99" i="27"/>
  <c r="W129" i="27"/>
  <c r="J94" i="27"/>
  <c r="I97" i="27"/>
  <c r="P92" i="27"/>
  <c r="O128" i="27"/>
  <c r="M93" i="27"/>
  <c r="S100" i="27"/>
  <c r="O126" i="27"/>
  <c r="T98" i="27"/>
  <c r="T127" i="27"/>
  <c r="M95" i="27"/>
  <c r="H132" i="27"/>
  <c r="K98" i="27"/>
  <c r="O40" i="27"/>
  <c r="O39" i="27" s="1"/>
  <c r="F127" i="27"/>
  <c r="W99" i="27"/>
  <c r="G129" i="27"/>
  <c r="E96" i="27"/>
  <c r="W96" i="27"/>
  <c r="T232" i="27"/>
  <c r="I126" i="27"/>
  <c r="G93" i="27"/>
  <c r="M309" i="27"/>
  <c r="L128" i="27"/>
  <c r="I92" i="27"/>
  <c r="O132" i="27"/>
  <c r="V95" i="27"/>
  <c r="Q127" i="27"/>
  <c r="F95" i="27"/>
  <c r="V101" i="27"/>
  <c r="M98" i="27"/>
  <c r="D39" i="27"/>
  <c r="O135" i="27"/>
  <c r="F126" i="27"/>
  <c r="H135" i="27"/>
  <c r="Q131" i="27"/>
  <c r="K232" i="27"/>
  <c r="W97" i="27"/>
  <c r="E100" i="27"/>
  <c r="T239" i="27"/>
  <c r="E97" i="27"/>
  <c r="K65" i="27"/>
  <c r="Q130" i="27"/>
  <c r="L131" i="27"/>
  <c r="H129" i="27"/>
  <c r="V129" i="27"/>
  <c r="U131" i="27"/>
  <c r="J93" i="27"/>
  <c r="E92" i="27"/>
  <c r="S92" i="27"/>
  <c r="U94" i="27"/>
  <c r="L55" i="27"/>
  <c r="L66" i="27" s="1"/>
  <c r="L135" i="27"/>
  <c r="G100" i="27"/>
  <c r="V133" i="27"/>
  <c r="I94" i="27"/>
  <c r="U98" i="27"/>
  <c r="J92" i="27"/>
  <c r="U128" i="27"/>
  <c r="N58" i="27"/>
  <c r="M99" i="27"/>
  <c r="J40" i="27"/>
  <c r="J39" i="27" s="1"/>
  <c r="U95" i="27"/>
  <c r="T95" i="27"/>
  <c r="E99" i="26"/>
  <c r="C93" i="26"/>
  <c r="K95" i="26"/>
  <c r="W133" i="26"/>
  <c r="G93" i="26"/>
  <c r="M96" i="26"/>
  <c r="Q127" i="26"/>
  <c r="H134" i="26"/>
  <c r="N126" i="26"/>
  <c r="Q130" i="26"/>
  <c r="H128" i="26"/>
  <c r="E134" i="26"/>
  <c r="E132" i="26"/>
  <c r="T95" i="26"/>
  <c r="H129" i="26"/>
  <c r="W131" i="26"/>
  <c r="F98" i="26"/>
  <c r="N132" i="26"/>
  <c r="G98" i="26"/>
  <c r="F97" i="26"/>
  <c r="R95" i="26"/>
  <c r="K101" i="26"/>
  <c r="N92" i="26"/>
  <c r="H130" i="26"/>
  <c r="L308" i="26"/>
  <c r="F95" i="26"/>
  <c r="G101" i="26"/>
  <c r="G94" i="26"/>
  <c r="F126" i="26"/>
  <c r="G197" i="26"/>
  <c r="G200" i="26"/>
  <c r="G202" i="26"/>
  <c r="G201" i="26"/>
  <c r="G198" i="26"/>
  <c r="G203" i="26"/>
  <c r="G195" i="26"/>
  <c r="K97" i="26"/>
  <c r="T96" i="26"/>
  <c r="H100" i="26"/>
  <c r="T127" i="26"/>
  <c r="D101" i="26"/>
  <c r="C101" i="26"/>
  <c r="T100" i="26"/>
  <c r="E92" i="26"/>
  <c r="I131" i="26"/>
  <c r="C132" i="26"/>
  <c r="C96" i="26"/>
  <c r="R93" i="26"/>
  <c r="C92" i="26"/>
  <c r="M99" i="26"/>
  <c r="H135" i="26"/>
  <c r="M95" i="26"/>
  <c r="G97" i="26"/>
  <c r="N94" i="26"/>
  <c r="G196" i="26"/>
  <c r="G92" i="26"/>
  <c r="I135" i="26"/>
  <c r="R94" i="26"/>
  <c r="K94" i="26"/>
  <c r="W99" i="26"/>
  <c r="H126" i="26"/>
  <c r="G99" i="26"/>
  <c r="C97" i="26"/>
  <c r="W93" i="26"/>
  <c r="N127" i="26"/>
  <c r="E127" i="26"/>
  <c r="F128" i="26"/>
  <c r="D40" i="26"/>
  <c r="D39" i="26" s="1"/>
  <c r="U126" i="25"/>
  <c r="W127" i="25"/>
  <c r="S135" i="25"/>
  <c r="E134" i="25"/>
  <c r="K93" i="25"/>
  <c r="W126" i="25"/>
  <c r="V93" i="25"/>
  <c r="Q100" i="25"/>
  <c r="T93" i="25"/>
  <c r="Q93" i="25"/>
  <c r="V130" i="25"/>
  <c r="F93" i="25"/>
  <c r="H129" i="25"/>
  <c r="L129" i="25"/>
  <c r="L135" i="25"/>
  <c r="F99" i="25"/>
  <c r="L309" i="25"/>
  <c r="R131" i="25"/>
  <c r="M128" i="25"/>
  <c r="D98" i="25"/>
  <c r="M95" i="25"/>
  <c r="V131" i="25"/>
  <c r="V127" i="25"/>
  <c r="F130" i="25"/>
  <c r="K58" i="25"/>
  <c r="V92" i="25"/>
  <c r="J129" i="25"/>
  <c r="W128" i="25"/>
  <c r="N61" i="25"/>
  <c r="P97" i="25"/>
  <c r="Q126" i="25"/>
  <c r="M126" i="25"/>
  <c r="F92" i="25"/>
  <c r="U127" i="25"/>
  <c r="J101" i="25"/>
  <c r="D92" i="25"/>
  <c r="I240" i="25"/>
  <c r="M93" i="25"/>
  <c r="U96" i="25"/>
  <c r="M308" i="25"/>
  <c r="R129" i="25"/>
  <c r="M97" i="25"/>
  <c r="W98" i="25"/>
  <c r="M98" i="25"/>
  <c r="M135" i="25"/>
  <c r="Q98" i="25"/>
  <c r="Q101" i="25"/>
  <c r="N63" i="25"/>
  <c r="S62" i="25"/>
  <c r="R134" i="25"/>
  <c r="S61" i="25"/>
  <c r="U99" i="25"/>
  <c r="M94" i="25"/>
  <c r="M133" i="25"/>
  <c r="R96" i="25"/>
  <c r="I60" i="25"/>
  <c r="J232" i="25"/>
  <c r="W95" i="25"/>
  <c r="F95" i="25"/>
  <c r="L131" i="25"/>
  <c r="V128" i="25"/>
  <c r="K94" i="25"/>
  <c r="L127" i="25"/>
  <c r="P40" i="25"/>
  <c r="P39" i="25" s="1"/>
  <c r="U134" i="25"/>
  <c r="Q131" i="25"/>
  <c r="E65" i="24"/>
  <c r="E58" i="24"/>
  <c r="V62" i="24"/>
  <c r="V66" i="24"/>
  <c r="G278" i="24"/>
  <c r="G132" i="24"/>
  <c r="N157" i="24"/>
  <c r="N160" i="24" s="1"/>
  <c r="N237" i="24"/>
  <c r="N236" i="24"/>
  <c r="M128" i="24"/>
  <c r="I100" i="24"/>
  <c r="M241" i="24"/>
  <c r="G135" i="24"/>
  <c r="K135" i="24"/>
  <c r="G126" i="24"/>
  <c r="J100" i="24"/>
  <c r="S134" i="24"/>
  <c r="K131" i="24"/>
  <c r="H133" i="24"/>
  <c r="J235" i="24"/>
  <c r="R157" i="24"/>
  <c r="R168" i="24" s="1"/>
  <c r="F98" i="24"/>
  <c r="G130" i="24"/>
  <c r="J101" i="24"/>
  <c r="M238" i="24"/>
  <c r="K14" i="24"/>
  <c r="Q134" i="24"/>
  <c r="F127" i="24"/>
  <c r="J95" i="24"/>
  <c r="S101" i="24"/>
  <c r="J94" i="24"/>
  <c r="L240" i="24"/>
  <c r="Q127" i="24"/>
  <c r="P92" i="24"/>
  <c r="R95" i="24"/>
  <c r="K232" i="24"/>
  <c r="O233" i="24"/>
  <c r="I240" i="24"/>
  <c r="I95" i="24"/>
  <c r="G234" i="24"/>
  <c r="Q126" i="24"/>
  <c r="W94" i="24"/>
  <c r="J168" i="24"/>
  <c r="V272" i="24"/>
  <c r="O94" i="24"/>
  <c r="L55" i="24"/>
  <c r="L65" i="24" s="1"/>
  <c r="K240" i="24"/>
  <c r="K39" i="24"/>
  <c r="O97" i="24"/>
  <c r="K127" i="24"/>
  <c r="F195" i="24"/>
  <c r="F198" i="24"/>
  <c r="F202" i="24"/>
  <c r="F201" i="24"/>
  <c r="F200" i="24"/>
  <c r="F197" i="24"/>
  <c r="F203" i="24"/>
  <c r="R127" i="23"/>
  <c r="M134" i="23"/>
  <c r="C235" i="23"/>
  <c r="J96" i="23"/>
  <c r="R133" i="23"/>
  <c r="N101" i="23"/>
  <c r="U203" i="23"/>
  <c r="U201" i="23"/>
  <c r="U198" i="23"/>
  <c r="U194" i="23"/>
  <c r="U200" i="23"/>
  <c r="U197" i="23"/>
  <c r="U195" i="23"/>
  <c r="U202" i="23"/>
  <c r="G95" i="23"/>
  <c r="Q130" i="23"/>
  <c r="S166" i="23"/>
  <c r="G97" i="23"/>
  <c r="U129" i="23"/>
  <c r="F278" i="23"/>
  <c r="J95" i="23"/>
  <c r="E40" i="23"/>
  <c r="E39" i="23" s="1"/>
  <c r="W94" i="23"/>
  <c r="F92" i="23"/>
  <c r="F98" i="23"/>
  <c r="G94" i="23"/>
  <c r="T126" i="23"/>
  <c r="I95" i="23"/>
  <c r="D39" i="23"/>
  <c r="G92" i="23"/>
  <c r="M98" i="23"/>
  <c r="D126" i="23"/>
  <c r="F239" i="23"/>
  <c r="F94" i="23"/>
  <c r="H127" i="23"/>
  <c r="D129" i="23"/>
  <c r="V40" i="23"/>
  <c r="V39" i="23" s="1"/>
  <c r="U196" i="23"/>
  <c r="J101" i="23"/>
  <c r="R128" i="23"/>
  <c r="Q128" i="23"/>
  <c r="F93" i="23"/>
  <c r="C232" i="23"/>
  <c r="D92" i="23"/>
  <c r="H132" i="23"/>
  <c r="S126" i="23"/>
  <c r="N100" i="23"/>
  <c r="U232" i="23"/>
  <c r="L134" i="23"/>
  <c r="C130" i="23"/>
  <c r="N97" i="23"/>
  <c r="M128" i="23"/>
  <c r="N99" i="23"/>
  <c r="Q132" i="18"/>
  <c r="P99" i="18"/>
  <c r="P93" i="18"/>
  <c r="G133" i="18"/>
  <c r="J94" i="18"/>
  <c r="H93" i="18"/>
  <c r="R127" i="18"/>
  <c r="Q131" i="18"/>
  <c r="D95" i="18"/>
  <c r="W132" i="18"/>
  <c r="L157" i="18"/>
  <c r="L162" i="18" s="1"/>
  <c r="V98" i="18"/>
  <c r="V94" i="18"/>
  <c r="K308" i="18"/>
  <c r="G132" i="18"/>
  <c r="I126" i="18"/>
  <c r="N134" i="18"/>
  <c r="L131" i="18"/>
  <c r="G126" i="18"/>
  <c r="Q232" i="18"/>
  <c r="H95" i="18"/>
  <c r="K128" i="18"/>
  <c r="L100" i="18"/>
  <c r="L278" i="18"/>
  <c r="H308" i="18"/>
  <c r="Q100" i="18"/>
  <c r="W128" i="18"/>
  <c r="E278" i="18"/>
  <c r="U134" i="18"/>
  <c r="K131" i="18"/>
  <c r="U126" i="18"/>
  <c r="E134" i="18"/>
  <c r="P97" i="18"/>
  <c r="F98" i="18"/>
  <c r="G237" i="18"/>
  <c r="I233" i="18"/>
  <c r="K62" i="18"/>
  <c r="V233" i="18"/>
  <c r="L128" i="18"/>
  <c r="P96" i="18"/>
  <c r="U196" i="18"/>
  <c r="L238" i="18"/>
  <c r="U237" i="18"/>
  <c r="E126" i="18"/>
  <c r="K132" i="18"/>
  <c r="U95" i="18"/>
  <c r="L240" i="18"/>
  <c r="U132" i="18"/>
  <c r="M95" i="18"/>
  <c r="F100" i="18"/>
  <c r="K60" i="18"/>
  <c r="K65" i="18"/>
  <c r="V199" i="18"/>
  <c r="V201" i="18"/>
  <c r="V198" i="18"/>
  <c r="V197" i="18"/>
  <c r="V202" i="18"/>
  <c r="E40" i="18"/>
  <c r="E39" i="18" s="1"/>
  <c r="L234" i="18"/>
  <c r="G278" i="22"/>
  <c r="D278" i="22"/>
  <c r="W232" i="22"/>
  <c r="T272" i="22"/>
  <c r="D309" i="22"/>
  <c r="G157" i="22"/>
  <c r="G164" i="22" s="1"/>
  <c r="K169" i="21"/>
  <c r="K168" i="21"/>
  <c r="S238" i="21"/>
  <c r="S237" i="21"/>
  <c r="S232" i="21"/>
  <c r="O237" i="18"/>
  <c r="O232" i="18"/>
  <c r="O234" i="18"/>
  <c r="O235" i="18"/>
  <c r="O239" i="18"/>
  <c r="O238" i="18"/>
  <c r="O240" i="18"/>
  <c r="Q149" i="20"/>
  <c r="K149" i="20"/>
  <c r="O147" i="20"/>
  <c r="L236" i="28"/>
  <c r="L239" i="28"/>
  <c r="L232" i="28"/>
  <c r="W237" i="30"/>
  <c r="W232" i="30"/>
  <c r="W234" i="30"/>
  <c r="W235" i="30"/>
  <c r="L153" i="20"/>
  <c r="P147" i="20"/>
  <c r="J156" i="20"/>
  <c r="O152" i="20"/>
  <c r="E153" i="20"/>
  <c r="O153" i="20"/>
  <c r="Q154" i="20"/>
  <c r="S155" i="20"/>
  <c r="U156" i="20"/>
  <c r="R147" i="20"/>
  <c r="T148" i="20"/>
  <c r="V150" i="20"/>
  <c r="V149" i="20"/>
  <c r="C151" i="20"/>
  <c r="D149" i="20"/>
  <c r="D152" i="20"/>
  <c r="V234" i="21"/>
  <c r="S238" i="22"/>
  <c r="J239" i="18"/>
  <c r="U235" i="18"/>
  <c r="L233" i="18"/>
  <c r="N229" i="23"/>
  <c r="N237" i="23" s="1"/>
  <c r="F234" i="23"/>
  <c r="L232" i="24"/>
  <c r="P234" i="24"/>
  <c r="J238" i="24"/>
  <c r="W229" i="24"/>
  <c r="W241" i="24" s="1"/>
  <c r="T229" i="24"/>
  <c r="T235" i="25"/>
  <c r="F232" i="25"/>
  <c r="S229" i="25"/>
  <c r="D239" i="29"/>
  <c r="R164" i="22"/>
  <c r="R165" i="22"/>
  <c r="F155" i="32"/>
  <c r="F19" i="32" s="1"/>
  <c r="S156" i="20"/>
  <c r="I153" i="20"/>
  <c r="J233" i="21"/>
  <c r="J11" i="21"/>
  <c r="F235" i="22"/>
  <c r="I238" i="18"/>
  <c r="S157" i="18"/>
  <c r="S161" i="18" s="1"/>
  <c r="K232" i="23"/>
  <c r="N235" i="24"/>
  <c r="U233" i="24"/>
  <c r="O237" i="24"/>
  <c r="M233" i="25"/>
  <c r="L236" i="24"/>
  <c r="W229" i="26"/>
  <c r="W235" i="26" s="1"/>
  <c r="M236" i="27"/>
  <c r="M233" i="27"/>
  <c r="M234" i="27"/>
  <c r="M239" i="27"/>
  <c r="M238" i="27"/>
  <c r="M232" i="27"/>
  <c r="E236" i="29"/>
  <c r="E238" i="29"/>
  <c r="E237" i="29"/>
  <c r="E241" i="29"/>
  <c r="E239" i="29"/>
  <c r="E232" i="29"/>
  <c r="E233" i="29"/>
  <c r="D156" i="27"/>
  <c r="F153" i="20"/>
  <c r="H155" i="20"/>
  <c r="I148" i="20"/>
  <c r="G156" i="20"/>
  <c r="C152" i="20"/>
  <c r="I156" i="20"/>
  <c r="E148" i="20"/>
  <c r="W151" i="20"/>
  <c r="L152" i="20"/>
  <c r="N153" i="20"/>
  <c r="P154" i="20"/>
  <c r="R155" i="20"/>
  <c r="T156" i="20"/>
  <c r="O151" i="20"/>
  <c r="M151" i="20"/>
  <c r="R156" i="20"/>
  <c r="T153" i="20"/>
  <c r="P151" i="20"/>
  <c r="S154" i="20"/>
  <c r="J241" i="18"/>
  <c r="J238" i="18"/>
  <c r="G235" i="18"/>
  <c r="M241" i="23"/>
  <c r="H233" i="24"/>
  <c r="I234" i="25"/>
  <c r="D229" i="25"/>
  <c r="D234" i="25" s="1"/>
  <c r="R240" i="26"/>
  <c r="F229" i="27"/>
  <c r="F241" i="27" s="1"/>
  <c r="O148" i="19"/>
  <c r="F229" i="32"/>
  <c r="S150" i="20"/>
  <c r="N152" i="20"/>
  <c r="G155" i="20"/>
  <c r="F147" i="20"/>
  <c r="G154" i="20"/>
  <c r="K150" i="20"/>
  <c r="K151" i="20"/>
  <c r="K15" i="20" s="1"/>
  <c r="U151" i="20"/>
  <c r="W152" i="20"/>
  <c r="D154" i="20"/>
  <c r="H156" i="20"/>
  <c r="J151" i="20"/>
  <c r="K154" i="20"/>
  <c r="D147" i="20"/>
  <c r="D155" i="20"/>
  <c r="G153" i="20"/>
  <c r="E156" i="20"/>
  <c r="G229" i="21"/>
  <c r="G234" i="21" s="1"/>
  <c r="S147" i="21"/>
  <c r="S236" i="18"/>
  <c r="U232" i="18"/>
  <c r="O152" i="18"/>
  <c r="O16" i="18" s="1"/>
  <c r="I234" i="18"/>
  <c r="F229" i="18"/>
  <c r="F240" i="18" s="1"/>
  <c r="C241" i="23"/>
  <c r="S240" i="23"/>
  <c r="G239" i="23"/>
  <c r="O234" i="23"/>
  <c r="J232" i="24"/>
  <c r="I235" i="24"/>
  <c r="C238" i="25"/>
  <c r="F233" i="25"/>
  <c r="S239" i="26"/>
  <c r="S237" i="26"/>
  <c r="S234" i="26"/>
  <c r="D13" i="30"/>
  <c r="D157" i="30"/>
  <c r="N155" i="20"/>
  <c r="M148" i="20"/>
  <c r="H148" i="20"/>
  <c r="D153" i="20"/>
  <c r="M152" i="20"/>
  <c r="T150" i="20"/>
  <c r="I151" i="20"/>
  <c r="K152" i="20"/>
  <c r="M153" i="20"/>
  <c r="O154" i="20"/>
  <c r="Q155" i="20"/>
  <c r="O156" i="20"/>
  <c r="J154" i="20"/>
  <c r="R148" i="20"/>
  <c r="G150" i="20"/>
  <c r="P156" i="20"/>
  <c r="L154" i="20"/>
  <c r="D148" i="20"/>
  <c r="Q229" i="22"/>
  <c r="Q241" i="22" s="1"/>
  <c r="G11" i="22"/>
  <c r="I240" i="18"/>
  <c r="I236" i="18"/>
  <c r="W233" i="23"/>
  <c r="D233" i="23"/>
  <c r="L236" i="23"/>
  <c r="P229" i="23"/>
  <c r="P240" i="23" s="1"/>
  <c r="S234" i="23"/>
  <c r="M232" i="24"/>
  <c r="K238" i="24"/>
  <c r="N234" i="24"/>
  <c r="S232" i="25"/>
  <c r="D149" i="25"/>
  <c r="D13" i="25" s="1"/>
  <c r="M147" i="26"/>
  <c r="M11" i="26" s="1"/>
  <c r="N233" i="26"/>
  <c r="R240" i="19"/>
  <c r="R237" i="19"/>
  <c r="R232" i="19"/>
  <c r="R238" i="19"/>
  <c r="R239" i="19"/>
  <c r="R234" i="19"/>
  <c r="F150" i="20"/>
  <c r="F154" i="20"/>
  <c r="G147" i="20"/>
  <c r="M150" i="20"/>
  <c r="E154" i="20"/>
  <c r="J150" i="20"/>
  <c r="I150" i="20"/>
  <c r="R149" i="20"/>
  <c r="H150" i="20"/>
  <c r="R150" i="20"/>
  <c r="T151" i="20"/>
  <c r="V152" i="20"/>
  <c r="C154" i="20"/>
  <c r="E155" i="20"/>
  <c r="W154" i="20"/>
  <c r="F152" i="20"/>
  <c r="P153" i="20"/>
  <c r="C147" i="20"/>
  <c r="V155" i="20"/>
  <c r="I149" i="20"/>
  <c r="J236" i="21"/>
  <c r="N235" i="22"/>
  <c r="S232" i="22"/>
  <c r="L241" i="18"/>
  <c r="J232" i="18"/>
  <c r="S234" i="18"/>
  <c r="R238" i="23"/>
  <c r="G236" i="23"/>
  <c r="F236" i="23"/>
  <c r="P237" i="24"/>
  <c r="G232" i="24"/>
  <c r="F241" i="24"/>
  <c r="D229" i="24"/>
  <c r="D240" i="24" s="1"/>
  <c r="F238" i="25"/>
  <c r="C233" i="26"/>
  <c r="C234" i="26"/>
  <c r="T336" i="10" s="1"/>
  <c r="H336" i="10" s="1"/>
  <c r="S232" i="26"/>
  <c r="T233" i="30"/>
  <c r="T238" i="30"/>
  <c r="T235" i="30"/>
  <c r="T236" i="30"/>
  <c r="T241" i="30"/>
  <c r="G237" i="23"/>
  <c r="E233" i="32"/>
  <c r="E238" i="32"/>
  <c r="E237" i="32"/>
  <c r="D238" i="33"/>
  <c r="D235" i="33"/>
  <c r="D241" i="33"/>
  <c r="D240" i="33"/>
  <c r="D239" i="33"/>
  <c r="D233" i="33"/>
  <c r="L16" i="28"/>
  <c r="L157" i="28"/>
  <c r="L169" i="28" s="1"/>
  <c r="K229" i="33"/>
  <c r="K232" i="33" s="1"/>
  <c r="K147" i="33"/>
  <c r="K11" i="33" s="1"/>
  <c r="V149" i="32"/>
  <c r="V13" i="32" s="1"/>
  <c r="G152" i="19"/>
  <c r="G16" i="19" s="1"/>
  <c r="D147" i="32"/>
  <c r="D11" i="32" s="1"/>
  <c r="D229" i="32"/>
  <c r="L155" i="30"/>
  <c r="L19" i="30" s="1"/>
  <c r="L229" i="30"/>
  <c r="L232" i="30" s="1"/>
  <c r="G149" i="30"/>
  <c r="G13" i="30" s="1"/>
  <c r="G229" i="30"/>
  <c r="G232" i="30" s="1"/>
  <c r="W153" i="27"/>
  <c r="W229" i="27"/>
  <c r="W235" i="27" s="1"/>
  <c r="I149" i="33"/>
  <c r="I229" i="33"/>
  <c r="I236" i="33" s="1"/>
  <c r="K153" i="19"/>
  <c r="K17" i="19" s="1"/>
  <c r="K229" i="19"/>
  <c r="K238" i="19" s="1"/>
  <c r="T148" i="28"/>
  <c r="T12" i="28" s="1"/>
  <c r="T229" i="28"/>
  <c r="T235" i="28" s="1"/>
  <c r="C153" i="29"/>
  <c r="C17" i="29" s="1"/>
  <c r="C229" i="29"/>
  <c r="C232" i="29" s="1"/>
  <c r="U148" i="22"/>
  <c r="U12" i="22" s="1"/>
  <c r="P152" i="27"/>
  <c r="P16" i="27" s="1"/>
  <c r="K229" i="29"/>
  <c r="K237" i="29" s="1"/>
  <c r="N229" i="28"/>
  <c r="N236" i="28" s="1"/>
  <c r="N155" i="29"/>
  <c r="N157" i="29" s="1"/>
  <c r="N165" i="29" s="1"/>
  <c r="N229" i="29"/>
  <c r="N239" i="29" s="1"/>
  <c r="J156" i="27"/>
  <c r="J20" i="27" s="1"/>
  <c r="E154" i="30"/>
  <c r="E18" i="30" s="1"/>
  <c r="E229" i="30"/>
  <c r="E241" i="30" s="1"/>
  <c r="V155" i="28"/>
  <c r="V19" i="28" s="1"/>
  <c r="V229" i="28"/>
  <c r="V240" i="28" s="1"/>
  <c r="K147" i="28"/>
  <c r="K229" i="28"/>
  <c r="K234" i="28" s="1"/>
  <c r="O149" i="26"/>
  <c r="O13" i="26" s="1"/>
  <c r="O229" i="26"/>
  <c r="O238" i="26" s="1"/>
  <c r="M151" i="30"/>
  <c r="M229" i="30"/>
  <c r="M234" i="30" s="1"/>
  <c r="J229" i="29"/>
  <c r="J241" i="29" s="1"/>
  <c r="J156" i="29"/>
  <c r="J157" i="29" s="1"/>
  <c r="J167" i="29" s="1"/>
  <c r="W154" i="30"/>
  <c r="W239" i="30"/>
  <c r="F150" i="28"/>
  <c r="F14" i="28" s="1"/>
  <c r="F229" i="28"/>
  <c r="F235" i="28" s="1"/>
  <c r="Q156" i="27"/>
  <c r="Q20" i="27" s="1"/>
  <c r="P156" i="30"/>
  <c r="P229" i="30"/>
  <c r="P236" i="30" s="1"/>
  <c r="F148" i="26"/>
  <c r="F229" i="26"/>
  <c r="F232" i="26" s="1"/>
  <c r="S154" i="28"/>
  <c r="S18" i="28" s="1"/>
  <c r="S229" i="28"/>
  <c r="S234" i="28" s="1"/>
  <c r="U151" i="26"/>
  <c r="U229" i="26"/>
  <c r="V149" i="29"/>
  <c r="V157" i="29" s="1"/>
  <c r="V162" i="29" s="1"/>
  <c r="V229" i="29"/>
  <c r="V234" i="29" s="1"/>
  <c r="R152" i="28"/>
  <c r="R229" i="28"/>
  <c r="R238" i="28" s="1"/>
  <c r="V155" i="27"/>
  <c r="W150" i="29"/>
  <c r="W157" i="29" s="1"/>
  <c r="W229" i="29"/>
  <c r="W235" i="29" s="1"/>
  <c r="R153" i="28"/>
  <c r="R17" i="28" s="1"/>
  <c r="R148" i="30"/>
  <c r="R12" i="30" s="1"/>
  <c r="R229" i="30"/>
  <c r="R239" i="30" s="1"/>
  <c r="V150" i="29"/>
  <c r="V14" i="29" s="1"/>
  <c r="N154" i="20"/>
  <c r="P229" i="33"/>
  <c r="P234" i="33" s="1"/>
  <c r="P149" i="33"/>
  <c r="P13" i="33" s="1"/>
  <c r="W13" i="20"/>
  <c r="O148" i="20"/>
  <c r="E149" i="20"/>
  <c r="O149" i="20"/>
  <c r="O157" i="20" s="1"/>
  <c r="Q150" i="20"/>
  <c r="S151" i="20"/>
  <c r="U152" i="20"/>
  <c r="W153" i="20"/>
  <c r="S148" i="20"/>
  <c r="F148" i="20"/>
  <c r="T149" i="20"/>
  <c r="E152" i="20"/>
  <c r="U232" i="21"/>
  <c r="S235" i="22"/>
  <c r="J240" i="18"/>
  <c r="S241" i="18"/>
  <c r="L237" i="18"/>
  <c r="U238" i="18"/>
  <c r="L236" i="18"/>
  <c r="S233" i="18"/>
  <c r="S232" i="18"/>
  <c r="G232" i="23"/>
  <c r="F241" i="23"/>
  <c r="H240" i="24"/>
  <c r="O234" i="24"/>
  <c r="U238" i="24"/>
  <c r="T238" i="25"/>
  <c r="N236" i="26"/>
  <c r="C237" i="26"/>
  <c r="K152" i="29"/>
  <c r="H240" i="29"/>
  <c r="H234" i="29"/>
  <c r="H236" i="29"/>
  <c r="I235" i="19"/>
  <c r="I239" i="19"/>
  <c r="I232" i="19"/>
  <c r="I236" i="19"/>
  <c r="I234" i="19"/>
  <c r="I237" i="19"/>
  <c r="I240" i="19"/>
  <c r="E150" i="20"/>
  <c r="G151" i="20"/>
  <c r="I152" i="20"/>
  <c r="K153" i="20"/>
  <c r="N151" i="20"/>
  <c r="Q152" i="20"/>
  <c r="P149" i="20"/>
  <c r="D151" i="20"/>
  <c r="L150" i="20"/>
  <c r="J153" i="20"/>
  <c r="J239" i="21"/>
  <c r="S240" i="18"/>
  <c r="J237" i="18"/>
  <c r="J236" i="18"/>
  <c r="D238" i="23"/>
  <c r="J234" i="18"/>
  <c r="S233" i="23"/>
  <c r="D237" i="23"/>
  <c r="W157" i="23"/>
  <c r="W168" i="23" s="1"/>
  <c r="N241" i="24"/>
  <c r="O240" i="24"/>
  <c r="I241" i="24"/>
  <c r="P233" i="24"/>
  <c r="I234" i="24"/>
  <c r="M236" i="24"/>
  <c r="W157" i="25"/>
  <c r="W163" i="25" s="1"/>
  <c r="C238" i="26"/>
  <c r="G234" i="26"/>
  <c r="G238" i="26"/>
  <c r="F229" i="29"/>
  <c r="F240" i="29" s="1"/>
  <c r="N234" i="33"/>
  <c r="N238" i="33"/>
  <c r="N232" i="33"/>
  <c r="N233" i="33"/>
  <c r="W156" i="28"/>
  <c r="W229" i="28"/>
  <c r="W234" i="28" s="1"/>
  <c r="C148" i="20"/>
  <c r="L147" i="20"/>
  <c r="W147" i="20"/>
  <c r="N149" i="20"/>
  <c r="P150" i="20"/>
  <c r="R151" i="20"/>
  <c r="T152" i="20"/>
  <c r="O155" i="20"/>
  <c r="P152" i="20"/>
  <c r="V151" i="20"/>
  <c r="V154" i="20"/>
  <c r="G229" i="22"/>
  <c r="G239" i="22" s="1"/>
  <c r="R232" i="22"/>
  <c r="S237" i="22"/>
  <c r="J21" i="22"/>
  <c r="J24" i="22" s="1"/>
  <c r="S239" i="18"/>
  <c r="W240" i="18"/>
  <c r="H232" i="18"/>
  <c r="J233" i="18"/>
  <c r="R239" i="23"/>
  <c r="R235" i="23"/>
  <c r="F237" i="23"/>
  <c r="R163" i="23"/>
  <c r="P235" i="24"/>
  <c r="O241" i="24"/>
  <c r="L234" i="24"/>
  <c r="U232" i="24"/>
  <c r="T234" i="25"/>
  <c r="G233" i="26"/>
  <c r="F149" i="20"/>
  <c r="C229" i="32"/>
  <c r="C155" i="32"/>
  <c r="C156" i="20"/>
  <c r="N156" i="20"/>
  <c r="K147" i="20"/>
  <c r="K11" i="20" s="1"/>
  <c r="U147" i="20"/>
  <c r="W148" i="20"/>
  <c r="D150" i="20"/>
  <c r="F151" i="20"/>
  <c r="H152" i="20"/>
  <c r="J149" i="20"/>
  <c r="G152" i="20"/>
  <c r="U153" i="20"/>
  <c r="H153" i="20"/>
  <c r="F156" i="20"/>
  <c r="S241" i="22"/>
  <c r="H229" i="22"/>
  <c r="H240" i="22" s="1"/>
  <c r="G240" i="18"/>
  <c r="H229" i="23"/>
  <c r="H233" i="23" s="1"/>
  <c r="F235" i="23"/>
  <c r="G234" i="23"/>
  <c r="U233" i="23"/>
  <c r="T236" i="25"/>
  <c r="F235" i="25"/>
  <c r="N241" i="26"/>
  <c r="D229" i="26"/>
  <c r="D239" i="26" s="1"/>
  <c r="L232" i="26"/>
  <c r="E229" i="26"/>
  <c r="E236" i="26" s="1"/>
  <c r="I163" i="28"/>
  <c r="I166" i="28"/>
  <c r="E235" i="29"/>
  <c r="H151" i="20"/>
  <c r="N149" i="27"/>
  <c r="N229" i="27"/>
  <c r="N232" i="27" s="1"/>
  <c r="L155" i="20"/>
  <c r="W155" i="20"/>
  <c r="L156" i="20"/>
  <c r="K148" i="20"/>
  <c r="M149" i="20"/>
  <c r="O150" i="20"/>
  <c r="Q151" i="20"/>
  <c r="R152" i="20"/>
  <c r="S153" i="20"/>
  <c r="J155" i="20"/>
  <c r="M154" i="20"/>
  <c r="P148" i="20"/>
  <c r="F241" i="22"/>
  <c r="S237" i="18"/>
  <c r="D239" i="23"/>
  <c r="F240" i="23"/>
  <c r="R240" i="24"/>
  <c r="G241" i="24"/>
  <c r="F160" i="24"/>
  <c r="F241" i="25"/>
  <c r="F236" i="25"/>
  <c r="K234" i="25"/>
  <c r="I236" i="27"/>
  <c r="I237" i="27"/>
  <c r="I238" i="27"/>
  <c r="I232" i="27"/>
  <c r="I240" i="27"/>
  <c r="I241" i="27"/>
  <c r="L229" i="29"/>
  <c r="L236" i="29" s="1"/>
  <c r="H240" i="19"/>
  <c r="H236" i="19"/>
  <c r="H232" i="19"/>
  <c r="H234" i="19"/>
  <c r="H241" i="19"/>
  <c r="M152" i="33"/>
  <c r="M157" i="33" s="1"/>
  <c r="M229" i="33"/>
  <c r="M237" i="33" s="1"/>
  <c r="S149" i="20"/>
  <c r="U154" i="20"/>
  <c r="K155" i="20"/>
  <c r="U155" i="20"/>
  <c r="W156" i="20"/>
  <c r="T147" i="20"/>
  <c r="V148" i="20"/>
  <c r="E151" i="20"/>
  <c r="V153" i="20"/>
  <c r="P155" i="20"/>
  <c r="C155" i="20"/>
  <c r="Q156" i="20"/>
  <c r="D156" i="20"/>
  <c r="S240" i="22"/>
  <c r="J157" i="22"/>
  <c r="J163" i="22" s="1"/>
  <c r="G233" i="23"/>
  <c r="V157" i="24"/>
  <c r="V160" i="24" s="1"/>
  <c r="K240" i="25"/>
  <c r="T233" i="25"/>
  <c r="I14" i="19"/>
  <c r="I157" i="19"/>
  <c r="I166" i="19" s="1"/>
  <c r="E155" i="22"/>
  <c r="K232" i="32"/>
  <c r="K238" i="32"/>
  <c r="D234" i="29"/>
  <c r="D232" i="29"/>
  <c r="D238" i="29"/>
  <c r="D237" i="29"/>
  <c r="D235" i="29"/>
  <c r="J153" i="33"/>
  <c r="P232" i="28"/>
  <c r="P236" i="28"/>
  <c r="P240" i="28"/>
  <c r="P237" i="28"/>
  <c r="P238" i="28"/>
  <c r="P239" i="28"/>
  <c r="O153" i="33"/>
  <c r="O17" i="33" s="1"/>
  <c r="C149" i="30"/>
  <c r="C13" i="30" s="1"/>
  <c r="C229" i="30"/>
  <c r="C233" i="30" s="1"/>
  <c r="L148" i="33"/>
  <c r="L12" i="33" s="1"/>
  <c r="S147" i="29"/>
  <c r="S229" i="29"/>
  <c r="S239" i="29" s="1"/>
  <c r="Q156" i="33"/>
  <c r="Q20" i="33" s="1"/>
  <c r="E152" i="27"/>
  <c r="E229" i="27"/>
  <c r="E236" i="27" s="1"/>
  <c r="J154" i="19"/>
  <c r="J229" i="19"/>
  <c r="J239" i="19" s="1"/>
  <c r="V156" i="32"/>
  <c r="V20" i="32" s="1"/>
  <c r="D236" i="33"/>
  <c r="D151" i="33"/>
  <c r="C154" i="26"/>
  <c r="C239" i="26"/>
  <c r="W154" i="32"/>
  <c r="G153" i="32"/>
  <c r="G17" i="32" s="1"/>
  <c r="G229" i="32"/>
  <c r="G236" i="32" s="1"/>
  <c r="H155" i="33"/>
  <c r="H229" i="33"/>
  <c r="H240" i="33" s="1"/>
  <c r="F155" i="19"/>
  <c r="O153" i="32"/>
  <c r="O17" i="32" s="1"/>
  <c r="O229" i="32"/>
  <c r="O239" i="32" s="1"/>
  <c r="L151" i="29"/>
  <c r="W152" i="33"/>
  <c r="W16" i="33" s="1"/>
  <c r="K148" i="26"/>
  <c r="K229" i="26"/>
  <c r="K238" i="26" s="1"/>
  <c r="T156" i="33"/>
  <c r="U156" i="19"/>
  <c r="U20" i="19" s="1"/>
  <c r="U229" i="19"/>
  <c r="U241" i="19" s="1"/>
  <c r="J155" i="32"/>
  <c r="J229" i="32"/>
  <c r="J235" i="32" s="1"/>
  <c r="S233" i="19"/>
  <c r="S240" i="19"/>
  <c r="S241" i="19"/>
  <c r="S238" i="19"/>
  <c r="J152" i="20"/>
  <c r="F148" i="30"/>
  <c r="I154" i="20"/>
  <c r="T154" i="20"/>
  <c r="I155" i="20"/>
  <c r="K156" i="20"/>
  <c r="H147" i="20"/>
  <c r="L149" i="20"/>
  <c r="U149" i="20"/>
  <c r="M156" i="20"/>
  <c r="V147" i="20"/>
  <c r="S236" i="22"/>
  <c r="D235" i="23"/>
  <c r="D234" i="23"/>
  <c r="K238" i="23"/>
  <c r="U240" i="24"/>
  <c r="M235" i="24"/>
  <c r="L235" i="24"/>
  <c r="M233" i="24"/>
  <c r="E238" i="25"/>
  <c r="G235" i="26"/>
  <c r="N147" i="28"/>
  <c r="M232" i="32"/>
  <c r="M238" i="32"/>
  <c r="M236" i="32"/>
  <c r="M234" i="32"/>
  <c r="R153" i="20"/>
  <c r="H154" i="20"/>
  <c r="R154" i="20"/>
  <c r="T155" i="20"/>
  <c r="V156" i="20"/>
  <c r="S147" i="20"/>
  <c r="U148" i="20"/>
  <c r="Q148" i="20"/>
  <c r="J147" i="20"/>
  <c r="M155" i="20"/>
  <c r="S152" i="20"/>
  <c r="H149" i="20"/>
  <c r="V237" i="21"/>
  <c r="J229" i="22"/>
  <c r="J239" i="22" s="1"/>
  <c r="D232" i="22"/>
  <c r="F233" i="23"/>
  <c r="R234" i="24"/>
  <c r="V229" i="24"/>
  <c r="V232" i="24" s="1"/>
  <c r="V229" i="25"/>
  <c r="V234" i="25" s="1"/>
  <c r="T232" i="25"/>
  <c r="E233" i="25"/>
  <c r="V239" i="26"/>
  <c r="V232" i="26"/>
  <c r="V237" i="26"/>
  <c r="H229" i="28"/>
  <c r="H239" i="28" s="1"/>
  <c r="C154" i="27"/>
  <c r="C18" i="27" s="1"/>
  <c r="M157" i="32"/>
  <c r="M165" i="32" s="1"/>
  <c r="L157" i="29"/>
  <c r="L166" i="29" s="1"/>
  <c r="K232" i="30"/>
  <c r="L240" i="32"/>
  <c r="E147" i="22"/>
  <c r="E11" i="22" s="1"/>
  <c r="E229" i="22"/>
  <c r="J229" i="27"/>
  <c r="J241" i="27" s="1"/>
  <c r="J147" i="27"/>
  <c r="C151" i="27"/>
  <c r="C15" i="27" s="1"/>
  <c r="U149" i="22"/>
  <c r="F229" i="19"/>
  <c r="F147" i="19"/>
  <c r="F11" i="19" s="1"/>
  <c r="M16" i="22"/>
  <c r="U153" i="33"/>
  <c r="U17" i="33" s="1"/>
  <c r="D154" i="27"/>
  <c r="D18" i="27" s="1"/>
  <c r="O11" i="22"/>
  <c r="O157" i="22"/>
  <c r="V147" i="22"/>
  <c r="V229" i="22"/>
  <c r="V233" i="22" s="1"/>
  <c r="T241" i="27"/>
  <c r="D148" i="29"/>
  <c r="D157" i="29" s="1"/>
  <c r="D160" i="29" s="1"/>
  <c r="T240" i="32"/>
  <c r="E157" i="32"/>
  <c r="E163" i="32" s="1"/>
  <c r="C240" i="33"/>
  <c r="V155" i="22"/>
  <c r="V19" i="22" s="1"/>
  <c r="V152" i="22"/>
  <c r="R152" i="27"/>
  <c r="V229" i="32"/>
  <c r="V241" i="32" s="1"/>
  <c r="V147" i="32"/>
  <c r="V11" i="32" s="1"/>
  <c r="U238" i="28"/>
  <c r="J232" i="30"/>
  <c r="H238" i="30"/>
  <c r="P240" i="19"/>
  <c r="C157" i="19"/>
  <c r="C161" i="19" s="1"/>
  <c r="R229" i="32"/>
  <c r="C237" i="33"/>
  <c r="D229" i="27"/>
  <c r="D239" i="27" s="1"/>
  <c r="D147" i="27"/>
  <c r="C153" i="27"/>
  <c r="D149" i="27"/>
  <c r="D13" i="27" s="1"/>
  <c r="L229" i="33"/>
  <c r="L233" i="33" s="1"/>
  <c r="L147" i="33"/>
  <c r="S150" i="19"/>
  <c r="C232" i="33"/>
  <c r="G229" i="33"/>
  <c r="G239" i="33" s="1"/>
  <c r="U147" i="22"/>
  <c r="U11" i="22" s="1"/>
  <c r="U229" i="22"/>
  <c r="U239" i="22" s="1"/>
  <c r="C150" i="27"/>
  <c r="V148" i="22"/>
  <c r="Q152" i="27"/>
  <c r="Q16" i="27" s="1"/>
  <c r="M229" i="19"/>
  <c r="M147" i="19"/>
  <c r="J235" i="30"/>
  <c r="Q229" i="19"/>
  <c r="Q232" i="19" s="1"/>
  <c r="N229" i="19"/>
  <c r="N239" i="19" s="1"/>
  <c r="V151" i="27"/>
  <c r="V15" i="27" s="1"/>
  <c r="P147" i="22"/>
  <c r="P11" i="22" s="1"/>
  <c r="P229" i="22"/>
  <c r="J151" i="27"/>
  <c r="J15" i="27" s="1"/>
  <c r="V154" i="22"/>
  <c r="V149" i="22"/>
  <c r="V13" i="22" s="1"/>
  <c r="W156" i="19"/>
  <c r="W157" i="19" s="1"/>
  <c r="K239" i="27"/>
  <c r="O238" i="29"/>
  <c r="P241" i="19"/>
  <c r="U149" i="33"/>
  <c r="U13" i="33" s="1"/>
  <c r="M150" i="22"/>
  <c r="S150" i="27"/>
  <c r="S14" i="27" s="1"/>
  <c r="D153" i="27"/>
  <c r="D17" i="27" s="1"/>
  <c r="T148" i="22"/>
  <c r="T12" i="22" s="1"/>
  <c r="T235" i="27"/>
  <c r="Q239" i="28"/>
  <c r="U237" i="28"/>
  <c r="O157" i="30"/>
  <c r="O161" i="30" s="1"/>
  <c r="Q157" i="19"/>
  <c r="Q162" i="19" s="1"/>
  <c r="W229" i="32"/>
  <c r="W239" i="32" s="1"/>
  <c r="P229" i="32"/>
  <c r="P239" i="32" s="1"/>
  <c r="Q237" i="32"/>
  <c r="J229" i="33"/>
  <c r="J240" i="33" s="1"/>
  <c r="V153" i="27"/>
  <c r="V17" i="27" s="1"/>
  <c r="J153" i="27"/>
  <c r="J17" i="27" s="1"/>
  <c r="U155" i="22"/>
  <c r="Q229" i="33"/>
  <c r="Q241" i="33" s="1"/>
  <c r="G232" i="28"/>
  <c r="M157" i="28"/>
  <c r="M161" i="28" s="1"/>
  <c r="J240" i="30"/>
  <c r="K238" i="30"/>
  <c r="H232" i="30"/>
  <c r="Q229" i="27"/>
  <c r="Q241" i="27" s="1"/>
  <c r="Q147" i="27"/>
  <c r="Q11" i="27" s="1"/>
  <c r="E229" i="33"/>
  <c r="E148" i="33"/>
  <c r="E12" i="33" s="1"/>
  <c r="J155" i="27"/>
  <c r="T229" i="22"/>
  <c r="T147" i="22"/>
  <c r="G150" i="19"/>
  <c r="G14" i="19" s="1"/>
  <c r="S151" i="27"/>
  <c r="S15" i="27" s="1"/>
  <c r="I157" i="27"/>
  <c r="I166" i="27" s="1"/>
  <c r="T234" i="27"/>
  <c r="U236" i="28"/>
  <c r="D238" i="30"/>
  <c r="F229" i="30"/>
  <c r="F233" i="30" s="1"/>
  <c r="P234" i="19"/>
  <c r="L241" i="32"/>
  <c r="H236" i="32"/>
  <c r="S236" i="33"/>
  <c r="U229" i="33"/>
  <c r="U238" i="33" s="1"/>
  <c r="U148" i="33"/>
  <c r="U12" i="33" s="1"/>
  <c r="G229" i="19"/>
  <c r="G238" i="19" s="1"/>
  <c r="G148" i="19"/>
  <c r="S235" i="30"/>
  <c r="V239" i="19"/>
  <c r="U157" i="19"/>
  <c r="U161" i="19" s="1"/>
  <c r="Q233" i="32"/>
  <c r="W229" i="33"/>
  <c r="W237" i="33" s="1"/>
  <c r="F229" i="33"/>
  <c r="C229" i="27"/>
  <c r="C235" i="27" s="1"/>
  <c r="C147" i="27"/>
  <c r="R229" i="27"/>
  <c r="R237" i="27" s="1"/>
  <c r="R147" i="27"/>
  <c r="R11" i="27" s="1"/>
  <c r="W153" i="19"/>
  <c r="W17" i="19" s="1"/>
  <c r="U240" i="28"/>
  <c r="U235" i="28"/>
  <c r="Q232" i="32"/>
  <c r="C238" i="33"/>
  <c r="U151" i="22"/>
  <c r="G156" i="19"/>
  <c r="S229" i="27"/>
  <c r="S235" i="27" s="1"/>
  <c r="S147" i="27"/>
  <c r="S11" i="27" s="1"/>
  <c r="V229" i="33"/>
  <c r="V148" i="33"/>
  <c r="J155" i="33"/>
  <c r="J19" i="33" s="1"/>
  <c r="M147" i="22"/>
  <c r="M229" i="22"/>
  <c r="V151" i="22"/>
  <c r="V15" i="22" s="1"/>
  <c r="U152" i="22"/>
  <c r="S154" i="27"/>
  <c r="S18" i="27" s="1"/>
  <c r="O229" i="30"/>
  <c r="O240" i="30" s="1"/>
  <c r="K147" i="32"/>
  <c r="K11" i="32" s="1"/>
  <c r="O229" i="33"/>
  <c r="O147" i="33"/>
  <c r="O11" i="33" s="1"/>
  <c r="V229" i="27"/>
  <c r="V238" i="27" s="1"/>
  <c r="V147" i="27"/>
  <c r="J149" i="27"/>
  <c r="J13" i="27" s="1"/>
  <c r="N154" i="19"/>
  <c r="N18" i="19" s="1"/>
  <c r="Q236" i="29"/>
  <c r="F157" i="30"/>
  <c r="F168" i="30" s="1"/>
  <c r="K235" i="30"/>
  <c r="P233" i="19"/>
  <c r="Q239" i="32"/>
  <c r="R235" i="33"/>
  <c r="W157" i="27"/>
  <c r="D151" i="27"/>
  <c r="D15" i="27" s="1"/>
  <c r="P229" i="27"/>
  <c r="U154" i="22"/>
  <c r="T229" i="33"/>
  <c r="T238" i="33" s="1"/>
  <c r="W229" i="19"/>
  <c r="W241" i="19" s="1"/>
  <c r="W148" i="19"/>
  <c r="W12" i="19" s="1"/>
  <c r="G63" i="22"/>
  <c r="G62" i="22"/>
  <c r="G61" i="22"/>
  <c r="G67" i="22"/>
  <c r="F67" i="22"/>
  <c r="F66" i="22"/>
  <c r="F60" i="22"/>
  <c r="F64" i="22"/>
  <c r="K240" i="22"/>
  <c r="J128" i="22"/>
  <c r="U126" i="22"/>
  <c r="N130" i="22"/>
  <c r="G128" i="22"/>
  <c r="C39" i="22"/>
  <c r="F127" i="22"/>
  <c r="C96" i="22"/>
  <c r="O127" i="22"/>
  <c r="F239" i="22"/>
  <c r="W134" i="22"/>
  <c r="O135" i="22"/>
  <c r="M96" i="22"/>
  <c r="P66" i="22"/>
  <c r="K234" i="22"/>
  <c r="D126" i="22"/>
  <c r="E126" i="22"/>
  <c r="C129" i="22"/>
  <c r="G134" i="22"/>
  <c r="N132" i="22"/>
  <c r="G94" i="22"/>
  <c r="V133" i="22"/>
  <c r="K59" i="22"/>
  <c r="N240" i="22"/>
  <c r="R238" i="22"/>
  <c r="K239" i="22"/>
  <c r="L100" i="22"/>
  <c r="O234" i="22"/>
  <c r="V131" i="22"/>
  <c r="M129" i="22"/>
  <c r="P131" i="22"/>
  <c r="C101" i="22"/>
  <c r="S239" i="22"/>
  <c r="K233" i="22"/>
  <c r="O241" i="22"/>
  <c r="U131" i="22"/>
  <c r="T97" i="22"/>
  <c r="N101" i="22"/>
  <c r="C232" i="22"/>
  <c r="F131" i="22"/>
  <c r="R128" i="22"/>
  <c r="Q92" i="22"/>
  <c r="U130" i="22"/>
  <c r="K60" i="22"/>
  <c r="O235" i="22"/>
  <c r="C94" i="22"/>
  <c r="N93" i="22"/>
  <c r="W127" i="22"/>
  <c r="J129" i="22"/>
  <c r="I97" i="22"/>
  <c r="K67" i="22"/>
  <c r="N238" i="22"/>
  <c r="J130" i="22"/>
  <c r="V126" i="22"/>
  <c r="K241" i="22"/>
  <c r="W129" i="22"/>
  <c r="C100" i="22"/>
  <c r="C99" i="22"/>
  <c r="E128" i="22"/>
  <c r="C92" i="22"/>
  <c r="O128" i="22"/>
  <c r="N96" i="22"/>
  <c r="O240" i="22"/>
  <c r="T128" i="22"/>
  <c r="J135" i="22"/>
  <c r="H135" i="22"/>
  <c r="J100" i="22"/>
  <c r="D127" i="22"/>
  <c r="R234" i="22"/>
  <c r="T133" i="22"/>
  <c r="G135" i="22"/>
  <c r="N237" i="22"/>
  <c r="D133" i="22"/>
  <c r="L95" i="22"/>
  <c r="Q98" i="22"/>
  <c r="F232" i="22"/>
  <c r="O239" i="22"/>
  <c r="N233" i="22"/>
  <c r="W132" i="22"/>
  <c r="R241" i="22"/>
  <c r="V132" i="22"/>
  <c r="G132" i="22"/>
  <c r="F238" i="22"/>
  <c r="L98" i="22"/>
  <c r="K237" i="22"/>
  <c r="O232" i="22"/>
  <c r="G126" i="22"/>
  <c r="K128" i="22"/>
  <c r="I61" i="22"/>
  <c r="I58" i="22"/>
  <c r="I63" i="22"/>
  <c r="I65" i="22"/>
  <c r="I59" i="22"/>
  <c r="I60" i="22"/>
  <c r="I67" i="22"/>
  <c r="I62" i="22"/>
  <c r="I64" i="22"/>
  <c r="I166" i="22"/>
  <c r="I164" i="22"/>
  <c r="I167" i="22"/>
  <c r="I160" i="22"/>
  <c r="I165" i="22"/>
  <c r="I169" i="22"/>
  <c r="I163" i="22"/>
  <c r="I161" i="22"/>
  <c r="I168" i="22"/>
  <c r="H157" i="22"/>
  <c r="H160" i="22" s="1"/>
  <c r="H11" i="22"/>
  <c r="L132" i="22"/>
  <c r="L130" i="22"/>
  <c r="L135" i="22"/>
  <c r="L133" i="22"/>
  <c r="L127" i="22"/>
  <c r="L131" i="22"/>
  <c r="L128" i="22"/>
  <c r="R241" i="18"/>
  <c r="R240" i="18"/>
  <c r="R236" i="18"/>
  <c r="R234" i="18"/>
  <c r="R233" i="18"/>
  <c r="E239" i="18"/>
  <c r="E236" i="18"/>
  <c r="E238" i="18"/>
  <c r="E233" i="18"/>
  <c r="E240" i="18"/>
  <c r="E234" i="18"/>
  <c r="E237" i="18"/>
  <c r="U16" i="18"/>
  <c r="P17" i="18"/>
  <c r="Q19" i="18"/>
  <c r="V314" i="23"/>
  <c r="V317" i="23"/>
  <c r="V316" i="23"/>
  <c r="V313" i="23"/>
  <c r="V315" i="23"/>
  <c r="V312" i="23"/>
  <c r="V310" i="23"/>
  <c r="V311" i="23"/>
  <c r="V309" i="23"/>
  <c r="O14" i="23"/>
  <c r="O55" i="23"/>
  <c r="O62" i="23" s="1"/>
  <c r="F62" i="24"/>
  <c r="F61" i="24"/>
  <c r="F59" i="24"/>
  <c r="F60" i="24"/>
  <c r="F65" i="24"/>
  <c r="F66" i="24"/>
  <c r="F67" i="24"/>
  <c r="F58" i="24"/>
  <c r="N40" i="22"/>
  <c r="N39" i="22" s="1"/>
  <c r="H270" i="22"/>
  <c r="H273" i="22"/>
  <c r="H276" i="22"/>
  <c r="H279" i="22"/>
  <c r="H275" i="22"/>
  <c r="H271" i="22"/>
  <c r="H274" i="22"/>
  <c r="H277" i="22"/>
  <c r="H278" i="22"/>
  <c r="H272" i="22"/>
  <c r="W270" i="22"/>
  <c r="W273" i="22"/>
  <c r="W276" i="22"/>
  <c r="W279" i="22"/>
  <c r="W275" i="22"/>
  <c r="W271" i="22"/>
  <c r="W274" i="22"/>
  <c r="W277" i="22"/>
  <c r="P312" i="22"/>
  <c r="P315" i="22"/>
  <c r="P311" i="22"/>
  <c r="P314" i="22"/>
  <c r="P317" i="22"/>
  <c r="P310" i="22"/>
  <c r="P313" i="22"/>
  <c r="P316" i="22"/>
  <c r="P309" i="22"/>
  <c r="P308" i="22"/>
  <c r="G194" i="22"/>
  <c r="G199" i="22"/>
  <c r="G198" i="22"/>
  <c r="G202" i="22"/>
  <c r="G201" i="22"/>
  <c r="G197" i="22"/>
  <c r="G200" i="22"/>
  <c r="G195" i="22"/>
  <c r="G203" i="22"/>
  <c r="D235" i="22"/>
  <c r="H134" i="22"/>
  <c r="H126" i="22"/>
  <c r="H127" i="22"/>
  <c r="H128" i="22"/>
  <c r="H132" i="22"/>
  <c r="H133" i="22"/>
  <c r="H131" i="22"/>
  <c r="H130" i="22"/>
  <c r="E95" i="22"/>
  <c r="E99" i="22"/>
  <c r="E97" i="22"/>
  <c r="E94" i="22"/>
  <c r="L126" i="22"/>
  <c r="W94" i="22"/>
  <c r="G314" i="18"/>
  <c r="G312" i="18"/>
  <c r="G317" i="18"/>
  <c r="G316" i="18"/>
  <c r="G311" i="18"/>
  <c r="G310" i="18"/>
  <c r="G313" i="18"/>
  <c r="G315" i="18"/>
  <c r="G308" i="18"/>
  <c r="G309" i="18"/>
  <c r="M19" i="18"/>
  <c r="R232" i="18"/>
  <c r="E232" i="18"/>
  <c r="F15" i="23"/>
  <c r="F157" i="23"/>
  <c r="F164" i="23" s="1"/>
  <c r="N13" i="23"/>
  <c r="V12" i="23"/>
  <c r="V55" i="23"/>
  <c r="V59" i="23" s="1"/>
  <c r="L275" i="22"/>
  <c r="L271" i="22"/>
  <c r="L274" i="22"/>
  <c r="L277" i="22"/>
  <c r="L270" i="22"/>
  <c r="L273" i="22"/>
  <c r="L276" i="22"/>
  <c r="L279" i="22"/>
  <c r="L272" i="22"/>
  <c r="L278" i="22"/>
  <c r="I273" i="22"/>
  <c r="I276" i="22"/>
  <c r="I279" i="22"/>
  <c r="I275" i="22"/>
  <c r="I271" i="22"/>
  <c r="I274" i="22"/>
  <c r="I277" i="22"/>
  <c r="I270" i="22"/>
  <c r="I272" i="22"/>
  <c r="I101" i="22"/>
  <c r="R132" i="22"/>
  <c r="R134" i="22"/>
  <c r="R131" i="22"/>
  <c r="R127" i="22"/>
  <c r="R126" i="22"/>
  <c r="R135" i="22"/>
  <c r="R129" i="22"/>
  <c r="Q131" i="22"/>
  <c r="Q129" i="22"/>
  <c r="Q132" i="22"/>
  <c r="Q130" i="22"/>
  <c r="Q127" i="22"/>
  <c r="Q126" i="22"/>
  <c r="Q134" i="22"/>
  <c r="M66" i="22"/>
  <c r="M67" i="22"/>
  <c r="M61" i="22"/>
  <c r="M63" i="22"/>
  <c r="M65" i="22"/>
  <c r="M60" i="22"/>
  <c r="M58" i="22"/>
  <c r="E101" i="22"/>
  <c r="E92" i="22"/>
  <c r="K275" i="18"/>
  <c r="K274" i="18"/>
  <c r="K279" i="18"/>
  <c r="K272" i="18"/>
  <c r="K271" i="18"/>
  <c r="K277" i="18"/>
  <c r="K270" i="18"/>
  <c r="K276" i="18"/>
  <c r="K273" i="18"/>
  <c r="K278" i="18"/>
  <c r="R55" i="22"/>
  <c r="R61" i="22" s="1"/>
  <c r="R11" i="22"/>
  <c r="R238" i="18"/>
  <c r="S13" i="18"/>
  <c r="E98" i="18"/>
  <c r="V130" i="18"/>
  <c r="V128" i="18"/>
  <c r="V131" i="18"/>
  <c r="V132" i="18"/>
  <c r="V126" i="18"/>
  <c r="V127" i="18"/>
  <c r="V133" i="18"/>
  <c r="V134" i="18"/>
  <c r="Q240" i="23"/>
  <c r="Q237" i="23"/>
  <c r="Q241" i="23"/>
  <c r="Q239" i="23"/>
  <c r="Q235" i="23"/>
  <c r="Q232" i="23"/>
  <c r="Q236" i="23"/>
  <c r="Q234" i="23"/>
  <c r="I201" i="23"/>
  <c r="I203" i="23"/>
  <c r="I195" i="23"/>
  <c r="I194" i="23"/>
  <c r="I200" i="23"/>
  <c r="I199" i="23"/>
  <c r="I202" i="23"/>
  <c r="I198" i="23"/>
  <c r="I196" i="23"/>
  <c r="I197" i="23"/>
  <c r="O40" i="24"/>
  <c r="O39" i="24" s="1"/>
  <c r="N310" i="18"/>
  <c r="N311" i="18"/>
  <c r="N312" i="18"/>
  <c r="N313" i="18"/>
  <c r="N314" i="18"/>
  <c r="N315" i="18"/>
  <c r="N316" i="18"/>
  <c r="N317" i="18"/>
  <c r="N309" i="18"/>
  <c r="N308" i="18"/>
  <c r="G19" i="18"/>
  <c r="H18" i="18"/>
  <c r="M239" i="18"/>
  <c r="M236" i="18"/>
  <c r="M240" i="18"/>
  <c r="M241" i="18"/>
  <c r="M237" i="18"/>
  <c r="M235" i="18"/>
  <c r="M238" i="18"/>
  <c r="M232" i="18"/>
  <c r="M233" i="18"/>
  <c r="O15" i="18"/>
  <c r="V40" i="18"/>
  <c r="V39" i="18" s="1"/>
  <c r="F11" i="18"/>
  <c r="F55" i="18"/>
  <c r="F58" i="18" s="1"/>
  <c r="O97" i="18"/>
  <c r="O98" i="18"/>
  <c r="O99" i="18"/>
  <c r="O92" i="18"/>
  <c r="O94" i="18"/>
  <c r="O96" i="18"/>
  <c r="O100" i="18"/>
  <c r="O95" i="18"/>
  <c r="S273" i="23"/>
  <c r="S271" i="23"/>
  <c r="S279" i="23"/>
  <c r="S275" i="23"/>
  <c r="S276" i="23"/>
  <c r="S277" i="23"/>
  <c r="S270" i="23"/>
  <c r="S278" i="23"/>
  <c r="S274" i="23"/>
  <c r="S272" i="23"/>
  <c r="K40" i="18"/>
  <c r="K39" i="18" s="1"/>
  <c r="D13" i="23"/>
  <c r="W60" i="22"/>
  <c r="W13" i="22"/>
  <c r="W21" i="22" s="1"/>
  <c r="W29" i="22" s="1"/>
  <c r="U18" i="18"/>
  <c r="P14" i="18"/>
  <c r="P157" i="18"/>
  <c r="P163" i="18" s="1"/>
  <c r="S19" i="18"/>
  <c r="Q12" i="18"/>
  <c r="F132" i="18"/>
  <c r="F131" i="18"/>
  <c r="F127" i="18"/>
  <c r="F130" i="18"/>
  <c r="F135" i="18"/>
  <c r="F126" i="18"/>
  <c r="F133" i="18"/>
  <c r="F128" i="18"/>
  <c r="F134" i="18"/>
  <c r="O93" i="18"/>
  <c r="O157" i="23"/>
  <c r="O160" i="23" s="1"/>
  <c r="O11" i="23"/>
  <c r="N129" i="23"/>
  <c r="N135" i="23"/>
  <c r="N133" i="23"/>
  <c r="N131" i="23"/>
  <c r="N134" i="23"/>
  <c r="N128" i="23"/>
  <c r="N130" i="23"/>
  <c r="N127" i="23"/>
  <c r="D55" i="23"/>
  <c r="D58" i="23" s="1"/>
  <c r="D11" i="23"/>
  <c r="K272" i="22"/>
  <c r="H99" i="22"/>
  <c r="H98" i="22"/>
  <c r="H100" i="22"/>
  <c r="H101" i="22"/>
  <c r="H93" i="22"/>
  <c r="H92" i="22"/>
  <c r="T93" i="22"/>
  <c r="T96" i="22"/>
  <c r="T100" i="22"/>
  <c r="T92" i="22"/>
  <c r="T98" i="22"/>
  <c r="T101" i="22"/>
  <c r="T99" i="22"/>
  <c r="T94" i="22"/>
  <c r="P61" i="22"/>
  <c r="P59" i="22"/>
  <c r="P67" i="22"/>
  <c r="P60" i="22"/>
  <c r="P62" i="22"/>
  <c r="P64" i="22"/>
  <c r="P63" i="22"/>
  <c r="W65" i="22"/>
  <c r="M40" i="18"/>
  <c r="M39" i="18" s="1"/>
  <c r="H19" i="18"/>
  <c r="V12" i="18"/>
  <c r="I157" i="18"/>
  <c r="I162" i="18" s="1"/>
  <c r="O55" i="18"/>
  <c r="O59" i="18" s="1"/>
  <c r="T13" i="22"/>
  <c r="L232" i="22"/>
  <c r="L234" i="22"/>
  <c r="L241" i="22"/>
  <c r="L236" i="22"/>
  <c r="L240" i="22"/>
  <c r="L237" i="22"/>
  <c r="L12" i="22"/>
  <c r="I162" i="22"/>
  <c r="I13" i="22"/>
  <c r="W99" i="22"/>
  <c r="W100" i="22"/>
  <c r="W101" i="22"/>
  <c r="W93" i="22"/>
  <c r="W98" i="22"/>
  <c r="W95" i="22"/>
  <c r="D97" i="22"/>
  <c r="D93" i="22"/>
  <c r="D101" i="22"/>
  <c r="D98" i="22"/>
  <c r="D94" i="22"/>
  <c r="D99" i="22"/>
  <c r="D96" i="22"/>
  <c r="D92" i="22"/>
  <c r="D95" i="22"/>
  <c r="G95" i="18"/>
  <c r="G100" i="18"/>
  <c r="G99" i="18"/>
  <c r="G98" i="18"/>
  <c r="G96" i="18"/>
  <c r="G92" i="18"/>
  <c r="G93" i="18"/>
  <c r="G97" i="18"/>
  <c r="Q15" i="18"/>
  <c r="E15" i="18"/>
  <c r="G20" i="18"/>
  <c r="R277" i="23"/>
  <c r="R274" i="23"/>
  <c r="R273" i="23"/>
  <c r="R279" i="23"/>
  <c r="R271" i="23"/>
  <c r="R275" i="23"/>
  <c r="R276" i="23"/>
  <c r="R272" i="23"/>
  <c r="R270" i="23"/>
  <c r="S18" i="23"/>
  <c r="R163" i="24"/>
  <c r="R164" i="24"/>
  <c r="R167" i="24"/>
  <c r="R165" i="24"/>
  <c r="R166" i="24"/>
  <c r="R169" i="24"/>
  <c r="R160" i="24"/>
  <c r="L238" i="22"/>
  <c r="W67" i="22"/>
  <c r="I200" i="22"/>
  <c r="I194" i="22"/>
  <c r="I201" i="22"/>
  <c r="I198" i="22"/>
  <c r="I197" i="22"/>
  <c r="I202" i="22"/>
  <c r="I203" i="22"/>
  <c r="I195" i="22"/>
  <c r="I199" i="22"/>
  <c r="I196" i="22"/>
  <c r="E93" i="22"/>
  <c r="U273" i="18"/>
  <c r="U275" i="18"/>
  <c r="U274" i="18"/>
  <c r="U279" i="18"/>
  <c r="U278" i="18"/>
  <c r="U271" i="18"/>
  <c r="U277" i="18"/>
  <c r="U270" i="18"/>
  <c r="U276" i="18"/>
  <c r="E199" i="18"/>
  <c r="E200" i="18"/>
  <c r="E195" i="18"/>
  <c r="E194" i="18"/>
  <c r="E201" i="18"/>
  <c r="E197" i="18"/>
  <c r="E203" i="18"/>
  <c r="E198" i="18"/>
  <c r="E202" i="18"/>
  <c r="E196" i="18"/>
  <c r="C40" i="18"/>
  <c r="C39" i="18" s="1"/>
  <c r="J14" i="18"/>
  <c r="J61" i="18"/>
  <c r="G101" i="18"/>
  <c r="K127" i="23"/>
  <c r="K129" i="23"/>
  <c r="K130" i="23"/>
  <c r="K128" i="23"/>
  <c r="K126" i="23"/>
  <c r="K131" i="23"/>
  <c r="K133" i="23"/>
  <c r="K132" i="23"/>
  <c r="K134" i="23"/>
  <c r="L15" i="23"/>
  <c r="L55" i="23"/>
  <c r="L62" i="23" s="1"/>
  <c r="W240" i="25"/>
  <c r="W233" i="25"/>
  <c r="W235" i="25"/>
  <c r="W232" i="25"/>
  <c r="W238" i="25"/>
  <c r="W236" i="25"/>
  <c r="W237" i="25"/>
  <c r="W239" i="25"/>
  <c r="W241" i="25"/>
  <c r="W234" i="25"/>
  <c r="T311" i="22"/>
  <c r="T314" i="22"/>
  <c r="T317" i="22"/>
  <c r="T310" i="22"/>
  <c r="T313" i="22"/>
  <c r="T316" i="22"/>
  <c r="T312" i="22"/>
  <c r="T315" i="22"/>
  <c r="T309" i="22"/>
  <c r="T308" i="22"/>
  <c r="W278" i="22"/>
  <c r="L235" i="22"/>
  <c r="D13" i="22"/>
  <c r="D157" i="22"/>
  <c r="D162" i="22" s="1"/>
  <c r="V316" i="18"/>
  <c r="V317" i="18"/>
  <c r="V310" i="18"/>
  <c r="V314" i="18"/>
  <c r="V315" i="18"/>
  <c r="V308" i="18"/>
  <c r="V311" i="18"/>
  <c r="V312" i="18"/>
  <c r="V313" i="18"/>
  <c r="V309" i="18"/>
  <c r="C157" i="18"/>
  <c r="C160" i="18" s="1"/>
  <c r="N11" i="18"/>
  <c r="N55" i="18"/>
  <c r="N58" i="18" s="1"/>
  <c r="R13" i="18"/>
  <c r="R55" i="18"/>
  <c r="R59" i="18" s="1"/>
  <c r="S18" i="18"/>
  <c r="E93" i="18"/>
  <c r="E94" i="18"/>
  <c r="E100" i="18"/>
  <c r="E99" i="18"/>
  <c r="E92" i="18"/>
  <c r="E101" i="18"/>
  <c r="E96" i="18"/>
  <c r="E95" i="18"/>
  <c r="K13" i="23"/>
  <c r="U12" i="23"/>
  <c r="U157" i="23"/>
  <c r="U161" i="23" s="1"/>
  <c r="I13" i="23"/>
  <c r="U127" i="24"/>
  <c r="U135" i="24"/>
  <c r="U128" i="24"/>
  <c r="U132" i="24"/>
  <c r="U126" i="24"/>
  <c r="U130" i="24"/>
  <c r="U129" i="24"/>
  <c r="U134" i="24"/>
  <c r="U133" i="24"/>
  <c r="U131" i="24"/>
  <c r="L67" i="24"/>
  <c r="L63" i="24"/>
  <c r="L58" i="24"/>
  <c r="L62" i="24"/>
  <c r="L60" i="24"/>
  <c r="T40" i="22"/>
  <c r="T39" i="22" s="1"/>
  <c r="F14" i="18"/>
  <c r="O40" i="18"/>
  <c r="O39" i="18" s="1"/>
  <c r="O14" i="18"/>
  <c r="R237" i="18"/>
  <c r="O13" i="18"/>
  <c r="E11" i="18"/>
  <c r="E55" i="18"/>
  <c r="E62" i="18" s="1"/>
  <c r="Q157" i="23"/>
  <c r="Q160" i="23" s="1"/>
  <c r="Q11" i="23"/>
  <c r="R94" i="23"/>
  <c r="R92" i="23"/>
  <c r="R101" i="23"/>
  <c r="R100" i="23"/>
  <c r="R97" i="23"/>
  <c r="R93" i="23"/>
  <c r="R99" i="23"/>
  <c r="R98" i="23"/>
  <c r="R96" i="23"/>
  <c r="N12" i="23"/>
  <c r="M127" i="18"/>
  <c r="M132" i="18"/>
  <c r="M135" i="18"/>
  <c r="M129" i="18"/>
  <c r="M128" i="18"/>
  <c r="M130" i="18"/>
  <c r="M131" i="18"/>
  <c r="M126" i="18"/>
  <c r="E127" i="23"/>
  <c r="E134" i="23"/>
  <c r="E132" i="23"/>
  <c r="E131" i="23"/>
  <c r="E135" i="23"/>
  <c r="E130" i="23"/>
  <c r="E126" i="23"/>
  <c r="E129" i="23"/>
  <c r="E128" i="23"/>
  <c r="W233" i="22"/>
  <c r="W241" i="22"/>
  <c r="W239" i="22"/>
  <c r="W235" i="22"/>
  <c r="W234" i="22"/>
  <c r="W237" i="22"/>
  <c r="W238" i="22"/>
  <c r="U40" i="22"/>
  <c r="U39" i="22" s="1"/>
  <c r="O203" i="18"/>
  <c r="O195" i="18"/>
  <c r="O197" i="18"/>
  <c r="O201" i="18"/>
  <c r="O202" i="18"/>
  <c r="O198" i="18"/>
  <c r="O194" i="18"/>
  <c r="O199" i="18"/>
  <c r="O200" i="18"/>
  <c r="O196" i="18"/>
  <c r="F17" i="18"/>
  <c r="P40" i="22"/>
  <c r="P39" i="22" s="1"/>
  <c r="L129" i="22"/>
  <c r="H126" i="18"/>
  <c r="H133" i="18"/>
  <c r="H128" i="18"/>
  <c r="H134" i="18"/>
  <c r="H129" i="18"/>
  <c r="H127" i="18"/>
  <c r="H135" i="18"/>
  <c r="H132" i="18"/>
  <c r="H130" i="18"/>
  <c r="G94" i="18"/>
  <c r="Q55" i="18"/>
  <c r="Q67" i="18" s="1"/>
  <c r="Q20" i="18"/>
  <c r="S11" i="18"/>
  <c r="S55" i="18"/>
  <c r="S66" i="18" s="1"/>
  <c r="D157" i="18"/>
  <c r="D160" i="18" s="1"/>
  <c r="D11" i="18"/>
  <c r="S164" i="23"/>
  <c r="S169" i="23"/>
  <c r="S160" i="23"/>
  <c r="S165" i="23"/>
  <c r="S161" i="23"/>
  <c r="S163" i="23"/>
  <c r="S168" i="23"/>
  <c r="P17" i="23"/>
  <c r="P55" i="23"/>
  <c r="P64" i="23" s="1"/>
  <c r="P98" i="23"/>
  <c r="P101" i="23"/>
  <c r="P99" i="23"/>
  <c r="P97" i="23"/>
  <c r="P92" i="23"/>
  <c r="P94" i="23"/>
  <c r="P100" i="23"/>
  <c r="P93" i="23"/>
  <c r="P96" i="23"/>
  <c r="Q97" i="23"/>
  <c r="Q98" i="23"/>
  <c r="Q100" i="23"/>
  <c r="Q101" i="23"/>
  <c r="Q94" i="23"/>
  <c r="Q96" i="23"/>
  <c r="Q92" i="23"/>
  <c r="Q93" i="23"/>
  <c r="Q99" i="23"/>
  <c r="I130" i="22"/>
  <c r="I128" i="22"/>
  <c r="I129" i="22"/>
  <c r="I133" i="22"/>
  <c r="I127" i="22"/>
  <c r="I135" i="22"/>
  <c r="I134" i="22"/>
  <c r="V63" i="22"/>
  <c r="V67" i="22"/>
  <c r="V62" i="22"/>
  <c r="V60" i="22"/>
  <c r="V64" i="22"/>
  <c r="V65" i="22"/>
  <c r="V59" i="22"/>
  <c r="I131" i="22"/>
  <c r="V66" i="22"/>
  <c r="F162" i="22"/>
  <c r="W64" i="22"/>
  <c r="W66" i="22"/>
  <c r="W62" i="22"/>
  <c r="W61" i="22"/>
  <c r="W63" i="22"/>
  <c r="W316" i="18"/>
  <c r="W315" i="18"/>
  <c r="W313" i="18"/>
  <c r="W314" i="18"/>
  <c r="W311" i="18"/>
  <c r="W312" i="18"/>
  <c r="W310" i="18"/>
  <c r="W317" i="18"/>
  <c r="W308" i="18"/>
  <c r="W309" i="18"/>
  <c r="G17" i="18"/>
  <c r="C239" i="18"/>
  <c r="C233" i="18"/>
  <c r="C235" i="18"/>
  <c r="C232" i="18"/>
  <c r="C241" i="18"/>
  <c r="C234" i="18"/>
  <c r="T222" i="10" s="1"/>
  <c r="H222" i="10" s="1"/>
  <c r="C240" i="18"/>
  <c r="D241" i="18"/>
  <c r="D234" i="18"/>
  <c r="D238" i="18"/>
  <c r="D239" i="18"/>
  <c r="D232" i="18"/>
  <c r="D236" i="18"/>
  <c r="D240" i="18"/>
  <c r="D233" i="18"/>
  <c r="D237" i="18"/>
  <c r="D235" i="18"/>
  <c r="C13" i="23"/>
  <c r="C157" i="23"/>
  <c r="C162" i="23" s="1"/>
  <c r="D12" i="23"/>
  <c r="R279" i="25"/>
  <c r="R274" i="25"/>
  <c r="R270" i="25"/>
  <c r="R276" i="25"/>
  <c r="R272" i="25"/>
  <c r="R273" i="25"/>
  <c r="R277" i="25"/>
  <c r="R271" i="25"/>
  <c r="R275" i="25"/>
  <c r="R278" i="25"/>
  <c r="O12" i="25"/>
  <c r="K279" i="22"/>
  <c r="K275" i="22"/>
  <c r="K271" i="22"/>
  <c r="K274" i="22"/>
  <c r="K277" i="22"/>
  <c r="K270" i="22"/>
  <c r="K273" i="22"/>
  <c r="K276" i="22"/>
  <c r="W240" i="22"/>
  <c r="K157" i="22"/>
  <c r="K162" i="22" s="1"/>
  <c r="K13" i="22"/>
  <c r="D201" i="22"/>
  <c r="D198" i="22"/>
  <c r="D202" i="22"/>
  <c r="D199" i="22"/>
  <c r="D194" i="22"/>
  <c r="D197" i="22"/>
  <c r="D200" i="22"/>
  <c r="D195" i="22"/>
  <c r="D203" i="22"/>
  <c r="D196" i="22"/>
  <c r="I96" i="22"/>
  <c r="I92" i="22"/>
  <c r="I94" i="22"/>
  <c r="I95" i="22"/>
  <c r="I99" i="22"/>
  <c r="I100" i="22"/>
  <c r="I93" i="22"/>
  <c r="W58" i="22"/>
  <c r="C237" i="18"/>
  <c r="C236" i="18"/>
  <c r="F13" i="18"/>
  <c r="E235" i="18"/>
  <c r="J58" i="18"/>
  <c r="J66" i="18"/>
  <c r="J60" i="18"/>
  <c r="J63" i="18"/>
  <c r="J67" i="18"/>
  <c r="J62" i="18"/>
  <c r="J64" i="18"/>
  <c r="J65" i="18"/>
  <c r="J133" i="18"/>
  <c r="J128" i="18"/>
  <c r="J134" i="18"/>
  <c r="J132" i="18"/>
  <c r="J127" i="18"/>
  <c r="J131" i="18"/>
  <c r="J126" i="18"/>
  <c r="J130" i="18"/>
  <c r="J129" i="18"/>
  <c r="R15" i="18"/>
  <c r="M279" i="23"/>
  <c r="M271" i="23"/>
  <c r="M270" i="23"/>
  <c r="M274" i="23"/>
  <c r="M278" i="23"/>
  <c r="M275" i="23"/>
  <c r="M276" i="23"/>
  <c r="M273" i="23"/>
  <c r="M277" i="23"/>
  <c r="M272" i="23"/>
  <c r="E15" i="23"/>
  <c r="M232" i="23"/>
  <c r="M238" i="23"/>
  <c r="M239" i="23"/>
  <c r="M236" i="23"/>
  <c r="M233" i="23"/>
  <c r="M240" i="23"/>
  <c r="M235" i="23"/>
  <c r="M234" i="23"/>
  <c r="F63" i="24"/>
  <c r="E194" i="25"/>
  <c r="E200" i="25"/>
  <c r="E201" i="25"/>
  <c r="E203" i="25"/>
  <c r="E195" i="25"/>
  <c r="E199" i="25"/>
  <c r="E202" i="25"/>
  <c r="E198" i="25"/>
  <c r="E197" i="25"/>
  <c r="D237" i="22"/>
  <c r="D234" i="22"/>
  <c r="D239" i="22"/>
  <c r="D238" i="22"/>
  <c r="D241" i="22"/>
  <c r="D236" i="22"/>
  <c r="L239" i="22"/>
  <c r="S157" i="22"/>
  <c r="S160" i="22" s="1"/>
  <c r="S11" i="22"/>
  <c r="G196" i="22"/>
  <c r="D233" i="22"/>
  <c r="U55" i="22"/>
  <c r="D20" i="22"/>
  <c r="D55" i="22"/>
  <c r="S128" i="22"/>
  <c r="S126" i="22"/>
  <c r="S135" i="22"/>
  <c r="S134" i="22"/>
  <c r="S127" i="22"/>
  <c r="S132" i="22"/>
  <c r="S130" i="22"/>
  <c r="S129" i="22"/>
  <c r="S131" i="22"/>
  <c r="M12" i="18"/>
  <c r="M157" i="18"/>
  <c r="M165" i="18" s="1"/>
  <c r="M234" i="18"/>
  <c r="F203" i="18"/>
  <c r="F198" i="18"/>
  <c r="F201" i="18"/>
  <c r="F197" i="18"/>
  <c r="F194" i="18"/>
  <c r="F202" i="18"/>
  <c r="F196" i="18"/>
  <c r="F200" i="18"/>
  <c r="F195" i="18"/>
  <c r="F199" i="18"/>
  <c r="O101" i="18"/>
  <c r="D14" i="18"/>
  <c r="D55" i="18"/>
  <c r="D61" i="18" s="1"/>
  <c r="R235" i="18"/>
  <c r="C127" i="18"/>
  <c r="C135" i="18"/>
  <c r="C134" i="18"/>
  <c r="C129" i="18"/>
  <c r="C128" i="18"/>
  <c r="C131" i="18"/>
  <c r="C132" i="18"/>
  <c r="C133" i="18"/>
  <c r="K16" i="18"/>
  <c r="R278" i="23"/>
  <c r="L160" i="23"/>
  <c r="L168" i="23"/>
  <c r="L166" i="23"/>
  <c r="L165" i="23"/>
  <c r="L163" i="23"/>
  <c r="L164" i="23"/>
  <c r="L167" i="23"/>
  <c r="L161" i="23"/>
  <c r="L169" i="23"/>
  <c r="M17" i="23"/>
  <c r="M55" i="23"/>
  <c r="M62" i="23" s="1"/>
  <c r="W97" i="22"/>
  <c r="T129" i="22"/>
  <c r="T127" i="22"/>
  <c r="T131" i="22"/>
  <c r="T130" i="22"/>
  <c r="T132" i="22"/>
  <c r="T126" i="22"/>
  <c r="T135" i="22"/>
  <c r="L157" i="22"/>
  <c r="L160" i="22" s="1"/>
  <c r="I132" i="22"/>
  <c r="E55" i="22"/>
  <c r="E58" i="22" s="1"/>
  <c r="C157" i="22"/>
  <c r="C160" i="22" s="1"/>
  <c r="C11" i="22"/>
  <c r="I19" i="22"/>
  <c r="I66" i="22"/>
  <c r="E40" i="22"/>
  <c r="E39" i="22" s="1"/>
  <c r="H97" i="22"/>
  <c r="I126" i="22"/>
  <c r="D100" i="22"/>
  <c r="H13" i="22"/>
  <c r="H55" i="22"/>
  <c r="H63" i="22" s="1"/>
  <c r="S17" i="18"/>
  <c r="M134" i="18"/>
  <c r="K58" i="18"/>
  <c r="K66" i="18"/>
  <c r="K63" i="18"/>
  <c r="K64" i="18"/>
  <c r="I131" i="23"/>
  <c r="I130" i="23"/>
  <c r="I135" i="23"/>
  <c r="I128" i="23"/>
  <c r="I126" i="23"/>
  <c r="I133" i="23"/>
  <c r="I129" i="23"/>
  <c r="I134" i="23"/>
  <c r="I127" i="23"/>
  <c r="I132" i="23"/>
  <c r="R96" i="22"/>
  <c r="R157" i="18"/>
  <c r="R162" i="18" s="1"/>
  <c r="O20" i="18"/>
  <c r="F20" i="18"/>
  <c r="D40" i="18"/>
  <c r="D39" i="18" s="1"/>
  <c r="D12" i="18"/>
  <c r="G157" i="18"/>
  <c r="G168" i="18" s="1"/>
  <c r="K275" i="23"/>
  <c r="K270" i="23"/>
  <c r="K273" i="23"/>
  <c r="K274" i="23"/>
  <c r="K278" i="23"/>
  <c r="K271" i="23"/>
  <c r="K279" i="23"/>
  <c r="K276" i="23"/>
  <c r="K277" i="23"/>
  <c r="L235" i="23"/>
  <c r="I12" i="23"/>
  <c r="G128" i="23"/>
  <c r="L194" i="23"/>
  <c r="L200" i="23"/>
  <c r="L198" i="23"/>
  <c r="L202" i="23"/>
  <c r="L203" i="23"/>
  <c r="L195" i="23"/>
  <c r="L201" i="23"/>
  <c r="L199" i="23"/>
  <c r="L197" i="23"/>
  <c r="H134" i="23"/>
  <c r="H130" i="23"/>
  <c r="H133" i="23"/>
  <c r="H128" i="23"/>
  <c r="H131" i="23"/>
  <c r="H135" i="23"/>
  <c r="H93" i="23"/>
  <c r="H94" i="23"/>
  <c r="H96" i="23"/>
  <c r="H97" i="23"/>
  <c r="H98" i="23"/>
  <c r="H95" i="23"/>
  <c r="D99" i="23"/>
  <c r="E17" i="23"/>
  <c r="H100" i="23"/>
  <c r="S40" i="23"/>
  <c r="S39" i="23" s="1"/>
  <c r="N157" i="18"/>
  <c r="N161" i="18" s="1"/>
  <c r="P40" i="23"/>
  <c r="P39" i="23" s="1"/>
  <c r="W101" i="23"/>
  <c r="U12" i="24"/>
  <c r="H238" i="24"/>
  <c r="H241" i="24"/>
  <c r="H234" i="24"/>
  <c r="H235" i="24"/>
  <c r="H236" i="24"/>
  <c r="E234" i="24"/>
  <c r="E233" i="24"/>
  <c r="E239" i="24"/>
  <c r="R241" i="24"/>
  <c r="R239" i="24"/>
  <c r="R235" i="24"/>
  <c r="R237" i="24"/>
  <c r="Q241" i="24"/>
  <c r="Q238" i="24"/>
  <c r="Q233" i="24"/>
  <c r="Q234" i="24"/>
  <c r="Q235" i="24"/>
  <c r="N95" i="24"/>
  <c r="T94" i="24"/>
  <c r="I15" i="24"/>
  <c r="T12" i="24"/>
  <c r="T202" i="24"/>
  <c r="T195" i="24"/>
  <c r="T201" i="24"/>
  <c r="T194" i="24"/>
  <c r="T199" i="24"/>
  <c r="T198" i="24"/>
  <c r="T203" i="24"/>
  <c r="T200" i="24"/>
  <c r="T197" i="24"/>
  <c r="T196" i="24"/>
  <c r="L19" i="24"/>
  <c r="V135" i="24"/>
  <c r="V133" i="24"/>
  <c r="V126" i="24"/>
  <c r="V130" i="24"/>
  <c r="V128" i="24"/>
  <c r="E126" i="24"/>
  <c r="V65" i="24"/>
  <c r="V58" i="24"/>
  <c r="V67" i="24"/>
  <c r="V61" i="24"/>
  <c r="G312" i="25"/>
  <c r="G317" i="25"/>
  <c r="G310" i="25"/>
  <c r="G316" i="25"/>
  <c r="G313" i="25"/>
  <c r="G314" i="25"/>
  <c r="G311" i="25"/>
  <c r="G315" i="25"/>
  <c r="G308" i="25"/>
  <c r="C232" i="25"/>
  <c r="T157" i="25"/>
  <c r="T162" i="25" s="1"/>
  <c r="T11" i="25"/>
  <c r="E13" i="25"/>
  <c r="C98" i="24"/>
  <c r="V60" i="24"/>
  <c r="H157" i="25"/>
  <c r="H167" i="25" s="1"/>
  <c r="H11" i="25"/>
  <c r="N100" i="25"/>
  <c r="N99" i="25"/>
  <c r="N94" i="25"/>
  <c r="N95" i="25"/>
  <c r="N93" i="25"/>
  <c r="N97" i="25"/>
  <c r="N98" i="25"/>
  <c r="N96" i="25"/>
  <c r="N92" i="25"/>
  <c r="S14" i="25"/>
  <c r="P129" i="25"/>
  <c r="M20" i="25"/>
  <c r="E12" i="25"/>
  <c r="E55" i="25"/>
  <c r="E59" i="25" s="1"/>
  <c r="L236" i="26"/>
  <c r="L238" i="26"/>
  <c r="L239" i="26"/>
  <c r="L234" i="26"/>
  <c r="L241" i="26"/>
  <c r="H157" i="26"/>
  <c r="H160" i="26" s="1"/>
  <c r="R40" i="26"/>
  <c r="R39" i="26" s="1"/>
  <c r="F20" i="26"/>
  <c r="G237" i="27"/>
  <c r="P13" i="26"/>
  <c r="G277" i="28"/>
  <c r="G275" i="28"/>
  <c r="G274" i="28"/>
  <c r="G273" i="28"/>
  <c r="G279" i="28"/>
  <c r="G271" i="28"/>
  <c r="G270" i="28"/>
  <c r="G276" i="28"/>
  <c r="G278" i="28"/>
  <c r="G272" i="28"/>
  <c r="V63" i="27"/>
  <c r="V59" i="27"/>
  <c r="V60" i="27"/>
  <c r="V58" i="27"/>
  <c r="V61" i="27"/>
  <c r="V67" i="27"/>
  <c r="V64" i="27"/>
  <c r="V66" i="27"/>
  <c r="V62" i="27"/>
  <c r="V65" i="27"/>
  <c r="D131" i="22"/>
  <c r="D130" i="22"/>
  <c r="D129" i="22"/>
  <c r="D134" i="22"/>
  <c r="K58" i="22"/>
  <c r="G234" i="18"/>
  <c r="L132" i="23"/>
  <c r="L130" i="23"/>
  <c r="L127" i="23"/>
  <c r="L131" i="23"/>
  <c r="J126" i="23"/>
  <c r="J134" i="23"/>
  <c r="J133" i="23"/>
  <c r="J132" i="23"/>
  <c r="J135" i="23"/>
  <c r="G309" i="25"/>
  <c r="S316" i="25"/>
  <c r="S311" i="25"/>
  <c r="S317" i="25"/>
  <c r="S310" i="25"/>
  <c r="S315" i="25"/>
  <c r="S313" i="25"/>
  <c r="S314" i="25"/>
  <c r="S312" i="25"/>
  <c r="S309" i="25"/>
  <c r="Q236" i="25"/>
  <c r="D126" i="25"/>
  <c r="D129" i="25"/>
  <c r="D133" i="25"/>
  <c r="D128" i="25"/>
  <c r="D131" i="25"/>
  <c r="D134" i="25"/>
  <c r="D127" i="25"/>
  <c r="D132" i="25"/>
  <c r="D130" i="25"/>
  <c r="L197" i="25"/>
  <c r="L200" i="25"/>
  <c r="L195" i="25"/>
  <c r="L203" i="25"/>
  <c r="L201" i="25"/>
  <c r="L198" i="25"/>
  <c r="L194" i="25"/>
  <c r="L202" i="25"/>
  <c r="L199" i="25"/>
  <c r="U236" i="25"/>
  <c r="U238" i="25"/>
  <c r="U240" i="25"/>
  <c r="U232" i="25"/>
  <c r="U233" i="25"/>
  <c r="G128" i="25"/>
  <c r="S157" i="25"/>
  <c r="S169" i="25" s="1"/>
  <c r="K12" i="25"/>
  <c r="V11" i="25"/>
  <c r="V55" i="25"/>
  <c r="V65" i="25" s="1"/>
  <c r="H317" i="26"/>
  <c r="H312" i="26"/>
  <c r="H316" i="26"/>
  <c r="H315" i="26"/>
  <c r="H311" i="26"/>
  <c r="H314" i="26"/>
  <c r="H310" i="26"/>
  <c r="H313" i="26"/>
  <c r="H309" i="26"/>
  <c r="H308" i="26"/>
  <c r="S270" i="26"/>
  <c r="S279" i="26"/>
  <c r="S278" i="26"/>
  <c r="S274" i="26"/>
  <c r="S277" i="26"/>
  <c r="S275" i="26"/>
  <c r="S273" i="26"/>
  <c r="S271" i="26"/>
  <c r="S276" i="26"/>
  <c r="S272" i="26"/>
  <c r="O98" i="25"/>
  <c r="D135" i="25"/>
  <c r="H235" i="26"/>
  <c r="H240" i="26"/>
  <c r="H241" i="26"/>
  <c r="H232" i="26"/>
  <c r="H236" i="26"/>
  <c r="K317" i="27"/>
  <c r="K315" i="27"/>
  <c r="K316" i="27"/>
  <c r="K308" i="27"/>
  <c r="K310" i="27"/>
  <c r="K311" i="27"/>
  <c r="K312" i="27"/>
  <c r="K313" i="27"/>
  <c r="K314" i="27"/>
  <c r="K309" i="27"/>
  <c r="R161" i="26"/>
  <c r="R160" i="26"/>
  <c r="R167" i="26"/>
  <c r="T15" i="26"/>
  <c r="M275" i="22"/>
  <c r="M278" i="22"/>
  <c r="M271" i="22"/>
  <c r="M274" i="22"/>
  <c r="M277" i="22"/>
  <c r="M270" i="22"/>
  <c r="M273" i="22"/>
  <c r="M276" i="22"/>
  <c r="M279" i="22"/>
  <c r="I233" i="22"/>
  <c r="W160" i="22"/>
  <c r="W165" i="22"/>
  <c r="W166" i="22"/>
  <c r="W167" i="22"/>
  <c r="W163" i="22"/>
  <c r="Q11" i="22"/>
  <c r="Q55" i="22"/>
  <c r="Q58" i="22" s="1"/>
  <c r="N67" i="22"/>
  <c r="L16" i="18"/>
  <c r="P12" i="18"/>
  <c r="S12" i="18"/>
  <c r="P236" i="18"/>
  <c r="N132" i="18"/>
  <c r="M101" i="18"/>
  <c r="M98" i="18"/>
  <c r="M93" i="18"/>
  <c r="M92" i="18"/>
  <c r="N99" i="18"/>
  <c r="K95" i="18"/>
  <c r="K93" i="18"/>
  <c r="K92" i="18"/>
  <c r="K94" i="18"/>
  <c r="K97" i="18"/>
  <c r="I97" i="18"/>
  <c r="I101" i="18"/>
  <c r="I96" i="18"/>
  <c r="I95" i="18"/>
  <c r="I98" i="18"/>
  <c r="W241" i="23"/>
  <c r="W238" i="23"/>
  <c r="W237" i="23"/>
  <c r="K238" i="22"/>
  <c r="C236" i="22"/>
  <c r="C235" i="22"/>
  <c r="K236" i="22"/>
  <c r="N234" i="22"/>
  <c r="N239" i="22"/>
  <c r="J96" i="22"/>
  <c r="L101" i="22"/>
  <c r="J101" i="22"/>
  <c r="Q13" i="22"/>
  <c r="O237" i="22"/>
  <c r="Q157" i="22"/>
  <c r="Q162" i="22" s="1"/>
  <c r="U135" i="22"/>
  <c r="N133" i="22"/>
  <c r="G95" i="22"/>
  <c r="G98" i="22"/>
  <c r="C131" i="22"/>
  <c r="L93" i="22"/>
  <c r="S93" i="22"/>
  <c r="S98" i="22"/>
  <c r="S95" i="22"/>
  <c r="S94" i="22"/>
  <c r="S60" i="22"/>
  <c r="K61" i="22"/>
  <c r="G65" i="22"/>
  <c r="R92" i="22"/>
  <c r="O241" i="18"/>
  <c r="T233" i="18"/>
  <c r="Q133" i="18"/>
  <c r="Q129" i="18"/>
  <c r="Q126" i="18"/>
  <c r="W237" i="18"/>
  <c r="W235" i="18"/>
  <c r="P233" i="18"/>
  <c r="I128" i="18"/>
  <c r="N94" i="18"/>
  <c r="F93" i="18"/>
  <c r="P232" i="18"/>
  <c r="M94" i="18"/>
  <c r="N135" i="18"/>
  <c r="Q135" i="18"/>
  <c r="W134" i="18"/>
  <c r="W135" i="18"/>
  <c r="W130" i="18"/>
  <c r="W236" i="18"/>
  <c r="R200" i="18"/>
  <c r="R195" i="18"/>
  <c r="R194" i="18"/>
  <c r="R197" i="18"/>
  <c r="R202" i="18"/>
  <c r="R198" i="18"/>
  <c r="R199" i="18"/>
  <c r="R201" i="18"/>
  <c r="R203" i="18"/>
  <c r="V157" i="18"/>
  <c r="V166" i="18" s="1"/>
  <c r="T100" i="18"/>
  <c r="L98" i="18"/>
  <c r="L99" i="18"/>
  <c r="L96" i="18"/>
  <c r="L94" i="18"/>
  <c r="L92" i="18"/>
  <c r="L97" i="18"/>
  <c r="L101" i="18"/>
  <c r="K101" i="18"/>
  <c r="O126" i="18"/>
  <c r="O133" i="18"/>
  <c r="O131" i="18"/>
  <c r="O127" i="18"/>
  <c r="O132" i="18"/>
  <c r="O130" i="18"/>
  <c r="O129" i="18"/>
  <c r="O134" i="18"/>
  <c r="U14" i="18"/>
  <c r="I94" i="18"/>
  <c r="K272" i="23"/>
  <c r="J14" i="23"/>
  <c r="U40" i="23"/>
  <c r="U39" i="23" s="1"/>
  <c r="N55" i="23"/>
  <c r="N59" i="23" s="1"/>
  <c r="N11" i="23"/>
  <c r="L162" i="23"/>
  <c r="L13" i="23"/>
  <c r="I96" i="23"/>
  <c r="I99" i="23"/>
  <c r="I93" i="23"/>
  <c r="I94" i="23"/>
  <c r="I97" i="23"/>
  <c r="I101" i="23"/>
  <c r="W95" i="23"/>
  <c r="L135" i="23"/>
  <c r="N240" i="18"/>
  <c r="N238" i="18"/>
  <c r="N232" i="18"/>
  <c r="N237" i="18"/>
  <c r="N241" i="18"/>
  <c r="Q274" i="24"/>
  <c r="Q277" i="24"/>
  <c r="Q279" i="24"/>
  <c r="Q272" i="24"/>
  <c r="Q270" i="24"/>
  <c r="Q275" i="24"/>
  <c r="Q273" i="24"/>
  <c r="Q271" i="24"/>
  <c r="Q276" i="24"/>
  <c r="C12" i="24"/>
  <c r="C157" i="24"/>
  <c r="C161" i="24" s="1"/>
  <c r="J19" i="24"/>
  <c r="T233" i="24"/>
  <c r="H232" i="24"/>
  <c r="W157" i="24"/>
  <c r="E232" i="24"/>
  <c r="Q232" i="24"/>
  <c r="F169" i="24"/>
  <c r="F165" i="24"/>
  <c r="E40" i="24"/>
  <c r="E39" i="24" s="1"/>
  <c r="J169" i="24"/>
  <c r="D12" i="24"/>
  <c r="W95" i="24"/>
  <c r="W98" i="24"/>
  <c r="W99" i="24"/>
  <c r="W92" i="24"/>
  <c r="W96" i="24"/>
  <c r="W100" i="24"/>
  <c r="W93" i="24"/>
  <c r="T16" i="24"/>
  <c r="C128" i="24"/>
  <c r="C129" i="24"/>
  <c r="C133" i="24"/>
  <c r="C126" i="24"/>
  <c r="C130" i="24"/>
  <c r="C101" i="24"/>
  <c r="R131" i="24"/>
  <c r="T274" i="22"/>
  <c r="T277" i="22"/>
  <c r="T270" i="22"/>
  <c r="T273" i="22"/>
  <c r="T276" i="22"/>
  <c r="T279" i="22"/>
  <c r="T275" i="22"/>
  <c r="T271" i="22"/>
  <c r="C234" i="22"/>
  <c r="T184" i="10" s="1"/>
  <c r="H184" i="10" s="1"/>
  <c r="K133" i="22"/>
  <c r="O95" i="22"/>
  <c r="J132" i="22"/>
  <c r="J133" i="22"/>
  <c r="J126" i="22"/>
  <c r="J131" i="22"/>
  <c r="J127" i="22"/>
  <c r="O100" i="22"/>
  <c r="Q197" i="22"/>
  <c r="Q203" i="22"/>
  <c r="Q201" i="22"/>
  <c r="Q194" i="22"/>
  <c r="Q200" i="22"/>
  <c r="Q195" i="22"/>
  <c r="Q199" i="22"/>
  <c r="Q202" i="22"/>
  <c r="Q198" i="22"/>
  <c r="Q196" i="22"/>
  <c r="M101" i="22"/>
  <c r="M100" i="22"/>
  <c r="M95" i="22"/>
  <c r="M97" i="22"/>
  <c r="M93" i="22"/>
  <c r="P135" i="22"/>
  <c r="P133" i="22"/>
  <c r="P128" i="22"/>
  <c r="P126" i="22"/>
  <c r="P134" i="22"/>
  <c r="G93" i="22"/>
  <c r="V97" i="22"/>
  <c r="V92" i="22"/>
  <c r="V94" i="22"/>
  <c r="L55" i="22"/>
  <c r="L59" i="22" s="1"/>
  <c r="L11" i="22"/>
  <c r="N135" i="22"/>
  <c r="L312" i="18"/>
  <c r="L311" i="18"/>
  <c r="L317" i="18"/>
  <c r="L310" i="18"/>
  <c r="L309" i="18"/>
  <c r="L313" i="18"/>
  <c r="L314" i="18"/>
  <c r="L315" i="18"/>
  <c r="L316" i="18"/>
  <c r="K315" i="18"/>
  <c r="K317" i="18"/>
  <c r="K311" i="18"/>
  <c r="K310" i="18"/>
  <c r="K312" i="18"/>
  <c r="K313" i="18"/>
  <c r="K314" i="18"/>
  <c r="K316" i="18"/>
  <c r="I232" i="18"/>
  <c r="E19" i="18"/>
  <c r="W232" i="18"/>
  <c r="I201" i="18"/>
  <c r="I198" i="18"/>
  <c r="I197" i="18"/>
  <c r="I203" i="18"/>
  <c r="I202" i="18"/>
  <c r="I194" i="18"/>
  <c r="I195" i="18"/>
  <c r="I200" i="18"/>
  <c r="I199" i="18"/>
  <c r="I196" i="18"/>
  <c r="N235" i="18"/>
  <c r="P95" i="18"/>
  <c r="P101" i="18"/>
  <c r="P100" i="18"/>
  <c r="P94" i="18"/>
  <c r="P92" i="18"/>
  <c r="N129" i="18"/>
  <c r="V17" i="18"/>
  <c r="Q128" i="18"/>
  <c r="U315" i="23"/>
  <c r="U317" i="23"/>
  <c r="U311" i="23"/>
  <c r="U312" i="23"/>
  <c r="U316" i="23"/>
  <c r="U314" i="23"/>
  <c r="U310" i="23"/>
  <c r="U308" i="23"/>
  <c r="U313" i="23"/>
  <c r="U309" i="23"/>
  <c r="W126" i="18"/>
  <c r="G15" i="18"/>
  <c r="U133" i="18"/>
  <c r="U129" i="18"/>
  <c r="U135" i="18"/>
  <c r="U127" i="18"/>
  <c r="U128" i="18"/>
  <c r="R196" i="18"/>
  <c r="T13" i="18"/>
  <c r="T19" i="18"/>
  <c r="L11" i="18"/>
  <c r="L55" i="18"/>
  <c r="L58" i="18" s="1"/>
  <c r="K98" i="18"/>
  <c r="O128" i="18"/>
  <c r="H17" i="18"/>
  <c r="H55" i="18"/>
  <c r="H66" i="18" s="1"/>
  <c r="R233" i="23"/>
  <c r="I13" i="18"/>
  <c r="O233" i="18"/>
  <c r="R313" i="23"/>
  <c r="R311" i="23"/>
  <c r="R312" i="23"/>
  <c r="R314" i="23"/>
  <c r="R316" i="23"/>
  <c r="R310" i="23"/>
  <c r="R317" i="23"/>
  <c r="R315" i="23"/>
  <c r="R309" i="23"/>
  <c r="L12" i="18"/>
  <c r="G157" i="23"/>
  <c r="U241" i="23"/>
  <c r="U235" i="23"/>
  <c r="U237" i="23"/>
  <c r="U238" i="23"/>
  <c r="U236" i="23"/>
  <c r="U234" i="23"/>
  <c r="J234" i="23"/>
  <c r="J18" i="23"/>
  <c r="H40" i="18"/>
  <c r="H39" i="18" s="1"/>
  <c r="I233" i="23"/>
  <c r="I15" i="23"/>
  <c r="J127" i="23"/>
  <c r="L196" i="23"/>
  <c r="F18" i="23"/>
  <c r="F55" i="23"/>
  <c r="J130" i="23"/>
  <c r="I98" i="23"/>
  <c r="L129" i="23"/>
  <c r="Q19" i="23"/>
  <c r="U127" i="23"/>
  <c r="U135" i="23"/>
  <c r="U132" i="23"/>
  <c r="U133" i="23"/>
  <c r="U130" i="23"/>
  <c r="U128" i="23"/>
  <c r="U131" i="23"/>
  <c r="J128" i="23"/>
  <c r="J131" i="23"/>
  <c r="O317" i="24"/>
  <c r="O316" i="24"/>
  <c r="O313" i="24"/>
  <c r="O312" i="24"/>
  <c r="O311" i="24"/>
  <c r="O314" i="24"/>
  <c r="O315" i="24"/>
  <c r="O309" i="24"/>
  <c r="O310" i="24"/>
  <c r="N240" i="24"/>
  <c r="N233" i="24"/>
  <c r="N239" i="24"/>
  <c r="L237" i="24"/>
  <c r="L233" i="24"/>
  <c r="H13" i="24"/>
  <c r="I238" i="24"/>
  <c r="I237" i="24"/>
  <c r="I236" i="24"/>
  <c r="E238" i="24"/>
  <c r="S19" i="24"/>
  <c r="V134" i="24"/>
  <c r="P315" i="25"/>
  <c r="P311" i="25"/>
  <c r="P316" i="25"/>
  <c r="P313" i="25"/>
  <c r="P310" i="25"/>
  <c r="P317" i="25"/>
  <c r="P314" i="25"/>
  <c r="P312" i="25"/>
  <c r="P309" i="25"/>
  <c r="D15" i="24"/>
  <c r="H130" i="24"/>
  <c r="H127" i="24"/>
  <c r="H131" i="24"/>
  <c r="H135" i="24"/>
  <c r="H128" i="24"/>
  <c r="H129" i="24"/>
  <c r="H132" i="24"/>
  <c r="V59" i="24"/>
  <c r="F316" i="25"/>
  <c r="F315" i="25"/>
  <c r="F308" i="25"/>
  <c r="F313" i="25"/>
  <c r="F312" i="25"/>
  <c r="F310" i="25"/>
  <c r="F317" i="25"/>
  <c r="F314" i="25"/>
  <c r="F311" i="25"/>
  <c r="F309" i="25"/>
  <c r="V92" i="24"/>
  <c r="V95" i="24"/>
  <c r="V93" i="24"/>
  <c r="V96" i="24"/>
  <c r="D275" i="25"/>
  <c r="D274" i="25"/>
  <c r="D273" i="25"/>
  <c r="D277" i="25"/>
  <c r="D270" i="25"/>
  <c r="D278" i="25"/>
  <c r="D271" i="25"/>
  <c r="D279" i="25"/>
  <c r="D276" i="25"/>
  <c r="D272" i="25"/>
  <c r="T127" i="24"/>
  <c r="T135" i="24"/>
  <c r="T132" i="24"/>
  <c r="T129" i="24"/>
  <c r="T126" i="24"/>
  <c r="T130" i="24"/>
  <c r="E59" i="24"/>
  <c r="E62" i="24"/>
  <c r="E60" i="24"/>
  <c r="E63" i="24"/>
  <c r="E66" i="24"/>
  <c r="E64" i="24"/>
  <c r="E67" i="24"/>
  <c r="S308" i="25"/>
  <c r="H16" i="24"/>
  <c r="E237" i="25"/>
  <c r="W93" i="25"/>
  <c r="F157" i="25"/>
  <c r="F161" i="25" s="1"/>
  <c r="J157" i="25"/>
  <c r="J162" i="25" s="1"/>
  <c r="H238" i="25"/>
  <c r="H235" i="25"/>
  <c r="H241" i="25"/>
  <c r="H239" i="25"/>
  <c r="H237" i="25"/>
  <c r="H234" i="25"/>
  <c r="L196" i="25"/>
  <c r="E157" i="25"/>
  <c r="E163" i="25" s="1"/>
  <c r="S131" i="25"/>
  <c r="S126" i="25"/>
  <c r="S132" i="25"/>
  <c r="S129" i="25"/>
  <c r="S128" i="25"/>
  <c r="S133" i="25"/>
  <c r="V14" i="25"/>
  <c r="V100" i="25"/>
  <c r="V97" i="25"/>
  <c r="V95" i="25"/>
  <c r="V96" i="25"/>
  <c r="V99" i="25"/>
  <c r="H239" i="26"/>
  <c r="F12" i="25"/>
  <c r="S199" i="25"/>
  <c r="S198" i="25"/>
  <c r="S201" i="25"/>
  <c r="S195" i="25"/>
  <c r="S200" i="25"/>
  <c r="S194" i="25"/>
  <c r="S203" i="25"/>
  <c r="S202" i="25"/>
  <c r="S197" i="25"/>
  <c r="S196" i="25"/>
  <c r="I241" i="26"/>
  <c r="U129" i="26"/>
  <c r="U132" i="26"/>
  <c r="U131" i="26"/>
  <c r="U135" i="26"/>
  <c r="U133" i="26"/>
  <c r="U130" i="26"/>
  <c r="L18" i="26"/>
  <c r="P14" i="28"/>
  <c r="O168" i="29"/>
  <c r="D274" i="22"/>
  <c r="D277" i="22"/>
  <c r="D270" i="22"/>
  <c r="D273" i="22"/>
  <c r="D276" i="22"/>
  <c r="D279" i="22"/>
  <c r="D275" i="22"/>
  <c r="D271" i="22"/>
  <c r="K195" i="22"/>
  <c r="K194" i="22"/>
  <c r="K201" i="22"/>
  <c r="K199" i="22"/>
  <c r="K198" i="22"/>
  <c r="K197" i="22"/>
  <c r="K202" i="22"/>
  <c r="K203" i="22"/>
  <c r="K200" i="22"/>
  <c r="K134" i="22"/>
  <c r="K127" i="22"/>
  <c r="K135" i="22"/>
  <c r="K130" i="22"/>
  <c r="K129" i="22"/>
  <c r="K126" i="22"/>
  <c r="F130" i="22"/>
  <c r="F135" i="22"/>
  <c r="F128" i="22"/>
  <c r="F133" i="22"/>
  <c r="F132" i="22"/>
  <c r="F126" i="22"/>
  <c r="G101" i="22"/>
  <c r="P194" i="22"/>
  <c r="P202" i="22"/>
  <c r="P197" i="22"/>
  <c r="P195" i="22"/>
  <c r="P200" i="22"/>
  <c r="P198" i="22"/>
  <c r="P201" i="22"/>
  <c r="P199" i="22"/>
  <c r="P203" i="22"/>
  <c r="O40" i="22"/>
  <c r="O39" i="22" s="1"/>
  <c r="L99" i="22"/>
  <c r="L94" i="22"/>
  <c r="L92" i="22"/>
  <c r="C126" i="22"/>
  <c r="C135" i="22"/>
  <c r="C127" i="22"/>
  <c r="C134" i="22"/>
  <c r="C128" i="22"/>
  <c r="C133" i="22"/>
  <c r="F92" i="22"/>
  <c r="F94" i="22"/>
  <c r="F97" i="22"/>
  <c r="F100" i="22"/>
  <c r="E273" i="18"/>
  <c r="E274" i="18"/>
  <c r="E279" i="18"/>
  <c r="E271" i="18"/>
  <c r="E277" i="18"/>
  <c r="E270" i="18"/>
  <c r="E276" i="18"/>
  <c r="E275" i="18"/>
  <c r="P241" i="18"/>
  <c r="T97" i="18"/>
  <c r="G232" i="18"/>
  <c r="G238" i="18"/>
  <c r="G233" i="18"/>
  <c r="U241" i="18"/>
  <c r="R12" i="18"/>
  <c r="K126" i="18"/>
  <c r="K135" i="18"/>
  <c r="K134" i="18"/>
  <c r="E315" i="23"/>
  <c r="E317" i="23"/>
  <c r="E312" i="23"/>
  <c r="E311" i="23"/>
  <c r="E313" i="23"/>
  <c r="E316" i="23"/>
  <c r="E314" i="23"/>
  <c r="E310" i="23"/>
  <c r="E308" i="23"/>
  <c r="G134" i="18"/>
  <c r="G128" i="18"/>
  <c r="G135" i="18"/>
  <c r="G130" i="18"/>
  <c r="G236" i="18"/>
  <c r="E133" i="18"/>
  <c r="E129" i="18"/>
  <c r="E128" i="18"/>
  <c r="E127" i="18"/>
  <c r="M96" i="18"/>
  <c r="I99" i="18"/>
  <c r="I55" i="18"/>
  <c r="I59" i="18" s="1"/>
  <c r="I11" i="18"/>
  <c r="T130" i="18"/>
  <c r="T129" i="18"/>
  <c r="T126" i="18"/>
  <c r="T133" i="18"/>
  <c r="T135" i="18"/>
  <c r="T128" i="18"/>
  <c r="T134" i="18"/>
  <c r="T127" i="18"/>
  <c r="E14" i="18"/>
  <c r="T157" i="18"/>
  <c r="T162" i="18" s="1"/>
  <c r="W40" i="23"/>
  <c r="W39" i="23" s="1"/>
  <c r="N16" i="23"/>
  <c r="O15" i="23"/>
  <c r="T135" i="23"/>
  <c r="T131" i="23"/>
  <c r="T132" i="23"/>
  <c r="T128" i="23"/>
  <c r="O132" i="23"/>
  <c r="O133" i="23"/>
  <c r="O135" i="23"/>
  <c r="O126" i="23"/>
  <c r="O130" i="23"/>
  <c r="O128" i="23"/>
  <c r="O127" i="23"/>
  <c r="O134" i="23"/>
  <c r="T129" i="23"/>
  <c r="Q40" i="23"/>
  <c r="Q39" i="23" s="1"/>
  <c r="Q240" i="24"/>
  <c r="G157" i="24"/>
  <c r="G160" i="24" s="1"/>
  <c r="T235" i="24"/>
  <c r="I11" i="24"/>
  <c r="I55" i="24"/>
  <c r="I58" i="24" s="1"/>
  <c r="V127" i="24"/>
  <c r="J20" i="24"/>
  <c r="M18" i="24"/>
  <c r="Q128" i="24"/>
  <c r="Q18" i="25"/>
  <c r="D129" i="24"/>
  <c r="D127" i="24"/>
  <c r="D134" i="24"/>
  <c r="D131" i="24"/>
  <c r="D135" i="24"/>
  <c r="D126" i="24"/>
  <c r="D130" i="24"/>
  <c r="Q239" i="25"/>
  <c r="W100" i="25"/>
  <c r="W97" i="25"/>
  <c r="W92" i="25"/>
  <c r="W99" i="25"/>
  <c r="W96" i="25"/>
  <c r="W101" i="25"/>
  <c r="J241" i="25"/>
  <c r="J238" i="25"/>
  <c r="J235" i="25"/>
  <c r="J240" i="25"/>
  <c r="J234" i="25"/>
  <c r="L13" i="25"/>
  <c r="F13" i="25"/>
  <c r="F55" i="25"/>
  <c r="F60" i="25" s="1"/>
  <c r="M238" i="26"/>
  <c r="R19" i="25"/>
  <c r="Q277" i="26"/>
  <c r="Q273" i="26"/>
  <c r="Q279" i="26"/>
  <c r="Q272" i="26"/>
  <c r="Q275" i="26"/>
  <c r="Q271" i="26"/>
  <c r="Q270" i="26"/>
  <c r="Q278" i="26"/>
  <c r="Q276" i="26"/>
  <c r="Q274" i="26"/>
  <c r="I101" i="25"/>
  <c r="I100" i="25"/>
  <c r="I95" i="25"/>
  <c r="I93" i="25"/>
  <c r="I97" i="25"/>
  <c r="I94" i="25"/>
  <c r="I96" i="25"/>
  <c r="S203" i="26"/>
  <c r="S198" i="26"/>
  <c r="S200" i="26"/>
  <c r="S199" i="26"/>
  <c r="S194" i="26"/>
  <c r="S195" i="26"/>
  <c r="S197" i="26"/>
  <c r="S201" i="26"/>
  <c r="S202" i="26"/>
  <c r="M18" i="26"/>
  <c r="P17" i="26"/>
  <c r="L93" i="27"/>
  <c r="L100" i="27"/>
  <c r="L101" i="27"/>
  <c r="L95" i="27"/>
  <c r="L99" i="27"/>
  <c r="L98" i="27"/>
  <c r="L97" i="27"/>
  <c r="L96" i="27"/>
  <c r="L92" i="27"/>
  <c r="L94" i="27"/>
  <c r="L64" i="27"/>
  <c r="L61" i="27"/>
  <c r="M236" i="28"/>
  <c r="M241" i="28"/>
  <c r="M233" i="28"/>
  <c r="M238" i="28"/>
  <c r="M240" i="28"/>
  <c r="M237" i="28"/>
  <c r="M239" i="28"/>
  <c r="M234" i="28"/>
  <c r="Q157" i="28"/>
  <c r="Q161" i="28" s="1"/>
  <c r="Q12" i="28"/>
  <c r="H273" i="18"/>
  <c r="H279" i="18"/>
  <c r="H272" i="18"/>
  <c r="H271" i="18"/>
  <c r="H277" i="18"/>
  <c r="H270" i="18"/>
  <c r="H276" i="18"/>
  <c r="H275" i="18"/>
  <c r="H274" i="18"/>
  <c r="T16" i="18"/>
  <c r="W55" i="18"/>
  <c r="W58" i="18" s="1"/>
  <c r="W11" i="18"/>
  <c r="M17" i="18"/>
  <c r="J15" i="18"/>
  <c r="N270" i="23"/>
  <c r="N275" i="23"/>
  <c r="N274" i="23"/>
  <c r="N271" i="23"/>
  <c r="N276" i="23"/>
  <c r="N279" i="23"/>
  <c r="N272" i="23"/>
  <c r="N273" i="23"/>
  <c r="N277" i="23"/>
  <c r="L14" i="18"/>
  <c r="F157" i="18"/>
  <c r="F163" i="18" s="1"/>
  <c r="I18" i="18"/>
  <c r="P16" i="18"/>
  <c r="M16" i="18"/>
  <c r="N278" i="23"/>
  <c r="T241" i="23"/>
  <c r="T238" i="23"/>
  <c r="T239" i="23"/>
  <c r="T240" i="23"/>
  <c r="T234" i="23"/>
  <c r="T235" i="23"/>
  <c r="O17" i="23"/>
  <c r="N238" i="23"/>
  <c r="N233" i="23"/>
  <c r="G195" i="23"/>
  <c r="G197" i="23"/>
  <c r="G202" i="23"/>
  <c r="G194" i="23"/>
  <c r="G200" i="23"/>
  <c r="G199" i="23"/>
  <c r="G196" i="23"/>
  <c r="G203" i="23"/>
  <c r="G198" i="23"/>
  <c r="G201" i="23"/>
  <c r="G40" i="23"/>
  <c r="G39" i="23" s="1"/>
  <c r="V317" i="24"/>
  <c r="V316" i="24"/>
  <c r="V313" i="24"/>
  <c r="V310" i="24"/>
  <c r="V309" i="24"/>
  <c r="V315" i="24"/>
  <c r="V312" i="24"/>
  <c r="V314" i="24"/>
  <c r="V311" i="24"/>
  <c r="R277" i="24"/>
  <c r="R272" i="24"/>
  <c r="R270" i="24"/>
  <c r="R275" i="24"/>
  <c r="R273" i="24"/>
  <c r="R271" i="24"/>
  <c r="R276" i="24"/>
  <c r="R274" i="24"/>
  <c r="R279" i="24"/>
  <c r="H101" i="23"/>
  <c r="K236" i="24"/>
  <c r="K239" i="24"/>
  <c r="K233" i="24"/>
  <c r="Q237" i="24"/>
  <c r="T239" i="24"/>
  <c r="F162" i="24"/>
  <c r="F13" i="24"/>
  <c r="Q239" i="24"/>
  <c r="J195" i="24"/>
  <c r="J199" i="24"/>
  <c r="J198" i="24"/>
  <c r="J203" i="24"/>
  <c r="J202" i="24"/>
  <c r="J200" i="24"/>
  <c r="J197" i="24"/>
  <c r="J194" i="24"/>
  <c r="J201" i="24"/>
  <c r="F17" i="24"/>
  <c r="F64" i="24"/>
  <c r="I99" i="24"/>
  <c r="I101" i="24"/>
  <c r="I98" i="24"/>
  <c r="I92" i="24"/>
  <c r="R127" i="24"/>
  <c r="I94" i="24"/>
  <c r="E100" i="24"/>
  <c r="Q276" i="25"/>
  <c r="Q271" i="25"/>
  <c r="Q277" i="25"/>
  <c r="Q275" i="25"/>
  <c r="Q279" i="25"/>
  <c r="Q273" i="25"/>
  <c r="Q274" i="25"/>
  <c r="Q270" i="25"/>
  <c r="Q278" i="25"/>
  <c r="Q272" i="25"/>
  <c r="O240" i="25"/>
  <c r="T314" i="25"/>
  <c r="T312" i="25"/>
  <c r="T311" i="25"/>
  <c r="T310" i="25"/>
  <c r="T308" i="25"/>
  <c r="T317" i="25"/>
  <c r="T315" i="25"/>
  <c r="T316" i="25"/>
  <c r="T313" i="25"/>
  <c r="I14" i="25"/>
  <c r="M15" i="24"/>
  <c r="C98" i="25"/>
  <c r="C100" i="25"/>
  <c r="C99" i="25"/>
  <c r="C97" i="25"/>
  <c r="C96" i="25"/>
  <c r="C95" i="25"/>
  <c r="C94" i="25"/>
  <c r="C93" i="25"/>
  <c r="C92" i="25"/>
  <c r="T101" i="25"/>
  <c r="T100" i="25"/>
  <c r="T96" i="25"/>
  <c r="T94" i="25"/>
  <c r="T97" i="25"/>
  <c r="T95" i="25"/>
  <c r="T98" i="25"/>
  <c r="K236" i="25"/>
  <c r="K239" i="25"/>
  <c r="K238" i="25"/>
  <c r="K241" i="25"/>
  <c r="K235" i="25"/>
  <c r="K232" i="25"/>
  <c r="T17" i="25"/>
  <c r="E236" i="25"/>
  <c r="E239" i="25"/>
  <c r="E235" i="25"/>
  <c r="E234" i="25"/>
  <c r="L12" i="25"/>
  <c r="P237" i="25"/>
  <c r="P239" i="25"/>
  <c r="P232" i="25"/>
  <c r="P233" i="25"/>
  <c r="F234" i="24"/>
  <c r="U12" i="25"/>
  <c r="U55" i="25"/>
  <c r="U59" i="25" s="1"/>
  <c r="C101" i="25"/>
  <c r="C199" i="25"/>
  <c r="C198" i="25"/>
  <c r="C201" i="25"/>
  <c r="C202" i="25"/>
  <c r="C194" i="25"/>
  <c r="C203" i="25"/>
  <c r="C197" i="25"/>
  <c r="C195" i="25"/>
  <c r="C200" i="25"/>
  <c r="C196" i="25"/>
  <c r="T370" i="10" s="1"/>
  <c r="H370" i="10" s="1"/>
  <c r="P16" i="25"/>
  <c r="C157" i="26"/>
  <c r="C166" i="26" s="1"/>
  <c r="P157" i="26"/>
  <c r="P162" i="26" s="1"/>
  <c r="U40" i="27"/>
  <c r="U39" i="27" s="1"/>
  <c r="H238" i="26"/>
  <c r="U232" i="27"/>
  <c r="U235" i="27"/>
  <c r="U234" i="27"/>
  <c r="U238" i="27"/>
  <c r="U239" i="27"/>
  <c r="U233" i="27"/>
  <c r="U240" i="27"/>
  <c r="U241" i="27"/>
  <c r="U236" i="27"/>
  <c r="R13" i="26"/>
  <c r="K131" i="26"/>
  <c r="K132" i="26"/>
  <c r="K126" i="26"/>
  <c r="K127" i="26"/>
  <c r="K134" i="26"/>
  <c r="K128" i="26"/>
  <c r="K133" i="26"/>
  <c r="U127" i="26"/>
  <c r="O157" i="28"/>
  <c r="O163" i="28" s="1"/>
  <c r="O11" i="28"/>
  <c r="R236" i="22"/>
  <c r="R233" i="22"/>
  <c r="R237" i="22"/>
  <c r="V61" i="22"/>
  <c r="V14" i="22"/>
  <c r="N64" i="22"/>
  <c r="N59" i="22"/>
  <c r="U99" i="22"/>
  <c r="U100" i="22"/>
  <c r="P314" i="18"/>
  <c r="P316" i="18"/>
  <c r="P311" i="18"/>
  <c r="P317" i="18"/>
  <c r="P312" i="18"/>
  <c r="P313" i="18"/>
  <c r="P315" i="18"/>
  <c r="P310" i="18"/>
  <c r="P309" i="18"/>
  <c r="F316" i="18"/>
  <c r="F310" i="18"/>
  <c r="F314" i="18"/>
  <c r="F313" i="18"/>
  <c r="F317" i="18"/>
  <c r="F312" i="18"/>
  <c r="F311" i="18"/>
  <c r="F315" i="18"/>
  <c r="H278" i="18"/>
  <c r="W40" i="18"/>
  <c r="W39" i="18" s="1"/>
  <c r="E157" i="18"/>
  <c r="E167" i="18" s="1"/>
  <c r="W157" i="18"/>
  <c r="W166" i="18" s="1"/>
  <c r="W100" i="18"/>
  <c r="W95" i="18"/>
  <c r="W97" i="18"/>
  <c r="W94" i="18"/>
  <c r="W99" i="18"/>
  <c r="W101" i="18"/>
  <c r="W93" i="18"/>
  <c r="C17" i="18"/>
  <c r="H20" i="18"/>
  <c r="R14" i="18"/>
  <c r="I12" i="18"/>
  <c r="U15" i="18"/>
  <c r="V14" i="18"/>
  <c r="I129" i="18"/>
  <c r="I131" i="18"/>
  <c r="I135" i="18"/>
  <c r="I127" i="18"/>
  <c r="W20" i="18"/>
  <c r="S94" i="18"/>
  <c r="S100" i="18"/>
  <c r="S95" i="18"/>
  <c r="S98" i="18"/>
  <c r="S101" i="18"/>
  <c r="T232" i="18"/>
  <c r="Q239" i="18"/>
  <c r="S162" i="23"/>
  <c r="S13" i="23"/>
  <c r="T232" i="23"/>
  <c r="T237" i="23"/>
  <c r="J12" i="23"/>
  <c r="N232" i="23"/>
  <c r="I240" i="23"/>
  <c r="I237" i="23"/>
  <c r="I238" i="23"/>
  <c r="I239" i="23"/>
  <c r="I232" i="23"/>
  <c r="I235" i="23"/>
  <c r="V19" i="23"/>
  <c r="J55" i="23"/>
  <c r="J62" i="23" s="1"/>
  <c r="J13" i="23"/>
  <c r="D14" i="23"/>
  <c r="H129" i="23"/>
  <c r="W100" i="23"/>
  <c r="D134" i="23"/>
  <c r="D132" i="23"/>
  <c r="D131" i="23"/>
  <c r="D130" i="23"/>
  <c r="P157" i="23"/>
  <c r="P169" i="23" s="1"/>
  <c r="H92" i="23"/>
  <c r="E157" i="24"/>
  <c r="E163" i="24" s="1"/>
  <c r="Q13" i="24"/>
  <c r="H14" i="24"/>
  <c r="W126" i="24"/>
  <c r="S97" i="24"/>
  <c r="S95" i="24"/>
  <c r="S99" i="24"/>
  <c r="S92" i="24"/>
  <c r="S96" i="24"/>
  <c r="S93" i="24"/>
  <c r="S98" i="24"/>
  <c r="R17" i="24"/>
  <c r="E99" i="24"/>
  <c r="C132" i="24"/>
  <c r="F164" i="24"/>
  <c r="R313" i="25"/>
  <c r="R314" i="25"/>
  <c r="R312" i="25"/>
  <c r="R317" i="25"/>
  <c r="R310" i="25"/>
  <c r="R311" i="25"/>
  <c r="R315" i="25"/>
  <c r="R309" i="25"/>
  <c r="R316" i="25"/>
  <c r="C241" i="25"/>
  <c r="R14" i="24"/>
  <c r="O100" i="25"/>
  <c r="O95" i="25"/>
  <c r="O93" i="25"/>
  <c r="O94" i="25"/>
  <c r="K132" i="25"/>
  <c r="K130" i="25"/>
  <c r="K133" i="25"/>
  <c r="K131" i="25"/>
  <c r="K134" i="25"/>
  <c r="K135" i="25"/>
  <c r="R40" i="25"/>
  <c r="R39" i="25" s="1"/>
  <c r="E18" i="26"/>
  <c r="G133" i="25"/>
  <c r="U19" i="26"/>
  <c r="H20" i="26"/>
  <c r="O240" i="26"/>
  <c r="O241" i="26"/>
  <c r="O235" i="26"/>
  <c r="L237" i="26"/>
  <c r="V127" i="26"/>
  <c r="V134" i="26"/>
  <c r="V132" i="26"/>
  <c r="V126" i="26"/>
  <c r="V128" i="26"/>
  <c r="V135" i="26"/>
  <c r="V129" i="26"/>
  <c r="V131" i="26"/>
  <c r="V130" i="26"/>
  <c r="I63" i="26"/>
  <c r="I59" i="26"/>
  <c r="V133" i="26"/>
  <c r="L12" i="26"/>
  <c r="I240" i="28"/>
  <c r="I234" i="28"/>
  <c r="I236" i="28"/>
  <c r="I237" i="28"/>
  <c r="I238" i="28"/>
  <c r="I233" i="28"/>
  <c r="I232" i="28"/>
  <c r="I241" i="28"/>
  <c r="I239" i="28"/>
  <c r="U270" i="24"/>
  <c r="U273" i="24"/>
  <c r="U275" i="24"/>
  <c r="U271" i="24"/>
  <c r="U276" i="24"/>
  <c r="U274" i="24"/>
  <c r="U279" i="24"/>
  <c r="U278" i="24"/>
  <c r="U277" i="24"/>
  <c r="Q278" i="24"/>
  <c r="K235" i="24"/>
  <c r="N165" i="24"/>
  <c r="K237" i="24"/>
  <c r="F161" i="24"/>
  <c r="S131" i="24"/>
  <c r="S129" i="24"/>
  <c r="S126" i="24"/>
  <c r="T96" i="24"/>
  <c r="N12" i="24"/>
  <c r="I279" i="25"/>
  <c r="I271" i="25"/>
  <c r="I275" i="25"/>
  <c r="I276" i="25"/>
  <c r="I277" i="25"/>
  <c r="I273" i="25"/>
  <c r="I270" i="25"/>
  <c r="I274" i="25"/>
  <c r="I278" i="25"/>
  <c r="H157" i="24"/>
  <c r="H162" i="24" s="1"/>
  <c r="P273" i="25"/>
  <c r="P270" i="25"/>
  <c r="P276" i="25"/>
  <c r="P275" i="25"/>
  <c r="P279" i="25"/>
  <c r="P277" i="25"/>
  <c r="P274" i="25"/>
  <c r="P271" i="25"/>
  <c r="P272" i="25"/>
  <c r="P278" i="25"/>
  <c r="G273" i="25"/>
  <c r="G274" i="25"/>
  <c r="G271" i="25"/>
  <c r="G275" i="25"/>
  <c r="G279" i="25"/>
  <c r="G276" i="25"/>
  <c r="G277" i="25"/>
  <c r="G270" i="25"/>
  <c r="F167" i="24"/>
  <c r="F163" i="24"/>
  <c r="J13" i="24"/>
  <c r="J55" i="24"/>
  <c r="J66" i="24" s="1"/>
  <c r="R308" i="25"/>
  <c r="D20" i="25"/>
  <c r="E240" i="25"/>
  <c r="G97" i="25"/>
  <c r="M13" i="25"/>
  <c r="W40" i="25"/>
  <c r="W39" i="25" s="1"/>
  <c r="Q157" i="25"/>
  <c r="Q163" i="25" s="1"/>
  <c r="J233" i="25"/>
  <c r="K126" i="25"/>
  <c r="M19" i="26"/>
  <c r="Q157" i="26"/>
  <c r="H241" i="27"/>
  <c r="H236" i="27"/>
  <c r="H235" i="27"/>
  <c r="H232" i="27"/>
  <c r="H238" i="27"/>
  <c r="H234" i="27"/>
  <c r="H233" i="27"/>
  <c r="H239" i="27"/>
  <c r="H240" i="27"/>
  <c r="H237" i="27"/>
  <c r="E100" i="26"/>
  <c r="E96" i="26"/>
  <c r="E101" i="26"/>
  <c r="E95" i="26"/>
  <c r="E97" i="26"/>
  <c r="E98" i="26"/>
  <c r="E93" i="26"/>
  <c r="E13" i="26"/>
  <c r="W12" i="26"/>
  <c r="W55" i="26"/>
  <c r="W59" i="26" s="1"/>
  <c r="O241" i="27"/>
  <c r="O240" i="27"/>
  <c r="O233" i="27"/>
  <c r="O232" i="27"/>
  <c r="O236" i="27"/>
  <c r="O237" i="27"/>
  <c r="O235" i="27"/>
  <c r="O238" i="27"/>
  <c r="O234" i="27"/>
  <c r="C14" i="27"/>
  <c r="C55" i="27"/>
  <c r="C61" i="27" s="1"/>
  <c r="F66" i="28"/>
  <c r="F62" i="28"/>
  <c r="F60" i="28"/>
  <c r="F63" i="28"/>
  <c r="F67" i="28"/>
  <c r="F61" i="28"/>
  <c r="F58" i="28"/>
  <c r="F65" i="28"/>
  <c r="L64" i="28"/>
  <c r="C132" i="23"/>
  <c r="C133" i="23"/>
  <c r="C135" i="23"/>
  <c r="C128" i="23"/>
  <c r="C127" i="23"/>
  <c r="E11" i="23"/>
  <c r="E55" i="23"/>
  <c r="E63" i="23" s="1"/>
  <c r="N20" i="23"/>
  <c r="P271" i="24"/>
  <c r="P274" i="24"/>
  <c r="P276" i="24"/>
  <c r="P270" i="24"/>
  <c r="P277" i="24"/>
  <c r="P275" i="24"/>
  <c r="P273" i="24"/>
  <c r="P279" i="24"/>
  <c r="E314" i="24"/>
  <c r="E312" i="24"/>
  <c r="E311" i="24"/>
  <c r="E316" i="24"/>
  <c r="E313" i="24"/>
  <c r="E310" i="24"/>
  <c r="E317" i="24"/>
  <c r="E315" i="24"/>
  <c r="E308" i="24"/>
  <c r="E309" i="24"/>
  <c r="L131" i="24"/>
  <c r="L135" i="24"/>
  <c r="L128" i="24"/>
  <c r="L132" i="24"/>
  <c r="L126" i="24"/>
  <c r="L130" i="24"/>
  <c r="S239" i="24"/>
  <c r="S241" i="24"/>
  <c r="S238" i="24"/>
  <c r="S240" i="24"/>
  <c r="R130" i="24"/>
  <c r="R134" i="24"/>
  <c r="R126" i="24"/>
  <c r="R133" i="24"/>
  <c r="R135" i="24"/>
  <c r="M55" i="24"/>
  <c r="M62" i="24" s="1"/>
  <c r="C99" i="24"/>
  <c r="C95" i="24"/>
  <c r="C97" i="24"/>
  <c r="C96" i="24"/>
  <c r="W16" i="24"/>
  <c r="C239" i="25"/>
  <c r="C236" i="25"/>
  <c r="C237" i="25"/>
  <c r="C233" i="25"/>
  <c r="W128" i="24"/>
  <c r="W55" i="24"/>
  <c r="W63" i="24" s="1"/>
  <c r="G135" i="25"/>
  <c r="G132" i="25"/>
  <c r="G127" i="25"/>
  <c r="G134" i="25"/>
  <c r="G131" i="25"/>
  <c r="I12" i="25"/>
  <c r="J275" i="26"/>
  <c r="J274" i="26"/>
  <c r="J277" i="26"/>
  <c r="J270" i="26"/>
  <c r="J279" i="26"/>
  <c r="J276" i="26"/>
  <c r="J273" i="26"/>
  <c r="J278" i="26"/>
  <c r="J271" i="26"/>
  <c r="P98" i="25"/>
  <c r="P95" i="25"/>
  <c r="P93" i="25"/>
  <c r="P99" i="25"/>
  <c r="P96" i="25"/>
  <c r="P101" i="25"/>
  <c r="P94" i="25"/>
  <c r="R55" i="25"/>
  <c r="R66" i="25" s="1"/>
  <c r="R11" i="25"/>
  <c r="K127" i="25"/>
  <c r="T99" i="25"/>
  <c r="P238" i="24"/>
  <c r="P241" i="24"/>
  <c r="P236" i="24"/>
  <c r="P239" i="24"/>
  <c r="P232" i="24"/>
  <c r="J17" i="26"/>
  <c r="C13" i="25"/>
  <c r="Q241" i="26"/>
  <c r="Q235" i="26"/>
  <c r="Q240" i="26"/>
  <c r="Q237" i="26"/>
  <c r="Q232" i="26"/>
  <c r="Q236" i="26"/>
  <c r="Q233" i="26"/>
  <c r="P241" i="26"/>
  <c r="P239" i="26"/>
  <c r="P232" i="26"/>
  <c r="P237" i="26"/>
  <c r="P233" i="26"/>
  <c r="P234" i="26"/>
  <c r="P238" i="26"/>
  <c r="P235" i="26"/>
  <c r="P240" i="26"/>
  <c r="T14" i="26"/>
  <c r="I19" i="26"/>
  <c r="Q93" i="26"/>
  <c r="Q94" i="26"/>
  <c r="Q100" i="26"/>
  <c r="Q95" i="26"/>
  <c r="Q97" i="26"/>
  <c r="Q92" i="26"/>
  <c r="Q99" i="26"/>
  <c r="Q98" i="26"/>
  <c r="Q96" i="26"/>
  <c r="L237" i="27"/>
  <c r="L232" i="27"/>
  <c r="L235" i="27"/>
  <c r="L240" i="27"/>
  <c r="L234" i="27"/>
  <c r="L238" i="27"/>
  <c r="D12" i="27"/>
  <c r="D55" i="27"/>
  <c r="D59" i="27" s="1"/>
  <c r="G234" i="27"/>
  <c r="O11" i="18"/>
  <c r="O19" i="18"/>
  <c r="R18" i="18"/>
  <c r="P18" i="18"/>
  <c r="F18" i="18"/>
  <c r="G13" i="18"/>
  <c r="N100" i="18"/>
  <c r="N98" i="18"/>
  <c r="N97" i="18"/>
  <c r="N101" i="18"/>
  <c r="N96" i="18"/>
  <c r="N92" i="18"/>
  <c r="N95" i="18"/>
  <c r="O12" i="18"/>
  <c r="C95" i="18"/>
  <c r="C101" i="18"/>
  <c r="C100" i="18"/>
  <c r="C93" i="18"/>
  <c r="C94" i="18"/>
  <c r="Q277" i="23"/>
  <c r="Q279" i="23"/>
  <c r="Q271" i="23"/>
  <c r="Q275" i="23"/>
  <c r="Q276" i="23"/>
  <c r="Q273" i="23"/>
  <c r="Q270" i="23"/>
  <c r="Q274" i="23"/>
  <c r="Q278" i="23"/>
  <c r="P12" i="23"/>
  <c r="V15" i="23"/>
  <c r="V157" i="23"/>
  <c r="V164" i="23" s="1"/>
  <c r="U16" i="23"/>
  <c r="U55" i="23"/>
  <c r="C126" i="23"/>
  <c r="M95" i="23"/>
  <c r="M101" i="23"/>
  <c r="M92" i="23"/>
  <c r="M93" i="23"/>
  <c r="M96" i="23"/>
  <c r="T270" i="24"/>
  <c r="T278" i="24"/>
  <c r="T273" i="24"/>
  <c r="T271" i="24"/>
  <c r="T276" i="24"/>
  <c r="T275" i="24"/>
  <c r="T274" i="24"/>
  <c r="T279" i="24"/>
  <c r="T277" i="24"/>
  <c r="S275" i="24"/>
  <c r="S270" i="24"/>
  <c r="S273" i="24"/>
  <c r="S271" i="24"/>
  <c r="S278" i="24"/>
  <c r="S276" i="24"/>
  <c r="S274" i="24"/>
  <c r="S279" i="24"/>
  <c r="S277" i="24"/>
  <c r="S272" i="24"/>
  <c r="O19" i="24"/>
  <c r="P272" i="24"/>
  <c r="C235" i="24"/>
  <c r="C233" i="24"/>
  <c r="C232" i="24"/>
  <c r="C241" i="24"/>
  <c r="H40" i="24"/>
  <c r="H39" i="24" s="1"/>
  <c r="N164" i="24"/>
  <c r="N169" i="24"/>
  <c r="N168" i="24"/>
  <c r="H101" i="24"/>
  <c r="H96" i="24"/>
  <c r="H98" i="24"/>
  <c r="H95" i="24"/>
  <c r="H92" i="24"/>
  <c r="H100" i="24"/>
  <c r="H99" i="24"/>
  <c r="H93" i="24"/>
  <c r="P197" i="24"/>
  <c r="P203" i="24"/>
  <c r="P202" i="24"/>
  <c r="P195" i="24"/>
  <c r="P201" i="24"/>
  <c r="P194" i="24"/>
  <c r="P200" i="24"/>
  <c r="P198" i="24"/>
  <c r="P199" i="24"/>
  <c r="P196" i="24"/>
  <c r="H94" i="24"/>
  <c r="V317" i="25"/>
  <c r="V310" i="25"/>
  <c r="V316" i="25"/>
  <c r="V314" i="25"/>
  <c r="V311" i="25"/>
  <c r="V308" i="25"/>
  <c r="V315" i="25"/>
  <c r="V312" i="25"/>
  <c r="V313" i="25"/>
  <c r="L134" i="24"/>
  <c r="L127" i="24"/>
  <c r="O237" i="25"/>
  <c r="G126" i="25"/>
  <c r="C17" i="25"/>
  <c r="P132" i="25"/>
  <c r="P127" i="25"/>
  <c r="P130" i="25"/>
  <c r="P133" i="25"/>
  <c r="P126" i="25"/>
  <c r="P131" i="25"/>
  <c r="Q238" i="25"/>
  <c r="Q234" i="25"/>
  <c r="Q241" i="25"/>
  <c r="Q235" i="25"/>
  <c r="O157" i="25"/>
  <c r="O163" i="25" s="1"/>
  <c r="O11" i="25"/>
  <c r="V15" i="25"/>
  <c r="P274" i="26"/>
  <c r="P277" i="26"/>
  <c r="P270" i="26"/>
  <c r="P276" i="26"/>
  <c r="P279" i="26"/>
  <c r="P275" i="26"/>
  <c r="P273" i="26"/>
  <c r="P278" i="26"/>
  <c r="P271" i="26"/>
  <c r="P272" i="26"/>
  <c r="H234" i="26"/>
  <c r="U157" i="26"/>
  <c r="U160" i="26" s="1"/>
  <c r="U11" i="26"/>
  <c r="W40" i="26"/>
  <c r="W39" i="26" s="1"/>
  <c r="C18" i="26"/>
  <c r="V100" i="26"/>
  <c r="V93" i="26"/>
  <c r="V101" i="26"/>
  <c r="V92" i="26"/>
  <c r="V96" i="26"/>
  <c r="V95" i="26"/>
  <c r="V97" i="26"/>
  <c r="V94" i="26"/>
  <c r="V99" i="26"/>
  <c r="L12" i="27"/>
  <c r="L157" i="27"/>
  <c r="L161" i="27" s="1"/>
  <c r="N11" i="26"/>
  <c r="N55" i="26"/>
  <c r="N64" i="26" s="1"/>
  <c r="L233" i="27"/>
  <c r="T279" i="28"/>
  <c r="T277" i="28"/>
  <c r="T270" i="28"/>
  <c r="T276" i="28"/>
  <c r="T275" i="28"/>
  <c r="T274" i="28"/>
  <c r="T273" i="28"/>
  <c r="T278" i="28"/>
  <c r="T271" i="28"/>
  <c r="T272" i="28"/>
  <c r="N131" i="22"/>
  <c r="N65" i="22"/>
  <c r="N18" i="22"/>
  <c r="U101" i="22"/>
  <c r="G64" i="22"/>
  <c r="G66" i="22"/>
  <c r="G59" i="22"/>
  <c r="C59" i="22"/>
  <c r="C62" i="22"/>
  <c r="T174" i="10" s="1"/>
  <c r="H174" i="10" s="1"/>
  <c r="C66" i="22"/>
  <c r="P308" i="18"/>
  <c r="C61" i="22"/>
  <c r="C14" i="22"/>
  <c r="T238" i="18"/>
  <c r="P239" i="18"/>
  <c r="G14" i="18"/>
  <c r="H241" i="18"/>
  <c r="H237" i="18"/>
  <c r="H233" i="18"/>
  <c r="I132" i="18"/>
  <c r="W17" i="18"/>
  <c r="C16" i="18"/>
  <c r="H16" i="18"/>
  <c r="T12" i="18"/>
  <c r="K157" i="18"/>
  <c r="K165" i="18" s="1"/>
  <c r="K11" i="18"/>
  <c r="L132" i="18"/>
  <c r="L127" i="18"/>
  <c r="L133" i="18"/>
  <c r="L129" i="18"/>
  <c r="Q18" i="18"/>
  <c r="T101" i="18"/>
  <c r="T95" i="18"/>
  <c r="T98" i="18"/>
  <c r="C11" i="18"/>
  <c r="C55" i="18"/>
  <c r="C58" i="18" s="1"/>
  <c r="Q272" i="23"/>
  <c r="R236" i="23"/>
  <c r="R241" i="23"/>
  <c r="R232" i="23"/>
  <c r="R240" i="23"/>
  <c r="I234" i="23"/>
  <c r="C129" i="23"/>
  <c r="F97" i="23"/>
  <c r="F100" i="23"/>
  <c r="F96" i="23"/>
  <c r="F101" i="23"/>
  <c r="F95" i="23"/>
  <c r="W55" i="23"/>
  <c r="W11" i="23"/>
  <c r="L126" i="23"/>
  <c r="J129" i="23"/>
  <c r="W127" i="23"/>
  <c r="W133" i="23"/>
  <c r="W131" i="23"/>
  <c r="W130" i="23"/>
  <c r="W135" i="23"/>
  <c r="W126" i="23"/>
  <c r="W134" i="23"/>
  <c r="W129" i="23"/>
  <c r="K12" i="23"/>
  <c r="K55" i="23"/>
  <c r="K59" i="23" s="1"/>
  <c r="W132" i="23"/>
  <c r="E19" i="23"/>
  <c r="N270" i="24"/>
  <c r="N276" i="24"/>
  <c r="N271" i="24"/>
  <c r="N274" i="24"/>
  <c r="N273" i="24"/>
  <c r="N272" i="24"/>
  <c r="N279" i="24"/>
  <c r="N277" i="24"/>
  <c r="N275" i="24"/>
  <c r="N278" i="24"/>
  <c r="H40" i="23"/>
  <c r="H39" i="23" s="1"/>
  <c r="T18" i="24"/>
  <c r="F166" i="24"/>
  <c r="R278" i="24"/>
  <c r="P278" i="24"/>
  <c r="J241" i="24"/>
  <c r="J237" i="24"/>
  <c r="J233" i="24"/>
  <c r="S236" i="24"/>
  <c r="D14" i="24"/>
  <c r="Q131" i="24"/>
  <c r="Q130" i="24"/>
  <c r="Q132" i="24"/>
  <c r="Q129" i="24"/>
  <c r="Q135" i="24"/>
  <c r="S135" i="24"/>
  <c r="S128" i="24"/>
  <c r="R128" i="24"/>
  <c r="I272" i="25"/>
  <c r="M127" i="24"/>
  <c r="M126" i="24"/>
  <c r="M131" i="24"/>
  <c r="M135" i="24"/>
  <c r="M129" i="24"/>
  <c r="M134" i="24"/>
  <c r="M132" i="24"/>
  <c r="C201" i="24"/>
  <c r="C195" i="24"/>
  <c r="C194" i="24"/>
  <c r="C200" i="24"/>
  <c r="C199" i="24"/>
  <c r="C198" i="24"/>
  <c r="C203" i="24"/>
  <c r="C197" i="24"/>
  <c r="C202" i="24"/>
  <c r="M162" i="24"/>
  <c r="M165" i="24"/>
  <c r="M161" i="24"/>
  <c r="M169" i="24"/>
  <c r="M168" i="24"/>
  <c r="M167" i="24"/>
  <c r="I93" i="24"/>
  <c r="C94" i="24"/>
  <c r="Q240" i="25"/>
  <c r="V309" i="25"/>
  <c r="V132" i="24"/>
  <c r="K237" i="25"/>
  <c r="I19" i="25"/>
  <c r="T309" i="25"/>
  <c r="S101" i="25"/>
  <c r="S99" i="25"/>
  <c r="S98" i="25"/>
  <c r="S100" i="25"/>
  <c r="S97" i="25"/>
  <c r="S96" i="25"/>
  <c r="S93" i="25"/>
  <c r="S95" i="25"/>
  <c r="S92" i="25"/>
  <c r="L99" i="25"/>
  <c r="L97" i="25"/>
  <c r="L96" i="25"/>
  <c r="L95" i="25"/>
  <c r="L93" i="25"/>
  <c r="L100" i="25"/>
  <c r="L94" i="25"/>
  <c r="L92" i="25"/>
  <c r="K101" i="25"/>
  <c r="K99" i="25"/>
  <c r="K96" i="25"/>
  <c r="K98" i="25"/>
  <c r="K92" i="25"/>
  <c r="W194" i="25"/>
  <c r="W199" i="25"/>
  <c r="W201" i="25"/>
  <c r="W197" i="25"/>
  <c r="W202" i="25"/>
  <c r="W200" i="25"/>
  <c r="W198" i="25"/>
  <c r="W195" i="25"/>
  <c r="W203" i="25"/>
  <c r="O14" i="25"/>
  <c r="C55" i="25"/>
  <c r="C64" i="25" s="1"/>
  <c r="N271" i="26"/>
  <c r="N270" i="26"/>
  <c r="N273" i="26"/>
  <c r="N279" i="26"/>
  <c r="N275" i="26"/>
  <c r="N274" i="26"/>
  <c r="N272" i="26"/>
  <c r="N277" i="26"/>
  <c r="N276" i="26"/>
  <c r="N278" i="26"/>
  <c r="M277" i="26"/>
  <c r="M270" i="26"/>
  <c r="M276" i="26"/>
  <c r="M279" i="26"/>
  <c r="M275" i="26"/>
  <c r="M274" i="26"/>
  <c r="M273" i="26"/>
  <c r="M278" i="26"/>
  <c r="M271" i="26"/>
  <c r="T239" i="26"/>
  <c r="T237" i="26"/>
  <c r="T232" i="26"/>
  <c r="T241" i="26"/>
  <c r="T236" i="26"/>
  <c r="T240" i="26"/>
  <c r="T234" i="26"/>
  <c r="T238" i="26"/>
  <c r="T235" i="26"/>
  <c r="R233" i="26"/>
  <c r="R238" i="26"/>
  <c r="R237" i="26"/>
  <c r="R232" i="26"/>
  <c r="R235" i="26"/>
  <c r="R239" i="26"/>
  <c r="R234" i="26"/>
  <c r="U13" i="26"/>
  <c r="P135" i="26"/>
  <c r="P130" i="26"/>
  <c r="P131" i="26"/>
  <c r="P126" i="26"/>
  <c r="P132" i="26"/>
  <c r="P134" i="26"/>
  <c r="P128" i="26"/>
  <c r="P101" i="26"/>
  <c r="P99" i="26"/>
  <c r="P97" i="26"/>
  <c r="P94" i="26"/>
  <c r="P92" i="26"/>
  <c r="P95" i="26"/>
  <c r="P96" i="26"/>
  <c r="R55" i="26"/>
  <c r="R60" i="26" s="1"/>
  <c r="R11" i="26"/>
  <c r="S11" i="26"/>
  <c r="S55" i="26"/>
  <c r="S58" i="26" s="1"/>
  <c r="M279" i="28"/>
  <c r="M274" i="28"/>
  <c r="M273" i="28"/>
  <c r="M271" i="28"/>
  <c r="M277" i="28"/>
  <c r="M270" i="28"/>
  <c r="M276" i="28"/>
  <c r="M275" i="28"/>
  <c r="M272" i="28"/>
  <c r="D279" i="28"/>
  <c r="D270" i="28"/>
  <c r="D276" i="28"/>
  <c r="D275" i="28"/>
  <c r="D274" i="28"/>
  <c r="D273" i="28"/>
  <c r="D271" i="28"/>
  <c r="D277" i="28"/>
  <c r="D278" i="28"/>
  <c r="D272" i="28"/>
  <c r="O14" i="28"/>
  <c r="D164" i="29"/>
  <c r="D166" i="29"/>
  <c r="D163" i="29"/>
  <c r="W98" i="18"/>
  <c r="I92" i="18"/>
  <c r="T234" i="18"/>
  <c r="K232" i="18"/>
  <c r="K233" i="18"/>
  <c r="K240" i="18"/>
  <c r="J241" i="23"/>
  <c r="J235" i="23"/>
  <c r="J239" i="23"/>
  <c r="W99" i="23"/>
  <c r="W93" i="23"/>
  <c r="W96" i="23"/>
  <c r="W97" i="23"/>
  <c r="W92" i="23"/>
  <c r="G133" i="23"/>
  <c r="G131" i="23"/>
  <c r="G129" i="23"/>
  <c r="G127" i="23"/>
  <c r="N14" i="24"/>
  <c r="C239" i="24"/>
  <c r="O101" i="24"/>
  <c r="O100" i="24"/>
  <c r="O95" i="24"/>
  <c r="O99" i="24"/>
  <c r="O92" i="24"/>
  <c r="O96" i="24"/>
  <c r="D314" i="25"/>
  <c r="D317" i="25"/>
  <c r="D310" i="25"/>
  <c r="D316" i="25"/>
  <c r="D315" i="25"/>
  <c r="D312" i="25"/>
  <c r="D313" i="25"/>
  <c r="D308" i="25"/>
  <c r="D311" i="25"/>
  <c r="T100" i="24"/>
  <c r="T101" i="24"/>
  <c r="T92" i="24"/>
  <c r="T95" i="24"/>
  <c r="T93" i="24"/>
  <c r="T157" i="26"/>
  <c r="T164" i="26" s="1"/>
  <c r="N99" i="27"/>
  <c r="N97" i="27"/>
  <c r="N94" i="27"/>
  <c r="N92" i="27"/>
  <c r="N100" i="27"/>
  <c r="N96" i="27"/>
  <c r="N98" i="27"/>
  <c r="N101" i="27"/>
  <c r="N95" i="27"/>
  <c r="N93" i="27"/>
  <c r="S59" i="22"/>
  <c r="S62" i="22"/>
  <c r="S61" i="22"/>
  <c r="H13" i="18"/>
  <c r="H157" i="18"/>
  <c r="H166" i="18" s="1"/>
  <c r="N128" i="18"/>
  <c r="N133" i="18"/>
  <c r="N130" i="18"/>
  <c r="N126" i="18"/>
  <c r="V19" i="18"/>
  <c r="N127" i="22"/>
  <c r="N128" i="22"/>
  <c r="N129" i="22"/>
  <c r="N134" i="22"/>
  <c r="F237" i="22"/>
  <c r="O233" i="22"/>
  <c r="F233" i="22"/>
  <c r="R240" i="22"/>
  <c r="J169" i="22"/>
  <c r="I232" i="22"/>
  <c r="H16" i="22"/>
  <c r="O97" i="22"/>
  <c r="U95" i="22"/>
  <c r="O99" i="22"/>
  <c r="D40" i="22"/>
  <c r="D39" i="22" s="1"/>
  <c r="G58" i="22"/>
  <c r="C98" i="22"/>
  <c r="T241" i="18"/>
  <c r="C19" i="18"/>
  <c r="V11" i="18"/>
  <c r="V55" i="18"/>
  <c r="V58" i="18" s="1"/>
  <c r="P235" i="18"/>
  <c r="E162" i="18"/>
  <c r="E13" i="18"/>
  <c r="T18" i="18"/>
  <c r="D202" i="18"/>
  <c r="D199" i="18"/>
  <c r="D201" i="18"/>
  <c r="D200" i="18"/>
  <c r="D197" i="18"/>
  <c r="D194" i="18"/>
  <c r="D203" i="18"/>
  <c r="D198" i="18"/>
  <c r="D195" i="18"/>
  <c r="C99" i="18"/>
  <c r="N131" i="18"/>
  <c r="Q95" i="18"/>
  <c r="Q93" i="18"/>
  <c r="Q97" i="18"/>
  <c r="Q92" i="18"/>
  <c r="V18" i="18"/>
  <c r="G55" i="18"/>
  <c r="G61" i="18" s="1"/>
  <c r="V276" i="23"/>
  <c r="V279" i="23"/>
  <c r="V277" i="23"/>
  <c r="V273" i="23"/>
  <c r="V274" i="23"/>
  <c r="V270" i="23"/>
  <c r="V275" i="23"/>
  <c r="V271" i="23"/>
  <c r="V278" i="23"/>
  <c r="U101" i="18"/>
  <c r="U99" i="18"/>
  <c r="U100" i="18"/>
  <c r="U94" i="18"/>
  <c r="U93" i="18"/>
  <c r="Q310" i="23"/>
  <c r="Q316" i="23"/>
  <c r="Q312" i="23"/>
  <c r="Q308" i="23"/>
  <c r="Q314" i="23"/>
  <c r="Q311" i="23"/>
  <c r="Q313" i="23"/>
  <c r="Q315" i="23"/>
  <c r="Q317" i="23"/>
  <c r="Q99" i="18"/>
  <c r="T55" i="18"/>
  <c r="T63" i="18" s="1"/>
  <c r="T11" i="18"/>
  <c r="C92" i="18"/>
  <c r="W232" i="23"/>
  <c r="J13" i="18"/>
  <c r="L241" i="23"/>
  <c r="L232" i="23"/>
  <c r="L240" i="23"/>
  <c r="L234" i="23"/>
  <c r="W236" i="23"/>
  <c r="R162" i="23"/>
  <c r="R161" i="23"/>
  <c r="R164" i="23"/>
  <c r="R129" i="23"/>
  <c r="R126" i="23"/>
  <c r="R132" i="23"/>
  <c r="R131" i="23"/>
  <c r="R134" i="23"/>
  <c r="V194" i="23"/>
  <c r="V203" i="23"/>
  <c r="V202" i="23"/>
  <c r="V195" i="23"/>
  <c r="V201" i="23"/>
  <c r="V198" i="23"/>
  <c r="V199" i="23"/>
  <c r="V197" i="23"/>
  <c r="V200" i="23"/>
  <c r="J15" i="23"/>
  <c r="D100" i="23"/>
  <c r="D98" i="23"/>
  <c r="D95" i="23"/>
  <c r="D94" i="23"/>
  <c r="D97" i="23"/>
  <c r="D93" i="23"/>
  <c r="L16" i="23"/>
  <c r="C55" i="23"/>
  <c r="C58" i="23" s="1"/>
  <c r="C11" i="23"/>
  <c r="G132" i="23"/>
  <c r="J274" i="24"/>
  <c r="J275" i="24"/>
  <c r="J273" i="24"/>
  <c r="J271" i="24"/>
  <c r="J270" i="24"/>
  <c r="J277" i="24"/>
  <c r="J276" i="24"/>
  <c r="J279" i="24"/>
  <c r="F273" i="24"/>
  <c r="F276" i="24"/>
  <c r="F271" i="24"/>
  <c r="F274" i="24"/>
  <c r="F279" i="24"/>
  <c r="F277" i="24"/>
  <c r="F275" i="24"/>
  <c r="F270" i="24"/>
  <c r="F272" i="24"/>
  <c r="F278" i="24"/>
  <c r="U272" i="24"/>
  <c r="C164" i="24"/>
  <c r="J278" i="24"/>
  <c r="T232" i="24"/>
  <c r="T241" i="24"/>
  <c r="T236" i="24"/>
  <c r="T234" i="24"/>
  <c r="T238" i="24"/>
  <c r="R132" i="24"/>
  <c r="M314" i="25"/>
  <c r="M316" i="25"/>
  <c r="M312" i="25"/>
  <c r="M317" i="25"/>
  <c r="M313" i="25"/>
  <c r="M310" i="25"/>
  <c r="M311" i="25"/>
  <c r="M315" i="25"/>
  <c r="N96" i="24"/>
  <c r="N98" i="24"/>
  <c r="N93" i="24"/>
  <c r="N100" i="24"/>
  <c r="K310" i="25"/>
  <c r="K314" i="25"/>
  <c r="K313" i="25"/>
  <c r="K311" i="25"/>
  <c r="K309" i="25"/>
  <c r="K316" i="25"/>
  <c r="K317" i="25"/>
  <c r="K315" i="25"/>
  <c r="K312" i="25"/>
  <c r="C93" i="24"/>
  <c r="D20" i="24"/>
  <c r="L59" i="24"/>
  <c r="L12" i="24"/>
  <c r="C14" i="25"/>
  <c r="W165" i="25"/>
  <c r="W16" i="25"/>
  <c r="O241" i="25"/>
  <c r="O239" i="25"/>
  <c r="O233" i="25"/>
  <c r="O238" i="25"/>
  <c r="O235" i="25"/>
  <c r="D316" i="26"/>
  <c r="D317" i="26"/>
  <c r="D315" i="26"/>
  <c r="D311" i="26"/>
  <c r="D314" i="26"/>
  <c r="D312" i="26"/>
  <c r="D310" i="26"/>
  <c r="D308" i="26"/>
  <c r="D313" i="26"/>
  <c r="D309" i="26"/>
  <c r="I40" i="26"/>
  <c r="I39" i="26" s="1"/>
  <c r="F240" i="22"/>
  <c r="C237" i="22"/>
  <c r="K232" i="22"/>
  <c r="R98" i="22"/>
  <c r="J162" i="22"/>
  <c r="K196" i="22"/>
  <c r="C130" i="22"/>
  <c r="N94" i="22"/>
  <c r="N95" i="22"/>
  <c r="N92" i="22"/>
  <c r="W133" i="22"/>
  <c r="W131" i="22"/>
  <c r="F129" i="22"/>
  <c r="M15" i="22"/>
  <c r="M62" i="22"/>
  <c r="M135" i="22"/>
  <c r="M133" i="22"/>
  <c r="M126" i="22"/>
  <c r="M132" i="22"/>
  <c r="M94" i="22"/>
  <c r="W161" i="22"/>
  <c r="S92" i="22"/>
  <c r="N99" i="22"/>
  <c r="U92" i="22"/>
  <c r="U93" i="22"/>
  <c r="M312" i="18"/>
  <c r="M311" i="18"/>
  <c r="M317" i="18"/>
  <c r="M310" i="18"/>
  <c r="M309" i="18"/>
  <c r="M313" i="18"/>
  <c r="M314" i="18"/>
  <c r="M315" i="18"/>
  <c r="M316" i="18"/>
  <c r="C95" i="22"/>
  <c r="F309" i="18"/>
  <c r="L239" i="18"/>
  <c r="K238" i="18"/>
  <c r="G18" i="18"/>
  <c r="S15" i="18"/>
  <c r="W96" i="18"/>
  <c r="S238" i="18"/>
  <c r="H100" i="18"/>
  <c r="H98" i="18"/>
  <c r="H99" i="18"/>
  <c r="H94" i="18"/>
  <c r="H97" i="18"/>
  <c r="H96" i="18"/>
  <c r="T99" i="18"/>
  <c r="T202" i="18"/>
  <c r="T195" i="18"/>
  <c r="T201" i="18"/>
  <c r="T200" i="18"/>
  <c r="T198" i="18"/>
  <c r="T203" i="18"/>
  <c r="T199" i="18"/>
  <c r="T197" i="18"/>
  <c r="T194" i="18"/>
  <c r="Q40" i="18"/>
  <c r="Q39" i="18" s="1"/>
  <c r="M97" i="18"/>
  <c r="Q96" i="18"/>
  <c r="Q130" i="18"/>
  <c r="U17" i="18"/>
  <c r="S127" i="18"/>
  <c r="S129" i="18"/>
  <c r="S135" i="18"/>
  <c r="S126" i="18"/>
  <c r="S132" i="18"/>
  <c r="D13" i="18"/>
  <c r="K99" i="18"/>
  <c r="T131" i="18"/>
  <c r="W133" i="18"/>
  <c r="K317" i="23"/>
  <c r="K313" i="23"/>
  <c r="K316" i="23"/>
  <c r="K311" i="23"/>
  <c r="K312" i="23"/>
  <c r="K309" i="23"/>
  <c r="K315" i="23"/>
  <c r="K314" i="23"/>
  <c r="K310" i="23"/>
  <c r="U40" i="18"/>
  <c r="U39" i="18" s="1"/>
  <c r="Q127" i="18"/>
  <c r="Q309" i="23"/>
  <c r="T92" i="18"/>
  <c r="J238" i="23"/>
  <c r="S235" i="23"/>
  <c r="S236" i="23"/>
  <c r="S237" i="23"/>
  <c r="S238" i="23"/>
  <c r="S239" i="23"/>
  <c r="S241" i="23"/>
  <c r="W234" i="23"/>
  <c r="Q195" i="23"/>
  <c r="Q198" i="23"/>
  <c r="Q197" i="23"/>
  <c r="Q203" i="23"/>
  <c r="Q200" i="23"/>
  <c r="Q201" i="23"/>
  <c r="Q199" i="23"/>
  <c r="Q202" i="23"/>
  <c r="Q194" i="23"/>
  <c r="V238" i="23"/>
  <c r="V233" i="23"/>
  <c r="V241" i="23"/>
  <c r="V239" i="23"/>
  <c r="V235" i="23"/>
  <c r="V240" i="23"/>
  <c r="G135" i="23"/>
  <c r="R135" i="23"/>
  <c r="G11" i="23"/>
  <c r="G55" i="23"/>
  <c r="G61" i="23" s="1"/>
  <c r="D127" i="23"/>
  <c r="G126" i="23"/>
  <c r="L314" i="24"/>
  <c r="L316" i="24"/>
  <c r="L315" i="24"/>
  <c r="L317" i="24"/>
  <c r="L311" i="24"/>
  <c r="L312" i="24"/>
  <c r="L313" i="24"/>
  <c r="L310" i="24"/>
  <c r="L309" i="24"/>
  <c r="L308" i="24"/>
  <c r="I157" i="24"/>
  <c r="C236" i="24"/>
  <c r="R236" i="24"/>
  <c r="Q236" i="24"/>
  <c r="C238" i="24"/>
  <c r="I17" i="24"/>
  <c r="K160" i="24"/>
  <c r="N101" i="24"/>
  <c r="G278" i="25"/>
  <c r="W20" i="24"/>
  <c r="Q14" i="24"/>
  <c r="I313" i="25"/>
  <c r="I316" i="25"/>
  <c r="I315" i="25"/>
  <c r="I314" i="25"/>
  <c r="I312" i="25"/>
  <c r="I309" i="25"/>
  <c r="I310" i="25"/>
  <c r="I317" i="25"/>
  <c r="I311" i="25"/>
  <c r="I308" i="25"/>
  <c r="I239" i="25"/>
  <c r="I238" i="25"/>
  <c r="I232" i="25"/>
  <c r="I241" i="25"/>
  <c r="I233" i="25"/>
  <c r="I236" i="25"/>
  <c r="K308" i="25"/>
  <c r="W11" i="24"/>
  <c r="L99" i="24"/>
  <c r="L97" i="24"/>
  <c r="L92" i="24"/>
  <c r="L95" i="24"/>
  <c r="L94" i="24"/>
  <c r="L101" i="24"/>
  <c r="C234" i="25"/>
  <c r="T374" i="10" s="1"/>
  <c r="H374" i="10" s="1"/>
  <c r="K95" i="25"/>
  <c r="R157" i="25"/>
  <c r="R163" i="25" s="1"/>
  <c r="K128" i="25"/>
  <c r="I235" i="25"/>
  <c r="O101" i="25"/>
  <c r="M55" i="25"/>
  <c r="M60" i="25" s="1"/>
  <c r="G313" i="26"/>
  <c r="G312" i="26"/>
  <c r="G316" i="26"/>
  <c r="G308" i="26"/>
  <c r="G311" i="26"/>
  <c r="G314" i="26"/>
  <c r="G315" i="26"/>
  <c r="G317" i="26"/>
  <c r="G310" i="26"/>
  <c r="G157" i="26"/>
  <c r="G13" i="26"/>
  <c r="O92" i="25"/>
  <c r="J98" i="25"/>
  <c r="J93" i="25"/>
  <c r="J97" i="25"/>
  <c r="J94" i="25"/>
  <c r="J99" i="25"/>
  <c r="S196" i="26"/>
  <c r="H233" i="26"/>
  <c r="Q234" i="26"/>
  <c r="J13" i="26"/>
  <c r="P93" i="26"/>
  <c r="T126" i="26"/>
  <c r="T131" i="26"/>
  <c r="T133" i="26"/>
  <c r="T135" i="26"/>
  <c r="T132" i="26"/>
  <c r="T129" i="26"/>
  <c r="T134" i="26"/>
  <c r="T128" i="26"/>
  <c r="P127" i="26"/>
  <c r="L17" i="26"/>
  <c r="I12" i="27"/>
  <c r="I55" i="27"/>
  <c r="I59" i="27" s="1"/>
  <c r="R55" i="27"/>
  <c r="R63" i="27" s="1"/>
  <c r="F240" i="24"/>
  <c r="F239" i="24"/>
  <c r="F235" i="24"/>
  <c r="F232" i="24"/>
  <c r="F236" i="24"/>
  <c r="F237" i="24"/>
  <c r="F233" i="24"/>
  <c r="T157" i="24"/>
  <c r="W133" i="24"/>
  <c r="W134" i="24"/>
  <c r="W127" i="24"/>
  <c r="W132" i="24"/>
  <c r="W129" i="24"/>
  <c r="W135" i="24"/>
  <c r="W130" i="24"/>
  <c r="E98" i="24"/>
  <c r="E92" i="24"/>
  <c r="E93" i="24"/>
  <c r="E101" i="24"/>
  <c r="E94" i="24"/>
  <c r="E96" i="24"/>
  <c r="E97" i="24"/>
  <c r="M17" i="24"/>
  <c r="Q40" i="24"/>
  <c r="Q39" i="24" s="1"/>
  <c r="E130" i="24"/>
  <c r="E132" i="24"/>
  <c r="E134" i="24"/>
  <c r="E127" i="24"/>
  <c r="E128" i="24"/>
  <c r="E135" i="24"/>
  <c r="J40" i="24"/>
  <c r="J39" i="24" s="1"/>
  <c r="I40" i="24"/>
  <c r="I39" i="24" s="1"/>
  <c r="E276" i="25"/>
  <c r="E274" i="25"/>
  <c r="E279" i="25"/>
  <c r="E278" i="25"/>
  <c r="E271" i="25"/>
  <c r="E275" i="25"/>
  <c r="E273" i="25"/>
  <c r="E277" i="25"/>
  <c r="E270" i="25"/>
  <c r="E272" i="25"/>
  <c r="M14" i="25"/>
  <c r="G98" i="25"/>
  <c r="G96" i="25"/>
  <c r="G94" i="25"/>
  <c r="G93" i="25"/>
  <c r="G92" i="25"/>
  <c r="G95" i="25"/>
  <c r="E40" i="25"/>
  <c r="E39" i="25" s="1"/>
  <c r="J19" i="26"/>
  <c r="U14" i="26"/>
  <c r="W237" i="26"/>
  <c r="M234" i="26"/>
  <c r="M239" i="26"/>
  <c r="M235" i="26"/>
  <c r="M237" i="26"/>
  <c r="M233" i="26"/>
  <c r="M236" i="26"/>
  <c r="M232" i="26"/>
  <c r="M240" i="26"/>
  <c r="J20" i="26"/>
  <c r="J55" i="26"/>
  <c r="J61" i="26" s="1"/>
  <c r="H15" i="26"/>
  <c r="Q12" i="26"/>
  <c r="P133" i="26"/>
  <c r="T236" i="23"/>
  <c r="W235" i="23"/>
  <c r="L237" i="23"/>
  <c r="C236" i="23"/>
  <c r="C237" i="23"/>
  <c r="C239" i="23"/>
  <c r="L233" i="23"/>
  <c r="W240" i="23"/>
  <c r="P20" i="23"/>
  <c r="E157" i="23"/>
  <c r="E168" i="23" s="1"/>
  <c r="F194" i="23"/>
  <c r="F202" i="23"/>
  <c r="F195" i="23"/>
  <c r="F201" i="23"/>
  <c r="F200" i="23"/>
  <c r="F199" i="23"/>
  <c r="F197" i="23"/>
  <c r="F203" i="23"/>
  <c r="F198" i="23"/>
  <c r="L133" i="23"/>
  <c r="T13" i="23"/>
  <c r="D96" i="23"/>
  <c r="I100" i="23"/>
  <c r="M15" i="23"/>
  <c r="S20" i="23"/>
  <c r="W15" i="23"/>
  <c r="I55" i="23"/>
  <c r="I64" i="23" s="1"/>
  <c r="C234" i="23"/>
  <c r="T260" i="10" s="1"/>
  <c r="H260" i="10" s="1"/>
  <c r="S234" i="24"/>
  <c r="C237" i="24"/>
  <c r="H239" i="24"/>
  <c r="N162" i="24"/>
  <c r="N13" i="24"/>
  <c r="S235" i="24"/>
  <c r="N92" i="24"/>
  <c r="L133" i="24"/>
  <c r="S100" i="24"/>
  <c r="J162" i="24"/>
  <c r="F95" i="24"/>
  <c r="F92" i="24"/>
  <c r="F96" i="24"/>
  <c r="F97" i="24"/>
  <c r="F101" i="24"/>
  <c r="F94" i="24"/>
  <c r="F130" i="24"/>
  <c r="F135" i="24"/>
  <c r="F133" i="24"/>
  <c r="F129" i="24"/>
  <c r="F131" i="24"/>
  <c r="F128" i="24"/>
  <c r="F132" i="24"/>
  <c r="O16" i="24"/>
  <c r="E129" i="24"/>
  <c r="V63" i="24"/>
  <c r="G272" i="25"/>
  <c r="P134" i="25"/>
  <c r="N18" i="24"/>
  <c r="G101" i="25"/>
  <c r="U129" i="25"/>
  <c r="U131" i="25"/>
  <c r="U132" i="25"/>
  <c r="U130" i="25"/>
  <c r="U128" i="25"/>
  <c r="G157" i="25"/>
  <c r="G162" i="25" s="1"/>
  <c r="G13" i="25"/>
  <c r="O97" i="25"/>
  <c r="R315" i="26"/>
  <c r="R314" i="26"/>
  <c r="R310" i="26"/>
  <c r="R313" i="26"/>
  <c r="R309" i="26"/>
  <c r="R317" i="26"/>
  <c r="R312" i="26"/>
  <c r="R316" i="26"/>
  <c r="R311" i="26"/>
  <c r="O17" i="26"/>
  <c r="I157" i="26"/>
  <c r="I163" i="26" s="1"/>
  <c r="P128" i="25"/>
  <c r="L20" i="25"/>
  <c r="L55" i="25"/>
  <c r="J14" i="25"/>
  <c r="S20" i="25"/>
  <c r="R241" i="26"/>
  <c r="T233" i="26"/>
  <c r="O127" i="26"/>
  <c r="O128" i="26"/>
  <c r="O135" i="26"/>
  <c r="O132" i="26"/>
  <c r="O133" i="26"/>
  <c r="O131" i="26"/>
  <c r="O126" i="26"/>
  <c r="O134" i="26"/>
  <c r="O129" i="26"/>
  <c r="P100" i="26"/>
  <c r="E65" i="26"/>
  <c r="E63" i="26"/>
  <c r="E64" i="26"/>
  <c r="E62" i="26"/>
  <c r="O130" i="26"/>
  <c r="C65" i="19"/>
  <c r="C58" i="19"/>
  <c r="C67" i="19"/>
  <c r="C59" i="19"/>
  <c r="C64" i="19"/>
  <c r="C60" i="19"/>
  <c r="C63" i="19"/>
  <c r="I238" i="22"/>
  <c r="I237" i="22"/>
  <c r="O238" i="22"/>
  <c r="F236" i="22"/>
  <c r="O131" i="22"/>
  <c r="O132" i="22"/>
  <c r="O130" i="22"/>
  <c r="O129" i="22"/>
  <c r="O134" i="22"/>
  <c r="T201" i="22"/>
  <c r="T199" i="22"/>
  <c r="T194" i="22"/>
  <c r="T195" i="22"/>
  <c r="T203" i="22"/>
  <c r="T198" i="22"/>
  <c r="T202" i="22"/>
  <c r="T197" i="22"/>
  <c r="T200" i="22"/>
  <c r="O96" i="22"/>
  <c r="N66" i="22"/>
  <c r="O98" i="22"/>
  <c r="U132" i="22"/>
  <c r="U133" i="22"/>
  <c r="U134" i="22"/>
  <c r="U127" i="22"/>
  <c r="G13" i="22"/>
  <c r="G60" i="22"/>
  <c r="G99" i="22"/>
  <c r="G96" i="22"/>
  <c r="G92" i="22"/>
  <c r="J98" i="22"/>
  <c r="J99" i="22"/>
  <c r="J94" i="22"/>
  <c r="J92" i="22"/>
  <c r="J97" i="22"/>
  <c r="J95" i="22"/>
  <c r="K63" i="22"/>
  <c r="K62" i="22"/>
  <c r="K66" i="22"/>
  <c r="R95" i="22"/>
  <c r="W164" i="22"/>
  <c r="F59" i="22"/>
  <c r="F63" i="22"/>
  <c r="F62" i="22"/>
  <c r="F65" i="22"/>
  <c r="F58" i="22"/>
  <c r="C60" i="22"/>
  <c r="T173" i="10" s="1"/>
  <c r="H173" i="10" s="1"/>
  <c r="C316" i="18"/>
  <c r="C315" i="18"/>
  <c r="C314" i="18"/>
  <c r="C317" i="18"/>
  <c r="C312" i="18"/>
  <c r="C310" i="18"/>
  <c r="C308" i="18"/>
  <c r="C313" i="18"/>
  <c r="C311" i="18"/>
  <c r="M59" i="22"/>
  <c r="M12" i="22"/>
  <c r="F308" i="18"/>
  <c r="L134" i="18"/>
  <c r="H235" i="18"/>
  <c r="O236" i="18"/>
  <c r="H239" i="18"/>
  <c r="F40" i="18"/>
  <c r="F39" i="18" s="1"/>
  <c r="C15" i="18"/>
  <c r="L194" i="18"/>
  <c r="L197" i="18"/>
  <c r="L203" i="18"/>
  <c r="L202" i="18"/>
  <c r="L201" i="18"/>
  <c r="L200" i="18"/>
  <c r="L198" i="18"/>
  <c r="L195" i="18"/>
  <c r="L199" i="18"/>
  <c r="L196" i="18"/>
  <c r="M13" i="18"/>
  <c r="F97" i="18"/>
  <c r="F96" i="18"/>
  <c r="F94" i="18"/>
  <c r="F95" i="18"/>
  <c r="F99" i="18"/>
  <c r="U97" i="18"/>
  <c r="W12" i="18"/>
  <c r="U96" i="18"/>
  <c r="E130" i="18"/>
  <c r="M55" i="18"/>
  <c r="M63" i="18" s="1"/>
  <c r="N19" i="18"/>
  <c r="P15" i="18"/>
  <c r="P55" i="18"/>
  <c r="P63" i="18" s="1"/>
  <c r="F101" i="18"/>
  <c r="F276" i="23"/>
  <c r="F279" i="23"/>
  <c r="F277" i="23"/>
  <c r="F275" i="23"/>
  <c r="F273" i="23"/>
  <c r="F274" i="23"/>
  <c r="F270" i="23"/>
  <c r="F271" i="23"/>
  <c r="L239" i="23"/>
  <c r="W14" i="18"/>
  <c r="R237" i="23"/>
  <c r="K233" i="23"/>
  <c r="K235" i="23"/>
  <c r="U15" i="23"/>
  <c r="E241" i="23"/>
  <c r="E232" i="23"/>
  <c r="E233" i="23"/>
  <c r="E234" i="23"/>
  <c r="R166" i="23"/>
  <c r="I157" i="23"/>
  <c r="I161" i="23" s="1"/>
  <c r="P11" i="23"/>
  <c r="V20" i="23"/>
  <c r="R55" i="23"/>
  <c r="R61" i="23" s="1"/>
  <c r="R14" i="23"/>
  <c r="J157" i="23"/>
  <c r="J161" i="23" s="1"/>
  <c r="T55" i="23"/>
  <c r="T60" i="23" s="1"/>
  <c r="R238" i="24"/>
  <c r="H157" i="23"/>
  <c r="H161" i="23" s="1"/>
  <c r="H12" i="23"/>
  <c r="M164" i="24"/>
  <c r="E237" i="24"/>
  <c r="C234" i="24"/>
  <c r="T298" i="10" s="1"/>
  <c r="H298" i="10" s="1"/>
  <c r="S157" i="24"/>
  <c r="S164" i="24" s="1"/>
  <c r="E236" i="24"/>
  <c r="R233" i="24"/>
  <c r="O98" i="24"/>
  <c r="V131" i="24"/>
  <c r="V17" i="24"/>
  <c r="V64" i="24"/>
  <c r="F40" i="24"/>
  <c r="F39" i="24" s="1"/>
  <c r="E133" i="24"/>
  <c r="S133" i="24"/>
  <c r="V129" i="24"/>
  <c r="H12" i="24"/>
  <c r="K12" i="24"/>
  <c r="K16" i="24"/>
  <c r="L277" i="25"/>
  <c r="L279" i="25"/>
  <c r="L271" i="25"/>
  <c r="L270" i="25"/>
  <c r="L275" i="25"/>
  <c r="L276" i="25"/>
  <c r="L273" i="25"/>
  <c r="L274" i="25"/>
  <c r="L272" i="25"/>
  <c r="N55" i="24"/>
  <c r="N59" i="24" s="1"/>
  <c r="S127" i="24"/>
  <c r="C100" i="24"/>
  <c r="U239" i="25"/>
  <c r="J131" i="24"/>
  <c r="J129" i="24"/>
  <c r="J133" i="24"/>
  <c r="J126" i="24"/>
  <c r="J134" i="24"/>
  <c r="J132" i="24"/>
  <c r="W101" i="24"/>
  <c r="U241" i="25"/>
  <c r="U133" i="25"/>
  <c r="E14" i="25"/>
  <c r="U13" i="25"/>
  <c r="U157" i="25"/>
  <c r="U162" i="25" s="1"/>
  <c r="N99" i="24"/>
  <c r="Q96" i="24"/>
  <c r="Q93" i="24"/>
  <c r="Q97" i="24"/>
  <c r="Q98" i="24"/>
  <c r="Q101" i="24"/>
  <c r="Q94" i="24"/>
  <c r="Q99" i="24"/>
  <c r="Q92" i="24"/>
  <c r="I157" i="25"/>
  <c r="I168" i="25" s="1"/>
  <c r="E129" i="25"/>
  <c r="E132" i="25"/>
  <c r="E130" i="25"/>
  <c r="E131" i="25"/>
  <c r="E126" i="25"/>
  <c r="E127" i="25"/>
  <c r="Q14" i="25"/>
  <c r="K40" i="25"/>
  <c r="K39" i="25" s="1"/>
  <c r="D202" i="25"/>
  <c r="D201" i="25"/>
  <c r="D200" i="25"/>
  <c r="D199" i="25"/>
  <c r="D198" i="25"/>
  <c r="D203" i="25"/>
  <c r="D194" i="25"/>
  <c r="D197" i="25"/>
  <c r="D195" i="25"/>
  <c r="D196" i="25"/>
  <c r="W165" i="24"/>
  <c r="Q12" i="25"/>
  <c r="Q55" i="25"/>
  <c r="Q59" i="25" s="1"/>
  <c r="O99" i="25"/>
  <c r="W14" i="26"/>
  <c r="W157" i="26"/>
  <c r="P13" i="25"/>
  <c r="P55" i="25"/>
  <c r="P63" i="25" s="1"/>
  <c r="K129" i="25"/>
  <c r="L101" i="25"/>
  <c r="O13" i="25"/>
  <c r="O55" i="25"/>
  <c r="O60" i="25" s="1"/>
  <c r="C62" i="28"/>
  <c r="T440" i="10" s="1"/>
  <c r="H440" i="10" s="1"/>
  <c r="C60" i="28"/>
  <c r="T439" i="10" s="1"/>
  <c r="H439" i="10" s="1"/>
  <c r="C64" i="28"/>
  <c r="E157" i="26"/>
  <c r="E167" i="26" s="1"/>
  <c r="D157" i="26"/>
  <c r="D164" i="26" s="1"/>
  <c r="Q19" i="25"/>
  <c r="I238" i="26"/>
  <c r="I233" i="26"/>
  <c r="I232" i="26"/>
  <c r="I240" i="26"/>
  <c r="I235" i="26"/>
  <c r="I239" i="26"/>
  <c r="I234" i="26"/>
  <c r="I236" i="26"/>
  <c r="D12" i="26"/>
  <c r="D55" i="26"/>
  <c r="D65" i="26" s="1"/>
  <c r="G238" i="27"/>
  <c r="G233" i="27"/>
  <c r="G241" i="27"/>
  <c r="G240" i="27"/>
  <c r="G239" i="27"/>
  <c r="G232" i="27"/>
  <c r="G235" i="27"/>
  <c r="L239" i="27"/>
  <c r="M235" i="28"/>
  <c r="O169" i="30"/>
  <c r="Q166" i="19"/>
  <c r="Q165" i="19"/>
  <c r="Q164" i="19"/>
  <c r="Q169" i="19"/>
  <c r="Q168" i="19"/>
  <c r="Q161" i="19"/>
  <c r="U14" i="24"/>
  <c r="F239" i="25"/>
  <c r="F237" i="25"/>
  <c r="D157" i="25"/>
  <c r="D162" i="25" s="1"/>
  <c r="R128" i="25"/>
  <c r="R132" i="25"/>
  <c r="R127" i="25"/>
  <c r="M235" i="25"/>
  <c r="M237" i="25"/>
  <c r="T126" i="25"/>
  <c r="T133" i="25"/>
  <c r="T128" i="25"/>
  <c r="T134" i="25"/>
  <c r="T129" i="25"/>
  <c r="T127" i="25"/>
  <c r="T135" i="25"/>
  <c r="H135" i="25"/>
  <c r="H130" i="25"/>
  <c r="H134" i="25"/>
  <c r="H16" i="25"/>
  <c r="G194" i="25"/>
  <c r="G199" i="25"/>
  <c r="G202" i="25"/>
  <c r="G201" i="25"/>
  <c r="G203" i="25"/>
  <c r="G200" i="25"/>
  <c r="G198" i="25"/>
  <c r="G197" i="25"/>
  <c r="G195" i="25"/>
  <c r="M166" i="25"/>
  <c r="M162" i="25"/>
  <c r="P157" i="24"/>
  <c r="P160" i="24" s="1"/>
  <c r="N157" i="25"/>
  <c r="N167" i="25" s="1"/>
  <c r="K65" i="25"/>
  <c r="K67" i="25"/>
  <c r="K60" i="25"/>
  <c r="N239" i="26"/>
  <c r="V240" i="26"/>
  <c r="V236" i="26"/>
  <c r="I133" i="26"/>
  <c r="P18" i="26"/>
  <c r="V20" i="26"/>
  <c r="O203" i="27"/>
  <c r="O194" i="27"/>
  <c r="O202" i="27"/>
  <c r="O201" i="27"/>
  <c r="O200" i="27"/>
  <c r="O199" i="27"/>
  <c r="O198" i="27"/>
  <c r="O197" i="27"/>
  <c r="O195" i="27"/>
  <c r="R14" i="26"/>
  <c r="F55" i="26"/>
  <c r="F67" i="26" s="1"/>
  <c r="F11" i="26"/>
  <c r="D19" i="26"/>
  <c r="I128" i="26"/>
  <c r="U315" i="27"/>
  <c r="U317" i="27"/>
  <c r="U312" i="27"/>
  <c r="U313" i="27"/>
  <c r="U314" i="27"/>
  <c r="U308" i="27"/>
  <c r="U316" i="27"/>
  <c r="U310" i="27"/>
  <c r="U311" i="27"/>
  <c r="E12" i="26"/>
  <c r="E59" i="26"/>
  <c r="T157" i="27"/>
  <c r="T160" i="27" s="1"/>
  <c r="T11" i="27"/>
  <c r="H93" i="26"/>
  <c r="H98" i="26"/>
  <c r="H99" i="26"/>
  <c r="H101" i="26"/>
  <c r="F17" i="27"/>
  <c r="W94" i="27"/>
  <c r="W92" i="27"/>
  <c r="M126" i="27"/>
  <c r="I94" i="26"/>
  <c r="M12" i="27"/>
  <c r="M55" i="27"/>
  <c r="M60" i="27" s="1"/>
  <c r="K101" i="27"/>
  <c r="K99" i="27"/>
  <c r="K92" i="27"/>
  <c r="K97" i="27"/>
  <c r="K95" i="27"/>
  <c r="G18" i="27"/>
  <c r="M134" i="27"/>
  <c r="G20" i="28"/>
  <c r="F157" i="28"/>
  <c r="F163" i="28" s="1"/>
  <c r="G97" i="27"/>
  <c r="O272" i="28"/>
  <c r="I279" i="29"/>
  <c r="I277" i="29"/>
  <c r="I276" i="29"/>
  <c r="I275" i="29"/>
  <c r="I274" i="29"/>
  <c r="I273" i="29"/>
  <c r="I272" i="29"/>
  <c r="I271" i="29"/>
  <c r="I270" i="29"/>
  <c r="J241" i="28"/>
  <c r="J240" i="28"/>
  <c r="J232" i="28"/>
  <c r="J238" i="28"/>
  <c r="C19" i="28"/>
  <c r="D40" i="28"/>
  <c r="D39" i="28" s="1"/>
  <c r="S11" i="28"/>
  <c r="S55" i="28"/>
  <c r="S58" i="28" s="1"/>
  <c r="K97" i="29"/>
  <c r="K94" i="29"/>
  <c r="K100" i="29"/>
  <c r="K93" i="29"/>
  <c r="M101" i="28"/>
  <c r="M99" i="28"/>
  <c r="M96" i="28"/>
  <c r="M95" i="28"/>
  <c r="M94" i="28"/>
  <c r="M92" i="28"/>
  <c r="V18" i="28"/>
  <c r="U12" i="28"/>
  <c r="U55" i="28"/>
  <c r="U65" i="28" s="1"/>
  <c r="O16" i="28"/>
  <c r="O55" i="28"/>
  <c r="P15" i="29"/>
  <c r="V11" i="28"/>
  <c r="V55" i="28"/>
  <c r="V65" i="28" s="1"/>
  <c r="S200" i="28"/>
  <c r="S194" i="28"/>
  <c r="S197" i="28"/>
  <c r="S203" i="28"/>
  <c r="S198" i="28"/>
  <c r="S199" i="28"/>
  <c r="S201" i="28"/>
  <c r="S202" i="28"/>
  <c r="S195" i="28"/>
  <c r="M100" i="28"/>
  <c r="M237" i="29"/>
  <c r="M238" i="29"/>
  <c r="J15" i="29"/>
  <c r="R12" i="29"/>
  <c r="J14" i="29"/>
  <c r="R40" i="29"/>
  <c r="R39" i="29" s="1"/>
  <c r="D18" i="29"/>
  <c r="J19" i="29"/>
  <c r="H55" i="29"/>
  <c r="H58" i="29" s="1"/>
  <c r="H11" i="29"/>
  <c r="G17" i="30"/>
  <c r="Q99" i="30"/>
  <c r="Q94" i="30"/>
  <c r="Q101" i="30"/>
  <c r="Q97" i="30"/>
  <c r="Q98" i="30"/>
  <c r="Q100" i="30"/>
  <c r="Q92" i="30"/>
  <c r="G98" i="29"/>
  <c r="G96" i="29"/>
  <c r="G99" i="29"/>
  <c r="G101" i="29"/>
  <c r="G100" i="29"/>
  <c r="G93" i="29"/>
  <c r="O130" i="29"/>
  <c r="O131" i="29"/>
  <c r="O126" i="29"/>
  <c r="J93" i="29"/>
  <c r="P235" i="29"/>
  <c r="P240" i="29"/>
  <c r="P241" i="29"/>
  <c r="P239" i="29"/>
  <c r="L317" i="30"/>
  <c r="L312" i="30"/>
  <c r="L314" i="30"/>
  <c r="L315" i="30"/>
  <c r="L311" i="30"/>
  <c r="L316" i="30"/>
  <c r="L313" i="30"/>
  <c r="L309" i="30"/>
  <c r="L310" i="30"/>
  <c r="L308" i="30"/>
  <c r="U126" i="30"/>
  <c r="C237" i="30"/>
  <c r="C234" i="30"/>
  <c r="T526" i="10" s="1"/>
  <c r="H526" i="10" s="1"/>
  <c r="J201" i="30"/>
  <c r="J198" i="30"/>
  <c r="J203" i="30"/>
  <c r="J197" i="30"/>
  <c r="J195" i="30"/>
  <c r="J194" i="30"/>
  <c r="J200" i="30"/>
  <c r="J202" i="30"/>
  <c r="J199" i="30"/>
  <c r="J196" i="30"/>
  <c r="V241" i="30"/>
  <c r="V238" i="30"/>
  <c r="V240" i="30"/>
  <c r="V236" i="30"/>
  <c r="V239" i="30"/>
  <c r="P95" i="19"/>
  <c r="P94" i="19"/>
  <c r="P93" i="19"/>
  <c r="P99" i="19"/>
  <c r="P98" i="19"/>
  <c r="P92" i="19"/>
  <c r="P96" i="19"/>
  <c r="G133" i="30"/>
  <c r="L270" i="19"/>
  <c r="L271" i="19"/>
  <c r="L273" i="19"/>
  <c r="L276" i="19"/>
  <c r="L279" i="19"/>
  <c r="L274" i="19"/>
  <c r="L277" i="19"/>
  <c r="L275" i="19"/>
  <c r="L272" i="19"/>
  <c r="L278" i="19"/>
  <c r="E96" i="19"/>
  <c r="R55" i="19"/>
  <c r="R63" i="19" s="1"/>
  <c r="R12" i="19"/>
  <c r="W13" i="19"/>
  <c r="V17" i="19"/>
  <c r="P313" i="32"/>
  <c r="P311" i="32"/>
  <c r="P310" i="32"/>
  <c r="P316" i="32"/>
  <c r="P309" i="32"/>
  <c r="P314" i="32"/>
  <c r="P312" i="32"/>
  <c r="P317" i="32"/>
  <c r="P315" i="32"/>
  <c r="P308" i="32"/>
  <c r="F17" i="32"/>
  <c r="H15" i="32"/>
  <c r="E273" i="33"/>
  <c r="E276" i="33"/>
  <c r="E277" i="33"/>
  <c r="E279" i="33"/>
  <c r="E271" i="33"/>
  <c r="E272" i="33"/>
  <c r="E275" i="33"/>
  <c r="E270" i="33"/>
  <c r="E274" i="33"/>
  <c r="E278" i="33"/>
  <c r="H19" i="33"/>
  <c r="N157" i="26"/>
  <c r="C13" i="26"/>
  <c r="N237" i="26"/>
  <c r="F18" i="26"/>
  <c r="P271" i="27"/>
  <c r="P275" i="27"/>
  <c r="P277" i="27"/>
  <c r="P276" i="27"/>
  <c r="P273" i="27"/>
  <c r="P272" i="27"/>
  <c r="P270" i="27"/>
  <c r="P279" i="27"/>
  <c r="P274" i="27"/>
  <c r="T97" i="26"/>
  <c r="T98" i="26"/>
  <c r="T94" i="26"/>
  <c r="U15" i="26"/>
  <c r="N19" i="26"/>
  <c r="V169" i="26"/>
  <c r="V162" i="26"/>
  <c r="P157" i="27"/>
  <c r="P160" i="27" s="1"/>
  <c r="E197" i="27"/>
  <c r="E199" i="27"/>
  <c r="E200" i="27"/>
  <c r="E198" i="27"/>
  <c r="E195" i="27"/>
  <c r="E194" i="27"/>
  <c r="E203" i="27"/>
  <c r="E202" i="27"/>
  <c r="E201" i="27"/>
  <c r="C129" i="26"/>
  <c r="U270" i="27"/>
  <c r="U273" i="27"/>
  <c r="U276" i="27"/>
  <c r="U275" i="27"/>
  <c r="U274" i="27"/>
  <c r="U271" i="27"/>
  <c r="U277" i="27"/>
  <c r="U279" i="27"/>
  <c r="U278" i="27"/>
  <c r="D99" i="27"/>
  <c r="D96" i="27"/>
  <c r="D94" i="27"/>
  <c r="D101" i="27"/>
  <c r="D93" i="27"/>
  <c r="D100" i="27"/>
  <c r="U64" i="27"/>
  <c r="U61" i="27"/>
  <c r="U58" i="27"/>
  <c r="U62" i="27"/>
  <c r="T12" i="27"/>
  <c r="L40" i="28"/>
  <c r="L39" i="28" s="1"/>
  <c r="J233" i="29"/>
  <c r="E13" i="28"/>
  <c r="F94" i="28"/>
  <c r="F95" i="28"/>
  <c r="F100" i="28"/>
  <c r="F96" i="28"/>
  <c r="F101" i="28"/>
  <c r="F97" i="28"/>
  <c r="V92" i="28"/>
  <c r="S13" i="28"/>
  <c r="I278" i="29"/>
  <c r="E127" i="29"/>
  <c r="E132" i="29"/>
  <c r="E134" i="29"/>
  <c r="E129" i="29"/>
  <c r="E133" i="29"/>
  <c r="W237" i="29"/>
  <c r="G55" i="29"/>
  <c r="G63" i="29" s="1"/>
  <c r="G12" i="29"/>
  <c r="C16" i="29"/>
  <c r="K20" i="30"/>
  <c r="R11" i="29"/>
  <c r="R55" i="29"/>
  <c r="R63" i="29" s="1"/>
  <c r="I157" i="29"/>
  <c r="I160" i="29" s="1"/>
  <c r="F13" i="29"/>
  <c r="F60" i="29"/>
  <c r="V55" i="29"/>
  <c r="V60" i="29" s="1"/>
  <c r="I101" i="29"/>
  <c r="O101" i="29"/>
  <c r="O98" i="29"/>
  <c r="O93" i="29"/>
  <c r="H195" i="30"/>
  <c r="H200" i="30"/>
  <c r="H199" i="30"/>
  <c r="H198" i="30"/>
  <c r="H197" i="30"/>
  <c r="H201" i="30"/>
  <c r="H194" i="30"/>
  <c r="H202" i="30"/>
  <c r="H203" i="30"/>
  <c r="M40" i="30"/>
  <c r="M39" i="30" s="1"/>
  <c r="S12" i="30"/>
  <c r="K199" i="30"/>
  <c r="K202" i="30"/>
  <c r="K200" i="30"/>
  <c r="K198" i="30"/>
  <c r="K197" i="30"/>
  <c r="K201" i="30"/>
  <c r="K194" i="30"/>
  <c r="K195" i="30"/>
  <c r="K203" i="30"/>
  <c r="G20" i="30"/>
  <c r="V157" i="30"/>
  <c r="V163" i="30" s="1"/>
  <c r="C96" i="19"/>
  <c r="C99" i="19"/>
  <c r="C92" i="19"/>
  <c r="C97" i="19"/>
  <c r="C94" i="19"/>
  <c r="C100" i="19"/>
  <c r="C98" i="19"/>
  <c r="H157" i="19"/>
  <c r="W55" i="19"/>
  <c r="W58" i="19" s="1"/>
  <c r="W11" i="19"/>
  <c r="F17" i="19"/>
  <c r="C95" i="19"/>
  <c r="E12" i="32"/>
  <c r="E55" i="32"/>
  <c r="E59" i="32" s="1"/>
  <c r="C40" i="33"/>
  <c r="C39" i="33" s="1"/>
  <c r="H55" i="26"/>
  <c r="H62" i="26" s="1"/>
  <c r="H11" i="26"/>
  <c r="G16" i="27"/>
  <c r="M14" i="26"/>
  <c r="F39" i="26"/>
  <c r="Q99" i="27"/>
  <c r="M128" i="27"/>
  <c r="H312" i="28"/>
  <c r="H315" i="28"/>
  <c r="H317" i="28"/>
  <c r="H316" i="28"/>
  <c r="H314" i="28"/>
  <c r="H313" i="28"/>
  <c r="H311" i="28"/>
  <c r="H310" i="28"/>
  <c r="H308" i="28"/>
  <c r="C100" i="27"/>
  <c r="M168" i="28"/>
  <c r="Q93" i="27"/>
  <c r="D238" i="28"/>
  <c r="D241" i="28"/>
  <c r="U98" i="28"/>
  <c r="U93" i="28"/>
  <c r="C316" i="29"/>
  <c r="C311" i="29"/>
  <c r="C313" i="29"/>
  <c r="C312" i="29"/>
  <c r="C310" i="29"/>
  <c r="C308" i="29"/>
  <c r="C315" i="29"/>
  <c r="C314" i="29"/>
  <c r="C317" i="29"/>
  <c r="N201" i="28"/>
  <c r="N202" i="28"/>
  <c r="N195" i="28"/>
  <c r="N203" i="28"/>
  <c r="N200" i="28"/>
  <c r="N198" i="28"/>
  <c r="N197" i="28"/>
  <c r="N194" i="28"/>
  <c r="N199" i="28"/>
  <c r="U94" i="28"/>
  <c r="H100" i="28"/>
  <c r="H93" i="28"/>
  <c r="H96" i="28"/>
  <c r="H101" i="28"/>
  <c r="H95" i="28"/>
  <c r="D311" i="22"/>
  <c r="D314" i="22"/>
  <c r="D317" i="22"/>
  <c r="D310" i="22"/>
  <c r="D313" i="22"/>
  <c r="D316" i="22"/>
  <c r="D312" i="22"/>
  <c r="D315" i="22"/>
  <c r="R311" i="22"/>
  <c r="R314" i="22"/>
  <c r="R317" i="22"/>
  <c r="R310" i="22"/>
  <c r="R313" i="22"/>
  <c r="R316" i="22"/>
  <c r="R312" i="22"/>
  <c r="R315" i="22"/>
  <c r="G131" i="22"/>
  <c r="G133" i="22"/>
  <c r="G129" i="22"/>
  <c r="V128" i="22"/>
  <c r="V130" i="22"/>
  <c r="V135" i="22"/>
  <c r="F61" i="22"/>
  <c r="F14" i="22"/>
  <c r="E133" i="22"/>
  <c r="E134" i="22"/>
  <c r="E127" i="22"/>
  <c r="E132" i="22"/>
  <c r="R14" i="22"/>
  <c r="E130" i="22"/>
  <c r="T15" i="18"/>
  <c r="J12" i="18"/>
  <c r="S40" i="18"/>
  <c r="S39" i="18" s="1"/>
  <c r="T40" i="18"/>
  <c r="T39" i="18" s="1"/>
  <c r="H315" i="23"/>
  <c r="H317" i="23"/>
  <c r="H310" i="23"/>
  <c r="H312" i="23"/>
  <c r="H314" i="23"/>
  <c r="H313" i="23"/>
  <c r="H311" i="23"/>
  <c r="H316" i="23"/>
  <c r="U55" i="18"/>
  <c r="U58" i="18" s="1"/>
  <c r="U11" i="18"/>
  <c r="J92" i="18"/>
  <c r="J93" i="18"/>
  <c r="J98" i="18"/>
  <c r="J100" i="18"/>
  <c r="J99" i="18"/>
  <c r="J95" i="18"/>
  <c r="J101" i="18"/>
  <c r="N12" i="18"/>
  <c r="L275" i="23"/>
  <c r="L274" i="23"/>
  <c r="L276" i="23"/>
  <c r="L272" i="23"/>
  <c r="L271" i="23"/>
  <c r="L277" i="23"/>
  <c r="L279" i="23"/>
  <c r="L273" i="23"/>
  <c r="L270" i="23"/>
  <c r="N40" i="18"/>
  <c r="N39" i="18" s="1"/>
  <c r="H276" i="23"/>
  <c r="H275" i="23"/>
  <c r="H274" i="23"/>
  <c r="H277" i="23"/>
  <c r="H270" i="23"/>
  <c r="H271" i="23"/>
  <c r="H279" i="23"/>
  <c r="H272" i="23"/>
  <c r="H273" i="23"/>
  <c r="H278" i="23"/>
  <c r="G241" i="23"/>
  <c r="U19" i="23"/>
  <c r="N157" i="23"/>
  <c r="N163" i="23" s="1"/>
  <c r="D16" i="23"/>
  <c r="K157" i="23"/>
  <c r="K160" i="23" s="1"/>
  <c r="J201" i="23"/>
  <c r="J194" i="23"/>
  <c r="J199" i="23"/>
  <c r="J203" i="23"/>
  <c r="J202" i="23"/>
  <c r="J197" i="23"/>
  <c r="J200" i="23"/>
  <c r="J198" i="23"/>
  <c r="J195" i="23"/>
  <c r="E16" i="23"/>
  <c r="D157" i="23"/>
  <c r="I17" i="23"/>
  <c r="M40" i="23"/>
  <c r="M39" i="23" s="1"/>
  <c r="L14" i="23"/>
  <c r="Q14" i="23"/>
  <c r="D270" i="24"/>
  <c r="D278" i="24"/>
  <c r="D273" i="24"/>
  <c r="D271" i="24"/>
  <c r="D276" i="24"/>
  <c r="D275" i="24"/>
  <c r="D274" i="24"/>
  <c r="D279" i="24"/>
  <c r="D277" i="24"/>
  <c r="U241" i="24"/>
  <c r="S313" i="24"/>
  <c r="S312" i="24"/>
  <c r="S315" i="24"/>
  <c r="S311" i="24"/>
  <c r="S308" i="24"/>
  <c r="S316" i="24"/>
  <c r="S310" i="24"/>
  <c r="S314" i="24"/>
  <c r="S317" i="24"/>
  <c r="R55" i="24"/>
  <c r="R64" i="24" s="1"/>
  <c r="R11" i="24"/>
  <c r="U236" i="24"/>
  <c r="S15" i="24"/>
  <c r="G128" i="24"/>
  <c r="K128" i="24"/>
  <c r="R100" i="24"/>
  <c r="R101" i="24"/>
  <c r="R94" i="24"/>
  <c r="R99" i="24"/>
  <c r="R96" i="24"/>
  <c r="K96" i="24"/>
  <c r="K94" i="24"/>
  <c r="K95" i="24"/>
  <c r="K92" i="24"/>
  <c r="K99" i="24"/>
  <c r="L311" i="25"/>
  <c r="L315" i="25"/>
  <c r="L314" i="25"/>
  <c r="L313" i="25"/>
  <c r="L316" i="25"/>
  <c r="L310" i="25"/>
  <c r="L317" i="25"/>
  <c r="L312" i="25"/>
  <c r="U92" i="24"/>
  <c r="U101" i="24"/>
  <c r="U94" i="24"/>
  <c r="U98" i="24"/>
  <c r="U93" i="24"/>
  <c r="U100" i="24"/>
  <c r="H132" i="25"/>
  <c r="K16" i="25"/>
  <c r="M238" i="25"/>
  <c r="C64" i="24"/>
  <c r="C17" i="24"/>
  <c r="W130" i="25"/>
  <c r="U98" i="25"/>
  <c r="V12" i="25"/>
  <c r="H131" i="25"/>
  <c r="O20" i="25"/>
  <c r="L239" i="25"/>
  <c r="L232" i="25"/>
  <c r="Q128" i="25"/>
  <c r="Q92" i="25"/>
  <c r="Q94" i="25"/>
  <c r="I65" i="25"/>
  <c r="F17" i="25"/>
  <c r="U239" i="26"/>
  <c r="U94" i="25"/>
  <c r="N237" i="25"/>
  <c r="N240" i="25"/>
  <c r="N238" i="25"/>
  <c r="N64" i="25"/>
  <c r="N60" i="25"/>
  <c r="N65" i="25"/>
  <c r="N59" i="25"/>
  <c r="S238" i="26"/>
  <c r="E15" i="25"/>
  <c r="P14" i="25"/>
  <c r="V165" i="26"/>
  <c r="E234" i="26"/>
  <c r="N235" i="26"/>
  <c r="G237" i="26"/>
  <c r="G95" i="26"/>
  <c r="G96" i="26"/>
  <c r="T19" i="26"/>
  <c r="G276" i="27"/>
  <c r="G271" i="27"/>
  <c r="G274" i="27"/>
  <c r="G277" i="27"/>
  <c r="G275" i="27"/>
  <c r="G273" i="27"/>
  <c r="G272" i="27"/>
  <c r="G270" i="27"/>
  <c r="G279" i="27"/>
  <c r="K164" i="27"/>
  <c r="E14" i="26"/>
  <c r="E61" i="26"/>
  <c r="F14" i="26"/>
  <c r="W13" i="26"/>
  <c r="T101" i="26"/>
  <c r="G12" i="26"/>
  <c r="G55" i="26"/>
  <c r="H96" i="26"/>
  <c r="J95" i="26"/>
  <c r="J99" i="26"/>
  <c r="T277" i="27"/>
  <c r="T279" i="27"/>
  <c r="T273" i="27"/>
  <c r="T276" i="27"/>
  <c r="T275" i="27"/>
  <c r="T274" i="27"/>
  <c r="T271" i="27"/>
  <c r="T270" i="27"/>
  <c r="K20" i="26"/>
  <c r="M241" i="27"/>
  <c r="G15" i="27"/>
  <c r="H309" i="28"/>
  <c r="F16" i="27"/>
  <c r="M97" i="27"/>
  <c r="G98" i="27"/>
  <c r="T101" i="27"/>
  <c r="T96" i="27"/>
  <c r="T94" i="27"/>
  <c r="T99" i="27"/>
  <c r="T97" i="27"/>
  <c r="T93" i="27"/>
  <c r="M132" i="27"/>
  <c r="R132" i="27"/>
  <c r="R128" i="27"/>
  <c r="R127" i="27"/>
  <c r="R129" i="27"/>
  <c r="P98" i="27"/>
  <c r="P96" i="27"/>
  <c r="P100" i="27"/>
  <c r="O55" i="27"/>
  <c r="O58" i="27" s="1"/>
  <c r="O11" i="27"/>
  <c r="M13" i="27"/>
  <c r="V40" i="27"/>
  <c r="V39" i="27" s="1"/>
  <c r="G131" i="27"/>
  <c r="G126" i="27"/>
  <c r="G134" i="27"/>
  <c r="R133" i="27"/>
  <c r="E93" i="27"/>
  <c r="P97" i="27"/>
  <c r="F129" i="27"/>
  <c r="M314" i="29"/>
  <c r="M317" i="29"/>
  <c r="M316" i="29"/>
  <c r="M315" i="29"/>
  <c r="M313" i="29"/>
  <c r="M312" i="29"/>
  <c r="M311" i="29"/>
  <c r="M310" i="29"/>
  <c r="M308" i="29"/>
  <c r="W129" i="29"/>
  <c r="W135" i="29"/>
  <c r="W133" i="29"/>
  <c r="W130" i="29"/>
  <c r="E40" i="27"/>
  <c r="E39" i="27" s="1"/>
  <c r="T92" i="27"/>
  <c r="W241" i="28"/>
  <c r="D232" i="28"/>
  <c r="Q95" i="27"/>
  <c r="E93" i="28"/>
  <c r="E100" i="28"/>
  <c r="E92" i="28"/>
  <c r="E97" i="28"/>
  <c r="E101" i="28"/>
  <c r="V127" i="27"/>
  <c r="C241" i="28"/>
  <c r="Q55" i="28"/>
  <c r="Q58" i="28" s="1"/>
  <c r="Q11" i="28"/>
  <c r="M241" i="29"/>
  <c r="J236" i="28"/>
  <c r="H135" i="28"/>
  <c r="H126" i="28"/>
  <c r="H132" i="28"/>
  <c r="H134" i="28"/>
  <c r="H127" i="28"/>
  <c r="H129" i="28"/>
  <c r="H131" i="28"/>
  <c r="C95" i="28"/>
  <c r="C309" i="29"/>
  <c r="C126" i="28"/>
  <c r="C128" i="28"/>
  <c r="C130" i="28"/>
  <c r="C131" i="28"/>
  <c r="C132" i="28"/>
  <c r="G20" i="29"/>
  <c r="C129" i="28"/>
  <c r="H94" i="28"/>
  <c r="R313" i="29"/>
  <c r="R310" i="29"/>
  <c r="R311" i="29"/>
  <c r="R314" i="29"/>
  <c r="R317" i="29"/>
  <c r="R309" i="29"/>
  <c r="R312" i="29"/>
  <c r="R315" i="29"/>
  <c r="R316" i="29"/>
  <c r="P98" i="28"/>
  <c r="P99" i="28"/>
  <c r="P92" i="28"/>
  <c r="P93" i="28"/>
  <c r="P100" i="28"/>
  <c r="M129" i="28"/>
  <c r="U131" i="28"/>
  <c r="U129" i="28"/>
  <c r="U128" i="28"/>
  <c r="U126" i="28"/>
  <c r="U134" i="28"/>
  <c r="U133" i="28"/>
  <c r="J238" i="29"/>
  <c r="C13" i="28"/>
  <c r="C157" i="28"/>
  <c r="C167" i="28" s="1"/>
  <c r="T239" i="29"/>
  <c r="U67" i="29"/>
  <c r="U20" i="29"/>
  <c r="V237" i="29"/>
  <c r="V232" i="29"/>
  <c r="V238" i="29"/>
  <c r="V236" i="29"/>
  <c r="O14" i="29"/>
  <c r="O94" i="29"/>
  <c r="K99" i="29"/>
  <c r="O18" i="29"/>
  <c r="R135" i="29"/>
  <c r="R134" i="29"/>
  <c r="R130" i="29"/>
  <c r="E18" i="29"/>
  <c r="I241" i="29"/>
  <c r="I235" i="29"/>
  <c r="I239" i="29"/>
  <c r="I232" i="29"/>
  <c r="C18" i="29"/>
  <c r="V14" i="30"/>
  <c r="M18" i="30"/>
  <c r="Q13" i="29"/>
  <c r="O276" i="30"/>
  <c r="O271" i="30"/>
  <c r="O274" i="30"/>
  <c r="O279" i="30"/>
  <c r="O272" i="30"/>
  <c r="O273" i="30"/>
  <c r="O275" i="30"/>
  <c r="O277" i="30"/>
  <c r="O270" i="30"/>
  <c r="K18" i="30"/>
  <c r="O92" i="29"/>
  <c r="T97" i="30"/>
  <c r="T98" i="30"/>
  <c r="T93" i="30"/>
  <c r="T94" i="30"/>
  <c r="T100" i="30"/>
  <c r="T92" i="30"/>
  <c r="T95" i="30"/>
  <c r="T96" i="30"/>
  <c r="I65" i="30"/>
  <c r="I18" i="30"/>
  <c r="I21" i="30" s="1"/>
  <c r="I30" i="30" s="1"/>
  <c r="L130" i="30"/>
  <c r="O100" i="30"/>
  <c r="V233" i="30"/>
  <c r="H94" i="30"/>
  <c r="H93" i="30"/>
  <c r="H100" i="30"/>
  <c r="H101" i="30"/>
  <c r="H98" i="30"/>
  <c r="T99" i="30"/>
  <c r="U130" i="30"/>
  <c r="K196" i="30"/>
  <c r="T15" i="30"/>
  <c r="D12" i="19"/>
  <c r="N310" i="19"/>
  <c r="N311" i="19"/>
  <c r="N314" i="19"/>
  <c r="N317" i="19"/>
  <c r="N309" i="19"/>
  <c r="N312" i="19"/>
  <c r="N315" i="19"/>
  <c r="N313" i="19"/>
  <c r="N316" i="19"/>
  <c r="N308" i="19"/>
  <c r="C101" i="19"/>
  <c r="U199" i="19"/>
  <c r="U195" i="19"/>
  <c r="U194" i="19"/>
  <c r="U197" i="19"/>
  <c r="U198" i="19"/>
  <c r="U200" i="19"/>
  <c r="U201" i="19"/>
  <c r="U202" i="19"/>
  <c r="U203" i="19"/>
  <c r="J66" i="30"/>
  <c r="J60" i="30"/>
  <c r="J63" i="30"/>
  <c r="J64" i="30"/>
  <c r="L127" i="19"/>
  <c r="L132" i="19"/>
  <c r="L131" i="19"/>
  <c r="L135" i="19"/>
  <c r="L128" i="19"/>
  <c r="L129" i="19"/>
  <c r="L133" i="19"/>
  <c r="L134" i="19"/>
  <c r="L126" i="19"/>
  <c r="D157" i="19"/>
  <c r="D160" i="19" s="1"/>
  <c r="E277" i="32"/>
  <c r="E276" i="32"/>
  <c r="E270" i="32"/>
  <c r="E278" i="32"/>
  <c r="E273" i="32"/>
  <c r="E279" i="32"/>
  <c r="E274" i="32"/>
  <c r="E275" i="32"/>
  <c r="E271" i="32"/>
  <c r="E272" i="32"/>
  <c r="H316" i="32"/>
  <c r="H311" i="32"/>
  <c r="H310" i="32"/>
  <c r="H314" i="32"/>
  <c r="H313" i="32"/>
  <c r="H312" i="32"/>
  <c r="H317" i="32"/>
  <c r="H315" i="32"/>
  <c r="H309" i="32"/>
  <c r="I235" i="32"/>
  <c r="I239" i="32"/>
  <c r="I233" i="32"/>
  <c r="I238" i="32"/>
  <c r="I234" i="32"/>
  <c r="T316" i="26"/>
  <c r="T315" i="26"/>
  <c r="T311" i="26"/>
  <c r="T312" i="26"/>
  <c r="T310" i="26"/>
  <c r="T308" i="26"/>
  <c r="T317" i="26"/>
  <c r="T314" i="26"/>
  <c r="T313" i="26"/>
  <c r="J157" i="26"/>
  <c r="J168" i="26" s="1"/>
  <c r="L162" i="26"/>
  <c r="H202" i="26"/>
  <c r="H197" i="26"/>
  <c r="H203" i="26"/>
  <c r="H200" i="26"/>
  <c r="H199" i="26"/>
  <c r="H198" i="26"/>
  <c r="H201" i="26"/>
  <c r="H195" i="26"/>
  <c r="H194" i="26"/>
  <c r="H196" i="26"/>
  <c r="V234" i="26"/>
  <c r="V241" i="26"/>
  <c r="N276" i="27"/>
  <c r="N275" i="27"/>
  <c r="N274" i="27"/>
  <c r="N271" i="27"/>
  <c r="N277" i="27"/>
  <c r="N273" i="27"/>
  <c r="N270" i="27"/>
  <c r="N278" i="27"/>
  <c r="N279" i="27"/>
  <c r="D93" i="26"/>
  <c r="D97" i="26"/>
  <c r="D95" i="26"/>
  <c r="D98" i="26"/>
  <c r="D94" i="26"/>
  <c r="D96" i="26"/>
  <c r="D100" i="26"/>
  <c r="J14" i="26"/>
  <c r="J16" i="26"/>
  <c r="K12" i="26"/>
  <c r="D20" i="26"/>
  <c r="C134" i="26"/>
  <c r="C128" i="26"/>
  <c r="C135" i="26"/>
  <c r="Q20" i="26"/>
  <c r="C126" i="26"/>
  <c r="W18" i="26"/>
  <c r="U18" i="26"/>
  <c r="K55" i="26"/>
  <c r="K67" i="26" s="1"/>
  <c r="G14" i="27"/>
  <c r="G55" i="27"/>
  <c r="G65" i="27" s="1"/>
  <c r="E15" i="27"/>
  <c r="V100" i="27"/>
  <c r="V99" i="27"/>
  <c r="W17" i="27"/>
  <c r="S60" i="27"/>
  <c r="N130" i="27"/>
  <c r="N128" i="27"/>
  <c r="N127" i="27"/>
  <c r="N132" i="27"/>
  <c r="N133" i="27"/>
  <c r="T17" i="27"/>
  <c r="W131" i="27"/>
  <c r="W128" i="27"/>
  <c r="W127" i="27"/>
  <c r="W126" i="27"/>
  <c r="F40" i="27"/>
  <c r="F39" i="27" s="1"/>
  <c r="W132" i="27"/>
  <c r="E12" i="27"/>
  <c r="C234" i="28"/>
  <c r="T450" i="10" s="1"/>
  <c r="H450" i="10" s="1"/>
  <c r="C237" i="28"/>
  <c r="N16" i="28"/>
  <c r="G273" i="29"/>
  <c r="G271" i="29"/>
  <c r="G274" i="29"/>
  <c r="G279" i="29"/>
  <c r="G277" i="29"/>
  <c r="G276" i="29"/>
  <c r="G275" i="29"/>
  <c r="G270" i="29"/>
  <c r="G272" i="29"/>
  <c r="D92" i="27"/>
  <c r="S59" i="27"/>
  <c r="P135" i="27"/>
  <c r="V94" i="27"/>
  <c r="N40" i="28"/>
  <c r="N39" i="28" s="1"/>
  <c r="V98" i="28"/>
  <c r="E131" i="29"/>
  <c r="I128" i="28"/>
  <c r="I130" i="28"/>
  <c r="I134" i="28"/>
  <c r="I127" i="28"/>
  <c r="I129" i="28"/>
  <c r="I131" i="28"/>
  <c r="D131" i="28"/>
  <c r="D128" i="28"/>
  <c r="D126" i="28"/>
  <c r="C14" i="28"/>
  <c r="C61" i="28"/>
  <c r="H98" i="28"/>
  <c r="M14" i="29"/>
  <c r="O96" i="28"/>
  <c r="O101" i="28"/>
  <c r="O100" i="28"/>
  <c r="S99" i="28"/>
  <c r="I40" i="28"/>
  <c r="I39" i="28" s="1"/>
  <c r="R13" i="28"/>
  <c r="K17" i="28"/>
  <c r="N100" i="28"/>
  <c r="C200" i="28"/>
  <c r="C199" i="28"/>
  <c r="C194" i="28"/>
  <c r="C197" i="28"/>
  <c r="C201" i="28"/>
  <c r="C198" i="28"/>
  <c r="C195" i="28"/>
  <c r="C203" i="28"/>
  <c r="C202" i="28"/>
  <c r="O235" i="29"/>
  <c r="J100" i="29"/>
  <c r="Q240" i="29"/>
  <c r="R157" i="29"/>
  <c r="R166" i="29" s="1"/>
  <c r="Q316" i="30"/>
  <c r="Q311" i="30"/>
  <c r="Q314" i="30"/>
  <c r="Q315" i="30"/>
  <c r="Q312" i="30"/>
  <c r="Q313" i="30"/>
  <c r="Q317" i="30"/>
  <c r="Q310" i="30"/>
  <c r="Q308" i="30"/>
  <c r="O233" i="29"/>
  <c r="T100" i="29"/>
  <c r="T92" i="29"/>
  <c r="T99" i="29"/>
  <c r="T96" i="29"/>
  <c r="C96" i="29"/>
  <c r="U132" i="29"/>
  <c r="U127" i="29"/>
  <c r="U133" i="29"/>
  <c r="U129" i="29"/>
  <c r="U126" i="29"/>
  <c r="W238" i="30"/>
  <c r="W241" i="30"/>
  <c r="W233" i="30"/>
  <c r="W236" i="30"/>
  <c r="J98" i="29"/>
  <c r="U40" i="29"/>
  <c r="U39" i="29" s="1"/>
  <c r="C55" i="29"/>
  <c r="C61" i="29" s="1"/>
  <c r="C11" i="29"/>
  <c r="G313" i="30"/>
  <c r="G317" i="30"/>
  <c r="G314" i="30"/>
  <c r="G310" i="30"/>
  <c r="G311" i="30"/>
  <c r="G315" i="30"/>
  <c r="G316" i="30"/>
  <c r="G312" i="30"/>
  <c r="V12" i="29"/>
  <c r="K17" i="30"/>
  <c r="R129" i="30"/>
  <c r="R127" i="30"/>
  <c r="R131" i="30"/>
  <c r="R132" i="30"/>
  <c r="R128" i="30"/>
  <c r="R135" i="30"/>
  <c r="R126" i="30"/>
  <c r="U96" i="30"/>
  <c r="V12" i="30"/>
  <c r="D237" i="30"/>
  <c r="D232" i="30"/>
  <c r="D240" i="30"/>
  <c r="D233" i="30"/>
  <c r="D236" i="30"/>
  <c r="K13" i="30"/>
  <c r="T14" i="30"/>
  <c r="F19" i="19"/>
  <c r="I19" i="19"/>
  <c r="E20" i="19"/>
  <c r="C93" i="19"/>
  <c r="R96" i="19"/>
  <c r="R101" i="19"/>
  <c r="R100" i="19"/>
  <c r="R93" i="19"/>
  <c r="R99" i="19"/>
  <c r="R94" i="19"/>
  <c r="R97" i="19"/>
  <c r="R98" i="19"/>
  <c r="P167" i="32"/>
  <c r="P163" i="32"/>
  <c r="P168" i="32"/>
  <c r="P164" i="32"/>
  <c r="P169" i="32"/>
  <c r="P160" i="32"/>
  <c r="P166" i="32"/>
  <c r="P162" i="32"/>
  <c r="H13" i="26"/>
  <c r="P316" i="27"/>
  <c r="P309" i="27"/>
  <c r="P310" i="27"/>
  <c r="P317" i="27"/>
  <c r="P311" i="27"/>
  <c r="P312" i="27"/>
  <c r="P313" i="27"/>
  <c r="P314" i="27"/>
  <c r="P315" i="27"/>
  <c r="L40" i="27"/>
  <c r="L39" i="27" s="1"/>
  <c r="H13" i="27"/>
  <c r="F100" i="27"/>
  <c r="F97" i="27"/>
  <c r="E17" i="26"/>
  <c r="U16" i="27"/>
  <c r="W234" i="27"/>
  <c r="Q65" i="27"/>
  <c r="Q63" i="27"/>
  <c r="Q59" i="27"/>
  <c r="Q61" i="27"/>
  <c r="N134" i="27"/>
  <c r="L276" i="28"/>
  <c r="L271" i="28"/>
  <c r="L273" i="28"/>
  <c r="L279" i="28"/>
  <c r="L278" i="28"/>
  <c r="L277" i="28"/>
  <c r="L270" i="28"/>
  <c r="L275" i="28"/>
  <c r="L274" i="28"/>
  <c r="J65" i="27"/>
  <c r="J64" i="27"/>
  <c r="J63" i="27"/>
  <c r="P15" i="28"/>
  <c r="D233" i="28"/>
  <c r="P273" i="29"/>
  <c r="P279" i="29"/>
  <c r="P277" i="29"/>
  <c r="P276" i="29"/>
  <c r="P274" i="29"/>
  <c r="P275" i="29"/>
  <c r="P271" i="29"/>
  <c r="P270" i="29"/>
  <c r="P278" i="29"/>
  <c r="D236" i="28"/>
  <c r="G239" i="28"/>
  <c r="G236" i="28"/>
  <c r="G234" i="28"/>
  <c r="G235" i="28"/>
  <c r="L240" i="28"/>
  <c r="F94" i="27"/>
  <c r="F17" i="28"/>
  <c r="F64" i="28"/>
  <c r="H99" i="27"/>
  <c r="G15" i="28"/>
  <c r="D93" i="28"/>
  <c r="D98" i="28"/>
  <c r="L13" i="28"/>
  <c r="N19" i="28"/>
  <c r="O132" i="28"/>
  <c r="O129" i="28"/>
  <c r="O127" i="28"/>
  <c r="O135" i="28"/>
  <c r="Q168" i="29"/>
  <c r="C196" i="28"/>
  <c r="T446" i="10" s="1"/>
  <c r="H446" i="10" s="1"/>
  <c r="P18" i="29"/>
  <c r="T98" i="29"/>
  <c r="H133" i="29"/>
  <c r="T13" i="29"/>
  <c r="M100" i="29"/>
  <c r="M98" i="29"/>
  <c r="M95" i="29"/>
  <c r="M101" i="29"/>
  <c r="T157" i="29"/>
  <c r="T160" i="29" s="1"/>
  <c r="T11" i="29"/>
  <c r="T93" i="29"/>
  <c r="Q162" i="29"/>
  <c r="C15" i="29"/>
  <c r="L13" i="29"/>
  <c r="T17" i="29"/>
  <c r="O97" i="29"/>
  <c r="P11" i="29"/>
  <c r="P55" i="29"/>
  <c r="P65" i="29" s="1"/>
  <c r="U168" i="30"/>
  <c r="S18" i="29"/>
  <c r="E39" i="29"/>
  <c r="G308" i="30"/>
  <c r="L201" i="29"/>
  <c r="L200" i="29"/>
  <c r="L203" i="29"/>
  <c r="L198" i="29"/>
  <c r="L197" i="29"/>
  <c r="L195" i="29"/>
  <c r="L194" i="29"/>
  <c r="L202" i="29"/>
  <c r="L199" i="29"/>
  <c r="I237" i="30"/>
  <c r="K14" i="30"/>
  <c r="K55" i="30"/>
  <c r="K61" i="30" s="1"/>
  <c r="M133" i="30"/>
  <c r="M132" i="30"/>
  <c r="M126" i="30"/>
  <c r="M134" i="30"/>
  <c r="M131" i="30"/>
  <c r="U14" i="30"/>
  <c r="U55" i="30"/>
  <c r="U61" i="30" s="1"/>
  <c r="K18" i="19"/>
  <c r="C234" i="19"/>
  <c r="Q93" i="30"/>
  <c r="C95" i="30"/>
  <c r="C94" i="30"/>
  <c r="C97" i="30"/>
  <c r="C100" i="30"/>
  <c r="C96" i="30"/>
  <c r="C99" i="30"/>
  <c r="K13" i="19"/>
  <c r="M18" i="28"/>
  <c r="M167" i="28"/>
  <c r="D234" i="28"/>
  <c r="U13" i="28"/>
  <c r="M93" i="28"/>
  <c r="W14" i="28"/>
  <c r="R40" i="28"/>
  <c r="R39" i="28" s="1"/>
  <c r="R135" i="28"/>
  <c r="R133" i="28"/>
  <c r="R130" i="28"/>
  <c r="R129" i="28"/>
  <c r="F12" i="28"/>
  <c r="F59" i="28"/>
  <c r="M19" i="28"/>
  <c r="M134" i="28"/>
  <c r="M131" i="28"/>
  <c r="M128" i="28"/>
  <c r="M126" i="28"/>
  <c r="M130" i="28"/>
  <c r="M133" i="28"/>
  <c r="W132" i="28"/>
  <c r="W134" i="28"/>
  <c r="W129" i="28"/>
  <c r="W131" i="28"/>
  <c r="W133" i="28"/>
  <c r="W126" i="28"/>
  <c r="W135" i="28"/>
  <c r="W128" i="28"/>
  <c r="P16" i="28"/>
  <c r="U18" i="28"/>
  <c r="M135" i="28"/>
  <c r="J21" i="28"/>
  <c r="J27" i="28" s="1"/>
  <c r="V133" i="28"/>
  <c r="U92" i="28"/>
  <c r="K157" i="29"/>
  <c r="K160" i="29" s="1"/>
  <c r="L97" i="29"/>
  <c r="L92" i="29"/>
  <c r="L95" i="29"/>
  <c r="Q19" i="29"/>
  <c r="H169" i="29"/>
  <c r="H165" i="29"/>
  <c r="H168" i="29"/>
  <c r="H166" i="29"/>
  <c r="J55" i="29"/>
  <c r="J62" i="29" s="1"/>
  <c r="F66" i="29"/>
  <c r="F64" i="29"/>
  <c r="F58" i="29"/>
  <c r="F61" i="29"/>
  <c r="S20" i="29"/>
  <c r="P128" i="29"/>
  <c r="P133" i="29"/>
  <c r="P135" i="29"/>
  <c r="E232" i="30"/>
  <c r="G238" i="29"/>
  <c r="G235" i="29"/>
  <c r="G240" i="29"/>
  <c r="G234" i="29"/>
  <c r="G232" i="29"/>
  <c r="C94" i="29"/>
  <c r="C97" i="29"/>
  <c r="C100" i="29"/>
  <c r="C98" i="29"/>
  <c r="C95" i="29"/>
  <c r="O163" i="30"/>
  <c r="L99" i="29"/>
  <c r="D169" i="30"/>
  <c r="D167" i="30"/>
  <c r="D168" i="30"/>
  <c r="D162" i="30"/>
  <c r="D160" i="30"/>
  <c r="D165" i="30"/>
  <c r="D166" i="30"/>
  <c r="L18" i="30"/>
  <c r="K12" i="30"/>
  <c r="R16" i="30"/>
  <c r="R55" i="30"/>
  <c r="R63" i="30" s="1"/>
  <c r="D17" i="30"/>
  <c r="O96" i="29"/>
  <c r="I238" i="30"/>
  <c r="I239" i="30"/>
  <c r="I236" i="30"/>
  <c r="S157" i="30"/>
  <c r="S161" i="30" s="1"/>
  <c r="D164" i="30"/>
  <c r="L96" i="19"/>
  <c r="P17" i="19"/>
  <c r="K317" i="19"/>
  <c r="K316" i="19"/>
  <c r="K315" i="19"/>
  <c r="K314" i="19"/>
  <c r="K313" i="19"/>
  <c r="K312" i="19"/>
  <c r="K311" i="19"/>
  <c r="K310" i="19"/>
  <c r="K308" i="19"/>
  <c r="K309" i="19"/>
  <c r="I64" i="30"/>
  <c r="V99" i="30"/>
  <c r="V100" i="30"/>
  <c r="V95" i="30"/>
  <c r="V96" i="30"/>
  <c r="V93" i="30"/>
  <c r="V92" i="30"/>
  <c r="V94" i="30"/>
  <c r="V98" i="30"/>
  <c r="V97" i="30"/>
  <c r="C92" i="30"/>
  <c r="R15" i="19"/>
  <c r="P40" i="30"/>
  <c r="P39" i="30" s="1"/>
  <c r="W95" i="19"/>
  <c r="W100" i="19"/>
  <c r="W93" i="19"/>
  <c r="W98" i="19"/>
  <c r="W92" i="19"/>
  <c r="W99" i="19"/>
  <c r="W96" i="19"/>
  <c r="D55" i="19"/>
  <c r="D67" i="19" s="1"/>
  <c r="D11" i="19"/>
  <c r="P12" i="28"/>
  <c r="P135" i="28"/>
  <c r="P132" i="28"/>
  <c r="P130" i="28"/>
  <c r="P127" i="28"/>
  <c r="P134" i="28"/>
  <c r="P126" i="28"/>
  <c r="L200" i="28"/>
  <c r="L195" i="28"/>
  <c r="L203" i="28"/>
  <c r="L199" i="28"/>
  <c r="L194" i="28"/>
  <c r="L202" i="28"/>
  <c r="L201" i="28"/>
  <c r="L198" i="28"/>
  <c r="L197" i="28"/>
  <c r="H276" i="29"/>
  <c r="H279" i="29"/>
  <c r="H277" i="29"/>
  <c r="H275" i="29"/>
  <c r="H274" i="29"/>
  <c r="H273" i="29"/>
  <c r="H272" i="29"/>
  <c r="H271" i="29"/>
  <c r="H270" i="29"/>
  <c r="I165" i="28"/>
  <c r="I160" i="28"/>
  <c r="W202" i="29"/>
  <c r="W197" i="29"/>
  <c r="W199" i="29"/>
  <c r="W203" i="29"/>
  <c r="W201" i="29"/>
  <c r="W200" i="29"/>
  <c r="W198" i="29"/>
  <c r="W195" i="29"/>
  <c r="W194" i="29"/>
  <c r="C12" i="28"/>
  <c r="E278" i="29"/>
  <c r="E277" i="29"/>
  <c r="E275" i="29"/>
  <c r="E270" i="29"/>
  <c r="E273" i="29"/>
  <c r="E276" i="29"/>
  <c r="E279" i="29"/>
  <c r="E271" i="29"/>
  <c r="E274" i="29"/>
  <c r="H18" i="28"/>
  <c r="R19" i="28"/>
  <c r="T16" i="29"/>
  <c r="C65" i="28"/>
  <c r="C18" i="28"/>
  <c r="S14" i="29"/>
  <c r="Q55" i="29"/>
  <c r="Q60" i="29" s="1"/>
  <c r="Q11" i="29"/>
  <c r="V18" i="29"/>
  <c r="D13" i="29"/>
  <c r="I17" i="29"/>
  <c r="G13" i="29"/>
  <c r="T236" i="29"/>
  <c r="T240" i="29"/>
  <c r="T241" i="29"/>
  <c r="T234" i="29"/>
  <c r="I99" i="29"/>
  <c r="I97" i="29"/>
  <c r="I96" i="29"/>
  <c r="I93" i="29"/>
  <c r="M13" i="29"/>
  <c r="E17" i="29"/>
  <c r="D17" i="29"/>
  <c r="D15" i="29"/>
  <c r="E240" i="30"/>
  <c r="H311" i="30"/>
  <c r="H316" i="30"/>
  <c r="H310" i="30"/>
  <c r="H315" i="30"/>
  <c r="H314" i="30"/>
  <c r="H312" i="30"/>
  <c r="H309" i="30"/>
  <c r="H317" i="30"/>
  <c r="H313" i="30"/>
  <c r="H157" i="30"/>
  <c r="H168" i="30" s="1"/>
  <c r="I135" i="29"/>
  <c r="I130" i="29"/>
  <c r="I134" i="29"/>
  <c r="I129" i="29"/>
  <c r="I128" i="29"/>
  <c r="I133" i="29"/>
  <c r="I132" i="29"/>
  <c r="I131" i="29"/>
  <c r="G235" i="30"/>
  <c r="G240" i="30"/>
  <c r="K157" i="30"/>
  <c r="K169" i="30" s="1"/>
  <c r="K11" i="30"/>
  <c r="E14" i="30"/>
  <c r="O40" i="19"/>
  <c r="O39" i="19" s="1"/>
  <c r="U16" i="19"/>
  <c r="L238" i="19"/>
  <c r="L239" i="19"/>
  <c r="L237" i="19"/>
  <c r="L233" i="19"/>
  <c r="L240" i="19"/>
  <c r="L234" i="19"/>
  <c r="L236" i="19"/>
  <c r="L235" i="19"/>
  <c r="J93" i="19"/>
  <c r="J96" i="19"/>
  <c r="J101" i="19"/>
  <c r="J97" i="19"/>
  <c r="J100" i="19"/>
  <c r="J99" i="19"/>
  <c r="V11" i="30"/>
  <c r="V55" i="30"/>
  <c r="V58" i="30" s="1"/>
  <c r="K157" i="19"/>
  <c r="K164" i="19" s="1"/>
  <c r="G100" i="19"/>
  <c r="G93" i="19"/>
  <c r="G99" i="19"/>
  <c r="G92" i="19"/>
  <c r="G98" i="19"/>
  <c r="G95" i="19"/>
  <c r="G94" i="19"/>
  <c r="G101" i="19"/>
  <c r="Q165" i="23"/>
  <c r="Q16" i="23"/>
  <c r="O239" i="23"/>
  <c r="O240" i="23"/>
  <c r="O241" i="23"/>
  <c r="T14" i="23"/>
  <c r="V130" i="23"/>
  <c r="V128" i="23"/>
  <c r="V126" i="23"/>
  <c r="O101" i="23"/>
  <c r="O95" i="23"/>
  <c r="O98" i="23"/>
  <c r="O92" i="23"/>
  <c r="O99" i="23"/>
  <c r="O100" i="23"/>
  <c r="F311" i="24"/>
  <c r="F317" i="24"/>
  <c r="F313" i="24"/>
  <c r="F309" i="24"/>
  <c r="F310" i="24"/>
  <c r="F314" i="24"/>
  <c r="F315" i="24"/>
  <c r="F312" i="24"/>
  <c r="F316" i="24"/>
  <c r="M240" i="24"/>
  <c r="M237" i="24"/>
  <c r="G235" i="24"/>
  <c r="J93" i="24"/>
  <c r="J97" i="24"/>
  <c r="J99" i="24"/>
  <c r="G55" i="24"/>
  <c r="G60" i="24" s="1"/>
  <c r="G11" i="24"/>
  <c r="J96" i="24"/>
  <c r="U18" i="24"/>
  <c r="K55" i="24"/>
  <c r="K11" i="24"/>
  <c r="S20" i="24"/>
  <c r="U55" i="24"/>
  <c r="U65" i="24" s="1"/>
  <c r="C67" i="24"/>
  <c r="T289" i="10" s="1"/>
  <c r="H289" i="10" s="1"/>
  <c r="O12" i="24"/>
  <c r="O55" i="24"/>
  <c r="O63" i="24" s="1"/>
  <c r="O133" i="24"/>
  <c r="O126" i="24"/>
  <c r="O130" i="24"/>
  <c r="O135" i="24"/>
  <c r="O132" i="24"/>
  <c r="U14" i="25"/>
  <c r="U277" i="25"/>
  <c r="U270" i="25"/>
  <c r="U273" i="25"/>
  <c r="U276" i="25"/>
  <c r="U274" i="25"/>
  <c r="U278" i="25"/>
  <c r="U271" i="25"/>
  <c r="U275" i="25"/>
  <c r="U279" i="25"/>
  <c r="T132" i="25"/>
  <c r="N18" i="25"/>
  <c r="T20" i="24"/>
  <c r="U92" i="25"/>
  <c r="M96" i="25"/>
  <c r="O18" i="25"/>
  <c r="P157" i="25"/>
  <c r="P164" i="25" s="1"/>
  <c r="D100" i="25"/>
  <c r="G237" i="24"/>
  <c r="F101" i="25"/>
  <c r="F100" i="25"/>
  <c r="F97" i="25"/>
  <c r="R135" i="25"/>
  <c r="M157" i="26"/>
  <c r="M164" i="26" s="1"/>
  <c r="M316" i="26"/>
  <c r="M311" i="26"/>
  <c r="M314" i="26"/>
  <c r="M310" i="26"/>
  <c r="M313" i="26"/>
  <c r="M317" i="26"/>
  <c r="M312" i="26"/>
  <c r="M308" i="26"/>
  <c r="M315" i="26"/>
  <c r="O16" i="26"/>
  <c r="T309" i="26"/>
  <c r="V18" i="25"/>
  <c r="S13" i="26"/>
  <c r="R96" i="26"/>
  <c r="R98" i="26"/>
  <c r="R101" i="26"/>
  <c r="R99" i="26"/>
  <c r="R92" i="26"/>
  <c r="K157" i="26"/>
  <c r="K160" i="26" s="1"/>
  <c r="J241" i="26"/>
  <c r="J235" i="26"/>
  <c r="J239" i="26"/>
  <c r="R97" i="26"/>
  <c r="D18" i="26"/>
  <c r="F273" i="27"/>
  <c r="F275" i="27"/>
  <c r="F276" i="27"/>
  <c r="F274" i="27"/>
  <c r="F271" i="27"/>
  <c r="F277" i="27"/>
  <c r="F270" i="27"/>
  <c r="F278" i="27"/>
  <c r="F279" i="27"/>
  <c r="L275" i="27"/>
  <c r="L270" i="27"/>
  <c r="L276" i="27"/>
  <c r="L274" i="27"/>
  <c r="L273" i="27"/>
  <c r="L271" i="27"/>
  <c r="L277" i="27"/>
  <c r="L279" i="27"/>
  <c r="L278" i="27"/>
  <c r="I60" i="26"/>
  <c r="I13" i="26"/>
  <c r="W236" i="27"/>
  <c r="N18" i="26"/>
  <c r="Q11" i="26"/>
  <c r="Q55" i="26"/>
  <c r="Q58" i="26" s="1"/>
  <c r="C133" i="26"/>
  <c r="R127" i="26"/>
  <c r="R129" i="26"/>
  <c r="R131" i="26"/>
  <c r="R132" i="26"/>
  <c r="P55" i="26"/>
  <c r="P58" i="26" s="1"/>
  <c r="P11" i="26"/>
  <c r="D62" i="26"/>
  <c r="D15" i="26"/>
  <c r="K234" i="27"/>
  <c r="K235" i="27"/>
  <c r="T134" i="27"/>
  <c r="T130" i="27"/>
  <c r="T135" i="27"/>
  <c r="T132" i="27"/>
  <c r="D129" i="27"/>
  <c r="H55" i="27"/>
  <c r="F92" i="27"/>
  <c r="K94" i="27"/>
  <c r="E11" i="27"/>
  <c r="E55" i="27"/>
  <c r="E62" i="27" s="1"/>
  <c r="U97" i="27"/>
  <c r="U99" i="27"/>
  <c r="U101" i="27"/>
  <c r="U100" i="27"/>
  <c r="K127" i="27"/>
  <c r="K134" i="27"/>
  <c r="K135" i="27"/>
  <c r="K129" i="27"/>
  <c r="C94" i="27"/>
  <c r="R235" i="28"/>
  <c r="R240" i="28"/>
  <c r="K128" i="27"/>
  <c r="P157" i="28"/>
  <c r="P163" i="28" s="1"/>
  <c r="C95" i="27"/>
  <c r="H20" i="28"/>
  <c r="H157" i="28"/>
  <c r="H169" i="28" s="1"/>
  <c r="T128" i="27"/>
  <c r="U67" i="27"/>
  <c r="J237" i="28"/>
  <c r="M203" i="28"/>
  <c r="M198" i="28"/>
  <c r="M199" i="28"/>
  <c r="M202" i="28"/>
  <c r="M195" i="28"/>
  <c r="M197" i="28"/>
  <c r="M200" i="28"/>
  <c r="M194" i="28"/>
  <c r="M201" i="28"/>
  <c r="M196" i="28"/>
  <c r="Q238" i="28"/>
  <c r="N157" i="28"/>
  <c r="N160" i="28" s="1"/>
  <c r="R127" i="28"/>
  <c r="H278" i="29"/>
  <c r="I169" i="28"/>
  <c r="C40" i="28"/>
  <c r="C39" i="28" s="1"/>
  <c r="J40" i="29"/>
  <c r="J39" i="29" s="1"/>
  <c r="W196" i="29"/>
  <c r="W15" i="28"/>
  <c r="E272" i="29"/>
  <c r="H99" i="28"/>
  <c r="H92" i="28"/>
  <c r="O15" i="28"/>
  <c r="U15" i="28"/>
  <c r="R131" i="28"/>
  <c r="P55" i="28"/>
  <c r="P63" i="28" s="1"/>
  <c r="R134" i="28"/>
  <c r="U14" i="29"/>
  <c r="U157" i="29"/>
  <c r="U168" i="29" s="1"/>
  <c r="M65" i="28"/>
  <c r="M61" i="28"/>
  <c r="S39" i="28"/>
  <c r="T237" i="29"/>
  <c r="K241" i="29"/>
  <c r="O13" i="29"/>
  <c r="H238" i="29"/>
  <c r="H241" i="29"/>
  <c r="H232" i="29"/>
  <c r="H237" i="29"/>
  <c r="H235" i="29"/>
  <c r="H239" i="29"/>
  <c r="N97" i="29"/>
  <c r="N95" i="29"/>
  <c r="N98" i="29"/>
  <c r="N101" i="29"/>
  <c r="N99" i="29"/>
  <c r="E12" i="29"/>
  <c r="M20" i="29"/>
  <c r="L93" i="29"/>
  <c r="I92" i="29"/>
  <c r="J240" i="29"/>
  <c r="F157" i="29"/>
  <c r="F62" i="29"/>
  <c r="H19" i="29"/>
  <c r="E157" i="30"/>
  <c r="E166" i="30" s="1"/>
  <c r="E11" i="30"/>
  <c r="H308" i="30"/>
  <c r="F135" i="29"/>
  <c r="F132" i="29"/>
  <c r="F130" i="29"/>
  <c r="F126" i="29"/>
  <c r="F131" i="29"/>
  <c r="F133" i="29"/>
  <c r="F129" i="29"/>
  <c r="N40" i="29"/>
  <c r="N39" i="29" s="1"/>
  <c r="G237" i="29"/>
  <c r="R133" i="30"/>
  <c r="P233" i="30"/>
  <c r="P241" i="30"/>
  <c r="M278" i="30"/>
  <c r="K40" i="30"/>
  <c r="K39" i="30" s="1"/>
  <c r="K234" i="30"/>
  <c r="K237" i="30"/>
  <c r="K240" i="30"/>
  <c r="K239" i="30"/>
  <c r="I198" i="30"/>
  <c r="I203" i="30"/>
  <c r="I202" i="30"/>
  <c r="I201" i="30"/>
  <c r="I200" i="30"/>
  <c r="I199" i="30"/>
  <c r="I197" i="30"/>
  <c r="I195" i="30"/>
  <c r="I194" i="30"/>
  <c r="G131" i="30"/>
  <c r="G128" i="30"/>
  <c r="G135" i="30"/>
  <c r="G129" i="30"/>
  <c r="G130" i="30"/>
  <c r="G127" i="30"/>
  <c r="T11" i="30"/>
  <c r="T55" i="30"/>
  <c r="T58" i="30" s="1"/>
  <c r="E15" i="19"/>
  <c r="F11" i="30"/>
  <c r="F55" i="30"/>
  <c r="F63" i="30" s="1"/>
  <c r="O19" i="19"/>
  <c r="V14" i="19"/>
  <c r="V55" i="19"/>
  <c r="V64" i="19" s="1"/>
  <c r="R18" i="19"/>
  <c r="F18" i="32"/>
  <c r="T11" i="24"/>
  <c r="T55" i="24"/>
  <c r="T59" i="24" s="1"/>
  <c r="W13" i="24"/>
  <c r="L126" i="25"/>
  <c r="L134" i="25"/>
  <c r="U95" i="25"/>
  <c r="L14" i="25"/>
  <c r="V20" i="25"/>
  <c r="S236" i="25"/>
  <c r="S237" i="25"/>
  <c r="S239" i="25"/>
  <c r="D95" i="25"/>
  <c r="L157" i="24"/>
  <c r="L164" i="24" s="1"/>
  <c r="L133" i="25"/>
  <c r="K98" i="26"/>
  <c r="K92" i="26"/>
  <c r="G18" i="25"/>
  <c r="J55" i="25"/>
  <c r="J61" i="25" s="1"/>
  <c r="J11" i="25"/>
  <c r="U100" i="25"/>
  <c r="H55" i="25"/>
  <c r="H63" i="25" s="1"/>
  <c r="S13" i="25"/>
  <c r="T12" i="25"/>
  <c r="T55" i="25"/>
  <c r="T63" i="25" s="1"/>
  <c r="D99" i="25"/>
  <c r="C235" i="26"/>
  <c r="K40" i="26"/>
  <c r="K39" i="26" s="1"/>
  <c r="N199" i="26"/>
  <c r="N195" i="26"/>
  <c r="N201" i="26"/>
  <c r="N194" i="26"/>
  <c r="N198" i="26"/>
  <c r="N202" i="26"/>
  <c r="N203" i="26"/>
  <c r="N197" i="26"/>
  <c r="N196" i="26"/>
  <c r="N200" i="26"/>
  <c r="C13" i="27"/>
  <c r="V235" i="26"/>
  <c r="D99" i="26"/>
  <c r="I239" i="27"/>
  <c r="V164" i="26"/>
  <c r="H313" i="27"/>
  <c r="H310" i="27"/>
  <c r="H314" i="27"/>
  <c r="H315" i="27"/>
  <c r="H316" i="27"/>
  <c r="H317" i="27"/>
  <c r="H311" i="27"/>
  <c r="H312" i="27"/>
  <c r="F132" i="26"/>
  <c r="F127" i="26"/>
  <c r="H17" i="26"/>
  <c r="I201" i="27"/>
  <c r="I198" i="27"/>
  <c r="I197" i="27"/>
  <c r="I195" i="27"/>
  <c r="I194" i="27"/>
  <c r="I203" i="27"/>
  <c r="I202" i="27"/>
  <c r="I200" i="27"/>
  <c r="I199" i="27"/>
  <c r="M157" i="27"/>
  <c r="M18" i="27"/>
  <c r="V40" i="26"/>
  <c r="V39" i="26" s="1"/>
  <c r="L11" i="26"/>
  <c r="L55" i="26"/>
  <c r="L64" i="26" s="1"/>
  <c r="K11" i="26"/>
  <c r="U19" i="27"/>
  <c r="H198" i="27"/>
  <c r="H199" i="27"/>
  <c r="H197" i="27"/>
  <c r="H196" i="27"/>
  <c r="H195" i="27"/>
  <c r="H194" i="27"/>
  <c r="H203" i="27"/>
  <c r="H202" i="27"/>
  <c r="H201" i="27"/>
  <c r="H200" i="27"/>
  <c r="F134" i="26"/>
  <c r="T126" i="27"/>
  <c r="F96" i="27"/>
  <c r="G94" i="27"/>
  <c r="G92" i="27"/>
  <c r="F13" i="27"/>
  <c r="F55" i="27"/>
  <c r="F64" i="27" s="1"/>
  <c r="P129" i="27"/>
  <c r="K240" i="27"/>
  <c r="T131" i="27"/>
  <c r="Q58" i="27"/>
  <c r="K236" i="27"/>
  <c r="M96" i="27"/>
  <c r="M101" i="27"/>
  <c r="G233" i="28"/>
  <c r="Q135" i="28"/>
  <c r="Q133" i="28"/>
  <c r="Q130" i="28"/>
  <c r="Q128" i="28"/>
  <c r="L162" i="28"/>
  <c r="F238" i="28"/>
  <c r="U66" i="27"/>
  <c r="Q64" i="27"/>
  <c r="U95" i="28"/>
  <c r="G237" i="28"/>
  <c r="S157" i="28"/>
  <c r="S161" i="28" s="1"/>
  <c r="V237" i="28"/>
  <c r="Q94" i="27"/>
  <c r="G55" i="28"/>
  <c r="G62" i="28" s="1"/>
  <c r="E20" i="28"/>
  <c r="R55" i="28"/>
  <c r="R62" i="28" s="1"/>
  <c r="R11" i="28"/>
  <c r="U97" i="28"/>
  <c r="R132" i="28"/>
  <c r="E157" i="28"/>
  <c r="E160" i="28" s="1"/>
  <c r="M98" i="28"/>
  <c r="W130" i="28"/>
  <c r="N94" i="28"/>
  <c r="W12" i="29"/>
  <c r="P131" i="28"/>
  <c r="M58" i="28"/>
  <c r="C20" i="29"/>
  <c r="N55" i="29"/>
  <c r="N58" i="29" s="1"/>
  <c r="N11" i="29"/>
  <c r="N16" i="29"/>
  <c r="H164" i="29"/>
  <c r="U234" i="29"/>
  <c r="U238" i="29"/>
  <c r="L101" i="29"/>
  <c r="I40" i="29"/>
  <c r="I39" i="29" s="1"/>
  <c r="T238" i="29"/>
  <c r="E126" i="29"/>
  <c r="W93" i="29"/>
  <c r="W100" i="29"/>
  <c r="W98" i="29"/>
  <c r="W101" i="29"/>
  <c r="W95" i="29"/>
  <c r="W99" i="29"/>
  <c r="J311" i="30"/>
  <c r="J317" i="30"/>
  <c r="J313" i="30"/>
  <c r="J310" i="30"/>
  <c r="J314" i="30"/>
  <c r="J315" i="30"/>
  <c r="J312" i="30"/>
  <c r="J308" i="30"/>
  <c r="J316" i="30"/>
  <c r="J309" i="30"/>
  <c r="I95" i="29"/>
  <c r="Q97" i="29"/>
  <c r="Q96" i="29"/>
  <c r="Q99" i="29"/>
  <c r="Q94" i="29"/>
  <c r="K314" i="30"/>
  <c r="K312" i="30"/>
  <c r="K310" i="30"/>
  <c r="K315" i="30"/>
  <c r="K311" i="30"/>
  <c r="K316" i="30"/>
  <c r="K317" i="30"/>
  <c r="K313" i="30"/>
  <c r="K309" i="30"/>
  <c r="M16" i="29"/>
  <c r="F59" i="29"/>
  <c r="F12" i="29"/>
  <c r="K40" i="29"/>
  <c r="K39" i="29" s="1"/>
  <c r="V200" i="30"/>
  <c r="V198" i="30"/>
  <c r="V197" i="30"/>
  <c r="V195" i="30"/>
  <c r="V194" i="30"/>
  <c r="V202" i="30"/>
  <c r="V203" i="30"/>
  <c r="V199" i="30"/>
  <c r="V201" i="30"/>
  <c r="V196" i="30"/>
  <c r="F63" i="29"/>
  <c r="L126" i="30"/>
  <c r="R236" i="30"/>
  <c r="F16" i="30"/>
  <c r="W240" i="30"/>
  <c r="T135" i="30"/>
  <c r="T126" i="30"/>
  <c r="T130" i="30"/>
  <c r="T131" i="30"/>
  <c r="T128" i="30"/>
  <c r="T134" i="30"/>
  <c r="D234" i="30"/>
  <c r="C40" i="30"/>
  <c r="C39" i="30" s="1"/>
  <c r="C18" i="30"/>
  <c r="T133" i="30"/>
  <c r="I241" i="30"/>
  <c r="E101" i="30"/>
  <c r="E96" i="30"/>
  <c r="E97" i="30"/>
  <c r="E92" i="30"/>
  <c r="E93" i="30"/>
  <c r="E100" i="30"/>
  <c r="E98" i="30"/>
  <c r="E99" i="30"/>
  <c r="S157" i="19"/>
  <c r="S163" i="19" s="1"/>
  <c r="V157" i="19"/>
  <c r="V166" i="19" s="1"/>
  <c r="K134" i="19"/>
  <c r="K132" i="19"/>
  <c r="K129" i="19"/>
  <c r="K126" i="19"/>
  <c r="K131" i="19"/>
  <c r="K128" i="19"/>
  <c r="K127" i="19"/>
  <c r="F40" i="19"/>
  <c r="F39" i="19" s="1"/>
  <c r="R157" i="32"/>
  <c r="R165" i="32" s="1"/>
  <c r="R13" i="32"/>
  <c r="C97" i="32"/>
  <c r="C100" i="32"/>
  <c r="C99" i="32"/>
  <c r="C101" i="32"/>
  <c r="C94" i="32"/>
  <c r="C95" i="32"/>
  <c r="C93" i="32"/>
  <c r="C96" i="32"/>
  <c r="H14" i="33"/>
  <c r="I65" i="26"/>
  <c r="I18" i="26"/>
  <c r="M273" i="27"/>
  <c r="M276" i="27"/>
  <c r="M279" i="27"/>
  <c r="M275" i="27"/>
  <c r="M274" i="27"/>
  <c r="M271" i="27"/>
  <c r="M277" i="27"/>
  <c r="M270" i="27"/>
  <c r="I130" i="26"/>
  <c r="I134" i="26"/>
  <c r="N12" i="26"/>
  <c r="S17" i="26"/>
  <c r="W238" i="27"/>
  <c r="W233" i="27"/>
  <c r="W240" i="27"/>
  <c r="H279" i="27"/>
  <c r="H274" i="27"/>
  <c r="H277" i="27"/>
  <c r="H276" i="27"/>
  <c r="H275" i="27"/>
  <c r="H273" i="27"/>
  <c r="H271" i="27"/>
  <c r="H270" i="27"/>
  <c r="V16" i="26"/>
  <c r="V15" i="26"/>
  <c r="V55" i="26"/>
  <c r="V67" i="26" s="1"/>
  <c r="T202" i="27"/>
  <c r="T195" i="27"/>
  <c r="T203" i="27"/>
  <c r="T201" i="27"/>
  <c r="T200" i="27"/>
  <c r="T199" i="27"/>
  <c r="T198" i="27"/>
  <c r="T197" i="27"/>
  <c r="T194" i="27"/>
  <c r="I14" i="26"/>
  <c r="I61" i="26"/>
  <c r="D132" i="27"/>
  <c r="D135" i="27"/>
  <c r="D134" i="27"/>
  <c r="D130" i="27"/>
  <c r="O317" i="28"/>
  <c r="O312" i="28"/>
  <c r="O316" i="28"/>
  <c r="O315" i="28"/>
  <c r="O314" i="28"/>
  <c r="O313" i="28"/>
  <c r="O311" i="28"/>
  <c r="O310" i="28"/>
  <c r="D131" i="27"/>
  <c r="I233" i="27"/>
  <c r="P134" i="27"/>
  <c r="P126" i="27"/>
  <c r="P133" i="27"/>
  <c r="T157" i="28"/>
  <c r="T160" i="28" s="1"/>
  <c r="T11" i="28"/>
  <c r="E317" i="29"/>
  <c r="E311" i="29"/>
  <c r="E315" i="29"/>
  <c r="E310" i="29"/>
  <c r="E313" i="29"/>
  <c r="E316" i="29"/>
  <c r="E314" i="29"/>
  <c r="E309" i="29"/>
  <c r="E312" i="29"/>
  <c r="C233" i="28"/>
  <c r="L234" i="28"/>
  <c r="L196" i="28"/>
  <c r="P128" i="27"/>
  <c r="H157" i="27"/>
  <c r="H162" i="27" s="1"/>
  <c r="V93" i="27"/>
  <c r="M240" i="29"/>
  <c r="Q132" i="29"/>
  <c r="Q127" i="29"/>
  <c r="Q131" i="29"/>
  <c r="Q126" i="29"/>
  <c r="Q134" i="29"/>
  <c r="Q129" i="29"/>
  <c r="P133" i="28"/>
  <c r="W19" i="28"/>
  <c r="R20" i="28"/>
  <c r="E233" i="28"/>
  <c r="E241" i="28"/>
  <c r="R16" i="28"/>
  <c r="W55" i="28"/>
  <c r="W61" i="28" s="1"/>
  <c r="M235" i="29"/>
  <c r="S96" i="28"/>
  <c r="S97" i="28"/>
  <c r="S94" i="28"/>
  <c r="S101" i="28"/>
  <c r="S92" i="28"/>
  <c r="S98" i="28"/>
  <c r="Q16" i="28"/>
  <c r="D129" i="29"/>
  <c r="D127" i="29"/>
  <c r="D128" i="29"/>
  <c r="D130" i="29"/>
  <c r="D131" i="29"/>
  <c r="D133" i="29"/>
  <c r="M97" i="28"/>
  <c r="Q133" i="29"/>
  <c r="S233" i="29"/>
  <c r="S240" i="29"/>
  <c r="S238" i="29"/>
  <c r="C19" i="29"/>
  <c r="C101" i="29"/>
  <c r="K95" i="29"/>
  <c r="O194" i="29"/>
  <c r="O199" i="29"/>
  <c r="O202" i="29"/>
  <c r="O195" i="29"/>
  <c r="O200" i="29"/>
  <c r="O197" i="29"/>
  <c r="O198" i="29"/>
  <c r="O201" i="29"/>
  <c r="O203" i="29"/>
  <c r="R235" i="29"/>
  <c r="L133" i="29"/>
  <c r="L132" i="29"/>
  <c r="L127" i="29"/>
  <c r="H200" i="29"/>
  <c r="H202" i="29"/>
  <c r="H203" i="29"/>
  <c r="H201" i="29"/>
  <c r="H199" i="29"/>
  <c r="H198" i="29"/>
  <c r="H195" i="29"/>
  <c r="H197" i="29"/>
  <c r="H194" i="29"/>
  <c r="H196" i="29"/>
  <c r="R157" i="30"/>
  <c r="I14" i="29"/>
  <c r="M18" i="29"/>
  <c r="J16" i="29"/>
  <c r="H161" i="29"/>
  <c r="L20" i="29"/>
  <c r="P40" i="29"/>
  <c r="P39" i="29" s="1"/>
  <c r="F18" i="30"/>
  <c r="V40" i="28"/>
  <c r="V39" i="28" s="1"/>
  <c r="Q157" i="30"/>
  <c r="Q160" i="30" s="1"/>
  <c r="Q11" i="30"/>
  <c r="H19" i="30"/>
  <c r="I157" i="30"/>
  <c r="I162" i="30" s="1"/>
  <c r="V18" i="19"/>
  <c r="G12" i="30"/>
  <c r="J92" i="19"/>
  <c r="O14" i="19"/>
  <c r="L99" i="19"/>
  <c r="L92" i="19"/>
  <c r="L97" i="19"/>
  <c r="L100" i="19"/>
  <c r="L101" i="19"/>
  <c r="L98" i="19"/>
  <c r="L95" i="19"/>
  <c r="D18" i="19"/>
  <c r="J12" i="19"/>
  <c r="J55" i="19"/>
  <c r="J59" i="19" s="1"/>
  <c r="C236" i="19"/>
  <c r="C232" i="19"/>
  <c r="C237" i="19"/>
  <c r="C240" i="19"/>
  <c r="C238" i="19"/>
  <c r="C235" i="19"/>
  <c r="C239" i="19"/>
  <c r="T40" i="19"/>
  <c r="T39" i="19" s="1"/>
  <c r="N157" i="33"/>
  <c r="N160" i="33" s="1"/>
  <c r="N11" i="33"/>
  <c r="L16" i="32"/>
  <c r="G96" i="19"/>
  <c r="V157" i="33"/>
  <c r="V167" i="33" s="1"/>
  <c r="V16" i="33"/>
  <c r="R161" i="24"/>
  <c r="R12" i="24"/>
  <c r="S12" i="24"/>
  <c r="P19" i="24"/>
  <c r="M13" i="24"/>
  <c r="C63" i="24"/>
  <c r="C65" i="24"/>
  <c r="C58" i="24"/>
  <c r="C62" i="24"/>
  <c r="T288" i="10" s="1"/>
  <c r="H288" i="10" s="1"/>
  <c r="F135" i="26"/>
  <c r="N17" i="26"/>
  <c r="W95" i="26"/>
  <c r="W96" i="26"/>
  <c r="W101" i="26"/>
  <c r="W97" i="26"/>
  <c r="F15" i="26"/>
  <c r="U203" i="27"/>
  <c r="U202" i="27"/>
  <c r="U201" i="27"/>
  <c r="U200" i="27"/>
  <c r="U199" i="27"/>
  <c r="U198" i="27"/>
  <c r="U197" i="27"/>
  <c r="U195" i="27"/>
  <c r="U194" i="27"/>
  <c r="D126" i="27"/>
  <c r="U272" i="27"/>
  <c r="F101" i="27"/>
  <c r="U196" i="27"/>
  <c r="D127" i="27"/>
  <c r="U65" i="27"/>
  <c r="V134" i="28"/>
  <c r="V132" i="28"/>
  <c r="V131" i="28"/>
  <c r="V129" i="28"/>
  <c r="V128" i="28"/>
  <c r="V126" i="28"/>
  <c r="V127" i="28"/>
  <c r="S12" i="28"/>
  <c r="S157" i="29"/>
  <c r="S164" i="29" s="1"/>
  <c r="J235" i="29"/>
  <c r="P16" i="29"/>
  <c r="Q165" i="29"/>
  <c r="Q160" i="29"/>
  <c r="Q166" i="29"/>
  <c r="Q169" i="29"/>
  <c r="Q164" i="29"/>
  <c r="Q161" i="29"/>
  <c r="K14" i="29"/>
  <c r="W55" i="29"/>
  <c r="W58" i="29" s="1"/>
  <c r="W11" i="29"/>
  <c r="D315" i="30"/>
  <c r="D313" i="30"/>
  <c r="D311" i="30"/>
  <c r="D308" i="30"/>
  <c r="D317" i="30"/>
  <c r="D310" i="30"/>
  <c r="D314" i="30"/>
  <c r="D312" i="30"/>
  <c r="D316" i="30"/>
  <c r="N94" i="29"/>
  <c r="G14" i="29"/>
  <c r="J97" i="29"/>
  <c r="M17" i="29"/>
  <c r="K11" i="29"/>
  <c r="K55" i="29"/>
  <c r="K61" i="29" s="1"/>
  <c r="I100" i="29"/>
  <c r="L135" i="29"/>
  <c r="G16" i="30"/>
  <c r="G157" i="30"/>
  <c r="K96" i="29"/>
  <c r="L131" i="30"/>
  <c r="D235" i="30"/>
  <c r="Q239" i="30"/>
  <c r="Q236" i="30"/>
  <c r="Q240" i="30"/>
  <c r="Q241" i="30"/>
  <c r="Q238" i="30"/>
  <c r="L133" i="30"/>
  <c r="O200" i="30"/>
  <c r="O195" i="30"/>
  <c r="O194" i="30"/>
  <c r="O201" i="30"/>
  <c r="O197" i="30"/>
  <c r="O202" i="30"/>
  <c r="O198" i="30"/>
  <c r="O199" i="30"/>
  <c r="O203" i="30"/>
  <c r="N135" i="30"/>
  <c r="N129" i="30"/>
  <c r="N133" i="30"/>
  <c r="N127" i="30"/>
  <c r="N134" i="30"/>
  <c r="N128" i="30"/>
  <c r="N130" i="30"/>
  <c r="M128" i="30"/>
  <c r="S16" i="30"/>
  <c r="I196" i="30"/>
  <c r="E13" i="30"/>
  <c r="E55" i="30"/>
  <c r="E61" i="30" s="1"/>
  <c r="U55" i="19"/>
  <c r="U58" i="19" s="1"/>
  <c r="U11" i="19"/>
  <c r="U40" i="30"/>
  <c r="U39" i="30" s="1"/>
  <c r="H101" i="19"/>
  <c r="H98" i="19"/>
  <c r="H96" i="19"/>
  <c r="H95" i="19"/>
  <c r="H100" i="19"/>
  <c r="H99" i="19"/>
  <c r="H94" i="19"/>
  <c r="H93" i="19"/>
  <c r="I17" i="19"/>
  <c r="L55" i="19"/>
  <c r="L58" i="19" s="1"/>
  <c r="L11" i="19"/>
  <c r="P55" i="19"/>
  <c r="P64" i="19" s="1"/>
  <c r="E239" i="32"/>
  <c r="E234" i="32"/>
  <c r="E241" i="32"/>
  <c r="E236" i="32"/>
  <c r="E235" i="32"/>
  <c r="E232" i="32"/>
  <c r="E240" i="32"/>
  <c r="G15" i="19"/>
  <c r="G128" i="32"/>
  <c r="G135" i="32"/>
  <c r="G127" i="32"/>
  <c r="G133" i="32"/>
  <c r="G131" i="32"/>
  <c r="G130" i="32"/>
  <c r="G134" i="32"/>
  <c r="G129" i="32"/>
  <c r="G132" i="32"/>
  <c r="S13" i="24"/>
  <c r="K129" i="24"/>
  <c r="K130" i="24"/>
  <c r="K134" i="24"/>
  <c r="K132" i="24"/>
  <c r="H19" i="24"/>
  <c r="P55" i="24"/>
  <c r="P58" i="24" s="1"/>
  <c r="P11" i="24"/>
  <c r="P133" i="24"/>
  <c r="P127" i="24"/>
  <c r="P131" i="24"/>
  <c r="P135" i="24"/>
  <c r="P128" i="24"/>
  <c r="D99" i="24"/>
  <c r="D100" i="24"/>
  <c r="D98" i="24"/>
  <c r="D95" i="24"/>
  <c r="F275" i="25"/>
  <c r="F270" i="25"/>
  <c r="F273" i="25"/>
  <c r="F279" i="25"/>
  <c r="F274" i="25"/>
  <c r="F271" i="25"/>
  <c r="F276" i="25"/>
  <c r="F277" i="25"/>
  <c r="D101" i="24"/>
  <c r="G13" i="24"/>
  <c r="F240" i="25"/>
  <c r="Q162" i="25"/>
  <c r="T14" i="25"/>
  <c r="M161" i="25"/>
  <c r="R101" i="25"/>
  <c r="R99" i="25"/>
  <c r="R98" i="25"/>
  <c r="R95" i="25"/>
  <c r="C157" i="25"/>
  <c r="C163" i="25" s="1"/>
  <c r="R241" i="25"/>
  <c r="R233" i="25"/>
  <c r="R236" i="25"/>
  <c r="R234" i="25"/>
  <c r="W135" i="25"/>
  <c r="R235" i="25"/>
  <c r="R93" i="25"/>
  <c r="M16" i="25"/>
  <c r="L64" i="25"/>
  <c r="L17" i="25"/>
  <c r="J135" i="25"/>
  <c r="J127" i="25"/>
  <c r="J130" i="25"/>
  <c r="J128" i="25"/>
  <c r="J131" i="25"/>
  <c r="M92" i="25"/>
  <c r="I315" i="26"/>
  <c r="I316" i="26"/>
  <c r="I314" i="26"/>
  <c r="I310" i="26"/>
  <c r="I313" i="26"/>
  <c r="I317" i="26"/>
  <c r="I312" i="26"/>
  <c r="I311" i="26"/>
  <c r="I309" i="26"/>
  <c r="U235" i="26"/>
  <c r="K63" i="25"/>
  <c r="F18" i="25"/>
  <c r="D93" i="25"/>
  <c r="C20" i="25"/>
  <c r="L161" i="26"/>
  <c r="N240" i="26"/>
  <c r="V167" i="26"/>
  <c r="P278" i="27"/>
  <c r="K16" i="26"/>
  <c r="C55" i="26"/>
  <c r="C64" i="26" s="1"/>
  <c r="C11" i="26"/>
  <c r="G157" i="27"/>
  <c r="F129" i="26"/>
  <c r="I97" i="26"/>
  <c r="I93" i="26"/>
  <c r="I96" i="26"/>
  <c r="I101" i="26"/>
  <c r="I92" i="26"/>
  <c r="K93" i="26"/>
  <c r="H92" i="27"/>
  <c r="H98" i="27"/>
  <c r="H97" i="27"/>
  <c r="H95" i="27"/>
  <c r="H100" i="27"/>
  <c r="V134" i="27"/>
  <c r="O15" i="27"/>
  <c r="S66" i="27"/>
  <c r="C97" i="27"/>
  <c r="U133" i="27"/>
  <c r="U132" i="27"/>
  <c r="U126" i="27"/>
  <c r="L235" i="28"/>
  <c r="L233" i="28"/>
  <c r="L238" i="28"/>
  <c r="L241" i="28"/>
  <c r="L98" i="28"/>
  <c r="L96" i="28"/>
  <c r="L93" i="28"/>
  <c r="L100" i="28"/>
  <c r="L94" i="28"/>
  <c r="L101" i="28"/>
  <c r="Q232" i="28"/>
  <c r="Q237" i="28"/>
  <c r="Q240" i="28"/>
  <c r="D235" i="28"/>
  <c r="K96" i="27"/>
  <c r="F93" i="27"/>
  <c r="J234" i="29"/>
  <c r="M236" i="29"/>
  <c r="N92" i="28"/>
  <c r="G270" i="22"/>
  <c r="G273" i="22"/>
  <c r="G276" i="22"/>
  <c r="G279" i="22"/>
  <c r="G275" i="22"/>
  <c r="G271" i="22"/>
  <c r="G274" i="22"/>
  <c r="G277" i="22"/>
  <c r="R308" i="22"/>
  <c r="G127" i="22"/>
  <c r="Q93" i="22"/>
  <c r="H312" i="18"/>
  <c r="H316" i="18"/>
  <c r="H317" i="18"/>
  <c r="H311" i="18"/>
  <c r="H310" i="18"/>
  <c r="H313" i="18"/>
  <c r="H314" i="18"/>
  <c r="H315" i="18"/>
  <c r="L277" i="18"/>
  <c r="L279" i="18"/>
  <c r="L271" i="18"/>
  <c r="L270" i="18"/>
  <c r="L276" i="18"/>
  <c r="L275" i="18"/>
  <c r="L274" i="18"/>
  <c r="L273" i="18"/>
  <c r="U157" i="18"/>
  <c r="U160" i="18" s="1"/>
  <c r="P166" i="18"/>
  <c r="R126" i="18"/>
  <c r="R135" i="18"/>
  <c r="R129" i="18"/>
  <c r="R134" i="18"/>
  <c r="R132" i="18"/>
  <c r="R131" i="18"/>
  <c r="P134" i="18"/>
  <c r="P129" i="18"/>
  <c r="P130" i="18"/>
  <c r="P126" i="18"/>
  <c r="P135" i="18"/>
  <c r="P128" i="18"/>
  <c r="I20" i="18"/>
  <c r="P131" i="18"/>
  <c r="R130" i="18"/>
  <c r="F238" i="23"/>
  <c r="D97" i="18"/>
  <c r="D96" i="18"/>
  <c r="D98" i="18"/>
  <c r="D99" i="18"/>
  <c r="D101" i="18"/>
  <c r="D100" i="18"/>
  <c r="D93" i="18"/>
  <c r="S316" i="23"/>
  <c r="S315" i="23"/>
  <c r="S314" i="23"/>
  <c r="S313" i="23"/>
  <c r="S311" i="23"/>
  <c r="S312" i="23"/>
  <c r="S310" i="23"/>
  <c r="S317" i="23"/>
  <c r="L278" i="23"/>
  <c r="Q157" i="18"/>
  <c r="Q166" i="18" s="1"/>
  <c r="D240" i="23"/>
  <c r="D241" i="23"/>
  <c r="J99" i="23"/>
  <c r="J100" i="23"/>
  <c r="J93" i="23"/>
  <c r="J97" i="23"/>
  <c r="J92" i="23"/>
  <c r="G240" i="23"/>
  <c r="T157" i="23"/>
  <c r="T16" i="23"/>
  <c r="V132" i="23"/>
  <c r="W13" i="23"/>
  <c r="G238" i="23"/>
  <c r="N96" i="23"/>
  <c r="N98" i="23"/>
  <c r="N92" i="23"/>
  <c r="N95" i="23"/>
  <c r="N93" i="23"/>
  <c r="J98" i="23"/>
  <c r="G14" i="23"/>
  <c r="S55" i="23"/>
  <c r="S67" i="23" s="1"/>
  <c r="S11" i="23"/>
  <c r="R40" i="23"/>
  <c r="R39" i="23" s="1"/>
  <c r="O97" i="23"/>
  <c r="C19" i="23"/>
  <c r="C66" i="23"/>
  <c r="N314" i="24"/>
  <c r="N313" i="24"/>
  <c r="N315" i="24"/>
  <c r="N317" i="24"/>
  <c r="N311" i="24"/>
  <c r="N312" i="24"/>
  <c r="N316" i="24"/>
  <c r="N309" i="24"/>
  <c r="N310" i="24"/>
  <c r="H279" i="24"/>
  <c r="H274" i="24"/>
  <c r="H272" i="24"/>
  <c r="H271" i="24"/>
  <c r="H277" i="24"/>
  <c r="H275" i="24"/>
  <c r="H273" i="24"/>
  <c r="H270" i="24"/>
  <c r="H276" i="24"/>
  <c r="D272" i="24"/>
  <c r="G276" i="24"/>
  <c r="G279" i="24"/>
  <c r="G271" i="24"/>
  <c r="G274" i="24"/>
  <c r="G277" i="24"/>
  <c r="G275" i="24"/>
  <c r="G273" i="24"/>
  <c r="G270" i="24"/>
  <c r="M157" i="23"/>
  <c r="M11" i="23"/>
  <c r="O232" i="24"/>
  <c r="K163" i="24"/>
  <c r="W238" i="24"/>
  <c r="W235" i="24"/>
  <c r="C66" i="24"/>
  <c r="P132" i="24"/>
  <c r="L40" i="24"/>
  <c r="L39" i="24" s="1"/>
  <c r="S11" i="24"/>
  <c r="S55" i="24"/>
  <c r="S58" i="24" s="1"/>
  <c r="K101" i="24"/>
  <c r="R93" i="24"/>
  <c r="D157" i="24"/>
  <c r="D163" i="24" s="1"/>
  <c r="P93" i="24"/>
  <c r="P95" i="24"/>
  <c r="P99" i="24"/>
  <c r="P96" i="24"/>
  <c r="E14" i="24"/>
  <c r="E21" i="24" s="1"/>
  <c r="E61" i="24"/>
  <c r="M95" i="24"/>
  <c r="M100" i="24"/>
  <c r="M93" i="24"/>
  <c r="M97" i="24"/>
  <c r="M101" i="24"/>
  <c r="M94" i="24"/>
  <c r="M98" i="24"/>
  <c r="G93" i="24"/>
  <c r="G99" i="24"/>
  <c r="G92" i="24"/>
  <c r="G100" i="24"/>
  <c r="G98" i="24"/>
  <c r="G95" i="24"/>
  <c r="D11" i="24"/>
  <c r="D55" i="24"/>
  <c r="D62" i="24" s="1"/>
  <c r="F272" i="25"/>
  <c r="U198" i="25"/>
  <c r="U199" i="25"/>
  <c r="U200" i="25"/>
  <c r="U196" i="25"/>
  <c r="U194" i="25"/>
  <c r="U202" i="25"/>
  <c r="U197" i="25"/>
  <c r="U201" i="25"/>
  <c r="U195" i="25"/>
  <c r="U203" i="25"/>
  <c r="I19" i="24"/>
  <c r="I66" i="24"/>
  <c r="G94" i="24"/>
  <c r="G164" i="25"/>
  <c r="Q202" i="25"/>
  <c r="Q200" i="25"/>
  <c r="Q194" i="25"/>
  <c r="Q198" i="25"/>
  <c r="Q199" i="25"/>
  <c r="Q195" i="25"/>
  <c r="Q197" i="25"/>
  <c r="Q201" i="25"/>
  <c r="Q203" i="25"/>
  <c r="V132" i="25"/>
  <c r="V133" i="25"/>
  <c r="V134" i="25"/>
  <c r="V135" i="25"/>
  <c r="J203" i="25"/>
  <c r="J198" i="25"/>
  <c r="J201" i="25"/>
  <c r="J202" i="25"/>
  <c r="J195" i="25"/>
  <c r="J197" i="25"/>
  <c r="J200" i="25"/>
  <c r="J194" i="25"/>
  <c r="J199" i="25"/>
  <c r="L130" i="25"/>
  <c r="M12" i="25"/>
  <c r="R232" i="25"/>
  <c r="R238" i="25"/>
  <c r="E20" i="25"/>
  <c r="R15" i="25"/>
  <c r="S65" i="25"/>
  <c r="S63" i="25"/>
  <c r="S64" i="25"/>
  <c r="M100" i="25"/>
  <c r="C240" i="26"/>
  <c r="L132" i="25"/>
  <c r="S67" i="25"/>
  <c r="J12" i="25"/>
  <c r="S60" i="25"/>
  <c r="K275" i="26"/>
  <c r="K271" i="26"/>
  <c r="K277" i="26"/>
  <c r="K270" i="26"/>
  <c r="K273" i="26"/>
  <c r="K274" i="26"/>
  <c r="K279" i="26"/>
  <c r="K272" i="26"/>
  <c r="K276" i="26"/>
  <c r="R163" i="26"/>
  <c r="D55" i="25"/>
  <c r="D12" i="25"/>
  <c r="J234" i="26"/>
  <c r="N238" i="26"/>
  <c r="V166" i="26"/>
  <c r="M92" i="26"/>
  <c r="M98" i="26"/>
  <c r="M97" i="26"/>
  <c r="M93" i="26"/>
  <c r="M100" i="26"/>
  <c r="M94" i="26"/>
  <c r="F92" i="26"/>
  <c r="F99" i="26"/>
  <c r="F93" i="26"/>
  <c r="M312" i="27"/>
  <c r="M315" i="27"/>
  <c r="M316" i="27"/>
  <c r="M310" i="27"/>
  <c r="M317" i="27"/>
  <c r="M311" i="27"/>
  <c r="M313" i="27"/>
  <c r="M314" i="27"/>
  <c r="E18" i="27"/>
  <c r="E157" i="27"/>
  <c r="O40" i="26"/>
  <c r="O39" i="26" s="1"/>
  <c r="F157" i="27"/>
  <c r="F160" i="27" s="1"/>
  <c r="F11" i="27"/>
  <c r="H127" i="26"/>
  <c r="H131" i="26"/>
  <c r="H133" i="26"/>
  <c r="H95" i="26"/>
  <c r="C95" i="26"/>
  <c r="C99" i="26"/>
  <c r="C100" i="26"/>
  <c r="C94" i="26"/>
  <c r="K277" i="27"/>
  <c r="K270" i="27"/>
  <c r="K273" i="27"/>
  <c r="K276" i="27"/>
  <c r="K275" i="27"/>
  <c r="K274" i="27"/>
  <c r="K271" i="27"/>
  <c r="K278" i="27"/>
  <c r="K279" i="27"/>
  <c r="K237" i="27"/>
  <c r="I132" i="26"/>
  <c r="C17" i="26"/>
  <c r="T20" i="26"/>
  <c r="Q14" i="26"/>
  <c r="N96" i="26"/>
  <c r="N100" i="26"/>
  <c r="N101" i="26"/>
  <c r="N95" i="26"/>
  <c r="W237" i="27"/>
  <c r="H16" i="26"/>
  <c r="O20" i="26"/>
  <c r="F96" i="26"/>
  <c r="D20" i="27"/>
  <c r="F94" i="26"/>
  <c r="N60" i="26"/>
  <c r="N13" i="26"/>
  <c r="I93" i="27"/>
  <c r="I100" i="27"/>
  <c r="I98" i="27"/>
  <c r="I95" i="27"/>
  <c r="I99" i="27"/>
  <c r="I101" i="27"/>
  <c r="I40" i="27"/>
  <c r="I39" i="27" s="1"/>
  <c r="F100" i="26"/>
  <c r="I235" i="27"/>
  <c r="H40" i="27"/>
  <c r="H39" i="27" s="1"/>
  <c r="E99" i="27"/>
  <c r="E95" i="27"/>
  <c r="E196" i="27"/>
  <c r="O133" i="27"/>
  <c r="O131" i="27"/>
  <c r="O130" i="27"/>
  <c r="O134" i="27"/>
  <c r="N129" i="27"/>
  <c r="S98" i="27"/>
  <c r="S96" i="27"/>
  <c r="S93" i="27"/>
  <c r="S99" i="27"/>
  <c r="S95" i="27"/>
  <c r="S101" i="27"/>
  <c r="I129" i="27"/>
  <c r="I128" i="27"/>
  <c r="I134" i="27"/>
  <c r="I133" i="27"/>
  <c r="J60" i="27"/>
  <c r="T133" i="27"/>
  <c r="H15" i="27"/>
  <c r="I20" i="27"/>
  <c r="H272" i="27"/>
  <c r="Q129" i="27"/>
  <c r="Q126" i="27"/>
  <c r="Q132" i="27"/>
  <c r="K100" i="27"/>
  <c r="J239" i="28"/>
  <c r="R130" i="27"/>
  <c r="W201" i="28"/>
  <c r="W199" i="28"/>
  <c r="W202" i="28"/>
  <c r="W195" i="28"/>
  <c r="W198" i="28"/>
  <c r="W200" i="28"/>
  <c r="W203" i="28"/>
  <c r="W197" i="28"/>
  <c r="W194" i="28"/>
  <c r="N11" i="28"/>
  <c r="N55" i="28"/>
  <c r="N58" i="28" s="1"/>
  <c r="T235" i="29"/>
  <c r="H237" i="28"/>
  <c r="H234" i="28"/>
  <c r="D239" i="28"/>
  <c r="Q233" i="28"/>
  <c r="N62" i="27"/>
  <c r="N60" i="27"/>
  <c r="N59" i="27"/>
  <c r="N64" i="27"/>
  <c r="P95" i="27"/>
  <c r="O93" i="28"/>
  <c r="V315" i="29"/>
  <c r="V317" i="29"/>
  <c r="V316" i="29"/>
  <c r="V314" i="29"/>
  <c r="V313" i="29"/>
  <c r="V312" i="29"/>
  <c r="V311" i="29"/>
  <c r="V310" i="29"/>
  <c r="V308" i="29"/>
  <c r="K132" i="27"/>
  <c r="K234" i="29"/>
  <c r="O12" i="28"/>
  <c r="J168" i="28"/>
  <c r="J164" i="28"/>
  <c r="J165" i="28"/>
  <c r="J162" i="28"/>
  <c r="W234" i="29"/>
  <c r="G164" i="28"/>
  <c r="G169" i="28"/>
  <c r="G168" i="28"/>
  <c r="K40" i="28"/>
  <c r="K39" i="28" s="1"/>
  <c r="N133" i="29"/>
  <c r="N129" i="29"/>
  <c r="N132" i="29"/>
  <c r="N127" i="29"/>
  <c r="N135" i="29"/>
  <c r="N128" i="29"/>
  <c r="T101" i="28"/>
  <c r="T99" i="28"/>
  <c r="T94" i="28"/>
  <c r="T97" i="28"/>
  <c r="T100" i="28"/>
  <c r="U240" i="29"/>
  <c r="J96" i="28"/>
  <c r="J101" i="28"/>
  <c r="J92" i="28"/>
  <c r="J99" i="28"/>
  <c r="J97" i="28"/>
  <c r="F134" i="28"/>
  <c r="F132" i="28"/>
  <c r="F131" i="28"/>
  <c r="F129" i="28"/>
  <c r="F126" i="28"/>
  <c r="S93" i="28"/>
  <c r="V130" i="28"/>
  <c r="G93" i="28"/>
  <c r="G98" i="28"/>
  <c r="G94" i="28"/>
  <c r="G99" i="28"/>
  <c r="G92" i="28"/>
  <c r="G97" i="28"/>
  <c r="G101" i="28"/>
  <c r="L128" i="29"/>
  <c r="R15" i="28"/>
  <c r="O99" i="29"/>
  <c r="R234" i="29"/>
  <c r="M99" i="29"/>
  <c r="R94" i="29"/>
  <c r="R97" i="29"/>
  <c r="R100" i="29"/>
  <c r="R92" i="29"/>
  <c r="R101" i="29"/>
  <c r="R95" i="29"/>
  <c r="R99" i="29"/>
  <c r="R96" i="29"/>
  <c r="P129" i="29"/>
  <c r="J20" i="29"/>
  <c r="L55" i="29"/>
  <c r="C14" i="29"/>
  <c r="V128" i="30"/>
  <c r="V127" i="30"/>
  <c r="V132" i="30"/>
  <c r="V129" i="30"/>
  <c r="V98" i="29"/>
  <c r="V95" i="29"/>
  <c r="V93" i="29"/>
  <c r="V100" i="29"/>
  <c r="N13" i="29"/>
  <c r="G309" i="30"/>
  <c r="G95" i="29"/>
  <c r="M55" i="29"/>
  <c r="T95" i="29"/>
  <c r="F65" i="29"/>
  <c r="K275" i="30"/>
  <c r="K277" i="30"/>
  <c r="K270" i="30"/>
  <c r="K278" i="30"/>
  <c r="K271" i="30"/>
  <c r="K279" i="30"/>
  <c r="K273" i="30"/>
  <c r="K274" i="30"/>
  <c r="K276" i="30"/>
  <c r="K15" i="29"/>
  <c r="Q163" i="29"/>
  <c r="M240" i="30"/>
  <c r="M236" i="30"/>
  <c r="M20" i="30"/>
  <c r="I234" i="30"/>
  <c r="Q232" i="30"/>
  <c r="V131" i="30"/>
  <c r="Q309" i="30"/>
  <c r="D55" i="30"/>
  <c r="D64" i="30" s="1"/>
  <c r="O196" i="30"/>
  <c r="U241" i="30"/>
  <c r="U235" i="30"/>
  <c r="U237" i="30"/>
  <c r="U232" i="30"/>
  <c r="U240" i="30"/>
  <c r="E130" i="29"/>
  <c r="W194" i="19"/>
  <c r="W199" i="19"/>
  <c r="W195" i="19"/>
  <c r="W197" i="19"/>
  <c r="W198" i="19"/>
  <c r="W200" i="19"/>
  <c r="W201" i="19"/>
  <c r="W202" i="19"/>
  <c r="W203" i="19"/>
  <c r="W196" i="19"/>
  <c r="K15" i="19"/>
  <c r="D15" i="19"/>
  <c r="D13" i="19"/>
  <c r="L241" i="19"/>
  <c r="F130" i="19"/>
  <c r="F135" i="19"/>
  <c r="F133" i="19"/>
  <c r="F127" i="19"/>
  <c r="F131" i="19"/>
  <c r="F126" i="19"/>
  <c r="F132" i="19"/>
  <c r="F129" i="19"/>
  <c r="F134" i="19"/>
  <c r="W101" i="19"/>
  <c r="F128" i="19"/>
  <c r="L93" i="19"/>
  <c r="S14" i="19"/>
  <c r="J311" i="33"/>
  <c r="J317" i="33"/>
  <c r="J316" i="33"/>
  <c r="J315" i="33"/>
  <c r="J314" i="33"/>
  <c r="J312" i="33"/>
  <c r="J310" i="33"/>
  <c r="J308" i="33"/>
  <c r="J313" i="33"/>
  <c r="J309" i="33"/>
  <c r="F279" i="32"/>
  <c r="F275" i="32"/>
  <c r="F278" i="32"/>
  <c r="F277" i="32"/>
  <c r="F273" i="32"/>
  <c r="F274" i="32"/>
  <c r="F270" i="32"/>
  <c r="F271" i="32"/>
  <c r="F276" i="32"/>
  <c r="F272" i="32"/>
  <c r="E168" i="32"/>
  <c r="E19" i="32"/>
  <c r="P101" i="19"/>
  <c r="K61" i="33"/>
  <c r="K63" i="33"/>
  <c r="K66" i="33"/>
  <c r="K65" i="33"/>
  <c r="K62" i="33"/>
  <c r="K64" i="33"/>
  <c r="F19" i="27"/>
  <c r="L20" i="27"/>
  <c r="R40" i="27"/>
  <c r="R39" i="27" s="1"/>
  <c r="K99" i="26"/>
  <c r="S40" i="27"/>
  <c r="S39" i="27" s="1"/>
  <c r="C98" i="27"/>
  <c r="C96" i="27"/>
  <c r="C93" i="27"/>
  <c r="C101" i="27"/>
  <c r="W277" i="28"/>
  <c r="W276" i="28"/>
  <c r="W275" i="28"/>
  <c r="W274" i="28"/>
  <c r="W273" i="28"/>
  <c r="W279" i="28"/>
  <c r="W271" i="28"/>
  <c r="W270" i="28"/>
  <c r="W272" i="28"/>
  <c r="S135" i="27"/>
  <c r="S132" i="27"/>
  <c r="S127" i="27"/>
  <c r="S131" i="27"/>
  <c r="S133" i="27"/>
  <c r="S130" i="27"/>
  <c r="S129" i="27"/>
  <c r="S126" i="27"/>
  <c r="S63" i="27"/>
  <c r="L13" i="26"/>
  <c r="W16" i="27"/>
  <c r="J313" i="28"/>
  <c r="J317" i="28"/>
  <c r="J316" i="28"/>
  <c r="J314" i="28"/>
  <c r="J311" i="28"/>
  <c r="J315" i="28"/>
  <c r="J312" i="28"/>
  <c r="J310" i="28"/>
  <c r="J308" i="28"/>
  <c r="J59" i="27"/>
  <c r="D133" i="27"/>
  <c r="H96" i="27"/>
  <c r="J19" i="27"/>
  <c r="J66" i="27"/>
  <c r="K163" i="27"/>
  <c r="K167" i="27"/>
  <c r="N99" i="28"/>
  <c r="N97" i="28"/>
  <c r="N93" i="28"/>
  <c r="N95" i="28"/>
  <c r="N101" i="28"/>
  <c r="P20" i="28"/>
  <c r="S16" i="28"/>
  <c r="S58" i="27"/>
  <c r="V157" i="28"/>
  <c r="V165" i="28" s="1"/>
  <c r="G238" i="28"/>
  <c r="K157" i="28"/>
  <c r="K12" i="28"/>
  <c r="K19" i="28"/>
  <c r="J232" i="29"/>
  <c r="P131" i="27"/>
  <c r="I168" i="28"/>
  <c r="T17" i="28"/>
  <c r="L99" i="28"/>
  <c r="Q40" i="28"/>
  <c r="Q39" i="28" s="1"/>
  <c r="U100" i="28"/>
  <c r="J239" i="29"/>
  <c r="T128" i="28"/>
  <c r="T135" i="28"/>
  <c r="T133" i="28"/>
  <c r="T130" i="28"/>
  <c r="T129" i="28"/>
  <c r="T126" i="28"/>
  <c r="C97" i="28"/>
  <c r="C96" i="28"/>
  <c r="C98" i="28"/>
  <c r="C101" i="28"/>
  <c r="V15" i="28"/>
  <c r="P272" i="29"/>
  <c r="W99" i="28"/>
  <c r="W97" i="28"/>
  <c r="W94" i="28"/>
  <c r="W93" i="28"/>
  <c r="W92" i="28"/>
  <c r="W233" i="29"/>
  <c r="R18" i="29"/>
  <c r="M16" i="28"/>
  <c r="D162" i="29"/>
  <c r="S312" i="30"/>
  <c r="S317" i="30"/>
  <c r="S313" i="30"/>
  <c r="S315" i="30"/>
  <c r="S308" i="30"/>
  <c r="S316" i="30"/>
  <c r="S309" i="30"/>
  <c r="S310" i="30"/>
  <c r="S314" i="30"/>
  <c r="S311" i="30"/>
  <c r="E128" i="29"/>
  <c r="H167" i="29"/>
  <c r="K17" i="29"/>
  <c r="V16" i="28"/>
  <c r="O11" i="29"/>
  <c r="O55" i="29"/>
  <c r="O58" i="29" s="1"/>
  <c r="C157" i="29"/>
  <c r="C164" i="29" s="1"/>
  <c r="C132" i="29"/>
  <c r="C127" i="29"/>
  <c r="C128" i="29"/>
  <c r="C126" i="29"/>
  <c r="F128" i="30"/>
  <c r="F135" i="30"/>
  <c r="F126" i="30"/>
  <c r="F127" i="30"/>
  <c r="F131" i="30"/>
  <c r="F130" i="30"/>
  <c r="F133" i="30"/>
  <c r="F132" i="30"/>
  <c r="K101" i="29"/>
  <c r="S12" i="29"/>
  <c r="L94" i="29"/>
  <c r="W279" i="30"/>
  <c r="W273" i="30"/>
  <c r="W271" i="30"/>
  <c r="W275" i="30"/>
  <c r="W274" i="30"/>
  <c r="W276" i="30"/>
  <c r="W277" i="30"/>
  <c r="W270" i="30"/>
  <c r="W272" i="30"/>
  <c r="R16" i="29"/>
  <c r="G94" i="29"/>
  <c r="R314" i="30"/>
  <c r="R317" i="30"/>
  <c r="R316" i="30"/>
  <c r="R315" i="30"/>
  <c r="R313" i="30"/>
  <c r="R312" i="30"/>
  <c r="R311" i="30"/>
  <c r="R310" i="30"/>
  <c r="R309" i="30"/>
  <c r="P131" i="29"/>
  <c r="F129" i="30"/>
  <c r="N19" i="30"/>
  <c r="N238" i="30"/>
  <c r="N232" i="30"/>
  <c r="N241" i="30"/>
  <c r="N235" i="30"/>
  <c r="N237" i="30"/>
  <c r="N233" i="30"/>
  <c r="U100" i="30"/>
  <c r="U101" i="30"/>
  <c r="U97" i="30"/>
  <c r="U98" i="30"/>
  <c r="U93" i="30"/>
  <c r="G14" i="30"/>
  <c r="Q96" i="30"/>
  <c r="L157" i="19"/>
  <c r="L163" i="19" s="1"/>
  <c r="M311" i="19"/>
  <c r="M314" i="19"/>
  <c r="M317" i="19"/>
  <c r="M312" i="19"/>
  <c r="M315" i="19"/>
  <c r="M310" i="19"/>
  <c r="M313" i="19"/>
  <c r="M316" i="19"/>
  <c r="M308" i="19"/>
  <c r="R314" i="19"/>
  <c r="R317" i="19"/>
  <c r="R312" i="19"/>
  <c r="R315" i="19"/>
  <c r="R310" i="19"/>
  <c r="R313" i="19"/>
  <c r="R316" i="19"/>
  <c r="R311" i="19"/>
  <c r="R308" i="19"/>
  <c r="R309" i="19"/>
  <c r="F14" i="19"/>
  <c r="I12" i="19"/>
  <c r="I55" i="19"/>
  <c r="I59" i="19" s="1"/>
  <c r="J14" i="19"/>
  <c r="R99" i="30"/>
  <c r="R92" i="30"/>
  <c r="R98" i="30"/>
  <c r="R101" i="30"/>
  <c r="R96" i="30"/>
  <c r="R94" i="30"/>
  <c r="Q236" i="19"/>
  <c r="G20" i="19"/>
  <c r="W127" i="32"/>
  <c r="W134" i="32"/>
  <c r="W130" i="32"/>
  <c r="W135" i="32"/>
  <c r="W131" i="32"/>
  <c r="W128" i="32"/>
  <c r="W132" i="32"/>
  <c r="W129" i="32"/>
  <c r="W126" i="32"/>
  <c r="S233" i="32"/>
  <c r="S241" i="32"/>
  <c r="S239" i="32"/>
  <c r="S235" i="32"/>
  <c r="S234" i="32"/>
  <c r="S238" i="32"/>
  <c r="S232" i="32"/>
  <c r="S237" i="32"/>
  <c r="S240" i="32"/>
  <c r="E167" i="32"/>
  <c r="E166" i="32"/>
  <c r="E161" i="32"/>
  <c r="E162" i="32"/>
  <c r="V67" i="32"/>
  <c r="V64" i="32"/>
  <c r="V59" i="32"/>
  <c r="V62" i="32"/>
  <c r="V61" i="32"/>
  <c r="V58" i="32"/>
  <c r="K60" i="32"/>
  <c r="K63" i="32"/>
  <c r="K66" i="32"/>
  <c r="K65" i="32"/>
  <c r="K64" i="32"/>
  <c r="K58" i="32"/>
  <c r="K61" i="32"/>
  <c r="K59" i="32"/>
  <c r="S275" i="27"/>
  <c r="S274" i="27"/>
  <c r="S277" i="27"/>
  <c r="S270" i="27"/>
  <c r="S279" i="27"/>
  <c r="S276" i="27"/>
  <c r="S273" i="27"/>
  <c r="S272" i="27"/>
  <c r="S271" i="27"/>
  <c r="I127" i="26"/>
  <c r="S12" i="26"/>
  <c r="M311" i="28"/>
  <c r="M317" i="28"/>
  <c r="M316" i="28"/>
  <c r="M315" i="28"/>
  <c r="M314" i="28"/>
  <c r="M313" i="28"/>
  <c r="M312" i="28"/>
  <c r="M310" i="28"/>
  <c r="V128" i="27"/>
  <c r="V130" i="27"/>
  <c r="Q92" i="27"/>
  <c r="Q101" i="27"/>
  <c r="Q98" i="27"/>
  <c r="Q100" i="27"/>
  <c r="J58" i="27"/>
  <c r="U59" i="27"/>
  <c r="C99" i="27"/>
  <c r="L92" i="28"/>
  <c r="G101" i="27"/>
  <c r="V233" i="28"/>
  <c r="V236" i="28"/>
  <c r="V241" i="28"/>
  <c r="V239" i="28"/>
  <c r="L237" i="28"/>
  <c r="J234" i="28"/>
  <c r="D13" i="28"/>
  <c r="D11" i="28"/>
  <c r="D55" i="28"/>
  <c r="D58" i="28" s="1"/>
  <c r="K233" i="28"/>
  <c r="Q135" i="29"/>
  <c r="U130" i="27"/>
  <c r="H97" i="28"/>
  <c r="J66" i="28"/>
  <c r="I167" i="28"/>
  <c r="E55" i="28"/>
  <c r="E67" i="28" s="1"/>
  <c r="H40" i="29"/>
  <c r="H39" i="29" s="1"/>
  <c r="O98" i="28"/>
  <c r="I161" i="28"/>
  <c r="L95" i="28"/>
  <c r="O232" i="29"/>
  <c r="O237" i="29"/>
  <c r="O241" i="29"/>
  <c r="F99" i="28"/>
  <c r="C93" i="28"/>
  <c r="N317" i="29"/>
  <c r="N312" i="29"/>
  <c r="N316" i="29"/>
  <c r="N315" i="29"/>
  <c r="N314" i="29"/>
  <c r="N313" i="29"/>
  <c r="N311" i="29"/>
  <c r="N310" i="29"/>
  <c r="N309" i="29"/>
  <c r="L100" i="29"/>
  <c r="T127" i="28"/>
  <c r="W95" i="28"/>
  <c r="H233" i="29"/>
  <c r="G233" i="29"/>
  <c r="G236" i="29"/>
  <c r="W97" i="29"/>
  <c r="M63" i="28"/>
  <c r="T233" i="29"/>
  <c r="D203" i="29"/>
  <c r="D199" i="29"/>
  <c r="D202" i="29"/>
  <c r="D200" i="29"/>
  <c r="D197" i="29"/>
  <c r="D194" i="29"/>
  <c r="D201" i="29"/>
  <c r="D198" i="29"/>
  <c r="D195" i="29"/>
  <c r="Q20" i="29"/>
  <c r="H163" i="29"/>
  <c r="H14" i="29"/>
  <c r="G241" i="29"/>
  <c r="U100" i="29"/>
  <c r="U92" i="29"/>
  <c r="U95" i="29"/>
  <c r="U98" i="29"/>
  <c r="U101" i="29"/>
  <c r="K98" i="29"/>
  <c r="M233" i="29"/>
  <c r="O19" i="29"/>
  <c r="U63" i="29"/>
  <c r="U62" i="29"/>
  <c r="H162" i="29"/>
  <c r="C129" i="29"/>
  <c r="U66" i="29"/>
  <c r="W278" i="30"/>
  <c r="K20" i="29"/>
  <c r="G16" i="29"/>
  <c r="W40" i="29"/>
  <c r="W39" i="29" s="1"/>
  <c r="I94" i="29"/>
  <c r="L12" i="29"/>
  <c r="U130" i="29"/>
  <c r="E17" i="30"/>
  <c r="T55" i="29"/>
  <c r="T60" i="29" s="1"/>
  <c r="N18" i="30"/>
  <c r="D161" i="30"/>
  <c r="Q95" i="30"/>
  <c r="U128" i="30"/>
  <c r="F13" i="30"/>
  <c r="U99" i="30"/>
  <c r="E233" i="30"/>
  <c r="E236" i="30"/>
  <c r="F14" i="30"/>
  <c r="O17" i="29"/>
  <c r="U94" i="30"/>
  <c r="N157" i="19"/>
  <c r="N162" i="19" s="1"/>
  <c r="N13" i="19"/>
  <c r="M13" i="30"/>
  <c r="M55" i="30"/>
  <c r="M67" i="30" s="1"/>
  <c r="O240" i="19"/>
  <c r="O235" i="19"/>
  <c r="O236" i="19"/>
  <c r="O232" i="19"/>
  <c r="O237" i="19"/>
  <c r="O241" i="19"/>
  <c r="O238" i="19"/>
  <c r="O233" i="19"/>
  <c r="O239" i="19"/>
  <c r="U166" i="30"/>
  <c r="P133" i="19"/>
  <c r="P131" i="19"/>
  <c r="P135" i="19"/>
  <c r="P128" i="19"/>
  <c r="P134" i="19"/>
  <c r="P130" i="19"/>
  <c r="P127" i="19"/>
  <c r="P126" i="19"/>
  <c r="P132" i="19"/>
  <c r="N55" i="19"/>
  <c r="N58" i="19" s="1"/>
  <c r="N11" i="19"/>
  <c r="R93" i="30"/>
  <c r="C62" i="19"/>
  <c r="C15" i="19"/>
  <c r="D98" i="30"/>
  <c r="D97" i="30"/>
  <c r="D92" i="30"/>
  <c r="D93" i="30"/>
  <c r="D100" i="30"/>
  <c r="D96" i="30"/>
  <c r="D99" i="30"/>
  <c r="D94" i="30"/>
  <c r="P100" i="19"/>
  <c r="J157" i="19"/>
  <c r="J162" i="19" s="1"/>
  <c r="N20" i="32"/>
  <c r="E55" i="19"/>
  <c r="E67" i="19" s="1"/>
  <c r="Q63" i="19"/>
  <c r="T16" i="32"/>
  <c r="I40" i="32"/>
  <c r="I39" i="32" s="1"/>
  <c r="T16" i="25"/>
  <c r="W162" i="25"/>
  <c r="W13" i="25"/>
  <c r="G165" i="25"/>
  <c r="G16" i="25"/>
  <c r="Q135" i="25"/>
  <c r="Q130" i="25"/>
  <c r="Q133" i="25"/>
  <c r="Q134" i="25"/>
  <c r="Q129" i="25"/>
  <c r="Q132" i="25"/>
  <c r="L312" i="26"/>
  <c r="L316" i="26"/>
  <c r="L315" i="26"/>
  <c r="L311" i="26"/>
  <c r="L314" i="26"/>
  <c r="L310" i="26"/>
  <c r="L317" i="26"/>
  <c r="L313" i="26"/>
  <c r="U97" i="25"/>
  <c r="C236" i="26"/>
  <c r="C241" i="26"/>
  <c r="Q13" i="25"/>
  <c r="M167" i="25"/>
  <c r="U241" i="26"/>
  <c r="U15" i="25"/>
  <c r="H13" i="25"/>
  <c r="O12" i="26"/>
  <c r="K100" i="26"/>
  <c r="I129" i="26"/>
  <c r="W135" i="26"/>
  <c r="W130" i="26"/>
  <c r="W126" i="26"/>
  <c r="W128" i="26"/>
  <c r="M15" i="26"/>
  <c r="Q128" i="26"/>
  <c r="Q134" i="26"/>
  <c r="Q133" i="26"/>
  <c r="Q135" i="26"/>
  <c r="Q129" i="26"/>
  <c r="I99" i="26"/>
  <c r="G40" i="26"/>
  <c r="G39" i="26" s="1"/>
  <c r="D317" i="27"/>
  <c r="D312" i="27"/>
  <c r="D316" i="27"/>
  <c r="D313" i="27"/>
  <c r="D314" i="27"/>
  <c r="D315" i="27"/>
  <c r="D308" i="27"/>
  <c r="D310" i="27"/>
  <c r="D311" i="27"/>
  <c r="Q13" i="27"/>
  <c r="Q157" i="27"/>
  <c r="Q162" i="27" s="1"/>
  <c r="M55" i="26"/>
  <c r="M240" i="27"/>
  <c r="M235" i="27"/>
  <c r="N129" i="26"/>
  <c r="N131" i="26"/>
  <c r="N135" i="26"/>
  <c r="C12" i="26"/>
  <c r="F99" i="27"/>
  <c r="H309" i="27"/>
  <c r="D98" i="27"/>
  <c r="W129" i="26"/>
  <c r="M100" i="27"/>
  <c r="V97" i="27"/>
  <c r="E16" i="27"/>
  <c r="Q62" i="27"/>
  <c r="I234" i="27"/>
  <c r="R16" i="27"/>
  <c r="M272" i="27"/>
  <c r="N135" i="27"/>
  <c r="W100" i="27"/>
  <c r="N277" i="28"/>
  <c r="N273" i="28"/>
  <c r="N279" i="28"/>
  <c r="N272" i="28"/>
  <c r="N271" i="28"/>
  <c r="N270" i="28"/>
  <c r="N276" i="28"/>
  <c r="N275" i="28"/>
  <c r="N274" i="28"/>
  <c r="N131" i="27"/>
  <c r="L16" i="27"/>
  <c r="F128" i="27"/>
  <c r="F130" i="27"/>
  <c r="F131" i="27"/>
  <c r="J98" i="27"/>
  <c r="J99" i="27"/>
  <c r="J101" i="27"/>
  <c r="J96" i="27"/>
  <c r="D237" i="28"/>
  <c r="Q66" i="27"/>
  <c r="O309" i="28"/>
  <c r="W95" i="27"/>
  <c r="T203" i="28"/>
  <c r="T200" i="28"/>
  <c r="T197" i="28"/>
  <c r="T198" i="28"/>
  <c r="T194" i="28"/>
  <c r="T202" i="28"/>
  <c r="T195" i="28"/>
  <c r="T199" i="28"/>
  <c r="T201" i="28"/>
  <c r="U40" i="28"/>
  <c r="U39" i="28" s="1"/>
  <c r="C15" i="28"/>
  <c r="V232" i="28"/>
  <c r="Q236" i="28"/>
  <c r="G135" i="28"/>
  <c r="G128" i="28"/>
  <c r="G132" i="28"/>
  <c r="G134" i="28"/>
  <c r="G131" i="28"/>
  <c r="I132" i="28"/>
  <c r="W278" i="28"/>
  <c r="P234" i="28"/>
  <c r="P241" i="28"/>
  <c r="P233" i="28"/>
  <c r="I13" i="28"/>
  <c r="E234" i="28"/>
  <c r="T55" i="28"/>
  <c r="T64" i="28" s="1"/>
  <c r="N96" i="28"/>
  <c r="T40" i="28"/>
  <c r="T39" i="28" s="1"/>
  <c r="D129" i="28"/>
  <c r="N13" i="28"/>
  <c r="T132" i="28"/>
  <c r="D135" i="28"/>
  <c r="S237" i="29"/>
  <c r="K92" i="29"/>
  <c r="C94" i="28"/>
  <c r="P129" i="28"/>
  <c r="Q13" i="28"/>
  <c r="T134" i="28"/>
  <c r="Q19" i="28"/>
  <c r="H135" i="29"/>
  <c r="H127" i="29"/>
  <c r="H131" i="29"/>
  <c r="H132" i="29"/>
  <c r="H130" i="29"/>
  <c r="H55" i="28"/>
  <c r="H65" i="28" s="1"/>
  <c r="N308" i="29"/>
  <c r="D127" i="28"/>
  <c r="O13" i="28"/>
  <c r="M157" i="29"/>
  <c r="M163" i="29" s="1"/>
  <c r="L239" i="29"/>
  <c r="L234" i="29"/>
  <c r="L131" i="29"/>
  <c r="L235" i="29"/>
  <c r="P130" i="29"/>
  <c r="F199" i="29"/>
  <c r="F194" i="29"/>
  <c r="F202" i="29"/>
  <c r="F197" i="29"/>
  <c r="F203" i="29"/>
  <c r="F201" i="29"/>
  <c r="F198" i="29"/>
  <c r="F195" i="29"/>
  <c r="F200" i="29"/>
  <c r="G97" i="29"/>
  <c r="D196" i="29"/>
  <c r="M234" i="29"/>
  <c r="I164" i="28"/>
  <c r="K130" i="29"/>
  <c r="K134" i="29"/>
  <c r="K129" i="29"/>
  <c r="K135" i="29"/>
  <c r="K132" i="29"/>
  <c r="K131" i="29"/>
  <c r="K128" i="29"/>
  <c r="E135" i="29"/>
  <c r="H13" i="29"/>
  <c r="C93" i="29"/>
  <c r="G40" i="29"/>
  <c r="G39" i="29" s="1"/>
  <c r="T315" i="30"/>
  <c r="T316" i="30"/>
  <c r="T314" i="30"/>
  <c r="T312" i="30"/>
  <c r="T311" i="30"/>
  <c r="T308" i="30"/>
  <c r="T313" i="30"/>
  <c r="T317" i="30"/>
  <c r="T310" i="30"/>
  <c r="G279" i="30"/>
  <c r="G277" i="30"/>
  <c r="G270" i="30"/>
  <c r="G274" i="30"/>
  <c r="G276" i="30"/>
  <c r="G271" i="30"/>
  <c r="G273" i="30"/>
  <c r="G275" i="30"/>
  <c r="N12" i="29"/>
  <c r="I240" i="30"/>
  <c r="J127" i="29"/>
  <c r="J133" i="29"/>
  <c r="J128" i="29"/>
  <c r="J131" i="29"/>
  <c r="J126" i="29"/>
  <c r="U94" i="29"/>
  <c r="F165" i="30"/>
  <c r="K233" i="29"/>
  <c r="N17" i="30"/>
  <c r="S236" i="30"/>
  <c r="S234" i="30"/>
  <c r="S237" i="30"/>
  <c r="S239" i="30"/>
  <c r="S233" i="30"/>
  <c r="S232" i="30"/>
  <c r="S238" i="30"/>
  <c r="F12" i="30"/>
  <c r="S240" i="30"/>
  <c r="U18" i="30"/>
  <c r="J157" i="30"/>
  <c r="J160" i="30" s="1"/>
  <c r="J11" i="30"/>
  <c r="U92" i="30"/>
  <c r="Q233" i="30"/>
  <c r="L232" i="19"/>
  <c r="E157" i="19"/>
  <c r="E163" i="19" s="1"/>
  <c r="E11" i="19"/>
  <c r="O98" i="30"/>
  <c r="O99" i="30"/>
  <c r="O95" i="30"/>
  <c r="O96" i="30"/>
  <c r="O93" i="30"/>
  <c r="O101" i="30"/>
  <c r="E315" i="19"/>
  <c r="E316" i="19"/>
  <c r="E313" i="19"/>
  <c r="E312" i="19"/>
  <c r="E311" i="19"/>
  <c r="E310" i="19"/>
  <c r="E309" i="19"/>
  <c r="E314" i="19"/>
  <c r="E317" i="19"/>
  <c r="C241" i="19"/>
  <c r="M135" i="30"/>
  <c r="V40" i="30"/>
  <c r="V39" i="30" s="1"/>
  <c r="D163" i="30"/>
  <c r="W96" i="30"/>
  <c r="W97" i="30"/>
  <c r="W99" i="30"/>
  <c r="W92" i="30"/>
  <c r="W98" i="30"/>
  <c r="T131" i="19"/>
  <c r="T129" i="19"/>
  <c r="T127" i="19"/>
  <c r="T135" i="19"/>
  <c r="T132" i="19"/>
  <c r="T128" i="19"/>
  <c r="T133" i="19"/>
  <c r="T126" i="19"/>
  <c r="T134" i="19"/>
  <c r="I273" i="32"/>
  <c r="I276" i="32"/>
  <c r="I279" i="32"/>
  <c r="I274" i="32"/>
  <c r="I275" i="32"/>
  <c r="I270" i="32"/>
  <c r="I271" i="32"/>
  <c r="I277" i="32"/>
  <c r="I278" i="32"/>
  <c r="W17" i="33"/>
  <c r="T61" i="32"/>
  <c r="T63" i="32"/>
  <c r="T60" i="32"/>
  <c r="T64" i="32"/>
  <c r="T58" i="32"/>
  <c r="T62" i="32"/>
  <c r="T59" i="32"/>
  <c r="Q131" i="23"/>
  <c r="Q129" i="23"/>
  <c r="Q132" i="23"/>
  <c r="Q127" i="23"/>
  <c r="G99" i="23"/>
  <c r="G100" i="23"/>
  <c r="G93" i="23"/>
  <c r="G101" i="23"/>
  <c r="P15" i="23"/>
  <c r="M131" i="23"/>
  <c r="M135" i="23"/>
  <c r="M129" i="23"/>
  <c r="M127" i="23"/>
  <c r="M126" i="23"/>
  <c r="M133" i="23"/>
  <c r="S135" i="23"/>
  <c r="S133" i="23"/>
  <c r="S129" i="23"/>
  <c r="S131" i="23"/>
  <c r="V273" i="24"/>
  <c r="V276" i="24"/>
  <c r="V274" i="24"/>
  <c r="V270" i="24"/>
  <c r="V279" i="24"/>
  <c r="V277" i="24"/>
  <c r="V275" i="24"/>
  <c r="V271" i="24"/>
  <c r="O235" i="24"/>
  <c r="G96" i="23"/>
  <c r="R162" i="24"/>
  <c r="O238" i="24"/>
  <c r="G240" i="24"/>
  <c r="G238" i="24"/>
  <c r="U237" i="24"/>
  <c r="O13" i="24"/>
  <c r="U16" i="24"/>
  <c r="G133" i="24"/>
  <c r="G134" i="24"/>
  <c r="G127" i="24"/>
  <c r="C61" i="24"/>
  <c r="M197" i="25"/>
  <c r="M202" i="25"/>
  <c r="M195" i="25"/>
  <c r="M194" i="25"/>
  <c r="M198" i="25"/>
  <c r="M201" i="25"/>
  <c r="M200" i="25"/>
  <c r="M199" i="25"/>
  <c r="M203" i="25"/>
  <c r="P134" i="24"/>
  <c r="Q157" i="24"/>
  <c r="Q163" i="24" s="1"/>
  <c r="V17" i="25"/>
  <c r="T239" i="25"/>
  <c r="T240" i="25"/>
  <c r="R126" i="25"/>
  <c r="S17" i="24"/>
  <c r="Q55" i="24"/>
  <c r="Q58" i="24" s="1"/>
  <c r="Q11" i="24"/>
  <c r="M232" i="25"/>
  <c r="H133" i="25"/>
  <c r="M129" i="25"/>
  <c r="D96" i="25"/>
  <c r="D94" i="25"/>
  <c r="K157" i="25"/>
  <c r="K160" i="25" s="1"/>
  <c r="M134" i="25"/>
  <c r="U18" i="25"/>
  <c r="G196" i="25"/>
  <c r="G233" i="25"/>
  <c r="G235" i="25"/>
  <c r="G232" i="25"/>
  <c r="G240" i="25"/>
  <c r="G241" i="25"/>
  <c r="G237" i="25"/>
  <c r="M160" i="25"/>
  <c r="G14" i="25"/>
  <c r="T131" i="25"/>
  <c r="R92" i="25"/>
  <c r="P168" i="26"/>
  <c r="P19" i="26"/>
  <c r="N234" i="26"/>
  <c r="F132" i="25"/>
  <c r="F134" i="25"/>
  <c r="F129" i="25"/>
  <c r="F135" i="25"/>
  <c r="F128" i="25"/>
  <c r="H12" i="26"/>
  <c r="D97" i="25"/>
  <c r="V157" i="25"/>
  <c r="V166" i="25" s="1"/>
  <c r="K11" i="25"/>
  <c r="I168" i="26"/>
  <c r="G55" i="25"/>
  <c r="G61" i="25" s="1"/>
  <c r="S236" i="26"/>
  <c r="S241" i="26"/>
  <c r="U236" i="26"/>
  <c r="U240" i="26"/>
  <c r="T55" i="26"/>
  <c r="T58" i="26" s="1"/>
  <c r="T11" i="26"/>
  <c r="K19" i="26"/>
  <c r="O157" i="27"/>
  <c r="O13" i="27"/>
  <c r="J12" i="26"/>
  <c r="S157" i="26"/>
  <c r="S166" i="26" s="1"/>
  <c r="U55" i="26"/>
  <c r="U62" i="26" s="1"/>
  <c r="U157" i="27"/>
  <c r="J14" i="27"/>
  <c r="J61" i="27"/>
  <c r="E19" i="27"/>
  <c r="W55" i="27"/>
  <c r="D95" i="27"/>
  <c r="R18" i="27"/>
  <c r="U60" i="27"/>
  <c r="V96" i="27"/>
  <c r="T196" i="27"/>
  <c r="M127" i="27"/>
  <c r="M133" i="27"/>
  <c r="M130" i="27"/>
  <c r="M135" i="27"/>
  <c r="S62" i="27"/>
  <c r="S134" i="27"/>
  <c r="T55" i="27"/>
  <c r="T59" i="27" s="1"/>
  <c r="Q60" i="27"/>
  <c r="O279" i="28"/>
  <c r="O271" i="28"/>
  <c r="O277" i="28"/>
  <c r="O270" i="28"/>
  <c r="O276" i="28"/>
  <c r="O275" i="28"/>
  <c r="O274" i="28"/>
  <c r="O273" i="28"/>
  <c r="W93" i="27"/>
  <c r="L62" i="27"/>
  <c r="L15" i="27"/>
  <c r="G95" i="27"/>
  <c r="U157" i="28"/>
  <c r="E40" i="28"/>
  <c r="E39" i="28" s="1"/>
  <c r="V98" i="27"/>
  <c r="F234" i="28"/>
  <c r="R12" i="27"/>
  <c r="T241" i="28"/>
  <c r="C240" i="28"/>
  <c r="C238" i="28"/>
  <c r="C235" i="28"/>
  <c r="D97" i="27"/>
  <c r="W273" i="29"/>
  <c r="W275" i="29"/>
  <c r="W270" i="29"/>
  <c r="W276" i="29"/>
  <c r="W279" i="29"/>
  <c r="W271" i="29"/>
  <c r="W274" i="29"/>
  <c r="W277" i="29"/>
  <c r="J233" i="28"/>
  <c r="N15" i="28"/>
  <c r="W312" i="29"/>
  <c r="W311" i="29"/>
  <c r="W317" i="29"/>
  <c r="W316" i="29"/>
  <c r="W315" i="29"/>
  <c r="W314" i="29"/>
  <c r="W313" i="29"/>
  <c r="W310" i="29"/>
  <c r="I203" i="29"/>
  <c r="I201" i="29"/>
  <c r="I202" i="29"/>
  <c r="I200" i="29"/>
  <c r="I199" i="29"/>
  <c r="I198" i="29"/>
  <c r="I197" i="29"/>
  <c r="I196" i="29"/>
  <c r="I195" i="29"/>
  <c r="I194" i="29"/>
  <c r="P128" i="28"/>
  <c r="Q40" i="29"/>
  <c r="Q39" i="29" s="1"/>
  <c r="V101" i="28"/>
  <c r="V96" i="28"/>
  <c r="V94" i="28"/>
  <c r="S196" i="28"/>
  <c r="D97" i="28"/>
  <c r="D95" i="28"/>
  <c r="D100" i="28"/>
  <c r="D101" i="28"/>
  <c r="D94" i="28"/>
  <c r="D99" i="28"/>
  <c r="M232" i="29"/>
  <c r="P12" i="29"/>
  <c r="Q232" i="29"/>
  <c r="Q233" i="29"/>
  <c r="Q241" i="29"/>
  <c r="Q238" i="29"/>
  <c r="Q235" i="29"/>
  <c r="D126" i="29"/>
  <c r="L96" i="29"/>
  <c r="D161" i="29"/>
  <c r="E11" i="28"/>
  <c r="G92" i="29"/>
  <c r="H160" i="29"/>
  <c r="J99" i="29"/>
  <c r="D134" i="29"/>
  <c r="R241" i="29"/>
  <c r="R239" i="29"/>
  <c r="R236" i="29"/>
  <c r="R238" i="29"/>
  <c r="R237" i="29"/>
  <c r="Q130" i="29"/>
  <c r="M270" i="30"/>
  <c r="M275" i="30"/>
  <c r="M277" i="30"/>
  <c r="M271" i="30"/>
  <c r="M279" i="30"/>
  <c r="M273" i="30"/>
  <c r="M274" i="30"/>
  <c r="M276" i="30"/>
  <c r="E20" i="29"/>
  <c r="H128" i="29"/>
  <c r="P19" i="29"/>
  <c r="H99" i="29"/>
  <c r="H94" i="29"/>
  <c r="H93" i="29"/>
  <c r="H96" i="29"/>
  <c r="H97" i="29"/>
  <c r="H101" i="29"/>
  <c r="H92" i="29"/>
  <c r="N240" i="30"/>
  <c r="L15" i="29"/>
  <c r="G238" i="30"/>
  <c r="F96" i="29"/>
  <c r="F97" i="29"/>
  <c r="F95" i="29"/>
  <c r="F93" i="29"/>
  <c r="F98" i="29"/>
  <c r="F101" i="29"/>
  <c r="N93" i="29"/>
  <c r="N239" i="30"/>
  <c r="J12" i="29"/>
  <c r="L134" i="30"/>
  <c r="L129" i="30"/>
  <c r="U133" i="30"/>
  <c r="U134" i="30"/>
  <c r="U129" i="30"/>
  <c r="U132" i="30"/>
  <c r="O16" i="30"/>
  <c r="U131" i="30"/>
  <c r="H55" i="30"/>
  <c r="H67" i="30" s="1"/>
  <c r="H11" i="30"/>
  <c r="L135" i="30"/>
  <c r="W20" i="30"/>
  <c r="O55" i="30"/>
  <c r="O58" i="30" s="1"/>
  <c r="O11" i="30"/>
  <c r="D201" i="19"/>
  <c r="D203" i="19"/>
  <c r="D199" i="19"/>
  <c r="D195" i="19"/>
  <c r="D194" i="19"/>
  <c r="D197" i="19"/>
  <c r="D198" i="19"/>
  <c r="D200" i="19"/>
  <c r="D202" i="19"/>
  <c r="J98" i="19"/>
  <c r="O13" i="19"/>
  <c r="O55" i="19"/>
  <c r="O66" i="19" s="1"/>
  <c r="N55" i="30"/>
  <c r="N66" i="30" s="1"/>
  <c r="D196" i="19"/>
  <c r="I67" i="30"/>
  <c r="I66" i="30"/>
  <c r="I63" i="30"/>
  <c r="I58" i="30"/>
  <c r="I61" i="30"/>
  <c r="Q163" i="19"/>
  <c r="Q14" i="19"/>
  <c r="M58" i="19"/>
  <c r="M61" i="19"/>
  <c r="M63" i="19"/>
  <c r="M62" i="19"/>
  <c r="M65" i="19"/>
  <c r="M67" i="19"/>
  <c r="M66" i="19"/>
  <c r="E94" i="19"/>
  <c r="E93" i="19"/>
  <c r="E99" i="19"/>
  <c r="E98" i="19"/>
  <c r="E92" i="19"/>
  <c r="E101" i="19"/>
  <c r="E100" i="19"/>
  <c r="Q40" i="19"/>
  <c r="Q39" i="19" s="1"/>
  <c r="E97" i="19"/>
  <c r="J94" i="19"/>
  <c r="I272" i="32"/>
  <c r="G17" i="33"/>
  <c r="T17" i="33"/>
  <c r="C65" i="33"/>
  <c r="C64" i="33"/>
  <c r="C61" i="33"/>
  <c r="C60" i="33"/>
  <c r="T591" i="10" s="1"/>
  <c r="H591" i="10" s="1"/>
  <c r="C58" i="33"/>
  <c r="O11" i="26"/>
  <c r="O55" i="26"/>
  <c r="O67" i="26" s="1"/>
  <c r="T240" i="27"/>
  <c r="D276" i="27"/>
  <c r="D275" i="27"/>
  <c r="D274" i="27"/>
  <c r="D273" i="27"/>
  <c r="D271" i="27"/>
  <c r="D270" i="27"/>
  <c r="D277" i="27"/>
  <c r="D279" i="27"/>
  <c r="N15" i="26"/>
  <c r="P12" i="27"/>
  <c r="P11" i="27"/>
  <c r="P55" i="27"/>
  <c r="P59" i="27" s="1"/>
  <c r="P315" i="28"/>
  <c r="P316" i="28"/>
  <c r="P317" i="28"/>
  <c r="P314" i="28"/>
  <c r="P313" i="28"/>
  <c r="P312" i="28"/>
  <c r="P311" i="28"/>
  <c r="P310" i="28"/>
  <c r="N14" i="28"/>
  <c r="Q96" i="28"/>
  <c r="Q101" i="28"/>
  <c r="Q92" i="28"/>
  <c r="Q97" i="28"/>
  <c r="Q95" i="28"/>
  <c r="U20" i="28"/>
  <c r="M12" i="28"/>
  <c r="M59" i="28"/>
  <c r="K15" i="28"/>
  <c r="K11" i="28"/>
  <c r="K55" i="28"/>
  <c r="K62" i="28" s="1"/>
  <c r="I100" i="28"/>
  <c r="I98" i="28"/>
  <c r="I96" i="28"/>
  <c r="I94" i="28"/>
  <c r="I99" i="28"/>
  <c r="I97" i="28"/>
  <c r="E134" i="28"/>
  <c r="E131" i="28"/>
  <c r="E129" i="28"/>
  <c r="E128" i="28"/>
  <c r="E126" i="28"/>
  <c r="V129" i="29"/>
  <c r="C312" i="30"/>
  <c r="C317" i="30"/>
  <c r="C314" i="30"/>
  <c r="C310" i="30"/>
  <c r="C313" i="30"/>
  <c r="C311" i="30"/>
  <c r="C315" i="30"/>
  <c r="C308" i="30"/>
  <c r="C316" i="30"/>
  <c r="E234" i="29"/>
  <c r="E240" i="29"/>
  <c r="D240" i="29"/>
  <c r="D241" i="29"/>
  <c r="D236" i="29"/>
  <c r="G133" i="29"/>
  <c r="G134" i="29"/>
  <c r="G132" i="29"/>
  <c r="G135" i="29"/>
  <c r="G129" i="29"/>
  <c r="L93" i="30"/>
  <c r="S55" i="29"/>
  <c r="S58" i="29" s="1"/>
  <c r="S11" i="29"/>
  <c r="V315" i="30"/>
  <c r="V310" i="30"/>
  <c r="V314" i="30"/>
  <c r="V312" i="30"/>
  <c r="V316" i="30"/>
  <c r="V313" i="30"/>
  <c r="V317" i="30"/>
  <c r="V311" i="30"/>
  <c r="W15" i="29"/>
  <c r="D12" i="29"/>
  <c r="D55" i="29"/>
  <c r="D62" i="29" s="1"/>
  <c r="Q20" i="30"/>
  <c r="U15" i="30"/>
  <c r="W127" i="30"/>
  <c r="O14" i="30"/>
  <c r="N157" i="30"/>
  <c r="N12" i="30"/>
  <c r="D129" i="30"/>
  <c r="G19" i="30"/>
  <c r="J15" i="30"/>
  <c r="J62" i="30"/>
  <c r="K98" i="30"/>
  <c r="K94" i="30"/>
  <c r="K99" i="30"/>
  <c r="K95" i="30"/>
  <c r="K100" i="30"/>
  <c r="K97" i="30"/>
  <c r="C16" i="30"/>
  <c r="D127" i="30"/>
  <c r="H20" i="30"/>
  <c r="T13" i="30"/>
  <c r="S239" i="19"/>
  <c r="S236" i="19"/>
  <c r="S232" i="19"/>
  <c r="N92" i="19"/>
  <c r="U315" i="19"/>
  <c r="U316" i="19"/>
  <c r="U317" i="19"/>
  <c r="U314" i="19"/>
  <c r="U311" i="19"/>
  <c r="U313" i="19"/>
  <c r="U312" i="19"/>
  <c r="U310" i="19"/>
  <c r="U309" i="19"/>
  <c r="H237" i="19"/>
  <c r="M99" i="19"/>
  <c r="M14" i="30"/>
  <c r="V275" i="19"/>
  <c r="V279" i="19"/>
  <c r="V276" i="19"/>
  <c r="V271" i="19"/>
  <c r="V274" i="19"/>
  <c r="V277" i="19"/>
  <c r="V278" i="19"/>
  <c r="V270" i="19"/>
  <c r="V273" i="19"/>
  <c r="Q67" i="19"/>
  <c r="Q20" i="19"/>
  <c r="S14" i="30"/>
  <c r="D279" i="19"/>
  <c r="D275" i="19"/>
  <c r="D277" i="19"/>
  <c r="D274" i="19"/>
  <c r="D271" i="19"/>
  <c r="D270" i="19"/>
  <c r="D273" i="19"/>
  <c r="D276" i="19"/>
  <c r="S237" i="19"/>
  <c r="F92" i="30"/>
  <c r="F99" i="19"/>
  <c r="J134" i="19"/>
  <c r="J126" i="19"/>
  <c r="J131" i="19"/>
  <c r="J132" i="19"/>
  <c r="J129" i="19"/>
  <c r="M94" i="19"/>
  <c r="N17" i="19"/>
  <c r="H12" i="19"/>
  <c r="H55" i="19"/>
  <c r="H59" i="19" s="1"/>
  <c r="U133" i="19"/>
  <c r="R157" i="19"/>
  <c r="R167" i="19" s="1"/>
  <c r="R13" i="19"/>
  <c r="T96" i="19"/>
  <c r="Q18" i="19"/>
  <c r="R132" i="19"/>
  <c r="N96" i="19"/>
  <c r="J127" i="19"/>
  <c r="V134" i="19"/>
  <c r="J19" i="32"/>
  <c r="U94" i="19"/>
  <c r="U92" i="19"/>
  <c r="U97" i="19"/>
  <c r="U93" i="19"/>
  <c r="U277" i="32"/>
  <c r="U276" i="32"/>
  <c r="U271" i="32"/>
  <c r="U273" i="32"/>
  <c r="U279" i="32"/>
  <c r="U274" i="32"/>
  <c r="U275" i="32"/>
  <c r="U270" i="32"/>
  <c r="I135" i="19"/>
  <c r="I128" i="19"/>
  <c r="I126" i="19"/>
  <c r="I131" i="19"/>
  <c r="Q240" i="32"/>
  <c r="J92" i="32"/>
  <c r="D236" i="32"/>
  <c r="Q130" i="32"/>
  <c r="G95" i="32"/>
  <c r="R16" i="19"/>
  <c r="K99" i="19"/>
  <c r="K96" i="19"/>
  <c r="K94" i="19"/>
  <c r="T94" i="32"/>
  <c r="T92" i="32"/>
  <c r="Q129" i="32"/>
  <c r="N241" i="32"/>
  <c r="M95" i="32"/>
  <c r="D308" i="33"/>
  <c r="D312" i="33"/>
  <c r="D313" i="33"/>
  <c r="D316" i="33"/>
  <c r="D317" i="33"/>
  <c r="D315" i="33"/>
  <c r="D310" i="33"/>
  <c r="D314" i="33"/>
  <c r="D311" i="33"/>
  <c r="H20" i="33"/>
  <c r="N235" i="32"/>
  <c r="T233" i="32"/>
  <c r="I197" i="32"/>
  <c r="I203" i="32"/>
  <c r="I201" i="32"/>
  <c r="I202" i="32"/>
  <c r="I198" i="32"/>
  <c r="I194" i="32"/>
  <c r="I199" i="32"/>
  <c r="I195" i="32"/>
  <c r="I200" i="32"/>
  <c r="I196" i="32"/>
  <c r="Q55" i="33"/>
  <c r="Q60" i="33" s="1"/>
  <c r="Q11" i="33"/>
  <c r="S234" i="33"/>
  <c r="S239" i="33"/>
  <c r="S241" i="33"/>
  <c r="I93" i="32"/>
  <c r="D18" i="32"/>
  <c r="D65" i="32"/>
  <c r="W55" i="32"/>
  <c r="W58" i="32" s="1"/>
  <c r="W11" i="32"/>
  <c r="K308" i="33"/>
  <c r="C100" i="33"/>
  <c r="N98" i="33"/>
  <c r="G12" i="33"/>
  <c r="I100" i="32"/>
  <c r="K239" i="33"/>
  <c r="K234" i="33"/>
  <c r="H100" i="32"/>
  <c r="P129" i="32"/>
  <c r="L39" i="32"/>
  <c r="I233" i="33"/>
  <c r="I241" i="33"/>
  <c r="N133" i="32"/>
  <c r="N129" i="32"/>
  <c r="N130" i="32"/>
  <c r="N135" i="32"/>
  <c r="N127" i="32"/>
  <c r="N132" i="32"/>
  <c r="H157" i="33"/>
  <c r="H169" i="33" s="1"/>
  <c r="E134" i="33"/>
  <c r="E127" i="33"/>
  <c r="E130" i="33"/>
  <c r="E131" i="33"/>
  <c r="E133" i="33"/>
  <c r="T55" i="33"/>
  <c r="T67" i="33" s="1"/>
  <c r="T11" i="33"/>
  <c r="I40" i="33"/>
  <c r="I39" i="33" s="1"/>
  <c r="D98" i="33"/>
  <c r="H95" i="32"/>
  <c r="D17" i="33"/>
  <c r="F134" i="33"/>
  <c r="L127" i="27"/>
  <c r="L126" i="27"/>
  <c r="L130" i="27"/>
  <c r="L133" i="27"/>
  <c r="H128" i="27"/>
  <c r="H134" i="27"/>
  <c r="H131" i="27"/>
  <c r="H130" i="27"/>
  <c r="U241" i="28"/>
  <c r="U233" i="28"/>
  <c r="D157" i="28"/>
  <c r="D160" i="28" s="1"/>
  <c r="I162" i="28"/>
  <c r="L311" i="29"/>
  <c r="L312" i="29"/>
  <c r="L315" i="29"/>
  <c r="L317" i="29"/>
  <c r="L314" i="29"/>
  <c r="L316" i="29"/>
  <c r="L313" i="29"/>
  <c r="L310" i="29"/>
  <c r="O239" i="28"/>
  <c r="K16" i="29"/>
  <c r="S126" i="29"/>
  <c r="S133" i="29"/>
  <c r="S128" i="29"/>
  <c r="S132" i="29"/>
  <c r="M17" i="28"/>
  <c r="M64" i="28"/>
  <c r="S130" i="28"/>
  <c r="S132" i="28"/>
  <c r="S127" i="28"/>
  <c r="S133" i="28"/>
  <c r="S128" i="28"/>
  <c r="M135" i="29"/>
  <c r="M131" i="29"/>
  <c r="T15" i="28"/>
  <c r="S19" i="28"/>
  <c r="S66" i="28"/>
  <c r="T19" i="28"/>
  <c r="L67" i="28"/>
  <c r="L20" i="28"/>
  <c r="I55" i="28"/>
  <c r="I60" i="28" s="1"/>
  <c r="I11" i="28"/>
  <c r="E157" i="29"/>
  <c r="E169" i="29" s="1"/>
  <c r="E11" i="29"/>
  <c r="P96" i="29"/>
  <c r="P93" i="29"/>
  <c r="P101" i="29"/>
  <c r="P98" i="29"/>
  <c r="V19" i="29"/>
  <c r="M134" i="29"/>
  <c r="I11" i="29"/>
  <c r="I55" i="29"/>
  <c r="I58" i="29" s="1"/>
  <c r="S15" i="29"/>
  <c r="I314" i="30"/>
  <c r="I310" i="30"/>
  <c r="I311" i="30"/>
  <c r="I315" i="30"/>
  <c r="I312" i="30"/>
  <c r="I316" i="30"/>
  <c r="I317" i="30"/>
  <c r="I313" i="30"/>
  <c r="N15" i="29"/>
  <c r="T15" i="29"/>
  <c r="G157" i="29"/>
  <c r="G169" i="29" s="1"/>
  <c r="G11" i="29"/>
  <c r="W313" i="30"/>
  <c r="W312" i="30"/>
  <c r="W311" i="30"/>
  <c r="W310" i="30"/>
  <c r="W315" i="30"/>
  <c r="W316" i="30"/>
  <c r="W317" i="30"/>
  <c r="W314" i="30"/>
  <c r="S100" i="29"/>
  <c r="S97" i="29"/>
  <c r="S95" i="29"/>
  <c r="S94" i="29"/>
  <c r="V16" i="30"/>
  <c r="U13" i="29"/>
  <c r="U60" i="29"/>
  <c r="C20" i="30"/>
  <c r="P11" i="30"/>
  <c r="P55" i="30"/>
  <c r="P58" i="30" s="1"/>
  <c r="R195" i="30"/>
  <c r="R203" i="30"/>
  <c r="R202" i="30"/>
  <c r="R201" i="30"/>
  <c r="R199" i="30"/>
  <c r="R194" i="30"/>
  <c r="R198" i="30"/>
  <c r="R200" i="30"/>
  <c r="R197" i="30"/>
  <c r="O20" i="30"/>
  <c r="K96" i="30"/>
  <c r="V17" i="30"/>
  <c r="S97" i="19"/>
  <c r="S96" i="19"/>
  <c r="S99" i="19"/>
  <c r="J12" i="30"/>
  <c r="J59" i="30"/>
  <c r="U308" i="19"/>
  <c r="T279" i="19"/>
  <c r="T276" i="19"/>
  <c r="T273" i="19"/>
  <c r="T277" i="19"/>
  <c r="T275" i="19"/>
  <c r="T274" i="19"/>
  <c r="T271" i="19"/>
  <c r="T270" i="19"/>
  <c r="V272" i="19"/>
  <c r="R236" i="19"/>
  <c r="R241" i="19"/>
  <c r="R233" i="19"/>
  <c r="V19" i="19"/>
  <c r="D272" i="19"/>
  <c r="F317" i="19"/>
  <c r="F314" i="19"/>
  <c r="F313" i="19"/>
  <c r="F316" i="19"/>
  <c r="F311" i="19"/>
  <c r="F309" i="19"/>
  <c r="F312" i="19"/>
  <c r="F315" i="19"/>
  <c r="F310" i="19"/>
  <c r="G98" i="30"/>
  <c r="G99" i="30"/>
  <c r="J67" i="19"/>
  <c r="J20" i="19"/>
  <c r="T15" i="19"/>
  <c r="S11" i="30"/>
  <c r="S55" i="30"/>
  <c r="S63" i="30" s="1"/>
  <c r="Q311" i="32"/>
  <c r="Q313" i="32"/>
  <c r="Q316" i="32"/>
  <c r="Q314" i="32"/>
  <c r="Q312" i="32"/>
  <c r="Q310" i="32"/>
  <c r="Q317" i="32"/>
  <c r="Q315" i="32"/>
  <c r="Q308" i="32"/>
  <c r="E233" i="19"/>
  <c r="E237" i="19"/>
  <c r="E238" i="19"/>
  <c r="E234" i="19"/>
  <c r="F308" i="19"/>
  <c r="O131" i="19"/>
  <c r="R195" i="19"/>
  <c r="R194" i="19"/>
  <c r="R198" i="19"/>
  <c r="R199" i="19"/>
  <c r="R200" i="19"/>
  <c r="R201" i="19"/>
  <c r="R202" i="19"/>
  <c r="R197" i="19"/>
  <c r="R203" i="19"/>
  <c r="I95" i="19"/>
  <c r="R133" i="19"/>
  <c r="T95" i="19"/>
  <c r="G131" i="19"/>
  <c r="S95" i="19"/>
  <c r="E235" i="19"/>
  <c r="J100" i="32"/>
  <c r="T239" i="32"/>
  <c r="U14" i="19"/>
  <c r="G18" i="32"/>
  <c r="I127" i="19"/>
  <c r="O157" i="32"/>
  <c r="O162" i="32" s="1"/>
  <c r="U157" i="32"/>
  <c r="U160" i="32" s="1"/>
  <c r="D232" i="32"/>
  <c r="Q126" i="32"/>
  <c r="Q12" i="32"/>
  <c r="K55" i="19"/>
  <c r="K65" i="19" s="1"/>
  <c r="K11" i="19"/>
  <c r="D241" i="32"/>
  <c r="T95" i="32"/>
  <c r="U278" i="32"/>
  <c r="R97" i="32"/>
  <c r="N238" i="32"/>
  <c r="D309" i="33"/>
  <c r="C40" i="32"/>
  <c r="C39" i="32" s="1"/>
  <c r="K314" i="33"/>
  <c r="K312" i="33"/>
  <c r="K310" i="33"/>
  <c r="K313" i="33"/>
  <c r="K311" i="33"/>
  <c r="K316" i="33"/>
  <c r="K317" i="33"/>
  <c r="K315" i="33"/>
  <c r="I95" i="32"/>
  <c r="F13" i="33"/>
  <c r="I98" i="32"/>
  <c r="L317" i="33"/>
  <c r="L312" i="33"/>
  <c r="L314" i="33"/>
  <c r="L316" i="33"/>
  <c r="L310" i="33"/>
  <c r="L311" i="33"/>
  <c r="L309" i="33"/>
  <c r="L313" i="33"/>
  <c r="L315" i="33"/>
  <c r="I134" i="33"/>
  <c r="I129" i="33"/>
  <c r="I126" i="33"/>
  <c r="I12" i="32"/>
  <c r="I55" i="32"/>
  <c r="I59" i="32" s="1"/>
  <c r="L11" i="33"/>
  <c r="L55" i="33"/>
  <c r="L63" i="33" s="1"/>
  <c r="S240" i="33"/>
  <c r="H19" i="32"/>
  <c r="U312" i="33"/>
  <c r="U315" i="33"/>
  <c r="U313" i="33"/>
  <c r="U317" i="33"/>
  <c r="U316" i="33"/>
  <c r="U314" i="33"/>
  <c r="U311" i="33"/>
  <c r="U310" i="33"/>
  <c r="U309" i="33"/>
  <c r="D12" i="33"/>
  <c r="U134" i="32"/>
  <c r="U130" i="32"/>
  <c r="U126" i="32"/>
  <c r="U132" i="32"/>
  <c r="U129" i="32"/>
  <c r="U135" i="32"/>
  <c r="F16" i="32"/>
  <c r="I157" i="33"/>
  <c r="I163" i="33" s="1"/>
  <c r="C15" i="33"/>
  <c r="C62" i="33"/>
  <c r="T592" i="10" s="1"/>
  <c r="H592" i="10" s="1"/>
  <c r="N55" i="32"/>
  <c r="N58" i="32" s="1"/>
  <c r="N11" i="32"/>
  <c r="T20" i="33"/>
  <c r="N15" i="33"/>
  <c r="N17" i="32"/>
  <c r="P127" i="33"/>
  <c r="J276" i="32"/>
  <c r="J279" i="32"/>
  <c r="J275" i="32"/>
  <c r="J271" i="32"/>
  <c r="J274" i="32"/>
  <c r="J270" i="32"/>
  <c r="J277" i="32"/>
  <c r="J273" i="32"/>
  <c r="N127" i="19"/>
  <c r="N133" i="19"/>
  <c r="N130" i="19"/>
  <c r="N129" i="19"/>
  <c r="N134" i="19"/>
  <c r="K236" i="32"/>
  <c r="K241" i="32"/>
  <c r="U239" i="32"/>
  <c r="U234" i="32"/>
  <c r="F11" i="32"/>
  <c r="F55" i="32"/>
  <c r="F58" i="32" s="1"/>
  <c r="T238" i="32"/>
  <c r="T237" i="32"/>
  <c r="C19" i="32"/>
  <c r="K235" i="32"/>
  <c r="I313" i="33"/>
  <c r="I317" i="33"/>
  <c r="I315" i="33"/>
  <c r="I310" i="33"/>
  <c r="I311" i="33"/>
  <c r="I312" i="33"/>
  <c r="I314" i="33"/>
  <c r="I316" i="33"/>
  <c r="I309" i="33"/>
  <c r="M19" i="33"/>
  <c r="F200" i="33"/>
  <c r="F198" i="33"/>
  <c r="F201" i="33"/>
  <c r="F197" i="33"/>
  <c r="F202" i="33"/>
  <c r="F194" i="33"/>
  <c r="F203" i="33"/>
  <c r="F195" i="33"/>
  <c r="F199" i="33"/>
  <c r="I17" i="32"/>
  <c r="G55" i="32"/>
  <c r="G65" i="32" s="1"/>
  <c r="G11" i="32"/>
  <c r="W19" i="33"/>
  <c r="J157" i="33"/>
  <c r="J11" i="33"/>
  <c r="V12" i="33"/>
  <c r="O20" i="33"/>
  <c r="S17" i="32"/>
  <c r="J97" i="33"/>
  <c r="J99" i="33"/>
  <c r="J93" i="33"/>
  <c r="J94" i="33"/>
  <c r="J92" i="33"/>
  <c r="I132" i="33"/>
  <c r="S19" i="33"/>
  <c r="C95" i="33"/>
  <c r="Q97" i="33"/>
  <c r="Q98" i="33"/>
  <c r="Q100" i="33"/>
  <c r="Q93" i="33"/>
  <c r="Q96" i="33"/>
  <c r="V99" i="33"/>
  <c r="Q132" i="33"/>
  <c r="Q203" i="19"/>
  <c r="Q198" i="19"/>
  <c r="Q201" i="19"/>
  <c r="Q195" i="19"/>
  <c r="Q194" i="19"/>
  <c r="Q197" i="19"/>
  <c r="Q199" i="19"/>
  <c r="Q200" i="19"/>
  <c r="Q202" i="19"/>
  <c r="T18" i="19"/>
  <c r="G13" i="19"/>
  <c r="S94" i="30"/>
  <c r="S95" i="30"/>
  <c r="S100" i="30"/>
  <c r="S101" i="30"/>
  <c r="D20" i="19"/>
  <c r="Q167" i="19"/>
  <c r="F98" i="19"/>
  <c r="K201" i="19"/>
  <c r="K200" i="19"/>
  <c r="K202" i="19"/>
  <c r="K203" i="19"/>
  <c r="K195" i="19"/>
  <c r="K194" i="19"/>
  <c r="K197" i="19"/>
  <c r="K198" i="19"/>
  <c r="K199" i="19"/>
  <c r="Q129" i="19"/>
  <c r="J241" i="19"/>
  <c r="J236" i="19"/>
  <c r="M127" i="19"/>
  <c r="M126" i="19"/>
  <c r="M131" i="19"/>
  <c r="M130" i="19"/>
  <c r="M135" i="19"/>
  <c r="E14" i="19"/>
  <c r="M277" i="32"/>
  <c r="M274" i="32"/>
  <c r="M279" i="32"/>
  <c r="M275" i="32"/>
  <c r="M270" i="32"/>
  <c r="M271" i="32"/>
  <c r="M276" i="32"/>
  <c r="M273" i="32"/>
  <c r="M278" i="32"/>
  <c r="K233" i="32"/>
  <c r="U92" i="32"/>
  <c r="U93" i="32"/>
  <c r="U97" i="32"/>
  <c r="U95" i="32"/>
  <c r="U98" i="32"/>
  <c r="T274" i="32"/>
  <c r="T277" i="32"/>
  <c r="T273" i="32"/>
  <c r="T276" i="32"/>
  <c r="T271" i="32"/>
  <c r="T272" i="32"/>
  <c r="T279" i="32"/>
  <c r="T275" i="32"/>
  <c r="T270" i="32"/>
  <c r="N126" i="19"/>
  <c r="N135" i="19"/>
  <c r="U201" i="32"/>
  <c r="U203" i="32"/>
  <c r="U202" i="32"/>
  <c r="U200" i="32"/>
  <c r="U199" i="32"/>
  <c r="U198" i="32"/>
  <c r="U197" i="32"/>
  <c r="U195" i="32"/>
  <c r="U194" i="32"/>
  <c r="W62" i="19"/>
  <c r="W15" i="19"/>
  <c r="S94" i="32"/>
  <c r="S100" i="32"/>
  <c r="S92" i="32"/>
  <c r="J40" i="32"/>
  <c r="J39" i="32" s="1"/>
  <c r="P238" i="32"/>
  <c r="M195" i="32"/>
  <c r="M202" i="32"/>
  <c r="M198" i="32"/>
  <c r="M194" i="32"/>
  <c r="M199" i="32"/>
  <c r="M203" i="32"/>
  <c r="M200" i="32"/>
  <c r="M201" i="32"/>
  <c r="M197" i="32"/>
  <c r="C237" i="32"/>
  <c r="C240" i="32"/>
  <c r="O20" i="32"/>
  <c r="P234" i="32"/>
  <c r="I308" i="33"/>
  <c r="R18" i="33"/>
  <c r="L97" i="32"/>
  <c r="L98" i="32"/>
  <c r="L92" i="32"/>
  <c r="L95" i="32"/>
  <c r="I133" i="32"/>
  <c r="I129" i="32"/>
  <c r="I130" i="32"/>
  <c r="I131" i="32"/>
  <c r="I128" i="32"/>
  <c r="Q101" i="32"/>
  <c r="Q93" i="32"/>
  <c r="Q96" i="32"/>
  <c r="Q99" i="32"/>
  <c r="Q97" i="32"/>
  <c r="F196" i="33"/>
  <c r="F276" i="33"/>
  <c r="F271" i="33"/>
  <c r="F273" i="33"/>
  <c r="F277" i="33"/>
  <c r="F270" i="33"/>
  <c r="F274" i="33"/>
  <c r="F272" i="33"/>
  <c r="F275" i="33"/>
  <c r="F279" i="33"/>
  <c r="N128" i="33"/>
  <c r="N129" i="33"/>
  <c r="N131" i="33"/>
  <c r="N133" i="33"/>
  <c r="N134" i="33"/>
  <c r="T19" i="33"/>
  <c r="J20" i="33"/>
  <c r="S98" i="32"/>
  <c r="M18" i="32"/>
  <c r="P101" i="32"/>
  <c r="P93" i="32"/>
  <c r="P96" i="32"/>
  <c r="P99" i="32"/>
  <c r="P98" i="32"/>
  <c r="K62" i="32"/>
  <c r="K15" i="32"/>
  <c r="W11" i="33"/>
  <c r="W55" i="33"/>
  <c r="W67" i="33" s="1"/>
  <c r="H39" i="32"/>
  <c r="I17" i="33"/>
  <c r="N237" i="33"/>
  <c r="W20" i="33"/>
  <c r="S14" i="33"/>
  <c r="Q316" i="33"/>
  <c r="Q311" i="33"/>
  <c r="Q310" i="33"/>
  <c r="Q312" i="33"/>
  <c r="Q313" i="33"/>
  <c r="Q314" i="33"/>
  <c r="Q309" i="33"/>
  <c r="Q315" i="33"/>
  <c r="Q317" i="33"/>
  <c r="S157" i="33"/>
  <c r="S163" i="33" s="1"/>
  <c r="K99" i="32"/>
  <c r="K94" i="32"/>
  <c r="K97" i="32"/>
  <c r="K100" i="32"/>
  <c r="K95" i="32"/>
  <c r="V131" i="33"/>
  <c r="V134" i="33"/>
  <c r="N55" i="33"/>
  <c r="N62" i="33" s="1"/>
  <c r="S17" i="33"/>
  <c r="Q13" i="33"/>
  <c r="C63" i="32"/>
  <c r="Q308" i="33"/>
  <c r="L279" i="33"/>
  <c r="L273" i="33"/>
  <c r="L275" i="33"/>
  <c r="L270" i="33"/>
  <c r="L271" i="33"/>
  <c r="L274" i="33"/>
  <c r="L276" i="33"/>
  <c r="L277" i="33"/>
  <c r="Q157" i="33"/>
  <c r="Q160" i="33" s="1"/>
  <c r="L272" i="33"/>
  <c r="S15" i="32"/>
  <c r="P14" i="33"/>
  <c r="D19" i="33"/>
  <c r="H13" i="33"/>
  <c r="P55" i="32"/>
  <c r="P61" i="32" s="1"/>
  <c r="P11" i="32"/>
  <c r="O135" i="32"/>
  <c r="O130" i="32"/>
  <c r="P14" i="32"/>
  <c r="N97" i="33"/>
  <c r="T16" i="33"/>
  <c r="R55" i="33"/>
  <c r="R65" i="33" s="1"/>
  <c r="R11" i="33"/>
  <c r="I100" i="33"/>
  <c r="H18" i="33"/>
  <c r="P16" i="33"/>
  <c r="N241" i="33"/>
  <c r="U99" i="32"/>
  <c r="L164" i="29"/>
  <c r="O162" i="30"/>
  <c r="O13" i="30"/>
  <c r="U202" i="30"/>
  <c r="U197" i="30"/>
  <c r="U194" i="30"/>
  <c r="U199" i="30"/>
  <c r="U198" i="30"/>
  <c r="U195" i="30"/>
  <c r="U203" i="30"/>
  <c r="U200" i="30"/>
  <c r="U201" i="30"/>
  <c r="C15" i="30"/>
  <c r="T234" i="30"/>
  <c r="T237" i="30"/>
  <c r="T239" i="30"/>
  <c r="T232" i="30"/>
  <c r="E202" i="30"/>
  <c r="E197" i="30"/>
  <c r="E203" i="30"/>
  <c r="E200" i="30"/>
  <c r="E201" i="30"/>
  <c r="E194" i="30"/>
  <c r="E198" i="30"/>
  <c r="E195" i="30"/>
  <c r="E199" i="30"/>
  <c r="W133" i="30"/>
  <c r="W130" i="30"/>
  <c r="W131" i="30"/>
  <c r="W135" i="30"/>
  <c r="V241" i="19"/>
  <c r="V236" i="19"/>
  <c r="V240" i="19"/>
  <c r="L98" i="30"/>
  <c r="L101" i="30"/>
  <c r="L97" i="30"/>
  <c r="T201" i="19"/>
  <c r="T197" i="19"/>
  <c r="T200" i="19"/>
  <c r="T195" i="19"/>
  <c r="T194" i="19"/>
  <c r="T202" i="19"/>
  <c r="T203" i="19"/>
  <c r="T198" i="19"/>
  <c r="T199" i="19"/>
  <c r="E16" i="19"/>
  <c r="O133" i="19"/>
  <c r="O132" i="19"/>
  <c r="O130" i="19"/>
  <c r="O127" i="19"/>
  <c r="N16" i="19"/>
  <c r="C55" i="30"/>
  <c r="C62" i="30" s="1"/>
  <c r="T516" i="10" s="1"/>
  <c r="H516" i="10" s="1"/>
  <c r="C11" i="30"/>
  <c r="V238" i="19"/>
  <c r="S132" i="19"/>
  <c r="S129" i="19"/>
  <c r="S126" i="19"/>
  <c r="R130" i="19"/>
  <c r="K16" i="19"/>
  <c r="N99" i="19"/>
  <c r="W129" i="19"/>
  <c r="W128" i="19"/>
  <c r="W133" i="19"/>
  <c r="W131" i="19"/>
  <c r="W134" i="19"/>
  <c r="W127" i="19"/>
  <c r="J13" i="19"/>
  <c r="W313" i="32"/>
  <c r="W311" i="32"/>
  <c r="W317" i="32"/>
  <c r="W314" i="32"/>
  <c r="W315" i="32"/>
  <c r="W316" i="32"/>
  <c r="W312" i="32"/>
  <c r="W310" i="32"/>
  <c r="M132" i="19"/>
  <c r="K128" i="32"/>
  <c r="N101" i="19"/>
  <c r="C157" i="32"/>
  <c r="C168" i="32" s="1"/>
  <c r="E165" i="32"/>
  <c r="R16" i="32"/>
  <c r="V92" i="33"/>
  <c r="V101" i="33"/>
  <c r="V95" i="33"/>
  <c r="V96" i="33"/>
  <c r="V98" i="33"/>
  <c r="P40" i="32"/>
  <c r="P39" i="32" s="1"/>
  <c r="O276" i="33"/>
  <c r="O271" i="33"/>
  <c r="O279" i="33"/>
  <c r="O270" i="33"/>
  <c r="O273" i="33"/>
  <c r="O277" i="33"/>
  <c r="O275" i="33"/>
  <c r="O274" i="33"/>
  <c r="I157" i="32"/>
  <c r="V95" i="32"/>
  <c r="V96" i="32"/>
  <c r="V98" i="32"/>
  <c r="V100" i="32"/>
  <c r="V101" i="32"/>
  <c r="S12" i="32"/>
  <c r="S59" i="32"/>
  <c r="Q127" i="32"/>
  <c r="J277" i="33"/>
  <c r="J279" i="33"/>
  <c r="J273" i="33"/>
  <c r="J275" i="33"/>
  <c r="J270" i="33"/>
  <c r="J274" i="33"/>
  <c r="J276" i="33"/>
  <c r="J271" i="33"/>
  <c r="L12" i="32"/>
  <c r="I18" i="33"/>
  <c r="I55" i="33"/>
  <c r="I60" i="33" s="1"/>
  <c r="I11" i="33"/>
  <c r="W313" i="33"/>
  <c r="W316" i="33"/>
  <c r="W312" i="33"/>
  <c r="W314" i="33"/>
  <c r="W315" i="33"/>
  <c r="W311" i="33"/>
  <c r="W317" i="33"/>
  <c r="W308" i="33"/>
  <c r="W310" i="33"/>
  <c r="S237" i="33"/>
  <c r="I134" i="32"/>
  <c r="H16" i="32"/>
  <c r="O126" i="32"/>
  <c r="U13" i="32"/>
  <c r="U11" i="32"/>
  <c r="I95" i="33"/>
  <c r="N101" i="33"/>
  <c r="Q129" i="33"/>
  <c r="Q131" i="33"/>
  <c r="Q126" i="33"/>
  <c r="Q135" i="33"/>
  <c r="Q127" i="33"/>
  <c r="T14" i="33"/>
  <c r="H17" i="33"/>
  <c r="O272" i="33"/>
  <c r="F99" i="33"/>
  <c r="T96" i="32"/>
  <c r="F94" i="33"/>
  <c r="V135" i="29"/>
  <c r="V131" i="29"/>
  <c r="V130" i="29"/>
  <c r="V126" i="29"/>
  <c r="F161" i="30"/>
  <c r="P98" i="30"/>
  <c r="P99" i="30"/>
  <c r="P100" i="30"/>
  <c r="P101" i="30"/>
  <c r="P93" i="30"/>
  <c r="U196" i="30"/>
  <c r="T240" i="30"/>
  <c r="P97" i="30"/>
  <c r="L235" i="30"/>
  <c r="T157" i="30"/>
  <c r="T162" i="30" s="1"/>
  <c r="W126" i="30"/>
  <c r="S275" i="19"/>
  <c r="S276" i="19"/>
  <c r="S279" i="19"/>
  <c r="S273" i="19"/>
  <c r="S271" i="19"/>
  <c r="S274" i="19"/>
  <c r="S277" i="19"/>
  <c r="S272" i="19"/>
  <c r="S270" i="19"/>
  <c r="W55" i="30"/>
  <c r="W67" i="30" s="1"/>
  <c r="W11" i="30"/>
  <c r="F94" i="19"/>
  <c r="L55" i="30"/>
  <c r="L58" i="30" s="1"/>
  <c r="L11" i="30"/>
  <c r="E199" i="19"/>
  <c r="E195" i="19"/>
  <c r="E194" i="19"/>
  <c r="E197" i="19"/>
  <c r="E198" i="19"/>
  <c r="E200" i="19"/>
  <c r="E202" i="19"/>
  <c r="E201" i="19"/>
  <c r="E203" i="19"/>
  <c r="J15" i="19"/>
  <c r="L13" i="30"/>
  <c r="T12" i="30"/>
  <c r="L200" i="19"/>
  <c r="L198" i="19"/>
  <c r="L203" i="19"/>
  <c r="L202" i="19"/>
  <c r="L201" i="19"/>
  <c r="L195" i="19"/>
  <c r="L194" i="19"/>
  <c r="L197" i="19"/>
  <c r="L199" i="19"/>
  <c r="S15" i="19"/>
  <c r="C18" i="19"/>
  <c r="C129" i="19"/>
  <c r="C128" i="19"/>
  <c r="C133" i="19"/>
  <c r="C126" i="19"/>
  <c r="C132" i="19"/>
  <c r="Q127" i="19"/>
  <c r="W279" i="33"/>
  <c r="W277" i="33"/>
  <c r="W276" i="33"/>
  <c r="W275" i="33"/>
  <c r="W274" i="33"/>
  <c r="W271" i="33"/>
  <c r="W273" i="33"/>
  <c r="W270" i="33"/>
  <c r="W272" i="33"/>
  <c r="O134" i="32"/>
  <c r="S98" i="19"/>
  <c r="S55" i="19"/>
  <c r="S62" i="19" s="1"/>
  <c r="O96" i="19"/>
  <c r="O101" i="19"/>
  <c r="O99" i="19"/>
  <c r="O92" i="19"/>
  <c r="O95" i="19"/>
  <c r="N39" i="19"/>
  <c r="S95" i="32"/>
  <c r="W126" i="19"/>
  <c r="O93" i="19"/>
  <c r="N157" i="32"/>
  <c r="N166" i="32" s="1"/>
  <c r="K237" i="32"/>
  <c r="T198" i="32"/>
  <c r="T199" i="32"/>
  <c r="T197" i="32"/>
  <c r="T203" i="32"/>
  <c r="T202" i="32"/>
  <c r="T201" i="32"/>
  <c r="T200" i="32"/>
  <c r="T194" i="32"/>
  <c r="T195" i="32"/>
  <c r="N20" i="19"/>
  <c r="L14" i="19"/>
  <c r="J15" i="32"/>
  <c r="S157" i="32"/>
  <c r="S163" i="32" s="1"/>
  <c r="M235" i="32"/>
  <c r="R237" i="32"/>
  <c r="L201" i="32"/>
  <c r="L202" i="32"/>
  <c r="L200" i="32"/>
  <c r="L203" i="32"/>
  <c r="L198" i="32"/>
  <c r="L197" i="32"/>
  <c r="L195" i="32"/>
  <c r="L194" i="32"/>
  <c r="L199" i="32"/>
  <c r="J157" i="32"/>
  <c r="L16" i="33"/>
  <c r="P237" i="32"/>
  <c r="K129" i="32"/>
  <c r="E15" i="32"/>
  <c r="S93" i="32"/>
  <c r="C62" i="32"/>
  <c r="T554" i="10" s="1"/>
  <c r="H554" i="10" s="1"/>
  <c r="C15" i="32"/>
  <c r="C67" i="33"/>
  <c r="T593" i="10" s="1"/>
  <c r="H593" i="10" s="1"/>
  <c r="C20" i="33"/>
  <c r="V135" i="32"/>
  <c r="V127" i="32"/>
  <c r="J272" i="33"/>
  <c r="E93" i="33"/>
  <c r="E95" i="33"/>
  <c r="E98" i="33"/>
  <c r="E100" i="33"/>
  <c r="E92" i="33"/>
  <c r="N132" i="33"/>
  <c r="G13" i="33"/>
  <c r="Q39" i="32"/>
  <c r="M97" i="33"/>
  <c r="M92" i="33"/>
  <c r="M101" i="33"/>
  <c r="M95" i="33"/>
  <c r="N17" i="33"/>
  <c r="G313" i="33"/>
  <c r="G311" i="33"/>
  <c r="G314" i="33"/>
  <c r="G317" i="33"/>
  <c r="G310" i="33"/>
  <c r="G308" i="33"/>
  <c r="G312" i="33"/>
  <c r="G316" i="33"/>
  <c r="G315" i="33"/>
  <c r="R95" i="32"/>
  <c r="Q95" i="32"/>
  <c r="U94" i="32"/>
  <c r="U55" i="32"/>
  <c r="C59" i="33"/>
  <c r="C12" i="33"/>
  <c r="C65" i="32"/>
  <c r="C317" i="33"/>
  <c r="C315" i="33"/>
  <c r="C313" i="33"/>
  <c r="C311" i="33"/>
  <c r="C316" i="33"/>
  <c r="C310" i="33"/>
  <c r="C312" i="33"/>
  <c r="C314" i="33"/>
  <c r="U100" i="32"/>
  <c r="V133" i="33"/>
  <c r="V128" i="33"/>
  <c r="V130" i="33"/>
  <c r="S12" i="33"/>
  <c r="H132" i="33"/>
  <c r="N236" i="33"/>
  <c r="R241" i="33"/>
  <c r="M98" i="33"/>
  <c r="T15" i="33"/>
  <c r="R237" i="33"/>
  <c r="E101" i="33"/>
  <c r="K93" i="33"/>
  <c r="V130" i="19"/>
  <c r="V135" i="19"/>
  <c r="V133" i="19"/>
  <c r="V126" i="19"/>
  <c r="Q273" i="32"/>
  <c r="Q276" i="32"/>
  <c r="Q275" i="32"/>
  <c r="Q270" i="32"/>
  <c r="Q271" i="32"/>
  <c r="Q277" i="32"/>
  <c r="Q279" i="32"/>
  <c r="Q274" i="32"/>
  <c r="G279" i="33"/>
  <c r="G273" i="33"/>
  <c r="G274" i="33"/>
  <c r="G276" i="33"/>
  <c r="G277" i="33"/>
  <c r="G270" i="33"/>
  <c r="G272" i="33"/>
  <c r="G271" i="33"/>
  <c r="G275" i="33"/>
  <c r="G129" i="19"/>
  <c r="G132" i="19"/>
  <c r="G130" i="19"/>
  <c r="G133" i="19"/>
  <c r="O12" i="19"/>
  <c r="V199" i="32"/>
  <c r="V203" i="32"/>
  <c r="V201" i="32"/>
  <c r="V200" i="32"/>
  <c r="V198" i="32"/>
  <c r="V197" i="32"/>
  <c r="V195" i="32"/>
  <c r="V194" i="32"/>
  <c r="V202" i="32"/>
  <c r="K239" i="32"/>
  <c r="P161" i="32"/>
  <c r="K135" i="32"/>
  <c r="P236" i="32"/>
  <c r="E132" i="32"/>
  <c r="E129" i="32"/>
  <c r="E134" i="32"/>
  <c r="E130" i="32"/>
  <c r="E135" i="32"/>
  <c r="M14" i="32"/>
  <c r="T19" i="32"/>
  <c r="T66" i="32"/>
  <c r="C241" i="32"/>
  <c r="C233" i="32"/>
  <c r="Q15" i="33"/>
  <c r="P165" i="32"/>
  <c r="N273" i="33"/>
  <c r="N275" i="33"/>
  <c r="N270" i="33"/>
  <c r="N274" i="33"/>
  <c r="N276" i="33"/>
  <c r="N271" i="33"/>
  <c r="N279" i="33"/>
  <c r="N277" i="33"/>
  <c r="O128" i="32"/>
  <c r="G98" i="32"/>
  <c r="G99" i="32"/>
  <c r="G101" i="32"/>
  <c r="G96" i="32"/>
  <c r="N239" i="33"/>
  <c r="H55" i="33"/>
  <c r="H66" i="33" s="1"/>
  <c r="H11" i="33"/>
  <c r="G40" i="32"/>
  <c r="G39" i="32" s="1"/>
  <c r="S16" i="33"/>
  <c r="R14" i="32"/>
  <c r="G97" i="32"/>
  <c r="D59" i="32"/>
  <c r="R101" i="32"/>
  <c r="E13" i="32"/>
  <c r="C99" i="33"/>
  <c r="C92" i="33"/>
  <c r="H95" i="33"/>
  <c r="F55" i="33"/>
  <c r="F58" i="33" s="1"/>
  <c r="F11" i="33"/>
  <c r="S55" i="33"/>
  <c r="S66" i="33" s="1"/>
  <c r="S11" i="33"/>
  <c r="N126" i="33"/>
  <c r="S232" i="33"/>
  <c r="O55" i="33"/>
  <c r="K135" i="30"/>
  <c r="K131" i="30"/>
  <c r="K126" i="30"/>
  <c r="K127" i="30"/>
  <c r="I128" i="30"/>
  <c r="I135" i="30"/>
  <c r="I129" i="30"/>
  <c r="I130" i="30"/>
  <c r="I127" i="30"/>
  <c r="I134" i="30"/>
  <c r="H233" i="30"/>
  <c r="H241" i="30"/>
  <c r="H235" i="30"/>
  <c r="H236" i="30"/>
  <c r="D40" i="30"/>
  <c r="D39" i="30" s="1"/>
  <c r="T13" i="19"/>
  <c r="I311" i="19"/>
  <c r="I312" i="19"/>
  <c r="I316" i="19"/>
  <c r="I313" i="19"/>
  <c r="I317" i="19"/>
  <c r="I315" i="19"/>
  <c r="I314" i="19"/>
  <c r="I310" i="19"/>
  <c r="M97" i="19"/>
  <c r="M95" i="19"/>
  <c r="M100" i="19"/>
  <c r="M96" i="19"/>
  <c r="M93" i="19"/>
  <c r="M92" i="30"/>
  <c r="M93" i="30"/>
  <c r="M99" i="30"/>
  <c r="M100" i="30"/>
  <c r="M101" i="30"/>
  <c r="I93" i="19"/>
  <c r="I99" i="19"/>
  <c r="I98" i="19"/>
  <c r="I101" i="19"/>
  <c r="Q12" i="30"/>
  <c r="Q55" i="30"/>
  <c r="Q59" i="30" s="1"/>
  <c r="I92" i="19"/>
  <c r="O135" i="19"/>
  <c r="H14" i="19"/>
  <c r="H40" i="19"/>
  <c r="H39" i="19" s="1"/>
  <c r="U130" i="19"/>
  <c r="U135" i="19"/>
  <c r="U127" i="19"/>
  <c r="U132" i="19"/>
  <c r="U128" i="19"/>
  <c r="R135" i="19"/>
  <c r="R134" i="19"/>
  <c r="R129" i="19"/>
  <c r="R126" i="19"/>
  <c r="K240" i="32"/>
  <c r="V131" i="19"/>
  <c r="T235" i="19"/>
  <c r="T234" i="19"/>
  <c r="T239" i="19"/>
  <c r="O199" i="32"/>
  <c r="O194" i="32"/>
  <c r="O201" i="32"/>
  <c r="O203" i="32"/>
  <c r="O195" i="32"/>
  <c r="O200" i="32"/>
  <c r="O196" i="32"/>
  <c r="O197" i="32"/>
  <c r="O202" i="32"/>
  <c r="O198" i="32"/>
  <c r="H13" i="32"/>
  <c r="M315" i="32"/>
  <c r="M310" i="32"/>
  <c r="M314" i="32"/>
  <c r="M311" i="32"/>
  <c r="M317" i="32"/>
  <c r="M313" i="32"/>
  <c r="M316" i="32"/>
  <c r="M309" i="32"/>
  <c r="M312" i="32"/>
  <c r="G126" i="19"/>
  <c r="S271" i="32"/>
  <c r="S274" i="32"/>
  <c r="S270" i="32"/>
  <c r="S279" i="32"/>
  <c r="S273" i="32"/>
  <c r="S276" i="32"/>
  <c r="S275" i="32"/>
  <c r="S277" i="32"/>
  <c r="S272" i="32"/>
  <c r="P277" i="32"/>
  <c r="P270" i="32"/>
  <c r="P273" i="32"/>
  <c r="P275" i="32"/>
  <c r="P276" i="32"/>
  <c r="P271" i="32"/>
  <c r="P279" i="32"/>
  <c r="P274" i="32"/>
  <c r="G313" i="32"/>
  <c r="G317" i="32"/>
  <c r="G310" i="32"/>
  <c r="G316" i="32"/>
  <c r="G315" i="32"/>
  <c r="G311" i="32"/>
  <c r="G314" i="32"/>
  <c r="G312" i="32"/>
  <c r="F157" i="32"/>
  <c r="U235" i="32"/>
  <c r="E126" i="32"/>
  <c r="S19" i="19"/>
  <c r="Q13" i="19"/>
  <c r="C235" i="32"/>
  <c r="O133" i="32"/>
  <c r="Q131" i="32"/>
  <c r="C234" i="32"/>
  <c r="T564" i="10" s="1"/>
  <c r="H564" i="10" s="1"/>
  <c r="S134" i="32"/>
  <c r="S126" i="32"/>
  <c r="S131" i="32"/>
  <c r="S132" i="32"/>
  <c r="S128" i="32"/>
  <c r="G15" i="32"/>
  <c r="M241" i="32"/>
  <c r="E63" i="32"/>
  <c r="E16" i="32"/>
  <c r="V14" i="33"/>
  <c r="U236" i="32"/>
  <c r="J98" i="32"/>
  <c r="H55" i="32"/>
  <c r="H66" i="32" s="1"/>
  <c r="H11" i="32"/>
  <c r="M240" i="33"/>
  <c r="M241" i="33"/>
  <c r="M232" i="33"/>
  <c r="J101" i="32"/>
  <c r="M100" i="32"/>
  <c r="M92" i="32"/>
  <c r="M101" i="32"/>
  <c r="M98" i="32"/>
  <c r="E13" i="33"/>
  <c r="C169" i="33"/>
  <c r="U202" i="33"/>
  <c r="U197" i="33"/>
  <c r="U201" i="33"/>
  <c r="U195" i="33"/>
  <c r="U200" i="33"/>
  <c r="U198" i="33"/>
  <c r="U194" i="33"/>
  <c r="U203" i="33"/>
  <c r="U199" i="33"/>
  <c r="T40" i="33"/>
  <c r="T39" i="33" s="1"/>
  <c r="P19" i="33"/>
  <c r="G40" i="33"/>
  <c r="G39" i="33" s="1"/>
  <c r="G100" i="32"/>
  <c r="G16" i="32"/>
  <c r="E97" i="32"/>
  <c r="E100" i="32"/>
  <c r="E92" i="32"/>
  <c r="E95" i="32"/>
  <c r="E93" i="32"/>
  <c r="C93" i="33"/>
  <c r="M94" i="33"/>
  <c r="F135" i="33"/>
  <c r="F130" i="33"/>
  <c r="F131" i="33"/>
  <c r="F132" i="33"/>
  <c r="F126" i="33"/>
  <c r="F133" i="33"/>
  <c r="C239" i="33"/>
  <c r="C234" i="33"/>
  <c r="T602" i="10" s="1"/>
  <c r="H602" i="10" s="1"/>
  <c r="P55" i="33"/>
  <c r="P61" i="33" s="1"/>
  <c r="P11" i="33"/>
  <c r="L55" i="32"/>
  <c r="L65" i="32" s="1"/>
  <c r="W309" i="33"/>
  <c r="H238" i="19"/>
  <c r="H235" i="19"/>
  <c r="M13" i="19"/>
  <c r="M60" i="19"/>
  <c r="W20" i="19"/>
  <c r="T157" i="19"/>
  <c r="T169" i="19" s="1"/>
  <c r="R314" i="32"/>
  <c r="R313" i="32"/>
  <c r="R312" i="32"/>
  <c r="R317" i="32"/>
  <c r="R316" i="32"/>
  <c r="R315" i="32"/>
  <c r="R311" i="32"/>
  <c r="R310" i="32"/>
  <c r="R308" i="32"/>
  <c r="I314" i="32"/>
  <c r="I316" i="32"/>
  <c r="I312" i="32"/>
  <c r="I311" i="32"/>
  <c r="I315" i="32"/>
  <c r="I308" i="32"/>
  <c r="I313" i="32"/>
  <c r="I317" i="32"/>
  <c r="I310" i="32"/>
  <c r="T11" i="19"/>
  <c r="T55" i="19"/>
  <c r="T60" i="19" s="1"/>
  <c r="I309" i="32"/>
  <c r="U240" i="32"/>
  <c r="G308" i="32"/>
  <c r="G240" i="32"/>
  <c r="G237" i="32"/>
  <c r="V315" i="33"/>
  <c r="V310" i="33"/>
  <c r="V311" i="33"/>
  <c r="V314" i="33"/>
  <c r="V312" i="33"/>
  <c r="V316" i="33"/>
  <c r="V313" i="33"/>
  <c r="V317" i="33"/>
  <c r="F237" i="32"/>
  <c r="F234" i="32"/>
  <c r="E133" i="32"/>
  <c r="Q94" i="32"/>
  <c r="D64" i="32"/>
  <c r="D66" i="32"/>
  <c r="V95" i="19"/>
  <c r="V100" i="19"/>
  <c r="V92" i="19"/>
  <c r="L100" i="32"/>
  <c r="Q135" i="32"/>
  <c r="F14" i="33"/>
  <c r="J131" i="32"/>
  <c r="J128" i="32"/>
  <c r="R20" i="32"/>
  <c r="J17" i="32"/>
  <c r="H101" i="32"/>
  <c r="H98" i="32"/>
  <c r="H93" i="32"/>
  <c r="H99" i="32"/>
  <c r="R157" i="33"/>
  <c r="R163" i="33" s="1"/>
  <c r="J20" i="32"/>
  <c r="M94" i="32"/>
  <c r="C17" i="33"/>
  <c r="E202" i="33"/>
  <c r="E197" i="33"/>
  <c r="E203" i="33"/>
  <c r="E199" i="33"/>
  <c r="E200" i="33"/>
  <c r="E198" i="33"/>
  <c r="E194" i="33"/>
  <c r="E195" i="33"/>
  <c r="E196" i="33"/>
  <c r="E201" i="33"/>
  <c r="F132" i="32"/>
  <c r="F133" i="32"/>
  <c r="F130" i="32"/>
  <c r="F127" i="32"/>
  <c r="F135" i="32"/>
  <c r="F129" i="32"/>
  <c r="J14" i="33"/>
  <c r="O129" i="33"/>
  <c r="O130" i="33"/>
  <c r="O131" i="33"/>
  <c r="O132" i="33"/>
  <c r="O133" i="33"/>
  <c r="O134" i="33"/>
  <c r="O126" i="33"/>
  <c r="C63" i="33"/>
  <c r="C16" i="33"/>
  <c r="L96" i="32"/>
  <c r="W13" i="32"/>
  <c r="K127" i="32"/>
  <c r="D157" i="32"/>
  <c r="D168" i="32" s="1"/>
  <c r="J93" i="32"/>
  <c r="E131" i="32"/>
  <c r="D15" i="33"/>
  <c r="O40" i="32"/>
  <c r="O39" i="32" s="1"/>
  <c r="D55" i="33"/>
  <c r="D66" i="33" s="1"/>
  <c r="J100" i="33"/>
  <c r="I237" i="33"/>
  <c r="T94" i="19"/>
  <c r="T99" i="19"/>
  <c r="T100" i="19"/>
  <c r="T97" i="19"/>
  <c r="K40" i="19"/>
  <c r="K39" i="19" s="1"/>
  <c r="C20" i="19"/>
  <c r="D19" i="32"/>
  <c r="V127" i="19"/>
  <c r="V308" i="33"/>
  <c r="D58" i="32"/>
  <c r="C66" i="19"/>
  <c r="C19" i="19"/>
  <c r="V93" i="19"/>
  <c r="M233" i="32"/>
  <c r="R11" i="32"/>
  <c r="R55" i="32"/>
  <c r="R67" i="32" s="1"/>
  <c r="L236" i="32"/>
  <c r="L239" i="32"/>
  <c r="L235" i="32"/>
  <c r="I126" i="32"/>
  <c r="D14" i="33"/>
  <c r="R239" i="33"/>
  <c r="R236" i="33"/>
  <c r="R240" i="33"/>
  <c r="M13" i="32"/>
  <c r="N16" i="33"/>
  <c r="M239" i="33"/>
  <c r="K59" i="33"/>
  <c r="K12" i="33"/>
  <c r="M235" i="33"/>
  <c r="K14" i="33"/>
  <c r="K20" i="33"/>
  <c r="K67" i="33"/>
  <c r="H15" i="33"/>
  <c r="H157" i="32"/>
  <c r="H164" i="32" s="1"/>
  <c r="N18" i="32"/>
  <c r="T101" i="32"/>
  <c r="P130" i="32"/>
  <c r="P133" i="32"/>
  <c r="P135" i="32"/>
  <c r="L99" i="32"/>
  <c r="J12" i="32"/>
  <c r="J55" i="32"/>
  <c r="J66" i="32" s="1"/>
  <c r="S273" i="33"/>
  <c r="S271" i="33"/>
  <c r="S276" i="33"/>
  <c r="S278" i="33"/>
  <c r="S270" i="33"/>
  <c r="S275" i="33"/>
  <c r="S279" i="33"/>
  <c r="S277" i="33"/>
  <c r="S274" i="33"/>
  <c r="H96" i="33"/>
  <c r="H98" i="33"/>
  <c r="H101" i="33"/>
  <c r="H93" i="33"/>
  <c r="T13" i="32"/>
  <c r="V19" i="33"/>
  <c r="H99" i="33"/>
  <c r="G15" i="33"/>
  <c r="E157" i="33"/>
  <c r="E162" i="33" s="1"/>
  <c r="V40" i="19"/>
  <c r="V39" i="19" s="1"/>
  <c r="D95" i="19"/>
  <c r="D100" i="19"/>
  <c r="D96" i="19"/>
  <c r="D99" i="19"/>
  <c r="G309" i="32"/>
  <c r="O157" i="19"/>
  <c r="O161" i="19" s="1"/>
  <c r="K126" i="32"/>
  <c r="K132" i="32"/>
  <c r="N272" i="33"/>
  <c r="F235" i="32"/>
  <c r="I135" i="32"/>
  <c r="H18" i="19"/>
  <c r="V12" i="19"/>
  <c r="R238" i="32"/>
  <c r="R241" i="32"/>
  <c r="Q238" i="32"/>
  <c r="Q235" i="32"/>
  <c r="L126" i="32"/>
  <c r="L134" i="32"/>
  <c r="H240" i="32"/>
  <c r="H232" i="32"/>
  <c r="L157" i="32"/>
  <c r="L161" i="32" s="1"/>
  <c r="V66" i="32"/>
  <c r="V19" i="32"/>
  <c r="Q234" i="32"/>
  <c r="J133" i="32"/>
  <c r="K13" i="33"/>
  <c r="K60" i="33"/>
  <c r="E164" i="32"/>
  <c r="S133" i="32"/>
  <c r="O19" i="32"/>
  <c r="C67" i="32"/>
  <c r="T555" i="10" s="1"/>
  <c r="H555" i="10" s="1"/>
  <c r="R238" i="33"/>
  <c r="K157" i="33"/>
  <c r="K162" i="33" s="1"/>
  <c r="M11" i="33"/>
  <c r="M55" i="33"/>
  <c r="M66" i="33" s="1"/>
  <c r="J12" i="33"/>
  <c r="J17" i="33"/>
  <c r="W19" i="32"/>
  <c r="P129" i="33"/>
  <c r="P130" i="33"/>
  <c r="P133" i="33"/>
  <c r="P134" i="33"/>
  <c r="P126" i="33"/>
  <c r="P128" i="33"/>
  <c r="M14" i="33"/>
  <c r="S129" i="32"/>
  <c r="V63" i="32"/>
  <c r="V16" i="32"/>
  <c r="P203" i="33"/>
  <c r="P198" i="33"/>
  <c r="P199" i="33"/>
  <c r="P201" i="33"/>
  <c r="P200" i="33"/>
  <c r="P195" i="33"/>
  <c r="P197" i="33"/>
  <c r="P202" i="33"/>
  <c r="P194" i="33"/>
  <c r="T67" i="32"/>
  <c r="T20" i="32"/>
  <c r="G13" i="32"/>
  <c r="P126" i="32"/>
  <c r="H97" i="33"/>
  <c r="L133" i="32"/>
  <c r="L18" i="32"/>
  <c r="O55" i="32"/>
  <c r="O58" i="32" s="1"/>
  <c r="O11" i="32"/>
  <c r="N278" i="33"/>
  <c r="D60" i="32"/>
  <c r="D13" i="32"/>
  <c r="P313" i="33"/>
  <c r="P317" i="33"/>
  <c r="P315" i="33"/>
  <c r="P314" i="33"/>
  <c r="P316" i="33"/>
  <c r="P312" i="33"/>
  <c r="P310" i="33"/>
  <c r="P311" i="33"/>
  <c r="G11" i="33"/>
  <c r="G55" i="33"/>
  <c r="G58" i="33" s="1"/>
  <c r="U18" i="33"/>
  <c r="Q94" i="33"/>
  <c r="Q133" i="33"/>
  <c r="U40" i="33"/>
  <c r="U39" i="33" s="1"/>
  <c r="I239" i="33"/>
  <c r="N130" i="33"/>
  <c r="P135" i="33"/>
  <c r="C235" i="33"/>
  <c r="T12" i="19"/>
  <c r="P279" i="19"/>
  <c r="P277" i="19"/>
  <c r="P276" i="19"/>
  <c r="P275" i="19"/>
  <c r="P274" i="19"/>
  <c r="P273" i="19"/>
  <c r="P270" i="19"/>
  <c r="P271" i="19"/>
  <c r="Q131" i="19"/>
  <c r="Q133" i="19"/>
  <c r="Q19" i="19"/>
  <c r="O279" i="19"/>
  <c r="O271" i="19"/>
  <c r="O277" i="19"/>
  <c r="O276" i="19"/>
  <c r="O275" i="19"/>
  <c r="O274" i="19"/>
  <c r="O273" i="19"/>
  <c r="O270" i="19"/>
  <c r="H316" i="19"/>
  <c r="H311" i="19"/>
  <c r="H314" i="19"/>
  <c r="H317" i="19"/>
  <c r="H312" i="19"/>
  <c r="H315" i="19"/>
  <c r="H310" i="19"/>
  <c r="H313" i="19"/>
  <c r="P238" i="19"/>
  <c r="P239" i="19"/>
  <c r="P235" i="19"/>
  <c r="I241" i="19"/>
  <c r="I233" i="19"/>
  <c r="I238" i="19"/>
  <c r="G55" i="19"/>
  <c r="G60" i="19" s="1"/>
  <c r="G11" i="19"/>
  <c r="D14" i="30"/>
  <c r="J18" i="19"/>
  <c r="H233" i="19"/>
  <c r="G128" i="19"/>
  <c r="D234" i="19"/>
  <c r="D239" i="19"/>
  <c r="D235" i="19"/>
  <c r="O127" i="32"/>
  <c r="D92" i="19"/>
  <c r="L312" i="32"/>
  <c r="L315" i="32"/>
  <c r="L311" i="32"/>
  <c r="L317" i="32"/>
  <c r="L313" i="32"/>
  <c r="L316" i="32"/>
  <c r="L309" i="32"/>
  <c r="L314" i="32"/>
  <c r="L310" i="32"/>
  <c r="E169" i="32"/>
  <c r="O129" i="19"/>
  <c r="O275" i="32"/>
  <c r="O278" i="32"/>
  <c r="O274" i="32"/>
  <c r="O270" i="32"/>
  <c r="O271" i="32"/>
  <c r="O279" i="32"/>
  <c r="O276" i="32"/>
  <c r="O277" i="32"/>
  <c r="O273" i="32"/>
  <c r="V310" i="32"/>
  <c r="V311" i="32"/>
  <c r="V309" i="32"/>
  <c r="V314" i="32"/>
  <c r="V312" i="32"/>
  <c r="V316" i="32"/>
  <c r="V317" i="32"/>
  <c r="V315" i="32"/>
  <c r="V313" i="32"/>
  <c r="K234" i="32"/>
  <c r="S99" i="32"/>
  <c r="F12" i="19"/>
  <c r="F55" i="19"/>
  <c r="R232" i="32"/>
  <c r="T134" i="32"/>
  <c r="T130" i="32"/>
  <c r="T126" i="32"/>
  <c r="T135" i="32"/>
  <c r="T127" i="32"/>
  <c r="T129" i="32"/>
  <c r="T131" i="32"/>
  <c r="L232" i="32"/>
  <c r="V12" i="32"/>
  <c r="O132" i="32"/>
  <c r="L238" i="32"/>
  <c r="P12" i="33"/>
  <c r="T157" i="32"/>
  <c r="T162" i="32" s="1"/>
  <c r="V55" i="33"/>
  <c r="V61" i="33" s="1"/>
  <c r="D62" i="32"/>
  <c r="D15" i="32"/>
  <c r="T99" i="32"/>
  <c r="R12" i="32"/>
  <c r="M236" i="33"/>
  <c r="D157" i="33"/>
  <c r="D164" i="33" s="1"/>
  <c r="F100" i="32"/>
  <c r="F95" i="32"/>
  <c r="F96" i="32"/>
  <c r="F98" i="32"/>
  <c r="F93" i="32"/>
  <c r="M40" i="33"/>
  <c r="M39" i="33" s="1"/>
  <c r="I14" i="33"/>
  <c r="I130" i="33"/>
  <c r="R13" i="33"/>
  <c r="D67" i="32"/>
  <c r="L93" i="32"/>
  <c r="S101" i="32"/>
  <c r="T275" i="33"/>
  <c r="T270" i="33"/>
  <c r="T274" i="33"/>
  <c r="T273" i="33"/>
  <c r="T271" i="33"/>
  <c r="T279" i="33"/>
  <c r="T277" i="33"/>
  <c r="T276" i="33"/>
  <c r="Q17" i="32"/>
  <c r="O95" i="32"/>
  <c r="O98" i="32"/>
  <c r="O93" i="32"/>
  <c r="O96" i="32"/>
  <c r="S272" i="33"/>
  <c r="D132" i="32"/>
  <c r="D129" i="32"/>
  <c r="D134" i="32"/>
  <c r="D126" i="32"/>
  <c r="T157" i="33"/>
  <c r="T161" i="33" s="1"/>
  <c r="U15" i="33"/>
  <c r="F96" i="33"/>
  <c r="F101" i="33"/>
  <c r="F95" i="33"/>
  <c r="F97" i="33"/>
  <c r="F92" i="33"/>
  <c r="I128" i="33"/>
  <c r="J11" i="32"/>
  <c r="Q130" i="33"/>
  <c r="V93" i="33"/>
  <c r="U196" i="33"/>
  <c r="H92" i="32"/>
  <c r="K134" i="32"/>
  <c r="K131" i="32"/>
  <c r="P232" i="32"/>
  <c r="P235" i="32"/>
  <c r="P240" i="32"/>
  <c r="T241" i="32"/>
  <c r="T236" i="32"/>
  <c r="W14" i="32"/>
  <c r="M64" i="19"/>
  <c r="M17" i="19"/>
  <c r="F95" i="19"/>
  <c r="F101" i="19"/>
  <c r="F92" i="19"/>
  <c r="F97" i="19"/>
  <c r="F96" i="19"/>
  <c r="U241" i="32"/>
  <c r="Q128" i="32"/>
  <c r="N234" i="32"/>
  <c r="N240" i="32"/>
  <c r="M239" i="32"/>
  <c r="Q278" i="32"/>
  <c r="U55" i="33"/>
  <c r="U62" i="33" s="1"/>
  <c r="U11" i="33"/>
  <c r="E201" i="32"/>
  <c r="E198" i="32"/>
  <c r="E203" i="32"/>
  <c r="E200" i="32"/>
  <c r="E199" i="32"/>
  <c r="E197" i="32"/>
  <c r="E195" i="32"/>
  <c r="E194" i="32"/>
  <c r="E202" i="32"/>
  <c r="R14" i="33"/>
  <c r="T65" i="32"/>
  <c r="T18" i="32"/>
  <c r="N93" i="33"/>
  <c r="N96" i="33"/>
  <c r="N99" i="33"/>
  <c r="N100" i="33"/>
  <c r="N95" i="33"/>
  <c r="I13" i="33"/>
  <c r="F157" i="33"/>
  <c r="F162" i="33" s="1"/>
  <c r="F12" i="33"/>
  <c r="S20" i="32"/>
  <c r="D275" i="33"/>
  <c r="D270" i="33"/>
  <c r="D276" i="33"/>
  <c r="D278" i="33"/>
  <c r="D274" i="33"/>
  <c r="D271" i="33"/>
  <c r="D273" i="33"/>
  <c r="D277" i="33"/>
  <c r="D279" i="33"/>
  <c r="Q98" i="32"/>
  <c r="C279" i="33"/>
  <c r="C277" i="33"/>
  <c r="C270" i="33"/>
  <c r="C274" i="33"/>
  <c r="C273" i="33"/>
  <c r="C271" i="33"/>
  <c r="C275" i="33"/>
  <c r="C276" i="33"/>
  <c r="C278" i="33"/>
  <c r="T610" i="10" s="1"/>
  <c r="H610" i="10" s="1"/>
  <c r="C163" i="33"/>
  <c r="I101" i="33"/>
  <c r="I94" i="33"/>
  <c r="I97" i="33"/>
  <c r="K16" i="32"/>
  <c r="V13" i="33"/>
  <c r="V129" i="33"/>
  <c r="D95" i="33"/>
  <c r="F93" i="33"/>
  <c r="O127" i="33"/>
  <c r="E96" i="33"/>
  <c r="R234" i="33"/>
  <c r="C164" i="33"/>
  <c r="H94" i="33"/>
  <c r="R232" i="33"/>
  <c r="I99" i="33"/>
  <c r="T131" i="29"/>
  <c r="T126" i="29"/>
  <c r="T129" i="29"/>
  <c r="T130" i="29"/>
  <c r="T134" i="29"/>
  <c r="P14" i="29"/>
  <c r="F162" i="30"/>
  <c r="P157" i="29"/>
  <c r="P160" i="29" s="1"/>
  <c r="T199" i="30"/>
  <c r="T194" i="30"/>
  <c r="T201" i="30"/>
  <c r="T200" i="30"/>
  <c r="T198" i="30"/>
  <c r="T197" i="30"/>
  <c r="T202" i="30"/>
  <c r="T195" i="30"/>
  <c r="T203" i="30"/>
  <c r="T196" i="30"/>
  <c r="O233" i="30"/>
  <c r="O238" i="30"/>
  <c r="J239" i="30"/>
  <c r="J241" i="30"/>
  <c r="J234" i="30"/>
  <c r="J236" i="30"/>
  <c r="J135" i="30"/>
  <c r="J132" i="30"/>
  <c r="J131" i="30"/>
  <c r="J128" i="30"/>
  <c r="D135" i="30"/>
  <c r="D131" i="30"/>
  <c r="J130" i="30"/>
  <c r="J100" i="30"/>
  <c r="J99" i="30"/>
  <c r="J92" i="30"/>
  <c r="J97" i="30"/>
  <c r="J98" i="30"/>
  <c r="J94" i="30"/>
  <c r="J95" i="30"/>
  <c r="V311" i="19"/>
  <c r="V315" i="19"/>
  <c r="V316" i="19"/>
  <c r="V313" i="19"/>
  <c r="V312" i="19"/>
  <c r="V310" i="19"/>
  <c r="V309" i="19"/>
  <c r="V317" i="19"/>
  <c r="V314" i="19"/>
  <c r="C12" i="30"/>
  <c r="M95" i="30"/>
  <c r="J317" i="32"/>
  <c r="J316" i="32"/>
  <c r="J315" i="32"/>
  <c r="J312" i="32"/>
  <c r="J308" i="32"/>
  <c r="J313" i="32"/>
  <c r="J311" i="32"/>
  <c r="J314" i="32"/>
  <c r="J310" i="32"/>
  <c r="N98" i="19"/>
  <c r="N93" i="19"/>
  <c r="G11" i="30"/>
  <c r="G55" i="30"/>
  <c r="G61" i="30" s="1"/>
  <c r="F101" i="30"/>
  <c r="F98" i="30"/>
  <c r="F99" i="30"/>
  <c r="F95" i="30"/>
  <c r="F96" i="30"/>
  <c r="I163" i="19"/>
  <c r="L18" i="19"/>
  <c r="N95" i="30"/>
  <c r="N96" i="30"/>
  <c r="C61" i="19"/>
  <c r="C14" i="19"/>
  <c r="H135" i="19"/>
  <c r="H128" i="19"/>
  <c r="H133" i="19"/>
  <c r="H126" i="19"/>
  <c r="E130" i="19"/>
  <c r="E135" i="19"/>
  <c r="E134" i="19"/>
  <c r="E133" i="19"/>
  <c r="E132" i="19"/>
  <c r="E127" i="19"/>
  <c r="T235" i="32"/>
  <c r="M133" i="19"/>
  <c r="I97" i="19"/>
  <c r="E128" i="19"/>
  <c r="Q97" i="19"/>
  <c r="Q96" i="19"/>
  <c r="Q93" i="19"/>
  <c r="Q98" i="19"/>
  <c r="Q101" i="19"/>
  <c r="Q135" i="19"/>
  <c r="I308" i="19"/>
  <c r="R128" i="19"/>
  <c r="U163" i="19"/>
  <c r="S317" i="32"/>
  <c r="S312" i="32"/>
  <c r="S310" i="32"/>
  <c r="S315" i="32"/>
  <c r="S311" i="32"/>
  <c r="S316" i="32"/>
  <c r="S314" i="32"/>
  <c r="S313" i="32"/>
  <c r="O128" i="19"/>
  <c r="N131" i="19"/>
  <c r="P15" i="19"/>
  <c r="D129" i="19"/>
  <c r="D135" i="19"/>
  <c r="D127" i="19"/>
  <c r="D131" i="19"/>
  <c r="D134" i="19"/>
  <c r="V279" i="32"/>
  <c r="V275" i="32"/>
  <c r="V274" i="32"/>
  <c r="V278" i="32"/>
  <c r="V277" i="32"/>
  <c r="V271" i="32"/>
  <c r="V276" i="32"/>
  <c r="V273" i="32"/>
  <c r="V270" i="32"/>
  <c r="J96" i="32"/>
  <c r="J99" i="32"/>
  <c r="J96" i="33"/>
  <c r="D128" i="19"/>
  <c r="F310" i="32"/>
  <c r="F317" i="32"/>
  <c r="F315" i="32"/>
  <c r="F313" i="32"/>
  <c r="F311" i="32"/>
  <c r="F309" i="32"/>
  <c r="F316" i="32"/>
  <c r="F314" i="32"/>
  <c r="F312" i="32"/>
  <c r="M237" i="32"/>
  <c r="P233" i="32"/>
  <c r="J278" i="32"/>
  <c r="T232" i="32"/>
  <c r="Q134" i="32"/>
  <c r="G14" i="32"/>
  <c r="M98" i="19"/>
  <c r="F93" i="19"/>
  <c r="T278" i="32"/>
  <c r="P241" i="32"/>
  <c r="C238" i="32"/>
  <c r="F233" i="32"/>
  <c r="M129" i="32"/>
  <c r="M126" i="32"/>
  <c r="M135" i="32"/>
  <c r="M127" i="32"/>
  <c r="M132" i="32"/>
  <c r="M134" i="32"/>
  <c r="S97" i="32"/>
  <c r="Q16" i="32"/>
  <c r="E55" i="33"/>
  <c r="E11" i="33"/>
  <c r="I13" i="32"/>
  <c r="S40" i="32"/>
  <c r="S39" i="32" s="1"/>
  <c r="R96" i="32"/>
  <c r="R99" i="32"/>
  <c r="R94" i="32"/>
  <c r="N240" i="33"/>
  <c r="N235" i="33"/>
  <c r="I14" i="32"/>
  <c r="E312" i="33"/>
  <c r="E310" i="33"/>
  <c r="E314" i="33"/>
  <c r="E316" i="33"/>
  <c r="E317" i="33"/>
  <c r="E309" i="33"/>
  <c r="E315" i="33"/>
  <c r="E311" i="33"/>
  <c r="E313" i="33"/>
  <c r="W98" i="32"/>
  <c r="W95" i="32"/>
  <c r="W101" i="32"/>
  <c r="W99" i="32"/>
  <c r="C66" i="33"/>
  <c r="C19" i="33"/>
  <c r="P196" i="33"/>
  <c r="J55" i="33"/>
  <c r="J67" i="33" s="1"/>
  <c r="C64" i="32"/>
  <c r="C17" i="32"/>
  <c r="H131" i="33"/>
  <c r="H126" i="33"/>
  <c r="W12" i="33"/>
  <c r="I19" i="32"/>
  <c r="Q55" i="32"/>
  <c r="Q59" i="32" s="1"/>
  <c r="Q11" i="32"/>
  <c r="V60" i="32"/>
  <c r="D272" i="33"/>
  <c r="K95" i="33"/>
  <c r="K96" i="33"/>
  <c r="K100" i="33"/>
  <c r="K130" i="32"/>
  <c r="V97" i="32"/>
  <c r="C272" i="33"/>
  <c r="T609" i="10" s="1"/>
  <c r="H609" i="10" s="1"/>
  <c r="D237" i="33"/>
  <c r="D234" i="33"/>
  <c r="D232" i="33"/>
  <c r="I127" i="32"/>
  <c r="J101" i="33"/>
  <c r="T12" i="33"/>
  <c r="O40" i="33"/>
  <c r="O39" i="33" s="1"/>
  <c r="D40" i="33"/>
  <c r="D39" i="33" s="1"/>
  <c r="U20" i="33"/>
  <c r="C98" i="33"/>
  <c r="R98" i="32"/>
  <c r="F129" i="33"/>
  <c r="R17" i="33"/>
  <c r="O16" i="33"/>
  <c r="E132" i="33"/>
  <c r="J95" i="33"/>
  <c r="G157" i="33"/>
  <c r="G162" i="33" s="1"/>
  <c r="M93" i="33"/>
  <c r="H100" i="33"/>
  <c r="I96" i="33"/>
  <c r="U240" i="21"/>
  <c r="E236" i="21"/>
  <c r="E241" i="21"/>
  <c r="V241" i="21"/>
  <c r="E234" i="21"/>
  <c r="D237" i="21"/>
  <c r="D238" i="21"/>
  <c r="L238" i="21"/>
  <c r="E238" i="21"/>
  <c r="E239" i="21"/>
  <c r="T235" i="21"/>
  <c r="S235" i="21"/>
  <c r="V236" i="21"/>
  <c r="T236" i="21"/>
  <c r="L240" i="21"/>
  <c r="D235" i="21"/>
  <c r="D236" i="21"/>
  <c r="H241" i="21"/>
  <c r="K239" i="21"/>
  <c r="S240" i="21"/>
  <c r="U233" i="21"/>
  <c r="S233" i="21"/>
  <c r="U237" i="21"/>
  <c r="E233" i="21"/>
  <c r="S239" i="21"/>
  <c r="U235" i="21"/>
  <c r="E237" i="21"/>
  <c r="V235" i="21"/>
  <c r="T241" i="21"/>
  <c r="S241" i="21"/>
  <c r="T234" i="21"/>
  <c r="L235" i="21"/>
  <c r="D239" i="21"/>
  <c r="D241" i="21"/>
  <c r="D234" i="21"/>
  <c r="V239" i="21"/>
  <c r="S236" i="21"/>
  <c r="L234" i="21"/>
  <c r="W163" i="21"/>
  <c r="F232" i="21"/>
  <c r="V233" i="21"/>
  <c r="U236" i="21"/>
  <c r="N64" i="21"/>
  <c r="N58" i="21"/>
  <c r="S65" i="21"/>
  <c r="S58" i="21"/>
  <c r="S62" i="21"/>
  <c r="S63" i="21"/>
  <c r="S59" i="21"/>
  <c r="S66" i="21"/>
  <c r="L241" i="21"/>
  <c r="P239" i="21"/>
  <c r="M168" i="21"/>
  <c r="U135" i="21"/>
  <c r="G128" i="21"/>
  <c r="K164" i="21"/>
  <c r="K167" i="21"/>
  <c r="V55" i="21"/>
  <c r="V67" i="21" s="1"/>
  <c r="L132" i="21"/>
  <c r="P235" i="21"/>
  <c r="K232" i="21"/>
  <c r="J237" i="21"/>
  <c r="H99" i="21"/>
  <c r="J126" i="21"/>
  <c r="I127" i="21"/>
  <c r="P237" i="21"/>
  <c r="L237" i="21"/>
  <c r="R101" i="21"/>
  <c r="J133" i="21"/>
  <c r="P236" i="21"/>
  <c r="U133" i="21"/>
  <c r="M232" i="21"/>
  <c r="M241" i="21"/>
  <c r="J241" i="21"/>
  <c r="N92" i="21"/>
  <c r="P233" i="21"/>
  <c r="P93" i="21"/>
  <c r="P96" i="21"/>
  <c r="M126" i="21"/>
  <c r="P238" i="21"/>
  <c r="U132" i="21"/>
  <c r="H237" i="21"/>
  <c r="M239" i="21"/>
  <c r="O165" i="21"/>
  <c r="O168" i="21"/>
  <c r="L101" i="21"/>
  <c r="H101" i="21"/>
  <c r="M236" i="21"/>
  <c r="D55" i="21"/>
  <c r="D62" i="21" s="1"/>
  <c r="N99" i="21"/>
  <c r="O55" i="21"/>
  <c r="O59" i="21" s="1"/>
  <c r="G163" i="21"/>
  <c r="H98" i="21"/>
  <c r="D92" i="21"/>
  <c r="P234" i="21"/>
  <c r="K241" i="21"/>
  <c r="L94" i="21"/>
  <c r="T58" i="21"/>
  <c r="P240" i="21"/>
  <c r="N96" i="21"/>
  <c r="P232" i="21"/>
  <c r="K233" i="21"/>
  <c r="K236" i="21"/>
  <c r="J238" i="21"/>
  <c r="I101" i="21"/>
  <c r="U127" i="21"/>
  <c r="Q95" i="21"/>
  <c r="L169" i="21"/>
  <c r="L163" i="21"/>
  <c r="L167" i="21"/>
  <c r="L162" i="21"/>
  <c r="L165" i="21"/>
  <c r="L166" i="21"/>
  <c r="L160" i="21"/>
  <c r="L168" i="21"/>
  <c r="L164" i="21"/>
  <c r="H233" i="21"/>
  <c r="W235" i="21"/>
  <c r="K237" i="21"/>
  <c r="S195" i="21"/>
  <c r="S199" i="21"/>
  <c r="S203" i="21"/>
  <c r="S198" i="21"/>
  <c r="S194" i="21"/>
  <c r="S202" i="21"/>
  <c r="S201" i="21"/>
  <c r="S200" i="21"/>
  <c r="S197" i="21"/>
  <c r="S131" i="21"/>
  <c r="S129" i="21"/>
  <c r="S128" i="21"/>
  <c r="S132" i="21"/>
  <c r="S130" i="21"/>
  <c r="O127" i="21"/>
  <c r="O132" i="21"/>
  <c r="O130" i="21"/>
  <c r="O133" i="21"/>
  <c r="O135" i="21"/>
  <c r="O96" i="21"/>
  <c r="H40" i="21"/>
  <c r="H39" i="21" s="1"/>
  <c r="K127" i="21"/>
  <c r="W93" i="21"/>
  <c r="W96" i="21"/>
  <c r="C92" i="21"/>
  <c r="C97" i="21"/>
  <c r="C93" i="21"/>
  <c r="V95" i="21"/>
  <c r="P15" i="21"/>
  <c r="I97" i="21"/>
  <c r="M15" i="21"/>
  <c r="K203" i="21"/>
  <c r="K201" i="21"/>
  <c r="K202" i="21"/>
  <c r="K200" i="21"/>
  <c r="K199" i="21"/>
  <c r="K198" i="21"/>
  <c r="K195" i="21"/>
  <c r="K194" i="21"/>
  <c r="K197" i="21"/>
  <c r="J99" i="21"/>
  <c r="K14" i="21"/>
  <c r="J160" i="21"/>
  <c r="T60" i="21"/>
  <c r="J59" i="21"/>
  <c r="J62" i="21"/>
  <c r="J66" i="21"/>
  <c r="T63" i="21"/>
  <c r="U130" i="21"/>
  <c r="W240" i="21"/>
  <c r="K240" i="21"/>
  <c r="C131" i="21"/>
  <c r="C128" i="21"/>
  <c r="C126" i="21"/>
  <c r="C129" i="21"/>
  <c r="M198" i="21"/>
  <c r="M202" i="21"/>
  <c r="M200" i="21"/>
  <c r="M199" i="21"/>
  <c r="M195" i="21"/>
  <c r="M203" i="21"/>
  <c r="M201" i="21"/>
  <c r="M197" i="21"/>
  <c r="M194" i="21"/>
  <c r="M128" i="21"/>
  <c r="D157" i="21"/>
  <c r="F14" i="21"/>
  <c r="U12" i="21"/>
  <c r="J161" i="21"/>
  <c r="N15" i="21"/>
  <c r="N62" i="21"/>
  <c r="M96" i="21"/>
  <c r="V13" i="21"/>
  <c r="O98" i="21"/>
  <c r="I99" i="21"/>
  <c r="J58" i="21"/>
  <c r="E15" i="21"/>
  <c r="M238" i="21"/>
  <c r="W239" i="21"/>
  <c r="O240" i="21"/>
  <c r="W238" i="21"/>
  <c r="N157" i="21"/>
  <c r="N161" i="21" s="1"/>
  <c r="N12" i="21"/>
  <c r="M160" i="21"/>
  <c r="L194" i="21"/>
  <c r="L202" i="21"/>
  <c r="L200" i="21"/>
  <c r="L199" i="21"/>
  <c r="L198" i="21"/>
  <c r="L195" i="21"/>
  <c r="L203" i="21"/>
  <c r="L201" i="21"/>
  <c r="L197" i="21"/>
  <c r="Q233" i="21"/>
  <c r="S127" i="21"/>
  <c r="G126" i="21"/>
  <c r="S196" i="21"/>
  <c r="O100" i="21"/>
  <c r="M167" i="21"/>
  <c r="M97" i="21"/>
  <c r="G18" i="21"/>
  <c r="H20" i="21"/>
  <c r="F95" i="21"/>
  <c r="R134" i="21"/>
  <c r="R14" i="21"/>
  <c r="V94" i="21"/>
  <c r="T97" i="21"/>
  <c r="M169" i="21"/>
  <c r="F99" i="21"/>
  <c r="E130" i="21"/>
  <c r="P165" i="21"/>
  <c r="P162" i="21"/>
  <c r="P160" i="21"/>
  <c r="P168" i="21"/>
  <c r="P167" i="21"/>
  <c r="Q157" i="21"/>
  <c r="Q160" i="21" s="1"/>
  <c r="V240" i="21"/>
  <c r="U239" i="21"/>
  <c r="T239" i="21"/>
  <c r="E235" i="21"/>
  <c r="E101" i="21"/>
  <c r="O167" i="21"/>
  <c r="O162" i="21"/>
  <c r="O160" i="21"/>
  <c r="O161" i="21"/>
  <c r="L131" i="21"/>
  <c r="L126" i="21"/>
  <c r="L134" i="21"/>
  <c r="L133" i="21"/>
  <c r="C127" i="21"/>
  <c r="I92" i="21"/>
  <c r="C132" i="21"/>
  <c r="D99" i="21"/>
  <c r="W165" i="21"/>
  <c r="R96" i="21"/>
  <c r="M19" i="21"/>
  <c r="K13" i="21"/>
  <c r="W20" i="21"/>
  <c r="S14" i="21"/>
  <c r="S61" i="21"/>
  <c r="T62" i="21"/>
  <c r="R95" i="21"/>
  <c r="G165" i="21"/>
  <c r="J95" i="21"/>
  <c r="J61" i="21"/>
  <c r="J14" i="21"/>
  <c r="O134" i="21"/>
  <c r="U15" i="21"/>
  <c r="O267" i="21"/>
  <c r="O272" i="21" s="1"/>
  <c r="W234" i="21"/>
  <c r="N278" i="21"/>
  <c r="N238" i="21"/>
  <c r="W236" i="21"/>
  <c r="K238" i="21"/>
  <c r="J234" i="21"/>
  <c r="G169" i="21"/>
  <c r="M99" i="21"/>
  <c r="M98" i="21"/>
  <c r="P163" i="21"/>
  <c r="W95" i="21"/>
  <c r="N233" i="21"/>
  <c r="M100" i="21"/>
  <c r="W101" i="21"/>
  <c r="Q131" i="21"/>
  <c r="W13" i="21"/>
  <c r="Q135" i="21"/>
  <c r="W167" i="21"/>
  <c r="O94" i="21"/>
  <c r="L20" i="21"/>
  <c r="R127" i="21"/>
  <c r="T311" i="21"/>
  <c r="T314" i="21"/>
  <c r="T317" i="21"/>
  <c r="T310" i="21"/>
  <c r="T313" i="21"/>
  <c r="T316" i="21"/>
  <c r="T309" i="21"/>
  <c r="T312" i="21"/>
  <c r="T315" i="21"/>
  <c r="I238" i="21"/>
  <c r="U201" i="21"/>
  <c r="U194" i="21"/>
  <c r="U203" i="21"/>
  <c r="U199" i="21"/>
  <c r="U195" i="21"/>
  <c r="U202" i="21"/>
  <c r="U197" i="21"/>
  <c r="U200" i="21"/>
  <c r="U198" i="21"/>
  <c r="V101" i="21"/>
  <c r="V93" i="21"/>
  <c r="V96" i="21"/>
  <c r="J101" i="21"/>
  <c r="J92" i="21"/>
  <c r="J97" i="21"/>
  <c r="J98" i="21"/>
  <c r="G96" i="21"/>
  <c r="G100" i="21"/>
  <c r="G93" i="21"/>
  <c r="S135" i="21"/>
  <c r="G95" i="21"/>
  <c r="R18" i="21"/>
  <c r="P12" i="21"/>
  <c r="G101" i="21"/>
  <c r="O93" i="21"/>
  <c r="F130" i="21"/>
  <c r="C14" i="21"/>
  <c r="W94" i="21"/>
  <c r="K12" i="21"/>
  <c r="V134" i="21"/>
  <c r="C94" i="21"/>
  <c r="L135" i="21"/>
  <c r="O13" i="21"/>
  <c r="D311" i="21"/>
  <c r="D314" i="21"/>
  <c r="D317" i="21"/>
  <c r="D310" i="21"/>
  <c r="D313" i="21"/>
  <c r="D316" i="21"/>
  <c r="D309" i="21"/>
  <c r="D312" i="21"/>
  <c r="D315" i="21"/>
  <c r="O237" i="21"/>
  <c r="N237" i="21"/>
  <c r="O236" i="21"/>
  <c r="J240" i="21"/>
  <c r="U196" i="21"/>
  <c r="P169" i="21"/>
  <c r="U157" i="21"/>
  <c r="U160" i="21" s="1"/>
  <c r="M129" i="21"/>
  <c r="M134" i="21"/>
  <c r="M132" i="21"/>
  <c r="M127" i="21"/>
  <c r="M131" i="21"/>
  <c r="G160" i="21"/>
  <c r="G164" i="21"/>
  <c r="S133" i="21"/>
  <c r="O101" i="21"/>
  <c r="C135" i="21"/>
  <c r="G20" i="21"/>
  <c r="T95" i="21"/>
  <c r="T96" i="21"/>
  <c r="T100" i="21"/>
  <c r="T66" i="21"/>
  <c r="C95" i="21"/>
  <c r="P55" i="21"/>
  <c r="P59" i="21" s="1"/>
  <c r="P11" i="21"/>
  <c r="G55" i="21"/>
  <c r="G60" i="21" s="1"/>
  <c r="C101" i="21"/>
  <c r="F134" i="21"/>
  <c r="P161" i="21"/>
  <c r="M92" i="21"/>
  <c r="S134" i="21"/>
  <c r="M161" i="21"/>
  <c r="J64" i="21"/>
  <c r="Q19" i="21"/>
  <c r="O128" i="21"/>
  <c r="J65" i="21"/>
  <c r="C157" i="21"/>
  <c r="C163" i="21" s="1"/>
  <c r="C11" i="21"/>
  <c r="H236" i="21"/>
  <c r="O239" i="21"/>
  <c r="M164" i="21"/>
  <c r="M163" i="21"/>
  <c r="R133" i="21"/>
  <c r="R128" i="21"/>
  <c r="R131" i="21"/>
  <c r="R129" i="21"/>
  <c r="R130" i="21"/>
  <c r="T11" i="21"/>
  <c r="T157" i="21"/>
  <c r="T160" i="21" s="1"/>
  <c r="M196" i="21"/>
  <c r="G135" i="21"/>
  <c r="G132" i="21"/>
  <c r="G127" i="21"/>
  <c r="C133" i="21"/>
  <c r="Q126" i="21"/>
  <c r="C96" i="21"/>
  <c r="G134" i="21"/>
  <c r="W17" i="21"/>
  <c r="U55" i="21"/>
  <c r="U59" i="21" s="1"/>
  <c r="U11" i="21"/>
  <c r="T92" i="21"/>
  <c r="W18" i="21"/>
  <c r="H55" i="21"/>
  <c r="H60" i="21" s="1"/>
  <c r="G94" i="21"/>
  <c r="R17" i="21"/>
  <c r="K92" i="21"/>
  <c r="K99" i="21"/>
  <c r="K95" i="21"/>
  <c r="K98" i="21"/>
  <c r="K100" i="21"/>
  <c r="M20" i="21"/>
  <c r="K166" i="21"/>
  <c r="K163" i="21"/>
  <c r="K161" i="21"/>
  <c r="K165" i="21"/>
  <c r="C134" i="21"/>
  <c r="M233" i="21"/>
  <c r="T59" i="21"/>
  <c r="T12" i="21"/>
  <c r="K279" i="21"/>
  <c r="K272" i="21"/>
  <c r="K275" i="21"/>
  <c r="K271" i="21"/>
  <c r="K274" i="21"/>
  <c r="K277" i="21"/>
  <c r="K270" i="21"/>
  <c r="K273" i="21"/>
  <c r="K276" i="21"/>
  <c r="M235" i="21"/>
  <c r="K235" i="21"/>
  <c r="Q132" i="21"/>
  <c r="Q130" i="21"/>
  <c r="Q133" i="21"/>
  <c r="W166" i="21"/>
  <c r="O233" i="21"/>
  <c r="K135" i="21"/>
  <c r="V97" i="21"/>
  <c r="J96" i="21"/>
  <c r="L95" i="21"/>
  <c r="L98" i="21"/>
  <c r="L100" i="21"/>
  <c r="P164" i="21"/>
  <c r="V99" i="21"/>
  <c r="F100" i="21"/>
  <c r="F101" i="21"/>
  <c r="F93" i="21"/>
  <c r="M133" i="21"/>
  <c r="H95" i="21"/>
  <c r="V131" i="21"/>
  <c r="V92" i="21"/>
  <c r="H234" i="21"/>
  <c r="C55" i="21"/>
  <c r="C61" i="21" s="1"/>
  <c r="W98" i="21"/>
  <c r="U98" i="21"/>
  <c r="U96" i="21"/>
  <c r="Q18" i="21"/>
  <c r="D101" i="21"/>
  <c r="D95" i="21"/>
  <c r="D93" i="21"/>
  <c r="U129" i="21"/>
  <c r="U128" i="21"/>
  <c r="U126" i="21"/>
  <c r="L12" i="21"/>
  <c r="J162" i="21"/>
  <c r="J13" i="21"/>
  <c r="K160" i="21"/>
  <c r="R157" i="21"/>
  <c r="R160" i="21" s="1"/>
  <c r="F55" i="21"/>
  <c r="F60" i="21" s="1"/>
  <c r="V18" i="21"/>
  <c r="T134" i="21"/>
  <c r="T131" i="21"/>
  <c r="T129" i="21"/>
  <c r="T128" i="21"/>
  <c r="T126" i="21"/>
  <c r="T99" i="21"/>
  <c r="H240" i="21"/>
  <c r="O238" i="21"/>
  <c r="O234" i="21"/>
  <c r="I235" i="21"/>
  <c r="H235" i="21"/>
  <c r="I241" i="21"/>
  <c r="W162" i="21"/>
  <c r="W169" i="21"/>
  <c r="G166" i="21"/>
  <c r="O95" i="21"/>
  <c r="I94" i="21"/>
  <c r="I100" i="21"/>
  <c r="I96" i="21"/>
  <c r="I95" i="21"/>
  <c r="R132" i="21"/>
  <c r="M94" i="21"/>
  <c r="F131" i="21"/>
  <c r="G17" i="21"/>
  <c r="E129" i="21"/>
  <c r="E126" i="21"/>
  <c r="T61" i="21"/>
  <c r="H157" i="21"/>
  <c r="H162" i="21" s="1"/>
  <c r="O18" i="21"/>
  <c r="M12" i="21"/>
  <c r="T101" i="21"/>
  <c r="L93" i="21"/>
  <c r="W16" i="21"/>
  <c r="P97" i="21"/>
  <c r="P94" i="21"/>
  <c r="J200" i="21"/>
  <c r="J203" i="21"/>
  <c r="J197" i="21"/>
  <c r="J201" i="21"/>
  <c r="J202" i="21"/>
  <c r="J199" i="21"/>
  <c r="J198" i="21"/>
  <c r="J195" i="21"/>
  <c r="J194" i="21"/>
  <c r="P40" i="21"/>
  <c r="P39" i="21" s="1"/>
  <c r="G130" i="21"/>
  <c r="O163" i="21"/>
  <c r="O312" i="21"/>
  <c r="O315" i="21"/>
  <c r="O311" i="21"/>
  <c r="O314" i="21"/>
  <c r="O317" i="21"/>
  <c r="O310" i="21"/>
  <c r="O313" i="21"/>
  <c r="O316" i="21"/>
  <c r="O235" i="21"/>
  <c r="W233" i="21"/>
  <c r="N234" i="21"/>
  <c r="M234" i="21"/>
  <c r="N240" i="21"/>
  <c r="W241" i="21"/>
  <c r="I237" i="21"/>
  <c r="S126" i="21"/>
  <c r="G161" i="21"/>
  <c r="G129" i="21"/>
  <c r="K130" i="21"/>
  <c r="G98" i="21"/>
  <c r="E96" i="21"/>
  <c r="E98" i="21"/>
  <c r="E93" i="21"/>
  <c r="V98" i="21"/>
  <c r="O99" i="21"/>
  <c r="M93" i="21"/>
  <c r="Q55" i="21"/>
  <c r="Q62" i="21" s="1"/>
  <c r="Q11" i="21"/>
  <c r="W97" i="21"/>
  <c r="N67" i="21"/>
  <c r="J196" i="21"/>
  <c r="O129" i="21"/>
  <c r="U134" i="21"/>
  <c r="Q40" i="21"/>
  <c r="Q39" i="21" s="1"/>
  <c r="L129" i="21"/>
  <c r="W55" i="21"/>
  <c r="W65" i="21" s="1"/>
  <c r="M162" i="21"/>
  <c r="F18" i="21"/>
  <c r="D12" i="21"/>
  <c r="N236" i="21"/>
  <c r="L232" i="21"/>
  <c r="I234" i="21"/>
  <c r="F157" i="21"/>
  <c r="F11" i="21"/>
  <c r="G131" i="21"/>
  <c r="W92" i="21"/>
  <c r="L16" i="21"/>
  <c r="E55" i="21"/>
  <c r="E58" i="21" s="1"/>
  <c r="E11" i="21"/>
  <c r="V17" i="21"/>
  <c r="F96" i="21"/>
  <c r="T17" i="21"/>
  <c r="T64" i="21"/>
  <c r="R55" i="21"/>
  <c r="R65" i="21" s="1"/>
  <c r="R11" i="21"/>
  <c r="G16" i="21"/>
  <c r="T65" i="21"/>
  <c r="E134" i="21"/>
  <c r="J67" i="21"/>
  <c r="Q128" i="21"/>
  <c r="K129" i="21"/>
  <c r="D128" i="21"/>
  <c r="D126" i="21"/>
  <c r="D134" i="21"/>
  <c r="D133" i="21"/>
  <c r="N61" i="21"/>
  <c r="N275" i="21"/>
  <c r="N271" i="21"/>
  <c r="N274" i="21"/>
  <c r="N277" i="21"/>
  <c r="N270" i="21"/>
  <c r="N273" i="21"/>
  <c r="N276" i="21"/>
  <c r="N279" i="21"/>
  <c r="L275" i="21"/>
  <c r="L271" i="21"/>
  <c r="L274" i="21"/>
  <c r="L277" i="21"/>
  <c r="L270" i="21"/>
  <c r="L273" i="21"/>
  <c r="L276" i="21"/>
  <c r="L279" i="21"/>
  <c r="W237" i="21"/>
  <c r="I236" i="21"/>
  <c r="I232" i="21"/>
  <c r="W232" i="21"/>
  <c r="F129" i="21"/>
  <c r="F132" i="21"/>
  <c r="F127" i="21"/>
  <c r="Q127" i="21"/>
  <c r="F135" i="21"/>
  <c r="W160" i="21"/>
  <c r="G92" i="21"/>
  <c r="L97" i="21"/>
  <c r="E92" i="21"/>
  <c r="F17" i="21"/>
  <c r="S67" i="21"/>
  <c r="S64" i="21"/>
  <c r="S60" i="21"/>
  <c r="T98" i="21"/>
  <c r="R97" i="21"/>
  <c r="R94" i="21"/>
  <c r="C17" i="21"/>
  <c r="C64" i="21"/>
  <c r="Q94" i="21"/>
  <c r="G97" i="21"/>
  <c r="N60" i="21"/>
  <c r="W168" i="21"/>
  <c r="K55" i="21"/>
  <c r="K61" i="21" s="1"/>
  <c r="K126" i="21"/>
  <c r="O97" i="21"/>
  <c r="I240" i="21"/>
  <c r="I233" i="21"/>
  <c r="N235" i="21"/>
  <c r="L272" i="21"/>
  <c r="J276" i="21"/>
  <c r="J279" i="21"/>
  <c r="J275" i="21"/>
  <c r="J271" i="21"/>
  <c r="J274" i="21"/>
  <c r="J277" i="21"/>
  <c r="J270" i="21"/>
  <c r="J273" i="21"/>
  <c r="J232" i="21"/>
  <c r="H232" i="21"/>
  <c r="H238" i="21"/>
  <c r="L161" i="21"/>
  <c r="N202" i="21"/>
  <c r="N200" i="21"/>
  <c r="N203" i="21"/>
  <c r="N201" i="21"/>
  <c r="N198" i="21"/>
  <c r="N197" i="21"/>
  <c r="N194" i="21"/>
  <c r="N195" i="21"/>
  <c r="N199" i="21"/>
  <c r="K131" i="21"/>
  <c r="K128" i="21"/>
  <c r="K134" i="21"/>
  <c r="K133" i="21"/>
  <c r="O131" i="21"/>
  <c r="V132" i="21"/>
  <c r="V129" i="21"/>
  <c r="V127" i="21"/>
  <c r="V135" i="21"/>
  <c r="V126" i="21"/>
  <c r="V130" i="21"/>
  <c r="H100" i="21"/>
  <c r="H93" i="21"/>
  <c r="H96" i="21"/>
  <c r="Q129" i="21"/>
  <c r="O126" i="21"/>
  <c r="Q15" i="21"/>
  <c r="F98" i="21"/>
  <c r="N40" i="21"/>
  <c r="N39" i="21" s="1"/>
  <c r="D17" i="21"/>
  <c r="R92" i="21"/>
  <c r="C98" i="21"/>
  <c r="L15" i="21"/>
  <c r="N59" i="21"/>
  <c r="G168" i="21"/>
  <c r="I157" i="21"/>
  <c r="I162" i="21" s="1"/>
  <c r="I13" i="21"/>
  <c r="D96" i="21"/>
  <c r="M135" i="21"/>
  <c r="P16" i="21"/>
  <c r="I55" i="21"/>
  <c r="I63" i="21" s="1"/>
  <c r="I11" i="21"/>
  <c r="I267" i="21"/>
  <c r="S157" i="21"/>
  <c r="S160" i="21" s="1"/>
  <c r="S11" i="21"/>
  <c r="V14" i="21"/>
  <c r="I16" i="21"/>
  <c r="Q14" i="21"/>
  <c r="N65" i="21"/>
  <c r="J168" i="21"/>
  <c r="J166" i="21"/>
  <c r="J164" i="21"/>
  <c r="J163" i="21"/>
  <c r="J165" i="21"/>
  <c r="N239" i="21"/>
  <c r="L236" i="21"/>
  <c r="N232" i="21"/>
  <c r="S234" i="21"/>
  <c r="N241" i="21"/>
  <c r="J272" i="21"/>
  <c r="G162" i="21"/>
  <c r="G232" i="21"/>
  <c r="M237" i="21"/>
  <c r="V238" i="21"/>
  <c r="L233" i="21"/>
  <c r="V157" i="21"/>
  <c r="V160" i="21" s="1"/>
  <c r="V11" i="21"/>
  <c r="M165" i="21"/>
  <c r="M101" i="21"/>
  <c r="J93" i="21"/>
  <c r="N93" i="21"/>
  <c r="N98" i="21"/>
  <c r="L92" i="21"/>
  <c r="W161" i="21"/>
  <c r="E132" i="21"/>
  <c r="E135" i="21"/>
  <c r="T67" i="21"/>
  <c r="V128" i="21"/>
  <c r="N100" i="21"/>
  <c r="E157" i="21"/>
  <c r="E160" i="21" s="1"/>
  <c r="Q96" i="21"/>
  <c r="K16" i="21"/>
  <c r="J128" i="21"/>
  <c r="J134" i="21"/>
  <c r="J135" i="21"/>
  <c r="D98" i="21"/>
  <c r="W40" i="21"/>
  <c r="W39" i="21" s="1"/>
  <c r="H16" i="21"/>
  <c r="L96" i="21"/>
  <c r="K162" i="21"/>
  <c r="M55" i="21"/>
  <c r="M59" i="21" s="1"/>
  <c r="L55" i="21"/>
  <c r="L67" i="21" s="1"/>
  <c r="I197" i="21"/>
  <c r="I199" i="21"/>
  <c r="I203" i="21"/>
  <c r="I201" i="21"/>
  <c r="I200" i="21"/>
  <c r="I202" i="21"/>
  <c r="I198" i="21"/>
  <c r="I195" i="21"/>
  <c r="I194" i="21"/>
  <c r="N66" i="21"/>
  <c r="N63" i="21"/>
  <c r="N94" i="21"/>
  <c r="E127" i="21"/>
  <c r="I133" i="21"/>
  <c r="I130" i="21"/>
  <c r="I135" i="21"/>
  <c r="F155" i="20"/>
  <c r="F229" i="20"/>
  <c r="F241" i="20" s="1"/>
  <c r="J148" i="20"/>
  <c r="J229" i="20"/>
  <c r="E39" i="20"/>
  <c r="H267" i="20"/>
  <c r="H272" i="20" s="1"/>
  <c r="G259" i="20"/>
  <c r="G13" i="20" s="1"/>
  <c r="T70" i="10"/>
  <c r="H70" i="10" s="1"/>
  <c r="O229" i="20"/>
  <c r="O234" i="20" s="1"/>
  <c r="T229" i="20"/>
  <c r="T235" i="20" s="1"/>
  <c r="P16" i="20"/>
  <c r="L229" i="20"/>
  <c r="L237" i="20" s="1"/>
  <c r="I147" i="20"/>
  <c r="I229" i="20"/>
  <c r="I240" i="20" s="1"/>
  <c r="C153" i="20"/>
  <c r="C229" i="20"/>
  <c r="C233" i="20" s="1"/>
  <c r="C150" i="20"/>
  <c r="S229" i="20"/>
  <c r="S233" i="20" s="1"/>
  <c r="W229" i="20"/>
  <c r="W240" i="20" s="1"/>
  <c r="V229" i="20"/>
  <c r="V236" i="20" s="1"/>
  <c r="K229" i="20"/>
  <c r="K240" i="20" s="1"/>
  <c r="H229" i="20"/>
  <c r="R229" i="20"/>
  <c r="D229" i="20"/>
  <c r="D236" i="20" s="1"/>
  <c r="D157" i="20"/>
  <c r="W150" i="20"/>
  <c r="G148" i="20"/>
  <c r="G229" i="20"/>
  <c r="G239" i="20" s="1"/>
  <c r="P229" i="20"/>
  <c r="P241" i="20" s="1"/>
  <c r="U229" i="20"/>
  <c r="U236" i="20" s="1"/>
  <c r="U150" i="20"/>
  <c r="L148" i="20"/>
  <c r="N150" i="20"/>
  <c r="N229" i="20"/>
  <c r="M147" i="20"/>
  <c r="M229" i="20"/>
  <c r="M234" i="20" s="1"/>
  <c r="K39" i="20"/>
  <c r="Q229" i="20"/>
  <c r="Q233" i="20" s="1"/>
  <c r="Q147" i="20"/>
  <c r="E229" i="20"/>
  <c r="E238" i="20" s="1"/>
  <c r="E147" i="20"/>
  <c r="Q153" i="20"/>
  <c r="N55" i="20"/>
  <c r="N63" i="20" s="1"/>
  <c r="S13" i="20"/>
  <c r="T14" i="20"/>
  <c r="N11" i="20"/>
  <c r="H14" i="20"/>
  <c r="I39" i="20"/>
  <c r="N40" i="20"/>
  <c r="N39" i="20" s="1"/>
  <c r="S40" i="20"/>
  <c r="S39" i="20" s="1"/>
  <c r="K13" i="20"/>
  <c r="N12" i="20"/>
  <c r="G40" i="20"/>
  <c r="G39" i="20" s="1"/>
  <c r="C39" i="20"/>
  <c r="C20" i="20"/>
  <c r="W11" i="20"/>
  <c r="W55" i="20"/>
  <c r="W65" i="20" s="1"/>
  <c r="F14" i="20"/>
  <c r="C55" i="20"/>
  <c r="C62" i="20" s="1"/>
  <c r="T98" i="10" s="1"/>
  <c r="H98" i="10" s="1"/>
  <c r="P40" i="20"/>
  <c r="P39" i="20" s="1"/>
  <c r="Q55" i="20"/>
  <c r="Q60" i="20" s="1"/>
  <c r="K55" i="20"/>
  <c r="K66" i="20" s="1"/>
  <c r="V40" i="20"/>
  <c r="V39" i="20" s="1"/>
  <c r="O12" i="20"/>
  <c r="E55" i="20"/>
  <c r="E61" i="20" s="1"/>
  <c r="L55" i="20"/>
  <c r="L61" i="20" s="1"/>
  <c r="L11" i="20"/>
  <c r="C16" i="20"/>
  <c r="O40" i="20"/>
  <c r="O39" i="20" s="1"/>
  <c r="I11" i="20"/>
  <c r="I55" i="20"/>
  <c r="I62" i="20" s="1"/>
  <c r="C12" i="20"/>
  <c r="F55" i="20"/>
  <c r="F63" i="20" s="1"/>
  <c r="N16" i="20"/>
  <c r="T55" i="20"/>
  <c r="T66" i="20" s="1"/>
  <c r="L15" i="20"/>
  <c r="W15" i="20"/>
  <c r="L40" i="20"/>
  <c r="L39" i="20" s="1"/>
  <c r="J40" i="20"/>
  <c r="J39" i="20" s="1"/>
  <c r="H55" i="20"/>
  <c r="H61" i="20" s="1"/>
  <c r="E239" i="30" l="1"/>
  <c r="J166" i="24"/>
  <c r="P62" i="20"/>
  <c r="U233" i="19"/>
  <c r="E234" i="30"/>
  <c r="V13" i="29"/>
  <c r="J165" i="24"/>
  <c r="E60" i="26"/>
  <c r="J160" i="24"/>
  <c r="D59" i="20"/>
  <c r="J60" i="22"/>
  <c r="U237" i="19"/>
  <c r="J161" i="24"/>
  <c r="L58" i="28"/>
  <c r="L61" i="28"/>
  <c r="J65" i="19"/>
  <c r="P59" i="29"/>
  <c r="M233" i="30"/>
  <c r="L60" i="28"/>
  <c r="R165" i="23"/>
  <c r="D167" i="29"/>
  <c r="L66" i="28"/>
  <c r="W166" i="25"/>
  <c r="O58" i="22"/>
  <c r="Q240" i="19"/>
  <c r="N62" i="28"/>
  <c r="M237" i="30"/>
  <c r="M235" i="30"/>
  <c r="S59" i="28"/>
  <c r="R169" i="23"/>
  <c r="L62" i="28"/>
  <c r="W167" i="25"/>
  <c r="Q233" i="19"/>
  <c r="M241" i="30"/>
  <c r="E67" i="25"/>
  <c r="E238" i="30"/>
  <c r="R160" i="23"/>
  <c r="D168" i="29"/>
  <c r="L59" i="28"/>
  <c r="M232" i="30"/>
  <c r="R168" i="23"/>
  <c r="M163" i="24"/>
  <c r="D66" i="20"/>
  <c r="T165" i="18"/>
  <c r="C66" i="32"/>
  <c r="P66" i="20"/>
  <c r="U63" i="24"/>
  <c r="E237" i="30"/>
  <c r="J164" i="24"/>
  <c r="C59" i="32"/>
  <c r="E235" i="30"/>
  <c r="J163" i="24"/>
  <c r="C60" i="32"/>
  <c r="T553" i="10" s="1"/>
  <c r="H553" i="10" s="1"/>
  <c r="P65" i="20"/>
  <c r="O26" i="34"/>
  <c r="O31" i="34"/>
  <c r="O29" i="34"/>
  <c r="G28" i="34"/>
  <c r="O25" i="34"/>
  <c r="O33" i="34"/>
  <c r="O27" i="34"/>
  <c r="O28" i="34"/>
  <c r="O30" i="34"/>
  <c r="O32" i="34"/>
  <c r="N63" i="22"/>
  <c r="U67" i="20"/>
  <c r="S60" i="26"/>
  <c r="N62" i="22"/>
  <c r="N61" i="22"/>
  <c r="Q67" i="29"/>
  <c r="M64" i="32"/>
  <c r="J27" i="22"/>
  <c r="L63" i="28"/>
  <c r="N60" i="22"/>
  <c r="P67" i="28"/>
  <c r="O63" i="22"/>
  <c r="I58" i="25"/>
  <c r="I62" i="25"/>
  <c r="P63" i="20"/>
  <c r="P64" i="20"/>
  <c r="O62" i="22"/>
  <c r="J29" i="22"/>
  <c r="C61" i="32"/>
  <c r="O61" i="22"/>
  <c r="J28" i="22"/>
  <c r="O64" i="22"/>
  <c r="J30" i="22"/>
  <c r="P59" i="20"/>
  <c r="K60" i="27"/>
  <c r="O65" i="22"/>
  <c r="R21" i="30"/>
  <c r="R25" i="30" s="1"/>
  <c r="N65" i="27"/>
  <c r="O60" i="22"/>
  <c r="J33" i="22"/>
  <c r="J65" i="30"/>
  <c r="O66" i="22"/>
  <c r="R61" i="18"/>
  <c r="J67" i="30"/>
  <c r="P58" i="20"/>
  <c r="W31" i="34"/>
  <c r="W29" i="34"/>
  <c r="S25" i="34"/>
  <c r="S32" i="34"/>
  <c r="S27" i="34"/>
  <c r="S33" i="34"/>
  <c r="S28" i="34"/>
  <c r="S30" i="34"/>
  <c r="S31" i="34"/>
  <c r="W28" i="34"/>
  <c r="W33" i="34"/>
  <c r="W25" i="34"/>
  <c r="W30" i="34"/>
  <c r="W27" i="34"/>
  <c r="W32" i="34"/>
  <c r="W26" i="34"/>
  <c r="Q31" i="34"/>
  <c r="S24" i="34"/>
  <c r="S29" i="34"/>
  <c r="O21" i="22"/>
  <c r="O30" i="22" s="1"/>
  <c r="K31" i="34"/>
  <c r="W232" i="26"/>
  <c r="N163" i="24"/>
  <c r="R169" i="26"/>
  <c r="L166" i="26"/>
  <c r="L64" i="24"/>
  <c r="W63" i="25"/>
  <c r="R65" i="27"/>
  <c r="W60" i="24"/>
  <c r="M168" i="32"/>
  <c r="C163" i="19"/>
  <c r="O164" i="30"/>
  <c r="I66" i="26"/>
  <c r="N240" i="27"/>
  <c r="R162" i="26"/>
  <c r="L164" i="26"/>
  <c r="L66" i="24"/>
  <c r="L61" i="24"/>
  <c r="G61" i="20"/>
  <c r="T59" i="22"/>
  <c r="T61" i="22"/>
  <c r="W66" i="25"/>
  <c r="N236" i="27"/>
  <c r="R164" i="26"/>
  <c r="L163" i="26"/>
  <c r="G62" i="20"/>
  <c r="L65" i="19"/>
  <c r="L163" i="28"/>
  <c r="O167" i="30"/>
  <c r="N241" i="23"/>
  <c r="I67" i="26"/>
  <c r="O237" i="26"/>
  <c r="R165" i="26"/>
  <c r="G58" i="20"/>
  <c r="G59" i="20"/>
  <c r="V62" i="28"/>
  <c r="P234" i="30"/>
  <c r="H165" i="26"/>
  <c r="C236" i="30"/>
  <c r="I64" i="26"/>
  <c r="N161" i="24"/>
  <c r="I62" i="26"/>
  <c r="N240" i="23"/>
  <c r="R166" i="26"/>
  <c r="F164" i="22"/>
  <c r="G64" i="20"/>
  <c r="Q66" i="28"/>
  <c r="I163" i="30"/>
  <c r="N166" i="24"/>
  <c r="G67" i="20"/>
  <c r="T64" i="22"/>
  <c r="D65" i="19"/>
  <c r="N59" i="18"/>
  <c r="Q66" i="25"/>
  <c r="N167" i="24"/>
  <c r="F169" i="22"/>
  <c r="I64" i="25"/>
  <c r="V64" i="21"/>
  <c r="Q60" i="28"/>
  <c r="L169" i="26"/>
  <c r="I67" i="25"/>
  <c r="I63" i="25"/>
  <c r="I59" i="25"/>
  <c r="J67" i="27"/>
  <c r="I66" i="25"/>
  <c r="U168" i="19"/>
  <c r="L165" i="26"/>
  <c r="I64" i="32"/>
  <c r="L169" i="29"/>
  <c r="L167" i="26"/>
  <c r="L168" i="26"/>
  <c r="G66" i="20"/>
  <c r="G65" i="20"/>
  <c r="L237" i="30"/>
  <c r="M65" i="32"/>
  <c r="M160" i="32"/>
  <c r="G233" i="32"/>
  <c r="Q60" i="19"/>
  <c r="M167" i="32"/>
  <c r="L240" i="30"/>
  <c r="R241" i="30"/>
  <c r="K236" i="29"/>
  <c r="U167" i="30"/>
  <c r="W236" i="28"/>
  <c r="D233" i="25"/>
  <c r="O166" i="30"/>
  <c r="W241" i="26"/>
  <c r="K168" i="24"/>
  <c r="K166" i="24"/>
  <c r="D62" i="20"/>
  <c r="W65" i="25"/>
  <c r="K62" i="25"/>
  <c r="L168" i="28"/>
  <c r="M161" i="32"/>
  <c r="P21" i="19"/>
  <c r="P31" i="19" s="1"/>
  <c r="I232" i="33"/>
  <c r="C166" i="33"/>
  <c r="C161" i="33"/>
  <c r="M166" i="32"/>
  <c r="J237" i="19"/>
  <c r="C160" i="33"/>
  <c r="F234" i="29"/>
  <c r="L67" i="27"/>
  <c r="P63" i="29"/>
  <c r="R233" i="30"/>
  <c r="K239" i="29"/>
  <c r="U163" i="30"/>
  <c r="W239" i="28"/>
  <c r="L167" i="28"/>
  <c r="O165" i="30"/>
  <c r="W234" i="26"/>
  <c r="K167" i="24"/>
  <c r="K162" i="24"/>
  <c r="J61" i="30"/>
  <c r="M67" i="20"/>
  <c r="W59" i="25"/>
  <c r="L166" i="28"/>
  <c r="M169" i="32"/>
  <c r="Q66" i="19"/>
  <c r="G232" i="32"/>
  <c r="S66" i="19"/>
  <c r="J232" i="19"/>
  <c r="V165" i="30"/>
  <c r="R234" i="30"/>
  <c r="C235" i="30"/>
  <c r="C59" i="28"/>
  <c r="U165" i="30"/>
  <c r="J161" i="18"/>
  <c r="O168" i="30"/>
  <c r="W236" i="26"/>
  <c r="K164" i="24"/>
  <c r="N234" i="27"/>
  <c r="J165" i="18"/>
  <c r="K165" i="24"/>
  <c r="J65" i="20"/>
  <c r="W62" i="25"/>
  <c r="W58" i="25"/>
  <c r="U167" i="19"/>
  <c r="M62" i="32"/>
  <c r="P21" i="25"/>
  <c r="P24" i="25" s="1"/>
  <c r="W64" i="25"/>
  <c r="N67" i="27"/>
  <c r="U166" i="19"/>
  <c r="M59" i="32"/>
  <c r="F237" i="29"/>
  <c r="C168" i="33"/>
  <c r="K239" i="19"/>
  <c r="I238" i="33"/>
  <c r="Q65" i="19"/>
  <c r="E241" i="26"/>
  <c r="K232" i="28"/>
  <c r="U169" i="19"/>
  <c r="P237" i="30"/>
  <c r="M63" i="32"/>
  <c r="L165" i="28"/>
  <c r="L160" i="28"/>
  <c r="C164" i="19"/>
  <c r="K59" i="18"/>
  <c r="M63" i="20"/>
  <c r="M65" i="20"/>
  <c r="W60" i="25"/>
  <c r="N66" i="27"/>
  <c r="M163" i="32"/>
  <c r="K235" i="19"/>
  <c r="C169" i="19"/>
  <c r="C164" i="28"/>
  <c r="Q59" i="19"/>
  <c r="K235" i="28"/>
  <c r="P235" i="30"/>
  <c r="W238" i="28"/>
  <c r="U164" i="19"/>
  <c r="P232" i="30"/>
  <c r="M66" i="32"/>
  <c r="C168" i="19"/>
  <c r="C66" i="28"/>
  <c r="O66" i="18"/>
  <c r="L58" i="27"/>
  <c r="N160" i="22"/>
  <c r="N166" i="22"/>
  <c r="K33" i="27"/>
  <c r="M61" i="32"/>
  <c r="O241" i="30"/>
  <c r="L236" i="30"/>
  <c r="E238" i="26"/>
  <c r="Q58" i="19"/>
  <c r="U162" i="19"/>
  <c r="N239" i="28"/>
  <c r="P238" i="30"/>
  <c r="I160" i="27"/>
  <c r="M67" i="32"/>
  <c r="U169" i="30"/>
  <c r="F236" i="26"/>
  <c r="L59" i="27"/>
  <c r="J166" i="29"/>
  <c r="K61" i="18"/>
  <c r="C60" i="24"/>
  <c r="T287" i="10" s="1"/>
  <c r="H287" i="10" s="1"/>
  <c r="L161" i="28"/>
  <c r="P61" i="29"/>
  <c r="P62" i="23"/>
  <c r="K161" i="24"/>
  <c r="I67" i="18"/>
  <c r="N241" i="28"/>
  <c r="M58" i="32"/>
  <c r="K240" i="28"/>
  <c r="F239" i="26"/>
  <c r="F235" i="26"/>
  <c r="L60" i="27"/>
  <c r="F234" i="26"/>
  <c r="N24" i="34"/>
  <c r="L65" i="27"/>
  <c r="G239" i="32"/>
  <c r="C167" i="19"/>
  <c r="L238" i="30"/>
  <c r="K237" i="33"/>
  <c r="K66" i="26"/>
  <c r="L63" i="27"/>
  <c r="S63" i="28"/>
  <c r="L164" i="28"/>
  <c r="G166" i="28"/>
  <c r="R237" i="30"/>
  <c r="U161" i="30"/>
  <c r="W235" i="28"/>
  <c r="O160" i="30"/>
  <c r="F233" i="26"/>
  <c r="W67" i="24"/>
  <c r="L168" i="29"/>
  <c r="M64" i="20"/>
  <c r="M66" i="20"/>
  <c r="J60" i="21"/>
  <c r="C160" i="19"/>
  <c r="U162" i="30"/>
  <c r="L162" i="29"/>
  <c r="W238" i="26"/>
  <c r="S166" i="25"/>
  <c r="H63" i="24"/>
  <c r="H60" i="24"/>
  <c r="M58" i="20"/>
  <c r="J32" i="34"/>
  <c r="H59" i="24"/>
  <c r="H58" i="24"/>
  <c r="J166" i="18"/>
  <c r="N161" i="22"/>
  <c r="K30" i="27"/>
  <c r="H67" i="24"/>
  <c r="S232" i="28"/>
  <c r="V162" i="23"/>
  <c r="N238" i="28"/>
  <c r="E62" i="25"/>
  <c r="F239" i="18"/>
  <c r="M166" i="24"/>
  <c r="H65" i="24"/>
  <c r="T62" i="22"/>
  <c r="T67" i="22"/>
  <c r="U235" i="19"/>
  <c r="N237" i="28"/>
  <c r="E233" i="27"/>
  <c r="M169" i="25"/>
  <c r="E58" i="26"/>
  <c r="J162" i="18"/>
  <c r="K29" i="27"/>
  <c r="T65" i="22"/>
  <c r="N168" i="22"/>
  <c r="D24" i="34"/>
  <c r="K27" i="27"/>
  <c r="R60" i="20"/>
  <c r="H66" i="24"/>
  <c r="T236" i="28"/>
  <c r="W232" i="29"/>
  <c r="M165" i="25"/>
  <c r="E67" i="26"/>
  <c r="N162" i="22"/>
  <c r="H236" i="22"/>
  <c r="J160" i="18"/>
  <c r="K28" i="27"/>
  <c r="K31" i="27"/>
  <c r="K64" i="27"/>
  <c r="K66" i="27"/>
  <c r="F62" i="26"/>
  <c r="C62" i="18"/>
  <c r="T212" i="10" s="1"/>
  <c r="H212" i="10" s="1"/>
  <c r="L233" i="30"/>
  <c r="L239" i="30"/>
  <c r="Q234" i="19"/>
  <c r="V67" i="23"/>
  <c r="N169" i="22"/>
  <c r="K26" i="27"/>
  <c r="K58" i="27"/>
  <c r="Q26" i="34"/>
  <c r="D64" i="21"/>
  <c r="O66" i="21"/>
  <c r="Q235" i="19"/>
  <c r="U62" i="25"/>
  <c r="K32" i="27"/>
  <c r="M164" i="25"/>
  <c r="V65" i="18"/>
  <c r="H61" i="24"/>
  <c r="N165" i="22"/>
  <c r="K24" i="27"/>
  <c r="K62" i="27"/>
  <c r="K67" i="27"/>
  <c r="K59" i="27"/>
  <c r="G239" i="30"/>
  <c r="M64" i="24"/>
  <c r="N163" i="22"/>
  <c r="I166" i="29"/>
  <c r="J59" i="29"/>
  <c r="U65" i="25"/>
  <c r="Q237" i="19"/>
  <c r="T232" i="28"/>
  <c r="O60" i="24"/>
  <c r="S236" i="28"/>
  <c r="R237" i="28"/>
  <c r="G236" i="30"/>
  <c r="S58" i="25"/>
  <c r="D26" i="34"/>
  <c r="K32" i="34"/>
  <c r="O62" i="21"/>
  <c r="W67" i="19"/>
  <c r="V165" i="19"/>
  <c r="Q238" i="19"/>
  <c r="T238" i="28"/>
  <c r="S235" i="28"/>
  <c r="G234" i="30"/>
  <c r="R232" i="28"/>
  <c r="G237" i="30"/>
  <c r="F61" i="26"/>
  <c r="F235" i="18"/>
  <c r="N167" i="22"/>
  <c r="W236" i="24"/>
  <c r="Q33" i="34"/>
  <c r="G64" i="21"/>
  <c r="W240" i="24"/>
  <c r="R236" i="28"/>
  <c r="G233" i="30"/>
  <c r="H60" i="26"/>
  <c r="H64" i="24"/>
  <c r="J67" i="20"/>
  <c r="J60" i="20"/>
  <c r="P61" i="20"/>
  <c r="U238" i="19"/>
  <c r="I162" i="29"/>
  <c r="M168" i="25"/>
  <c r="G241" i="30"/>
  <c r="T66" i="22"/>
  <c r="K29" i="34"/>
  <c r="S66" i="20"/>
  <c r="V59" i="20"/>
  <c r="U62" i="20"/>
  <c r="V62" i="20"/>
  <c r="S65" i="20"/>
  <c r="V63" i="20"/>
  <c r="S62" i="20"/>
  <c r="S64" i="20"/>
  <c r="V64" i="20"/>
  <c r="S59" i="20"/>
  <c r="U58" i="20"/>
  <c r="U64" i="20"/>
  <c r="U60" i="20"/>
  <c r="V65" i="20"/>
  <c r="V67" i="20"/>
  <c r="S61" i="20"/>
  <c r="V66" i="20"/>
  <c r="U63" i="20"/>
  <c r="S58" i="20"/>
  <c r="U61" i="20"/>
  <c r="O13" i="20"/>
  <c r="V61" i="20"/>
  <c r="U59" i="20"/>
  <c r="U66" i="20"/>
  <c r="S67" i="20"/>
  <c r="J62" i="20"/>
  <c r="J59" i="20"/>
  <c r="J66" i="20"/>
  <c r="J63" i="20"/>
  <c r="J64" i="20"/>
  <c r="E235" i="27"/>
  <c r="E59" i="29"/>
  <c r="P168" i="19"/>
  <c r="P167" i="19"/>
  <c r="E232" i="27"/>
  <c r="E62" i="29"/>
  <c r="F21" i="23"/>
  <c r="F26" i="23" s="1"/>
  <c r="J234" i="22"/>
  <c r="H232" i="22"/>
  <c r="R63" i="20"/>
  <c r="H236" i="33"/>
  <c r="J236" i="32"/>
  <c r="S62" i="32"/>
  <c r="S64" i="32"/>
  <c r="G63" i="32"/>
  <c r="E67" i="29"/>
  <c r="E239" i="27"/>
  <c r="Q63" i="28"/>
  <c r="P161" i="19"/>
  <c r="E240" i="27"/>
  <c r="E61" i="29"/>
  <c r="D232" i="24"/>
  <c r="D233" i="24"/>
  <c r="J240" i="22"/>
  <c r="D59" i="23"/>
  <c r="J169" i="28"/>
  <c r="U59" i="29"/>
  <c r="W61" i="25"/>
  <c r="E25" i="34"/>
  <c r="P164" i="19"/>
  <c r="W234" i="32"/>
  <c r="J65" i="28"/>
  <c r="S64" i="27"/>
  <c r="E241" i="27"/>
  <c r="J64" i="28"/>
  <c r="E65" i="29"/>
  <c r="E58" i="29"/>
  <c r="F21" i="24"/>
  <c r="F26" i="24" s="1"/>
  <c r="J236" i="22"/>
  <c r="H234" i="22"/>
  <c r="N59" i="29"/>
  <c r="T61" i="23"/>
  <c r="J63" i="28"/>
  <c r="P165" i="19"/>
  <c r="E166" i="26"/>
  <c r="E60" i="29"/>
  <c r="G31" i="34"/>
  <c r="F32" i="34"/>
  <c r="O64" i="21"/>
  <c r="J239" i="32"/>
  <c r="N62" i="29"/>
  <c r="W240" i="32"/>
  <c r="E238" i="27"/>
  <c r="J60" i="28"/>
  <c r="P169" i="19"/>
  <c r="J163" i="29"/>
  <c r="S60" i="32"/>
  <c r="E66" i="29"/>
  <c r="F65" i="18"/>
  <c r="R65" i="20"/>
  <c r="J169" i="29"/>
  <c r="O62" i="27"/>
  <c r="E64" i="29"/>
  <c r="J67" i="28"/>
  <c r="P160" i="19"/>
  <c r="S58" i="32"/>
  <c r="Q61" i="23"/>
  <c r="Q62" i="23"/>
  <c r="F64" i="18"/>
  <c r="U29" i="34"/>
  <c r="W235" i="32"/>
  <c r="L169" i="19"/>
  <c r="J233" i="32"/>
  <c r="J67" i="29"/>
  <c r="I160" i="19"/>
  <c r="P163" i="19"/>
  <c r="S66" i="32"/>
  <c r="D238" i="24"/>
  <c r="Q65" i="23"/>
  <c r="N236" i="23"/>
  <c r="I65" i="18"/>
  <c r="N63" i="23"/>
  <c r="R62" i="20"/>
  <c r="R66" i="20"/>
  <c r="R59" i="20"/>
  <c r="J238" i="32"/>
  <c r="W237" i="32"/>
  <c r="H235" i="33"/>
  <c r="N60" i="29"/>
  <c r="I169" i="19"/>
  <c r="J63" i="29"/>
  <c r="S65" i="32"/>
  <c r="J59" i="28"/>
  <c r="Q59" i="23"/>
  <c r="D61" i="23"/>
  <c r="Q66" i="23"/>
  <c r="J235" i="22"/>
  <c r="Q64" i="23"/>
  <c r="R61" i="20"/>
  <c r="R67" i="20"/>
  <c r="K63" i="27"/>
  <c r="M30" i="34"/>
  <c r="H26" i="34"/>
  <c r="U27" i="34"/>
  <c r="P162" i="19"/>
  <c r="I161" i="19"/>
  <c r="J61" i="28"/>
  <c r="S63" i="32"/>
  <c r="U163" i="26"/>
  <c r="Q60" i="23"/>
  <c r="Q63" i="23"/>
  <c r="P21" i="22"/>
  <c r="P24" i="22" s="1"/>
  <c r="J26" i="34"/>
  <c r="K27" i="34"/>
  <c r="S67" i="32"/>
  <c r="H238" i="33"/>
  <c r="E234" i="27"/>
  <c r="I162" i="19"/>
  <c r="J162" i="29"/>
  <c r="Q58" i="23"/>
  <c r="R64" i="33"/>
  <c r="G61" i="32"/>
  <c r="R61" i="33"/>
  <c r="H233" i="33"/>
  <c r="I167" i="19"/>
  <c r="J58" i="28"/>
  <c r="S67" i="27"/>
  <c r="S61" i="27"/>
  <c r="D237" i="24"/>
  <c r="J161" i="29"/>
  <c r="R64" i="20"/>
  <c r="I28" i="34"/>
  <c r="I27" i="34"/>
  <c r="I24" i="34"/>
  <c r="I32" i="34"/>
  <c r="I30" i="34"/>
  <c r="I31" i="34"/>
  <c r="I33" i="34"/>
  <c r="M33" i="34"/>
  <c r="I25" i="34"/>
  <c r="D28" i="34"/>
  <c r="D32" i="34"/>
  <c r="D33" i="34"/>
  <c r="D29" i="34"/>
  <c r="D31" i="34"/>
  <c r="D27" i="34"/>
  <c r="D25" i="34"/>
  <c r="U24" i="34"/>
  <c r="U33" i="34"/>
  <c r="U32" i="34"/>
  <c r="U28" i="34"/>
  <c r="U31" i="34"/>
  <c r="U30" i="34"/>
  <c r="T26" i="34"/>
  <c r="Q28" i="34"/>
  <c r="Q24" i="34"/>
  <c r="Q27" i="34"/>
  <c r="Q32" i="34"/>
  <c r="Q30" i="34"/>
  <c r="V27" i="34"/>
  <c r="V26" i="34"/>
  <c r="V31" i="34"/>
  <c r="V29" i="34"/>
  <c r="V24" i="34"/>
  <c r="V33" i="34"/>
  <c r="V25" i="34"/>
  <c r="L30" i="34"/>
  <c r="U25" i="34"/>
  <c r="Q25" i="34"/>
  <c r="R33" i="34"/>
  <c r="R31" i="34"/>
  <c r="R26" i="34"/>
  <c r="R32" i="34"/>
  <c r="R25" i="34"/>
  <c r="R27" i="34"/>
  <c r="R30" i="34"/>
  <c r="R28" i="34"/>
  <c r="R29" i="34"/>
  <c r="P25" i="34"/>
  <c r="P24" i="34"/>
  <c r="P31" i="34"/>
  <c r="P29" i="34"/>
  <c r="P32" i="34"/>
  <c r="P27" i="34"/>
  <c r="P33" i="34"/>
  <c r="V28" i="34"/>
  <c r="P30" i="34"/>
  <c r="M29" i="34"/>
  <c r="M28" i="34"/>
  <c r="M31" i="34"/>
  <c r="M32" i="34"/>
  <c r="M27" i="34"/>
  <c r="M26" i="34"/>
  <c r="M24" i="34"/>
  <c r="E33" i="34"/>
  <c r="E24" i="34"/>
  <c r="E31" i="34"/>
  <c r="E26" i="34"/>
  <c r="E32" i="34"/>
  <c r="E28" i="34"/>
  <c r="E30" i="34"/>
  <c r="H25" i="34"/>
  <c r="H30" i="34"/>
  <c r="H24" i="34"/>
  <c r="H28" i="34"/>
  <c r="H27" i="34"/>
  <c r="H33" i="34"/>
  <c r="H29" i="34"/>
  <c r="H32" i="34"/>
  <c r="E27" i="34"/>
  <c r="V30" i="34"/>
  <c r="C31" i="34"/>
  <c r="C29" i="34"/>
  <c r="C30" i="34"/>
  <c r="C25" i="34"/>
  <c r="C33" i="34"/>
  <c r="C24" i="34"/>
  <c r="C28" i="34"/>
  <c r="C26" i="34"/>
  <c r="T32" i="34"/>
  <c r="T25" i="34"/>
  <c r="T31" i="34"/>
  <c r="T30" i="34"/>
  <c r="T33" i="34"/>
  <c r="T28" i="34"/>
  <c r="T29" i="34"/>
  <c r="T27" i="34"/>
  <c r="I29" i="34"/>
  <c r="N32" i="34"/>
  <c r="N30" i="34"/>
  <c r="N31" i="34"/>
  <c r="N25" i="34"/>
  <c r="N29" i="34"/>
  <c r="N33" i="34"/>
  <c r="N26" i="34"/>
  <c r="N27" i="34"/>
  <c r="J31" i="34"/>
  <c r="J33" i="34"/>
  <c r="J30" i="34"/>
  <c r="J27" i="34"/>
  <c r="J25" i="34"/>
  <c r="J29" i="34"/>
  <c r="L29" i="34"/>
  <c r="L25" i="34"/>
  <c r="L24" i="34"/>
  <c r="L33" i="34"/>
  <c r="L28" i="34"/>
  <c r="L27" i="34"/>
  <c r="L26" i="34"/>
  <c r="L31" i="34"/>
  <c r="I26" i="34"/>
  <c r="P28" i="34"/>
  <c r="K26" i="34"/>
  <c r="K33" i="34"/>
  <c r="K25" i="34"/>
  <c r="K30" i="34"/>
  <c r="K24" i="34"/>
  <c r="J24" i="34"/>
  <c r="F24" i="34"/>
  <c r="F26" i="34"/>
  <c r="F27" i="34"/>
  <c r="F33" i="34"/>
  <c r="F29" i="34"/>
  <c r="F31" i="34"/>
  <c r="F30" i="34"/>
  <c r="G27" i="34"/>
  <c r="G25" i="34"/>
  <c r="G24" i="34"/>
  <c r="G29" i="34"/>
  <c r="G30" i="34"/>
  <c r="G32" i="34"/>
  <c r="F25" i="34"/>
  <c r="C27" i="34"/>
  <c r="G26" i="34"/>
  <c r="O161" i="24"/>
  <c r="O167" i="24"/>
  <c r="V161" i="24"/>
  <c r="O162" i="24"/>
  <c r="V167" i="24"/>
  <c r="V165" i="24"/>
  <c r="O165" i="24"/>
  <c r="V166" i="24"/>
  <c r="O160" i="24"/>
  <c r="V168" i="24"/>
  <c r="V162" i="24"/>
  <c r="O164" i="24"/>
  <c r="V164" i="24"/>
  <c r="O169" i="24"/>
  <c r="V169" i="24"/>
  <c r="O166" i="24"/>
  <c r="V163" i="24"/>
  <c r="O168" i="24"/>
  <c r="T234" i="28"/>
  <c r="C63" i="28"/>
  <c r="V64" i="30"/>
  <c r="C237" i="29"/>
  <c r="F233" i="29"/>
  <c r="C58" i="28"/>
  <c r="T233" i="28"/>
  <c r="C233" i="29"/>
  <c r="C239" i="29"/>
  <c r="O162" i="29"/>
  <c r="T239" i="28"/>
  <c r="C235" i="29"/>
  <c r="F169" i="30"/>
  <c r="O160" i="29"/>
  <c r="N166" i="33"/>
  <c r="S239" i="28"/>
  <c r="F166" i="30"/>
  <c r="S237" i="28"/>
  <c r="C236" i="29"/>
  <c r="C241" i="29"/>
  <c r="P157" i="33"/>
  <c r="P162" i="33" s="1"/>
  <c r="S238" i="28"/>
  <c r="V160" i="30"/>
  <c r="S240" i="28"/>
  <c r="H62" i="33"/>
  <c r="N64" i="33"/>
  <c r="C167" i="33"/>
  <c r="C162" i="33"/>
  <c r="R65" i="29"/>
  <c r="C234" i="29"/>
  <c r="T488" i="10" s="1"/>
  <c r="H488" i="10" s="1"/>
  <c r="F232" i="29"/>
  <c r="Q165" i="32"/>
  <c r="Q167" i="32"/>
  <c r="Q164" i="32"/>
  <c r="E60" i="32"/>
  <c r="Q162" i="32"/>
  <c r="Q166" i="32"/>
  <c r="Q169" i="32"/>
  <c r="Q168" i="32"/>
  <c r="Q161" i="32"/>
  <c r="Q163" i="32"/>
  <c r="G233" i="21"/>
  <c r="G235" i="21"/>
  <c r="G237" i="21"/>
  <c r="G241" i="21"/>
  <c r="D67" i="21"/>
  <c r="G238" i="21"/>
  <c r="G236" i="21"/>
  <c r="G239" i="21"/>
  <c r="G240" i="21"/>
  <c r="L164" i="25"/>
  <c r="R62" i="25"/>
  <c r="L163" i="25"/>
  <c r="V236" i="25"/>
  <c r="F65" i="25"/>
  <c r="P161" i="25"/>
  <c r="L162" i="25"/>
  <c r="J21" i="18"/>
  <c r="J26" i="18" s="1"/>
  <c r="L161" i="18"/>
  <c r="S166" i="18"/>
  <c r="S164" i="18"/>
  <c r="L168" i="18"/>
  <c r="L165" i="18"/>
  <c r="L167" i="18"/>
  <c r="L166" i="18"/>
  <c r="L163" i="18"/>
  <c r="L160" i="18"/>
  <c r="L164" i="18"/>
  <c r="S167" i="18"/>
  <c r="S162" i="18"/>
  <c r="F233" i="27"/>
  <c r="I164" i="27"/>
  <c r="I165" i="27"/>
  <c r="F237" i="27"/>
  <c r="F238" i="27"/>
  <c r="F240" i="27"/>
  <c r="I162" i="27"/>
  <c r="D168" i="19"/>
  <c r="S236" i="29"/>
  <c r="W238" i="29"/>
  <c r="H241" i="23"/>
  <c r="L63" i="23"/>
  <c r="N239" i="27"/>
  <c r="N58" i="23"/>
  <c r="L166" i="25"/>
  <c r="D63" i="32"/>
  <c r="M67" i="28"/>
  <c r="D161" i="19"/>
  <c r="N165" i="33"/>
  <c r="Q62" i="33"/>
  <c r="N63" i="19"/>
  <c r="N62" i="26"/>
  <c r="S58" i="23"/>
  <c r="G61" i="29"/>
  <c r="W239" i="27"/>
  <c r="C67" i="29"/>
  <c r="T479" i="10" s="1"/>
  <c r="H479" i="10" s="1"/>
  <c r="O60" i="29"/>
  <c r="F236" i="29"/>
  <c r="W240" i="29"/>
  <c r="I64" i="24"/>
  <c r="N241" i="27"/>
  <c r="L161" i="25"/>
  <c r="O161" i="29"/>
  <c r="L168" i="25"/>
  <c r="M60" i="24"/>
  <c r="N235" i="27"/>
  <c r="O166" i="23"/>
  <c r="O165" i="29"/>
  <c r="J168" i="18"/>
  <c r="G161" i="28"/>
  <c r="C66" i="29"/>
  <c r="Q163" i="23"/>
  <c r="D60" i="18"/>
  <c r="R167" i="18"/>
  <c r="M164" i="18"/>
  <c r="W64" i="18"/>
  <c r="V62" i="25"/>
  <c r="N233" i="27"/>
  <c r="O167" i="29"/>
  <c r="J169" i="18"/>
  <c r="J166" i="28"/>
  <c r="I157" i="20"/>
  <c r="I164" i="20" s="1"/>
  <c r="U162" i="26"/>
  <c r="J160" i="28"/>
  <c r="J161" i="28"/>
  <c r="I61" i="32"/>
  <c r="W65" i="26"/>
  <c r="N58" i="26"/>
  <c r="U62" i="30"/>
  <c r="U65" i="30"/>
  <c r="N59" i="26"/>
  <c r="O166" i="29"/>
  <c r="P167" i="33"/>
  <c r="N66" i="26"/>
  <c r="N238" i="27"/>
  <c r="O169" i="29"/>
  <c r="S169" i="18"/>
  <c r="V234" i="22"/>
  <c r="F61" i="30"/>
  <c r="T162" i="29"/>
  <c r="F237" i="28"/>
  <c r="C62" i="29"/>
  <c r="T478" i="10" s="1"/>
  <c r="H478" i="10" s="1"/>
  <c r="O161" i="28"/>
  <c r="M165" i="28"/>
  <c r="J161" i="25"/>
  <c r="Q65" i="18"/>
  <c r="E61" i="18"/>
  <c r="O163" i="29"/>
  <c r="H238" i="23"/>
  <c r="S165" i="18"/>
  <c r="I66" i="32"/>
  <c r="I67" i="27"/>
  <c r="L165" i="25"/>
  <c r="O236" i="26"/>
  <c r="S163" i="18"/>
  <c r="D236" i="27"/>
  <c r="W60" i="32"/>
  <c r="D61" i="30"/>
  <c r="T66" i="28"/>
  <c r="F236" i="28"/>
  <c r="F59" i="30"/>
  <c r="E160" i="32"/>
  <c r="E235" i="26"/>
  <c r="K63" i="26"/>
  <c r="F234" i="27"/>
  <c r="F166" i="28"/>
  <c r="N65" i="26"/>
  <c r="L61" i="23"/>
  <c r="O239" i="26"/>
  <c r="V237" i="24"/>
  <c r="F67" i="18"/>
  <c r="L169" i="18"/>
  <c r="S168" i="18"/>
  <c r="V161" i="26"/>
  <c r="K63" i="21"/>
  <c r="F233" i="28"/>
  <c r="F235" i="27"/>
  <c r="R62" i="19"/>
  <c r="D67" i="26"/>
  <c r="O234" i="26"/>
  <c r="N235" i="23"/>
  <c r="J164" i="18"/>
  <c r="L65" i="26"/>
  <c r="V240" i="24"/>
  <c r="O67" i="18"/>
  <c r="F168" i="22"/>
  <c r="J233" i="33"/>
  <c r="L157" i="20"/>
  <c r="L169" i="20" s="1"/>
  <c r="H65" i="23"/>
  <c r="H60" i="23"/>
  <c r="H61" i="23"/>
  <c r="H59" i="23"/>
  <c r="H67" i="23"/>
  <c r="H63" i="23"/>
  <c r="H58" i="23"/>
  <c r="H64" i="23"/>
  <c r="H62" i="23"/>
  <c r="H66" i="23"/>
  <c r="R62" i="18"/>
  <c r="U67" i="28"/>
  <c r="S166" i="30"/>
  <c r="P161" i="23"/>
  <c r="H65" i="19"/>
  <c r="O67" i="30"/>
  <c r="D60" i="19"/>
  <c r="S234" i="29"/>
  <c r="C162" i="24"/>
  <c r="W60" i="26"/>
  <c r="N237" i="27"/>
  <c r="L160" i="25"/>
  <c r="F166" i="22"/>
  <c r="O63" i="20"/>
  <c r="O66" i="20"/>
  <c r="O59" i="20"/>
  <c r="W63" i="21"/>
  <c r="O61" i="21"/>
  <c r="I61" i="33"/>
  <c r="J62" i="19"/>
  <c r="U61" i="19"/>
  <c r="O61" i="30"/>
  <c r="J21" i="29"/>
  <c r="J30" i="29" s="1"/>
  <c r="J21" i="26"/>
  <c r="J31" i="26" s="1"/>
  <c r="F162" i="23"/>
  <c r="F168" i="27"/>
  <c r="D164" i="19"/>
  <c r="O67" i="25"/>
  <c r="T62" i="18"/>
  <c r="J61" i="29"/>
  <c r="W233" i="26"/>
  <c r="F236" i="18"/>
  <c r="J161" i="22"/>
  <c r="P161" i="18"/>
  <c r="F161" i="22"/>
  <c r="S160" i="18"/>
  <c r="J238" i="27"/>
  <c r="O60" i="20"/>
  <c r="O60" i="21"/>
  <c r="E61" i="19"/>
  <c r="J59" i="26"/>
  <c r="C161" i="26"/>
  <c r="O65" i="25"/>
  <c r="J63" i="26"/>
  <c r="U67" i="33"/>
  <c r="R61" i="26"/>
  <c r="V235" i="25"/>
  <c r="G160" i="28"/>
  <c r="V168" i="26"/>
  <c r="J60" i="19"/>
  <c r="H63" i="21"/>
  <c r="D66" i="21"/>
  <c r="W61" i="32"/>
  <c r="P59" i="33"/>
  <c r="V59" i="19"/>
  <c r="L165" i="19"/>
  <c r="V66" i="19"/>
  <c r="J61" i="19"/>
  <c r="R67" i="28"/>
  <c r="G21" i="28"/>
  <c r="G30" i="28" s="1"/>
  <c r="V59" i="25"/>
  <c r="U168" i="23"/>
  <c r="C157" i="30"/>
  <c r="F65" i="26"/>
  <c r="U164" i="23"/>
  <c r="O157" i="26"/>
  <c r="O165" i="26" s="1"/>
  <c r="W240" i="26"/>
  <c r="W163" i="18"/>
  <c r="V66" i="23"/>
  <c r="D235" i="24"/>
  <c r="M163" i="28"/>
  <c r="D59" i="18"/>
  <c r="W164" i="25"/>
  <c r="J240" i="27"/>
  <c r="G167" i="28"/>
  <c r="V163" i="26"/>
  <c r="O67" i="21"/>
  <c r="O58" i="21"/>
  <c r="T161" i="29"/>
  <c r="E163" i="18"/>
  <c r="O65" i="21"/>
  <c r="H161" i="26"/>
  <c r="H162" i="25"/>
  <c r="V65" i="29"/>
  <c r="D21" i="26"/>
  <c r="D24" i="26" s="1"/>
  <c r="N66" i="18"/>
  <c r="W239" i="26"/>
  <c r="M61" i="25"/>
  <c r="F240" i="26"/>
  <c r="R65" i="18"/>
  <c r="W168" i="25"/>
  <c r="S157" i="20"/>
  <c r="S167" i="20" s="1"/>
  <c r="G163" i="28"/>
  <c r="E63" i="27"/>
  <c r="H64" i="26"/>
  <c r="C162" i="19"/>
  <c r="C162" i="26"/>
  <c r="J167" i="22"/>
  <c r="F238" i="26"/>
  <c r="J160" i="29"/>
  <c r="J232" i="22"/>
  <c r="G162" i="28"/>
  <c r="M60" i="28"/>
  <c r="G63" i="21"/>
  <c r="W66" i="32"/>
  <c r="H60" i="29"/>
  <c r="Q61" i="26"/>
  <c r="W164" i="18"/>
  <c r="L61" i="19"/>
  <c r="D169" i="19"/>
  <c r="S59" i="26"/>
  <c r="S162" i="25"/>
  <c r="D169" i="29"/>
  <c r="F237" i="26"/>
  <c r="W67" i="18"/>
  <c r="J168" i="29"/>
  <c r="D234" i="24"/>
  <c r="J238" i="22"/>
  <c r="M62" i="28"/>
  <c r="O58" i="20"/>
  <c r="S163" i="30"/>
  <c r="E21" i="26"/>
  <c r="E25" i="26" s="1"/>
  <c r="J237" i="22"/>
  <c r="V236" i="22"/>
  <c r="F157" i="20"/>
  <c r="F166" i="20" s="1"/>
  <c r="H61" i="19"/>
  <c r="H66" i="29"/>
  <c r="D59" i="21"/>
  <c r="V58" i="21"/>
  <c r="M58" i="33"/>
  <c r="U164" i="32"/>
  <c r="S58" i="33"/>
  <c r="H58" i="33"/>
  <c r="N67" i="19"/>
  <c r="I161" i="30"/>
  <c r="U21" i="29"/>
  <c r="U31" i="29" s="1"/>
  <c r="E66" i="27"/>
  <c r="C163" i="26"/>
  <c r="V67" i="25"/>
  <c r="W59" i="18"/>
  <c r="D165" i="29"/>
  <c r="F241" i="26"/>
  <c r="D241" i="24"/>
  <c r="V235" i="24"/>
  <c r="J164" i="29"/>
  <c r="L167" i="25"/>
  <c r="J233" i="22"/>
  <c r="J163" i="18"/>
  <c r="O67" i="20"/>
  <c r="F61" i="33"/>
  <c r="P58" i="21"/>
  <c r="O63" i="21"/>
  <c r="P62" i="19"/>
  <c r="R59" i="32"/>
  <c r="K63" i="19"/>
  <c r="V66" i="29"/>
  <c r="W62" i="29"/>
  <c r="O66" i="29"/>
  <c r="M63" i="25"/>
  <c r="S64" i="26"/>
  <c r="J58" i="25"/>
  <c r="V59" i="29"/>
  <c r="C63" i="18"/>
  <c r="L58" i="22"/>
  <c r="J165" i="29"/>
  <c r="J241" i="22"/>
  <c r="U58" i="29"/>
  <c r="N275" i="22"/>
  <c r="N278" i="22"/>
  <c r="N276" i="22"/>
  <c r="N273" i="22"/>
  <c r="N274" i="22"/>
  <c r="N271" i="22"/>
  <c r="N277" i="22"/>
  <c r="N279" i="22"/>
  <c r="N270" i="22"/>
  <c r="V21" i="26"/>
  <c r="V26" i="26" s="1"/>
  <c r="U64" i="29"/>
  <c r="N272" i="22"/>
  <c r="L60" i="30"/>
  <c r="R63" i="28"/>
  <c r="S59" i="18"/>
  <c r="J234" i="27"/>
  <c r="U160" i="30"/>
  <c r="U65" i="29"/>
  <c r="M61" i="33"/>
  <c r="J162" i="30"/>
  <c r="J163" i="28"/>
  <c r="G232" i="33"/>
  <c r="G241" i="33"/>
  <c r="G237" i="33"/>
  <c r="G238" i="33"/>
  <c r="E240" i="26"/>
  <c r="D240" i="25"/>
  <c r="D239" i="25"/>
  <c r="F166" i="25"/>
  <c r="U160" i="24"/>
  <c r="U164" i="24"/>
  <c r="U165" i="24"/>
  <c r="U169" i="24"/>
  <c r="U168" i="24"/>
  <c r="U162" i="24"/>
  <c r="U161" i="24"/>
  <c r="U167" i="24"/>
  <c r="U166" i="24"/>
  <c r="W162" i="23"/>
  <c r="W161" i="23"/>
  <c r="W164" i="23"/>
  <c r="W166" i="23"/>
  <c r="W165" i="23"/>
  <c r="W160" i="23"/>
  <c r="C168" i="18"/>
  <c r="C166" i="18"/>
  <c r="D167" i="18"/>
  <c r="U237" i="22"/>
  <c r="G162" i="22"/>
  <c r="G160" i="22"/>
  <c r="G241" i="22"/>
  <c r="G237" i="22"/>
  <c r="G234" i="22"/>
  <c r="G240" i="22"/>
  <c r="G238" i="22"/>
  <c r="U236" i="22"/>
  <c r="Q241" i="19"/>
  <c r="L237" i="29"/>
  <c r="L161" i="29"/>
  <c r="G166" i="25"/>
  <c r="U160" i="19"/>
  <c r="F167" i="30"/>
  <c r="I163" i="27"/>
  <c r="T165" i="29"/>
  <c r="V162" i="30"/>
  <c r="Q239" i="19"/>
  <c r="Q160" i="19"/>
  <c r="L160" i="29"/>
  <c r="F160" i="30"/>
  <c r="W161" i="25"/>
  <c r="H233" i="22"/>
  <c r="S162" i="24"/>
  <c r="Q169" i="30"/>
  <c r="O164" i="28"/>
  <c r="L165" i="29"/>
  <c r="H239" i="22"/>
  <c r="F157" i="19"/>
  <c r="F162" i="19" s="1"/>
  <c r="J236" i="27"/>
  <c r="O157" i="33"/>
  <c r="O169" i="33" s="1"/>
  <c r="I165" i="19"/>
  <c r="G162" i="24"/>
  <c r="U165" i="19"/>
  <c r="C238" i="29"/>
  <c r="L167" i="29"/>
  <c r="F164" i="30"/>
  <c r="J21" i="24"/>
  <c r="J31" i="24" s="1"/>
  <c r="V161" i="18"/>
  <c r="W160" i="25"/>
  <c r="D162" i="18"/>
  <c r="F163" i="30"/>
  <c r="W169" i="25"/>
  <c r="L157" i="33"/>
  <c r="W21" i="27"/>
  <c r="W27" i="27" s="1"/>
  <c r="U163" i="25"/>
  <c r="H235" i="23"/>
  <c r="V241" i="25"/>
  <c r="O169" i="26"/>
  <c r="O157" i="18"/>
  <c r="O165" i="18" s="1"/>
  <c r="V238" i="25"/>
  <c r="V232" i="25"/>
  <c r="J32" i="22"/>
  <c r="S21" i="27"/>
  <c r="S30" i="27" s="1"/>
  <c r="F160" i="22"/>
  <c r="F167" i="22"/>
  <c r="F165" i="22"/>
  <c r="N162" i="28"/>
  <c r="O162" i="28"/>
  <c r="V161" i="30"/>
  <c r="G165" i="24"/>
  <c r="F163" i="25"/>
  <c r="J166" i="22"/>
  <c r="J31" i="22"/>
  <c r="V239" i="25"/>
  <c r="H237" i="22"/>
  <c r="J25" i="22"/>
  <c r="J165" i="22"/>
  <c r="V237" i="25"/>
  <c r="H241" i="22"/>
  <c r="J26" i="22"/>
  <c r="O169" i="21"/>
  <c r="O166" i="21"/>
  <c r="K163" i="25"/>
  <c r="C240" i="29"/>
  <c r="J160" i="22"/>
  <c r="M162" i="28"/>
  <c r="J164" i="22"/>
  <c r="J168" i="22"/>
  <c r="P21" i="28"/>
  <c r="P32" i="28" s="1"/>
  <c r="T169" i="26"/>
  <c r="L21" i="23"/>
  <c r="L24" i="23" s="1"/>
  <c r="G163" i="18"/>
  <c r="L163" i="29"/>
  <c r="H238" i="22"/>
  <c r="H235" i="22"/>
  <c r="J169" i="21"/>
  <c r="P157" i="20"/>
  <c r="P163" i="20" s="1"/>
  <c r="H157" i="20"/>
  <c r="H162" i="20" s="1"/>
  <c r="T157" i="20"/>
  <c r="T161" i="20" s="1"/>
  <c r="V157" i="20"/>
  <c r="V167" i="20" s="1"/>
  <c r="U157" i="20"/>
  <c r="U167" i="20" s="1"/>
  <c r="C63" i="20"/>
  <c r="F66" i="20"/>
  <c r="P259" i="20"/>
  <c r="P13" i="20" s="1"/>
  <c r="O267" i="20"/>
  <c r="H59" i="20"/>
  <c r="F67" i="20"/>
  <c r="T65" i="20"/>
  <c r="Q65" i="20"/>
  <c r="L62" i="20"/>
  <c r="Q64" i="20"/>
  <c r="T63" i="20"/>
  <c r="H62" i="20"/>
  <c r="T64" i="20"/>
  <c r="T67" i="20"/>
  <c r="T62" i="20"/>
  <c r="T59" i="20"/>
  <c r="K61" i="20"/>
  <c r="K65" i="20"/>
  <c r="K67" i="20"/>
  <c r="K64" i="20"/>
  <c r="K60" i="20"/>
  <c r="L60" i="20"/>
  <c r="Q58" i="20"/>
  <c r="Q67" i="20"/>
  <c r="Q66" i="20"/>
  <c r="Q61" i="20"/>
  <c r="E64" i="20"/>
  <c r="L59" i="20"/>
  <c r="H58" i="20"/>
  <c r="F65" i="20"/>
  <c r="T61" i="20"/>
  <c r="K62" i="20"/>
  <c r="L66" i="20"/>
  <c r="Q62" i="20"/>
  <c r="C60" i="20"/>
  <c r="T97" i="10" s="1"/>
  <c r="H97" i="10" s="1"/>
  <c r="C59" i="20"/>
  <c r="C65" i="20"/>
  <c r="C61" i="20"/>
  <c r="C64" i="20"/>
  <c r="J157" i="20"/>
  <c r="J167" i="20" s="1"/>
  <c r="R157" i="20"/>
  <c r="R168" i="20" s="1"/>
  <c r="K59" i="20"/>
  <c r="Q63" i="20"/>
  <c r="T60" i="20"/>
  <c r="Q59" i="20"/>
  <c r="F64" i="20"/>
  <c r="W67" i="20"/>
  <c r="W60" i="20"/>
  <c r="W61" i="20"/>
  <c r="W64" i="20"/>
  <c r="W63" i="20"/>
  <c r="L63" i="20"/>
  <c r="T58" i="20"/>
  <c r="C58" i="20"/>
  <c r="I66" i="20"/>
  <c r="I67" i="20"/>
  <c r="I63" i="20"/>
  <c r="H273" i="20"/>
  <c r="H271" i="20"/>
  <c r="H275" i="20"/>
  <c r="H279" i="20"/>
  <c r="H276" i="20"/>
  <c r="H274" i="20"/>
  <c r="H277" i="20"/>
  <c r="H270" i="20"/>
  <c r="H278" i="20"/>
  <c r="F62" i="20"/>
  <c r="C66" i="20"/>
  <c r="F58" i="20"/>
  <c r="I61" i="20"/>
  <c r="W59" i="20"/>
  <c r="K63" i="20"/>
  <c r="O64" i="20"/>
  <c r="O61" i="20"/>
  <c r="O65" i="20"/>
  <c r="N62" i="20"/>
  <c r="N60" i="20"/>
  <c r="N61" i="20"/>
  <c r="N58" i="20"/>
  <c r="N67" i="20"/>
  <c r="N66" i="20"/>
  <c r="N65" i="20"/>
  <c r="W62" i="20"/>
  <c r="I65" i="20"/>
  <c r="K58" i="20"/>
  <c r="E60" i="20"/>
  <c r="H67" i="20"/>
  <c r="N64" i="20"/>
  <c r="I64" i="20"/>
  <c r="W66" i="20"/>
  <c r="I58" i="20"/>
  <c r="C67" i="20"/>
  <c r="T99" i="10" s="1"/>
  <c r="H99" i="10" s="1"/>
  <c r="F61" i="20"/>
  <c r="L67" i="20"/>
  <c r="L65" i="20"/>
  <c r="L64" i="20"/>
  <c r="N59" i="20"/>
  <c r="L58" i="20"/>
  <c r="I59" i="20"/>
  <c r="W58" i="20"/>
  <c r="H60" i="20"/>
  <c r="H63" i="20"/>
  <c r="H66" i="20"/>
  <c r="H65" i="20"/>
  <c r="H64" i="20"/>
  <c r="E66" i="20"/>
  <c r="E67" i="20"/>
  <c r="E59" i="20"/>
  <c r="E58" i="20"/>
  <c r="E62" i="20"/>
  <c r="E65" i="20"/>
  <c r="F59" i="20"/>
  <c r="E63" i="20"/>
  <c r="F60" i="20"/>
  <c r="I60" i="20"/>
  <c r="V162" i="33"/>
  <c r="W157" i="33"/>
  <c r="W165" i="33" s="1"/>
  <c r="U65" i="33"/>
  <c r="C21" i="33"/>
  <c r="C25" i="33" s="1"/>
  <c r="H67" i="33"/>
  <c r="F161" i="33"/>
  <c r="H60" i="33"/>
  <c r="S61" i="33"/>
  <c r="R162" i="33"/>
  <c r="R160" i="33"/>
  <c r="G60" i="33"/>
  <c r="D163" i="33"/>
  <c r="W238" i="33"/>
  <c r="W239" i="33"/>
  <c r="S59" i="33"/>
  <c r="W235" i="33"/>
  <c r="S64" i="33"/>
  <c r="W241" i="33"/>
  <c r="D162" i="33"/>
  <c r="U58" i="33"/>
  <c r="H64" i="33"/>
  <c r="H61" i="33"/>
  <c r="T235" i="33"/>
  <c r="W236" i="33"/>
  <c r="F235" i="30"/>
  <c r="D21" i="30"/>
  <c r="D31" i="30" s="1"/>
  <c r="F240" i="30"/>
  <c r="F238" i="30"/>
  <c r="N64" i="30"/>
  <c r="W58" i="30"/>
  <c r="C63" i="30"/>
  <c r="F58" i="30"/>
  <c r="W161" i="29"/>
  <c r="W165" i="29"/>
  <c r="K67" i="29"/>
  <c r="K58" i="29"/>
  <c r="E160" i="29"/>
  <c r="K165" i="29"/>
  <c r="M160" i="29"/>
  <c r="W14" i="29"/>
  <c r="W61" i="29"/>
  <c r="N238" i="29"/>
  <c r="D60" i="29"/>
  <c r="N241" i="29"/>
  <c r="N234" i="29"/>
  <c r="C58" i="29"/>
  <c r="N240" i="29"/>
  <c r="Q58" i="29"/>
  <c r="Q66" i="29"/>
  <c r="N19" i="29"/>
  <c r="N21" i="29" s="1"/>
  <c r="N24" i="29" s="1"/>
  <c r="V235" i="29"/>
  <c r="K62" i="29"/>
  <c r="U163" i="29"/>
  <c r="K161" i="29"/>
  <c r="K64" i="29"/>
  <c r="C65" i="29"/>
  <c r="R66" i="28"/>
  <c r="E60" i="28"/>
  <c r="V58" i="28"/>
  <c r="W66" i="28"/>
  <c r="W62" i="28"/>
  <c r="V160" i="28"/>
  <c r="N165" i="28"/>
  <c r="C162" i="28"/>
  <c r="K157" i="20"/>
  <c r="K168" i="20" s="1"/>
  <c r="S163" i="21"/>
  <c r="Q236" i="22"/>
  <c r="G161" i="22"/>
  <c r="Q240" i="22"/>
  <c r="V239" i="22"/>
  <c r="G167" i="22"/>
  <c r="Q234" i="22"/>
  <c r="G166" i="22"/>
  <c r="G165" i="22"/>
  <c r="G163" i="22"/>
  <c r="V237" i="22"/>
  <c r="Q232" i="22"/>
  <c r="Q235" i="22"/>
  <c r="V240" i="22"/>
  <c r="Q238" i="22"/>
  <c r="G169" i="22"/>
  <c r="G168" i="22"/>
  <c r="W162" i="18"/>
  <c r="O240" i="32"/>
  <c r="E21" i="32"/>
  <c r="E27" i="32" s="1"/>
  <c r="O234" i="32"/>
  <c r="O232" i="32"/>
  <c r="O237" i="32"/>
  <c r="O241" i="32"/>
  <c r="K157" i="32"/>
  <c r="K160" i="32" s="1"/>
  <c r="O233" i="32"/>
  <c r="S157" i="27"/>
  <c r="S167" i="27" s="1"/>
  <c r="P160" i="25"/>
  <c r="L21" i="25"/>
  <c r="L24" i="25" s="1"/>
  <c r="C166" i="25"/>
  <c r="G58" i="32"/>
  <c r="Q64" i="32"/>
  <c r="R58" i="32"/>
  <c r="S162" i="32"/>
  <c r="S165" i="32"/>
  <c r="J67" i="32"/>
  <c r="H63" i="32"/>
  <c r="F63" i="32"/>
  <c r="L21" i="32"/>
  <c r="L24" i="32" s="1"/>
  <c r="O66" i="32"/>
  <c r="H58" i="32"/>
  <c r="J64" i="32"/>
  <c r="E62" i="19"/>
  <c r="I64" i="19"/>
  <c r="S21" i="19"/>
  <c r="S30" i="19" s="1"/>
  <c r="Q64" i="19"/>
  <c r="Q61" i="19"/>
  <c r="K58" i="19"/>
  <c r="E160" i="19"/>
  <c r="W238" i="19"/>
  <c r="R162" i="19"/>
  <c r="G58" i="19"/>
  <c r="O60" i="19"/>
  <c r="G67" i="19"/>
  <c r="V61" i="19"/>
  <c r="P58" i="27"/>
  <c r="S236" i="27"/>
  <c r="R157" i="27"/>
  <c r="R169" i="27" s="1"/>
  <c r="Q234" i="27"/>
  <c r="U167" i="26"/>
  <c r="H58" i="26"/>
  <c r="C160" i="26"/>
  <c r="L59" i="26"/>
  <c r="K239" i="26"/>
  <c r="K235" i="26"/>
  <c r="K237" i="26"/>
  <c r="L58" i="26"/>
  <c r="K232" i="26"/>
  <c r="Q59" i="26"/>
  <c r="K234" i="26"/>
  <c r="K241" i="26"/>
  <c r="K236" i="26"/>
  <c r="F58" i="26"/>
  <c r="D59" i="26"/>
  <c r="K233" i="26"/>
  <c r="K240" i="26"/>
  <c r="H67" i="26"/>
  <c r="J161" i="26"/>
  <c r="M21" i="26"/>
  <c r="M33" i="26" s="1"/>
  <c r="P60" i="25"/>
  <c r="I161" i="25"/>
  <c r="Q167" i="25"/>
  <c r="Q160" i="25"/>
  <c r="C161" i="25"/>
  <c r="R58" i="25"/>
  <c r="T67" i="24"/>
  <c r="N65" i="24"/>
  <c r="P66" i="24"/>
  <c r="O59" i="24"/>
  <c r="E58" i="23"/>
  <c r="F166" i="18"/>
  <c r="G162" i="18"/>
  <c r="Q62" i="18"/>
  <c r="T160" i="18"/>
  <c r="V66" i="18"/>
  <c r="K160" i="18"/>
  <c r="P62" i="18"/>
  <c r="F160" i="18"/>
  <c r="M166" i="33"/>
  <c r="M161" i="33"/>
  <c r="M169" i="33"/>
  <c r="M162" i="33"/>
  <c r="M168" i="33"/>
  <c r="M164" i="33"/>
  <c r="M160" i="33"/>
  <c r="M163" i="33"/>
  <c r="M167" i="33"/>
  <c r="C17" i="20"/>
  <c r="K163" i="30"/>
  <c r="M166" i="18"/>
  <c r="V238" i="24"/>
  <c r="G12" i="19"/>
  <c r="G21" i="19" s="1"/>
  <c r="G24" i="19" s="1"/>
  <c r="G157" i="19"/>
  <c r="Q237" i="33"/>
  <c r="Q239" i="33"/>
  <c r="Q233" i="33"/>
  <c r="Q235" i="33"/>
  <c r="Q238" i="33"/>
  <c r="Q232" i="33"/>
  <c r="Q236" i="33"/>
  <c r="Q240" i="33"/>
  <c r="Q234" i="33"/>
  <c r="M235" i="19"/>
  <c r="M241" i="19"/>
  <c r="M234" i="19"/>
  <c r="M239" i="19"/>
  <c r="M236" i="19"/>
  <c r="M233" i="19"/>
  <c r="M238" i="19"/>
  <c r="M237" i="19"/>
  <c r="M240" i="19"/>
  <c r="M232" i="19"/>
  <c r="D234" i="27"/>
  <c r="V16" i="22"/>
  <c r="U233" i="20"/>
  <c r="V232" i="20"/>
  <c r="T239" i="20"/>
  <c r="C240" i="20"/>
  <c r="U19" i="20"/>
  <c r="P233" i="20"/>
  <c r="K233" i="20"/>
  <c r="D235" i="20"/>
  <c r="R15" i="20"/>
  <c r="P234" i="20"/>
  <c r="E16" i="20"/>
  <c r="F12" i="26"/>
  <c r="F157" i="26"/>
  <c r="F161" i="26" s="1"/>
  <c r="K236" i="28"/>
  <c r="K238" i="28"/>
  <c r="K239" i="28"/>
  <c r="K241" i="28"/>
  <c r="K237" i="28"/>
  <c r="L234" i="30"/>
  <c r="L241" i="30"/>
  <c r="E19" i="20"/>
  <c r="J14" i="20"/>
  <c r="J18" i="20"/>
  <c r="M237" i="20"/>
  <c r="H20" i="20"/>
  <c r="F11" i="20"/>
  <c r="Q232" i="20"/>
  <c r="I241" i="20"/>
  <c r="T12" i="20"/>
  <c r="J20" i="20"/>
  <c r="T162" i="33"/>
  <c r="J12" i="20"/>
  <c r="L160" i="32"/>
  <c r="M21" i="32"/>
  <c r="M32" i="32" s="1"/>
  <c r="T163" i="33"/>
  <c r="H21" i="19"/>
  <c r="H27" i="19" s="1"/>
  <c r="C169" i="29"/>
  <c r="N160" i="29"/>
  <c r="N160" i="23"/>
  <c r="V161" i="29"/>
  <c r="N163" i="28"/>
  <c r="E160" i="18"/>
  <c r="W232" i="19"/>
  <c r="W237" i="19"/>
  <c r="W240" i="19"/>
  <c r="W236" i="19"/>
  <c r="W235" i="19"/>
  <c r="W239" i="19"/>
  <c r="W233" i="19"/>
  <c r="M240" i="22"/>
  <c r="M234" i="22"/>
  <c r="M238" i="22"/>
  <c r="M239" i="22"/>
  <c r="M241" i="22"/>
  <c r="M233" i="22"/>
  <c r="M237" i="22"/>
  <c r="M232" i="22"/>
  <c r="M236" i="22"/>
  <c r="G233" i="19"/>
  <c r="G236" i="19"/>
  <c r="G239" i="19"/>
  <c r="G240" i="19"/>
  <c r="G232" i="19"/>
  <c r="G234" i="19"/>
  <c r="G235" i="19"/>
  <c r="C17" i="27"/>
  <c r="U12" i="20"/>
  <c r="V11" i="20"/>
  <c r="T18" i="20"/>
  <c r="G238" i="32"/>
  <c r="G241" i="32"/>
  <c r="G234" i="32"/>
  <c r="G235" i="32"/>
  <c r="C19" i="20"/>
  <c r="P12" i="20"/>
  <c r="K12" i="20"/>
  <c r="D14" i="20"/>
  <c r="D163" i="20"/>
  <c r="P235" i="20"/>
  <c r="G234" i="20"/>
  <c r="O162" i="20"/>
  <c r="P240" i="30"/>
  <c r="P239" i="30"/>
  <c r="U233" i="22"/>
  <c r="C239" i="20"/>
  <c r="E239" i="20"/>
  <c r="O241" i="20"/>
  <c r="M16" i="20"/>
  <c r="F240" i="20"/>
  <c r="G240" i="20"/>
  <c r="T241" i="20"/>
  <c r="I20" i="20"/>
  <c r="R232" i="20"/>
  <c r="Q238" i="20"/>
  <c r="O232" i="20"/>
  <c r="T232" i="33"/>
  <c r="T234" i="33"/>
  <c r="T236" i="33"/>
  <c r="T240" i="33"/>
  <c r="T239" i="33"/>
  <c r="T237" i="33"/>
  <c r="T233" i="33"/>
  <c r="M11" i="22"/>
  <c r="T11" i="22"/>
  <c r="T157" i="22"/>
  <c r="T161" i="22" s="1"/>
  <c r="U19" i="22"/>
  <c r="Q237" i="27"/>
  <c r="C238" i="27"/>
  <c r="M162" i="32"/>
  <c r="M164" i="32"/>
  <c r="S232" i="20"/>
  <c r="M241" i="20"/>
  <c r="I239" i="20"/>
  <c r="T241" i="33"/>
  <c r="J238" i="33"/>
  <c r="P240" i="20"/>
  <c r="K19" i="20"/>
  <c r="M239" i="20"/>
  <c r="I232" i="20"/>
  <c r="W233" i="20"/>
  <c r="G233" i="22"/>
  <c r="G236" i="22"/>
  <c r="G235" i="22"/>
  <c r="P14" i="20"/>
  <c r="G157" i="32"/>
  <c r="Q237" i="20"/>
  <c r="T234" i="20"/>
  <c r="E234" i="20"/>
  <c r="P20" i="30"/>
  <c r="P21" i="30" s="1"/>
  <c r="P24" i="30" s="1"/>
  <c r="P157" i="30"/>
  <c r="V234" i="28"/>
  <c r="V235" i="28"/>
  <c r="V238" i="28"/>
  <c r="D238" i="32"/>
  <c r="D235" i="32"/>
  <c r="D234" i="32"/>
  <c r="D239" i="32"/>
  <c r="D233" i="32"/>
  <c r="D237" i="32"/>
  <c r="D240" i="32"/>
  <c r="C18" i="20"/>
  <c r="E18" i="20"/>
  <c r="O20" i="20"/>
  <c r="O169" i="20"/>
  <c r="D238" i="20"/>
  <c r="E241" i="20"/>
  <c r="D239" i="20"/>
  <c r="G19" i="20"/>
  <c r="T20" i="20"/>
  <c r="C237" i="20"/>
  <c r="G232" i="22"/>
  <c r="R11" i="20"/>
  <c r="P232" i="20"/>
  <c r="O160" i="20"/>
  <c r="O11" i="20"/>
  <c r="Q17" i="20"/>
  <c r="N14" i="20"/>
  <c r="F19" i="20"/>
  <c r="R28" i="30"/>
  <c r="D167" i="24"/>
  <c r="F21" i="28"/>
  <c r="F25" i="28" s="1"/>
  <c r="H21" i="18"/>
  <c r="H25" i="18" s="1"/>
  <c r="O160" i="25"/>
  <c r="U18" i="22"/>
  <c r="U236" i="33"/>
  <c r="U241" i="33"/>
  <c r="U235" i="33"/>
  <c r="U233" i="33"/>
  <c r="U232" i="33"/>
  <c r="U239" i="33"/>
  <c r="U237" i="33"/>
  <c r="U240" i="33"/>
  <c r="T237" i="22"/>
  <c r="T234" i="22"/>
  <c r="T236" i="22"/>
  <c r="T240" i="22"/>
  <c r="T241" i="22"/>
  <c r="T239" i="22"/>
  <c r="T232" i="22"/>
  <c r="T238" i="22"/>
  <c r="T235" i="22"/>
  <c r="U240" i="22"/>
  <c r="V18" i="22"/>
  <c r="D11" i="27"/>
  <c r="D21" i="27" s="1"/>
  <c r="D157" i="27"/>
  <c r="S11" i="20"/>
  <c r="M20" i="20"/>
  <c r="I18" i="20"/>
  <c r="S235" i="29"/>
  <c r="S241" i="29"/>
  <c r="S232" i="29"/>
  <c r="P19" i="20"/>
  <c r="U239" i="20"/>
  <c r="M18" i="20"/>
  <c r="L241" i="20"/>
  <c r="E232" i="26"/>
  <c r="E233" i="26"/>
  <c r="E239" i="26"/>
  <c r="E237" i="26"/>
  <c r="F20" i="20"/>
  <c r="W12" i="20"/>
  <c r="N234" i="20"/>
  <c r="F235" i="29"/>
  <c r="F241" i="29"/>
  <c r="F238" i="29"/>
  <c r="F239" i="29"/>
  <c r="Q16" i="20"/>
  <c r="T13" i="20"/>
  <c r="W239" i="29"/>
  <c r="W241" i="29"/>
  <c r="W236" i="29"/>
  <c r="I234" i="20"/>
  <c r="V237" i="20"/>
  <c r="M235" i="20"/>
  <c r="Q240" i="20"/>
  <c r="D17" i="20"/>
  <c r="D166" i="20"/>
  <c r="E20" i="20"/>
  <c r="D18" i="20"/>
  <c r="D167" i="20"/>
  <c r="N237" i="20"/>
  <c r="S239" i="20"/>
  <c r="R240" i="20"/>
  <c r="U241" i="20"/>
  <c r="P11" i="20"/>
  <c r="S234" i="20"/>
  <c r="G21" i="18"/>
  <c r="G29" i="18" s="1"/>
  <c r="V11" i="27"/>
  <c r="V157" i="27"/>
  <c r="V160" i="27" s="1"/>
  <c r="T233" i="22"/>
  <c r="D240" i="27"/>
  <c r="D233" i="27"/>
  <c r="D232" i="27"/>
  <c r="D235" i="27"/>
  <c r="D237" i="27"/>
  <c r="C239" i="27"/>
  <c r="H234" i="20"/>
  <c r="V241" i="20"/>
  <c r="U234" i="20"/>
  <c r="W18" i="32"/>
  <c r="W157" i="32"/>
  <c r="V238" i="20"/>
  <c r="U18" i="20"/>
  <c r="J240" i="20"/>
  <c r="L20" i="20"/>
  <c r="H238" i="20"/>
  <c r="U232" i="20"/>
  <c r="V239" i="20"/>
  <c r="N13" i="20"/>
  <c r="N236" i="20"/>
  <c r="F233" i="20"/>
  <c r="O233" i="20"/>
  <c r="T237" i="28"/>
  <c r="T240" i="28"/>
  <c r="G237" i="19"/>
  <c r="I13" i="20"/>
  <c r="V16" i="20"/>
  <c r="M14" i="20"/>
  <c r="Q239" i="22"/>
  <c r="Q237" i="22"/>
  <c r="Q233" i="22"/>
  <c r="Q19" i="20"/>
  <c r="H233" i="20"/>
  <c r="G238" i="20"/>
  <c r="W237" i="20"/>
  <c r="S18" i="20"/>
  <c r="R19" i="20"/>
  <c r="G241" i="20"/>
  <c r="S241" i="25"/>
  <c r="S234" i="25"/>
  <c r="S233" i="25"/>
  <c r="S238" i="25"/>
  <c r="S240" i="25"/>
  <c r="S235" i="25"/>
  <c r="U20" i="20"/>
  <c r="L238" i="20"/>
  <c r="K234" i="20"/>
  <c r="T164" i="33"/>
  <c r="E160" i="30"/>
  <c r="K160" i="30"/>
  <c r="K161" i="30"/>
  <c r="K167" i="30"/>
  <c r="P163" i="25"/>
  <c r="R21" i="19"/>
  <c r="R33" i="19" s="1"/>
  <c r="G167" i="18"/>
  <c r="M160" i="28"/>
  <c r="T160" i="25"/>
  <c r="P239" i="27"/>
  <c r="P241" i="27"/>
  <c r="P238" i="27"/>
  <c r="P233" i="27"/>
  <c r="P240" i="27"/>
  <c r="P234" i="27"/>
  <c r="P232" i="27"/>
  <c r="P236" i="27"/>
  <c r="P235" i="27"/>
  <c r="V235" i="27"/>
  <c r="V237" i="27"/>
  <c r="V241" i="27"/>
  <c r="V233" i="27"/>
  <c r="V234" i="27"/>
  <c r="V239" i="27"/>
  <c r="V232" i="27"/>
  <c r="V12" i="22"/>
  <c r="H13" i="20"/>
  <c r="V20" i="20"/>
  <c r="U13" i="20"/>
  <c r="U234" i="33"/>
  <c r="V17" i="20"/>
  <c r="J19" i="20"/>
  <c r="D235" i="26"/>
  <c r="D240" i="26"/>
  <c r="D233" i="26"/>
  <c r="D236" i="26"/>
  <c r="D232" i="26"/>
  <c r="D234" i="26"/>
  <c r="D238" i="26"/>
  <c r="D241" i="26"/>
  <c r="H17" i="20"/>
  <c r="U11" i="20"/>
  <c r="V18" i="20"/>
  <c r="L233" i="20"/>
  <c r="N15" i="20"/>
  <c r="F12" i="20"/>
  <c r="O161" i="20"/>
  <c r="V19" i="27"/>
  <c r="F239" i="28"/>
  <c r="F232" i="28"/>
  <c r="F241" i="28"/>
  <c r="F240" i="28"/>
  <c r="V240" i="20"/>
  <c r="T236" i="20"/>
  <c r="M232" i="20"/>
  <c r="D233" i="20"/>
  <c r="O239" i="20"/>
  <c r="H12" i="20"/>
  <c r="G17" i="20"/>
  <c r="W16" i="20"/>
  <c r="S235" i="20"/>
  <c r="P236" i="20"/>
  <c r="P239" i="20"/>
  <c r="G20" i="20"/>
  <c r="D237" i="20"/>
  <c r="S240" i="20"/>
  <c r="L17" i="20"/>
  <c r="C21" i="32"/>
  <c r="C26" i="32" s="1"/>
  <c r="H163" i="24"/>
  <c r="F21" i="25"/>
  <c r="F27" i="25" s="1"/>
  <c r="M169" i="28"/>
  <c r="F161" i="18"/>
  <c r="R233" i="27"/>
  <c r="R238" i="27"/>
  <c r="R241" i="27"/>
  <c r="R232" i="27"/>
  <c r="R236" i="27"/>
  <c r="R240" i="27"/>
  <c r="R235" i="27"/>
  <c r="R234" i="27"/>
  <c r="R239" i="27"/>
  <c r="C234" i="27"/>
  <c r="T412" i="10" s="1"/>
  <c r="H412" i="10" s="1"/>
  <c r="D238" i="27"/>
  <c r="R240" i="32"/>
  <c r="R234" i="32"/>
  <c r="R235" i="32"/>
  <c r="R233" i="32"/>
  <c r="R236" i="32"/>
  <c r="R239" i="32"/>
  <c r="F237" i="19"/>
  <c r="F233" i="19"/>
  <c r="F236" i="19"/>
  <c r="F232" i="19"/>
  <c r="F241" i="19"/>
  <c r="F238" i="19"/>
  <c r="F234" i="19"/>
  <c r="F239" i="19"/>
  <c r="F235" i="19"/>
  <c r="H236" i="28"/>
  <c r="H238" i="28"/>
  <c r="H240" i="28"/>
  <c r="H233" i="28"/>
  <c r="H235" i="28"/>
  <c r="H232" i="28"/>
  <c r="H241" i="28"/>
  <c r="G233" i="20"/>
  <c r="T240" i="20"/>
  <c r="N235" i="20"/>
  <c r="E236" i="20"/>
  <c r="S238" i="20"/>
  <c r="W19" i="20"/>
  <c r="U238" i="20"/>
  <c r="K232" i="20"/>
  <c r="W232" i="20"/>
  <c r="D237" i="26"/>
  <c r="K238" i="20"/>
  <c r="V240" i="27"/>
  <c r="K234" i="19"/>
  <c r="K237" i="19"/>
  <c r="K240" i="19"/>
  <c r="K232" i="19"/>
  <c r="K241" i="19"/>
  <c r="K236" i="19"/>
  <c r="K233" i="19"/>
  <c r="D239" i="24"/>
  <c r="D236" i="24"/>
  <c r="V19" i="20"/>
  <c r="T15" i="20"/>
  <c r="G232" i="20"/>
  <c r="D161" i="20"/>
  <c r="D12" i="20"/>
  <c r="O167" i="20"/>
  <c r="O18" i="20"/>
  <c r="C238" i="20"/>
  <c r="D240" i="20"/>
  <c r="S14" i="20"/>
  <c r="P15" i="20"/>
  <c r="P18" i="20"/>
  <c r="P167" i="20"/>
  <c r="I233" i="20"/>
  <c r="D16" i="20"/>
  <c r="D165" i="20"/>
  <c r="S19" i="20"/>
  <c r="Q234" i="20"/>
  <c r="C14" i="20"/>
  <c r="K21" i="32"/>
  <c r="K27" i="32" s="1"/>
  <c r="H167" i="33"/>
  <c r="W21" i="26"/>
  <c r="W29" i="26" s="1"/>
  <c r="O234" i="33"/>
  <c r="O239" i="33"/>
  <c r="O236" i="33"/>
  <c r="O240" i="33"/>
  <c r="O233" i="33"/>
  <c r="O237" i="33"/>
  <c r="O241" i="33"/>
  <c r="O232" i="33"/>
  <c r="O235" i="33"/>
  <c r="V238" i="33"/>
  <c r="V236" i="33"/>
  <c r="V234" i="33"/>
  <c r="V237" i="33"/>
  <c r="V241" i="33"/>
  <c r="V233" i="33"/>
  <c r="V239" i="33"/>
  <c r="V232" i="33"/>
  <c r="V235" i="33"/>
  <c r="V240" i="33"/>
  <c r="C11" i="27"/>
  <c r="C21" i="27" s="1"/>
  <c r="C157" i="27"/>
  <c r="C166" i="27" s="1"/>
  <c r="E240" i="33"/>
  <c r="E235" i="33"/>
  <c r="E241" i="33"/>
  <c r="E238" i="33"/>
  <c r="E234" i="33"/>
  <c r="E236" i="33"/>
  <c r="E239" i="33"/>
  <c r="E233" i="33"/>
  <c r="E232" i="33"/>
  <c r="E237" i="33"/>
  <c r="P240" i="22"/>
  <c r="P237" i="22"/>
  <c r="P241" i="22"/>
  <c r="P232" i="22"/>
  <c r="P239" i="22"/>
  <c r="P236" i="22"/>
  <c r="P238" i="22"/>
  <c r="P235" i="22"/>
  <c r="P233" i="22"/>
  <c r="C165" i="19"/>
  <c r="C166" i="19"/>
  <c r="U13" i="22"/>
  <c r="S237" i="20"/>
  <c r="T19" i="20"/>
  <c r="L234" i="20"/>
  <c r="J237" i="20"/>
  <c r="C241" i="30"/>
  <c r="C238" i="30"/>
  <c r="C239" i="30"/>
  <c r="C240" i="30"/>
  <c r="C232" i="30"/>
  <c r="E15" i="20"/>
  <c r="M234" i="33"/>
  <c r="M238" i="33"/>
  <c r="M233" i="33"/>
  <c r="S17" i="20"/>
  <c r="L240" i="20"/>
  <c r="U17" i="20"/>
  <c r="V15" i="20"/>
  <c r="K17" i="20"/>
  <c r="S12" i="20"/>
  <c r="R241" i="28"/>
  <c r="R234" i="28"/>
  <c r="R239" i="28"/>
  <c r="R233" i="28"/>
  <c r="V234" i="32"/>
  <c r="C232" i="20"/>
  <c r="R235" i="20"/>
  <c r="G11" i="20"/>
  <c r="L239" i="20"/>
  <c r="M238" i="20"/>
  <c r="M233" i="20"/>
  <c r="D19" i="20"/>
  <c r="D168" i="20"/>
  <c r="U15" i="20"/>
  <c r="F236" i="32"/>
  <c r="F232" i="32"/>
  <c r="F239" i="32"/>
  <c r="F241" i="32"/>
  <c r="F238" i="32"/>
  <c r="T238" i="20"/>
  <c r="N238" i="20"/>
  <c r="I12" i="20"/>
  <c r="T240" i="24"/>
  <c r="T237" i="24"/>
  <c r="D234" i="20"/>
  <c r="Q239" i="20"/>
  <c r="I21" i="32"/>
  <c r="I24" i="32" s="1"/>
  <c r="W164" i="27"/>
  <c r="W168" i="27"/>
  <c r="W163" i="27"/>
  <c r="W160" i="27"/>
  <c r="W165" i="27"/>
  <c r="W162" i="27"/>
  <c r="W167" i="27"/>
  <c r="W161" i="27"/>
  <c r="W169" i="27"/>
  <c r="C237" i="27"/>
  <c r="C241" i="27"/>
  <c r="C233" i="27"/>
  <c r="C240" i="27"/>
  <c r="C232" i="27"/>
  <c r="U238" i="22"/>
  <c r="U235" i="22"/>
  <c r="U241" i="22"/>
  <c r="U232" i="22"/>
  <c r="U234" i="22"/>
  <c r="S16" i="20"/>
  <c r="R239" i="20"/>
  <c r="L13" i="20"/>
  <c r="J16" i="20"/>
  <c r="C235" i="20"/>
  <c r="M165" i="33"/>
  <c r="M16" i="33"/>
  <c r="M21" i="33" s="1"/>
  <c r="R237" i="20"/>
  <c r="L19" i="20"/>
  <c r="G237" i="20"/>
  <c r="N241" i="20"/>
  <c r="P237" i="20"/>
  <c r="L232" i="20"/>
  <c r="I237" i="20"/>
  <c r="L157" i="30"/>
  <c r="W238" i="20"/>
  <c r="R157" i="28"/>
  <c r="N235" i="29"/>
  <c r="N236" i="29"/>
  <c r="N237" i="29"/>
  <c r="N233" i="29"/>
  <c r="N232" i="29"/>
  <c r="C11" i="20"/>
  <c r="R14" i="20"/>
  <c r="F239" i="20"/>
  <c r="L18" i="20"/>
  <c r="M17" i="20"/>
  <c r="M12" i="20"/>
  <c r="D232" i="20"/>
  <c r="K236" i="20"/>
  <c r="T17" i="20"/>
  <c r="N17" i="20"/>
  <c r="H240" i="20"/>
  <c r="W237" i="24"/>
  <c r="W239" i="24"/>
  <c r="W234" i="24"/>
  <c r="W232" i="24"/>
  <c r="W233" i="24"/>
  <c r="D162" i="20"/>
  <c r="Q18" i="20"/>
  <c r="C21" i="19"/>
  <c r="C30" i="19" s="1"/>
  <c r="D160" i="24"/>
  <c r="G164" i="18"/>
  <c r="P21" i="18"/>
  <c r="P24" i="18" s="1"/>
  <c r="M166" i="28"/>
  <c r="O232" i="30"/>
  <c r="O234" i="30"/>
  <c r="O239" i="30"/>
  <c r="O235" i="30"/>
  <c r="O236" i="30"/>
  <c r="O237" i="30"/>
  <c r="S240" i="27"/>
  <c r="S234" i="27"/>
  <c r="S241" i="27"/>
  <c r="S232" i="27"/>
  <c r="S238" i="27"/>
  <c r="S233" i="27"/>
  <c r="S237" i="27"/>
  <c r="F241" i="33"/>
  <c r="F234" i="33"/>
  <c r="F237" i="33"/>
  <c r="F239" i="33"/>
  <c r="F233" i="33"/>
  <c r="F240" i="33"/>
  <c r="F236" i="33"/>
  <c r="F235" i="33"/>
  <c r="F238" i="33"/>
  <c r="F232" i="33"/>
  <c r="F239" i="30"/>
  <c r="F234" i="30"/>
  <c r="F236" i="30"/>
  <c r="F241" i="30"/>
  <c r="F237" i="30"/>
  <c r="Q235" i="27"/>
  <c r="Q233" i="27"/>
  <c r="Q238" i="27"/>
  <c r="Q239" i="27"/>
  <c r="Q240" i="27"/>
  <c r="Q236" i="27"/>
  <c r="Q232" i="27"/>
  <c r="J234" i="33"/>
  <c r="J237" i="33"/>
  <c r="J241" i="33"/>
  <c r="J232" i="33"/>
  <c r="J239" i="33"/>
  <c r="J235" i="33"/>
  <c r="J236" i="33"/>
  <c r="M157" i="22"/>
  <c r="M160" i="22" s="1"/>
  <c r="M14" i="22"/>
  <c r="U157" i="22"/>
  <c r="U167" i="22" s="1"/>
  <c r="M240" i="20"/>
  <c r="R18" i="20"/>
  <c r="J233" i="20"/>
  <c r="V233" i="20"/>
  <c r="R16" i="20"/>
  <c r="G16" i="20"/>
  <c r="N20" i="20"/>
  <c r="I16" i="20"/>
  <c r="W17" i="20"/>
  <c r="V233" i="29"/>
  <c r="V241" i="29"/>
  <c r="V240" i="29"/>
  <c r="V239" i="29"/>
  <c r="W18" i="30"/>
  <c r="W157" i="30"/>
  <c r="I240" i="33"/>
  <c r="I235" i="33"/>
  <c r="P238" i="20"/>
  <c r="H235" i="20"/>
  <c r="F18" i="20"/>
  <c r="K237" i="20"/>
  <c r="N240" i="20"/>
  <c r="F241" i="18"/>
  <c r="F237" i="18"/>
  <c r="F234" i="18"/>
  <c r="F232" i="18"/>
  <c r="F233" i="18"/>
  <c r="F238" i="18"/>
  <c r="D11" i="20"/>
  <c r="D160" i="20"/>
  <c r="F236" i="27"/>
  <c r="F232" i="27"/>
  <c r="F239" i="27"/>
  <c r="R241" i="20"/>
  <c r="H19" i="20"/>
  <c r="C236" i="20"/>
  <c r="O238" i="20"/>
  <c r="T161" i="32"/>
  <c r="Q21" i="19"/>
  <c r="Q30" i="19" s="1"/>
  <c r="M164" i="28"/>
  <c r="W234" i="19"/>
  <c r="W232" i="33"/>
  <c r="W240" i="33"/>
  <c r="W234" i="33"/>
  <c r="W233" i="33"/>
  <c r="F232" i="30"/>
  <c r="P234" i="22"/>
  <c r="M235" i="22"/>
  <c r="V236" i="27"/>
  <c r="G235" i="33"/>
  <c r="G233" i="33"/>
  <c r="G240" i="33"/>
  <c r="G236" i="33"/>
  <c r="G234" i="33"/>
  <c r="C236" i="27"/>
  <c r="M19" i="20"/>
  <c r="H239" i="20"/>
  <c r="H232" i="20"/>
  <c r="O238" i="32"/>
  <c r="O236" i="32"/>
  <c r="O235" i="32"/>
  <c r="O238" i="33"/>
  <c r="V12" i="20"/>
  <c r="Q236" i="20"/>
  <c r="N13" i="27"/>
  <c r="N21" i="27" s="1"/>
  <c r="N25" i="27" s="1"/>
  <c r="N157" i="27"/>
  <c r="N162" i="27" s="1"/>
  <c r="J234" i="20"/>
  <c r="C241" i="20"/>
  <c r="W235" i="20"/>
  <c r="J238" i="20"/>
  <c r="G236" i="20"/>
  <c r="U237" i="20"/>
  <c r="P232" i="33"/>
  <c r="P236" i="33"/>
  <c r="P237" i="33"/>
  <c r="P241" i="33"/>
  <c r="P238" i="33"/>
  <c r="P233" i="33"/>
  <c r="P240" i="33"/>
  <c r="P239" i="33"/>
  <c r="P235" i="33"/>
  <c r="N240" i="28"/>
  <c r="N233" i="28"/>
  <c r="N234" i="28"/>
  <c r="N235" i="28"/>
  <c r="I234" i="33"/>
  <c r="K235" i="33"/>
  <c r="K236" i="33"/>
  <c r="K240" i="33"/>
  <c r="K233" i="33"/>
  <c r="K238" i="33"/>
  <c r="K241" i="33"/>
  <c r="P17" i="20"/>
  <c r="P20" i="20"/>
  <c r="K16" i="20"/>
  <c r="N19" i="20"/>
  <c r="K239" i="20"/>
  <c r="U235" i="20"/>
  <c r="R20" i="20"/>
  <c r="L16" i="20"/>
  <c r="F238" i="20"/>
  <c r="I238" i="20"/>
  <c r="C15" i="20"/>
  <c r="O17" i="20"/>
  <c r="O166" i="20"/>
  <c r="S165" i="28"/>
  <c r="E160" i="23"/>
  <c r="G241" i="19"/>
  <c r="V157" i="32"/>
  <c r="U157" i="33"/>
  <c r="N238" i="19"/>
  <c r="N233" i="19"/>
  <c r="N235" i="19"/>
  <c r="N232" i="19"/>
  <c r="N237" i="19"/>
  <c r="N241" i="19"/>
  <c r="N236" i="19"/>
  <c r="N240" i="19"/>
  <c r="N234" i="19"/>
  <c r="V241" i="22"/>
  <c r="V238" i="22"/>
  <c r="V232" i="22"/>
  <c r="V235" i="22"/>
  <c r="J11" i="27"/>
  <c r="J157" i="27"/>
  <c r="J232" i="20"/>
  <c r="H18" i="20"/>
  <c r="H11" i="20"/>
  <c r="T232" i="20"/>
  <c r="Q15" i="20"/>
  <c r="H236" i="20"/>
  <c r="J13" i="20"/>
  <c r="O240" i="20"/>
  <c r="J166" i="20"/>
  <c r="J17" i="20"/>
  <c r="G15" i="20"/>
  <c r="U165" i="20"/>
  <c r="U16" i="20"/>
  <c r="N239" i="20"/>
  <c r="U232" i="26"/>
  <c r="U234" i="26"/>
  <c r="U233" i="26"/>
  <c r="U237" i="26"/>
  <c r="U238" i="26"/>
  <c r="J237" i="29"/>
  <c r="J236" i="29"/>
  <c r="N232" i="28"/>
  <c r="F237" i="20"/>
  <c r="R234" i="20"/>
  <c r="F235" i="20"/>
  <c r="G235" i="20"/>
  <c r="I236" i="20"/>
  <c r="K18" i="20"/>
  <c r="K235" i="20"/>
  <c r="D241" i="25"/>
  <c r="D236" i="25"/>
  <c r="D237" i="25"/>
  <c r="D238" i="25"/>
  <c r="D232" i="25"/>
  <c r="D235" i="25"/>
  <c r="M236" i="20"/>
  <c r="W236" i="20"/>
  <c r="F17" i="20"/>
  <c r="I17" i="20"/>
  <c r="V234" i="20"/>
  <c r="G12" i="20"/>
  <c r="W14" i="20"/>
  <c r="W157" i="20"/>
  <c r="W168" i="20" s="1"/>
  <c r="H161" i="32"/>
  <c r="I21" i="19"/>
  <c r="I29" i="19" s="1"/>
  <c r="K162" i="30"/>
  <c r="P160" i="23"/>
  <c r="P157" i="22"/>
  <c r="P162" i="22" s="1"/>
  <c r="S239" i="27"/>
  <c r="U15" i="22"/>
  <c r="V11" i="22"/>
  <c r="V157" i="22"/>
  <c r="V161" i="22" s="1"/>
  <c r="J235" i="27"/>
  <c r="J233" i="27"/>
  <c r="J239" i="27"/>
  <c r="J232" i="27"/>
  <c r="J237" i="27"/>
  <c r="J11" i="20"/>
  <c r="R238" i="20"/>
  <c r="K241" i="20"/>
  <c r="F240" i="19"/>
  <c r="J235" i="19"/>
  <c r="J234" i="19"/>
  <c r="J233" i="19"/>
  <c r="J238" i="19"/>
  <c r="J240" i="19"/>
  <c r="D241" i="20"/>
  <c r="T11" i="20"/>
  <c r="O235" i="20"/>
  <c r="H15" i="20"/>
  <c r="H237" i="20"/>
  <c r="O19" i="20"/>
  <c r="O168" i="20"/>
  <c r="W233" i="28"/>
  <c r="W232" i="28"/>
  <c r="W240" i="28"/>
  <c r="W237" i="28"/>
  <c r="L235" i="20"/>
  <c r="E235" i="20"/>
  <c r="S236" i="20"/>
  <c r="N18" i="20"/>
  <c r="M239" i="30"/>
  <c r="M238" i="30"/>
  <c r="K240" i="29"/>
  <c r="K232" i="29"/>
  <c r="K235" i="29"/>
  <c r="K238" i="29"/>
  <c r="W232" i="27"/>
  <c r="W241" i="27"/>
  <c r="F16" i="20"/>
  <c r="R13" i="20"/>
  <c r="G14" i="20"/>
  <c r="I15" i="20"/>
  <c r="J236" i="20"/>
  <c r="K14" i="20"/>
  <c r="M15" i="20"/>
  <c r="S241" i="20"/>
  <c r="V13" i="20"/>
  <c r="E17" i="20"/>
  <c r="U16" i="22"/>
  <c r="I168" i="27"/>
  <c r="I169" i="27"/>
  <c r="I167" i="27"/>
  <c r="I161" i="27"/>
  <c r="W241" i="32"/>
  <c r="W233" i="32"/>
  <c r="W236" i="32"/>
  <c r="W232" i="32"/>
  <c r="W238" i="32"/>
  <c r="V233" i="32"/>
  <c r="V237" i="32"/>
  <c r="V236" i="32"/>
  <c r="V235" i="32"/>
  <c r="V239" i="32"/>
  <c r="V232" i="32"/>
  <c r="V238" i="32"/>
  <c r="V240" i="32"/>
  <c r="O162" i="22"/>
  <c r="O169" i="22"/>
  <c r="O160" i="22"/>
  <c r="O161" i="22"/>
  <c r="O168" i="22"/>
  <c r="O165" i="22"/>
  <c r="O166" i="22"/>
  <c r="O163" i="22"/>
  <c r="O164" i="22"/>
  <c r="O167" i="22"/>
  <c r="E233" i="22"/>
  <c r="E237" i="22"/>
  <c r="E239" i="22"/>
  <c r="E236" i="22"/>
  <c r="E234" i="22"/>
  <c r="E238" i="22"/>
  <c r="E235" i="22"/>
  <c r="E241" i="22"/>
  <c r="E232" i="22"/>
  <c r="V240" i="25"/>
  <c r="V233" i="25"/>
  <c r="R17" i="20"/>
  <c r="R166" i="20"/>
  <c r="K20" i="20"/>
  <c r="J240" i="32"/>
  <c r="J232" i="32"/>
  <c r="J241" i="32"/>
  <c r="J234" i="32"/>
  <c r="J237" i="32"/>
  <c r="E240" i="22"/>
  <c r="D169" i="20"/>
  <c r="D20" i="20"/>
  <c r="W241" i="20"/>
  <c r="O14" i="20"/>
  <c r="O163" i="20"/>
  <c r="H237" i="23"/>
  <c r="H232" i="23"/>
  <c r="H236" i="23"/>
  <c r="H234" i="23"/>
  <c r="H239" i="23"/>
  <c r="H240" i="23"/>
  <c r="H16" i="20"/>
  <c r="T237" i="20"/>
  <c r="W20" i="28"/>
  <c r="W21" i="28" s="1"/>
  <c r="W157" i="28"/>
  <c r="W169" i="28" s="1"/>
  <c r="L163" i="20"/>
  <c r="L14" i="20"/>
  <c r="E14" i="20"/>
  <c r="S15" i="20"/>
  <c r="S233" i="28"/>
  <c r="S241" i="28"/>
  <c r="M15" i="30"/>
  <c r="M21" i="30" s="1"/>
  <c r="M33" i="30" s="1"/>
  <c r="M157" i="30"/>
  <c r="W166" i="27"/>
  <c r="W239" i="20"/>
  <c r="I14" i="20"/>
  <c r="P237" i="23"/>
  <c r="P238" i="23"/>
  <c r="P241" i="23"/>
  <c r="P235" i="23"/>
  <c r="P236" i="23"/>
  <c r="P239" i="23"/>
  <c r="P234" i="23"/>
  <c r="P232" i="23"/>
  <c r="P233" i="23"/>
  <c r="R233" i="20"/>
  <c r="J15" i="20"/>
  <c r="J164" i="20"/>
  <c r="N232" i="20"/>
  <c r="L236" i="20"/>
  <c r="S20" i="20"/>
  <c r="N239" i="23"/>
  <c r="N234" i="23"/>
  <c r="V235" i="20"/>
  <c r="O237" i="20"/>
  <c r="U14" i="20"/>
  <c r="M21" i="29"/>
  <c r="M24" i="29" s="1"/>
  <c r="L237" i="33"/>
  <c r="L235" i="33"/>
  <c r="L240" i="33"/>
  <c r="L234" i="33"/>
  <c r="L232" i="33"/>
  <c r="L239" i="33"/>
  <c r="L236" i="33"/>
  <c r="L238" i="33"/>
  <c r="L241" i="33"/>
  <c r="E157" i="22"/>
  <c r="E160" i="22" s="1"/>
  <c r="V239" i="24"/>
  <c r="V241" i="24"/>
  <c r="V234" i="24"/>
  <c r="V236" i="24"/>
  <c r="V233" i="24"/>
  <c r="Q12" i="20"/>
  <c r="E19" i="22"/>
  <c r="E21" i="22" s="1"/>
  <c r="E24" i="22" s="1"/>
  <c r="Q241" i="20"/>
  <c r="W20" i="20"/>
  <c r="L240" i="29"/>
  <c r="L241" i="29"/>
  <c r="L232" i="29"/>
  <c r="L238" i="29"/>
  <c r="L233" i="29"/>
  <c r="F236" i="20"/>
  <c r="C236" i="32"/>
  <c r="C232" i="32"/>
  <c r="C239" i="32"/>
  <c r="T16" i="20"/>
  <c r="T165" i="20"/>
  <c r="C234" i="20"/>
  <c r="T108" i="10" s="1"/>
  <c r="H108" i="10" s="1"/>
  <c r="Q235" i="20"/>
  <c r="O232" i="26"/>
  <c r="O233" i="26"/>
  <c r="P237" i="27"/>
  <c r="W18" i="20"/>
  <c r="R12" i="20"/>
  <c r="E232" i="20"/>
  <c r="G18" i="20"/>
  <c r="O236" i="20"/>
  <c r="E233" i="20"/>
  <c r="D241" i="27"/>
  <c r="F240" i="32"/>
  <c r="V14" i="20"/>
  <c r="O165" i="20"/>
  <c r="O16" i="20"/>
  <c r="L12" i="20"/>
  <c r="N157" i="20"/>
  <c r="N164" i="20" s="1"/>
  <c r="K163" i="33"/>
  <c r="J161" i="30"/>
  <c r="V21" i="29"/>
  <c r="V27" i="29" s="1"/>
  <c r="M157" i="19"/>
  <c r="M11" i="19"/>
  <c r="M21" i="19" s="1"/>
  <c r="M28" i="19" s="1"/>
  <c r="W234" i="20"/>
  <c r="I19" i="20"/>
  <c r="U236" i="19"/>
  <c r="U240" i="19"/>
  <c r="U232" i="19"/>
  <c r="U234" i="19"/>
  <c r="U239" i="19"/>
  <c r="H237" i="33"/>
  <c r="H239" i="33"/>
  <c r="H234" i="33"/>
  <c r="H232" i="33"/>
  <c r="H241" i="33"/>
  <c r="E237" i="27"/>
  <c r="I168" i="19"/>
  <c r="I164" i="19"/>
  <c r="Q20" i="20"/>
  <c r="U240" i="20"/>
  <c r="M13" i="20"/>
  <c r="F15" i="20"/>
  <c r="F234" i="20"/>
  <c r="R236" i="20"/>
  <c r="W169" i="23"/>
  <c r="W167" i="23"/>
  <c r="W163" i="23"/>
  <c r="D15" i="20"/>
  <c r="D164" i="20"/>
  <c r="N233" i="20"/>
  <c r="E237" i="20"/>
  <c r="Q14" i="20"/>
  <c r="R240" i="30"/>
  <c r="R232" i="30"/>
  <c r="R238" i="30"/>
  <c r="R235" i="30"/>
  <c r="E240" i="20"/>
  <c r="J235" i="20"/>
  <c r="J239" i="20"/>
  <c r="I235" i="20"/>
  <c r="H241" i="20"/>
  <c r="F232" i="20"/>
  <c r="O15" i="20"/>
  <c r="O164" i="20"/>
  <c r="E12" i="20"/>
  <c r="T233" i="20"/>
  <c r="J241" i="20"/>
  <c r="E25" i="24"/>
  <c r="E33" i="24"/>
  <c r="E29" i="24"/>
  <c r="E31" i="24"/>
  <c r="E26" i="24"/>
  <c r="E28" i="24"/>
  <c r="E24" i="24"/>
  <c r="E30" i="24"/>
  <c r="E32" i="24"/>
  <c r="U25" i="29"/>
  <c r="F67" i="19"/>
  <c r="F61" i="19"/>
  <c r="F65" i="19"/>
  <c r="F58" i="19"/>
  <c r="F60" i="19"/>
  <c r="F63" i="19"/>
  <c r="F62" i="19"/>
  <c r="F165" i="32"/>
  <c r="F162" i="32"/>
  <c r="F169" i="32"/>
  <c r="F161" i="32"/>
  <c r="F168" i="32"/>
  <c r="F163" i="32"/>
  <c r="F164" i="32"/>
  <c r="H60" i="32"/>
  <c r="O168" i="33"/>
  <c r="O163" i="33"/>
  <c r="O166" i="33"/>
  <c r="O167" i="33"/>
  <c r="G169" i="33"/>
  <c r="G160" i="33"/>
  <c r="G166" i="33"/>
  <c r="G161" i="33"/>
  <c r="G165" i="33"/>
  <c r="G163" i="33"/>
  <c r="G168" i="33"/>
  <c r="G167" i="33"/>
  <c r="D169" i="33"/>
  <c r="D165" i="33"/>
  <c r="D167" i="33"/>
  <c r="D160" i="33"/>
  <c r="D168" i="33"/>
  <c r="D161" i="33"/>
  <c r="M67" i="33"/>
  <c r="M60" i="33"/>
  <c r="M62" i="33"/>
  <c r="M63" i="33"/>
  <c r="M65" i="33"/>
  <c r="M59" i="33"/>
  <c r="M64" i="33"/>
  <c r="F21" i="33"/>
  <c r="F24" i="33" s="1"/>
  <c r="T169" i="30"/>
  <c r="T160" i="30"/>
  <c r="T164" i="30"/>
  <c r="T168" i="30"/>
  <c r="T167" i="30"/>
  <c r="T166" i="30"/>
  <c r="T165" i="30"/>
  <c r="T163" i="30"/>
  <c r="C66" i="30"/>
  <c r="C64" i="30"/>
  <c r="C60" i="30"/>
  <c r="T515" i="10" s="1"/>
  <c r="H515" i="10" s="1"/>
  <c r="C59" i="30"/>
  <c r="C67" i="30"/>
  <c r="T517" i="10" s="1"/>
  <c r="H517" i="10" s="1"/>
  <c r="C61" i="30"/>
  <c r="R62" i="33"/>
  <c r="R66" i="33"/>
  <c r="R67" i="33"/>
  <c r="R63" i="33"/>
  <c r="R59" i="33"/>
  <c r="F21" i="32"/>
  <c r="F29" i="32" s="1"/>
  <c r="N61" i="32"/>
  <c r="N60" i="32"/>
  <c r="N66" i="32"/>
  <c r="N63" i="32"/>
  <c r="N64" i="32"/>
  <c r="N67" i="32"/>
  <c r="N59" i="32"/>
  <c r="N62" i="32"/>
  <c r="L58" i="33"/>
  <c r="I64" i="29"/>
  <c r="I59" i="29"/>
  <c r="I65" i="29"/>
  <c r="I62" i="29"/>
  <c r="I67" i="29"/>
  <c r="I60" i="29"/>
  <c r="I63" i="29"/>
  <c r="I66" i="29"/>
  <c r="N61" i="28"/>
  <c r="P65" i="27"/>
  <c r="P61" i="27"/>
  <c r="P64" i="27"/>
  <c r="P67" i="27"/>
  <c r="P60" i="27"/>
  <c r="P66" i="27"/>
  <c r="P63" i="27"/>
  <c r="P62" i="27"/>
  <c r="U169" i="28"/>
  <c r="U165" i="28"/>
  <c r="U168" i="28"/>
  <c r="U166" i="28"/>
  <c r="U160" i="28"/>
  <c r="U162" i="28"/>
  <c r="U163" i="28"/>
  <c r="U161" i="28"/>
  <c r="T63" i="26"/>
  <c r="T67" i="26"/>
  <c r="T59" i="26"/>
  <c r="T64" i="26"/>
  <c r="T65" i="26"/>
  <c r="T60" i="26"/>
  <c r="T167" i="23"/>
  <c r="T163" i="23"/>
  <c r="T168" i="23"/>
  <c r="T166" i="23"/>
  <c r="T160" i="23"/>
  <c r="T161" i="23"/>
  <c r="T164" i="23"/>
  <c r="T162" i="23"/>
  <c r="T169" i="23"/>
  <c r="O21" i="24"/>
  <c r="O32" i="24" s="1"/>
  <c r="R162" i="29"/>
  <c r="R169" i="29"/>
  <c r="R163" i="29"/>
  <c r="R164" i="29"/>
  <c r="R165" i="29"/>
  <c r="R167" i="29"/>
  <c r="R168" i="29"/>
  <c r="E59" i="27"/>
  <c r="Q164" i="33"/>
  <c r="F64" i="33"/>
  <c r="F67" i="33"/>
  <c r="F59" i="33"/>
  <c r="F66" i="33"/>
  <c r="F62" i="33"/>
  <c r="F63" i="33"/>
  <c r="F65" i="33"/>
  <c r="F60" i="33"/>
  <c r="O59" i="19"/>
  <c r="T161" i="30"/>
  <c r="I21" i="33"/>
  <c r="I30" i="33" s="1"/>
  <c r="C160" i="32"/>
  <c r="C169" i="32"/>
  <c r="C161" i="32"/>
  <c r="C166" i="32"/>
  <c r="C163" i="32"/>
  <c r="C164" i="32"/>
  <c r="C162" i="32"/>
  <c r="C165" i="32"/>
  <c r="C167" i="32"/>
  <c r="C58" i="30"/>
  <c r="E63" i="19"/>
  <c r="R58" i="33"/>
  <c r="G164" i="33"/>
  <c r="J21" i="33"/>
  <c r="J24" i="33" s="1"/>
  <c r="I60" i="32"/>
  <c r="I62" i="32"/>
  <c r="I58" i="32"/>
  <c r="I63" i="32"/>
  <c r="I67" i="32"/>
  <c r="I65" i="32"/>
  <c r="I21" i="29"/>
  <c r="I24" i="29" s="1"/>
  <c r="P21" i="27"/>
  <c r="P25" i="27" s="1"/>
  <c r="E21" i="28"/>
  <c r="E33" i="28" s="1"/>
  <c r="U164" i="28"/>
  <c r="Q66" i="24"/>
  <c r="Q62" i="24"/>
  <c r="Q64" i="24"/>
  <c r="Q59" i="24"/>
  <c r="Q65" i="24"/>
  <c r="Q67" i="24"/>
  <c r="Q63" i="24"/>
  <c r="M59" i="25"/>
  <c r="M21" i="23"/>
  <c r="M24" i="23" s="1"/>
  <c r="U168" i="18"/>
  <c r="U162" i="18"/>
  <c r="U164" i="18"/>
  <c r="U169" i="18"/>
  <c r="U161" i="18"/>
  <c r="U166" i="18"/>
  <c r="P162" i="25"/>
  <c r="L64" i="19"/>
  <c r="L62" i="19"/>
  <c r="L67" i="19"/>
  <c r="L59" i="19"/>
  <c r="L60" i="19"/>
  <c r="L63" i="19"/>
  <c r="L66" i="19"/>
  <c r="K21" i="29"/>
  <c r="K24" i="29" s="1"/>
  <c r="J21" i="19"/>
  <c r="J26" i="19" s="1"/>
  <c r="V65" i="19"/>
  <c r="S168" i="19"/>
  <c r="S164" i="19"/>
  <c r="S161" i="19"/>
  <c r="S166" i="19"/>
  <c r="S160" i="19"/>
  <c r="S167" i="19"/>
  <c r="S169" i="19"/>
  <c r="S162" i="19"/>
  <c r="S165" i="19"/>
  <c r="L60" i="26"/>
  <c r="L66" i="26"/>
  <c r="L62" i="26"/>
  <c r="L61" i="26"/>
  <c r="L67" i="26"/>
  <c r="L63" i="26"/>
  <c r="N164" i="28"/>
  <c r="N169" i="28"/>
  <c r="N167" i="28"/>
  <c r="N166" i="28"/>
  <c r="N161" i="28"/>
  <c r="N168" i="28"/>
  <c r="G21" i="24"/>
  <c r="G24" i="24" s="1"/>
  <c r="K164" i="29"/>
  <c r="K163" i="29"/>
  <c r="K168" i="29"/>
  <c r="K166" i="29"/>
  <c r="K169" i="29"/>
  <c r="K162" i="29"/>
  <c r="K167" i="29"/>
  <c r="U60" i="28"/>
  <c r="T21" i="29"/>
  <c r="T24" i="29" s="1"/>
  <c r="T61" i="30"/>
  <c r="R160" i="29"/>
  <c r="N66" i="29"/>
  <c r="N161" i="23"/>
  <c r="N162" i="23"/>
  <c r="N165" i="23"/>
  <c r="N164" i="23"/>
  <c r="N167" i="23"/>
  <c r="N168" i="23"/>
  <c r="N169" i="23"/>
  <c r="N166" i="23"/>
  <c r="V168" i="30"/>
  <c r="V167" i="30"/>
  <c r="V169" i="30"/>
  <c r="V164" i="30"/>
  <c r="V166" i="30"/>
  <c r="C63" i="29"/>
  <c r="H62" i="29"/>
  <c r="H67" i="29"/>
  <c r="H63" i="29"/>
  <c r="H61" i="29"/>
  <c r="H65" i="29"/>
  <c r="H64" i="29"/>
  <c r="H59" i="29"/>
  <c r="S64" i="28"/>
  <c r="S67" i="28"/>
  <c r="S60" i="28"/>
  <c r="S65" i="28"/>
  <c r="S62" i="28"/>
  <c r="S61" i="28"/>
  <c r="F161" i="28"/>
  <c r="F164" i="28"/>
  <c r="F162" i="28"/>
  <c r="F168" i="28"/>
  <c r="F169" i="28"/>
  <c r="F167" i="28"/>
  <c r="F165" i="28"/>
  <c r="F160" i="28"/>
  <c r="D66" i="26"/>
  <c r="O63" i="25"/>
  <c r="O58" i="25"/>
  <c r="O59" i="25"/>
  <c r="O66" i="25"/>
  <c r="O62" i="25"/>
  <c r="O61" i="25"/>
  <c r="O64" i="25"/>
  <c r="M67" i="18"/>
  <c r="M61" i="18"/>
  <c r="M65" i="18"/>
  <c r="M62" i="18"/>
  <c r="M59" i="18"/>
  <c r="M66" i="18"/>
  <c r="M58" i="18"/>
  <c r="M64" i="18"/>
  <c r="M60" i="18"/>
  <c r="G169" i="25"/>
  <c r="G167" i="25"/>
  <c r="G160" i="25"/>
  <c r="G161" i="25"/>
  <c r="G163" i="25"/>
  <c r="G168" i="25"/>
  <c r="R21" i="27"/>
  <c r="R25" i="27" s="1"/>
  <c r="H165" i="25"/>
  <c r="U64" i="18"/>
  <c r="V163" i="18"/>
  <c r="T166" i="26"/>
  <c r="T167" i="26"/>
  <c r="T168" i="26"/>
  <c r="T165" i="26"/>
  <c r="T160" i="26"/>
  <c r="T161" i="26"/>
  <c r="T162" i="26"/>
  <c r="T163" i="26"/>
  <c r="T59" i="18"/>
  <c r="U169" i="26"/>
  <c r="U161" i="26"/>
  <c r="U164" i="26"/>
  <c r="U165" i="26"/>
  <c r="U168" i="26"/>
  <c r="U166" i="26"/>
  <c r="P65" i="18"/>
  <c r="M66" i="24"/>
  <c r="M58" i="24"/>
  <c r="M61" i="24"/>
  <c r="M63" i="24"/>
  <c r="M59" i="24"/>
  <c r="M67" i="24"/>
  <c r="N67" i="23"/>
  <c r="D169" i="25"/>
  <c r="U163" i="18"/>
  <c r="Q165" i="28"/>
  <c r="Q162" i="28"/>
  <c r="Q169" i="28"/>
  <c r="Q160" i="28"/>
  <c r="Q166" i="28"/>
  <c r="Q163" i="28"/>
  <c r="Q167" i="28"/>
  <c r="Q164" i="28"/>
  <c r="Q168" i="28"/>
  <c r="M65" i="24"/>
  <c r="H64" i="18"/>
  <c r="O161" i="18"/>
  <c r="S163" i="25"/>
  <c r="G166" i="18"/>
  <c r="S58" i="18"/>
  <c r="F21" i="18"/>
  <c r="F27" i="18" s="1"/>
  <c r="F163" i="23"/>
  <c r="F168" i="23"/>
  <c r="F161" i="23"/>
  <c r="F165" i="23"/>
  <c r="F167" i="23"/>
  <c r="F160" i="23"/>
  <c r="F169" i="23"/>
  <c r="F166" i="23"/>
  <c r="H21" i="22"/>
  <c r="H24" i="22" s="1"/>
  <c r="V21" i="19"/>
  <c r="V27" i="19" s="1"/>
  <c r="H21" i="32"/>
  <c r="H29" i="32" s="1"/>
  <c r="I67" i="33"/>
  <c r="I59" i="33"/>
  <c r="I66" i="33"/>
  <c r="I63" i="33"/>
  <c r="I62" i="33"/>
  <c r="I163" i="32"/>
  <c r="I168" i="32"/>
  <c r="I165" i="32"/>
  <c r="I166" i="32"/>
  <c r="I164" i="32"/>
  <c r="I169" i="32"/>
  <c r="N164" i="32"/>
  <c r="W169" i="19"/>
  <c r="W168" i="19"/>
  <c r="W161" i="19"/>
  <c r="W160" i="19"/>
  <c r="W167" i="19"/>
  <c r="W163" i="19"/>
  <c r="W166" i="19"/>
  <c r="W165" i="19"/>
  <c r="W65" i="33"/>
  <c r="W62" i="33"/>
  <c r="W60" i="33"/>
  <c r="W61" i="33"/>
  <c r="W63" i="33"/>
  <c r="J164" i="33"/>
  <c r="J167" i="33"/>
  <c r="J166" i="33"/>
  <c r="J169" i="33"/>
  <c r="J168" i="33"/>
  <c r="J162" i="33"/>
  <c r="J165" i="33"/>
  <c r="E21" i="29"/>
  <c r="E24" i="29" s="1"/>
  <c r="H161" i="33"/>
  <c r="H162" i="33"/>
  <c r="H164" i="33"/>
  <c r="H166" i="33"/>
  <c r="H168" i="33"/>
  <c r="H165" i="33"/>
  <c r="H163" i="33"/>
  <c r="O165" i="33"/>
  <c r="T166" i="33"/>
  <c r="K21" i="25"/>
  <c r="K24" i="25" s="1"/>
  <c r="M63" i="26"/>
  <c r="M58" i="26"/>
  <c r="M59" i="26"/>
  <c r="M61" i="26"/>
  <c r="M60" i="26"/>
  <c r="M64" i="26"/>
  <c r="M67" i="26"/>
  <c r="D21" i="28"/>
  <c r="D24" i="28" s="1"/>
  <c r="O64" i="29"/>
  <c r="O67" i="29"/>
  <c r="O59" i="29"/>
  <c r="O62" i="29"/>
  <c r="O63" i="29"/>
  <c r="K160" i="28"/>
  <c r="K167" i="28"/>
  <c r="K162" i="28"/>
  <c r="K165" i="28"/>
  <c r="K166" i="28"/>
  <c r="K163" i="28"/>
  <c r="K169" i="28"/>
  <c r="M66" i="29"/>
  <c r="M62" i="29"/>
  <c r="M59" i="29"/>
  <c r="M61" i="29"/>
  <c r="M58" i="29"/>
  <c r="E169" i="27"/>
  <c r="E163" i="27"/>
  <c r="E165" i="27"/>
  <c r="E166" i="27"/>
  <c r="E164" i="27"/>
  <c r="E168" i="27"/>
  <c r="E162" i="27"/>
  <c r="E160" i="27"/>
  <c r="E161" i="27"/>
  <c r="D65" i="24"/>
  <c r="D64" i="24"/>
  <c r="D66" i="24"/>
  <c r="D61" i="24"/>
  <c r="D60" i="24"/>
  <c r="D63" i="24"/>
  <c r="S63" i="24"/>
  <c r="S65" i="24"/>
  <c r="S60" i="24"/>
  <c r="S62" i="24"/>
  <c r="S61" i="24"/>
  <c r="M165" i="23"/>
  <c r="M162" i="23"/>
  <c r="M163" i="23"/>
  <c r="M161" i="23"/>
  <c r="M169" i="23"/>
  <c r="M168" i="23"/>
  <c r="M166" i="23"/>
  <c r="M167" i="23"/>
  <c r="M164" i="23"/>
  <c r="G166" i="27"/>
  <c r="G164" i="27"/>
  <c r="G169" i="27"/>
  <c r="G168" i="27"/>
  <c r="G160" i="27"/>
  <c r="G161" i="27"/>
  <c r="G165" i="27"/>
  <c r="G162" i="27"/>
  <c r="L63" i="32"/>
  <c r="G60" i="28"/>
  <c r="G63" i="28"/>
  <c r="G66" i="28"/>
  <c r="G59" i="28"/>
  <c r="G58" i="28"/>
  <c r="G65" i="28"/>
  <c r="G64" i="28"/>
  <c r="G61" i="28"/>
  <c r="L21" i="26"/>
  <c r="L31" i="26" s="1"/>
  <c r="T58" i="25"/>
  <c r="T62" i="25"/>
  <c r="T65" i="25"/>
  <c r="T67" i="25"/>
  <c r="T66" i="25"/>
  <c r="T60" i="25"/>
  <c r="G65" i="24"/>
  <c r="G67" i="24"/>
  <c r="G61" i="24"/>
  <c r="G63" i="24"/>
  <c r="G66" i="24"/>
  <c r="G62" i="24"/>
  <c r="G59" i="24"/>
  <c r="G64" i="24"/>
  <c r="K166" i="19"/>
  <c r="K167" i="19"/>
  <c r="K169" i="19"/>
  <c r="K168" i="19"/>
  <c r="K163" i="19"/>
  <c r="K62" i="30"/>
  <c r="K59" i="30"/>
  <c r="K63" i="30"/>
  <c r="K60" i="30"/>
  <c r="K58" i="30"/>
  <c r="K65" i="30"/>
  <c r="K66" i="30"/>
  <c r="K67" i="30"/>
  <c r="T169" i="29"/>
  <c r="T164" i="29"/>
  <c r="T167" i="29"/>
  <c r="T168" i="29"/>
  <c r="T166" i="29"/>
  <c r="T163" i="29"/>
  <c r="D167" i="19"/>
  <c r="D166" i="19"/>
  <c r="D163" i="19"/>
  <c r="D162" i="19"/>
  <c r="D165" i="19"/>
  <c r="K161" i="19"/>
  <c r="F166" i="32"/>
  <c r="V164" i="29"/>
  <c r="V160" i="29"/>
  <c r="V163" i="29"/>
  <c r="V165" i="29"/>
  <c r="V168" i="29"/>
  <c r="V169" i="29"/>
  <c r="V166" i="29"/>
  <c r="V167" i="29"/>
  <c r="F21" i="26"/>
  <c r="F24" i="26" s="1"/>
  <c r="Q67" i="25"/>
  <c r="Q64" i="25"/>
  <c r="Q63" i="25"/>
  <c r="Q58" i="25"/>
  <c r="Q61" i="25"/>
  <c r="Q60" i="25"/>
  <c r="Q65" i="25"/>
  <c r="Q62" i="25"/>
  <c r="T21" i="23"/>
  <c r="T26" i="23" s="1"/>
  <c r="G167" i="27"/>
  <c r="R66" i="27"/>
  <c r="R62" i="27"/>
  <c r="R64" i="27"/>
  <c r="R61" i="27"/>
  <c r="R60" i="27"/>
  <c r="R67" i="27"/>
  <c r="R59" i="27"/>
  <c r="G21" i="22"/>
  <c r="G26" i="22" s="1"/>
  <c r="L21" i="24"/>
  <c r="L25" i="24" s="1"/>
  <c r="R21" i="26"/>
  <c r="R24" i="26" s="1"/>
  <c r="J166" i="26"/>
  <c r="R61" i="24"/>
  <c r="O21" i="28"/>
  <c r="O28" i="28" s="1"/>
  <c r="M163" i="26"/>
  <c r="E169" i="25"/>
  <c r="E168" i="25"/>
  <c r="E164" i="25"/>
  <c r="E161" i="25"/>
  <c r="E167" i="25"/>
  <c r="E166" i="25"/>
  <c r="E165" i="25"/>
  <c r="F66" i="23"/>
  <c r="F61" i="23"/>
  <c r="F67" i="23"/>
  <c r="F62" i="23"/>
  <c r="F64" i="23"/>
  <c r="F63" i="23"/>
  <c r="F58" i="23"/>
  <c r="F60" i="23"/>
  <c r="F59" i="23"/>
  <c r="E162" i="25"/>
  <c r="S61" i="18"/>
  <c r="S62" i="18"/>
  <c r="S67" i="18"/>
  <c r="S64" i="18"/>
  <c r="S63" i="18"/>
  <c r="R60" i="18"/>
  <c r="O61" i="18"/>
  <c r="O58" i="18"/>
  <c r="O65" i="18"/>
  <c r="O63" i="18"/>
  <c r="O64" i="18"/>
  <c r="O60" i="18"/>
  <c r="D66" i="23"/>
  <c r="D67" i="23"/>
  <c r="D62" i="23"/>
  <c r="D65" i="23"/>
  <c r="D63" i="23"/>
  <c r="D64" i="23"/>
  <c r="P167" i="18"/>
  <c r="P168" i="18"/>
  <c r="P160" i="18"/>
  <c r="P162" i="18"/>
  <c r="P165" i="18"/>
  <c r="P169" i="18"/>
  <c r="S60" i="18"/>
  <c r="U63" i="18"/>
  <c r="J59" i="33"/>
  <c r="J58" i="33"/>
  <c r="J60" i="33"/>
  <c r="J65" i="33"/>
  <c r="J63" i="33"/>
  <c r="J66" i="33"/>
  <c r="J62" i="33"/>
  <c r="E21" i="33"/>
  <c r="E24" i="33" s="1"/>
  <c r="V168" i="25"/>
  <c r="V163" i="25"/>
  <c r="V169" i="25"/>
  <c r="V165" i="25"/>
  <c r="V164" i="25"/>
  <c r="V160" i="25"/>
  <c r="V167" i="25"/>
  <c r="V162" i="25"/>
  <c r="O21" i="29"/>
  <c r="O24" i="29" s="1"/>
  <c r="K161" i="28"/>
  <c r="V161" i="25"/>
  <c r="D58" i="24"/>
  <c r="S21" i="24"/>
  <c r="S26" i="24" s="1"/>
  <c r="M160" i="23"/>
  <c r="T59" i="25"/>
  <c r="H21" i="24"/>
  <c r="H32" i="24" s="1"/>
  <c r="F160" i="29"/>
  <c r="F163" i="29"/>
  <c r="F161" i="29"/>
  <c r="F166" i="29"/>
  <c r="F169" i="29"/>
  <c r="F167" i="29"/>
  <c r="F165" i="29"/>
  <c r="F164" i="29"/>
  <c r="F168" i="29"/>
  <c r="D31" i="26"/>
  <c r="G58" i="24"/>
  <c r="K160" i="19"/>
  <c r="K21" i="30"/>
  <c r="K27" i="30" s="1"/>
  <c r="P64" i="29"/>
  <c r="P67" i="29"/>
  <c r="P60" i="29"/>
  <c r="P165" i="29"/>
  <c r="I31" i="30"/>
  <c r="O65" i="29"/>
  <c r="O21" i="27"/>
  <c r="O24" i="27" s="1"/>
  <c r="W21" i="19"/>
  <c r="W24" i="19" s="1"/>
  <c r="G67" i="30"/>
  <c r="C165" i="30"/>
  <c r="C166" i="30"/>
  <c r="C163" i="30"/>
  <c r="C164" i="30"/>
  <c r="C162" i="30"/>
  <c r="C167" i="30"/>
  <c r="C163" i="29"/>
  <c r="J66" i="29"/>
  <c r="V61" i="28"/>
  <c r="V64" i="28"/>
  <c r="V59" i="28"/>
  <c r="V67" i="28"/>
  <c r="V66" i="28"/>
  <c r="V63" i="28"/>
  <c r="V60" i="28"/>
  <c r="S21" i="28"/>
  <c r="S29" i="28" s="1"/>
  <c r="H21" i="23"/>
  <c r="R58" i="27"/>
  <c r="G164" i="26"/>
  <c r="G165" i="26"/>
  <c r="G167" i="26"/>
  <c r="G168" i="26"/>
  <c r="G169" i="26"/>
  <c r="G160" i="26"/>
  <c r="G161" i="26"/>
  <c r="G166" i="26"/>
  <c r="G163" i="26"/>
  <c r="V63" i="18"/>
  <c r="V62" i="18"/>
  <c r="V64" i="18"/>
  <c r="V60" i="18"/>
  <c r="V67" i="18"/>
  <c r="R67" i="26"/>
  <c r="R65" i="26"/>
  <c r="R62" i="26"/>
  <c r="R59" i="26"/>
  <c r="R64" i="26"/>
  <c r="R63" i="26"/>
  <c r="R66" i="26"/>
  <c r="H165" i="18"/>
  <c r="U64" i="23"/>
  <c r="U66" i="23"/>
  <c r="U65" i="23"/>
  <c r="U60" i="23"/>
  <c r="U62" i="23"/>
  <c r="U58" i="23"/>
  <c r="U67" i="23"/>
  <c r="U59" i="23"/>
  <c r="U61" i="23"/>
  <c r="E60" i="23"/>
  <c r="E59" i="23"/>
  <c r="E67" i="23"/>
  <c r="E61" i="23"/>
  <c r="E65" i="23"/>
  <c r="E66" i="23"/>
  <c r="W62" i="26"/>
  <c r="W58" i="26"/>
  <c r="W64" i="26"/>
  <c r="W63" i="26"/>
  <c r="W61" i="26"/>
  <c r="W66" i="26"/>
  <c r="W67" i="26"/>
  <c r="J63" i="24"/>
  <c r="J59" i="24"/>
  <c r="J62" i="24"/>
  <c r="J64" i="24"/>
  <c r="J58" i="24"/>
  <c r="J65" i="24"/>
  <c r="J61" i="24"/>
  <c r="Q60" i="24"/>
  <c r="U62" i="18"/>
  <c r="O167" i="28"/>
  <c r="O166" i="28"/>
  <c r="O165" i="28"/>
  <c r="O168" i="28"/>
  <c r="O169" i="28"/>
  <c r="P64" i="26"/>
  <c r="J67" i="24"/>
  <c r="E160" i="25"/>
  <c r="F65" i="23"/>
  <c r="C169" i="24"/>
  <c r="C167" i="24"/>
  <c r="C160" i="24"/>
  <c r="C166" i="24"/>
  <c r="C168" i="24"/>
  <c r="C163" i="24"/>
  <c r="C165" i="24"/>
  <c r="T21" i="25"/>
  <c r="T25" i="25" s="1"/>
  <c r="D67" i="18"/>
  <c r="D65" i="18"/>
  <c r="D66" i="18"/>
  <c r="D62" i="18"/>
  <c r="D64" i="18"/>
  <c r="D63" i="18"/>
  <c r="D58" i="18"/>
  <c r="P65" i="23"/>
  <c r="P61" i="23"/>
  <c r="P66" i="23"/>
  <c r="P60" i="23"/>
  <c r="P58" i="23"/>
  <c r="P67" i="23"/>
  <c r="P63" i="23"/>
  <c r="P59" i="23"/>
  <c r="S21" i="18"/>
  <c r="S26" i="18" s="1"/>
  <c r="U165" i="18"/>
  <c r="Q21" i="23"/>
  <c r="Q24" i="23" s="1"/>
  <c r="W26" i="22"/>
  <c r="H65" i="18"/>
  <c r="H163" i="22"/>
  <c r="H168" i="22"/>
  <c r="H164" i="22"/>
  <c r="H161" i="22"/>
  <c r="H166" i="22"/>
  <c r="H165" i="22"/>
  <c r="H162" i="22"/>
  <c r="H167" i="22"/>
  <c r="H169" i="22"/>
  <c r="T59" i="33"/>
  <c r="W59" i="33"/>
  <c r="E64" i="33"/>
  <c r="E65" i="33"/>
  <c r="E62" i="33"/>
  <c r="E67" i="33"/>
  <c r="E61" i="33"/>
  <c r="E60" i="33"/>
  <c r="E63" i="33"/>
  <c r="E59" i="33"/>
  <c r="E66" i="33"/>
  <c r="K160" i="33"/>
  <c r="T61" i="33"/>
  <c r="W162" i="19"/>
  <c r="T63" i="33"/>
  <c r="W58" i="33"/>
  <c r="T66" i="33"/>
  <c r="T65" i="19"/>
  <c r="J160" i="33"/>
  <c r="E166" i="33"/>
  <c r="I161" i="33"/>
  <c r="I164" i="33"/>
  <c r="I165" i="33"/>
  <c r="I166" i="33"/>
  <c r="I167" i="33"/>
  <c r="I168" i="33"/>
  <c r="I162" i="33"/>
  <c r="I169" i="33"/>
  <c r="K21" i="19"/>
  <c r="K24" i="19" s="1"/>
  <c r="H160" i="33"/>
  <c r="F163" i="33"/>
  <c r="D58" i="29"/>
  <c r="D66" i="29"/>
  <c r="D61" i="29"/>
  <c r="D63" i="29"/>
  <c r="D67" i="29"/>
  <c r="M164" i="29"/>
  <c r="M168" i="29"/>
  <c r="M167" i="29"/>
  <c r="M165" i="29"/>
  <c r="M169" i="29"/>
  <c r="M166" i="29"/>
  <c r="Q166" i="27"/>
  <c r="Q164" i="27"/>
  <c r="Q163" i="27"/>
  <c r="Q168" i="27"/>
  <c r="Q161" i="27"/>
  <c r="Q167" i="27"/>
  <c r="Q165" i="27"/>
  <c r="Q169" i="27"/>
  <c r="Q160" i="27"/>
  <c r="G163" i="27"/>
  <c r="U21" i="19"/>
  <c r="U29" i="19" s="1"/>
  <c r="V63" i="26"/>
  <c r="M63" i="29"/>
  <c r="E58" i="33"/>
  <c r="R60" i="33"/>
  <c r="N65" i="32"/>
  <c r="R168" i="33"/>
  <c r="R166" i="33"/>
  <c r="R167" i="33"/>
  <c r="R169" i="33"/>
  <c r="R164" i="33"/>
  <c r="R165" i="33"/>
  <c r="R161" i="33"/>
  <c r="H59" i="33"/>
  <c r="H65" i="33"/>
  <c r="H63" i="33"/>
  <c r="S167" i="32"/>
  <c r="S164" i="32"/>
  <c r="S160" i="32"/>
  <c r="S169" i="32"/>
  <c r="S161" i="32"/>
  <c r="S166" i="32"/>
  <c r="S168" i="32"/>
  <c r="K166" i="32"/>
  <c r="W21" i="33"/>
  <c r="W32" i="33" s="1"/>
  <c r="I160" i="33"/>
  <c r="K67" i="19"/>
  <c r="K60" i="19"/>
  <c r="K61" i="19"/>
  <c r="K64" i="19"/>
  <c r="K59" i="19"/>
  <c r="K66" i="19"/>
  <c r="K62" i="19"/>
  <c r="E161" i="29"/>
  <c r="E167" i="29"/>
  <c r="E165" i="29"/>
  <c r="E166" i="29"/>
  <c r="E163" i="29"/>
  <c r="E168" i="29"/>
  <c r="E162" i="29"/>
  <c r="E164" i="29"/>
  <c r="D166" i="33"/>
  <c r="N64" i="19"/>
  <c r="G66" i="30"/>
  <c r="D59" i="29"/>
  <c r="S21" i="29"/>
  <c r="S27" i="29" s="1"/>
  <c r="G64" i="33"/>
  <c r="N65" i="30"/>
  <c r="N62" i="30"/>
  <c r="N59" i="30"/>
  <c r="N61" i="30"/>
  <c r="N63" i="30"/>
  <c r="N67" i="30"/>
  <c r="N60" i="30"/>
  <c r="N58" i="30"/>
  <c r="P66" i="29"/>
  <c r="S64" i="24"/>
  <c r="C168" i="29"/>
  <c r="Q21" i="27"/>
  <c r="Q26" i="27" s="1"/>
  <c r="F60" i="30"/>
  <c r="L21" i="29"/>
  <c r="L28" i="29" s="1"/>
  <c r="E64" i="28"/>
  <c r="E62" i="28"/>
  <c r="E59" i="28"/>
  <c r="E65" i="28"/>
  <c r="E63" i="28"/>
  <c r="E58" i="28"/>
  <c r="E66" i="28"/>
  <c r="E61" i="28"/>
  <c r="D162" i="28"/>
  <c r="E167" i="27"/>
  <c r="D21" i="24"/>
  <c r="D24" i="24" s="1"/>
  <c r="C21" i="26"/>
  <c r="C30" i="26" s="1"/>
  <c r="P67" i="19"/>
  <c r="P59" i="19"/>
  <c r="P60" i="19"/>
  <c r="P66" i="19"/>
  <c r="P63" i="19"/>
  <c r="P65" i="19"/>
  <c r="P58" i="19"/>
  <c r="P61" i="19"/>
  <c r="M64" i="29"/>
  <c r="O21" i="19"/>
  <c r="O26" i="19" s="1"/>
  <c r="I167" i="30"/>
  <c r="I164" i="30"/>
  <c r="I166" i="30"/>
  <c r="I160" i="30"/>
  <c r="I165" i="30"/>
  <c r="I169" i="30"/>
  <c r="I168" i="30"/>
  <c r="V29" i="26"/>
  <c r="L167" i="24"/>
  <c r="L160" i="24"/>
  <c r="L166" i="24"/>
  <c r="L161" i="24"/>
  <c r="L163" i="24"/>
  <c r="L169" i="24"/>
  <c r="L162" i="24"/>
  <c r="L168" i="24"/>
  <c r="L165" i="24"/>
  <c r="H167" i="28"/>
  <c r="H165" i="28"/>
  <c r="H162" i="28"/>
  <c r="H161" i="28"/>
  <c r="H164" i="28"/>
  <c r="H163" i="28"/>
  <c r="H166" i="28"/>
  <c r="H160" i="28"/>
  <c r="H168" i="28"/>
  <c r="Q65" i="26"/>
  <c r="Q64" i="26"/>
  <c r="Q66" i="26"/>
  <c r="Q63" i="26"/>
  <c r="Q62" i="26"/>
  <c r="Q60" i="26"/>
  <c r="V60" i="30"/>
  <c r="V65" i="30"/>
  <c r="V66" i="30"/>
  <c r="V62" i="30"/>
  <c r="V59" i="30"/>
  <c r="V61" i="30"/>
  <c r="V63" i="30"/>
  <c r="V67" i="30"/>
  <c r="K166" i="30"/>
  <c r="K164" i="30"/>
  <c r="K165" i="30"/>
  <c r="K168" i="30"/>
  <c r="S61" i="29"/>
  <c r="H21" i="28"/>
  <c r="H31" i="28" s="1"/>
  <c r="R67" i="30"/>
  <c r="R64" i="30"/>
  <c r="R65" i="30"/>
  <c r="R66" i="30"/>
  <c r="R61" i="30"/>
  <c r="R59" i="30"/>
  <c r="R62" i="30"/>
  <c r="R58" i="30"/>
  <c r="R60" i="30"/>
  <c r="P58" i="29"/>
  <c r="Q67" i="26"/>
  <c r="T62" i="30"/>
  <c r="C168" i="28"/>
  <c r="C163" i="28"/>
  <c r="C161" i="28"/>
  <c r="C169" i="28"/>
  <c r="C160" i="28"/>
  <c r="C165" i="28"/>
  <c r="C166" i="28"/>
  <c r="O63" i="27"/>
  <c r="O59" i="27"/>
  <c r="O61" i="27"/>
  <c r="O64" i="27"/>
  <c r="O65" i="27"/>
  <c r="O66" i="27"/>
  <c r="O67" i="27"/>
  <c r="O60" i="27"/>
  <c r="E58" i="32"/>
  <c r="E67" i="32"/>
  <c r="E61" i="32"/>
  <c r="E65" i="32"/>
  <c r="E66" i="32"/>
  <c r="E62" i="32"/>
  <c r="E64" i="32"/>
  <c r="V61" i="29"/>
  <c r="V62" i="29"/>
  <c r="V64" i="29"/>
  <c r="V58" i="29"/>
  <c r="V63" i="29"/>
  <c r="V67" i="29"/>
  <c r="V21" i="28"/>
  <c r="V24" i="28" s="1"/>
  <c r="F60" i="26"/>
  <c r="F59" i="26"/>
  <c r="F63" i="26"/>
  <c r="F66" i="26"/>
  <c r="F64" i="26"/>
  <c r="H164" i="23"/>
  <c r="H169" i="23"/>
  <c r="H163" i="23"/>
  <c r="H165" i="23"/>
  <c r="H162" i="23"/>
  <c r="H160" i="23"/>
  <c r="H168" i="23"/>
  <c r="H167" i="23"/>
  <c r="H166" i="23"/>
  <c r="I62" i="27"/>
  <c r="I60" i="27"/>
  <c r="I65" i="27"/>
  <c r="I58" i="27"/>
  <c r="I66" i="27"/>
  <c r="I61" i="27"/>
  <c r="I64" i="27"/>
  <c r="I63" i="27"/>
  <c r="G162" i="26"/>
  <c r="W21" i="24"/>
  <c r="W29" i="24" s="1"/>
  <c r="V21" i="18"/>
  <c r="V24" i="18" s="1"/>
  <c r="R58" i="26"/>
  <c r="U63" i="23"/>
  <c r="T61" i="26"/>
  <c r="E21" i="23"/>
  <c r="E32" i="23" s="1"/>
  <c r="C63" i="27"/>
  <c r="C66" i="27"/>
  <c r="C67" i="27"/>
  <c r="T403" i="10" s="1"/>
  <c r="H403" i="10" s="1"/>
  <c r="C60" i="27"/>
  <c r="T401" i="10" s="1"/>
  <c r="H401" i="10" s="1"/>
  <c r="C58" i="27"/>
  <c r="C59" i="27"/>
  <c r="C62" i="27"/>
  <c r="T402" i="10" s="1"/>
  <c r="H402" i="10" s="1"/>
  <c r="C64" i="27"/>
  <c r="C65" i="27"/>
  <c r="J60" i="24"/>
  <c r="E160" i="24"/>
  <c r="E165" i="24"/>
  <c r="E168" i="24"/>
  <c r="E169" i="24"/>
  <c r="E166" i="24"/>
  <c r="E162" i="24"/>
  <c r="E167" i="24"/>
  <c r="E164" i="24"/>
  <c r="E161" i="24"/>
  <c r="J21" i="23"/>
  <c r="J28" i="23" s="1"/>
  <c r="O160" i="28"/>
  <c r="U60" i="25"/>
  <c r="U58" i="25"/>
  <c r="U63" i="25"/>
  <c r="U66" i="25"/>
  <c r="U64" i="25"/>
  <c r="U61" i="25"/>
  <c r="U67" i="25"/>
  <c r="T63" i="24"/>
  <c r="C21" i="24"/>
  <c r="C30" i="24" s="1"/>
  <c r="U61" i="18"/>
  <c r="P60" i="26"/>
  <c r="T169" i="25"/>
  <c r="T167" i="25"/>
  <c r="T166" i="25"/>
  <c r="T161" i="25"/>
  <c r="T164" i="25"/>
  <c r="T163" i="25"/>
  <c r="T165" i="25"/>
  <c r="T168" i="25"/>
  <c r="R160" i="18"/>
  <c r="R166" i="18"/>
  <c r="R163" i="18"/>
  <c r="R164" i="18"/>
  <c r="R165" i="18"/>
  <c r="R169" i="18"/>
  <c r="R161" i="18"/>
  <c r="R168" i="18"/>
  <c r="Q168" i="23"/>
  <c r="Q166" i="23"/>
  <c r="Q162" i="23"/>
  <c r="Q169" i="23"/>
  <c r="Q161" i="23"/>
  <c r="Q167" i="23"/>
  <c r="Q164" i="23"/>
  <c r="K162" i="23"/>
  <c r="N60" i="18"/>
  <c r="N63" i="18"/>
  <c r="N67" i="18"/>
  <c r="N61" i="18"/>
  <c r="N62" i="18"/>
  <c r="N64" i="18"/>
  <c r="N65" i="18"/>
  <c r="R21" i="22"/>
  <c r="R24" i="22" s="1"/>
  <c r="P26" i="22"/>
  <c r="K165" i="33"/>
  <c r="K167" i="33"/>
  <c r="K164" i="33"/>
  <c r="K168" i="33"/>
  <c r="K169" i="33"/>
  <c r="K161" i="33"/>
  <c r="O64" i="33"/>
  <c r="O62" i="33"/>
  <c r="O63" i="33"/>
  <c r="O65" i="33"/>
  <c r="O66" i="33"/>
  <c r="O59" i="33"/>
  <c r="O58" i="33"/>
  <c r="O61" i="33"/>
  <c r="O60" i="33"/>
  <c r="H21" i="33"/>
  <c r="H24" i="33" s="1"/>
  <c r="I58" i="33"/>
  <c r="I160" i="32"/>
  <c r="T167" i="33"/>
  <c r="T160" i="33"/>
  <c r="T169" i="33"/>
  <c r="T165" i="33"/>
  <c r="G66" i="19"/>
  <c r="G65" i="19"/>
  <c r="G59" i="19"/>
  <c r="G63" i="19"/>
  <c r="G61" i="19"/>
  <c r="G64" i="19"/>
  <c r="T59" i="19"/>
  <c r="H169" i="32"/>
  <c r="H168" i="32"/>
  <c r="H166" i="32"/>
  <c r="H165" i="32"/>
  <c r="H167" i="32"/>
  <c r="H163" i="32"/>
  <c r="H162" i="32"/>
  <c r="H160" i="32"/>
  <c r="J163" i="33"/>
  <c r="I65" i="33"/>
  <c r="W66" i="33"/>
  <c r="I21" i="28"/>
  <c r="Q21" i="33"/>
  <c r="Q26" i="33" s="1"/>
  <c r="K167" i="32"/>
  <c r="K164" i="32"/>
  <c r="K161" i="32"/>
  <c r="K163" i="32"/>
  <c r="K162" i="32"/>
  <c r="K168" i="32"/>
  <c r="K169" i="32"/>
  <c r="R169" i="19"/>
  <c r="R168" i="19"/>
  <c r="R166" i="19"/>
  <c r="R164" i="19"/>
  <c r="R161" i="19"/>
  <c r="R163" i="19"/>
  <c r="R160" i="19"/>
  <c r="D21" i="29"/>
  <c r="D31" i="29" s="1"/>
  <c r="O63" i="19"/>
  <c r="O64" i="19"/>
  <c r="O67" i="19"/>
  <c r="O62" i="19"/>
  <c r="O58" i="19"/>
  <c r="O65" i="19"/>
  <c r="U63" i="26"/>
  <c r="U65" i="26"/>
  <c r="U60" i="26"/>
  <c r="U58" i="26"/>
  <c r="U67" i="26"/>
  <c r="U64" i="26"/>
  <c r="U61" i="26"/>
  <c r="U59" i="26"/>
  <c r="T60" i="28"/>
  <c r="T58" i="28"/>
  <c r="T61" i="28"/>
  <c r="T67" i="28"/>
  <c r="T65" i="28"/>
  <c r="T59" i="28"/>
  <c r="T63" i="28"/>
  <c r="L167" i="19"/>
  <c r="L162" i="19"/>
  <c r="L161" i="19"/>
  <c r="L166" i="19"/>
  <c r="L164" i="19"/>
  <c r="L160" i="19"/>
  <c r="L168" i="19"/>
  <c r="E162" i="28"/>
  <c r="L59" i="29"/>
  <c r="L58" i="29"/>
  <c r="L61" i="29"/>
  <c r="L66" i="29"/>
  <c r="L63" i="29"/>
  <c r="L64" i="29"/>
  <c r="L65" i="29"/>
  <c r="N65" i="28"/>
  <c r="N67" i="28"/>
  <c r="N64" i="28"/>
  <c r="N59" i="28"/>
  <c r="N63" i="28"/>
  <c r="C62" i="26"/>
  <c r="T326" i="10" s="1"/>
  <c r="H326" i="10" s="1"/>
  <c r="C59" i="26"/>
  <c r="C66" i="26"/>
  <c r="C60" i="26"/>
  <c r="T325" i="10" s="1"/>
  <c r="H325" i="10" s="1"/>
  <c r="C61" i="26"/>
  <c r="C67" i="26"/>
  <c r="T327" i="10" s="1"/>
  <c r="H327" i="10" s="1"/>
  <c r="C63" i="26"/>
  <c r="U67" i="19"/>
  <c r="U66" i="19"/>
  <c r="U59" i="19"/>
  <c r="U65" i="19"/>
  <c r="U62" i="19"/>
  <c r="U60" i="19"/>
  <c r="U64" i="19"/>
  <c r="I25" i="30"/>
  <c r="S21" i="25"/>
  <c r="S26" i="25" s="1"/>
  <c r="S169" i="27"/>
  <c r="S164" i="27"/>
  <c r="S168" i="27"/>
  <c r="S163" i="27"/>
  <c r="S165" i="27"/>
  <c r="S166" i="27"/>
  <c r="S160" i="27"/>
  <c r="D64" i="29"/>
  <c r="R29" i="30"/>
  <c r="J31" i="28"/>
  <c r="J33" i="28"/>
  <c r="J29" i="28"/>
  <c r="J28" i="28"/>
  <c r="J32" i="28"/>
  <c r="J25" i="28"/>
  <c r="P21" i="29"/>
  <c r="P27" i="29" s="1"/>
  <c r="G66" i="27"/>
  <c r="G60" i="27"/>
  <c r="G59" i="27"/>
  <c r="G67" i="27"/>
  <c r="G64" i="27"/>
  <c r="G58" i="27"/>
  <c r="G58" i="26"/>
  <c r="G61" i="26"/>
  <c r="G63" i="26"/>
  <c r="G67" i="26"/>
  <c r="G64" i="26"/>
  <c r="G60" i="26"/>
  <c r="G66" i="26"/>
  <c r="G65" i="26"/>
  <c r="G62" i="26"/>
  <c r="W64" i="19"/>
  <c r="W63" i="19"/>
  <c r="W61" i="19"/>
  <c r="W65" i="19"/>
  <c r="W59" i="19"/>
  <c r="W66" i="19"/>
  <c r="G58" i="29"/>
  <c r="G64" i="29"/>
  <c r="G62" i="29"/>
  <c r="G66" i="29"/>
  <c r="G67" i="29"/>
  <c r="G65" i="29"/>
  <c r="V33" i="26"/>
  <c r="T168" i="24"/>
  <c r="T166" i="24"/>
  <c r="T169" i="24"/>
  <c r="T160" i="24"/>
  <c r="T162" i="24"/>
  <c r="T165" i="24"/>
  <c r="T163" i="24"/>
  <c r="T164" i="24"/>
  <c r="I21" i="27"/>
  <c r="I33" i="27" s="1"/>
  <c r="J26" i="26"/>
  <c r="D67" i="24"/>
  <c r="O21" i="25"/>
  <c r="O24" i="25" s="1"/>
  <c r="H58" i="22"/>
  <c r="H65" i="22"/>
  <c r="H59" i="22"/>
  <c r="H64" i="22"/>
  <c r="H62" i="22"/>
  <c r="H67" i="22"/>
  <c r="H61" i="22"/>
  <c r="H66" i="22"/>
  <c r="C21" i="22"/>
  <c r="C27" i="22" s="1"/>
  <c r="M162" i="18"/>
  <c r="M167" i="18"/>
  <c r="M163" i="18"/>
  <c r="M160" i="18"/>
  <c r="M169" i="18"/>
  <c r="N21" i="18"/>
  <c r="N32" i="18" s="1"/>
  <c r="O62" i="18"/>
  <c r="R67" i="22"/>
  <c r="R63" i="22"/>
  <c r="R60" i="22"/>
  <c r="R59" i="22"/>
  <c r="R62" i="22"/>
  <c r="R66" i="22"/>
  <c r="R64" i="22"/>
  <c r="R65" i="22"/>
  <c r="P164" i="18"/>
  <c r="T167" i="19"/>
  <c r="T162" i="19"/>
  <c r="T165" i="19"/>
  <c r="T168" i="19"/>
  <c r="T166" i="19"/>
  <c r="T163" i="19"/>
  <c r="T164" i="19"/>
  <c r="T161" i="19"/>
  <c r="J161" i="32"/>
  <c r="J166" i="32"/>
  <c r="J168" i="32"/>
  <c r="J165" i="32"/>
  <c r="J164" i="32"/>
  <c r="J169" i="32"/>
  <c r="J162" i="32"/>
  <c r="J167" i="32"/>
  <c r="L21" i="30"/>
  <c r="L24" i="30" s="1"/>
  <c r="Q166" i="33"/>
  <c r="Q161" i="33"/>
  <c r="Q167" i="33"/>
  <c r="Q163" i="33"/>
  <c r="Q169" i="33"/>
  <c r="Q168" i="33"/>
  <c r="Q165" i="33"/>
  <c r="I64" i="28"/>
  <c r="I61" i="28"/>
  <c r="I66" i="28"/>
  <c r="I63" i="28"/>
  <c r="I62" i="28"/>
  <c r="I67" i="28"/>
  <c r="I65" i="28"/>
  <c r="I59" i="28"/>
  <c r="W21" i="32"/>
  <c r="W24" i="32" s="1"/>
  <c r="Q59" i="33"/>
  <c r="Q64" i="33"/>
  <c r="Q63" i="33"/>
  <c r="Q65" i="33"/>
  <c r="Q61" i="33"/>
  <c r="Q67" i="33"/>
  <c r="Q66" i="33"/>
  <c r="S64" i="29"/>
  <c r="S60" i="29"/>
  <c r="S66" i="29"/>
  <c r="S63" i="29"/>
  <c r="O21" i="30"/>
  <c r="O24" i="30" s="1"/>
  <c r="S168" i="26"/>
  <c r="S167" i="26"/>
  <c r="S160" i="26"/>
  <c r="S162" i="26"/>
  <c r="S165" i="26"/>
  <c r="S164" i="26"/>
  <c r="S163" i="26"/>
  <c r="S169" i="26"/>
  <c r="M58" i="30"/>
  <c r="M64" i="30"/>
  <c r="M62" i="30"/>
  <c r="M63" i="30"/>
  <c r="M59" i="30"/>
  <c r="M66" i="30"/>
  <c r="M65" i="30"/>
  <c r="T168" i="33"/>
  <c r="N21" i="28"/>
  <c r="N24" i="28" s="1"/>
  <c r="C58" i="26"/>
  <c r="E63" i="30"/>
  <c r="E67" i="30"/>
  <c r="E65" i="30"/>
  <c r="E62" i="30"/>
  <c r="E64" i="30"/>
  <c r="E66" i="30"/>
  <c r="E58" i="30"/>
  <c r="E59" i="30"/>
  <c r="N21" i="33"/>
  <c r="N24" i="33" s="1"/>
  <c r="M65" i="29"/>
  <c r="F167" i="32"/>
  <c r="F65" i="30"/>
  <c r="F62" i="30"/>
  <c r="F64" i="30"/>
  <c r="F66" i="30"/>
  <c r="F67" i="30"/>
  <c r="Q21" i="26"/>
  <c r="Q24" i="26" s="1"/>
  <c r="S162" i="27"/>
  <c r="V21" i="30"/>
  <c r="V24" i="30" s="1"/>
  <c r="J24" i="28"/>
  <c r="C21" i="29"/>
  <c r="C24" i="29" s="1"/>
  <c r="K168" i="28"/>
  <c r="G61" i="27"/>
  <c r="G21" i="26"/>
  <c r="G26" i="26" s="1"/>
  <c r="H166" i="19"/>
  <c r="H164" i="19"/>
  <c r="H169" i="19"/>
  <c r="H167" i="19"/>
  <c r="H162" i="19"/>
  <c r="H163" i="19"/>
  <c r="H165" i="19"/>
  <c r="H160" i="19"/>
  <c r="H168" i="19"/>
  <c r="G59" i="29"/>
  <c r="W60" i="19"/>
  <c r="N165" i="25"/>
  <c r="N166" i="25"/>
  <c r="N169" i="25"/>
  <c r="N162" i="25"/>
  <c r="N168" i="25"/>
  <c r="N161" i="25"/>
  <c r="N164" i="25"/>
  <c r="N163" i="25"/>
  <c r="L65" i="25"/>
  <c r="L60" i="25"/>
  <c r="L66" i="25"/>
  <c r="L59" i="25"/>
  <c r="L61" i="25"/>
  <c r="L62" i="25"/>
  <c r="L58" i="25"/>
  <c r="L63" i="25"/>
  <c r="J32" i="26"/>
  <c r="T161" i="24"/>
  <c r="J162" i="26"/>
  <c r="I161" i="24"/>
  <c r="I169" i="24"/>
  <c r="I164" i="24"/>
  <c r="I160" i="24"/>
  <c r="I167" i="24"/>
  <c r="I162" i="24"/>
  <c r="I165" i="24"/>
  <c r="I163" i="24"/>
  <c r="I168" i="24"/>
  <c r="C21" i="23"/>
  <c r="C32" i="23" s="1"/>
  <c r="T167" i="24"/>
  <c r="I162" i="23"/>
  <c r="E26" i="26"/>
  <c r="J65" i="23"/>
  <c r="J66" i="23"/>
  <c r="J67" i="23"/>
  <c r="J61" i="23"/>
  <c r="J59" i="23"/>
  <c r="J63" i="23"/>
  <c r="J64" i="23"/>
  <c r="J58" i="23"/>
  <c r="U21" i="25"/>
  <c r="U27" i="25" s="1"/>
  <c r="T64" i="25"/>
  <c r="M65" i="26"/>
  <c r="I59" i="24"/>
  <c r="I61" i="24"/>
  <c r="I63" i="24"/>
  <c r="I65" i="24"/>
  <c r="I67" i="24"/>
  <c r="I60" i="24"/>
  <c r="V64" i="25"/>
  <c r="V60" i="25"/>
  <c r="V63" i="25"/>
  <c r="V66" i="25"/>
  <c r="N167" i="18"/>
  <c r="N168" i="18"/>
  <c r="N162" i="18"/>
  <c r="N166" i="18"/>
  <c r="N169" i="18"/>
  <c r="N164" i="18"/>
  <c r="N165" i="18"/>
  <c r="N163" i="18"/>
  <c r="H60" i="22"/>
  <c r="M21" i="18"/>
  <c r="M32" i="18" s="1"/>
  <c r="D58" i="22"/>
  <c r="D62" i="22"/>
  <c r="D65" i="22"/>
  <c r="D61" i="22"/>
  <c r="D59" i="22"/>
  <c r="D64" i="22"/>
  <c r="D63" i="22"/>
  <c r="D60" i="22"/>
  <c r="D66" i="22"/>
  <c r="E62" i="23"/>
  <c r="E65" i="18"/>
  <c r="E59" i="18"/>
  <c r="E63" i="18"/>
  <c r="E67" i="18"/>
  <c r="E64" i="18"/>
  <c r="E60" i="18"/>
  <c r="N21" i="22"/>
  <c r="I167" i="18"/>
  <c r="I169" i="18"/>
  <c r="I165" i="18"/>
  <c r="I166" i="18"/>
  <c r="I160" i="18"/>
  <c r="I164" i="18"/>
  <c r="I163" i="18"/>
  <c r="I168" i="18"/>
  <c r="U167" i="18"/>
  <c r="R58" i="22"/>
  <c r="V67" i="33"/>
  <c r="V64" i="33"/>
  <c r="V58" i="33"/>
  <c r="V62" i="33"/>
  <c r="V63" i="33"/>
  <c r="V65" i="33"/>
  <c r="G21" i="33"/>
  <c r="G28" i="33" s="1"/>
  <c r="O64" i="32"/>
  <c r="O62" i="32"/>
  <c r="O65" i="32"/>
  <c r="O63" i="32"/>
  <c r="O61" i="32"/>
  <c r="O59" i="32"/>
  <c r="O60" i="32"/>
  <c r="J65" i="32"/>
  <c r="J63" i="32"/>
  <c r="J58" i="32"/>
  <c r="J61" i="32"/>
  <c r="J60" i="32"/>
  <c r="T160" i="19"/>
  <c r="J160" i="32"/>
  <c r="S28" i="19"/>
  <c r="L59" i="30"/>
  <c r="L63" i="30"/>
  <c r="L64" i="30"/>
  <c r="L66" i="30"/>
  <c r="L62" i="30"/>
  <c r="L61" i="30"/>
  <c r="L67" i="30"/>
  <c r="G21" i="32"/>
  <c r="G28" i="32" s="1"/>
  <c r="S61" i="30"/>
  <c r="S66" i="30"/>
  <c r="S60" i="30"/>
  <c r="S65" i="30"/>
  <c r="S62" i="30"/>
  <c r="S67" i="30"/>
  <c r="S64" i="30"/>
  <c r="I58" i="28"/>
  <c r="W64" i="32"/>
  <c r="W65" i="32"/>
  <c r="W63" i="32"/>
  <c r="W67" i="32"/>
  <c r="W59" i="32"/>
  <c r="W62" i="32"/>
  <c r="Q58" i="33"/>
  <c r="N21" i="30"/>
  <c r="N30" i="30" s="1"/>
  <c r="O64" i="26"/>
  <c r="O65" i="26"/>
  <c r="O61" i="26"/>
  <c r="O60" i="26"/>
  <c r="O63" i="26"/>
  <c r="O62" i="26"/>
  <c r="O66" i="26"/>
  <c r="O65" i="30"/>
  <c r="O64" i="30"/>
  <c r="O62" i="30"/>
  <c r="O60" i="30"/>
  <c r="O59" i="30"/>
  <c r="O66" i="30"/>
  <c r="I32" i="30"/>
  <c r="I33" i="30"/>
  <c r="I29" i="30"/>
  <c r="V164" i="28"/>
  <c r="V161" i="28"/>
  <c r="V163" i="28"/>
  <c r="V167" i="28"/>
  <c r="V169" i="28"/>
  <c r="V162" i="28"/>
  <c r="V168" i="28"/>
  <c r="V166" i="28"/>
  <c r="E27" i="24"/>
  <c r="F29" i="23"/>
  <c r="C168" i="25"/>
  <c r="C165" i="25"/>
  <c r="C164" i="25"/>
  <c r="C160" i="25"/>
  <c r="C167" i="25"/>
  <c r="G62" i="19"/>
  <c r="E60" i="30"/>
  <c r="N168" i="33"/>
  <c r="N164" i="33"/>
  <c r="N169" i="33"/>
  <c r="N162" i="33"/>
  <c r="N167" i="33"/>
  <c r="N161" i="33"/>
  <c r="N163" i="33"/>
  <c r="Q21" i="30"/>
  <c r="Q33" i="30" s="1"/>
  <c r="R31" i="19"/>
  <c r="F21" i="30"/>
  <c r="D28" i="26"/>
  <c r="U62" i="24"/>
  <c r="U64" i="24"/>
  <c r="U60" i="24"/>
  <c r="U58" i="24"/>
  <c r="U59" i="24"/>
  <c r="U67" i="24"/>
  <c r="U66" i="24"/>
  <c r="G60" i="29"/>
  <c r="M21" i="28"/>
  <c r="U59" i="30"/>
  <c r="U60" i="30"/>
  <c r="U64" i="30"/>
  <c r="U67" i="30"/>
  <c r="U66" i="30"/>
  <c r="U58" i="30"/>
  <c r="U63" i="30"/>
  <c r="K64" i="30"/>
  <c r="C64" i="29"/>
  <c r="C59" i="29"/>
  <c r="C60" i="29"/>
  <c r="T477" i="10" s="1"/>
  <c r="H477" i="10" s="1"/>
  <c r="K64" i="28"/>
  <c r="G21" i="27"/>
  <c r="G31" i="27" s="1"/>
  <c r="G59" i="26"/>
  <c r="R21" i="24"/>
  <c r="R24" i="24" s="1"/>
  <c r="H161" i="19"/>
  <c r="I161" i="29"/>
  <c r="I164" i="29"/>
  <c r="I167" i="29"/>
  <c r="I168" i="29"/>
  <c r="I169" i="29"/>
  <c r="I165" i="29"/>
  <c r="I163" i="29"/>
  <c r="P167" i="27"/>
  <c r="P161" i="27"/>
  <c r="P163" i="27"/>
  <c r="P164" i="27"/>
  <c r="P169" i="27"/>
  <c r="P168" i="27"/>
  <c r="P166" i="27"/>
  <c r="P162" i="27"/>
  <c r="P165" i="27"/>
  <c r="R25" i="19"/>
  <c r="D65" i="29"/>
  <c r="P62" i="29"/>
  <c r="G67" i="28"/>
  <c r="N160" i="25"/>
  <c r="U61" i="24"/>
  <c r="L67" i="25"/>
  <c r="I62" i="23"/>
  <c r="I66" i="23"/>
  <c r="I65" i="23"/>
  <c r="I58" i="23"/>
  <c r="I61" i="23"/>
  <c r="I67" i="23"/>
  <c r="I63" i="23"/>
  <c r="I166" i="24"/>
  <c r="C65" i="23"/>
  <c r="C60" i="23"/>
  <c r="T249" i="10" s="1"/>
  <c r="H249" i="10" s="1"/>
  <c r="C67" i="23"/>
  <c r="T251" i="10" s="1"/>
  <c r="H251" i="10" s="1"/>
  <c r="C63" i="23"/>
  <c r="C62" i="23"/>
  <c r="T250" i="10" s="1"/>
  <c r="H250" i="10" s="1"/>
  <c r="C59" i="23"/>
  <c r="C64" i="23"/>
  <c r="C61" i="23"/>
  <c r="T21" i="18"/>
  <c r="T29" i="18" s="1"/>
  <c r="G66" i="18"/>
  <c r="G58" i="18"/>
  <c r="G62" i="18"/>
  <c r="G65" i="18"/>
  <c r="G59" i="18"/>
  <c r="G63" i="18"/>
  <c r="G64" i="18"/>
  <c r="W21" i="23"/>
  <c r="W26" i="23" s="1"/>
  <c r="O169" i="25"/>
  <c r="O167" i="25"/>
  <c r="O164" i="25"/>
  <c r="O166" i="25"/>
  <c r="O168" i="25"/>
  <c r="O165" i="25"/>
  <c r="O162" i="25"/>
  <c r="O21" i="18"/>
  <c r="O26" i="18" s="1"/>
  <c r="Q161" i="25"/>
  <c r="Q168" i="25"/>
  <c r="Q166" i="25"/>
  <c r="Q169" i="25"/>
  <c r="Q164" i="25"/>
  <c r="Q165" i="25"/>
  <c r="J60" i="23"/>
  <c r="I21" i="24"/>
  <c r="I32" i="24" s="1"/>
  <c r="L59" i="18"/>
  <c r="L64" i="18"/>
  <c r="L63" i="18"/>
  <c r="L67" i="18"/>
  <c r="L65" i="18"/>
  <c r="L61" i="18"/>
  <c r="L62" i="18"/>
  <c r="L66" i="18"/>
  <c r="L60" i="18"/>
  <c r="N21" i="23"/>
  <c r="N25" i="23" s="1"/>
  <c r="V21" i="25"/>
  <c r="V28" i="25" s="1"/>
  <c r="N160" i="18"/>
  <c r="I21" i="23"/>
  <c r="I25" i="23" s="1"/>
  <c r="G161" i="18"/>
  <c r="G169" i="18"/>
  <c r="G160" i="18"/>
  <c r="G165" i="18"/>
  <c r="E164" i="23"/>
  <c r="C169" i="22"/>
  <c r="C162" i="22"/>
  <c r="C164" i="22"/>
  <c r="C167" i="22"/>
  <c r="C161" i="22"/>
  <c r="C163" i="22"/>
  <c r="C168" i="22"/>
  <c r="C165" i="22"/>
  <c r="C166" i="22"/>
  <c r="Q161" i="18"/>
  <c r="M161" i="18"/>
  <c r="Q58" i="18"/>
  <c r="Q64" i="18"/>
  <c r="Q60" i="18"/>
  <c r="Q63" i="18"/>
  <c r="Q61" i="18"/>
  <c r="E58" i="18"/>
  <c r="C169" i="18"/>
  <c r="C165" i="18"/>
  <c r="C164" i="18"/>
  <c r="C161" i="18"/>
  <c r="C162" i="18"/>
  <c r="C167" i="18"/>
  <c r="C163" i="18"/>
  <c r="I161" i="18"/>
  <c r="M168" i="18"/>
  <c r="W21" i="30"/>
  <c r="W33" i="30" s="1"/>
  <c r="T62" i="19"/>
  <c r="T60" i="33"/>
  <c r="T65" i="33"/>
  <c r="T64" i="33"/>
  <c r="T62" i="33"/>
  <c r="T62" i="27"/>
  <c r="T66" i="27"/>
  <c r="T67" i="27"/>
  <c r="T61" i="27"/>
  <c r="T60" i="27"/>
  <c r="T65" i="27"/>
  <c r="T58" i="27"/>
  <c r="T63" i="27"/>
  <c r="O160" i="27"/>
  <c r="O166" i="27"/>
  <c r="O167" i="27"/>
  <c r="O169" i="27"/>
  <c r="O164" i="27"/>
  <c r="O161" i="27"/>
  <c r="O163" i="27"/>
  <c r="O165" i="27"/>
  <c r="O168" i="27"/>
  <c r="N169" i="19"/>
  <c r="N168" i="19"/>
  <c r="N160" i="19"/>
  <c r="N163" i="19"/>
  <c r="N166" i="19"/>
  <c r="N165" i="19"/>
  <c r="N161" i="19"/>
  <c r="N167" i="19"/>
  <c r="N164" i="19"/>
  <c r="G61" i="33"/>
  <c r="G62" i="33"/>
  <c r="G66" i="33"/>
  <c r="G65" i="33"/>
  <c r="G63" i="33"/>
  <c r="G67" i="33"/>
  <c r="O21" i="32"/>
  <c r="O33" i="32" s="1"/>
  <c r="V60" i="33"/>
  <c r="T167" i="32"/>
  <c r="T164" i="32"/>
  <c r="T160" i="32"/>
  <c r="T166" i="32"/>
  <c r="T163" i="32"/>
  <c r="T169" i="32"/>
  <c r="T168" i="32"/>
  <c r="L164" i="32"/>
  <c r="L166" i="32"/>
  <c r="L167" i="32"/>
  <c r="L165" i="32"/>
  <c r="L163" i="32"/>
  <c r="L168" i="32"/>
  <c r="L162" i="32"/>
  <c r="L169" i="32"/>
  <c r="J59" i="32"/>
  <c r="D167" i="32"/>
  <c r="D162" i="32"/>
  <c r="D160" i="32"/>
  <c r="D165" i="32"/>
  <c r="D166" i="32"/>
  <c r="D164" i="32"/>
  <c r="D169" i="32"/>
  <c r="Q62" i="30"/>
  <c r="Q65" i="30"/>
  <c r="Q58" i="30"/>
  <c r="Q66" i="30"/>
  <c r="Q67" i="30"/>
  <c r="Q60" i="30"/>
  <c r="Q63" i="30"/>
  <c r="Q61" i="30"/>
  <c r="Q64" i="30"/>
  <c r="J62" i="32"/>
  <c r="L59" i="32"/>
  <c r="O67" i="32"/>
  <c r="G59" i="32"/>
  <c r="G62" i="32"/>
  <c r="G60" i="32"/>
  <c r="G66" i="32"/>
  <c r="G67" i="32"/>
  <c r="G64" i="32"/>
  <c r="S21" i="30"/>
  <c r="S27" i="30" s="1"/>
  <c r="D166" i="28"/>
  <c r="D161" i="28"/>
  <c r="D163" i="28"/>
  <c r="D165" i="28"/>
  <c r="D169" i="28"/>
  <c r="D167" i="28"/>
  <c r="D164" i="28"/>
  <c r="D168" i="28"/>
  <c r="T21" i="33"/>
  <c r="T32" i="33" s="1"/>
  <c r="N160" i="30"/>
  <c r="N166" i="30"/>
  <c r="N165" i="30"/>
  <c r="N163" i="30"/>
  <c r="N169" i="30"/>
  <c r="N162" i="30"/>
  <c r="N164" i="30"/>
  <c r="O21" i="26"/>
  <c r="R24" i="30"/>
  <c r="R26" i="30"/>
  <c r="R32" i="30"/>
  <c r="R30" i="30"/>
  <c r="R31" i="30"/>
  <c r="R33" i="30"/>
  <c r="W60" i="27"/>
  <c r="W62" i="27"/>
  <c r="W59" i="27"/>
  <c r="W67" i="27"/>
  <c r="W66" i="27"/>
  <c r="W61" i="27"/>
  <c r="W65" i="27"/>
  <c r="W58" i="27"/>
  <c r="K167" i="25"/>
  <c r="K162" i="25"/>
  <c r="K169" i="25"/>
  <c r="K164" i="25"/>
  <c r="K166" i="25"/>
  <c r="K168" i="25"/>
  <c r="I24" i="30"/>
  <c r="E21" i="19"/>
  <c r="E28" i="19" s="1"/>
  <c r="H67" i="28"/>
  <c r="H63" i="28"/>
  <c r="H58" i="28"/>
  <c r="H59" i="28"/>
  <c r="H66" i="28"/>
  <c r="H64" i="28"/>
  <c r="H61" i="28"/>
  <c r="H60" i="28"/>
  <c r="H62" i="28"/>
  <c r="M60" i="30"/>
  <c r="M161" i="29"/>
  <c r="D67" i="25"/>
  <c r="D62" i="25"/>
  <c r="D60" i="25"/>
  <c r="D65" i="25"/>
  <c r="D63" i="25"/>
  <c r="D61" i="25"/>
  <c r="D66" i="25"/>
  <c r="D58" i="25"/>
  <c r="D64" i="25"/>
  <c r="W21" i="29"/>
  <c r="W28" i="29" s="1"/>
  <c r="S59" i="24"/>
  <c r="I61" i="29"/>
  <c r="N64" i="29"/>
  <c r="N65" i="29"/>
  <c r="N63" i="29"/>
  <c r="N61" i="29"/>
  <c r="N67" i="29"/>
  <c r="F67" i="27"/>
  <c r="F65" i="27"/>
  <c r="F62" i="27"/>
  <c r="F59" i="27"/>
  <c r="F58" i="27"/>
  <c r="F66" i="27"/>
  <c r="F61" i="27"/>
  <c r="M160" i="27"/>
  <c r="M165" i="27"/>
  <c r="M169" i="27"/>
  <c r="M166" i="27"/>
  <c r="M163" i="27"/>
  <c r="M168" i="27"/>
  <c r="M161" i="27"/>
  <c r="M162" i="27"/>
  <c r="M164" i="27"/>
  <c r="E29" i="26"/>
  <c r="E32" i="26"/>
  <c r="H62" i="25"/>
  <c r="H60" i="25"/>
  <c r="H66" i="25"/>
  <c r="H64" i="25"/>
  <c r="H65" i="25"/>
  <c r="H59" i="25"/>
  <c r="H67" i="25"/>
  <c r="H58" i="25"/>
  <c r="H61" i="25"/>
  <c r="T59" i="30"/>
  <c r="T66" i="30"/>
  <c r="T63" i="30"/>
  <c r="T60" i="30"/>
  <c r="T65" i="30"/>
  <c r="T64" i="30"/>
  <c r="T67" i="30"/>
  <c r="M67" i="29"/>
  <c r="U167" i="29"/>
  <c r="U166" i="29"/>
  <c r="U169" i="29"/>
  <c r="U161" i="29"/>
  <c r="U165" i="29"/>
  <c r="U162" i="29"/>
  <c r="U160" i="29"/>
  <c r="K165" i="19"/>
  <c r="K162" i="19"/>
  <c r="U21" i="27"/>
  <c r="U32" i="27" s="1"/>
  <c r="R62" i="24"/>
  <c r="R65" i="24"/>
  <c r="R63" i="24"/>
  <c r="R67" i="24"/>
  <c r="R60" i="24"/>
  <c r="R59" i="24"/>
  <c r="R66" i="24"/>
  <c r="Q164" i="18"/>
  <c r="G63" i="27"/>
  <c r="S162" i="28"/>
  <c r="R60" i="19"/>
  <c r="R64" i="19"/>
  <c r="R66" i="19"/>
  <c r="R65" i="19"/>
  <c r="R67" i="19"/>
  <c r="R58" i="19"/>
  <c r="R61" i="19"/>
  <c r="O61" i="28"/>
  <c r="O65" i="28"/>
  <c r="O59" i="28"/>
  <c r="O64" i="28"/>
  <c r="O60" i="28"/>
  <c r="O66" i="28"/>
  <c r="O67" i="28"/>
  <c r="O58" i="28"/>
  <c r="O62" i="28"/>
  <c r="P65" i="26"/>
  <c r="S161" i="26"/>
  <c r="P62" i="25"/>
  <c r="P66" i="25"/>
  <c r="P65" i="25"/>
  <c r="P64" i="25"/>
  <c r="P59" i="25"/>
  <c r="P61" i="25"/>
  <c r="P67" i="25"/>
  <c r="P58" i="25"/>
  <c r="T63" i="23"/>
  <c r="T59" i="23"/>
  <c r="T65" i="23"/>
  <c r="T58" i="23"/>
  <c r="T62" i="23"/>
  <c r="T64" i="23"/>
  <c r="T67" i="23"/>
  <c r="T66" i="23"/>
  <c r="W21" i="25"/>
  <c r="R168" i="25"/>
  <c r="R167" i="25"/>
  <c r="R169" i="25"/>
  <c r="R166" i="25"/>
  <c r="R161" i="25"/>
  <c r="R162" i="25"/>
  <c r="R160" i="25"/>
  <c r="R164" i="25"/>
  <c r="T64" i="18"/>
  <c r="T67" i="18"/>
  <c r="T61" i="18"/>
  <c r="W61" i="23"/>
  <c r="W66" i="23"/>
  <c r="W63" i="23"/>
  <c r="W67" i="23"/>
  <c r="W65" i="23"/>
  <c r="W64" i="23"/>
  <c r="W59" i="23"/>
  <c r="W60" i="23"/>
  <c r="U66" i="26"/>
  <c r="I163" i="25"/>
  <c r="G163" i="23"/>
  <c r="G168" i="23"/>
  <c r="G164" i="23"/>
  <c r="G165" i="23"/>
  <c r="G162" i="23"/>
  <c r="G167" i="23"/>
  <c r="G161" i="23"/>
  <c r="G166" i="23"/>
  <c r="G169" i="23"/>
  <c r="L21" i="18"/>
  <c r="L29" i="18" s="1"/>
  <c r="N64" i="23"/>
  <c r="N61" i="23"/>
  <c r="N66" i="23"/>
  <c r="N65" i="23"/>
  <c r="N62" i="23"/>
  <c r="Q163" i="22"/>
  <c r="Q164" i="22"/>
  <c r="Q165" i="22"/>
  <c r="Q169" i="22"/>
  <c r="Q161" i="22"/>
  <c r="Q166" i="22"/>
  <c r="Q167" i="22"/>
  <c r="Q168" i="22"/>
  <c r="Q160" i="22"/>
  <c r="Q64" i="22"/>
  <c r="Q62" i="22"/>
  <c r="Q67" i="22"/>
  <c r="Q66" i="22"/>
  <c r="Q63" i="22"/>
  <c r="Q61" i="22"/>
  <c r="Q60" i="22"/>
  <c r="Q65" i="22"/>
  <c r="Q59" i="22"/>
  <c r="V58" i="25"/>
  <c r="E64" i="25"/>
  <c r="E63" i="25"/>
  <c r="E61" i="25"/>
  <c r="E65" i="25"/>
  <c r="E60" i="25"/>
  <c r="E66" i="25"/>
  <c r="E58" i="25"/>
  <c r="I59" i="23"/>
  <c r="M58" i="23"/>
  <c r="M60" i="23"/>
  <c r="M66" i="23"/>
  <c r="M61" i="23"/>
  <c r="M59" i="23"/>
  <c r="M65" i="23"/>
  <c r="M67" i="23"/>
  <c r="M63" i="23"/>
  <c r="D67" i="22"/>
  <c r="K163" i="22"/>
  <c r="K161" i="22"/>
  <c r="K168" i="22"/>
  <c r="K169" i="22"/>
  <c r="K164" i="22"/>
  <c r="K166" i="22"/>
  <c r="K160" i="22"/>
  <c r="K167" i="22"/>
  <c r="K165" i="22"/>
  <c r="C164" i="23"/>
  <c r="C169" i="23"/>
  <c r="C165" i="23"/>
  <c r="C166" i="23"/>
  <c r="C163" i="23"/>
  <c r="C168" i="23"/>
  <c r="C160" i="23"/>
  <c r="C161" i="23"/>
  <c r="C167" i="23"/>
  <c r="E21" i="18"/>
  <c r="E27" i="18" s="1"/>
  <c r="D60" i="23"/>
  <c r="T61" i="19"/>
  <c r="T63" i="19"/>
  <c r="T66" i="19"/>
  <c r="T67" i="19"/>
  <c r="T64" i="19"/>
  <c r="D21" i="32"/>
  <c r="D26" i="32" s="1"/>
  <c r="S160" i="33"/>
  <c r="O67" i="33"/>
  <c r="S58" i="30"/>
  <c r="T58" i="33"/>
  <c r="M61" i="30"/>
  <c r="I28" i="30"/>
  <c r="N161" i="30"/>
  <c r="O58" i="26"/>
  <c r="R27" i="30"/>
  <c r="L62" i="29"/>
  <c r="E164" i="19"/>
  <c r="E161" i="19"/>
  <c r="E168" i="19"/>
  <c r="E165" i="19"/>
  <c r="E169" i="19"/>
  <c r="E162" i="19"/>
  <c r="E166" i="19"/>
  <c r="E167" i="19"/>
  <c r="O59" i="26"/>
  <c r="E60" i="19"/>
  <c r="E64" i="19"/>
  <c r="E58" i="19"/>
  <c r="E59" i="19"/>
  <c r="E66" i="19"/>
  <c r="E65" i="19"/>
  <c r="I65" i="19"/>
  <c r="I58" i="19"/>
  <c r="I62" i="19"/>
  <c r="I60" i="19"/>
  <c r="I61" i="19"/>
  <c r="I67" i="19"/>
  <c r="I63" i="19"/>
  <c r="D67" i="30"/>
  <c r="D58" i="30"/>
  <c r="D60" i="30"/>
  <c r="D62" i="30"/>
  <c r="D65" i="30"/>
  <c r="D59" i="30"/>
  <c r="D63" i="30"/>
  <c r="D66" i="30"/>
  <c r="D59" i="25"/>
  <c r="W66" i="29"/>
  <c r="W63" i="29"/>
  <c r="W67" i="29"/>
  <c r="W64" i="29"/>
  <c r="W65" i="29"/>
  <c r="W60" i="29"/>
  <c r="W59" i="29"/>
  <c r="Q167" i="30"/>
  <c r="Q164" i="30"/>
  <c r="Q161" i="30"/>
  <c r="Q165" i="30"/>
  <c r="Q163" i="30"/>
  <c r="Q162" i="30"/>
  <c r="Q166" i="30"/>
  <c r="Q168" i="30"/>
  <c r="H169" i="27"/>
  <c r="H161" i="27"/>
  <c r="H163" i="27"/>
  <c r="H166" i="27"/>
  <c r="H165" i="27"/>
  <c r="H160" i="27"/>
  <c r="H167" i="27"/>
  <c r="H168" i="27"/>
  <c r="H164" i="27"/>
  <c r="F60" i="27"/>
  <c r="M167" i="27"/>
  <c r="T21" i="30"/>
  <c r="T28" i="30" s="1"/>
  <c r="U164" i="29"/>
  <c r="U27" i="29"/>
  <c r="P21" i="26"/>
  <c r="P30" i="26" s="1"/>
  <c r="P166" i="25"/>
  <c r="P167" i="25"/>
  <c r="P168" i="25"/>
  <c r="P169" i="25"/>
  <c r="P165" i="25"/>
  <c r="S67" i="24"/>
  <c r="M60" i="29"/>
  <c r="S67" i="29"/>
  <c r="U21" i="30"/>
  <c r="I66" i="19"/>
  <c r="J167" i="26"/>
  <c r="J160" i="26"/>
  <c r="J165" i="26"/>
  <c r="J169" i="26"/>
  <c r="J163" i="26"/>
  <c r="O61" i="29"/>
  <c r="Q21" i="28"/>
  <c r="Q24" i="28" s="1"/>
  <c r="J164" i="26"/>
  <c r="R58" i="24"/>
  <c r="L27" i="23"/>
  <c r="R59" i="19"/>
  <c r="O63" i="28"/>
  <c r="U165" i="25"/>
  <c r="U166" i="25"/>
  <c r="U160" i="25"/>
  <c r="U168" i="25"/>
  <c r="U169" i="25"/>
  <c r="U161" i="25"/>
  <c r="U167" i="25"/>
  <c r="U164" i="25"/>
  <c r="J166" i="23"/>
  <c r="J169" i="23"/>
  <c r="J162" i="23"/>
  <c r="J160" i="23"/>
  <c r="J165" i="23"/>
  <c r="J164" i="23"/>
  <c r="J168" i="23"/>
  <c r="M21" i="22"/>
  <c r="M28" i="22" s="1"/>
  <c r="W62" i="23"/>
  <c r="R165" i="25"/>
  <c r="T58" i="18"/>
  <c r="U21" i="23"/>
  <c r="U28" i="23" s="1"/>
  <c r="K61" i="23"/>
  <c r="K65" i="23"/>
  <c r="K66" i="23"/>
  <c r="K60" i="23"/>
  <c r="K64" i="23"/>
  <c r="K63" i="23"/>
  <c r="K58" i="23"/>
  <c r="K67" i="23"/>
  <c r="K62" i="23"/>
  <c r="W58" i="23"/>
  <c r="V167" i="23"/>
  <c r="V160" i="23"/>
  <c r="V165" i="23"/>
  <c r="V169" i="23"/>
  <c r="V163" i="23"/>
  <c r="V166" i="23"/>
  <c r="V168" i="23"/>
  <c r="V161" i="23"/>
  <c r="O167" i="18"/>
  <c r="O169" i="18"/>
  <c r="O166" i="18"/>
  <c r="O168" i="18"/>
  <c r="W161" i="18"/>
  <c r="W169" i="18"/>
  <c r="W160" i="18"/>
  <c r="W167" i="18"/>
  <c r="W168" i="18"/>
  <c r="W165" i="18"/>
  <c r="V61" i="25"/>
  <c r="I164" i="23"/>
  <c r="G160" i="23"/>
  <c r="T66" i="18"/>
  <c r="Q21" i="22"/>
  <c r="Q24" i="22" s="1"/>
  <c r="M64" i="23"/>
  <c r="K21" i="22"/>
  <c r="K26" i="22" s="1"/>
  <c r="D165" i="22"/>
  <c r="D167" i="22"/>
  <c r="D168" i="22"/>
  <c r="D169" i="22"/>
  <c r="D166" i="22"/>
  <c r="D160" i="22"/>
  <c r="D163" i="22"/>
  <c r="D161" i="22"/>
  <c r="D164" i="22"/>
  <c r="J61" i="33"/>
  <c r="S165" i="29"/>
  <c r="S166" i="29"/>
  <c r="S169" i="29"/>
  <c r="S160" i="29"/>
  <c r="S168" i="29"/>
  <c r="S167" i="29"/>
  <c r="S161" i="29"/>
  <c r="R164" i="30"/>
  <c r="R169" i="30"/>
  <c r="R166" i="30"/>
  <c r="R167" i="30"/>
  <c r="R168" i="30"/>
  <c r="R161" i="30"/>
  <c r="R160" i="30"/>
  <c r="R162" i="30"/>
  <c r="E169" i="28"/>
  <c r="E163" i="28"/>
  <c r="E165" i="28"/>
  <c r="E166" i="28"/>
  <c r="E161" i="28"/>
  <c r="E164" i="28"/>
  <c r="E168" i="28"/>
  <c r="E167" i="28"/>
  <c r="J21" i="25"/>
  <c r="J27" i="25" s="1"/>
  <c r="P162" i="28"/>
  <c r="P160" i="28"/>
  <c r="P166" i="28"/>
  <c r="P165" i="28"/>
  <c r="P168" i="28"/>
  <c r="P167" i="28"/>
  <c r="I21" i="26"/>
  <c r="I32" i="26" s="1"/>
  <c r="K21" i="24"/>
  <c r="K24" i="24" s="1"/>
  <c r="P161" i="28"/>
  <c r="R28" i="19"/>
  <c r="S162" i="30"/>
  <c r="S164" i="30"/>
  <c r="S165" i="30"/>
  <c r="S160" i="30"/>
  <c r="S167" i="30"/>
  <c r="S168" i="30"/>
  <c r="S169" i="30"/>
  <c r="L65" i="30"/>
  <c r="T64" i="29"/>
  <c r="J26" i="28"/>
  <c r="M162" i="29"/>
  <c r="R60" i="28"/>
  <c r="Q59" i="28"/>
  <c r="Q64" i="28"/>
  <c r="Q65" i="28"/>
  <c r="Q61" i="28"/>
  <c r="Q67" i="28"/>
  <c r="Q62" i="28"/>
  <c r="H21" i="26"/>
  <c r="H30" i="26" s="1"/>
  <c r="F64" i="19"/>
  <c r="R67" i="29"/>
  <c r="R60" i="29"/>
  <c r="R64" i="29"/>
  <c r="R62" i="29"/>
  <c r="R59" i="29"/>
  <c r="R66" i="29"/>
  <c r="R61" i="29"/>
  <c r="R21" i="23"/>
  <c r="R27" i="23" s="1"/>
  <c r="J65" i="26"/>
  <c r="J60" i="26"/>
  <c r="J62" i="26"/>
  <c r="J66" i="26"/>
  <c r="J64" i="26"/>
  <c r="J58" i="26"/>
  <c r="I21" i="18"/>
  <c r="I33" i="18" s="1"/>
  <c r="R21" i="18"/>
  <c r="R25" i="18" s="1"/>
  <c r="K161" i="25"/>
  <c r="E65" i="22"/>
  <c r="E60" i="22"/>
  <c r="E66" i="22"/>
  <c r="E59" i="22"/>
  <c r="E62" i="22"/>
  <c r="E67" i="22"/>
  <c r="E63" i="22"/>
  <c r="E64" i="22"/>
  <c r="E61" i="22"/>
  <c r="U60" i="22"/>
  <c r="U66" i="22"/>
  <c r="U67" i="22"/>
  <c r="U59" i="22"/>
  <c r="U63" i="22"/>
  <c r="U64" i="22"/>
  <c r="U62" i="22"/>
  <c r="U61" i="22"/>
  <c r="U65" i="22"/>
  <c r="O162" i="18"/>
  <c r="D21" i="22"/>
  <c r="D33" i="22" s="1"/>
  <c r="V59" i="18"/>
  <c r="G166" i="29"/>
  <c r="G167" i="29"/>
  <c r="G162" i="29"/>
  <c r="G161" i="29"/>
  <c r="G168" i="29"/>
  <c r="G163" i="29"/>
  <c r="G164" i="29"/>
  <c r="G160" i="30"/>
  <c r="G167" i="30"/>
  <c r="G161" i="30"/>
  <c r="G168" i="30"/>
  <c r="G163" i="30"/>
  <c r="G164" i="30"/>
  <c r="G169" i="30"/>
  <c r="G162" i="30"/>
  <c r="S162" i="29"/>
  <c r="R165" i="30"/>
  <c r="V64" i="26"/>
  <c r="V61" i="26"/>
  <c r="V65" i="26"/>
  <c r="V66" i="26"/>
  <c r="V59" i="26"/>
  <c r="V60" i="26"/>
  <c r="V58" i="26"/>
  <c r="R167" i="32"/>
  <c r="R169" i="32"/>
  <c r="R160" i="32"/>
  <c r="R168" i="32"/>
  <c r="R164" i="32"/>
  <c r="R161" i="32"/>
  <c r="R166" i="32"/>
  <c r="H58" i="27"/>
  <c r="H64" i="27"/>
  <c r="H65" i="27"/>
  <c r="H59" i="27"/>
  <c r="H67" i="27"/>
  <c r="H61" i="27"/>
  <c r="H63" i="27"/>
  <c r="H66" i="27"/>
  <c r="P67" i="26"/>
  <c r="P62" i="26"/>
  <c r="P61" i="26"/>
  <c r="P63" i="26"/>
  <c r="P59" i="26"/>
  <c r="P66" i="26"/>
  <c r="K62" i="24"/>
  <c r="K60" i="24"/>
  <c r="K64" i="24"/>
  <c r="K67" i="24"/>
  <c r="K66" i="24"/>
  <c r="K65" i="24"/>
  <c r="K61" i="24"/>
  <c r="S65" i="29"/>
  <c r="R21" i="29"/>
  <c r="R29" i="29" s="1"/>
  <c r="U58" i="28"/>
  <c r="U61" i="28"/>
  <c r="U64" i="28"/>
  <c r="U63" i="28"/>
  <c r="U66" i="28"/>
  <c r="M67" i="27"/>
  <c r="M66" i="27"/>
  <c r="M65" i="27"/>
  <c r="M64" i="27"/>
  <c r="M63" i="27"/>
  <c r="M61" i="27"/>
  <c r="M62" i="27"/>
  <c r="M58" i="27"/>
  <c r="D167" i="25"/>
  <c r="D165" i="25"/>
  <c r="D161" i="25"/>
  <c r="D168" i="25"/>
  <c r="D164" i="25"/>
  <c r="D166" i="25"/>
  <c r="D163" i="25"/>
  <c r="D166" i="26"/>
  <c r="D160" i="26"/>
  <c r="D163" i="26"/>
  <c r="D165" i="26"/>
  <c r="D168" i="26"/>
  <c r="D161" i="26"/>
  <c r="D162" i="26"/>
  <c r="D167" i="26"/>
  <c r="W167" i="26"/>
  <c r="W169" i="26"/>
  <c r="W165" i="26"/>
  <c r="W160" i="26"/>
  <c r="W164" i="26"/>
  <c r="W166" i="26"/>
  <c r="W168" i="26"/>
  <c r="W161" i="26"/>
  <c r="K63" i="24"/>
  <c r="J33" i="26"/>
  <c r="G67" i="23"/>
  <c r="G63" i="23"/>
  <c r="G59" i="23"/>
  <c r="G60" i="23"/>
  <c r="G64" i="23"/>
  <c r="G65" i="23"/>
  <c r="G66" i="23"/>
  <c r="G62" i="23"/>
  <c r="P167" i="23"/>
  <c r="P166" i="23"/>
  <c r="P164" i="23"/>
  <c r="P168" i="23"/>
  <c r="P163" i="23"/>
  <c r="P165" i="23"/>
  <c r="P162" i="23"/>
  <c r="I64" i="18"/>
  <c r="I63" i="18"/>
  <c r="I61" i="18"/>
  <c r="I66" i="18"/>
  <c r="I62" i="18"/>
  <c r="T60" i="18"/>
  <c r="V165" i="18"/>
  <c r="V169" i="18"/>
  <c r="V168" i="18"/>
  <c r="V167" i="18"/>
  <c r="V162" i="18"/>
  <c r="V164" i="18"/>
  <c r="T62" i="26"/>
  <c r="S168" i="25"/>
  <c r="S161" i="25"/>
  <c r="S160" i="25"/>
  <c r="S165" i="25"/>
  <c r="S167" i="25"/>
  <c r="S164" i="25"/>
  <c r="M67" i="25"/>
  <c r="U58" i="22"/>
  <c r="T21" i="22"/>
  <c r="T26" i="22" s="1"/>
  <c r="O164" i="18"/>
  <c r="N162" i="32"/>
  <c r="N160" i="32"/>
  <c r="N161" i="32"/>
  <c r="N167" i="32"/>
  <c r="N165" i="32"/>
  <c r="N168" i="32"/>
  <c r="N163" i="32"/>
  <c r="J64" i="33"/>
  <c r="C24" i="33"/>
  <c r="K166" i="33"/>
  <c r="D161" i="32"/>
  <c r="V59" i="33"/>
  <c r="U168" i="32"/>
  <c r="U161" i="32"/>
  <c r="U163" i="32"/>
  <c r="U169" i="32"/>
  <c r="U167" i="32"/>
  <c r="U166" i="32"/>
  <c r="U165" i="32"/>
  <c r="G160" i="29"/>
  <c r="S163" i="29"/>
  <c r="K58" i="28"/>
  <c r="H63" i="30"/>
  <c r="H59" i="30"/>
  <c r="H65" i="30"/>
  <c r="H62" i="30"/>
  <c r="H66" i="30"/>
  <c r="H60" i="30"/>
  <c r="H61" i="30"/>
  <c r="H64" i="30"/>
  <c r="U167" i="28"/>
  <c r="G59" i="25"/>
  <c r="G62" i="25"/>
  <c r="G66" i="25"/>
  <c r="G60" i="25"/>
  <c r="G64" i="25"/>
  <c r="G58" i="25"/>
  <c r="G63" i="25"/>
  <c r="G67" i="25"/>
  <c r="Q160" i="24"/>
  <c r="Q167" i="24"/>
  <c r="Q168" i="24"/>
  <c r="Q164" i="24"/>
  <c r="Q161" i="24"/>
  <c r="Q166" i="24"/>
  <c r="Q169" i="24"/>
  <c r="Q165" i="24"/>
  <c r="Q162" i="24"/>
  <c r="N168" i="30"/>
  <c r="E33" i="26"/>
  <c r="J164" i="19"/>
  <c r="J163" i="19"/>
  <c r="J161" i="19"/>
  <c r="J167" i="19"/>
  <c r="J166" i="19"/>
  <c r="J165" i="19"/>
  <c r="J160" i="19"/>
  <c r="J169" i="19"/>
  <c r="J168" i="19"/>
  <c r="N21" i="19"/>
  <c r="N29" i="19" s="1"/>
  <c r="W162" i="26"/>
  <c r="K164" i="28"/>
  <c r="I27" i="30"/>
  <c r="V62" i="26"/>
  <c r="R162" i="32"/>
  <c r="V168" i="19"/>
  <c r="V164" i="19"/>
  <c r="V161" i="19"/>
  <c r="V163" i="19"/>
  <c r="V162" i="19"/>
  <c r="V160" i="19"/>
  <c r="V169" i="19"/>
  <c r="V167" i="19"/>
  <c r="N167" i="29"/>
  <c r="N161" i="29"/>
  <c r="N164" i="29"/>
  <c r="N168" i="29"/>
  <c r="N163" i="29"/>
  <c r="N162" i="29"/>
  <c r="N169" i="29"/>
  <c r="N166" i="29"/>
  <c r="S163" i="28"/>
  <c r="S168" i="28"/>
  <c r="S160" i="28"/>
  <c r="S164" i="28"/>
  <c r="S167" i="28"/>
  <c r="S169" i="28"/>
  <c r="S166" i="28"/>
  <c r="J62" i="25"/>
  <c r="J66" i="25"/>
  <c r="J63" i="25"/>
  <c r="J67" i="25"/>
  <c r="J64" i="25"/>
  <c r="J59" i="25"/>
  <c r="J65" i="25"/>
  <c r="J60" i="25"/>
  <c r="C169" i="25"/>
  <c r="E21" i="30"/>
  <c r="E24" i="30" s="1"/>
  <c r="K58" i="24"/>
  <c r="L60" i="29"/>
  <c r="D33" i="26"/>
  <c r="F63" i="27"/>
  <c r="H61" i="26"/>
  <c r="H65" i="26"/>
  <c r="H63" i="26"/>
  <c r="H59" i="26"/>
  <c r="H66" i="26"/>
  <c r="R58" i="29"/>
  <c r="U59" i="28"/>
  <c r="M59" i="27"/>
  <c r="D160" i="25"/>
  <c r="D169" i="26"/>
  <c r="W27" i="26"/>
  <c r="E21" i="25"/>
  <c r="E26" i="25" s="1"/>
  <c r="R67" i="23"/>
  <c r="R62" i="23"/>
  <c r="R66" i="23"/>
  <c r="R59" i="23"/>
  <c r="R63" i="23"/>
  <c r="R64" i="23"/>
  <c r="R65" i="23"/>
  <c r="R58" i="23"/>
  <c r="R60" i="23"/>
  <c r="P67" i="18"/>
  <c r="P60" i="18"/>
  <c r="P66" i="18"/>
  <c r="P58" i="18"/>
  <c r="P59" i="18"/>
  <c r="P61" i="18"/>
  <c r="I160" i="26"/>
  <c r="I164" i="26"/>
  <c r="I169" i="26"/>
  <c r="I167" i="26"/>
  <c r="I162" i="26"/>
  <c r="I161" i="26"/>
  <c r="I166" i="26"/>
  <c r="I165" i="26"/>
  <c r="J67" i="26"/>
  <c r="G21" i="23"/>
  <c r="G27" i="23" s="1"/>
  <c r="T65" i="18"/>
  <c r="K21" i="18"/>
  <c r="K29" i="18" s="1"/>
  <c r="N63" i="26"/>
  <c r="N67" i="26"/>
  <c r="N61" i="26"/>
  <c r="C65" i="26"/>
  <c r="G60" i="18"/>
  <c r="D67" i="27"/>
  <c r="D66" i="27"/>
  <c r="D63" i="27"/>
  <c r="D61" i="27"/>
  <c r="D60" i="27"/>
  <c r="D62" i="27"/>
  <c r="D64" i="27"/>
  <c r="D65" i="27"/>
  <c r="D58" i="27"/>
  <c r="H67" i="18"/>
  <c r="E161" i="18"/>
  <c r="E169" i="18"/>
  <c r="E165" i="18"/>
  <c r="E166" i="18"/>
  <c r="E164" i="18"/>
  <c r="E168" i="18"/>
  <c r="P166" i="26"/>
  <c r="P160" i="26"/>
  <c r="P164" i="26"/>
  <c r="P165" i="26"/>
  <c r="P163" i="26"/>
  <c r="P169" i="26"/>
  <c r="P167" i="26"/>
  <c r="P161" i="26"/>
  <c r="F165" i="18"/>
  <c r="F164" i="18"/>
  <c r="F168" i="18"/>
  <c r="F167" i="18"/>
  <c r="F169" i="18"/>
  <c r="G166" i="24"/>
  <c r="G168" i="24"/>
  <c r="G164" i="24"/>
  <c r="G161" i="24"/>
  <c r="G169" i="24"/>
  <c r="G163" i="24"/>
  <c r="G167" i="24"/>
  <c r="T168" i="18"/>
  <c r="T169" i="18"/>
  <c r="T167" i="18"/>
  <c r="T164" i="18"/>
  <c r="T161" i="18"/>
  <c r="T166" i="18"/>
  <c r="T163" i="18"/>
  <c r="I58" i="18"/>
  <c r="E66" i="18"/>
  <c r="L21" i="22"/>
  <c r="J163" i="23"/>
  <c r="V160" i="18"/>
  <c r="H21" i="25"/>
  <c r="H26" i="25" s="1"/>
  <c r="E64" i="23"/>
  <c r="L64" i="23"/>
  <c r="L58" i="23"/>
  <c r="L65" i="23"/>
  <c r="L66" i="23"/>
  <c r="L67" i="23"/>
  <c r="L59" i="23"/>
  <c r="L60" i="23"/>
  <c r="V58" i="23"/>
  <c r="V64" i="23"/>
  <c r="V61" i="23"/>
  <c r="V63" i="23"/>
  <c r="V65" i="23"/>
  <c r="V62" i="23"/>
  <c r="V60" i="23"/>
  <c r="L67" i="32"/>
  <c r="L64" i="32"/>
  <c r="L58" i="32"/>
  <c r="L62" i="32"/>
  <c r="L66" i="32"/>
  <c r="L60" i="32"/>
  <c r="L61" i="32"/>
  <c r="G21" i="29"/>
  <c r="G24" i="29" s="1"/>
  <c r="F164" i="33"/>
  <c r="F168" i="33"/>
  <c r="F169" i="33"/>
  <c r="F160" i="33"/>
  <c r="F166" i="33"/>
  <c r="F167" i="33"/>
  <c r="F165" i="33"/>
  <c r="T58" i="19"/>
  <c r="S24" i="19"/>
  <c r="S168" i="33"/>
  <c r="N169" i="32"/>
  <c r="T63" i="29"/>
  <c r="T61" i="29"/>
  <c r="T58" i="29"/>
  <c r="T65" i="29"/>
  <c r="T67" i="29"/>
  <c r="T66" i="29"/>
  <c r="T59" i="29"/>
  <c r="F21" i="27"/>
  <c r="F32" i="27" s="1"/>
  <c r="W63" i="30"/>
  <c r="W66" i="30"/>
  <c r="W62" i="30"/>
  <c r="W61" i="30"/>
  <c r="W64" i="30"/>
  <c r="W65" i="30"/>
  <c r="W60" i="30"/>
  <c r="W59" i="30"/>
  <c r="I26" i="32"/>
  <c r="J163" i="32"/>
  <c r="F21" i="19"/>
  <c r="F32" i="19" s="1"/>
  <c r="J161" i="33"/>
  <c r="O163" i="19"/>
  <c r="O160" i="19"/>
  <c r="O165" i="19"/>
  <c r="O166" i="19"/>
  <c r="O168" i="19"/>
  <c r="O164" i="19"/>
  <c r="O162" i="19"/>
  <c r="O167" i="19"/>
  <c r="O169" i="19"/>
  <c r="V66" i="33"/>
  <c r="R21" i="32"/>
  <c r="R33" i="32" s="1"/>
  <c r="I167" i="32"/>
  <c r="P60" i="33"/>
  <c r="P62" i="33"/>
  <c r="P64" i="33"/>
  <c r="P66" i="33"/>
  <c r="P65" i="33"/>
  <c r="P67" i="33"/>
  <c r="P63" i="33"/>
  <c r="T21" i="32"/>
  <c r="T33" i="32" s="1"/>
  <c r="F160" i="32"/>
  <c r="D163" i="32"/>
  <c r="S21" i="33"/>
  <c r="S27" i="33" s="1"/>
  <c r="R61" i="32"/>
  <c r="O162" i="33"/>
  <c r="U162" i="32"/>
  <c r="U21" i="32"/>
  <c r="U24" i="32" s="1"/>
  <c r="W164" i="19"/>
  <c r="P21" i="32"/>
  <c r="P24" i="32" s="1"/>
  <c r="N61" i="33"/>
  <c r="N63" i="33"/>
  <c r="N66" i="33"/>
  <c r="N58" i="33"/>
  <c r="N60" i="33"/>
  <c r="N67" i="33"/>
  <c r="N59" i="33"/>
  <c r="N65" i="33"/>
  <c r="S21" i="32"/>
  <c r="S33" i="32" s="1"/>
  <c r="O168" i="32"/>
  <c r="O160" i="32"/>
  <c r="O163" i="32"/>
  <c r="O164" i="32"/>
  <c r="O169" i="32"/>
  <c r="O167" i="32"/>
  <c r="O161" i="32"/>
  <c r="O166" i="32"/>
  <c r="O165" i="32"/>
  <c r="G59" i="33"/>
  <c r="H66" i="19"/>
  <c r="H64" i="19"/>
  <c r="H62" i="19"/>
  <c r="H60" i="19"/>
  <c r="H63" i="19"/>
  <c r="H58" i="19"/>
  <c r="H67" i="19"/>
  <c r="K21" i="28"/>
  <c r="K24" i="28" s="1"/>
  <c r="H58" i="30"/>
  <c r="W29" i="27"/>
  <c r="F167" i="27"/>
  <c r="F162" i="27"/>
  <c r="F165" i="27"/>
  <c r="F169" i="27"/>
  <c r="F164" i="27"/>
  <c r="F166" i="27"/>
  <c r="F163" i="27"/>
  <c r="F161" i="27"/>
  <c r="D165" i="24"/>
  <c r="D168" i="24"/>
  <c r="D169" i="24"/>
  <c r="D161" i="24"/>
  <c r="D162" i="24"/>
  <c r="D166" i="24"/>
  <c r="D164" i="24"/>
  <c r="G165" i="30"/>
  <c r="O61" i="19"/>
  <c r="W65" i="28"/>
  <c r="W60" i="28"/>
  <c r="W58" i="28"/>
  <c r="W64" i="28"/>
  <c r="W63" i="28"/>
  <c r="W67" i="28"/>
  <c r="W59" i="28"/>
  <c r="V28" i="26"/>
  <c r="R21" i="28"/>
  <c r="E163" i="30"/>
  <c r="E167" i="30"/>
  <c r="E165" i="30"/>
  <c r="E162" i="30"/>
  <c r="E168" i="30"/>
  <c r="E161" i="30"/>
  <c r="E164" i="30"/>
  <c r="E169" i="30"/>
  <c r="P62" i="28"/>
  <c r="P65" i="28"/>
  <c r="P64" i="28"/>
  <c r="P58" i="28"/>
  <c r="P60" i="28"/>
  <c r="P59" i="28"/>
  <c r="P66" i="28"/>
  <c r="P61" i="28"/>
  <c r="M160" i="26"/>
  <c r="U63" i="19"/>
  <c r="D21" i="19"/>
  <c r="D28" i="19" s="1"/>
  <c r="N66" i="28"/>
  <c r="P164" i="28"/>
  <c r="H60" i="27"/>
  <c r="F66" i="19"/>
  <c r="K64" i="26"/>
  <c r="K65" i="26"/>
  <c r="K58" i="26"/>
  <c r="K61" i="26"/>
  <c r="K60" i="26"/>
  <c r="K62" i="26"/>
  <c r="K59" i="26"/>
  <c r="T66" i="26"/>
  <c r="K166" i="23"/>
  <c r="K164" i="23"/>
  <c r="K165" i="23"/>
  <c r="K169" i="23"/>
  <c r="K163" i="23"/>
  <c r="K168" i="23"/>
  <c r="K167" i="23"/>
  <c r="N162" i="26"/>
  <c r="N163" i="26"/>
  <c r="N164" i="26"/>
  <c r="N169" i="26"/>
  <c r="N161" i="26"/>
  <c r="N166" i="26"/>
  <c r="N165" i="26"/>
  <c r="N168" i="26"/>
  <c r="N160" i="26"/>
  <c r="R161" i="29"/>
  <c r="U21" i="28"/>
  <c r="U31" i="28" s="1"/>
  <c r="M21" i="27"/>
  <c r="M31" i="27" s="1"/>
  <c r="E169" i="26"/>
  <c r="E162" i="26"/>
  <c r="E164" i="26"/>
  <c r="E161" i="26"/>
  <c r="E165" i="26"/>
  <c r="E168" i="26"/>
  <c r="E160" i="26"/>
  <c r="W163" i="26"/>
  <c r="G58" i="23"/>
  <c r="H169" i="18"/>
  <c r="H164" i="18"/>
  <c r="H161" i="18"/>
  <c r="H167" i="18"/>
  <c r="H163" i="18"/>
  <c r="H160" i="18"/>
  <c r="H168" i="18"/>
  <c r="W61" i="24"/>
  <c r="W64" i="24"/>
  <c r="W58" i="24"/>
  <c r="W59" i="24"/>
  <c r="W66" i="24"/>
  <c r="W65" i="24"/>
  <c r="W62" i="24"/>
  <c r="Q168" i="26"/>
  <c r="Q169" i="26"/>
  <c r="Q165" i="26"/>
  <c r="Q163" i="26"/>
  <c r="Q162" i="26"/>
  <c r="Q164" i="26"/>
  <c r="Q161" i="26"/>
  <c r="Q166" i="26"/>
  <c r="Q167" i="26"/>
  <c r="C162" i="25"/>
  <c r="J168" i="25"/>
  <c r="J164" i="25"/>
  <c r="J169" i="25"/>
  <c r="J167" i="25"/>
  <c r="J163" i="25"/>
  <c r="J165" i="25"/>
  <c r="J166" i="25"/>
  <c r="I60" i="18"/>
  <c r="W163" i="24"/>
  <c r="W168" i="24"/>
  <c r="W162" i="24"/>
  <c r="W167" i="24"/>
  <c r="W166" i="24"/>
  <c r="W161" i="24"/>
  <c r="W164" i="24"/>
  <c r="W169" i="24"/>
  <c r="I21" i="25"/>
  <c r="I25" i="25" s="1"/>
  <c r="H163" i="25"/>
  <c r="H161" i="25"/>
  <c r="H164" i="25"/>
  <c r="H169" i="25"/>
  <c r="H166" i="25"/>
  <c r="H168" i="25"/>
  <c r="U21" i="24"/>
  <c r="U27" i="24" s="1"/>
  <c r="F21" i="22"/>
  <c r="F27" i="22" s="1"/>
  <c r="L166" i="22"/>
  <c r="L164" i="22"/>
  <c r="L169" i="22"/>
  <c r="L165" i="22"/>
  <c r="L167" i="22"/>
  <c r="L168" i="22"/>
  <c r="L162" i="22"/>
  <c r="L161" i="22"/>
  <c r="L163" i="22"/>
  <c r="W32" i="22"/>
  <c r="W30" i="22"/>
  <c r="W31" i="22"/>
  <c r="W28" i="22"/>
  <c r="W25" i="22"/>
  <c r="W27" i="22"/>
  <c r="W33" i="22"/>
  <c r="O163" i="18"/>
  <c r="O21" i="23"/>
  <c r="O24" i="23" s="1"/>
  <c r="P31" i="22"/>
  <c r="P30" i="22"/>
  <c r="P32" i="22"/>
  <c r="P27" i="22"/>
  <c r="P33" i="22"/>
  <c r="P28" i="22"/>
  <c r="P29" i="22"/>
  <c r="P25" i="22"/>
  <c r="I21" i="22"/>
  <c r="I26" i="22" s="1"/>
  <c r="O67" i="23"/>
  <c r="O63" i="23"/>
  <c r="O60" i="23"/>
  <c r="O64" i="23"/>
  <c r="O59" i="23"/>
  <c r="O66" i="23"/>
  <c r="O58" i="23"/>
  <c r="O65" i="23"/>
  <c r="P163" i="29"/>
  <c r="P162" i="29"/>
  <c r="P167" i="29"/>
  <c r="P168" i="29"/>
  <c r="P164" i="29"/>
  <c r="P169" i="29"/>
  <c r="P161" i="29"/>
  <c r="P166" i="29"/>
  <c r="J21" i="32"/>
  <c r="J32" i="32" s="1"/>
  <c r="E160" i="33"/>
  <c r="E165" i="33"/>
  <c r="E168" i="33"/>
  <c r="E167" i="33"/>
  <c r="E161" i="33"/>
  <c r="E164" i="33"/>
  <c r="E169" i="33"/>
  <c r="E163" i="33"/>
  <c r="S169" i="33"/>
  <c r="S167" i="33"/>
  <c r="S161" i="33"/>
  <c r="S164" i="33"/>
  <c r="S165" i="33"/>
  <c r="S162" i="33"/>
  <c r="S166" i="33"/>
  <c r="J25" i="29"/>
  <c r="D27" i="26"/>
  <c r="D30" i="26"/>
  <c r="D26" i="26"/>
  <c r="D29" i="26"/>
  <c r="Q21" i="32"/>
  <c r="Q25" i="32" s="1"/>
  <c r="O21" i="33"/>
  <c r="O29" i="33" s="1"/>
  <c r="I162" i="32"/>
  <c r="P28" i="19"/>
  <c r="G64" i="30"/>
  <c r="G63" i="30"/>
  <c r="G65" i="30"/>
  <c r="G62" i="30"/>
  <c r="G60" i="30"/>
  <c r="F59" i="19"/>
  <c r="I161" i="32"/>
  <c r="R163" i="32"/>
  <c r="C30" i="33"/>
  <c r="P58" i="33"/>
  <c r="S65" i="33"/>
  <c r="S60" i="33"/>
  <c r="S67" i="33"/>
  <c r="S62" i="33"/>
  <c r="S63" i="33"/>
  <c r="U62" i="32"/>
  <c r="U64" i="32"/>
  <c r="U61" i="32"/>
  <c r="U58" i="32"/>
  <c r="U65" i="32"/>
  <c r="U67" i="32"/>
  <c r="U63" i="32"/>
  <c r="U66" i="32"/>
  <c r="U59" i="32"/>
  <c r="S58" i="19"/>
  <c r="S60" i="19"/>
  <c r="S63" i="19"/>
  <c r="S61" i="19"/>
  <c r="S59" i="19"/>
  <c r="S64" i="19"/>
  <c r="S65" i="19"/>
  <c r="S67" i="19"/>
  <c r="P59" i="32"/>
  <c r="P63" i="32"/>
  <c r="P64" i="32"/>
  <c r="P62" i="32"/>
  <c r="P67" i="32"/>
  <c r="P66" i="32"/>
  <c r="P65" i="32"/>
  <c r="P60" i="32"/>
  <c r="D21" i="33"/>
  <c r="L64" i="33"/>
  <c r="L67" i="33"/>
  <c r="L61" i="33"/>
  <c r="L62" i="33"/>
  <c r="L60" i="33"/>
  <c r="L66" i="33"/>
  <c r="L59" i="33"/>
  <c r="L65" i="33"/>
  <c r="R163" i="30"/>
  <c r="T62" i="29"/>
  <c r="S62" i="29"/>
  <c r="T62" i="28"/>
  <c r="H25" i="19"/>
  <c r="T21" i="26"/>
  <c r="T28" i="26" s="1"/>
  <c r="W64" i="33"/>
  <c r="J21" i="30"/>
  <c r="J25" i="30" s="1"/>
  <c r="M62" i="26"/>
  <c r="N61" i="19"/>
  <c r="N65" i="19"/>
  <c r="N60" i="19"/>
  <c r="N59" i="19"/>
  <c r="N62" i="19"/>
  <c r="N66" i="19"/>
  <c r="N167" i="30"/>
  <c r="W63" i="27"/>
  <c r="H62" i="27"/>
  <c r="Q165" i="18"/>
  <c r="Q167" i="18"/>
  <c r="Q162" i="18"/>
  <c r="Q163" i="18"/>
  <c r="Q168" i="18"/>
  <c r="Q169" i="18"/>
  <c r="P21" i="24"/>
  <c r="V168" i="33"/>
  <c r="V163" i="33"/>
  <c r="V166" i="33"/>
  <c r="V169" i="33"/>
  <c r="V160" i="33"/>
  <c r="V161" i="33"/>
  <c r="V164" i="33"/>
  <c r="C65" i="30"/>
  <c r="R65" i="28"/>
  <c r="R61" i="28"/>
  <c r="R59" i="28"/>
  <c r="R64" i="28"/>
  <c r="P169" i="28"/>
  <c r="G65" i="25"/>
  <c r="T66" i="24"/>
  <c r="T64" i="24"/>
  <c r="T61" i="24"/>
  <c r="T60" i="24"/>
  <c r="T65" i="24"/>
  <c r="T62" i="24"/>
  <c r="J30" i="28"/>
  <c r="E65" i="27"/>
  <c r="E67" i="27"/>
  <c r="E64" i="27"/>
  <c r="E61" i="27"/>
  <c r="E60" i="27"/>
  <c r="K163" i="26"/>
  <c r="K167" i="26"/>
  <c r="K161" i="26"/>
  <c r="K166" i="26"/>
  <c r="K168" i="26"/>
  <c r="K164" i="26"/>
  <c r="K162" i="26"/>
  <c r="K165" i="26"/>
  <c r="M166" i="26"/>
  <c r="M165" i="26"/>
  <c r="M167" i="26"/>
  <c r="M169" i="26"/>
  <c r="M162" i="26"/>
  <c r="M161" i="26"/>
  <c r="M168" i="26"/>
  <c r="D66" i="19"/>
  <c r="D62" i="19"/>
  <c r="D63" i="19"/>
  <c r="D61" i="19"/>
  <c r="D64" i="19"/>
  <c r="L21" i="28"/>
  <c r="L26" i="28" s="1"/>
  <c r="K21" i="33"/>
  <c r="K33" i="33" s="1"/>
  <c r="W167" i="29"/>
  <c r="W162" i="29"/>
  <c r="W166" i="29"/>
  <c r="W164" i="29"/>
  <c r="W169" i="29"/>
  <c r="W168" i="29"/>
  <c r="W163" i="29"/>
  <c r="T64" i="27"/>
  <c r="W64" i="27"/>
  <c r="K165" i="25"/>
  <c r="U21" i="18"/>
  <c r="N167" i="26"/>
  <c r="Q162" i="33"/>
  <c r="G166" i="30"/>
  <c r="M21" i="25"/>
  <c r="M27" i="25" s="1"/>
  <c r="S28" i="27"/>
  <c r="E163" i="26"/>
  <c r="I167" i="25"/>
  <c r="I166" i="25"/>
  <c r="I164" i="25"/>
  <c r="I160" i="25"/>
  <c r="I162" i="25"/>
  <c r="I165" i="25"/>
  <c r="I169" i="25"/>
  <c r="S169" i="24"/>
  <c r="S166" i="24"/>
  <c r="S163" i="24"/>
  <c r="S168" i="24"/>
  <c r="S165" i="24"/>
  <c r="S167" i="24"/>
  <c r="S161" i="24"/>
  <c r="N21" i="25"/>
  <c r="K164" i="18"/>
  <c r="K168" i="18"/>
  <c r="K161" i="18"/>
  <c r="K167" i="18"/>
  <c r="K166" i="18"/>
  <c r="K169" i="18"/>
  <c r="K163" i="18"/>
  <c r="K162" i="18"/>
  <c r="N21" i="26"/>
  <c r="N24" i="26" s="1"/>
  <c r="N21" i="24"/>
  <c r="N27" i="24" s="1"/>
  <c r="Q160" i="26"/>
  <c r="M21" i="24"/>
  <c r="C164" i="26"/>
  <c r="C167" i="26"/>
  <c r="C165" i="26"/>
  <c r="C168" i="26"/>
  <c r="C169" i="26"/>
  <c r="L25" i="25"/>
  <c r="W21" i="18"/>
  <c r="W30" i="18" s="1"/>
  <c r="J160" i="25"/>
  <c r="J167" i="23"/>
  <c r="L63" i="22"/>
  <c r="L61" i="22"/>
  <c r="L62" i="22"/>
  <c r="L65" i="22"/>
  <c r="L60" i="22"/>
  <c r="L67" i="22"/>
  <c r="L66" i="22"/>
  <c r="L64" i="22"/>
  <c r="D59" i="24"/>
  <c r="W160" i="24"/>
  <c r="H160" i="25"/>
  <c r="S21" i="22"/>
  <c r="Q21" i="25"/>
  <c r="Q31" i="25" s="1"/>
  <c r="F162" i="18"/>
  <c r="D21" i="18"/>
  <c r="D26" i="18" s="1"/>
  <c r="W24" i="22"/>
  <c r="S65" i="18"/>
  <c r="O168" i="23"/>
  <c r="O169" i="23"/>
  <c r="O167" i="23"/>
  <c r="O161" i="23"/>
  <c r="O165" i="23"/>
  <c r="O162" i="23"/>
  <c r="O163" i="23"/>
  <c r="O164" i="23"/>
  <c r="V21" i="23"/>
  <c r="V25" i="23" s="1"/>
  <c r="Q66" i="18"/>
  <c r="K61" i="28"/>
  <c r="K59" i="28"/>
  <c r="K60" i="28"/>
  <c r="K63" i="28"/>
  <c r="K67" i="28"/>
  <c r="K65" i="28"/>
  <c r="H21" i="30"/>
  <c r="H32" i="30" s="1"/>
  <c r="O162" i="27"/>
  <c r="R65" i="32"/>
  <c r="R63" i="32"/>
  <c r="R66" i="32"/>
  <c r="R60" i="32"/>
  <c r="R62" i="32"/>
  <c r="R64" i="32"/>
  <c r="Q62" i="32"/>
  <c r="Q67" i="32"/>
  <c r="Q66" i="32"/>
  <c r="Q63" i="32"/>
  <c r="Q60" i="32"/>
  <c r="Q61" i="32"/>
  <c r="Q65" i="32"/>
  <c r="G21" i="30"/>
  <c r="G29" i="30" s="1"/>
  <c r="U21" i="33"/>
  <c r="U28" i="33" s="1"/>
  <c r="V21" i="32"/>
  <c r="V32" i="32" s="1"/>
  <c r="D64" i="33"/>
  <c r="D67" i="33"/>
  <c r="D65" i="33"/>
  <c r="D60" i="33"/>
  <c r="D61" i="33"/>
  <c r="D62" i="33"/>
  <c r="D63" i="33"/>
  <c r="D58" i="33"/>
  <c r="C29" i="33"/>
  <c r="U60" i="32"/>
  <c r="C21" i="30"/>
  <c r="C31" i="30" s="1"/>
  <c r="R21" i="33"/>
  <c r="R30" i="33" s="1"/>
  <c r="P58" i="32"/>
  <c r="I64" i="33"/>
  <c r="F65" i="32"/>
  <c r="F67" i="32"/>
  <c r="F62" i="32"/>
  <c r="F61" i="32"/>
  <c r="F59" i="32"/>
  <c r="F60" i="32"/>
  <c r="F66" i="32"/>
  <c r="F64" i="32"/>
  <c r="N21" i="32"/>
  <c r="N24" i="32" s="1"/>
  <c r="D59" i="33"/>
  <c r="L21" i="33"/>
  <c r="L29" i="33" s="1"/>
  <c r="P62" i="30"/>
  <c r="P63" i="30"/>
  <c r="P60" i="30"/>
  <c r="P67" i="30"/>
  <c r="P64" i="30"/>
  <c r="P65" i="30"/>
  <c r="P61" i="30"/>
  <c r="P59" i="30"/>
  <c r="P66" i="30"/>
  <c r="U167" i="27"/>
  <c r="U163" i="27"/>
  <c r="U169" i="27"/>
  <c r="U160" i="27"/>
  <c r="U161" i="27"/>
  <c r="U164" i="27"/>
  <c r="U166" i="27"/>
  <c r="U162" i="27"/>
  <c r="J167" i="30"/>
  <c r="J165" i="30"/>
  <c r="J169" i="30"/>
  <c r="J163" i="30"/>
  <c r="J168" i="30"/>
  <c r="J166" i="30"/>
  <c r="J164" i="30"/>
  <c r="N60" i="28"/>
  <c r="K66" i="28"/>
  <c r="J21" i="27"/>
  <c r="J32" i="27" s="1"/>
  <c r="S21" i="23"/>
  <c r="S26" i="23" s="1"/>
  <c r="T165" i="23"/>
  <c r="Q160" i="18"/>
  <c r="L21" i="19"/>
  <c r="L31" i="19" s="1"/>
  <c r="V165" i="33"/>
  <c r="T21" i="28"/>
  <c r="T32" i="28" s="1"/>
  <c r="G165" i="29"/>
  <c r="F21" i="29"/>
  <c r="F25" i="29" s="1"/>
  <c r="R58" i="28"/>
  <c r="U168" i="27"/>
  <c r="T58" i="24"/>
  <c r="E58" i="27"/>
  <c r="O66" i="24"/>
  <c r="O67" i="24"/>
  <c r="O64" i="24"/>
  <c r="O61" i="24"/>
  <c r="O62" i="24"/>
  <c r="O65" i="24"/>
  <c r="O58" i="24"/>
  <c r="R165" i="19"/>
  <c r="H160" i="30"/>
  <c r="H164" i="30"/>
  <c r="H161" i="30"/>
  <c r="H165" i="30"/>
  <c r="H169" i="30"/>
  <c r="H166" i="30"/>
  <c r="H162" i="30"/>
  <c r="H163" i="30"/>
  <c r="H167" i="30"/>
  <c r="Q21" i="29"/>
  <c r="Q24" i="29" s="1"/>
  <c r="D58" i="19"/>
  <c r="W160" i="29"/>
  <c r="W30" i="27"/>
  <c r="J29" i="26"/>
  <c r="D59" i="19"/>
  <c r="G62" i="27"/>
  <c r="E27" i="26"/>
  <c r="F30" i="25"/>
  <c r="D163" i="23"/>
  <c r="D167" i="23"/>
  <c r="D164" i="23"/>
  <c r="D166" i="23"/>
  <c r="D160" i="23"/>
  <c r="D162" i="23"/>
  <c r="D168" i="23"/>
  <c r="D161" i="23"/>
  <c r="D169" i="23"/>
  <c r="D165" i="23"/>
  <c r="S59" i="30"/>
  <c r="T21" i="27"/>
  <c r="S26" i="27"/>
  <c r="D21" i="25"/>
  <c r="U165" i="27"/>
  <c r="V21" i="24"/>
  <c r="N58" i="24"/>
  <c r="N61" i="24"/>
  <c r="N67" i="24"/>
  <c r="N60" i="24"/>
  <c r="N64" i="24"/>
  <c r="N66" i="24"/>
  <c r="N62" i="24"/>
  <c r="N63" i="24"/>
  <c r="S160" i="24"/>
  <c r="P21" i="23"/>
  <c r="P25" i="23" s="1"/>
  <c r="O167" i="26"/>
  <c r="O163" i="26"/>
  <c r="O164" i="26"/>
  <c r="O168" i="26"/>
  <c r="O161" i="26"/>
  <c r="O160" i="26"/>
  <c r="O162" i="26"/>
  <c r="E166" i="23"/>
  <c r="E169" i="23"/>
  <c r="E167" i="23"/>
  <c r="E162" i="23"/>
  <c r="E161" i="23"/>
  <c r="E163" i="23"/>
  <c r="E165" i="23"/>
  <c r="Q61" i="24"/>
  <c r="H162" i="18"/>
  <c r="S67" i="26"/>
  <c r="S66" i="26"/>
  <c r="S65" i="26"/>
  <c r="S62" i="26"/>
  <c r="S63" i="26"/>
  <c r="S61" i="26"/>
  <c r="C65" i="25"/>
  <c r="C58" i="25"/>
  <c r="C63" i="25"/>
  <c r="C67" i="25"/>
  <c r="T365" i="10" s="1"/>
  <c r="H365" i="10" s="1"/>
  <c r="C62" i="25"/>
  <c r="T364" i="10" s="1"/>
  <c r="H364" i="10" s="1"/>
  <c r="C66" i="25"/>
  <c r="C60" i="25"/>
  <c r="T363" i="10" s="1"/>
  <c r="H363" i="10" s="1"/>
  <c r="C59" i="25"/>
  <c r="C61" i="25"/>
  <c r="C65" i="18"/>
  <c r="C66" i="18"/>
  <c r="C64" i="18"/>
  <c r="C61" i="18"/>
  <c r="C59" i="18"/>
  <c r="C60" i="18"/>
  <c r="T211" i="10" s="1"/>
  <c r="H211" i="10" s="1"/>
  <c r="C67" i="18"/>
  <c r="T213" i="10" s="1"/>
  <c r="H213" i="10" s="1"/>
  <c r="L166" i="27"/>
  <c r="L169" i="27"/>
  <c r="L165" i="27"/>
  <c r="L160" i="27"/>
  <c r="L167" i="27"/>
  <c r="L162" i="27"/>
  <c r="L168" i="27"/>
  <c r="L164" i="27"/>
  <c r="L163" i="27"/>
  <c r="C21" i="25"/>
  <c r="R21" i="25"/>
  <c r="R32" i="25" s="1"/>
  <c r="M66" i="26"/>
  <c r="K161" i="23"/>
  <c r="W60" i="18"/>
  <c r="W62" i="18"/>
  <c r="W65" i="18"/>
  <c r="W63" i="18"/>
  <c r="W66" i="18"/>
  <c r="W61" i="18"/>
  <c r="F63" i="25"/>
  <c r="F59" i="25"/>
  <c r="F61" i="25"/>
  <c r="F66" i="25"/>
  <c r="F62" i="25"/>
  <c r="F64" i="25"/>
  <c r="F58" i="25"/>
  <c r="F67" i="25"/>
  <c r="F25" i="25"/>
  <c r="F168" i="25"/>
  <c r="F160" i="25"/>
  <c r="F169" i="25"/>
  <c r="F167" i="25"/>
  <c r="F164" i="25"/>
  <c r="F165" i="25"/>
  <c r="F162" i="25"/>
  <c r="S66" i="24"/>
  <c r="H62" i="18"/>
  <c r="H61" i="18"/>
  <c r="H58" i="18"/>
  <c r="H60" i="18"/>
  <c r="H59" i="18"/>
  <c r="H63" i="18"/>
  <c r="H162" i="26"/>
  <c r="H163" i="26"/>
  <c r="H168" i="26"/>
  <c r="H166" i="26"/>
  <c r="H164" i="26"/>
  <c r="H169" i="26"/>
  <c r="H167" i="26"/>
  <c r="I62" i="24"/>
  <c r="O161" i="25"/>
  <c r="D166" i="18"/>
  <c r="D163" i="18"/>
  <c r="D169" i="18"/>
  <c r="D168" i="18"/>
  <c r="D165" i="18"/>
  <c r="D161" i="18"/>
  <c r="D164" i="18"/>
  <c r="I60" i="23"/>
  <c r="Q59" i="18"/>
  <c r="O61" i="23"/>
  <c r="V21" i="33"/>
  <c r="T21" i="19"/>
  <c r="T26" i="19" s="1"/>
  <c r="P21" i="33"/>
  <c r="P25" i="33" s="1"/>
  <c r="H59" i="32"/>
  <c r="H64" i="32"/>
  <c r="H67" i="32"/>
  <c r="H61" i="32"/>
  <c r="H62" i="32"/>
  <c r="H65" i="32"/>
  <c r="Q58" i="32"/>
  <c r="I27" i="32"/>
  <c r="G58" i="30"/>
  <c r="U61" i="33"/>
  <c r="U66" i="33"/>
  <c r="U59" i="33"/>
  <c r="U60" i="33"/>
  <c r="U63" i="33"/>
  <c r="U64" i="33"/>
  <c r="O63" i="30"/>
  <c r="Q21" i="24"/>
  <c r="T165" i="32"/>
  <c r="D65" i="28"/>
  <c r="D66" i="28"/>
  <c r="D64" i="28"/>
  <c r="D59" i="28"/>
  <c r="D67" i="28"/>
  <c r="D60" i="28"/>
  <c r="D63" i="28"/>
  <c r="D61" i="28"/>
  <c r="D62" i="28"/>
  <c r="S59" i="29"/>
  <c r="C166" i="29"/>
  <c r="C160" i="29"/>
  <c r="C161" i="29"/>
  <c r="C167" i="29"/>
  <c r="C165" i="29"/>
  <c r="C162" i="29"/>
  <c r="S60" i="23"/>
  <c r="S62" i="23"/>
  <c r="S64" i="23"/>
  <c r="S66" i="23"/>
  <c r="S59" i="23"/>
  <c r="S63" i="23"/>
  <c r="S61" i="23"/>
  <c r="T61" i="25"/>
  <c r="P59" i="24"/>
  <c r="P63" i="24"/>
  <c r="P65" i="24"/>
  <c r="P64" i="24"/>
  <c r="P67" i="24"/>
  <c r="P61" i="24"/>
  <c r="P60" i="24"/>
  <c r="P62" i="24"/>
  <c r="K65" i="29"/>
  <c r="K60" i="29"/>
  <c r="K63" i="29"/>
  <c r="K66" i="29"/>
  <c r="K59" i="29"/>
  <c r="J58" i="19"/>
  <c r="J63" i="19"/>
  <c r="J66" i="19"/>
  <c r="J64" i="19"/>
  <c r="G59" i="30"/>
  <c r="L67" i="29"/>
  <c r="T166" i="28"/>
  <c r="T167" i="28"/>
  <c r="T168" i="28"/>
  <c r="T164" i="28"/>
  <c r="T162" i="28"/>
  <c r="T169" i="28"/>
  <c r="T161" i="28"/>
  <c r="T165" i="28"/>
  <c r="T163" i="28"/>
  <c r="K21" i="26"/>
  <c r="K32" i="26" s="1"/>
  <c r="T21" i="24"/>
  <c r="T31" i="24" s="1"/>
  <c r="V58" i="19"/>
  <c r="V67" i="19"/>
  <c r="V60" i="19"/>
  <c r="V63" i="19"/>
  <c r="V62" i="19"/>
  <c r="U62" i="28"/>
  <c r="E21" i="27"/>
  <c r="E31" i="27" s="1"/>
  <c r="Q64" i="29"/>
  <c r="Q63" i="29"/>
  <c r="Q65" i="29"/>
  <c r="Q59" i="29"/>
  <c r="Q61" i="29"/>
  <c r="Q62" i="29"/>
  <c r="C21" i="28"/>
  <c r="C25" i="28" s="1"/>
  <c r="J58" i="29"/>
  <c r="J60" i="29"/>
  <c r="J65" i="29"/>
  <c r="J64" i="29"/>
  <c r="U67" i="18"/>
  <c r="U60" i="18"/>
  <c r="U59" i="18"/>
  <c r="U65" i="18"/>
  <c r="U66" i="18"/>
  <c r="Q21" i="18"/>
  <c r="Q25" i="18" s="1"/>
  <c r="H21" i="29"/>
  <c r="H24" i="29" s="1"/>
  <c r="F162" i="29"/>
  <c r="T168" i="27"/>
  <c r="T165" i="27"/>
  <c r="T166" i="27"/>
  <c r="T161" i="27"/>
  <c r="T164" i="27"/>
  <c r="T169" i="27"/>
  <c r="T167" i="27"/>
  <c r="T162" i="27"/>
  <c r="T163" i="27"/>
  <c r="D32" i="26"/>
  <c r="P161" i="24"/>
  <c r="P167" i="24"/>
  <c r="P162" i="24"/>
  <c r="P164" i="24"/>
  <c r="P169" i="24"/>
  <c r="P166" i="24"/>
  <c r="P163" i="24"/>
  <c r="P165" i="24"/>
  <c r="P168" i="24"/>
  <c r="D63" i="26"/>
  <c r="D60" i="26"/>
  <c r="D58" i="26"/>
  <c r="D64" i="26"/>
  <c r="D61" i="26"/>
  <c r="K59" i="24"/>
  <c r="I166" i="23"/>
  <c r="I169" i="23"/>
  <c r="I167" i="23"/>
  <c r="I160" i="23"/>
  <c r="I163" i="23"/>
  <c r="I168" i="23"/>
  <c r="I165" i="23"/>
  <c r="G21" i="25"/>
  <c r="G31" i="25" s="1"/>
  <c r="H21" i="27"/>
  <c r="H26" i="27" s="1"/>
  <c r="M66" i="25"/>
  <c r="M64" i="25"/>
  <c r="M65" i="25"/>
  <c r="M62" i="25"/>
  <c r="M58" i="25"/>
  <c r="S21" i="26"/>
  <c r="S24" i="26" s="1"/>
  <c r="C21" i="18"/>
  <c r="C24" i="18" s="1"/>
  <c r="L21" i="27"/>
  <c r="U21" i="26"/>
  <c r="P31" i="18"/>
  <c r="I26" i="30"/>
  <c r="R65" i="25"/>
  <c r="R63" i="25"/>
  <c r="R59" i="25"/>
  <c r="R64" i="25"/>
  <c r="R67" i="25"/>
  <c r="R61" i="25"/>
  <c r="R60" i="25"/>
  <c r="M32" i="26"/>
  <c r="H164" i="24"/>
  <c r="H160" i="24"/>
  <c r="H168" i="24"/>
  <c r="H166" i="24"/>
  <c r="H161" i="24"/>
  <c r="H167" i="24"/>
  <c r="H169" i="24"/>
  <c r="H165" i="24"/>
  <c r="V61" i="18"/>
  <c r="P29" i="25"/>
  <c r="F26" i="25"/>
  <c r="K169" i="26"/>
  <c r="S164" i="22"/>
  <c r="S162" i="22"/>
  <c r="S166" i="22"/>
  <c r="S169" i="22"/>
  <c r="S165" i="22"/>
  <c r="S168" i="22"/>
  <c r="S163" i="22"/>
  <c r="S161" i="22"/>
  <c r="S167" i="22"/>
  <c r="U169" i="23"/>
  <c r="U165" i="23"/>
  <c r="U167" i="23"/>
  <c r="U166" i="23"/>
  <c r="U163" i="23"/>
  <c r="U160" i="23"/>
  <c r="U162" i="23"/>
  <c r="R58" i="18"/>
  <c r="R67" i="18"/>
  <c r="R63" i="18"/>
  <c r="R66" i="18"/>
  <c r="R64" i="18"/>
  <c r="S65" i="23"/>
  <c r="G67" i="18"/>
  <c r="D21" i="23"/>
  <c r="D25" i="23" s="1"/>
  <c r="J33" i="18"/>
  <c r="F59" i="18"/>
  <c r="F62" i="18"/>
  <c r="F61" i="18"/>
  <c r="F66" i="18"/>
  <c r="F60" i="18"/>
  <c r="F63" i="18"/>
  <c r="K21" i="23"/>
  <c r="K25" i="23" s="1"/>
  <c r="N60" i="23"/>
  <c r="P64" i="18"/>
  <c r="J21" i="21"/>
  <c r="F64" i="21"/>
  <c r="K60" i="21"/>
  <c r="V61" i="21"/>
  <c r="F65" i="21"/>
  <c r="V59" i="21"/>
  <c r="D58" i="21"/>
  <c r="V62" i="21"/>
  <c r="D60" i="21"/>
  <c r="V66" i="21"/>
  <c r="D63" i="21"/>
  <c r="O21" i="21"/>
  <c r="O33" i="21" s="1"/>
  <c r="V63" i="21"/>
  <c r="D61" i="21"/>
  <c r="V60" i="21"/>
  <c r="D65" i="21"/>
  <c r="P63" i="21"/>
  <c r="V65" i="21"/>
  <c r="R61" i="21"/>
  <c r="Q58" i="21"/>
  <c r="M67" i="21"/>
  <c r="U21" i="21"/>
  <c r="U25" i="21" s="1"/>
  <c r="E67" i="21"/>
  <c r="E66" i="21"/>
  <c r="E60" i="21"/>
  <c r="E64" i="21"/>
  <c r="E65" i="21"/>
  <c r="E63" i="21"/>
  <c r="E61" i="21"/>
  <c r="E59" i="21"/>
  <c r="U58" i="21"/>
  <c r="T166" i="21"/>
  <c r="T161" i="21"/>
  <c r="T169" i="21"/>
  <c r="T165" i="21"/>
  <c r="T163" i="21"/>
  <c r="T164" i="21"/>
  <c r="T162" i="21"/>
  <c r="T168" i="21"/>
  <c r="T167" i="21"/>
  <c r="G66" i="21"/>
  <c r="G58" i="21"/>
  <c r="G61" i="21"/>
  <c r="G59" i="21"/>
  <c r="G62" i="21"/>
  <c r="V21" i="21"/>
  <c r="V27" i="21" s="1"/>
  <c r="S21" i="21"/>
  <c r="S27" i="21" s="1"/>
  <c r="Q64" i="21"/>
  <c r="Q63" i="21"/>
  <c r="Q67" i="21"/>
  <c r="Q60" i="21"/>
  <c r="Q59" i="21"/>
  <c r="M21" i="21"/>
  <c r="M25" i="21" s="1"/>
  <c r="U63" i="21"/>
  <c r="U67" i="21"/>
  <c r="U60" i="21"/>
  <c r="U65" i="21"/>
  <c r="U61" i="21"/>
  <c r="U66" i="21"/>
  <c r="U64" i="21"/>
  <c r="T21" i="21"/>
  <c r="T30" i="21" s="1"/>
  <c r="C166" i="21"/>
  <c r="C169" i="21"/>
  <c r="C168" i="21"/>
  <c r="C167" i="21"/>
  <c r="C161" i="21"/>
  <c r="C162" i="21"/>
  <c r="C165" i="21"/>
  <c r="C164" i="21"/>
  <c r="E164" i="21"/>
  <c r="E169" i="21"/>
  <c r="E167" i="21"/>
  <c r="E161" i="21"/>
  <c r="E166" i="21"/>
  <c r="E163" i="21"/>
  <c r="E162" i="21"/>
  <c r="E168" i="21"/>
  <c r="E165" i="21"/>
  <c r="V167" i="21"/>
  <c r="V168" i="21"/>
  <c r="V169" i="21"/>
  <c r="V162" i="21"/>
  <c r="V163" i="21"/>
  <c r="V161" i="21"/>
  <c r="V164" i="21"/>
  <c r="V166" i="21"/>
  <c r="V165" i="21"/>
  <c r="S166" i="21"/>
  <c r="S165" i="21"/>
  <c r="S167" i="21"/>
  <c r="S168" i="21"/>
  <c r="S161" i="21"/>
  <c r="S162" i="21"/>
  <c r="S164" i="21"/>
  <c r="S169" i="21"/>
  <c r="L63" i="21"/>
  <c r="F67" i="21"/>
  <c r="F63" i="21"/>
  <c r="F62" i="21"/>
  <c r="F66" i="21"/>
  <c r="F58" i="21"/>
  <c r="F59" i="21"/>
  <c r="C160" i="21"/>
  <c r="F61" i="21"/>
  <c r="L65" i="21"/>
  <c r="L64" i="21"/>
  <c r="L66" i="21"/>
  <c r="L58" i="21"/>
  <c r="L60" i="21"/>
  <c r="L61" i="21"/>
  <c r="I160" i="21"/>
  <c r="I168" i="21"/>
  <c r="I163" i="21"/>
  <c r="I166" i="21"/>
  <c r="I165" i="21"/>
  <c r="I167" i="21"/>
  <c r="I164" i="21"/>
  <c r="I161" i="21"/>
  <c r="I169" i="21"/>
  <c r="W66" i="21"/>
  <c r="W62" i="21"/>
  <c r="W59" i="21"/>
  <c r="W58" i="21"/>
  <c r="W61" i="21"/>
  <c r="R163" i="21"/>
  <c r="R161" i="21"/>
  <c r="R164" i="21"/>
  <c r="R169" i="21"/>
  <c r="R165" i="21"/>
  <c r="R167" i="21"/>
  <c r="R162" i="21"/>
  <c r="R168" i="21"/>
  <c r="R166" i="21"/>
  <c r="W64" i="21"/>
  <c r="H67" i="21"/>
  <c r="D161" i="21"/>
  <c r="D169" i="21"/>
  <c r="D167" i="21"/>
  <c r="D166" i="21"/>
  <c r="D168" i="21"/>
  <c r="D162" i="21"/>
  <c r="D165" i="21"/>
  <c r="D163" i="21"/>
  <c r="D164" i="21"/>
  <c r="M65" i="21"/>
  <c r="M58" i="21"/>
  <c r="M61" i="21"/>
  <c r="M60" i="21"/>
  <c r="M63" i="21"/>
  <c r="M64" i="21"/>
  <c r="I273" i="21"/>
  <c r="I276" i="21"/>
  <c r="I279" i="21"/>
  <c r="I275" i="21"/>
  <c r="I271" i="21"/>
  <c r="I274" i="21"/>
  <c r="I277" i="21"/>
  <c r="I270" i="21"/>
  <c r="I278" i="21"/>
  <c r="Q65" i="21"/>
  <c r="D160" i="21"/>
  <c r="I272" i="21"/>
  <c r="H167" i="21"/>
  <c r="H165" i="21"/>
  <c r="H164" i="21"/>
  <c r="H166" i="21"/>
  <c r="H160" i="21"/>
  <c r="H163" i="21"/>
  <c r="H161" i="21"/>
  <c r="H169" i="21"/>
  <c r="H168" i="21"/>
  <c r="P61" i="21"/>
  <c r="P60" i="21"/>
  <c r="P66" i="21"/>
  <c r="P64" i="21"/>
  <c r="P65" i="21"/>
  <c r="P67" i="21"/>
  <c r="P267" i="21"/>
  <c r="P272" i="21" s="1"/>
  <c r="P13" i="21"/>
  <c r="P21" i="21" s="1"/>
  <c r="G65" i="21"/>
  <c r="E62" i="21"/>
  <c r="H267" i="21"/>
  <c r="H272" i="21" s="1"/>
  <c r="L62" i="21"/>
  <c r="R58" i="21"/>
  <c r="F167" i="21"/>
  <c r="F168" i="21"/>
  <c r="F164" i="21"/>
  <c r="F169" i="21"/>
  <c r="F161" i="21"/>
  <c r="F162" i="21"/>
  <c r="F166" i="21"/>
  <c r="F165" i="21"/>
  <c r="F163" i="21"/>
  <c r="R64" i="21"/>
  <c r="Q66" i="21"/>
  <c r="O275" i="21"/>
  <c r="O271" i="21"/>
  <c r="O274" i="21"/>
  <c r="O277" i="21"/>
  <c r="O270" i="21"/>
  <c r="O273" i="21"/>
  <c r="O276" i="21"/>
  <c r="O279" i="21"/>
  <c r="O278" i="21"/>
  <c r="W67" i="21"/>
  <c r="I21" i="21"/>
  <c r="I24" i="21" s="1"/>
  <c r="R21" i="21"/>
  <c r="R27" i="21" s="1"/>
  <c r="F160" i="21"/>
  <c r="I67" i="21"/>
  <c r="I66" i="21"/>
  <c r="I62" i="21"/>
  <c r="I59" i="21"/>
  <c r="I64" i="21"/>
  <c r="I65" i="21"/>
  <c r="I60" i="21"/>
  <c r="I61" i="21"/>
  <c r="R62" i="21"/>
  <c r="R63" i="21"/>
  <c r="R60" i="21"/>
  <c r="R67" i="21"/>
  <c r="R66" i="21"/>
  <c r="R59" i="21"/>
  <c r="U62" i="21"/>
  <c r="M62" i="21"/>
  <c r="I58" i="21"/>
  <c r="W21" i="21"/>
  <c r="W30" i="21" s="1"/>
  <c r="L21" i="21"/>
  <c r="L28" i="21" s="1"/>
  <c r="C67" i="21"/>
  <c r="T137" i="10" s="1"/>
  <c r="H137" i="10" s="1"/>
  <c r="C60" i="21"/>
  <c r="T135" i="10" s="1"/>
  <c r="H135" i="10" s="1"/>
  <c r="C59" i="21"/>
  <c r="C66" i="21"/>
  <c r="C58" i="21"/>
  <c r="C62" i="21"/>
  <c r="T136" i="10" s="1"/>
  <c r="H136" i="10" s="1"/>
  <c r="C63" i="21"/>
  <c r="C65" i="21"/>
  <c r="W60" i="21"/>
  <c r="N21" i="21"/>
  <c r="N28" i="21" s="1"/>
  <c r="Q168" i="21"/>
  <c r="Q162" i="21"/>
  <c r="Q166" i="21"/>
  <c r="Q164" i="21"/>
  <c r="Q165" i="21"/>
  <c r="Q167" i="21"/>
  <c r="Q161" i="21"/>
  <c r="Q163" i="21"/>
  <c r="Q169" i="21"/>
  <c r="L59" i="21"/>
  <c r="H66" i="21"/>
  <c r="H59" i="21"/>
  <c r="H65" i="21"/>
  <c r="H64" i="21"/>
  <c r="H58" i="21"/>
  <c r="H62" i="21"/>
  <c r="H61" i="21"/>
  <c r="M66" i="21"/>
  <c r="N167" i="21"/>
  <c r="N164" i="21"/>
  <c r="N169" i="21"/>
  <c r="N162" i="21"/>
  <c r="N160" i="21"/>
  <c r="N168" i="21"/>
  <c r="N163" i="21"/>
  <c r="N166" i="21"/>
  <c r="N165" i="21"/>
  <c r="H13" i="21"/>
  <c r="K21" i="21"/>
  <c r="Q61" i="21"/>
  <c r="K62" i="21"/>
  <c r="K67" i="21"/>
  <c r="K66" i="21"/>
  <c r="K65" i="21"/>
  <c r="K58" i="21"/>
  <c r="K64" i="21"/>
  <c r="G67" i="21"/>
  <c r="U164" i="21"/>
  <c r="U163" i="21"/>
  <c r="U169" i="21"/>
  <c r="U161" i="21"/>
  <c r="U166" i="21"/>
  <c r="U168" i="21"/>
  <c r="U167" i="21"/>
  <c r="U165" i="21"/>
  <c r="U162" i="21"/>
  <c r="K59" i="21"/>
  <c r="P62" i="21"/>
  <c r="G157" i="20"/>
  <c r="G169" i="20" s="1"/>
  <c r="F259" i="20"/>
  <c r="G267" i="20"/>
  <c r="T61" i="10"/>
  <c r="H61" i="10" s="1"/>
  <c r="T59" i="10"/>
  <c r="H59" i="10" s="1"/>
  <c r="T60" i="10"/>
  <c r="H60" i="10" s="1"/>
  <c r="C157" i="20"/>
  <c r="E157" i="20"/>
  <c r="E11" i="20"/>
  <c r="Q157" i="20"/>
  <c r="Q11" i="20"/>
  <c r="M157" i="20"/>
  <c r="M164" i="20" s="1"/>
  <c r="M11" i="20"/>
  <c r="O164" i="33" l="1"/>
  <c r="P164" i="20"/>
  <c r="O160" i="33"/>
  <c r="P27" i="25"/>
  <c r="P25" i="25"/>
  <c r="P26" i="25"/>
  <c r="P28" i="25"/>
  <c r="P32" i="25"/>
  <c r="G30" i="18"/>
  <c r="N32" i="27"/>
  <c r="N28" i="27"/>
  <c r="N27" i="27"/>
  <c r="N26" i="27"/>
  <c r="N30" i="27"/>
  <c r="P25" i="18"/>
  <c r="D27" i="30"/>
  <c r="P28" i="18"/>
  <c r="W31" i="27"/>
  <c r="W24" i="27"/>
  <c r="W25" i="27"/>
  <c r="W26" i="27"/>
  <c r="P30" i="19"/>
  <c r="N29" i="27"/>
  <c r="N31" i="27"/>
  <c r="M31" i="32"/>
  <c r="M26" i="32"/>
  <c r="P32" i="19"/>
  <c r="F30" i="28"/>
  <c r="P31" i="28"/>
  <c r="P30" i="28"/>
  <c r="J27" i="29"/>
  <c r="J33" i="29"/>
  <c r="F27" i="28"/>
  <c r="P25" i="28"/>
  <c r="P33" i="28"/>
  <c r="J28" i="29"/>
  <c r="P24" i="28"/>
  <c r="P30" i="25"/>
  <c r="P33" i="25"/>
  <c r="I32" i="19"/>
  <c r="F33" i="18"/>
  <c r="M27" i="32"/>
  <c r="P27" i="19"/>
  <c r="R26" i="19"/>
  <c r="R24" i="19"/>
  <c r="L33" i="23"/>
  <c r="J29" i="24"/>
  <c r="J26" i="24"/>
  <c r="F25" i="23"/>
  <c r="F31" i="23"/>
  <c r="P24" i="19"/>
  <c r="J33" i="24"/>
  <c r="S32" i="27"/>
  <c r="P33" i="19"/>
  <c r="S33" i="27"/>
  <c r="P25" i="19"/>
  <c r="S24" i="27"/>
  <c r="P29" i="19"/>
  <c r="P26" i="19"/>
  <c r="P27" i="28"/>
  <c r="E26" i="33"/>
  <c r="J24" i="24"/>
  <c r="J32" i="24"/>
  <c r="V31" i="26"/>
  <c r="V27" i="26"/>
  <c r="C28" i="32"/>
  <c r="C32" i="32"/>
  <c r="I27" i="29"/>
  <c r="L31" i="32"/>
  <c r="O28" i="22"/>
  <c r="O29" i="22"/>
  <c r="O31" i="22"/>
  <c r="O32" i="22"/>
  <c r="L25" i="32"/>
  <c r="O24" i="22"/>
  <c r="O27" i="22"/>
  <c r="O33" i="22"/>
  <c r="J29" i="29"/>
  <c r="J32" i="29"/>
  <c r="J31" i="29"/>
  <c r="J26" i="29"/>
  <c r="J25" i="26"/>
  <c r="S29" i="19"/>
  <c r="L30" i="25"/>
  <c r="L33" i="25"/>
  <c r="S32" i="19"/>
  <c r="L28" i="25"/>
  <c r="J30" i="26"/>
  <c r="J27" i="26"/>
  <c r="S33" i="19"/>
  <c r="M27" i="26"/>
  <c r="U26" i="29"/>
  <c r="S27" i="19"/>
  <c r="L31" i="25"/>
  <c r="S26" i="19"/>
  <c r="J28" i="26"/>
  <c r="J24" i="26"/>
  <c r="M28" i="32"/>
  <c r="M30" i="32"/>
  <c r="M29" i="32"/>
  <c r="W33" i="27"/>
  <c r="O26" i="22"/>
  <c r="O25" i="22"/>
  <c r="L27" i="25"/>
  <c r="U33" i="29"/>
  <c r="W28" i="27"/>
  <c r="W32" i="27"/>
  <c r="L32" i="25"/>
  <c r="U30" i="29"/>
  <c r="U29" i="29"/>
  <c r="J24" i="29"/>
  <c r="I30" i="29"/>
  <c r="E33" i="32"/>
  <c r="K29" i="32"/>
  <c r="E28" i="26"/>
  <c r="P26" i="28"/>
  <c r="E31" i="26"/>
  <c r="P29" i="28"/>
  <c r="P28" i="28"/>
  <c r="K28" i="32"/>
  <c r="C30" i="32"/>
  <c r="C31" i="32"/>
  <c r="M26" i="26"/>
  <c r="M25" i="26"/>
  <c r="M28" i="26"/>
  <c r="V25" i="29"/>
  <c r="E24" i="26"/>
  <c r="E30" i="26"/>
  <c r="M31" i="26"/>
  <c r="G31" i="28"/>
  <c r="F31" i="18"/>
  <c r="G32" i="28"/>
  <c r="J30" i="24"/>
  <c r="G28" i="28"/>
  <c r="G26" i="28"/>
  <c r="P31" i="25"/>
  <c r="F30" i="24"/>
  <c r="M24" i="26"/>
  <c r="M29" i="26"/>
  <c r="M30" i="26"/>
  <c r="F27" i="24"/>
  <c r="G33" i="28"/>
  <c r="G29" i="28"/>
  <c r="G27" i="28"/>
  <c r="G24" i="28"/>
  <c r="G25" i="28"/>
  <c r="G26" i="18"/>
  <c r="G32" i="18"/>
  <c r="G28" i="18"/>
  <c r="J28" i="18"/>
  <c r="J24" i="18"/>
  <c r="G27" i="18"/>
  <c r="H32" i="18"/>
  <c r="J27" i="18"/>
  <c r="J32" i="18"/>
  <c r="J25" i="18"/>
  <c r="H30" i="18"/>
  <c r="J29" i="18"/>
  <c r="J31" i="18"/>
  <c r="J30" i="18"/>
  <c r="H26" i="18"/>
  <c r="G31" i="18"/>
  <c r="T30" i="25"/>
  <c r="H27" i="33"/>
  <c r="S25" i="19"/>
  <c r="S31" i="19"/>
  <c r="F29" i="28"/>
  <c r="L27" i="18"/>
  <c r="H30" i="19"/>
  <c r="L29" i="32"/>
  <c r="H31" i="19"/>
  <c r="Q33" i="19"/>
  <c r="Q32" i="19"/>
  <c r="M32" i="19"/>
  <c r="M24" i="19"/>
  <c r="M33" i="19"/>
  <c r="M26" i="19"/>
  <c r="Q24" i="19"/>
  <c r="F24" i="24"/>
  <c r="F33" i="24"/>
  <c r="F28" i="24"/>
  <c r="F25" i="24"/>
  <c r="F29" i="24"/>
  <c r="F32" i="24"/>
  <c r="F31" i="24"/>
  <c r="F33" i="23"/>
  <c r="F32" i="23"/>
  <c r="F27" i="23"/>
  <c r="F28" i="23"/>
  <c r="F24" i="23"/>
  <c r="L29" i="23"/>
  <c r="L28" i="23"/>
  <c r="F30" i="23"/>
  <c r="L26" i="23"/>
  <c r="S31" i="29"/>
  <c r="S33" i="29"/>
  <c r="S28" i="29"/>
  <c r="S25" i="29"/>
  <c r="E26" i="32"/>
  <c r="E25" i="32"/>
  <c r="E30" i="32"/>
  <c r="E24" i="32"/>
  <c r="E28" i="32"/>
  <c r="E29" i="32"/>
  <c r="E31" i="32"/>
  <c r="E32" i="32"/>
  <c r="N33" i="23"/>
  <c r="W31" i="21"/>
  <c r="H26" i="24"/>
  <c r="L30" i="23"/>
  <c r="K25" i="32"/>
  <c r="G29" i="27"/>
  <c r="G28" i="27"/>
  <c r="L25" i="23"/>
  <c r="P169" i="33"/>
  <c r="P164" i="33"/>
  <c r="L32" i="23"/>
  <c r="V30" i="26"/>
  <c r="V31" i="29"/>
  <c r="Q27" i="19"/>
  <c r="M28" i="23"/>
  <c r="J27" i="23"/>
  <c r="W26" i="26"/>
  <c r="O161" i="33"/>
  <c r="Q26" i="19"/>
  <c r="I24" i="19"/>
  <c r="U165" i="22"/>
  <c r="I166" i="20"/>
  <c r="S27" i="27"/>
  <c r="K166" i="20"/>
  <c r="S32" i="24"/>
  <c r="H31" i="33"/>
  <c r="O29" i="28"/>
  <c r="F29" i="25"/>
  <c r="K161" i="20"/>
  <c r="I163" i="20"/>
  <c r="O166" i="26"/>
  <c r="I28" i="24"/>
  <c r="F26" i="33"/>
  <c r="K163" i="20"/>
  <c r="K160" i="20"/>
  <c r="P163" i="33"/>
  <c r="D26" i="29"/>
  <c r="G25" i="18"/>
  <c r="K169" i="20"/>
  <c r="V161" i="20"/>
  <c r="T164" i="20"/>
  <c r="Q29" i="19"/>
  <c r="V24" i="26"/>
  <c r="Q28" i="19"/>
  <c r="S27" i="25"/>
  <c r="Q31" i="19"/>
  <c r="Q25" i="19"/>
  <c r="V32" i="26"/>
  <c r="V26" i="29"/>
  <c r="P30" i="18"/>
  <c r="V25" i="26"/>
  <c r="L26" i="26"/>
  <c r="K33" i="29"/>
  <c r="C28" i="33"/>
  <c r="U160" i="20"/>
  <c r="W28" i="19"/>
  <c r="R31" i="27"/>
  <c r="R32" i="19"/>
  <c r="J163" i="20"/>
  <c r="U168" i="20"/>
  <c r="J161" i="20"/>
  <c r="M29" i="29"/>
  <c r="M30" i="23"/>
  <c r="G26" i="24"/>
  <c r="J169" i="20"/>
  <c r="L25" i="26"/>
  <c r="J160" i="20"/>
  <c r="V168" i="20"/>
  <c r="O28" i="27"/>
  <c r="F25" i="33"/>
  <c r="U27" i="19"/>
  <c r="T25" i="18"/>
  <c r="M31" i="29"/>
  <c r="C32" i="33"/>
  <c r="J168" i="20"/>
  <c r="C31" i="33"/>
  <c r="P169" i="22"/>
  <c r="J162" i="20"/>
  <c r="J165" i="20"/>
  <c r="G26" i="33"/>
  <c r="C33" i="33"/>
  <c r="C26" i="33"/>
  <c r="P160" i="22"/>
  <c r="U169" i="20"/>
  <c r="J31" i="19"/>
  <c r="K27" i="29"/>
  <c r="J33" i="19"/>
  <c r="O29" i="24"/>
  <c r="K29" i="29"/>
  <c r="C27" i="33"/>
  <c r="V21" i="22"/>
  <c r="V27" i="22" s="1"/>
  <c r="T166" i="20"/>
  <c r="P162" i="20"/>
  <c r="T167" i="20"/>
  <c r="T163" i="20"/>
  <c r="T162" i="20"/>
  <c r="T160" i="20"/>
  <c r="T168" i="20"/>
  <c r="T169" i="20"/>
  <c r="P165" i="20"/>
  <c r="S162" i="20"/>
  <c r="P168" i="20"/>
  <c r="P160" i="20"/>
  <c r="U163" i="20"/>
  <c r="H164" i="20"/>
  <c r="K167" i="20"/>
  <c r="K165" i="20"/>
  <c r="K164" i="20"/>
  <c r="U166" i="20"/>
  <c r="F163" i="20"/>
  <c r="I168" i="20"/>
  <c r="P169" i="20"/>
  <c r="P161" i="20"/>
  <c r="R164" i="20"/>
  <c r="S166" i="20"/>
  <c r="S163" i="20"/>
  <c r="F165" i="20"/>
  <c r="I162" i="20"/>
  <c r="R160" i="20"/>
  <c r="P166" i="20"/>
  <c r="S165" i="20"/>
  <c r="S161" i="20"/>
  <c r="K162" i="20"/>
  <c r="F167" i="20"/>
  <c r="S169" i="20"/>
  <c r="S164" i="20"/>
  <c r="H168" i="20"/>
  <c r="S168" i="20"/>
  <c r="F164" i="20"/>
  <c r="F32" i="25"/>
  <c r="P168" i="22"/>
  <c r="F24" i="25"/>
  <c r="U24" i="29"/>
  <c r="J25" i="24"/>
  <c r="V162" i="20"/>
  <c r="R162" i="20"/>
  <c r="R167" i="20"/>
  <c r="R163" i="20"/>
  <c r="L162" i="20"/>
  <c r="H21" i="20"/>
  <c r="H27" i="20" s="1"/>
  <c r="V166" i="20"/>
  <c r="I167" i="20"/>
  <c r="W31" i="26"/>
  <c r="F28" i="25"/>
  <c r="L31" i="23"/>
  <c r="L26" i="32"/>
  <c r="J27" i="24"/>
  <c r="L164" i="20"/>
  <c r="I165" i="20"/>
  <c r="I169" i="20"/>
  <c r="O160" i="18"/>
  <c r="J31" i="23"/>
  <c r="C25" i="26"/>
  <c r="S161" i="27"/>
  <c r="L27" i="32"/>
  <c r="J28" i="24"/>
  <c r="R161" i="20"/>
  <c r="L160" i="20"/>
  <c r="L168" i="20"/>
  <c r="V169" i="20"/>
  <c r="W25" i="26"/>
  <c r="P165" i="22"/>
  <c r="P32" i="18"/>
  <c r="W32" i="26"/>
  <c r="L30" i="32"/>
  <c r="L161" i="20"/>
  <c r="P163" i="22"/>
  <c r="W30" i="26"/>
  <c r="L32" i="32"/>
  <c r="I161" i="20"/>
  <c r="I27" i="26"/>
  <c r="P166" i="22"/>
  <c r="F31" i="25"/>
  <c r="W28" i="26"/>
  <c r="L33" i="32"/>
  <c r="U28" i="29"/>
  <c r="I160" i="20"/>
  <c r="L165" i="20"/>
  <c r="L166" i="20"/>
  <c r="N26" i="26"/>
  <c r="P164" i="22"/>
  <c r="L26" i="25"/>
  <c r="D25" i="26"/>
  <c r="W33" i="26"/>
  <c r="U32" i="29"/>
  <c r="H29" i="19"/>
  <c r="V163" i="20"/>
  <c r="R165" i="20"/>
  <c r="V164" i="20"/>
  <c r="V165" i="20"/>
  <c r="V160" i="20"/>
  <c r="T26" i="29"/>
  <c r="P161" i="22"/>
  <c r="R169" i="20"/>
  <c r="C31" i="26"/>
  <c r="T29" i="29"/>
  <c r="T30" i="29"/>
  <c r="P167" i="22"/>
  <c r="F33" i="25"/>
  <c r="L167" i="20"/>
  <c r="O27" i="19"/>
  <c r="M30" i="19"/>
  <c r="N33" i="19"/>
  <c r="C28" i="19"/>
  <c r="I26" i="33"/>
  <c r="M31" i="19"/>
  <c r="P160" i="33"/>
  <c r="P161" i="33"/>
  <c r="P168" i="33"/>
  <c r="P166" i="33"/>
  <c r="P165" i="33"/>
  <c r="C31" i="19"/>
  <c r="C26" i="19"/>
  <c r="C27" i="19"/>
  <c r="R29" i="19"/>
  <c r="C29" i="19"/>
  <c r="F33" i="28"/>
  <c r="C24" i="19"/>
  <c r="F32" i="28"/>
  <c r="J25" i="33"/>
  <c r="K33" i="30"/>
  <c r="K31" i="19"/>
  <c r="D26" i="28"/>
  <c r="C25" i="19"/>
  <c r="R27" i="19"/>
  <c r="F169" i="19"/>
  <c r="R30" i="19"/>
  <c r="M27" i="19"/>
  <c r="J27" i="33"/>
  <c r="M29" i="19"/>
  <c r="C33" i="19"/>
  <c r="C32" i="19"/>
  <c r="Q25" i="28"/>
  <c r="K28" i="19"/>
  <c r="Q32" i="23"/>
  <c r="V33" i="25"/>
  <c r="O25" i="25"/>
  <c r="O31" i="25"/>
  <c r="U26" i="25"/>
  <c r="O33" i="25"/>
  <c r="O27" i="25"/>
  <c r="R166" i="27"/>
  <c r="R162" i="27"/>
  <c r="I25" i="32"/>
  <c r="P26" i="18"/>
  <c r="C29" i="32"/>
  <c r="H32" i="19"/>
  <c r="F161" i="20"/>
  <c r="U161" i="20"/>
  <c r="K25" i="30"/>
  <c r="P33" i="18"/>
  <c r="C27" i="32"/>
  <c r="H28" i="19"/>
  <c r="R165" i="27"/>
  <c r="H31" i="18"/>
  <c r="C24" i="32"/>
  <c r="H24" i="19"/>
  <c r="H165" i="20"/>
  <c r="F162" i="20"/>
  <c r="E29" i="23"/>
  <c r="K31" i="30"/>
  <c r="M30" i="29"/>
  <c r="C25" i="32"/>
  <c r="F24" i="28"/>
  <c r="H33" i="19"/>
  <c r="R161" i="27"/>
  <c r="T29" i="23"/>
  <c r="I30" i="32"/>
  <c r="H33" i="18"/>
  <c r="E25" i="29"/>
  <c r="M32" i="29"/>
  <c r="C33" i="32"/>
  <c r="F31" i="28"/>
  <c r="H26" i="19"/>
  <c r="H167" i="20"/>
  <c r="R25" i="29"/>
  <c r="P27" i="18"/>
  <c r="D30" i="30"/>
  <c r="F28" i="28"/>
  <c r="M27" i="30"/>
  <c r="F26" i="28"/>
  <c r="H166" i="20"/>
  <c r="U162" i="20"/>
  <c r="S25" i="18"/>
  <c r="W28" i="23"/>
  <c r="G33" i="18"/>
  <c r="F168" i="20"/>
  <c r="W25" i="29"/>
  <c r="O32" i="32"/>
  <c r="G24" i="18"/>
  <c r="D26" i="30"/>
  <c r="U164" i="20"/>
  <c r="M26" i="29"/>
  <c r="M33" i="29"/>
  <c r="I32" i="32"/>
  <c r="W167" i="20"/>
  <c r="U164" i="22"/>
  <c r="H163" i="20"/>
  <c r="K165" i="32"/>
  <c r="L26" i="29"/>
  <c r="T27" i="23"/>
  <c r="F169" i="20"/>
  <c r="F160" i="20"/>
  <c r="E30" i="23"/>
  <c r="V31" i="18"/>
  <c r="P29" i="18"/>
  <c r="M25" i="19"/>
  <c r="I29" i="32"/>
  <c r="C26" i="23"/>
  <c r="V30" i="18"/>
  <c r="W30" i="33"/>
  <c r="V25" i="25"/>
  <c r="V25" i="30"/>
  <c r="S29" i="30"/>
  <c r="T32" i="18"/>
  <c r="E33" i="29"/>
  <c r="W26" i="19"/>
  <c r="H33" i="28"/>
  <c r="S160" i="20"/>
  <c r="H160" i="20"/>
  <c r="C160" i="30"/>
  <c r="C168" i="30"/>
  <c r="C161" i="30"/>
  <c r="C169" i="30"/>
  <c r="S25" i="24"/>
  <c r="O27" i="28"/>
  <c r="U21" i="22"/>
  <c r="U24" i="22" s="1"/>
  <c r="H161" i="20"/>
  <c r="H169" i="20"/>
  <c r="K25" i="24"/>
  <c r="W33" i="33"/>
  <c r="S28" i="24"/>
  <c r="I28" i="32"/>
  <c r="S33" i="24"/>
  <c r="D29" i="30"/>
  <c r="R164" i="27"/>
  <c r="H29" i="18"/>
  <c r="D32" i="30"/>
  <c r="K21" i="20"/>
  <c r="K28" i="20" s="1"/>
  <c r="N21" i="20"/>
  <c r="N24" i="20" s="1"/>
  <c r="S21" i="20"/>
  <c r="S26" i="20" s="1"/>
  <c r="I28" i="19"/>
  <c r="D33" i="30"/>
  <c r="S30" i="24"/>
  <c r="R167" i="27"/>
  <c r="O26" i="28"/>
  <c r="H24" i="18"/>
  <c r="H27" i="18"/>
  <c r="R163" i="27"/>
  <c r="H28" i="18"/>
  <c r="R168" i="27"/>
  <c r="F27" i="26"/>
  <c r="D28" i="30"/>
  <c r="T26" i="30"/>
  <c r="M31" i="30"/>
  <c r="L26" i="30"/>
  <c r="D24" i="30"/>
  <c r="D25" i="30"/>
  <c r="Q25" i="30"/>
  <c r="M25" i="29"/>
  <c r="W160" i="33"/>
  <c r="W163" i="33"/>
  <c r="W162" i="33"/>
  <c r="W168" i="33"/>
  <c r="W161" i="33"/>
  <c r="W166" i="33"/>
  <c r="W164" i="33"/>
  <c r="W169" i="33"/>
  <c r="W167" i="33"/>
  <c r="S25" i="27"/>
  <c r="S31" i="27"/>
  <c r="S29" i="27"/>
  <c r="L29" i="25"/>
  <c r="E27" i="30"/>
  <c r="K32" i="28"/>
  <c r="I30" i="23"/>
  <c r="L31" i="30"/>
  <c r="R27" i="26"/>
  <c r="I33" i="19"/>
  <c r="O29" i="30"/>
  <c r="E27" i="19"/>
  <c r="T31" i="18"/>
  <c r="C26" i="26"/>
  <c r="T29" i="25"/>
  <c r="V29" i="30"/>
  <c r="I31" i="32"/>
  <c r="L28" i="32"/>
  <c r="M33" i="32"/>
  <c r="W26" i="32"/>
  <c r="H29" i="24"/>
  <c r="T27" i="25"/>
  <c r="N26" i="28"/>
  <c r="S31" i="18"/>
  <c r="N27" i="28"/>
  <c r="L25" i="18"/>
  <c r="F29" i="27"/>
  <c r="O30" i="29"/>
  <c r="N32" i="28"/>
  <c r="M26" i="18"/>
  <c r="N28" i="29"/>
  <c r="S25" i="30"/>
  <c r="O26" i="29"/>
  <c r="R26" i="26"/>
  <c r="D27" i="24"/>
  <c r="Q29" i="23"/>
  <c r="W24" i="26"/>
  <c r="F160" i="19"/>
  <c r="J25" i="25"/>
  <c r="V27" i="25"/>
  <c r="W32" i="32"/>
  <c r="V32" i="18"/>
  <c r="F27" i="33"/>
  <c r="L32" i="24"/>
  <c r="V168" i="27"/>
  <c r="H28" i="32"/>
  <c r="H29" i="22"/>
  <c r="J27" i="19"/>
  <c r="J28" i="19"/>
  <c r="I31" i="33"/>
  <c r="I30" i="19"/>
  <c r="M28" i="29"/>
  <c r="Q27" i="23"/>
  <c r="M27" i="29"/>
  <c r="F167" i="19"/>
  <c r="F163" i="19"/>
  <c r="F164" i="19"/>
  <c r="F165" i="19"/>
  <c r="F161" i="19"/>
  <c r="F166" i="19"/>
  <c r="L160" i="33"/>
  <c r="L169" i="33"/>
  <c r="L166" i="33"/>
  <c r="L163" i="33"/>
  <c r="L165" i="33"/>
  <c r="L164" i="33"/>
  <c r="L162" i="33"/>
  <c r="L168" i="33"/>
  <c r="L167" i="33"/>
  <c r="L161" i="33"/>
  <c r="D25" i="24"/>
  <c r="J30" i="32"/>
  <c r="E30" i="30"/>
  <c r="V30" i="30"/>
  <c r="H30" i="33"/>
  <c r="F26" i="18"/>
  <c r="H26" i="32"/>
  <c r="V30" i="25"/>
  <c r="K29" i="24"/>
  <c r="E31" i="29"/>
  <c r="H32" i="32"/>
  <c r="C32" i="29"/>
  <c r="K25" i="25"/>
  <c r="R29" i="27"/>
  <c r="I27" i="19"/>
  <c r="M25" i="32"/>
  <c r="R160" i="27"/>
  <c r="O27" i="29"/>
  <c r="S32" i="18"/>
  <c r="O26" i="27"/>
  <c r="T29" i="32"/>
  <c r="I26" i="23"/>
  <c r="C28" i="29"/>
  <c r="S32" i="28"/>
  <c r="N28" i="28"/>
  <c r="T26" i="18"/>
  <c r="M30" i="18"/>
  <c r="W33" i="19"/>
  <c r="I25" i="19"/>
  <c r="V25" i="18"/>
  <c r="I28" i="23"/>
  <c r="Q25" i="26"/>
  <c r="I26" i="19"/>
  <c r="I33" i="32"/>
  <c r="M24" i="32"/>
  <c r="D28" i="24"/>
  <c r="V31" i="25"/>
  <c r="N32" i="29"/>
  <c r="S29" i="33"/>
  <c r="N29" i="28"/>
  <c r="W26" i="21"/>
  <c r="T27" i="30"/>
  <c r="N26" i="23"/>
  <c r="N26" i="24"/>
  <c r="K29" i="25"/>
  <c r="T28" i="29"/>
  <c r="H26" i="22"/>
  <c r="I27" i="33"/>
  <c r="I31" i="19"/>
  <c r="F168" i="19"/>
  <c r="O21" i="20"/>
  <c r="O25" i="20" s="1"/>
  <c r="L21" i="20"/>
  <c r="L24" i="20" s="1"/>
  <c r="W169" i="20"/>
  <c r="G274" i="20"/>
  <c r="G276" i="20"/>
  <c r="G271" i="20"/>
  <c r="G275" i="20"/>
  <c r="G279" i="20"/>
  <c r="G277" i="20"/>
  <c r="G270" i="20"/>
  <c r="G273" i="20"/>
  <c r="G278" i="20"/>
  <c r="G21" i="20"/>
  <c r="G26" i="20" s="1"/>
  <c r="I21" i="20"/>
  <c r="I24" i="20" s="1"/>
  <c r="W21" i="20"/>
  <c r="W24" i="20" s="1"/>
  <c r="G272" i="20"/>
  <c r="O274" i="20"/>
  <c r="O276" i="20"/>
  <c r="O273" i="20"/>
  <c r="O277" i="20"/>
  <c r="O275" i="20"/>
  <c r="O270" i="20"/>
  <c r="O271" i="20"/>
  <c r="O279" i="20"/>
  <c r="O278" i="20"/>
  <c r="O272" i="20"/>
  <c r="Q259" i="20"/>
  <c r="P267" i="20"/>
  <c r="P24" i="33"/>
  <c r="N29" i="33"/>
  <c r="N28" i="33"/>
  <c r="C25" i="30"/>
  <c r="V27" i="30"/>
  <c r="C24" i="30"/>
  <c r="P24" i="29"/>
  <c r="P32" i="29"/>
  <c r="P29" i="29"/>
  <c r="P25" i="29"/>
  <c r="H26" i="29"/>
  <c r="W24" i="29"/>
  <c r="P28" i="29"/>
  <c r="H32" i="29"/>
  <c r="K30" i="28"/>
  <c r="O24" i="28"/>
  <c r="Q26" i="28"/>
  <c r="U25" i="28"/>
  <c r="T28" i="28"/>
  <c r="O25" i="28"/>
  <c r="I24" i="24"/>
  <c r="G27" i="27"/>
  <c r="E27" i="25"/>
  <c r="J24" i="32"/>
  <c r="V29" i="32"/>
  <c r="R29" i="32"/>
  <c r="G33" i="19"/>
  <c r="N24" i="19"/>
  <c r="H28" i="27"/>
  <c r="F24" i="27"/>
  <c r="F26" i="27"/>
  <c r="I31" i="26"/>
  <c r="C24" i="26"/>
  <c r="R24" i="25"/>
  <c r="E28" i="25"/>
  <c r="E33" i="25"/>
  <c r="U25" i="25"/>
  <c r="M26" i="25"/>
  <c r="J25" i="23"/>
  <c r="D24" i="23"/>
  <c r="J26" i="23"/>
  <c r="T24" i="18"/>
  <c r="S30" i="18"/>
  <c r="K24" i="18"/>
  <c r="T28" i="18"/>
  <c r="U160" i="22"/>
  <c r="M30" i="28"/>
  <c r="M32" i="28"/>
  <c r="Q169" i="20"/>
  <c r="Q163" i="20"/>
  <c r="Q165" i="20"/>
  <c r="Q167" i="20"/>
  <c r="Q164" i="20"/>
  <c r="Q161" i="20"/>
  <c r="Q166" i="20"/>
  <c r="Q168" i="20"/>
  <c r="Q162" i="20"/>
  <c r="Q160" i="20"/>
  <c r="D30" i="33"/>
  <c r="D25" i="33"/>
  <c r="D33" i="27"/>
  <c r="D25" i="27"/>
  <c r="R32" i="28"/>
  <c r="R33" i="28"/>
  <c r="R26" i="28"/>
  <c r="R29" i="28"/>
  <c r="R24" i="28"/>
  <c r="R28" i="28"/>
  <c r="J24" i="21"/>
  <c r="J26" i="21"/>
  <c r="J31" i="21"/>
  <c r="J33" i="21"/>
  <c r="J29" i="21"/>
  <c r="J27" i="21"/>
  <c r="E169" i="20"/>
  <c r="E168" i="20"/>
  <c r="E163" i="20"/>
  <c r="E160" i="20"/>
  <c r="E165" i="20"/>
  <c r="E166" i="20"/>
  <c r="E167" i="20"/>
  <c r="E162" i="20"/>
  <c r="E164" i="20"/>
  <c r="E161" i="20"/>
  <c r="W30" i="28"/>
  <c r="W26" i="28"/>
  <c r="W25" i="28"/>
  <c r="W24" i="28"/>
  <c r="W27" i="28"/>
  <c r="W32" i="28"/>
  <c r="W28" i="28"/>
  <c r="W33" i="28"/>
  <c r="W31" i="28"/>
  <c r="W29" i="28"/>
  <c r="C162" i="20"/>
  <c r="C168" i="20"/>
  <c r="C164" i="20"/>
  <c r="C167" i="20"/>
  <c r="C166" i="20"/>
  <c r="C165" i="20"/>
  <c r="C163" i="20"/>
  <c r="C169" i="20"/>
  <c r="C161" i="20"/>
  <c r="C160" i="20"/>
  <c r="M24" i="33"/>
  <c r="M32" i="33"/>
  <c r="M27" i="33"/>
  <c r="T30" i="27"/>
  <c r="T24" i="27"/>
  <c r="T25" i="27"/>
  <c r="N25" i="18"/>
  <c r="N24" i="18"/>
  <c r="V26" i="33"/>
  <c r="V29" i="33"/>
  <c r="C30" i="25"/>
  <c r="C27" i="25"/>
  <c r="O25" i="18"/>
  <c r="O28" i="18"/>
  <c r="O32" i="18"/>
  <c r="O27" i="18"/>
  <c r="O33" i="18"/>
  <c r="O24" i="18"/>
  <c r="D25" i="25"/>
  <c r="D33" i="25"/>
  <c r="Q24" i="32"/>
  <c r="Q27" i="24"/>
  <c r="Q24" i="24"/>
  <c r="U29" i="18"/>
  <c r="U24" i="18"/>
  <c r="I26" i="28"/>
  <c r="I24" i="28"/>
  <c r="E24" i="27"/>
  <c r="F29" i="30"/>
  <c r="F31" i="30"/>
  <c r="F25" i="30"/>
  <c r="F27" i="30"/>
  <c r="J30" i="21"/>
  <c r="W26" i="25"/>
  <c r="W29" i="25"/>
  <c r="J25" i="21"/>
  <c r="O33" i="26"/>
  <c r="O29" i="26"/>
  <c r="O24" i="26"/>
  <c r="O30" i="26"/>
  <c r="J28" i="21"/>
  <c r="K27" i="21"/>
  <c r="K26" i="21"/>
  <c r="J32" i="21"/>
  <c r="E24" i="18"/>
  <c r="E26" i="18"/>
  <c r="E32" i="18"/>
  <c r="H27" i="29"/>
  <c r="D24" i="18"/>
  <c r="G25" i="33"/>
  <c r="V26" i="32"/>
  <c r="H24" i="25"/>
  <c r="I26" i="18"/>
  <c r="N26" i="19"/>
  <c r="W24" i="33"/>
  <c r="S24" i="18"/>
  <c r="J162" i="27"/>
  <c r="J169" i="27"/>
  <c r="J167" i="27"/>
  <c r="J164" i="27"/>
  <c r="J163" i="27"/>
  <c r="J168" i="27"/>
  <c r="J161" i="27"/>
  <c r="J160" i="27"/>
  <c r="J166" i="27"/>
  <c r="J165" i="27"/>
  <c r="M168" i="22"/>
  <c r="M164" i="22"/>
  <c r="M161" i="22"/>
  <c r="M169" i="22"/>
  <c r="M166" i="22"/>
  <c r="M162" i="22"/>
  <c r="M167" i="22"/>
  <c r="M165" i="22"/>
  <c r="W161" i="20"/>
  <c r="T163" i="22"/>
  <c r="T167" i="22"/>
  <c r="T165" i="22"/>
  <c r="T164" i="22"/>
  <c r="T166" i="22"/>
  <c r="T160" i="22"/>
  <c r="T169" i="22"/>
  <c r="T168" i="22"/>
  <c r="T162" i="22"/>
  <c r="R27" i="33"/>
  <c r="M33" i="25"/>
  <c r="L30" i="26"/>
  <c r="K26" i="19"/>
  <c r="G28" i="19"/>
  <c r="I25" i="18"/>
  <c r="V32" i="29"/>
  <c r="H27" i="24"/>
  <c r="M160" i="19"/>
  <c r="M161" i="19"/>
  <c r="M163" i="19"/>
  <c r="M164" i="19"/>
  <c r="M167" i="19"/>
  <c r="M165" i="19"/>
  <c r="M169" i="19"/>
  <c r="M162" i="19"/>
  <c r="M166" i="19"/>
  <c r="M168" i="19"/>
  <c r="U166" i="33"/>
  <c r="U164" i="33"/>
  <c r="U163" i="33"/>
  <c r="U162" i="33"/>
  <c r="U167" i="33"/>
  <c r="U169" i="33"/>
  <c r="U165" i="33"/>
  <c r="U160" i="33"/>
  <c r="U168" i="33"/>
  <c r="U161" i="33"/>
  <c r="N169" i="20"/>
  <c r="N166" i="20"/>
  <c r="W165" i="20"/>
  <c r="V168" i="32"/>
  <c r="V166" i="32"/>
  <c r="V165" i="32"/>
  <c r="V164" i="32"/>
  <c r="V169" i="32"/>
  <c r="V160" i="32"/>
  <c r="V163" i="32"/>
  <c r="V162" i="32"/>
  <c r="V167" i="32"/>
  <c r="V161" i="32"/>
  <c r="O33" i="33"/>
  <c r="N24" i="23"/>
  <c r="G24" i="33"/>
  <c r="C24" i="22"/>
  <c r="Q24" i="33"/>
  <c r="F24" i="18"/>
  <c r="M161" i="30"/>
  <c r="M162" i="30"/>
  <c r="M163" i="30"/>
  <c r="M164" i="30"/>
  <c r="M168" i="30"/>
  <c r="M169" i="30"/>
  <c r="M166" i="30"/>
  <c r="M160" i="30"/>
  <c r="M165" i="30"/>
  <c r="M167" i="30"/>
  <c r="G165" i="20"/>
  <c r="P21" i="20"/>
  <c r="P29" i="20" s="1"/>
  <c r="M169" i="20"/>
  <c r="V21" i="20"/>
  <c r="V32" i="20" s="1"/>
  <c r="T21" i="20"/>
  <c r="T27" i="20" s="1"/>
  <c r="F160" i="26"/>
  <c r="F166" i="26"/>
  <c r="F162" i="26"/>
  <c r="F168" i="26"/>
  <c r="F165" i="26"/>
  <c r="F164" i="26"/>
  <c r="F167" i="26"/>
  <c r="F169" i="26"/>
  <c r="F163" i="26"/>
  <c r="P26" i="26"/>
  <c r="G163" i="20"/>
  <c r="N167" i="20"/>
  <c r="W162" i="20"/>
  <c r="G166" i="20"/>
  <c r="N162" i="20"/>
  <c r="P165" i="30"/>
  <c r="P163" i="30"/>
  <c r="P162" i="30"/>
  <c r="P167" i="30"/>
  <c r="P164" i="30"/>
  <c r="P161" i="30"/>
  <c r="P169" i="30"/>
  <c r="P166" i="30"/>
  <c r="P168" i="30"/>
  <c r="P160" i="30"/>
  <c r="E168" i="22"/>
  <c r="V169" i="22"/>
  <c r="V162" i="22"/>
  <c r="V168" i="22"/>
  <c r="V166" i="22"/>
  <c r="V160" i="22"/>
  <c r="V163" i="22"/>
  <c r="V164" i="22"/>
  <c r="N168" i="20"/>
  <c r="W164" i="30"/>
  <c r="W161" i="30"/>
  <c r="W163" i="30"/>
  <c r="W160" i="30"/>
  <c r="W162" i="30"/>
  <c r="W165" i="30"/>
  <c r="W168" i="30"/>
  <c r="W169" i="30"/>
  <c r="W166" i="30"/>
  <c r="W167" i="30"/>
  <c r="V165" i="22"/>
  <c r="H24" i="32"/>
  <c r="P24" i="27"/>
  <c r="W163" i="20"/>
  <c r="M168" i="20"/>
  <c r="W160" i="20"/>
  <c r="N25" i="21"/>
  <c r="K25" i="33"/>
  <c r="J24" i="25"/>
  <c r="M29" i="25"/>
  <c r="F33" i="26"/>
  <c r="E30" i="29"/>
  <c r="F30" i="18"/>
  <c r="S33" i="25"/>
  <c r="K26" i="30"/>
  <c r="K28" i="29"/>
  <c r="M161" i="20"/>
  <c r="R169" i="28"/>
  <c r="R167" i="28"/>
  <c r="R166" i="28"/>
  <c r="R165" i="28"/>
  <c r="R162" i="28"/>
  <c r="R163" i="28"/>
  <c r="R164" i="28"/>
  <c r="R160" i="28"/>
  <c r="R168" i="28"/>
  <c r="R161" i="28"/>
  <c r="D160" i="27"/>
  <c r="D167" i="27"/>
  <c r="D166" i="27"/>
  <c r="D162" i="27"/>
  <c r="D163" i="27"/>
  <c r="D168" i="27"/>
  <c r="D164" i="27"/>
  <c r="D161" i="27"/>
  <c r="D165" i="27"/>
  <c r="D169" i="27"/>
  <c r="M165" i="20"/>
  <c r="D26" i="19"/>
  <c r="W33" i="18"/>
  <c r="P31" i="26"/>
  <c r="V24" i="29"/>
  <c r="N161" i="20"/>
  <c r="N160" i="20"/>
  <c r="G160" i="20"/>
  <c r="C161" i="27"/>
  <c r="C165" i="27"/>
  <c r="C169" i="27"/>
  <c r="C164" i="27"/>
  <c r="C167" i="27"/>
  <c r="C168" i="27"/>
  <c r="C162" i="27"/>
  <c r="C163" i="27"/>
  <c r="M163" i="20"/>
  <c r="P24" i="26"/>
  <c r="S26" i="28"/>
  <c r="F31" i="32"/>
  <c r="U31" i="25"/>
  <c r="K30" i="32"/>
  <c r="V29" i="29"/>
  <c r="N163" i="27"/>
  <c r="N166" i="27"/>
  <c r="N164" i="27"/>
  <c r="N161" i="27"/>
  <c r="N169" i="27"/>
  <c r="N168" i="27"/>
  <c r="N167" i="27"/>
  <c r="N165" i="27"/>
  <c r="N160" i="27"/>
  <c r="M166" i="20"/>
  <c r="L167" i="30"/>
  <c r="L165" i="30"/>
  <c r="L164" i="30"/>
  <c r="L161" i="30"/>
  <c r="L166" i="30"/>
  <c r="L169" i="30"/>
  <c r="L163" i="30"/>
  <c r="L162" i="30"/>
  <c r="L168" i="30"/>
  <c r="L160" i="30"/>
  <c r="C160" i="27"/>
  <c r="R21" i="20"/>
  <c r="R33" i="20" s="1"/>
  <c r="G168" i="32"/>
  <c r="G161" i="32"/>
  <c r="G164" i="32"/>
  <c r="G166" i="32"/>
  <c r="G165" i="32"/>
  <c r="G162" i="32"/>
  <c r="G167" i="32"/>
  <c r="G163" i="32"/>
  <c r="G160" i="32"/>
  <c r="G169" i="32"/>
  <c r="L24" i="33"/>
  <c r="J30" i="33"/>
  <c r="K24" i="32"/>
  <c r="V33" i="29"/>
  <c r="G167" i="20"/>
  <c r="U21" i="20"/>
  <c r="U25" i="20" s="1"/>
  <c r="M167" i="20"/>
  <c r="V167" i="22"/>
  <c r="K30" i="30"/>
  <c r="K31" i="32"/>
  <c r="V30" i="29"/>
  <c r="M162" i="20"/>
  <c r="G161" i="20"/>
  <c r="N33" i="27"/>
  <c r="N24" i="27"/>
  <c r="W166" i="20"/>
  <c r="N163" i="20"/>
  <c r="I26" i="26"/>
  <c r="C24" i="23"/>
  <c r="K33" i="32"/>
  <c r="V28" i="29"/>
  <c r="W164" i="20"/>
  <c r="T24" i="30"/>
  <c r="F31" i="26"/>
  <c r="K30" i="29"/>
  <c r="K32" i="32"/>
  <c r="W166" i="28"/>
  <c r="W161" i="28"/>
  <c r="W163" i="28"/>
  <c r="W162" i="28"/>
  <c r="W168" i="28"/>
  <c r="W165" i="28"/>
  <c r="W164" i="28"/>
  <c r="W160" i="28"/>
  <c r="W167" i="28"/>
  <c r="U161" i="22"/>
  <c r="U166" i="22"/>
  <c r="U163" i="22"/>
  <c r="U169" i="22"/>
  <c r="V165" i="27"/>
  <c r="V164" i="27"/>
  <c r="V166" i="27"/>
  <c r="V167" i="27"/>
  <c r="V169" i="27"/>
  <c r="V162" i="27"/>
  <c r="V161" i="27"/>
  <c r="V163" i="27"/>
  <c r="M160" i="20"/>
  <c r="G164" i="19"/>
  <c r="G163" i="19"/>
  <c r="G160" i="19"/>
  <c r="G168" i="19"/>
  <c r="G167" i="19"/>
  <c r="G166" i="19"/>
  <c r="G161" i="19"/>
  <c r="G169" i="19"/>
  <c r="G165" i="19"/>
  <c r="G162" i="19"/>
  <c r="G162" i="20"/>
  <c r="M21" i="20"/>
  <c r="M25" i="20" s="1"/>
  <c r="N25" i="24"/>
  <c r="S25" i="32"/>
  <c r="T26" i="32"/>
  <c r="N30" i="33"/>
  <c r="K26" i="32"/>
  <c r="J21" i="20"/>
  <c r="J30" i="20" s="1"/>
  <c r="G164" i="20"/>
  <c r="M163" i="22"/>
  <c r="U162" i="22"/>
  <c r="V21" i="27"/>
  <c r="U168" i="22"/>
  <c r="Q28" i="33"/>
  <c r="E167" i="22"/>
  <c r="E163" i="22"/>
  <c r="E164" i="22"/>
  <c r="E162" i="22"/>
  <c r="E169" i="22"/>
  <c r="E161" i="22"/>
  <c r="E166" i="22"/>
  <c r="E165" i="22"/>
  <c r="N165" i="20"/>
  <c r="W166" i="32"/>
  <c r="W164" i="32"/>
  <c r="W163" i="32"/>
  <c r="W160" i="32"/>
  <c r="W162" i="32"/>
  <c r="W161" i="32"/>
  <c r="W169" i="32"/>
  <c r="W168" i="32"/>
  <c r="W165" i="32"/>
  <c r="W167" i="32"/>
  <c r="G168" i="20"/>
  <c r="D26" i="22"/>
  <c r="R27" i="22"/>
  <c r="I32" i="22"/>
  <c r="U26" i="33"/>
  <c r="P31" i="24"/>
  <c r="P30" i="24"/>
  <c r="P29" i="24"/>
  <c r="P26" i="24"/>
  <c r="P27" i="24"/>
  <c r="P33" i="24"/>
  <c r="P25" i="24"/>
  <c r="P28" i="24"/>
  <c r="T31" i="26"/>
  <c r="T29" i="26"/>
  <c r="T25" i="26"/>
  <c r="T26" i="26"/>
  <c r="T30" i="26"/>
  <c r="G30" i="30"/>
  <c r="F25" i="19"/>
  <c r="G30" i="29"/>
  <c r="G32" i="29"/>
  <c r="G28" i="29"/>
  <c r="G31" i="29"/>
  <c r="E33" i="30"/>
  <c r="E29" i="30"/>
  <c r="E28" i="30"/>
  <c r="E32" i="30"/>
  <c r="E25" i="30"/>
  <c r="E31" i="30"/>
  <c r="R33" i="18"/>
  <c r="R32" i="18"/>
  <c r="R30" i="18"/>
  <c r="R24" i="18"/>
  <c r="R29" i="18"/>
  <c r="Q33" i="22"/>
  <c r="Q30" i="22"/>
  <c r="Q31" i="22"/>
  <c r="Q25" i="22"/>
  <c r="Q29" i="22"/>
  <c r="Q28" i="22"/>
  <c r="Q32" i="22"/>
  <c r="Q27" i="22"/>
  <c r="U31" i="23"/>
  <c r="U26" i="23"/>
  <c r="U30" i="23"/>
  <c r="U27" i="23"/>
  <c r="U24" i="23"/>
  <c r="U33" i="23"/>
  <c r="Q27" i="28"/>
  <c r="Q33" i="28"/>
  <c r="Q28" i="28"/>
  <c r="Q30" i="28"/>
  <c r="Q31" i="28"/>
  <c r="K27" i="33"/>
  <c r="L24" i="18"/>
  <c r="Q26" i="25"/>
  <c r="T33" i="33"/>
  <c r="N30" i="23"/>
  <c r="N31" i="23"/>
  <c r="N27" i="23"/>
  <c r="N32" i="23"/>
  <c r="N28" i="23"/>
  <c r="W32" i="23"/>
  <c r="W29" i="23"/>
  <c r="W33" i="23"/>
  <c r="W31" i="23"/>
  <c r="W25" i="23"/>
  <c r="W30" i="23"/>
  <c r="W27" i="23"/>
  <c r="T27" i="18"/>
  <c r="T33" i="18"/>
  <c r="T30" i="18"/>
  <c r="F24" i="30"/>
  <c r="N28" i="26"/>
  <c r="N24" i="22"/>
  <c r="N26" i="22"/>
  <c r="N27" i="22"/>
  <c r="N30" i="22"/>
  <c r="N33" i="22"/>
  <c r="N29" i="22"/>
  <c r="N32" i="22"/>
  <c r="N25" i="22"/>
  <c r="N28" i="22"/>
  <c r="Q26" i="26"/>
  <c r="Q28" i="26"/>
  <c r="Q31" i="26"/>
  <c r="Q32" i="26"/>
  <c r="Q30" i="26"/>
  <c r="Q29" i="26"/>
  <c r="Q33" i="26"/>
  <c r="H25" i="33"/>
  <c r="H29" i="33"/>
  <c r="C29" i="18"/>
  <c r="W31" i="33"/>
  <c r="W27" i="33"/>
  <c r="W28" i="33"/>
  <c r="W26" i="33"/>
  <c r="W29" i="33"/>
  <c r="F26" i="30"/>
  <c r="T29" i="24"/>
  <c r="S24" i="28"/>
  <c r="F28" i="26"/>
  <c r="O28" i="29"/>
  <c r="O33" i="29"/>
  <c r="O25" i="29"/>
  <c r="O29" i="29"/>
  <c r="T28" i="23"/>
  <c r="T30" i="23"/>
  <c r="T33" i="23"/>
  <c r="T24" i="23"/>
  <c r="T25" i="23"/>
  <c r="T31" i="23"/>
  <c r="T32" i="23"/>
  <c r="O31" i="29"/>
  <c r="N25" i="29"/>
  <c r="O25" i="19"/>
  <c r="V27" i="18"/>
  <c r="K25" i="28"/>
  <c r="U26" i="28"/>
  <c r="F30" i="33"/>
  <c r="F29" i="33"/>
  <c r="F31" i="33"/>
  <c r="F28" i="33"/>
  <c r="F33" i="33"/>
  <c r="F32" i="33"/>
  <c r="N30" i="26"/>
  <c r="L32" i="27"/>
  <c r="L31" i="27"/>
  <c r="L30" i="27"/>
  <c r="L26" i="27"/>
  <c r="L24" i="27"/>
  <c r="L27" i="27"/>
  <c r="C31" i="27"/>
  <c r="C30" i="27"/>
  <c r="C29" i="27"/>
  <c r="C28" i="27"/>
  <c r="C25" i="27"/>
  <c r="C32" i="27"/>
  <c r="C24" i="27"/>
  <c r="C33" i="27"/>
  <c r="G28" i="30"/>
  <c r="G31" i="30"/>
  <c r="G26" i="30"/>
  <c r="P26" i="32"/>
  <c r="P30" i="32"/>
  <c r="P33" i="32"/>
  <c r="P28" i="32"/>
  <c r="P32" i="32"/>
  <c r="P29" i="32"/>
  <c r="P31" i="32"/>
  <c r="P25" i="32"/>
  <c r="T30" i="32"/>
  <c r="T24" i="32"/>
  <c r="T25" i="32"/>
  <c r="T27" i="32"/>
  <c r="T28" i="32"/>
  <c r="W33" i="29"/>
  <c r="W26" i="29"/>
  <c r="W30" i="29"/>
  <c r="W32" i="29"/>
  <c r="W31" i="29"/>
  <c r="W29" i="29"/>
  <c r="O25" i="26"/>
  <c r="E30" i="19"/>
  <c r="E26" i="19"/>
  <c r="E31" i="19"/>
  <c r="E25" i="19"/>
  <c r="E32" i="19"/>
  <c r="W24" i="23"/>
  <c r="Q30" i="32"/>
  <c r="C27" i="28"/>
  <c r="U33" i="28"/>
  <c r="C31" i="24"/>
  <c r="C27" i="24"/>
  <c r="C29" i="24"/>
  <c r="C24" i="24"/>
  <c r="C33" i="24"/>
  <c r="C32" i="24"/>
  <c r="C28" i="24"/>
  <c r="C26" i="24"/>
  <c r="W25" i="24"/>
  <c r="W27" i="24"/>
  <c r="W31" i="24"/>
  <c r="W32" i="24"/>
  <c r="W28" i="24"/>
  <c r="W30" i="24"/>
  <c r="C31" i="29"/>
  <c r="O32" i="19"/>
  <c r="H29" i="25"/>
  <c r="Q29" i="28"/>
  <c r="D32" i="28"/>
  <c r="D29" i="28"/>
  <c r="D30" i="28"/>
  <c r="D27" i="28"/>
  <c r="D31" i="28"/>
  <c r="D25" i="28"/>
  <c r="D33" i="28"/>
  <c r="D28" i="28"/>
  <c r="D28" i="33"/>
  <c r="J24" i="19"/>
  <c r="J30" i="19"/>
  <c r="J29" i="19"/>
  <c r="J32" i="19"/>
  <c r="O31" i="24"/>
  <c r="O28" i="24"/>
  <c r="O33" i="24"/>
  <c r="O24" i="24"/>
  <c r="O30" i="24"/>
  <c r="O27" i="24"/>
  <c r="T33" i="26"/>
  <c r="T32" i="19"/>
  <c r="T27" i="19"/>
  <c r="T30" i="19"/>
  <c r="T29" i="19"/>
  <c r="T33" i="19"/>
  <c r="N30" i="25"/>
  <c r="N33" i="25"/>
  <c r="N25" i="25"/>
  <c r="N28" i="25"/>
  <c r="N26" i="25"/>
  <c r="N29" i="25"/>
  <c r="N24" i="25"/>
  <c r="N27" i="25"/>
  <c r="N32" i="25"/>
  <c r="P24" i="24"/>
  <c r="T24" i="26"/>
  <c r="D29" i="19"/>
  <c r="D27" i="19"/>
  <c r="D32" i="19"/>
  <c r="D30" i="19"/>
  <c r="S33" i="23"/>
  <c r="I30" i="18"/>
  <c r="I28" i="18"/>
  <c r="I32" i="18"/>
  <c r="I27" i="18"/>
  <c r="I29" i="18"/>
  <c r="L28" i="18"/>
  <c r="L33" i="18"/>
  <c r="L26" i="18"/>
  <c r="L32" i="18"/>
  <c r="L30" i="18"/>
  <c r="L31" i="18"/>
  <c r="U24" i="27"/>
  <c r="U27" i="27"/>
  <c r="U26" i="27"/>
  <c r="U25" i="27"/>
  <c r="U30" i="27"/>
  <c r="U31" i="27"/>
  <c r="U33" i="27"/>
  <c r="U28" i="27"/>
  <c r="K27" i="23"/>
  <c r="K28" i="23"/>
  <c r="K30" i="23"/>
  <c r="K29" i="23"/>
  <c r="K32" i="23"/>
  <c r="K31" i="23"/>
  <c r="K33" i="23"/>
  <c r="K24" i="23"/>
  <c r="L25" i="27"/>
  <c r="C26" i="27"/>
  <c r="T24" i="19"/>
  <c r="R31" i="25"/>
  <c r="R33" i="25"/>
  <c r="R25" i="25"/>
  <c r="R26" i="25"/>
  <c r="R30" i="25"/>
  <c r="R27" i="25"/>
  <c r="R29" i="25"/>
  <c r="G25" i="30"/>
  <c r="G24" i="30"/>
  <c r="M32" i="25"/>
  <c r="M24" i="25"/>
  <c r="M30" i="25"/>
  <c r="M28" i="25"/>
  <c r="M31" i="25"/>
  <c r="J27" i="27"/>
  <c r="D24" i="19"/>
  <c r="T31" i="32"/>
  <c r="F27" i="19"/>
  <c r="I24" i="18"/>
  <c r="I30" i="24"/>
  <c r="C33" i="29"/>
  <c r="K32" i="22"/>
  <c r="K31" i="22"/>
  <c r="K33" i="22"/>
  <c r="K29" i="22"/>
  <c r="K24" i="22"/>
  <c r="K27" i="22"/>
  <c r="K28" i="22"/>
  <c r="K30" i="22"/>
  <c r="K25" i="22"/>
  <c r="T30" i="30"/>
  <c r="T33" i="30"/>
  <c r="T31" i="30"/>
  <c r="T29" i="30"/>
  <c r="T32" i="30"/>
  <c r="U29" i="27"/>
  <c r="E26" i="30"/>
  <c r="L29" i="27"/>
  <c r="E24" i="19"/>
  <c r="W27" i="32"/>
  <c r="I24" i="23"/>
  <c r="I29" i="23"/>
  <c r="I33" i="23"/>
  <c r="I32" i="23"/>
  <c r="I27" i="23"/>
  <c r="I31" i="23"/>
  <c r="O31" i="18"/>
  <c r="O29" i="18"/>
  <c r="O30" i="18"/>
  <c r="E33" i="19"/>
  <c r="S30" i="26"/>
  <c r="P26" i="29"/>
  <c r="P30" i="29"/>
  <c r="P33" i="29"/>
  <c r="U28" i="25"/>
  <c r="G31" i="32"/>
  <c r="T25" i="30"/>
  <c r="C25" i="24"/>
  <c r="W24" i="24"/>
  <c r="N30" i="19"/>
  <c r="S28" i="18"/>
  <c r="P31" i="29"/>
  <c r="V31" i="19"/>
  <c r="T29" i="33"/>
  <c r="R27" i="24"/>
  <c r="J25" i="19"/>
  <c r="O25" i="24"/>
  <c r="U30" i="26"/>
  <c r="U29" i="26"/>
  <c r="U25" i="26"/>
  <c r="U33" i="26"/>
  <c r="U31" i="26"/>
  <c r="F30" i="19"/>
  <c r="U24" i="26"/>
  <c r="Q31" i="29"/>
  <c r="Q30" i="29"/>
  <c r="Q25" i="29"/>
  <c r="Q29" i="29"/>
  <c r="Q28" i="29"/>
  <c r="Q27" i="29"/>
  <c r="M25" i="24"/>
  <c r="M32" i="24"/>
  <c r="M24" i="24"/>
  <c r="M27" i="24"/>
  <c r="M33" i="24"/>
  <c r="M29" i="24"/>
  <c r="U26" i="18"/>
  <c r="U25" i="18"/>
  <c r="U32" i="18"/>
  <c r="U33" i="18"/>
  <c r="L24" i="28"/>
  <c r="L30" i="28"/>
  <c r="L25" i="28"/>
  <c r="L32" i="28"/>
  <c r="L27" i="28"/>
  <c r="L31" i="28"/>
  <c r="L29" i="28"/>
  <c r="L28" i="28"/>
  <c r="F33" i="22"/>
  <c r="F32" i="22"/>
  <c r="F29" i="22"/>
  <c r="F28" i="22"/>
  <c r="F24" i="22"/>
  <c r="F30" i="22"/>
  <c r="F31" i="22"/>
  <c r="F25" i="22"/>
  <c r="F26" i="22"/>
  <c r="U30" i="32"/>
  <c r="U32" i="32"/>
  <c r="U33" i="32"/>
  <c r="U29" i="32"/>
  <c r="U28" i="32"/>
  <c r="U27" i="32"/>
  <c r="U31" i="32"/>
  <c r="U25" i="32"/>
  <c r="M29" i="22"/>
  <c r="M32" i="22"/>
  <c r="M30" i="22"/>
  <c r="M33" i="22"/>
  <c r="M27" i="22"/>
  <c r="M24" i="22"/>
  <c r="M31" i="22"/>
  <c r="M26" i="22"/>
  <c r="E30" i="22"/>
  <c r="E31" i="22"/>
  <c r="E29" i="22"/>
  <c r="E27" i="22"/>
  <c r="E25" i="22"/>
  <c r="E26" i="22"/>
  <c r="E32" i="22"/>
  <c r="E28" i="22"/>
  <c r="E33" i="22"/>
  <c r="N31" i="26"/>
  <c r="G27" i="29"/>
  <c r="C26" i="29"/>
  <c r="C30" i="29"/>
  <c r="C25" i="29"/>
  <c r="T25" i="19"/>
  <c r="C27" i="27"/>
  <c r="I31" i="27"/>
  <c r="I28" i="27"/>
  <c r="I32" i="27"/>
  <c r="I27" i="27"/>
  <c r="I24" i="27"/>
  <c r="I29" i="27"/>
  <c r="I30" i="27"/>
  <c r="I26" i="27"/>
  <c r="G27" i="32"/>
  <c r="V26" i="28"/>
  <c r="V33" i="28"/>
  <c r="V25" i="28"/>
  <c r="V32" i="28"/>
  <c r="V27" i="28"/>
  <c r="V30" i="28"/>
  <c r="H26" i="33"/>
  <c r="U30" i="18"/>
  <c r="F30" i="26"/>
  <c r="F25" i="26"/>
  <c r="F29" i="26"/>
  <c r="F26" i="26"/>
  <c r="F32" i="26"/>
  <c r="L29" i="26"/>
  <c r="L28" i="26"/>
  <c r="L27" i="26"/>
  <c r="L32" i="26"/>
  <c r="L33" i="26"/>
  <c r="D31" i="19"/>
  <c r="K31" i="25"/>
  <c r="K32" i="25"/>
  <c r="K33" i="25"/>
  <c r="K28" i="25"/>
  <c r="K30" i="25"/>
  <c r="K27" i="25"/>
  <c r="K26" i="25"/>
  <c r="W33" i="24"/>
  <c r="S25" i="28"/>
  <c r="M29" i="23"/>
  <c r="M25" i="23"/>
  <c r="M31" i="23"/>
  <c r="M27" i="23"/>
  <c r="M26" i="23"/>
  <c r="M33" i="23"/>
  <c r="M32" i="23"/>
  <c r="J26" i="33"/>
  <c r="J31" i="33"/>
  <c r="J29" i="33"/>
  <c r="J28" i="33"/>
  <c r="J32" i="33"/>
  <c r="D25" i="19"/>
  <c r="F33" i="32"/>
  <c r="F32" i="32"/>
  <c r="F25" i="32"/>
  <c r="F27" i="32"/>
  <c r="F26" i="32"/>
  <c r="F28" i="32"/>
  <c r="P28" i="33"/>
  <c r="P33" i="33"/>
  <c r="P26" i="33"/>
  <c r="P30" i="33"/>
  <c r="P31" i="33"/>
  <c r="C29" i="25"/>
  <c r="C32" i="25"/>
  <c r="C24" i="25"/>
  <c r="C31" i="25"/>
  <c r="C25" i="25"/>
  <c r="C28" i="25"/>
  <c r="E25" i="25"/>
  <c r="M25" i="22"/>
  <c r="D26" i="23"/>
  <c r="N25" i="26"/>
  <c r="N29" i="30"/>
  <c r="N24" i="30"/>
  <c r="N33" i="30"/>
  <c r="N27" i="30"/>
  <c r="N26" i="30"/>
  <c r="N28" i="30"/>
  <c r="N32" i="30"/>
  <c r="N29" i="23"/>
  <c r="I25" i="27"/>
  <c r="D24" i="29"/>
  <c r="D27" i="29"/>
  <c r="D32" i="29"/>
  <c r="D33" i="29"/>
  <c r="D29" i="29"/>
  <c r="P30" i="23"/>
  <c r="T32" i="32"/>
  <c r="U26" i="26"/>
  <c r="V30" i="19"/>
  <c r="L24" i="26"/>
  <c r="M25" i="25"/>
  <c r="Q33" i="29"/>
  <c r="S31" i="23"/>
  <c r="E25" i="27"/>
  <c r="I32" i="29"/>
  <c r="I33" i="29"/>
  <c r="I28" i="29"/>
  <c r="I31" i="29"/>
  <c r="I25" i="29"/>
  <c r="I29" i="29"/>
  <c r="I26" i="29"/>
  <c r="G26" i="19"/>
  <c r="F24" i="32"/>
  <c r="U28" i="24"/>
  <c r="U32" i="24"/>
  <c r="U33" i="24"/>
  <c r="U30" i="24"/>
  <c r="U24" i="24"/>
  <c r="U26" i="24"/>
  <c r="C30" i="18"/>
  <c r="G26" i="23"/>
  <c r="G28" i="23"/>
  <c r="G31" i="23"/>
  <c r="G33" i="23"/>
  <c r="G25" i="23"/>
  <c r="G32" i="23"/>
  <c r="G29" i="23"/>
  <c r="G30" i="23"/>
  <c r="T32" i="26"/>
  <c r="H29" i="27"/>
  <c r="H32" i="27"/>
  <c r="H30" i="27"/>
  <c r="H25" i="27"/>
  <c r="H31" i="27"/>
  <c r="H33" i="27"/>
  <c r="H27" i="27"/>
  <c r="H24" i="27"/>
  <c r="F24" i="29"/>
  <c r="F30" i="29"/>
  <c r="F31" i="29"/>
  <c r="F32" i="29"/>
  <c r="F29" i="29"/>
  <c r="F27" i="29"/>
  <c r="F28" i="29"/>
  <c r="F33" i="29"/>
  <c r="L27" i="33"/>
  <c r="L31" i="33"/>
  <c r="L25" i="33"/>
  <c r="L26" i="33"/>
  <c r="L32" i="33"/>
  <c r="L28" i="33"/>
  <c r="L33" i="33"/>
  <c r="L30" i="33"/>
  <c r="O27" i="23"/>
  <c r="D32" i="18"/>
  <c r="D33" i="18"/>
  <c r="D29" i="18"/>
  <c r="D28" i="18"/>
  <c r="D30" i="18"/>
  <c r="D31" i="18"/>
  <c r="D29" i="23"/>
  <c r="U25" i="24"/>
  <c r="F25" i="27"/>
  <c r="F28" i="27"/>
  <c r="F33" i="27"/>
  <c r="F31" i="27"/>
  <c r="F27" i="27"/>
  <c r="G24" i="23"/>
  <c r="Q26" i="22"/>
  <c r="N31" i="30"/>
  <c r="D33" i="19"/>
  <c r="W26" i="24"/>
  <c r="U32" i="26"/>
  <c r="N25" i="30"/>
  <c r="H28" i="33"/>
  <c r="S25" i="26"/>
  <c r="P27" i="32"/>
  <c r="O30" i="23"/>
  <c r="U29" i="23"/>
  <c r="N31" i="25"/>
  <c r="S24" i="25"/>
  <c r="S31" i="25"/>
  <c r="S29" i="25"/>
  <c r="S25" i="25"/>
  <c r="S32" i="25"/>
  <c r="S28" i="25"/>
  <c r="S30" i="25"/>
  <c r="D25" i="29"/>
  <c r="D32" i="33"/>
  <c r="M26" i="24"/>
  <c r="T32" i="25"/>
  <c r="T31" i="25"/>
  <c r="T33" i="25"/>
  <c r="T28" i="25"/>
  <c r="T26" i="25"/>
  <c r="O28" i="23"/>
  <c r="H31" i="23"/>
  <c r="H30" i="23"/>
  <c r="H28" i="23"/>
  <c r="H27" i="23"/>
  <c r="H26" i="23"/>
  <c r="H24" i="23"/>
  <c r="H32" i="23"/>
  <c r="H33" i="23"/>
  <c r="H29" i="23"/>
  <c r="M31" i="24"/>
  <c r="R29" i="26"/>
  <c r="R25" i="26"/>
  <c r="R28" i="26"/>
  <c r="R30" i="26"/>
  <c r="R32" i="26"/>
  <c r="R33" i="26"/>
  <c r="R31" i="26"/>
  <c r="V31" i="28"/>
  <c r="T33" i="24"/>
  <c r="R26" i="18"/>
  <c r="R28" i="27"/>
  <c r="R27" i="27"/>
  <c r="R32" i="27"/>
  <c r="R30" i="27"/>
  <c r="R26" i="27"/>
  <c r="R33" i="27"/>
  <c r="U28" i="28"/>
  <c r="K32" i="29"/>
  <c r="K31" i="29"/>
  <c r="K26" i="29"/>
  <c r="K25" i="29"/>
  <c r="Q32" i="28"/>
  <c r="C29" i="28"/>
  <c r="C30" i="28"/>
  <c r="C24" i="28"/>
  <c r="C33" i="28"/>
  <c r="U25" i="33"/>
  <c r="U30" i="33"/>
  <c r="U29" i="33"/>
  <c r="U32" i="33"/>
  <c r="U27" i="33"/>
  <c r="P33" i="23"/>
  <c r="Q32" i="24"/>
  <c r="Q33" i="24"/>
  <c r="Q30" i="24"/>
  <c r="Q29" i="24"/>
  <c r="Q28" i="24"/>
  <c r="Q25" i="24"/>
  <c r="Q31" i="24"/>
  <c r="N32" i="26"/>
  <c r="S24" i="23"/>
  <c r="G26" i="32"/>
  <c r="V29" i="23"/>
  <c r="V30" i="23"/>
  <c r="V24" i="23"/>
  <c r="V31" i="23"/>
  <c r="V26" i="23"/>
  <c r="V27" i="23"/>
  <c r="U26" i="32"/>
  <c r="T25" i="24"/>
  <c r="K26" i="28"/>
  <c r="K31" i="28"/>
  <c r="K33" i="28"/>
  <c r="K27" i="28"/>
  <c r="K29" i="28"/>
  <c r="S31" i="32"/>
  <c r="S24" i="32"/>
  <c r="S27" i="32"/>
  <c r="S26" i="32"/>
  <c r="S29" i="32"/>
  <c r="S32" i="32"/>
  <c r="J30" i="25"/>
  <c r="J28" i="25"/>
  <c r="J32" i="25"/>
  <c r="J29" i="25"/>
  <c r="J26" i="25"/>
  <c r="J33" i="25"/>
  <c r="J31" i="25"/>
  <c r="R26" i="32"/>
  <c r="E32" i="27"/>
  <c r="D31" i="32"/>
  <c r="D32" i="32"/>
  <c r="W25" i="25"/>
  <c r="W33" i="25"/>
  <c r="W32" i="25"/>
  <c r="W27" i="25"/>
  <c r="W30" i="25"/>
  <c r="W28" i="25"/>
  <c r="W24" i="25"/>
  <c r="W31" i="25"/>
  <c r="I29" i="24"/>
  <c r="I31" i="24"/>
  <c r="I33" i="24"/>
  <c r="I25" i="24"/>
  <c r="I26" i="24"/>
  <c r="I27" i="24"/>
  <c r="M29" i="28"/>
  <c r="C29" i="30"/>
  <c r="G31" i="33"/>
  <c r="G27" i="33"/>
  <c r="G33" i="33"/>
  <c r="G29" i="33"/>
  <c r="G32" i="33"/>
  <c r="N27" i="33"/>
  <c r="N32" i="33"/>
  <c r="N25" i="33"/>
  <c r="N26" i="33"/>
  <c r="N31" i="33"/>
  <c r="N33" i="33"/>
  <c r="S26" i="26"/>
  <c r="G32" i="30"/>
  <c r="D28" i="32"/>
  <c r="V33" i="18"/>
  <c r="V29" i="18"/>
  <c r="V26" i="18"/>
  <c r="V28" i="18"/>
  <c r="G25" i="29"/>
  <c r="G27" i="25"/>
  <c r="M25" i="28"/>
  <c r="W25" i="33"/>
  <c r="T24" i="25"/>
  <c r="H25" i="23"/>
  <c r="D28" i="29"/>
  <c r="U25" i="23"/>
  <c r="R24" i="27"/>
  <c r="P33" i="30"/>
  <c r="P31" i="30"/>
  <c r="P29" i="30"/>
  <c r="P28" i="30"/>
  <c r="P25" i="30"/>
  <c r="P26" i="30"/>
  <c r="P27" i="30"/>
  <c r="P30" i="30"/>
  <c r="P32" i="30"/>
  <c r="V33" i="33"/>
  <c r="V24" i="33"/>
  <c r="V30" i="33"/>
  <c r="V31" i="33"/>
  <c r="V28" i="33"/>
  <c r="V31" i="24"/>
  <c r="V33" i="24"/>
  <c r="V28" i="24"/>
  <c r="V27" i="24"/>
  <c r="V32" i="24"/>
  <c r="V24" i="24"/>
  <c r="V25" i="24"/>
  <c r="V26" i="24"/>
  <c r="V29" i="24"/>
  <c r="U26" i="30"/>
  <c r="U29" i="30"/>
  <c r="U25" i="30"/>
  <c r="U24" i="30"/>
  <c r="U33" i="30"/>
  <c r="U30" i="30"/>
  <c r="U32" i="30"/>
  <c r="H28" i="26"/>
  <c r="C32" i="28"/>
  <c r="Q29" i="32"/>
  <c r="V32" i="25"/>
  <c r="V29" i="25"/>
  <c r="V26" i="25"/>
  <c r="Q27" i="30"/>
  <c r="Q31" i="30"/>
  <c r="Q26" i="30"/>
  <c r="Q32" i="30"/>
  <c r="Q28" i="30"/>
  <c r="Q29" i="30"/>
  <c r="Q30" i="30"/>
  <c r="H29" i="26"/>
  <c r="H25" i="26"/>
  <c r="M33" i="18"/>
  <c r="M24" i="18"/>
  <c r="M31" i="18"/>
  <c r="M28" i="18"/>
  <c r="M27" i="18"/>
  <c r="H33" i="26"/>
  <c r="N31" i="22"/>
  <c r="F26" i="29"/>
  <c r="W27" i="29"/>
  <c r="W31" i="32"/>
  <c r="W28" i="32"/>
  <c r="W30" i="32"/>
  <c r="W25" i="32"/>
  <c r="W29" i="32"/>
  <c r="W33" i="32"/>
  <c r="O27" i="30"/>
  <c r="O29" i="25"/>
  <c r="O30" i="25"/>
  <c r="O28" i="25"/>
  <c r="O32" i="25"/>
  <c r="E31" i="23"/>
  <c r="E26" i="23"/>
  <c r="E25" i="23"/>
  <c r="E33" i="23"/>
  <c r="E27" i="23"/>
  <c r="L33" i="27"/>
  <c r="L28" i="27"/>
  <c r="U25" i="19"/>
  <c r="U31" i="19"/>
  <c r="U28" i="19"/>
  <c r="U30" i="19"/>
  <c r="U32" i="19"/>
  <c r="U26" i="19"/>
  <c r="U33" i="19"/>
  <c r="U27" i="18"/>
  <c r="Q27" i="25"/>
  <c r="W29" i="19"/>
  <c r="W27" i="19"/>
  <c r="W30" i="19"/>
  <c r="W31" i="19"/>
  <c r="W25" i="19"/>
  <c r="W32" i="19"/>
  <c r="K32" i="30"/>
  <c r="K29" i="30"/>
  <c r="K28" i="30"/>
  <c r="S29" i="24"/>
  <c r="S27" i="24"/>
  <c r="S31" i="24"/>
  <c r="T33" i="29"/>
  <c r="T31" i="29"/>
  <c r="T32" i="29"/>
  <c r="T27" i="29"/>
  <c r="T25" i="29"/>
  <c r="K26" i="33"/>
  <c r="S28" i="32"/>
  <c r="Q32" i="18"/>
  <c r="C25" i="18"/>
  <c r="C33" i="18"/>
  <c r="C27" i="18"/>
  <c r="C26" i="18"/>
  <c r="C31" i="18"/>
  <c r="P28" i="23"/>
  <c r="L30" i="19"/>
  <c r="L26" i="19"/>
  <c r="L32" i="19"/>
  <c r="L25" i="19"/>
  <c r="L33" i="19"/>
  <c r="L29" i="19"/>
  <c r="L28" i="19"/>
  <c r="H29" i="30"/>
  <c r="H30" i="30"/>
  <c r="H27" i="30"/>
  <c r="H26" i="30"/>
  <c r="H28" i="30"/>
  <c r="H25" i="30"/>
  <c r="H31" i="30"/>
  <c r="U31" i="24"/>
  <c r="P29" i="33"/>
  <c r="V25" i="33"/>
  <c r="C28" i="18"/>
  <c r="L24" i="19"/>
  <c r="E29" i="27"/>
  <c r="N25" i="32"/>
  <c r="N29" i="32"/>
  <c r="N32" i="32"/>
  <c r="N27" i="32"/>
  <c r="N28" i="32"/>
  <c r="N26" i="32"/>
  <c r="H24" i="30"/>
  <c r="W31" i="18"/>
  <c r="W28" i="18"/>
  <c r="W29" i="18"/>
  <c r="W32" i="18"/>
  <c r="W26" i="18"/>
  <c r="J27" i="32"/>
  <c r="J29" i="32"/>
  <c r="J31" i="32"/>
  <c r="J26" i="32"/>
  <c r="L26" i="22"/>
  <c r="L32" i="22"/>
  <c r="L30" i="22"/>
  <c r="L29" i="22"/>
  <c r="L27" i="22"/>
  <c r="L33" i="22"/>
  <c r="L31" i="22"/>
  <c r="L28" i="22"/>
  <c r="C28" i="28"/>
  <c r="S32" i="33"/>
  <c r="R33" i="29"/>
  <c r="R26" i="29"/>
  <c r="R32" i="29"/>
  <c r="R30" i="29"/>
  <c r="R28" i="29"/>
  <c r="R27" i="29"/>
  <c r="Q32" i="25"/>
  <c r="U27" i="30"/>
  <c r="V32" i="23"/>
  <c r="R31" i="29"/>
  <c r="V24" i="25"/>
  <c r="Q24" i="30"/>
  <c r="M25" i="18"/>
  <c r="G29" i="32"/>
  <c r="U31" i="18"/>
  <c r="M28" i="24"/>
  <c r="O26" i="30"/>
  <c r="R30" i="24"/>
  <c r="E24" i="23"/>
  <c r="G33" i="29"/>
  <c r="E28" i="27"/>
  <c r="C28" i="26"/>
  <c r="C32" i="26"/>
  <c r="C29" i="26"/>
  <c r="C27" i="26"/>
  <c r="C33" i="26"/>
  <c r="U24" i="19"/>
  <c r="O33" i="30"/>
  <c r="N31" i="32"/>
  <c r="E28" i="18"/>
  <c r="K24" i="30"/>
  <c r="S24" i="24"/>
  <c r="U28" i="26"/>
  <c r="T31" i="19"/>
  <c r="H27" i="32"/>
  <c r="H30" i="32"/>
  <c r="H33" i="32"/>
  <c r="H25" i="32"/>
  <c r="H31" i="32"/>
  <c r="U31" i="30"/>
  <c r="M33" i="33"/>
  <c r="M31" i="33"/>
  <c r="M28" i="33"/>
  <c r="M30" i="33"/>
  <c r="M25" i="33"/>
  <c r="M29" i="33"/>
  <c r="M26" i="33"/>
  <c r="U28" i="30"/>
  <c r="R27" i="32"/>
  <c r="Q29" i="18"/>
  <c r="Q26" i="18"/>
  <c r="Q30" i="18"/>
  <c r="Q27" i="18"/>
  <c r="Q24" i="18"/>
  <c r="M32" i="27"/>
  <c r="M29" i="27"/>
  <c r="M27" i="27"/>
  <c r="M24" i="27"/>
  <c r="M30" i="27"/>
  <c r="M33" i="27"/>
  <c r="M28" i="27"/>
  <c r="O31" i="23"/>
  <c r="O32" i="23"/>
  <c r="O33" i="23"/>
  <c r="O26" i="23"/>
  <c r="O29" i="23"/>
  <c r="O25" i="23"/>
  <c r="G32" i="25"/>
  <c r="G24" i="25"/>
  <c r="G25" i="25"/>
  <c r="G33" i="25"/>
  <c r="G28" i="25"/>
  <c r="G30" i="25"/>
  <c r="W24" i="18"/>
  <c r="L27" i="19"/>
  <c r="H26" i="26"/>
  <c r="L24" i="22"/>
  <c r="K32" i="18"/>
  <c r="K28" i="18"/>
  <c r="K25" i="18"/>
  <c r="K33" i="18"/>
  <c r="K27" i="18"/>
  <c r="K26" i="18"/>
  <c r="K30" i="18"/>
  <c r="K31" i="18"/>
  <c r="Q32" i="29"/>
  <c r="R24" i="29"/>
  <c r="L33" i="28"/>
  <c r="V27" i="33"/>
  <c r="I27" i="25"/>
  <c r="C32" i="18"/>
  <c r="F30" i="27"/>
  <c r="G27" i="26"/>
  <c r="G32" i="26"/>
  <c r="G28" i="26"/>
  <c r="G30" i="26"/>
  <c r="G29" i="26"/>
  <c r="G24" i="26"/>
  <c r="G33" i="26"/>
  <c r="G31" i="26"/>
  <c r="G26" i="29"/>
  <c r="H33" i="33"/>
  <c r="R28" i="18"/>
  <c r="D33" i="24"/>
  <c r="S29" i="29"/>
  <c r="S32" i="29"/>
  <c r="S30" i="29"/>
  <c r="S26" i="29"/>
  <c r="K26" i="23"/>
  <c r="R31" i="18"/>
  <c r="C29" i="29"/>
  <c r="E29" i="29"/>
  <c r="E27" i="29"/>
  <c r="E26" i="29"/>
  <c r="E32" i="29"/>
  <c r="E28" i="29"/>
  <c r="J33" i="33"/>
  <c r="G27" i="30"/>
  <c r="K27" i="26"/>
  <c r="K28" i="26"/>
  <c r="K26" i="26"/>
  <c r="K30" i="26"/>
  <c r="K31" i="26"/>
  <c r="K24" i="26"/>
  <c r="S32" i="26"/>
  <c r="S27" i="26"/>
  <c r="S33" i="26"/>
  <c r="S28" i="26"/>
  <c r="S31" i="26"/>
  <c r="S29" i="26"/>
  <c r="S27" i="23"/>
  <c r="S25" i="23"/>
  <c r="S28" i="23"/>
  <c r="S32" i="23"/>
  <c r="S29" i="23"/>
  <c r="S30" i="23"/>
  <c r="W27" i="18"/>
  <c r="U29" i="24"/>
  <c r="R32" i="33"/>
  <c r="R28" i="33"/>
  <c r="R33" i="33"/>
  <c r="R29" i="33"/>
  <c r="R25" i="33"/>
  <c r="C26" i="25"/>
  <c r="J29" i="30"/>
  <c r="J32" i="30"/>
  <c r="J30" i="30"/>
  <c r="J27" i="30"/>
  <c r="J31" i="30"/>
  <c r="J26" i="30"/>
  <c r="J33" i="30"/>
  <c r="K32" i="24"/>
  <c r="K33" i="24"/>
  <c r="K28" i="24"/>
  <c r="K30" i="24"/>
  <c r="K26" i="24"/>
  <c r="K31" i="24"/>
  <c r="K27" i="24"/>
  <c r="M24" i="30"/>
  <c r="M32" i="30"/>
  <c r="M25" i="30"/>
  <c r="M29" i="30"/>
  <c r="M30" i="30"/>
  <c r="M28" i="30"/>
  <c r="G26" i="25"/>
  <c r="H29" i="29"/>
  <c r="H28" i="29"/>
  <c r="H31" i="29"/>
  <c r="H33" i="29"/>
  <c r="H25" i="29"/>
  <c r="H30" i="29"/>
  <c r="P24" i="23"/>
  <c r="D32" i="25"/>
  <c r="D29" i="25"/>
  <c r="D30" i="25"/>
  <c r="D28" i="25"/>
  <c r="D24" i="25"/>
  <c r="D31" i="25"/>
  <c r="D26" i="25"/>
  <c r="D27" i="25"/>
  <c r="C33" i="25"/>
  <c r="Q27" i="26"/>
  <c r="K28" i="28"/>
  <c r="R24" i="33"/>
  <c r="N28" i="24"/>
  <c r="N32" i="24"/>
  <c r="N30" i="24"/>
  <c r="N24" i="24"/>
  <c r="N29" i="24"/>
  <c r="N33" i="24"/>
  <c r="J24" i="30"/>
  <c r="D24" i="33"/>
  <c r="D33" i="33"/>
  <c r="D29" i="33"/>
  <c r="D31" i="33"/>
  <c r="D26" i="33"/>
  <c r="O28" i="33"/>
  <c r="O25" i="33"/>
  <c r="O30" i="33"/>
  <c r="O32" i="33"/>
  <c r="O24" i="33"/>
  <c r="O27" i="33"/>
  <c r="O31" i="33"/>
  <c r="O26" i="33"/>
  <c r="R30" i="28"/>
  <c r="R25" i="28"/>
  <c r="R31" i="28"/>
  <c r="R27" i="28"/>
  <c r="H28" i="25"/>
  <c r="H33" i="25"/>
  <c r="H25" i="25"/>
  <c r="H32" i="25"/>
  <c r="H27" i="25"/>
  <c r="H31" i="25"/>
  <c r="H30" i="25"/>
  <c r="N31" i="24"/>
  <c r="Q26" i="29"/>
  <c r="N28" i="19"/>
  <c r="N27" i="19"/>
  <c r="N32" i="19"/>
  <c r="N31" i="19"/>
  <c r="N25" i="19"/>
  <c r="I28" i="26"/>
  <c r="I29" i="26"/>
  <c r="I24" i="26"/>
  <c r="I25" i="26"/>
  <c r="I33" i="26"/>
  <c r="I30" i="26"/>
  <c r="R27" i="18"/>
  <c r="P27" i="33"/>
  <c r="J25" i="32"/>
  <c r="C31" i="28"/>
  <c r="R28" i="25"/>
  <c r="E28" i="23"/>
  <c r="G25" i="27"/>
  <c r="G33" i="27"/>
  <c r="G30" i="27"/>
  <c r="G32" i="27"/>
  <c r="G24" i="27"/>
  <c r="G26" i="27"/>
  <c r="M26" i="30"/>
  <c r="G24" i="32"/>
  <c r="Q33" i="18"/>
  <c r="U32" i="25"/>
  <c r="U30" i="25"/>
  <c r="U24" i="25"/>
  <c r="U29" i="25"/>
  <c r="U33" i="25"/>
  <c r="G25" i="26"/>
  <c r="V32" i="30"/>
  <c r="V31" i="30"/>
  <c r="V28" i="30"/>
  <c r="V33" i="30"/>
  <c r="V26" i="30"/>
  <c r="L32" i="30"/>
  <c r="L27" i="30"/>
  <c r="L33" i="30"/>
  <c r="L29" i="30"/>
  <c r="L28" i="30"/>
  <c r="L30" i="30"/>
  <c r="L25" i="30"/>
  <c r="N29" i="18"/>
  <c r="N33" i="18"/>
  <c r="N30" i="18"/>
  <c r="N27" i="18"/>
  <c r="N28" i="18"/>
  <c r="N26" i="18"/>
  <c r="N31" i="18"/>
  <c r="C31" i="22"/>
  <c r="C25" i="22"/>
  <c r="C32" i="22"/>
  <c r="C26" i="22"/>
  <c r="C28" i="22"/>
  <c r="C29" i="22"/>
  <c r="C30" i="22"/>
  <c r="C33" i="22"/>
  <c r="Q31" i="18"/>
  <c r="Q27" i="33"/>
  <c r="Q30" i="33"/>
  <c r="Q31" i="33"/>
  <c r="Q29" i="33"/>
  <c r="Q25" i="33"/>
  <c r="Q33" i="33"/>
  <c r="Q32" i="33"/>
  <c r="D27" i="18"/>
  <c r="H27" i="28"/>
  <c r="H28" i="28"/>
  <c r="H24" i="28"/>
  <c r="H25" i="28"/>
  <c r="H30" i="28"/>
  <c r="H29" i="28"/>
  <c r="H26" i="28"/>
  <c r="H32" i="28"/>
  <c r="O32" i="29"/>
  <c r="S24" i="29"/>
  <c r="T27" i="33"/>
  <c r="G30" i="33"/>
  <c r="Q33" i="23"/>
  <c r="Q28" i="23"/>
  <c r="Q31" i="23"/>
  <c r="Q30" i="23"/>
  <c r="Q25" i="23"/>
  <c r="Q26" i="23"/>
  <c r="O32" i="28"/>
  <c r="O30" i="28"/>
  <c r="O31" i="28"/>
  <c r="O33" i="28"/>
  <c r="G33" i="30"/>
  <c r="D27" i="33"/>
  <c r="F32" i="18"/>
  <c r="F28" i="18"/>
  <c r="F25" i="18"/>
  <c r="F29" i="18"/>
  <c r="V24" i="22"/>
  <c r="V29" i="22"/>
  <c r="O28" i="19"/>
  <c r="O30" i="19"/>
  <c r="O33" i="19"/>
  <c r="O31" i="19"/>
  <c r="O24" i="19"/>
  <c r="O29" i="19"/>
  <c r="L32" i="29"/>
  <c r="L24" i="29"/>
  <c r="L29" i="29"/>
  <c r="L30" i="29"/>
  <c r="L27" i="29"/>
  <c r="L31" i="29"/>
  <c r="J28" i="30"/>
  <c r="V26" i="19"/>
  <c r="V33" i="19"/>
  <c r="V24" i="19"/>
  <c r="V28" i="19"/>
  <c r="V29" i="19"/>
  <c r="G31" i="24"/>
  <c r="G30" i="24"/>
  <c r="G25" i="24"/>
  <c r="G32" i="24"/>
  <c r="G27" i="24"/>
  <c r="G29" i="24"/>
  <c r="G28" i="24"/>
  <c r="G33" i="24"/>
  <c r="E29" i="28"/>
  <c r="E27" i="28"/>
  <c r="E25" i="28"/>
  <c r="E28" i="28"/>
  <c r="E30" i="28"/>
  <c r="E31" i="28"/>
  <c r="E32" i="28"/>
  <c r="I25" i="33"/>
  <c r="I33" i="33"/>
  <c r="I32" i="33"/>
  <c r="I28" i="33"/>
  <c r="I29" i="33"/>
  <c r="D28" i="23"/>
  <c r="D33" i="23"/>
  <c r="D32" i="23"/>
  <c r="D30" i="23"/>
  <c r="D31" i="23"/>
  <c r="T26" i="28"/>
  <c r="T27" i="28"/>
  <c r="T31" i="28"/>
  <c r="T25" i="28"/>
  <c r="T29" i="28"/>
  <c r="T33" i="28"/>
  <c r="J31" i="27"/>
  <c r="J30" i="27"/>
  <c r="J29" i="27"/>
  <c r="J26" i="27"/>
  <c r="J25" i="27"/>
  <c r="J24" i="27"/>
  <c r="J28" i="27"/>
  <c r="J33" i="27"/>
  <c r="C27" i="30"/>
  <c r="C30" i="30"/>
  <c r="C32" i="30"/>
  <c r="C26" i="30"/>
  <c r="V33" i="32"/>
  <c r="V31" i="32"/>
  <c r="V30" i="32"/>
  <c r="V28" i="32"/>
  <c r="V24" i="32"/>
  <c r="V27" i="32"/>
  <c r="S25" i="22"/>
  <c r="S26" i="22"/>
  <c r="S27" i="22"/>
  <c r="S31" i="22"/>
  <c r="S32" i="22"/>
  <c r="S28" i="22"/>
  <c r="S29" i="22"/>
  <c r="S30" i="22"/>
  <c r="S33" i="22"/>
  <c r="V32" i="33"/>
  <c r="Q32" i="32"/>
  <c r="Q33" i="32"/>
  <c r="Q28" i="32"/>
  <c r="Q27" i="32"/>
  <c r="Q31" i="32"/>
  <c r="Q26" i="32"/>
  <c r="M25" i="27"/>
  <c r="S31" i="33"/>
  <c r="S26" i="33"/>
  <c r="S33" i="33"/>
  <c r="S28" i="33"/>
  <c r="R31" i="32"/>
  <c r="R28" i="32"/>
  <c r="R32" i="32"/>
  <c r="R30" i="32"/>
  <c r="U33" i="33"/>
  <c r="N33" i="32"/>
  <c r="R25" i="24"/>
  <c r="D28" i="22"/>
  <c r="D27" i="22"/>
  <c r="D30" i="22"/>
  <c r="D32" i="22"/>
  <c r="D24" i="22"/>
  <c r="D29" i="22"/>
  <c r="D25" i="22"/>
  <c r="D31" i="22"/>
  <c r="M30" i="24"/>
  <c r="P27" i="26"/>
  <c r="P25" i="26"/>
  <c r="P28" i="26"/>
  <c r="P33" i="26"/>
  <c r="P29" i="26"/>
  <c r="R25" i="32"/>
  <c r="T26" i="33"/>
  <c r="T31" i="33"/>
  <c r="O28" i="32"/>
  <c r="O31" i="32"/>
  <c r="O25" i="32"/>
  <c r="O26" i="32"/>
  <c r="O29" i="32"/>
  <c r="O27" i="32"/>
  <c r="O30" i="32"/>
  <c r="S30" i="32"/>
  <c r="J28" i="32"/>
  <c r="C27" i="23"/>
  <c r="C31" i="23"/>
  <c r="C29" i="23"/>
  <c r="C28" i="23"/>
  <c r="C30" i="23"/>
  <c r="C33" i="23"/>
  <c r="C25" i="23"/>
  <c r="S30" i="33"/>
  <c r="R29" i="22"/>
  <c r="R28" i="22"/>
  <c r="R33" i="22"/>
  <c r="R31" i="22"/>
  <c r="R26" i="22"/>
  <c r="R32" i="22"/>
  <c r="R25" i="22"/>
  <c r="R30" i="22"/>
  <c r="J30" i="23"/>
  <c r="J29" i="23"/>
  <c r="J24" i="23"/>
  <c r="J33" i="23"/>
  <c r="J32" i="23"/>
  <c r="V28" i="28"/>
  <c r="L25" i="29"/>
  <c r="C27" i="29"/>
  <c r="K30" i="19"/>
  <c r="K32" i="19"/>
  <c r="K33" i="19"/>
  <c r="K27" i="19"/>
  <c r="K25" i="19"/>
  <c r="R26" i="33"/>
  <c r="E26" i="28"/>
  <c r="O33" i="27"/>
  <c r="O31" i="27"/>
  <c r="O29" i="27"/>
  <c r="O27" i="27"/>
  <c r="O32" i="27"/>
  <c r="O25" i="27"/>
  <c r="O30" i="27"/>
  <c r="H28" i="24"/>
  <c r="H30" i="24"/>
  <c r="H33" i="24"/>
  <c r="H24" i="24"/>
  <c r="H31" i="24"/>
  <c r="U28" i="18"/>
  <c r="L29" i="24"/>
  <c r="L24" i="24"/>
  <c r="L33" i="24"/>
  <c r="L31" i="24"/>
  <c r="L30" i="24"/>
  <c r="L28" i="24"/>
  <c r="L26" i="24"/>
  <c r="L27" i="24"/>
  <c r="O26" i="25"/>
  <c r="H33" i="30"/>
  <c r="C33" i="30"/>
  <c r="E29" i="19"/>
  <c r="V25" i="19"/>
  <c r="H25" i="24"/>
  <c r="E24" i="28"/>
  <c r="C28" i="30"/>
  <c r="I24" i="33"/>
  <c r="T27" i="24"/>
  <c r="T32" i="24"/>
  <c r="T30" i="24"/>
  <c r="T26" i="24"/>
  <c r="T28" i="24"/>
  <c r="T24" i="28"/>
  <c r="V25" i="32"/>
  <c r="S24" i="22"/>
  <c r="K31" i="33"/>
  <c r="K29" i="33"/>
  <c r="K24" i="33"/>
  <c r="K30" i="33"/>
  <c r="K28" i="33"/>
  <c r="K32" i="33"/>
  <c r="I27" i="22"/>
  <c r="I25" i="22"/>
  <c r="I29" i="22"/>
  <c r="I31" i="22"/>
  <c r="I28" i="22"/>
  <c r="I30" i="22"/>
  <c r="I33" i="22"/>
  <c r="I24" i="22"/>
  <c r="D32" i="27"/>
  <c r="D24" i="27"/>
  <c r="D31" i="27"/>
  <c r="D29" i="27"/>
  <c r="D27" i="27"/>
  <c r="D28" i="27"/>
  <c r="D30" i="27"/>
  <c r="D26" i="27"/>
  <c r="V33" i="23"/>
  <c r="U29" i="28"/>
  <c r="U27" i="28"/>
  <c r="U30" i="28"/>
  <c r="U24" i="28"/>
  <c r="U32" i="28"/>
  <c r="S24" i="33"/>
  <c r="R24" i="32"/>
  <c r="P32" i="33"/>
  <c r="E30" i="25"/>
  <c r="E29" i="25"/>
  <c r="E24" i="25"/>
  <c r="E31" i="25"/>
  <c r="E32" i="25"/>
  <c r="L25" i="22"/>
  <c r="D25" i="18"/>
  <c r="V28" i="23"/>
  <c r="H24" i="26"/>
  <c r="I31" i="18"/>
  <c r="V30" i="24"/>
  <c r="T30" i="28"/>
  <c r="E33" i="18"/>
  <c r="E25" i="18"/>
  <c r="E31" i="18"/>
  <c r="E29" i="18"/>
  <c r="E30" i="18"/>
  <c r="W25" i="18"/>
  <c r="T24" i="33"/>
  <c r="O24" i="32"/>
  <c r="T28" i="19"/>
  <c r="K29" i="26"/>
  <c r="N30" i="28"/>
  <c r="N25" i="28"/>
  <c r="N33" i="28"/>
  <c r="N31" i="28"/>
  <c r="T25" i="33"/>
  <c r="D30" i="29"/>
  <c r="V29" i="28"/>
  <c r="G31" i="19"/>
  <c r="G32" i="19"/>
  <c r="G25" i="19"/>
  <c r="G27" i="19"/>
  <c r="G30" i="19"/>
  <c r="G29" i="19"/>
  <c r="R31" i="33"/>
  <c r="T27" i="26"/>
  <c r="E29" i="33"/>
  <c r="E28" i="33"/>
  <c r="E32" i="33"/>
  <c r="E27" i="33"/>
  <c r="E33" i="33"/>
  <c r="E25" i="33"/>
  <c r="E30" i="33"/>
  <c r="E31" i="33"/>
  <c r="Q26" i="24"/>
  <c r="V32" i="19"/>
  <c r="K29" i="19"/>
  <c r="H33" i="22"/>
  <c r="H30" i="22"/>
  <c r="H25" i="22"/>
  <c r="H31" i="22"/>
  <c r="H28" i="22"/>
  <c r="H27" i="22"/>
  <c r="H32" i="22"/>
  <c r="F30" i="32"/>
  <c r="O26" i="24"/>
  <c r="T30" i="33"/>
  <c r="P32" i="26"/>
  <c r="T28" i="22"/>
  <c r="T27" i="22"/>
  <c r="T25" i="22"/>
  <c r="T32" i="22"/>
  <c r="T31" i="22"/>
  <c r="T29" i="22"/>
  <c r="T30" i="22"/>
  <c r="T24" i="22"/>
  <c r="T33" i="22"/>
  <c r="G25" i="32"/>
  <c r="G33" i="32"/>
  <c r="G32" i="32"/>
  <c r="G30" i="32"/>
  <c r="E30" i="27"/>
  <c r="E33" i="27"/>
  <c r="E27" i="27"/>
  <c r="E26" i="27"/>
  <c r="T24" i="24"/>
  <c r="T33" i="27"/>
  <c r="T32" i="27"/>
  <c r="T27" i="27"/>
  <c r="T29" i="27"/>
  <c r="T28" i="27"/>
  <c r="T26" i="27"/>
  <c r="T31" i="27"/>
  <c r="U24" i="33"/>
  <c r="K25" i="26"/>
  <c r="I30" i="25"/>
  <c r="I26" i="25"/>
  <c r="I28" i="25"/>
  <c r="I31" i="25"/>
  <c r="I33" i="25"/>
  <c r="I29" i="25"/>
  <c r="I24" i="25"/>
  <c r="R33" i="23"/>
  <c r="R30" i="23"/>
  <c r="R24" i="23"/>
  <c r="R32" i="23"/>
  <c r="R25" i="23"/>
  <c r="R28" i="23"/>
  <c r="R26" i="23"/>
  <c r="R29" i="23"/>
  <c r="R31" i="23"/>
  <c r="H27" i="26"/>
  <c r="H32" i="26"/>
  <c r="H31" i="26"/>
  <c r="S25" i="33"/>
  <c r="I32" i="25"/>
  <c r="G29" i="29"/>
  <c r="S28" i="30"/>
  <c r="S33" i="30"/>
  <c r="S26" i="30"/>
  <c r="S31" i="30"/>
  <c r="S32" i="30"/>
  <c r="S30" i="30"/>
  <c r="W30" i="30"/>
  <c r="W31" i="30"/>
  <c r="W27" i="30"/>
  <c r="W28" i="30"/>
  <c r="W32" i="30"/>
  <c r="W25" i="30"/>
  <c r="W29" i="30"/>
  <c r="W26" i="30"/>
  <c r="R28" i="24"/>
  <c r="R33" i="24"/>
  <c r="R31" i="24"/>
  <c r="R32" i="24"/>
  <c r="R29" i="24"/>
  <c r="R26" i="24"/>
  <c r="O31" i="30"/>
  <c r="O32" i="30"/>
  <c r="O30" i="30"/>
  <c r="O28" i="30"/>
  <c r="O25" i="30"/>
  <c r="K33" i="26"/>
  <c r="P32" i="24"/>
  <c r="I29" i="28"/>
  <c r="I31" i="28"/>
  <c r="I30" i="28"/>
  <c r="I32" i="28"/>
  <c r="I27" i="28"/>
  <c r="I33" i="28"/>
  <c r="I25" i="28"/>
  <c r="I28" i="28"/>
  <c r="J33" i="32"/>
  <c r="M29" i="18"/>
  <c r="G29" i="25"/>
  <c r="N30" i="32"/>
  <c r="S33" i="18"/>
  <c r="S27" i="18"/>
  <c r="S29" i="18"/>
  <c r="D27" i="23"/>
  <c r="U27" i="26"/>
  <c r="P31" i="27"/>
  <c r="P33" i="27"/>
  <c r="P30" i="27"/>
  <c r="P32" i="27"/>
  <c r="P28" i="27"/>
  <c r="P26" i="27"/>
  <c r="P29" i="27"/>
  <c r="P27" i="27"/>
  <c r="P31" i="23"/>
  <c r="P27" i="23"/>
  <c r="P32" i="23"/>
  <c r="P26" i="23"/>
  <c r="P29" i="23"/>
  <c r="Q33" i="25"/>
  <c r="Q30" i="25"/>
  <c r="Q24" i="25"/>
  <c r="Q28" i="25"/>
  <c r="Q29" i="25"/>
  <c r="N33" i="26"/>
  <c r="N29" i="26"/>
  <c r="N27" i="26"/>
  <c r="F31" i="19"/>
  <c r="F28" i="19"/>
  <c r="F24" i="19"/>
  <c r="F33" i="19"/>
  <c r="F26" i="19"/>
  <c r="F29" i="19"/>
  <c r="D24" i="32"/>
  <c r="D30" i="32"/>
  <c r="D33" i="32"/>
  <c r="D25" i="32"/>
  <c r="D29" i="32"/>
  <c r="D27" i="32"/>
  <c r="O26" i="26"/>
  <c r="O32" i="26"/>
  <c r="O31" i="26"/>
  <c r="O28" i="26"/>
  <c r="O27" i="26"/>
  <c r="S24" i="30"/>
  <c r="W24" i="30"/>
  <c r="M28" i="28"/>
  <c r="M33" i="28"/>
  <c r="M27" i="28"/>
  <c r="M26" i="28"/>
  <c r="M24" i="28"/>
  <c r="F28" i="30"/>
  <c r="F33" i="30"/>
  <c r="F30" i="30"/>
  <c r="F32" i="30"/>
  <c r="N33" i="29"/>
  <c r="N30" i="29"/>
  <c r="N27" i="29"/>
  <c r="N31" i="29"/>
  <c r="N26" i="29"/>
  <c r="C26" i="28"/>
  <c r="U31" i="33"/>
  <c r="Q28" i="18"/>
  <c r="Q25" i="25"/>
  <c r="M31" i="28"/>
  <c r="N29" i="29"/>
  <c r="D29" i="24"/>
  <c r="D32" i="24"/>
  <c r="D30" i="24"/>
  <c r="D31" i="24"/>
  <c r="D26" i="24"/>
  <c r="Q25" i="27"/>
  <c r="Q24" i="27"/>
  <c r="Q33" i="27"/>
  <c r="Q28" i="27"/>
  <c r="Q31" i="27"/>
  <c r="Q29" i="27"/>
  <c r="Q27" i="27"/>
  <c r="Q30" i="27"/>
  <c r="Q32" i="27"/>
  <c r="S30" i="28"/>
  <c r="S33" i="28"/>
  <c r="S27" i="28"/>
  <c r="S28" i="28"/>
  <c r="S31" i="28"/>
  <c r="G31" i="22"/>
  <c r="G25" i="22"/>
  <c r="G30" i="22"/>
  <c r="G28" i="22"/>
  <c r="G27" i="22"/>
  <c r="G32" i="22"/>
  <c r="G33" i="22"/>
  <c r="G24" i="22"/>
  <c r="G29" i="22"/>
  <c r="U32" i="23"/>
  <c r="M26" i="27"/>
  <c r="L33" i="29"/>
  <c r="H32" i="33"/>
  <c r="T28" i="33"/>
  <c r="U28" i="21"/>
  <c r="K25" i="21"/>
  <c r="O31" i="21"/>
  <c r="V30" i="21"/>
  <c r="L25" i="21"/>
  <c r="O25" i="21"/>
  <c r="O26" i="21"/>
  <c r="O27" i="21"/>
  <c r="V26" i="21"/>
  <c r="O32" i="21"/>
  <c r="P24" i="21"/>
  <c r="P28" i="21"/>
  <c r="P29" i="21"/>
  <c r="P25" i="21"/>
  <c r="R30" i="21"/>
  <c r="T25" i="21"/>
  <c r="O24" i="21"/>
  <c r="O28" i="21"/>
  <c r="O29" i="21"/>
  <c r="M28" i="21"/>
  <c r="R31" i="21"/>
  <c r="O30" i="21"/>
  <c r="R24" i="21"/>
  <c r="M32" i="21"/>
  <c r="I29" i="21"/>
  <c r="K24" i="21"/>
  <c r="K28" i="21"/>
  <c r="K32" i="21"/>
  <c r="K33" i="21"/>
  <c r="K30" i="21"/>
  <c r="K31" i="21"/>
  <c r="W29" i="21"/>
  <c r="H21" i="21"/>
  <c r="M27" i="21"/>
  <c r="M31" i="21"/>
  <c r="M24" i="21"/>
  <c r="M26" i="21"/>
  <c r="M29" i="21"/>
  <c r="M30" i="21"/>
  <c r="I26" i="21"/>
  <c r="S30" i="21"/>
  <c r="S26" i="21"/>
  <c r="S29" i="21"/>
  <c r="S31" i="21"/>
  <c r="S33" i="21"/>
  <c r="S25" i="21"/>
  <c r="S28" i="21"/>
  <c r="S32" i="21"/>
  <c r="S24" i="21"/>
  <c r="P27" i="21"/>
  <c r="P33" i="21"/>
  <c r="P30" i="21"/>
  <c r="P32" i="21"/>
  <c r="P31" i="21"/>
  <c r="V29" i="21"/>
  <c r="V25" i="21"/>
  <c r="V33" i="21"/>
  <c r="V32" i="21"/>
  <c r="V28" i="21"/>
  <c r="K29" i="21"/>
  <c r="G267" i="21"/>
  <c r="G13" i="21"/>
  <c r="N31" i="21"/>
  <c r="N32" i="21"/>
  <c r="N30" i="21"/>
  <c r="N33" i="21"/>
  <c r="N26" i="21"/>
  <c r="N29" i="21"/>
  <c r="N24" i="21"/>
  <c r="N27" i="21"/>
  <c r="L24" i="21"/>
  <c r="L27" i="21"/>
  <c r="L32" i="21"/>
  <c r="L26" i="21"/>
  <c r="L31" i="21"/>
  <c r="L30" i="21"/>
  <c r="R26" i="21"/>
  <c r="R33" i="21"/>
  <c r="R29" i="21"/>
  <c r="R25" i="21"/>
  <c r="R28" i="21"/>
  <c r="R32" i="21"/>
  <c r="V24" i="21"/>
  <c r="W28" i="21"/>
  <c r="W24" i="21"/>
  <c r="W32" i="21"/>
  <c r="W27" i="21"/>
  <c r="W25" i="21"/>
  <c r="T33" i="21"/>
  <c r="T27" i="21"/>
  <c r="T31" i="21"/>
  <c r="T32" i="21"/>
  <c r="T26" i="21"/>
  <c r="T28" i="21"/>
  <c r="T29" i="21"/>
  <c r="W33" i="21"/>
  <c r="T24" i="21"/>
  <c r="I32" i="21"/>
  <c r="I28" i="21"/>
  <c r="I30" i="21"/>
  <c r="I25" i="21"/>
  <c r="I27" i="21"/>
  <c r="I33" i="21"/>
  <c r="I31" i="21"/>
  <c r="P26" i="21"/>
  <c r="U27" i="21"/>
  <c r="U33" i="21"/>
  <c r="U30" i="21"/>
  <c r="U26" i="21"/>
  <c r="U32" i="21"/>
  <c r="U29" i="21"/>
  <c r="U31" i="21"/>
  <c r="U24" i="21"/>
  <c r="Q267" i="21"/>
  <c r="Q13" i="21"/>
  <c r="L33" i="21"/>
  <c r="P278" i="21"/>
  <c r="P271" i="21"/>
  <c r="P274" i="21"/>
  <c r="P277" i="21"/>
  <c r="P270" i="21"/>
  <c r="P273" i="21"/>
  <c r="P276" i="21"/>
  <c r="P279" i="21"/>
  <c r="P275" i="21"/>
  <c r="V31" i="21"/>
  <c r="L29" i="21"/>
  <c r="H270" i="21"/>
  <c r="H273" i="21"/>
  <c r="H276" i="21"/>
  <c r="H279" i="21"/>
  <c r="H275" i="21"/>
  <c r="H271" i="21"/>
  <c r="H274" i="21"/>
  <c r="H277" i="21"/>
  <c r="H278" i="21"/>
  <c r="M33" i="21"/>
  <c r="F267" i="20"/>
  <c r="F272" i="20" s="1"/>
  <c r="E259" i="20"/>
  <c r="F13" i="20"/>
  <c r="V28" i="22" l="1"/>
  <c r="V32" i="22"/>
  <c r="V31" i="22"/>
  <c r="S24" i="20"/>
  <c r="V25" i="22"/>
  <c r="V33" i="22"/>
  <c r="S33" i="20"/>
  <c r="U27" i="22"/>
  <c r="L26" i="20"/>
  <c r="U33" i="22"/>
  <c r="U26" i="22"/>
  <c r="U31" i="22"/>
  <c r="U32" i="22"/>
  <c r="U29" i="22"/>
  <c r="W30" i="20"/>
  <c r="U25" i="22"/>
  <c r="V26" i="22"/>
  <c r="V30" i="22"/>
  <c r="L28" i="20"/>
  <c r="U28" i="22"/>
  <c r="L31" i="20"/>
  <c r="L27" i="20"/>
  <c r="O32" i="20"/>
  <c r="L25" i="20"/>
  <c r="L33" i="20"/>
  <c r="L30" i="20"/>
  <c r="S32" i="20"/>
  <c r="S29" i="20"/>
  <c r="S31" i="20"/>
  <c r="S30" i="20"/>
  <c r="S28" i="20"/>
  <c r="N27" i="20"/>
  <c r="N29" i="20"/>
  <c r="N31" i="20"/>
  <c r="N33" i="20"/>
  <c r="N28" i="20"/>
  <c r="N25" i="20"/>
  <c r="N32" i="20"/>
  <c r="H32" i="20"/>
  <c r="S25" i="20"/>
  <c r="H33" i="20"/>
  <c r="H26" i="20"/>
  <c r="O29" i="20"/>
  <c r="U30" i="22"/>
  <c r="O30" i="20"/>
  <c r="V33" i="20"/>
  <c r="H28" i="20"/>
  <c r="H31" i="20"/>
  <c r="H30" i="20"/>
  <c r="H25" i="20"/>
  <c r="H24" i="20"/>
  <c r="O26" i="20"/>
  <c r="O28" i="20"/>
  <c r="K24" i="20"/>
  <c r="O31" i="20"/>
  <c r="N26" i="20"/>
  <c r="N30" i="20"/>
  <c r="H29" i="20"/>
  <c r="S27" i="20"/>
  <c r="G25" i="20"/>
  <c r="O27" i="20"/>
  <c r="O24" i="20"/>
  <c r="O33" i="20"/>
  <c r="K25" i="20"/>
  <c r="K32" i="20"/>
  <c r="K33" i="20"/>
  <c r="K27" i="20"/>
  <c r="K31" i="20"/>
  <c r="K30" i="20"/>
  <c r="K29" i="20"/>
  <c r="K26" i="20"/>
  <c r="I32" i="20"/>
  <c r="I29" i="20"/>
  <c r="I26" i="20"/>
  <c r="L32" i="20"/>
  <c r="L29" i="20"/>
  <c r="V26" i="20"/>
  <c r="T25" i="20"/>
  <c r="G31" i="20"/>
  <c r="V28" i="20"/>
  <c r="G27" i="20"/>
  <c r="G28" i="20"/>
  <c r="V25" i="20"/>
  <c r="G33" i="20"/>
  <c r="G30" i="20"/>
  <c r="T29" i="20"/>
  <c r="V31" i="20"/>
  <c r="G29" i="20"/>
  <c r="I31" i="20"/>
  <c r="T32" i="20"/>
  <c r="G24" i="20"/>
  <c r="W28" i="20"/>
  <c r="W29" i="20"/>
  <c r="V29" i="20"/>
  <c r="I25" i="20"/>
  <c r="I33" i="20"/>
  <c r="V30" i="20"/>
  <c r="W27" i="20"/>
  <c r="T33" i="20"/>
  <c r="P30" i="20"/>
  <c r="I27" i="20"/>
  <c r="G32" i="20"/>
  <c r="I28" i="20"/>
  <c r="W33" i="20"/>
  <c r="P27" i="20"/>
  <c r="W32" i="20"/>
  <c r="W25" i="20"/>
  <c r="W31" i="20"/>
  <c r="P31" i="20"/>
  <c r="P32" i="20"/>
  <c r="P33" i="20"/>
  <c r="W26" i="20"/>
  <c r="I30" i="20"/>
  <c r="P25" i="20"/>
  <c r="M24" i="20"/>
  <c r="P277" i="20"/>
  <c r="P276" i="20"/>
  <c r="P271" i="20"/>
  <c r="P273" i="20"/>
  <c r="P274" i="20"/>
  <c r="P275" i="20"/>
  <c r="P279" i="20"/>
  <c r="P270" i="20"/>
  <c r="P278" i="20"/>
  <c r="P272" i="20"/>
  <c r="P26" i="20"/>
  <c r="Q267" i="20"/>
  <c r="Q272" i="20" s="1"/>
  <c r="Q13" i="20"/>
  <c r="Q21" i="20" s="1"/>
  <c r="F279" i="20"/>
  <c r="F270" i="20"/>
  <c r="F274" i="20"/>
  <c r="F276" i="20"/>
  <c r="F271" i="20"/>
  <c r="F275" i="20"/>
  <c r="F273" i="20"/>
  <c r="F278" i="20"/>
  <c r="F277" i="20"/>
  <c r="J27" i="20"/>
  <c r="M28" i="20"/>
  <c r="T31" i="20"/>
  <c r="U24" i="20"/>
  <c r="M30" i="20"/>
  <c r="T26" i="20"/>
  <c r="V24" i="20"/>
  <c r="U29" i="20"/>
  <c r="R31" i="20"/>
  <c r="U27" i="20"/>
  <c r="M32" i="20"/>
  <c r="V27" i="20"/>
  <c r="U31" i="20"/>
  <c r="M26" i="20"/>
  <c r="M31" i="20"/>
  <c r="M27" i="20"/>
  <c r="F21" i="20"/>
  <c r="F26" i="20" s="1"/>
  <c r="R24" i="20"/>
  <c r="T30" i="20"/>
  <c r="R27" i="20"/>
  <c r="J25" i="20"/>
  <c r="R30" i="20"/>
  <c r="P28" i="20"/>
  <c r="V28" i="27"/>
  <c r="V25" i="27"/>
  <c r="V31" i="27"/>
  <c r="V29" i="27"/>
  <c r="V30" i="27"/>
  <c r="V33" i="27"/>
  <c r="V32" i="27"/>
  <c r="V24" i="27"/>
  <c r="V26" i="27"/>
  <c r="V27" i="27"/>
  <c r="T28" i="20"/>
  <c r="J29" i="20"/>
  <c r="J33" i="20"/>
  <c r="U30" i="20"/>
  <c r="J32" i="20"/>
  <c r="J31" i="20"/>
  <c r="R29" i="20"/>
  <c r="J28" i="20"/>
  <c r="M33" i="20"/>
  <c r="U32" i="20"/>
  <c r="R32" i="20"/>
  <c r="M29" i="20"/>
  <c r="T24" i="20"/>
  <c r="U26" i="20"/>
  <c r="J26" i="20"/>
  <c r="U28" i="20"/>
  <c r="J24" i="20"/>
  <c r="R26" i="20"/>
  <c r="P24" i="20"/>
  <c r="R25" i="20"/>
  <c r="R28" i="20"/>
  <c r="U33" i="20"/>
  <c r="Q271" i="21"/>
  <c r="Q274" i="21"/>
  <c r="Q277" i="21"/>
  <c r="Q270" i="21"/>
  <c r="Q273" i="21"/>
  <c r="Q276" i="21"/>
  <c r="Q279" i="21"/>
  <c r="Q275" i="21"/>
  <c r="Q278" i="21"/>
  <c r="G21" i="21"/>
  <c r="G270" i="21"/>
  <c r="G273" i="21"/>
  <c r="G276" i="21"/>
  <c r="G279" i="21"/>
  <c r="G275" i="21"/>
  <c r="G271" i="21"/>
  <c r="G274" i="21"/>
  <c r="G277" i="21"/>
  <c r="G278" i="21"/>
  <c r="G272" i="21"/>
  <c r="F267" i="21"/>
  <c r="F272" i="21" s="1"/>
  <c r="F13" i="21"/>
  <c r="H28" i="21"/>
  <c r="H25" i="21"/>
  <c r="H24" i="21"/>
  <c r="H32" i="21"/>
  <c r="H27" i="21"/>
  <c r="H30" i="21"/>
  <c r="H31" i="21"/>
  <c r="H33" i="21"/>
  <c r="H29" i="21"/>
  <c r="H26" i="21"/>
  <c r="Q21" i="21"/>
  <c r="Q26" i="21" s="1"/>
  <c r="Q272" i="21"/>
  <c r="E267" i="20"/>
  <c r="E272" i="20" s="1"/>
  <c r="D259" i="20"/>
  <c r="E13" i="20"/>
  <c r="Q275" i="20" l="1"/>
  <c r="Q273" i="20"/>
  <c r="Q277" i="20"/>
  <c r="Q274" i="20"/>
  <c r="Q270" i="20"/>
  <c r="Q276" i="20"/>
  <c r="Q271" i="20"/>
  <c r="Q279" i="20"/>
  <c r="Q278" i="20"/>
  <c r="Q26" i="20"/>
  <c r="Q33" i="20"/>
  <c r="Q25" i="20"/>
  <c r="Q29" i="20"/>
  <c r="Q31" i="20"/>
  <c r="Q32" i="20"/>
  <c r="Q30" i="20"/>
  <c r="Q28" i="20"/>
  <c r="Q27" i="20"/>
  <c r="Q24" i="20"/>
  <c r="E276" i="20"/>
  <c r="E270" i="20"/>
  <c r="E271" i="20"/>
  <c r="E279" i="20"/>
  <c r="E274" i="20"/>
  <c r="E277" i="20"/>
  <c r="E275" i="20"/>
  <c r="E273" i="20"/>
  <c r="E278" i="20"/>
  <c r="F27" i="20"/>
  <c r="F24" i="20"/>
  <c r="F25" i="20"/>
  <c r="F29" i="20"/>
  <c r="F28" i="20"/>
  <c r="F33" i="20"/>
  <c r="F30" i="20"/>
  <c r="F31" i="20"/>
  <c r="F32" i="20"/>
  <c r="F21" i="21"/>
  <c r="Q30" i="21"/>
  <c r="Q33" i="21"/>
  <c r="Q25" i="21"/>
  <c r="Q29" i="21"/>
  <c r="Q24" i="21"/>
  <c r="Q32" i="21"/>
  <c r="Q27" i="21"/>
  <c r="Q31" i="21"/>
  <c r="Q28" i="21"/>
  <c r="F270" i="21"/>
  <c r="F273" i="21"/>
  <c r="F276" i="21"/>
  <c r="F279" i="21"/>
  <c r="F275" i="21"/>
  <c r="F271" i="21"/>
  <c r="F274" i="21"/>
  <c r="F277" i="21"/>
  <c r="F278" i="21"/>
  <c r="E267" i="21"/>
  <c r="E13" i="21"/>
  <c r="G25" i="21"/>
  <c r="G32" i="21"/>
  <c r="G28" i="21"/>
  <c r="G24" i="21"/>
  <c r="G27" i="21"/>
  <c r="G29" i="21"/>
  <c r="G33" i="21"/>
  <c r="G30" i="21"/>
  <c r="G31" i="21"/>
  <c r="G26" i="21"/>
  <c r="C259" i="20"/>
  <c r="D267" i="20"/>
  <c r="D13" i="20"/>
  <c r="E21" i="20"/>
  <c r="I305" i="17"/>
  <c r="J64" i="3" s="1"/>
  <c r="I267" i="17"/>
  <c r="J75" i="3" s="1"/>
  <c r="I139" i="17"/>
  <c r="S74" i="17"/>
  <c r="S71" i="34" s="1"/>
  <c r="M37" i="17"/>
  <c r="J49" i="17"/>
  <c r="O176" i="17"/>
  <c r="O173" i="34" s="1"/>
  <c r="P51" i="17"/>
  <c r="V48" i="17"/>
  <c r="T37" i="17"/>
  <c r="F54" i="17"/>
  <c r="N46" i="17"/>
  <c r="J53" i="17"/>
  <c r="D51" i="17"/>
  <c r="N49" i="17"/>
  <c r="H47" i="17"/>
  <c r="H305" i="17"/>
  <c r="I64" i="3" s="1"/>
  <c r="I54" i="17"/>
  <c r="P46" i="17"/>
  <c r="O38" i="17"/>
  <c r="D37" i="17"/>
  <c r="K53" i="17"/>
  <c r="U51" i="17"/>
  <c r="J50" i="17"/>
  <c r="T48" i="17"/>
  <c r="C45" i="17"/>
  <c r="E54" i="17"/>
  <c r="T51" i="17"/>
  <c r="S48" i="17"/>
  <c r="M46" i="17"/>
  <c r="V54" i="17"/>
  <c r="P52" i="17"/>
  <c r="E51" i="17"/>
  <c r="O49" i="17"/>
  <c r="D48" i="17"/>
  <c r="S45" i="17"/>
  <c r="U54" i="17"/>
  <c r="O52" i="17"/>
  <c r="I50" i="17"/>
  <c r="C48" i="17"/>
  <c r="R45" i="17"/>
  <c r="T305" i="17"/>
  <c r="U64" i="3" s="1"/>
  <c r="W50" i="17"/>
  <c r="G50" i="17"/>
  <c r="V47" i="17"/>
  <c r="R108" i="17"/>
  <c r="R105" i="34" s="1"/>
  <c r="R124" i="34" s="1"/>
  <c r="R54" i="17"/>
  <c r="W53" i="17"/>
  <c r="G53" i="17"/>
  <c r="L52" i="17"/>
  <c r="Q51" i="17"/>
  <c r="V50" i="17"/>
  <c r="F50" i="17"/>
  <c r="K49" i="17"/>
  <c r="P48" i="17"/>
  <c r="U47" i="17"/>
  <c r="E47" i="17"/>
  <c r="J46" i="17"/>
  <c r="O45" i="17"/>
  <c r="D74" i="17"/>
  <c r="D71" i="34" s="1"/>
  <c r="K305" i="17"/>
  <c r="L64" i="3" s="1"/>
  <c r="V37" i="17"/>
  <c r="F37" i="17"/>
  <c r="V305" i="17"/>
  <c r="W64" i="3" s="1"/>
  <c r="F305" i="17"/>
  <c r="G64" i="3" s="1"/>
  <c r="C305" i="17"/>
  <c r="S108" i="17"/>
  <c r="F176" i="17"/>
  <c r="F173" i="34" s="1"/>
  <c r="R267" i="17"/>
  <c r="S75" i="3" s="1"/>
  <c r="L37" i="17"/>
  <c r="L155" i="17"/>
  <c r="I74" i="17"/>
  <c r="I71" i="34" s="1"/>
  <c r="N38" i="17"/>
  <c r="T139" i="17"/>
  <c r="D139" i="17"/>
  <c r="Q267" i="17"/>
  <c r="R75" i="3" s="1"/>
  <c r="G305" i="17"/>
  <c r="H64" i="3" s="1"/>
  <c r="J108" i="17"/>
  <c r="J105" i="34" s="1"/>
  <c r="J124" i="34" s="1"/>
  <c r="O139" i="17"/>
  <c r="D305" i="17"/>
  <c r="E64" i="3" s="1"/>
  <c r="W38" i="17"/>
  <c r="J139" i="17"/>
  <c r="L267" i="17"/>
  <c r="M75" i="3" s="1"/>
  <c r="G38" i="17"/>
  <c r="T267" i="17"/>
  <c r="U75" i="3" s="1"/>
  <c r="D267" i="17"/>
  <c r="C267" i="17"/>
  <c r="F74" i="17"/>
  <c r="F71" i="34" s="1"/>
  <c r="R305" i="17"/>
  <c r="S64" i="3" s="1"/>
  <c r="N176" i="17"/>
  <c r="N173" i="34" s="1"/>
  <c r="V267" i="17"/>
  <c r="W75" i="3" s="1"/>
  <c r="O108" i="17"/>
  <c r="O105" i="34" s="1"/>
  <c r="O124" i="34" s="1"/>
  <c r="P74" i="17"/>
  <c r="P71" i="34" s="1"/>
  <c r="U38" i="17"/>
  <c r="E38" i="17"/>
  <c r="J37" i="17"/>
  <c r="N139" i="17"/>
  <c r="M139" i="17"/>
  <c r="O267" i="17"/>
  <c r="P75" i="3" s="1"/>
  <c r="K54" i="17"/>
  <c r="P53" i="17"/>
  <c r="U52" i="17"/>
  <c r="E52" i="17"/>
  <c r="J51" i="17"/>
  <c r="O50" i="17"/>
  <c r="T49" i="17"/>
  <c r="D49" i="17"/>
  <c r="I48" i="17"/>
  <c r="N47" i="17"/>
  <c r="S46" i="17"/>
  <c r="C46" i="17"/>
  <c r="H45" i="17"/>
  <c r="S38" i="17"/>
  <c r="C38" i="17"/>
  <c r="H37" i="17"/>
  <c r="L139" i="17"/>
  <c r="N267" i="17"/>
  <c r="O75" i="3" s="1"/>
  <c r="J54" i="17"/>
  <c r="D52" i="17"/>
  <c r="I51" i="17"/>
  <c r="N50" i="17"/>
  <c r="S49" i="17"/>
  <c r="C49" i="17"/>
  <c r="M47" i="17"/>
  <c r="R46" i="17"/>
  <c r="W45" i="17"/>
  <c r="G45" i="17"/>
  <c r="W37" i="17"/>
  <c r="G37" i="17"/>
  <c r="K139" i="17"/>
  <c r="Q139" i="17"/>
  <c r="H267" i="17"/>
  <c r="I75" i="3" s="1"/>
  <c r="M267" i="17"/>
  <c r="N75" i="3" s="1"/>
  <c r="S305" i="17"/>
  <c r="T64" i="3" s="1"/>
  <c r="C74" i="17"/>
  <c r="C71" i="34" s="1"/>
  <c r="P176" i="17"/>
  <c r="P173" i="34" s="1"/>
  <c r="U176" i="17"/>
  <c r="U173" i="34" s="1"/>
  <c r="E176" i="17"/>
  <c r="E173" i="34" s="1"/>
  <c r="W305" i="17"/>
  <c r="X64" i="3" s="1"/>
  <c r="L305" i="17"/>
  <c r="M64" i="3" s="1"/>
  <c r="D53" i="17"/>
  <c r="N51" i="17"/>
  <c r="C50" i="17"/>
  <c r="M48" i="17"/>
  <c r="R89" i="17"/>
  <c r="W46" i="17"/>
  <c r="G46" i="17"/>
  <c r="L45" i="17"/>
  <c r="W74" i="17"/>
  <c r="W71" i="34" s="1"/>
  <c r="G74" i="17"/>
  <c r="G71" i="34" s="1"/>
  <c r="O54" i="17"/>
  <c r="I52" i="17"/>
  <c r="H49" i="17"/>
  <c r="N54" i="17"/>
  <c r="S53" i="17"/>
  <c r="C53" i="17"/>
  <c r="F108" i="17"/>
  <c r="F105" i="34" s="1"/>
  <c r="F124" i="34" s="1"/>
  <c r="T53" i="17"/>
  <c r="S50" i="17"/>
  <c r="W139" i="17"/>
  <c r="G139" i="17"/>
  <c r="S267" i="17"/>
  <c r="T75" i="3" s="1"/>
  <c r="U108" i="17"/>
  <c r="U105" i="34" s="1"/>
  <c r="U124" i="34" s="1"/>
  <c r="E108" i="17"/>
  <c r="E105" i="34" s="1"/>
  <c r="E124" i="34" s="1"/>
  <c r="D108" i="17"/>
  <c r="D105" i="34" s="1"/>
  <c r="D124" i="34" s="1"/>
  <c r="I37" i="17"/>
  <c r="F38" i="17"/>
  <c r="C108" i="17"/>
  <c r="C105" i="34" s="1"/>
  <c r="C124" i="34" s="1"/>
  <c r="K176" i="17"/>
  <c r="K173" i="34" s="1"/>
  <c r="V38" i="17"/>
  <c r="K37" i="17"/>
  <c r="Q305" i="17"/>
  <c r="R64" i="3" s="1"/>
  <c r="T54" i="17"/>
  <c r="D54" i="17"/>
  <c r="I53" i="17"/>
  <c r="N52" i="17"/>
  <c r="S51" i="17"/>
  <c r="C51" i="17"/>
  <c r="H50" i="17"/>
  <c r="M49" i="17"/>
  <c r="R48" i="17"/>
  <c r="W47" i="17"/>
  <c r="G47" i="17"/>
  <c r="L46" i="17"/>
  <c r="Q45" i="17"/>
  <c r="I176" i="17"/>
  <c r="I173" i="34" s="1"/>
  <c r="J267" i="17"/>
  <c r="K75" i="3" s="1"/>
  <c r="P305" i="17"/>
  <c r="Q64" i="3" s="1"/>
  <c r="N74" i="17"/>
  <c r="N71" i="34" s="1"/>
  <c r="U153" i="17"/>
  <c r="P108" i="17"/>
  <c r="H52" i="17"/>
  <c r="R50" i="17"/>
  <c r="L48" i="17"/>
  <c r="Q47" i="17"/>
  <c r="K45" i="17"/>
  <c r="P37" i="17"/>
  <c r="R156" i="17"/>
  <c r="C176" i="17"/>
  <c r="C173" i="34" s="1"/>
  <c r="L54" i="17"/>
  <c r="Q53" i="17"/>
  <c r="V52" i="17"/>
  <c r="F52" i="17"/>
  <c r="K51" i="17"/>
  <c r="P50" i="17"/>
  <c r="U49" i="17"/>
  <c r="E49" i="17"/>
  <c r="J48" i="17"/>
  <c r="O47" i="17"/>
  <c r="T46" i="17"/>
  <c r="D46" i="17"/>
  <c r="I45" i="17"/>
  <c r="I38" i="17"/>
  <c r="N37" i="17"/>
  <c r="J52" i="17"/>
  <c r="D50" i="17"/>
  <c r="W108" i="17"/>
  <c r="W105" i="34" s="1"/>
  <c r="W124" i="34" s="1"/>
  <c r="G108" i="17"/>
  <c r="G105" i="34" s="1"/>
  <c r="G124" i="34" s="1"/>
  <c r="L108" i="17"/>
  <c r="L105" i="34" s="1"/>
  <c r="L124" i="34" s="1"/>
  <c r="V176" i="17"/>
  <c r="V173" i="34" s="1"/>
  <c r="K267" i="17"/>
  <c r="L75" i="3" s="1"/>
  <c r="P267" i="17"/>
  <c r="Q75" i="3" s="1"/>
  <c r="M51" i="17"/>
  <c r="W49" i="17"/>
  <c r="G49" i="17"/>
  <c r="V46" i="17"/>
  <c r="F46" i="17"/>
  <c r="V74" i="17"/>
  <c r="V71" i="34" s="1"/>
  <c r="K38" i="17"/>
  <c r="Q153" i="17"/>
  <c r="M54" i="17"/>
  <c r="R53" i="17"/>
  <c r="W52" i="17"/>
  <c r="G52" i="17"/>
  <c r="L51" i="17"/>
  <c r="Q50" i="17"/>
  <c r="V49" i="17"/>
  <c r="F49" i="17"/>
  <c r="K48" i="17"/>
  <c r="P47" i="17"/>
  <c r="U46" i="17"/>
  <c r="E46" i="17"/>
  <c r="J45" i="17"/>
  <c r="O37" i="17"/>
  <c r="K52" i="17"/>
  <c r="P153" i="17"/>
  <c r="I46" i="17"/>
  <c r="R176" i="17"/>
  <c r="R173" i="34" s="1"/>
  <c r="U305" i="17"/>
  <c r="V64" i="3" s="1"/>
  <c r="E305" i="17"/>
  <c r="F64" i="3" s="1"/>
  <c r="J305" i="17"/>
  <c r="K64" i="3" s="1"/>
  <c r="R74" i="17"/>
  <c r="R38" i="17"/>
  <c r="O74" i="17"/>
  <c r="Q74" i="17"/>
  <c r="Q71" i="34" s="1"/>
  <c r="Q38" i="17"/>
  <c r="P156" i="17"/>
  <c r="P54" i="17"/>
  <c r="U155" i="17"/>
  <c r="U53" i="17"/>
  <c r="E53" i="17"/>
  <c r="O51" i="17"/>
  <c r="O153" i="17"/>
  <c r="T50" i="17"/>
  <c r="I49" i="17"/>
  <c r="N48" i="17"/>
  <c r="S47" i="17"/>
  <c r="C47" i="17"/>
  <c r="H46" i="17"/>
  <c r="M45" i="17"/>
  <c r="P139" i="17"/>
  <c r="D38" i="17"/>
  <c r="T47" i="17"/>
  <c r="P38" i="17"/>
  <c r="U37" i="17"/>
  <c r="E37" i="17"/>
  <c r="O156" i="17"/>
  <c r="T155" i="17"/>
  <c r="D155" i="17"/>
  <c r="S152" i="17"/>
  <c r="C155" i="17"/>
  <c r="H154" i="17"/>
  <c r="M108" i="17"/>
  <c r="M105" i="34" s="1"/>
  <c r="M124" i="34" s="1"/>
  <c r="S37" i="17"/>
  <c r="C37" i="17"/>
  <c r="M156" i="17"/>
  <c r="G154" i="17"/>
  <c r="L153" i="17"/>
  <c r="S176" i="17"/>
  <c r="S173" i="34" s="1"/>
  <c r="V45" i="17"/>
  <c r="O48" i="17"/>
  <c r="M74" i="17"/>
  <c r="M38" i="17"/>
  <c r="R37" i="17"/>
  <c r="L156" i="17"/>
  <c r="Q155" i="17"/>
  <c r="K153" i="17"/>
  <c r="N45" i="17"/>
  <c r="L74" i="17"/>
  <c r="L38" i="17"/>
  <c r="Q37" i="17"/>
  <c r="E154" i="17"/>
  <c r="R47" i="17"/>
  <c r="E50" i="17"/>
  <c r="O53" i="17"/>
  <c r="T52" i="17"/>
  <c r="H89" i="17"/>
  <c r="H48" i="17"/>
  <c r="N89" i="17"/>
  <c r="N53" i="17"/>
  <c r="S52" i="17"/>
  <c r="S154" i="17"/>
  <c r="C52" i="17"/>
  <c r="H51" i="17"/>
  <c r="M50" i="17"/>
  <c r="R49" i="17"/>
  <c r="W48" i="17"/>
  <c r="G48" i="17"/>
  <c r="L47" i="17"/>
  <c r="Q46" i="17"/>
  <c r="F45" i="17"/>
  <c r="T176" i="17"/>
  <c r="T173" i="34" s="1"/>
  <c r="D176" i="17"/>
  <c r="D173" i="34" s="1"/>
  <c r="Q49" i="17"/>
  <c r="F155" i="17"/>
  <c r="F53" i="17"/>
  <c r="S89" i="17"/>
  <c r="M89" i="17"/>
  <c r="R123" i="17"/>
  <c r="H156" i="17"/>
  <c r="H54" i="17"/>
  <c r="M53" i="17"/>
  <c r="R52" i="17"/>
  <c r="W51" i="17"/>
  <c r="W153" i="17"/>
  <c r="G51" i="17"/>
  <c r="L50" i="17"/>
  <c r="F48" i="17"/>
  <c r="K47" i="17"/>
  <c r="U45" i="17"/>
  <c r="E45" i="17"/>
  <c r="W156" i="17"/>
  <c r="W54" i="17"/>
  <c r="G54" i="17"/>
  <c r="Q52" i="17"/>
  <c r="Q154" i="17"/>
  <c r="V89" i="17"/>
  <c r="V51" i="17"/>
  <c r="F89" i="17"/>
  <c r="F51" i="17"/>
  <c r="K89" i="17"/>
  <c r="K50" i="17"/>
  <c r="P49" i="17"/>
  <c r="U89" i="17"/>
  <c r="U48" i="17"/>
  <c r="E89" i="17"/>
  <c r="E48" i="17"/>
  <c r="J89" i="17"/>
  <c r="J47" i="17"/>
  <c r="O46" i="17"/>
  <c r="T89" i="17"/>
  <c r="T45" i="17"/>
  <c r="D89" i="17"/>
  <c r="D45" i="17"/>
  <c r="H74" i="17"/>
  <c r="H38" i="17"/>
  <c r="W267" i="17"/>
  <c r="X75" i="3" s="1"/>
  <c r="G267" i="17"/>
  <c r="H75" i="3" s="1"/>
  <c r="D47" i="17"/>
  <c r="I89" i="17"/>
  <c r="I47" i="17"/>
  <c r="C89" i="17"/>
  <c r="V156" i="17"/>
  <c r="F156" i="17"/>
  <c r="N123" i="17"/>
  <c r="S123" i="17"/>
  <c r="C123" i="17"/>
  <c r="Q176" i="17"/>
  <c r="Q173" i="34" s="1"/>
  <c r="V139" i="17"/>
  <c r="F139" i="17"/>
  <c r="F267" i="17"/>
  <c r="G75" i="3" s="1"/>
  <c r="V53" i="17"/>
  <c r="E156" i="17"/>
  <c r="T108" i="17"/>
  <c r="T105" i="34" s="1"/>
  <c r="T124" i="34" s="1"/>
  <c r="T38" i="17"/>
  <c r="U139" i="17"/>
  <c r="E139" i="17"/>
  <c r="U267" i="17"/>
  <c r="V75" i="3" s="1"/>
  <c r="L53" i="17"/>
  <c r="D156" i="17"/>
  <c r="V108" i="17"/>
  <c r="U50" i="17"/>
  <c r="S54" i="17"/>
  <c r="C54" i="17"/>
  <c r="H53" i="17"/>
  <c r="H155" i="17"/>
  <c r="M52" i="17"/>
  <c r="R51" i="17"/>
  <c r="R153" i="17"/>
  <c r="L49" i="17"/>
  <c r="Q48" i="17"/>
  <c r="F47" i="17"/>
  <c r="K46" i="17"/>
  <c r="P45" i="17"/>
  <c r="T74" i="17"/>
  <c r="S139" i="17"/>
  <c r="C139" i="17"/>
  <c r="H139" i="17"/>
  <c r="Q54" i="17"/>
  <c r="Q108" i="17"/>
  <c r="Q105" i="34" s="1"/>
  <c r="Q124" i="34" s="1"/>
  <c r="H176" i="17"/>
  <c r="H173" i="34" s="1"/>
  <c r="M176" i="17"/>
  <c r="M173" i="34" s="1"/>
  <c r="R139" i="17"/>
  <c r="O305" i="17"/>
  <c r="P64" i="3" s="1"/>
  <c r="W89" i="17"/>
  <c r="G89" i="17"/>
  <c r="L89" i="17"/>
  <c r="U74" i="17"/>
  <c r="E74" i="17"/>
  <c r="J74" i="17"/>
  <c r="J38" i="17"/>
  <c r="N305" i="17"/>
  <c r="O64" i="3" s="1"/>
  <c r="M305" i="17"/>
  <c r="N64" i="3" s="1"/>
  <c r="H123" i="17"/>
  <c r="M123" i="17"/>
  <c r="N108" i="17"/>
  <c r="N105" i="34" s="1"/>
  <c r="N124" i="34" s="1"/>
  <c r="E267" i="17"/>
  <c r="I108" i="17"/>
  <c r="I105" i="34" s="1"/>
  <c r="I124" i="34" s="1"/>
  <c r="W176" i="17"/>
  <c r="W173" i="34" s="1"/>
  <c r="G176" i="17"/>
  <c r="G173" i="34" s="1"/>
  <c r="L176" i="17"/>
  <c r="L173" i="34" s="1"/>
  <c r="G123" i="17"/>
  <c r="Q123" i="17"/>
  <c r="V123" i="17"/>
  <c r="F123" i="17"/>
  <c r="P123" i="17"/>
  <c r="U123" i="17"/>
  <c r="E123" i="17"/>
  <c r="J123" i="17"/>
  <c r="O123" i="17"/>
  <c r="T123" i="17"/>
  <c r="D123" i="17"/>
  <c r="J176" i="17"/>
  <c r="J173" i="34" s="1"/>
  <c r="K178" i="17"/>
  <c r="H108" i="17"/>
  <c r="H105" i="34" s="1"/>
  <c r="H124" i="34" s="1"/>
  <c r="W123" i="17"/>
  <c r="K123" i="17"/>
  <c r="L123" i="17"/>
  <c r="K108" i="17"/>
  <c r="K105" i="34" s="1"/>
  <c r="K124" i="34" s="1"/>
  <c r="I123" i="17"/>
  <c r="Q89" i="17"/>
  <c r="P89" i="17"/>
  <c r="O89" i="17"/>
  <c r="K74" i="17"/>
  <c r="C37" i="34" l="1"/>
  <c r="F75" i="3"/>
  <c r="D64" i="3"/>
  <c r="C64" i="3"/>
  <c r="H276" i="17"/>
  <c r="H277" i="17"/>
  <c r="H273" i="17"/>
  <c r="H274" i="17"/>
  <c r="H270" i="17"/>
  <c r="H279" i="17"/>
  <c r="H275" i="17"/>
  <c r="H271" i="17"/>
  <c r="H278" i="17"/>
  <c r="H272" i="17"/>
  <c r="D37" i="34"/>
  <c r="D90" i="34"/>
  <c r="J192" i="34"/>
  <c r="L192" i="34"/>
  <c r="V90" i="17"/>
  <c r="V98" i="17"/>
  <c r="V92" i="17"/>
  <c r="V100" i="17"/>
  <c r="V93" i="17"/>
  <c r="V94" i="17"/>
  <c r="V96" i="17"/>
  <c r="V99" i="17"/>
  <c r="V101" i="17"/>
  <c r="V95" i="17"/>
  <c r="V97" i="17"/>
  <c r="D192" i="34"/>
  <c r="J316" i="17"/>
  <c r="J312" i="17"/>
  <c r="J317" i="17"/>
  <c r="J313" i="17"/>
  <c r="J314" i="17"/>
  <c r="J310" i="17"/>
  <c r="J315" i="17"/>
  <c r="J311" i="17"/>
  <c r="J308" i="17"/>
  <c r="J309" i="17"/>
  <c r="L274" i="17"/>
  <c r="L279" i="17"/>
  <c r="L275" i="17"/>
  <c r="L271" i="17"/>
  <c r="L276" i="17"/>
  <c r="L277" i="17"/>
  <c r="L273" i="17"/>
  <c r="L270" i="17"/>
  <c r="L278" i="17"/>
  <c r="L272" i="17"/>
  <c r="H192" i="34"/>
  <c r="K90" i="17"/>
  <c r="K99" i="17"/>
  <c r="K93" i="17"/>
  <c r="K100" i="17"/>
  <c r="K94" i="17"/>
  <c r="K101" i="17"/>
  <c r="K92" i="17"/>
  <c r="K96" i="17"/>
  <c r="K97" i="17"/>
  <c r="K98" i="17"/>
  <c r="K95" i="17"/>
  <c r="G124" i="17"/>
  <c r="G131" i="17"/>
  <c r="G128" i="17"/>
  <c r="G132" i="17"/>
  <c r="G134" i="17"/>
  <c r="G133" i="17"/>
  <c r="G135" i="17"/>
  <c r="G129" i="17"/>
  <c r="G130" i="17"/>
  <c r="G127" i="17"/>
  <c r="G126" i="17"/>
  <c r="C90" i="17"/>
  <c r="C96" i="17"/>
  <c r="C98" i="17"/>
  <c r="C97" i="17"/>
  <c r="C100" i="17"/>
  <c r="C99" i="17"/>
  <c r="C93" i="17"/>
  <c r="C94" i="17"/>
  <c r="C95" i="17"/>
  <c r="C101" i="17"/>
  <c r="C92" i="17"/>
  <c r="I37" i="34"/>
  <c r="I90" i="34"/>
  <c r="D124" i="17"/>
  <c r="D131" i="17"/>
  <c r="D135" i="17"/>
  <c r="D129" i="17"/>
  <c r="D132" i="17"/>
  <c r="D126" i="17"/>
  <c r="D128" i="17"/>
  <c r="D127" i="17"/>
  <c r="D130" i="17"/>
  <c r="D134" i="17"/>
  <c r="D133" i="17"/>
  <c r="G192" i="34"/>
  <c r="I90" i="17"/>
  <c r="I92" i="17"/>
  <c r="I98" i="17"/>
  <c r="I95" i="17"/>
  <c r="I96" i="17"/>
  <c r="I94" i="17"/>
  <c r="I97" i="17"/>
  <c r="I93" i="17"/>
  <c r="I99" i="17"/>
  <c r="I101" i="17"/>
  <c r="I100" i="17"/>
  <c r="J90" i="17"/>
  <c r="J95" i="17"/>
  <c r="J100" i="17"/>
  <c r="J99" i="17"/>
  <c r="J97" i="17"/>
  <c r="J94" i="17"/>
  <c r="J98" i="17"/>
  <c r="J101" i="17"/>
  <c r="J96" i="17"/>
  <c r="J93" i="17"/>
  <c r="J92" i="17"/>
  <c r="T192" i="34"/>
  <c r="E315" i="17"/>
  <c r="E311" i="17"/>
  <c r="E316" i="17"/>
  <c r="E312" i="17"/>
  <c r="E317" i="17"/>
  <c r="E313" i="17"/>
  <c r="E314" i="17"/>
  <c r="E310" i="17"/>
  <c r="E309" i="17"/>
  <c r="E308" i="17"/>
  <c r="D90" i="17"/>
  <c r="D100" i="17"/>
  <c r="D92" i="17"/>
  <c r="D94" i="17"/>
  <c r="D101" i="17"/>
  <c r="D97" i="17"/>
  <c r="D99" i="17"/>
  <c r="D98" i="17"/>
  <c r="D95" i="17"/>
  <c r="D96" i="17"/>
  <c r="D93" i="17"/>
  <c r="T124" i="17"/>
  <c r="T130" i="17"/>
  <c r="T127" i="17"/>
  <c r="T132" i="17"/>
  <c r="T126" i="17"/>
  <c r="T131" i="17"/>
  <c r="T134" i="17"/>
  <c r="T128" i="17"/>
  <c r="T135" i="17"/>
  <c r="T129" i="17"/>
  <c r="T133" i="17"/>
  <c r="U316" i="17"/>
  <c r="U312" i="17"/>
  <c r="U317" i="17"/>
  <c r="U313" i="17"/>
  <c r="U314" i="17"/>
  <c r="U310" i="17"/>
  <c r="U315" i="17"/>
  <c r="U311" i="17"/>
  <c r="U309" i="17"/>
  <c r="U308" i="17"/>
  <c r="P90" i="34"/>
  <c r="R276" i="17"/>
  <c r="R277" i="17"/>
  <c r="R273" i="17"/>
  <c r="R274" i="17"/>
  <c r="R270" i="17"/>
  <c r="R271" i="17"/>
  <c r="R279" i="17"/>
  <c r="R275" i="17"/>
  <c r="R278" i="17"/>
  <c r="R272" i="17"/>
  <c r="O90" i="17"/>
  <c r="O101" i="17"/>
  <c r="O92" i="17"/>
  <c r="O100" i="17"/>
  <c r="O97" i="17"/>
  <c r="O98" i="17"/>
  <c r="O93" i="17"/>
  <c r="O94" i="17"/>
  <c r="O96" i="17"/>
  <c r="O95" i="17"/>
  <c r="O99" i="17"/>
  <c r="L90" i="17"/>
  <c r="L101" i="17"/>
  <c r="L93" i="17"/>
  <c r="L96" i="17"/>
  <c r="L98" i="17"/>
  <c r="L92" i="17"/>
  <c r="L99" i="17"/>
  <c r="L94" i="17"/>
  <c r="L100" i="17"/>
  <c r="L97" i="17"/>
  <c r="L95" i="17"/>
  <c r="N90" i="17"/>
  <c r="N99" i="17"/>
  <c r="N93" i="17"/>
  <c r="N92" i="17"/>
  <c r="N97" i="17"/>
  <c r="N101" i="17"/>
  <c r="N100" i="17"/>
  <c r="N94" i="17"/>
  <c r="N95" i="17"/>
  <c r="N96" i="17"/>
  <c r="N98" i="17"/>
  <c r="N37" i="34"/>
  <c r="N90" i="34"/>
  <c r="N274" i="17"/>
  <c r="N279" i="17"/>
  <c r="N275" i="17"/>
  <c r="N271" i="17"/>
  <c r="N276" i="17"/>
  <c r="N277" i="17"/>
  <c r="N273" i="17"/>
  <c r="N270" i="17"/>
  <c r="N272" i="17"/>
  <c r="N278" i="17"/>
  <c r="P90" i="17"/>
  <c r="P99" i="17"/>
  <c r="P101" i="17"/>
  <c r="P97" i="17"/>
  <c r="P94" i="17"/>
  <c r="P95" i="17"/>
  <c r="P92" i="17"/>
  <c r="P93" i="17"/>
  <c r="P96" i="17"/>
  <c r="P100" i="17"/>
  <c r="P98" i="17"/>
  <c r="O124" i="17"/>
  <c r="O126" i="17"/>
  <c r="O132" i="17"/>
  <c r="O127" i="17"/>
  <c r="O133" i="17"/>
  <c r="O135" i="17"/>
  <c r="O134" i="17"/>
  <c r="O128" i="17"/>
  <c r="O129" i="17"/>
  <c r="O131" i="17"/>
  <c r="O130" i="17"/>
  <c r="E90" i="17"/>
  <c r="E94" i="17"/>
  <c r="E100" i="17"/>
  <c r="E93" i="17"/>
  <c r="E101" i="17"/>
  <c r="E95" i="17"/>
  <c r="E97" i="17"/>
  <c r="E92" i="17"/>
  <c r="E96" i="17"/>
  <c r="E98" i="17"/>
  <c r="E99" i="17"/>
  <c r="R192" i="34"/>
  <c r="P314" i="17"/>
  <c r="P310" i="17"/>
  <c r="P315" i="17"/>
  <c r="P311" i="17"/>
  <c r="P316" i="17"/>
  <c r="P312" i="17"/>
  <c r="P317" i="17"/>
  <c r="P313" i="17"/>
  <c r="P309" i="17"/>
  <c r="P308" i="17"/>
  <c r="L317" i="17"/>
  <c r="L313" i="17"/>
  <c r="L314" i="17"/>
  <c r="L310" i="17"/>
  <c r="L315" i="17"/>
  <c r="L311" i="17"/>
  <c r="L316" i="17"/>
  <c r="L312" i="17"/>
  <c r="L308" i="17"/>
  <c r="L309" i="17"/>
  <c r="D314" i="17"/>
  <c r="D310" i="17"/>
  <c r="D315" i="17"/>
  <c r="D311" i="17"/>
  <c r="D316" i="17"/>
  <c r="D312" i="17"/>
  <c r="D317" i="17"/>
  <c r="D313" i="17"/>
  <c r="D308" i="17"/>
  <c r="D309" i="17"/>
  <c r="F192" i="34"/>
  <c r="M317" i="17"/>
  <c r="M313" i="17"/>
  <c r="M314" i="17"/>
  <c r="M310" i="17"/>
  <c r="M315" i="17"/>
  <c r="M311" i="17"/>
  <c r="M316" i="17"/>
  <c r="M312" i="17"/>
  <c r="M309" i="17"/>
  <c r="M308" i="17"/>
  <c r="S90" i="17"/>
  <c r="S98" i="17"/>
  <c r="S94" i="17"/>
  <c r="S99" i="17"/>
  <c r="S101" i="17"/>
  <c r="S93" i="17"/>
  <c r="S95" i="17"/>
  <c r="S92" i="17"/>
  <c r="S96" i="17"/>
  <c r="S100" i="17"/>
  <c r="S97" i="17"/>
  <c r="V90" i="34"/>
  <c r="W192" i="34"/>
  <c r="F276" i="17"/>
  <c r="F277" i="17"/>
  <c r="F273" i="17"/>
  <c r="F274" i="17"/>
  <c r="F270" i="17"/>
  <c r="F271" i="17"/>
  <c r="F279" i="17"/>
  <c r="F275" i="17"/>
  <c r="F272" i="17"/>
  <c r="F278" i="17"/>
  <c r="G90" i="17"/>
  <c r="G96" i="17"/>
  <c r="G101" i="17"/>
  <c r="G98" i="17"/>
  <c r="G94" i="17"/>
  <c r="G93" i="17"/>
  <c r="G95" i="17"/>
  <c r="G97" i="17"/>
  <c r="G99" i="17"/>
  <c r="G100" i="17"/>
  <c r="G92" i="17"/>
  <c r="G279" i="17"/>
  <c r="G275" i="17"/>
  <c r="G271" i="17"/>
  <c r="G276" i="17"/>
  <c r="G277" i="17"/>
  <c r="G273" i="17"/>
  <c r="G274" i="17"/>
  <c r="G270" i="17"/>
  <c r="G272" i="17"/>
  <c r="G278" i="17"/>
  <c r="Q90" i="17"/>
  <c r="Q92" i="17"/>
  <c r="Q99" i="17"/>
  <c r="Q100" i="17"/>
  <c r="Q93" i="17"/>
  <c r="Q101" i="17"/>
  <c r="Q94" i="17"/>
  <c r="Q95" i="17"/>
  <c r="Q96" i="17"/>
  <c r="Q98" i="17"/>
  <c r="Q97" i="17"/>
  <c r="J124" i="17"/>
  <c r="J131" i="17"/>
  <c r="J132" i="17"/>
  <c r="J126" i="17"/>
  <c r="J129" i="17"/>
  <c r="J135" i="17"/>
  <c r="J128" i="17"/>
  <c r="J127" i="17"/>
  <c r="J133" i="17"/>
  <c r="J130" i="17"/>
  <c r="J134" i="17"/>
  <c r="E279" i="17"/>
  <c r="E275" i="17"/>
  <c r="E276" i="17"/>
  <c r="E277" i="17"/>
  <c r="E273" i="17"/>
  <c r="E274" i="17"/>
  <c r="E270" i="17"/>
  <c r="E271" i="17"/>
  <c r="E278" i="17"/>
  <c r="E272" i="17"/>
  <c r="W90" i="17"/>
  <c r="W96" i="17"/>
  <c r="W99" i="17"/>
  <c r="W93" i="17"/>
  <c r="W94" i="17"/>
  <c r="W92" i="17"/>
  <c r="W101" i="17"/>
  <c r="W95" i="17"/>
  <c r="W100" i="17"/>
  <c r="W97" i="17"/>
  <c r="W98" i="17"/>
  <c r="W277" i="17"/>
  <c r="W273" i="17"/>
  <c r="W274" i="17"/>
  <c r="W270" i="17"/>
  <c r="W279" i="17"/>
  <c r="W275" i="17"/>
  <c r="W271" i="17"/>
  <c r="W276" i="17"/>
  <c r="W272" i="17"/>
  <c r="W278" i="17"/>
  <c r="H90" i="17"/>
  <c r="H93" i="17"/>
  <c r="H100" i="17"/>
  <c r="H101" i="17"/>
  <c r="H94" i="17"/>
  <c r="H99" i="17"/>
  <c r="H95" i="17"/>
  <c r="H97" i="17"/>
  <c r="H98" i="17"/>
  <c r="H92" i="17"/>
  <c r="H96" i="17"/>
  <c r="C192" i="34"/>
  <c r="J276" i="17"/>
  <c r="J277" i="17"/>
  <c r="J273" i="17"/>
  <c r="J274" i="17"/>
  <c r="J270" i="17"/>
  <c r="J279" i="17"/>
  <c r="J275" i="17"/>
  <c r="J271" i="17"/>
  <c r="J278" i="17"/>
  <c r="J272" i="17"/>
  <c r="W317" i="17"/>
  <c r="W313" i="17"/>
  <c r="W314" i="17"/>
  <c r="W310" i="17"/>
  <c r="W315" i="17"/>
  <c r="W311" i="17"/>
  <c r="W312" i="17"/>
  <c r="W316" i="17"/>
  <c r="W308" i="17"/>
  <c r="W309" i="17"/>
  <c r="V276" i="17"/>
  <c r="V277" i="17"/>
  <c r="V273" i="17"/>
  <c r="V274" i="17"/>
  <c r="V270" i="17"/>
  <c r="V279" i="17"/>
  <c r="V275" i="17"/>
  <c r="V271" i="17"/>
  <c r="V278" i="17"/>
  <c r="V272" i="17"/>
  <c r="O192" i="34"/>
  <c r="K124" i="17"/>
  <c r="K130" i="17"/>
  <c r="K131" i="17"/>
  <c r="K126" i="17"/>
  <c r="K133" i="17"/>
  <c r="K134" i="17"/>
  <c r="K127" i="17"/>
  <c r="K128" i="17"/>
  <c r="K135" i="17"/>
  <c r="K129" i="17"/>
  <c r="K132" i="17"/>
  <c r="I124" i="17"/>
  <c r="I128" i="17"/>
  <c r="I126" i="17"/>
  <c r="I127" i="17"/>
  <c r="I129" i="17"/>
  <c r="I135" i="17"/>
  <c r="I130" i="17"/>
  <c r="I134" i="17"/>
  <c r="I131" i="17"/>
  <c r="I133" i="17"/>
  <c r="I132" i="17"/>
  <c r="E124" i="17"/>
  <c r="E131" i="17"/>
  <c r="E132" i="17"/>
  <c r="E134" i="17"/>
  <c r="E128" i="17"/>
  <c r="E135" i="17"/>
  <c r="E126" i="17"/>
  <c r="E130" i="17"/>
  <c r="E133" i="17"/>
  <c r="E127" i="17"/>
  <c r="E129" i="17"/>
  <c r="O314" i="17"/>
  <c r="O310" i="17"/>
  <c r="O315" i="17"/>
  <c r="O311" i="17"/>
  <c r="O316" i="17"/>
  <c r="O312" i="17"/>
  <c r="O317" i="17"/>
  <c r="O313" i="17"/>
  <c r="O308" i="17"/>
  <c r="O309" i="17"/>
  <c r="P274" i="17"/>
  <c r="P270" i="17"/>
  <c r="P279" i="17"/>
  <c r="P275" i="17"/>
  <c r="P271" i="17"/>
  <c r="P276" i="17"/>
  <c r="P277" i="17"/>
  <c r="P273" i="17"/>
  <c r="P278" i="17"/>
  <c r="P272" i="17"/>
  <c r="N192" i="34"/>
  <c r="C314" i="17"/>
  <c r="C315" i="17"/>
  <c r="C311" i="17"/>
  <c r="C316" i="17"/>
  <c r="C312" i="17"/>
  <c r="C317" i="17"/>
  <c r="C313" i="17"/>
  <c r="C310" i="17"/>
  <c r="C308" i="17"/>
  <c r="C309" i="17"/>
  <c r="U90" i="17"/>
  <c r="U100" i="17"/>
  <c r="U95" i="17"/>
  <c r="U98" i="17"/>
  <c r="U97" i="17"/>
  <c r="U92" i="17"/>
  <c r="U93" i="17"/>
  <c r="U99" i="17"/>
  <c r="U94" i="17"/>
  <c r="U101" i="17"/>
  <c r="U96" i="17"/>
  <c r="I192" i="34"/>
  <c r="G37" i="34"/>
  <c r="G90" i="34"/>
  <c r="E192" i="34"/>
  <c r="T316" i="17"/>
  <c r="T312" i="17"/>
  <c r="T317" i="17"/>
  <c r="T313" i="17"/>
  <c r="T314" i="17"/>
  <c r="T310" i="17"/>
  <c r="T311" i="17"/>
  <c r="T315" i="17"/>
  <c r="T309" i="17"/>
  <c r="T308" i="17"/>
  <c r="U124" i="17"/>
  <c r="U130" i="17"/>
  <c r="U133" i="17"/>
  <c r="U132" i="17"/>
  <c r="U127" i="17"/>
  <c r="U129" i="17"/>
  <c r="U128" i="17"/>
  <c r="U134" i="17"/>
  <c r="U126" i="17"/>
  <c r="U131" i="17"/>
  <c r="U135" i="17"/>
  <c r="M124" i="17"/>
  <c r="M131" i="17"/>
  <c r="M128" i="17"/>
  <c r="M133" i="17"/>
  <c r="M126" i="17"/>
  <c r="M132" i="17"/>
  <c r="M135" i="17"/>
  <c r="M134" i="17"/>
  <c r="M130" i="17"/>
  <c r="M129" i="17"/>
  <c r="M127" i="17"/>
  <c r="C124" i="17"/>
  <c r="C127" i="17"/>
  <c r="C133" i="17"/>
  <c r="C135" i="17"/>
  <c r="C130" i="17"/>
  <c r="C128" i="17"/>
  <c r="C134" i="17"/>
  <c r="C126" i="17"/>
  <c r="C131" i="17"/>
  <c r="C129" i="17"/>
  <c r="C132" i="17"/>
  <c r="R124" i="17"/>
  <c r="R127" i="17"/>
  <c r="R135" i="17"/>
  <c r="R126" i="17"/>
  <c r="R133" i="17"/>
  <c r="R128" i="17"/>
  <c r="R134" i="17"/>
  <c r="R129" i="17"/>
  <c r="R131" i="17"/>
  <c r="R130" i="17"/>
  <c r="R132" i="17"/>
  <c r="K277" i="17"/>
  <c r="K273" i="17"/>
  <c r="K274" i="17"/>
  <c r="K270" i="17"/>
  <c r="K279" i="17"/>
  <c r="K275" i="17"/>
  <c r="K271" i="17"/>
  <c r="K276" i="17"/>
  <c r="K278" i="17"/>
  <c r="K272" i="17"/>
  <c r="W37" i="34"/>
  <c r="W90" i="34"/>
  <c r="U192" i="34"/>
  <c r="R315" i="17"/>
  <c r="R311" i="17"/>
  <c r="R316" i="17"/>
  <c r="R312" i="17"/>
  <c r="R317" i="17"/>
  <c r="R313" i="17"/>
  <c r="R314" i="17"/>
  <c r="R310" i="17"/>
  <c r="R309" i="17"/>
  <c r="R308" i="17"/>
  <c r="G315" i="17"/>
  <c r="G311" i="17"/>
  <c r="G316" i="17"/>
  <c r="G312" i="17"/>
  <c r="G317" i="17"/>
  <c r="G313" i="17"/>
  <c r="G314" i="17"/>
  <c r="G310" i="17"/>
  <c r="G309" i="17"/>
  <c r="G308" i="17"/>
  <c r="F315" i="17"/>
  <c r="F311" i="17"/>
  <c r="F316" i="17"/>
  <c r="F312" i="17"/>
  <c r="F317" i="17"/>
  <c r="F313" i="17"/>
  <c r="F314" i="17"/>
  <c r="F310" i="17"/>
  <c r="F309" i="17"/>
  <c r="F308" i="17"/>
  <c r="H316" i="17"/>
  <c r="H312" i="17"/>
  <c r="H317" i="17"/>
  <c r="H313" i="17"/>
  <c r="H314" i="17"/>
  <c r="H310" i="17"/>
  <c r="H311" i="17"/>
  <c r="H315" i="17"/>
  <c r="H309" i="17"/>
  <c r="H308" i="17"/>
  <c r="Q192" i="34"/>
  <c r="S279" i="17"/>
  <c r="S275" i="17"/>
  <c r="S271" i="17"/>
  <c r="S276" i="17"/>
  <c r="S277" i="17"/>
  <c r="S273" i="17"/>
  <c r="S274" i="17"/>
  <c r="S270" i="17"/>
  <c r="S278" i="17"/>
  <c r="S272" i="17"/>
  <c r="L124" i="17"/>
  <c r="L132" i="17"/>
  <c r="L134" i="17"/>
  <c r="L133" i="17"/>
  <c r="L135" i="17"/>
  <c r="L129" i="17"/>
  <c r="L127" i="17"/>
  <c r="L128" i="17"/>
  <c r="L130" i="17"/>
  <c r="L131" i="17"/>
  <c r="L126" i="17"/>
  <c r="P124" i="17"/>
  <c r="P130" i="17"/>
  <c r="P132" i="17"/>
  <c r="P126" i="17"/>
  <c r="P129" i="17"/>
  <c r="P134" i="17"/>
  <c r="P127" i="17"/>
  <c r="P128" i="17"/>
  <c r="P131" i="17"/>
  <c r="P135" i="17"/>
  <c r="P133" i="17"/>
  <c r="H124" i="17"/>
  <c r="H135" i="17"/>
  <c r="H130" i="17"/>
  <c r="H132" i="17"/>
  <c r="H131" i="17"/>
  <c r="H133" i="17"/>
  <c r="H134" i="17"/>
  <c r="H128" i="17"/>
  <c r="H129" i="17"/>
  <c r="H127" i="17"/>
  <c r="H126" i="17"/>
  <c r="M192" i="34"/>
  <c r="U277" i="17"/>
  <c r="U273" i="17"/>
  <c r="U274" i="17"/>
  <c r="U270" i="17"/>
  <c r="U279" i="17"/>
  <c r="U275" i="17"/>
  <c r="U271" i="17"/>
  <c r="U276" i="17"/>
  <c r="U278" i="17"/>
  <c r="U272" i="17"/>
  <c r="S124" i="17"/>
  <c r="S131" i="17"/>
  <c r="S126" i="17"/>
  <c r="S133" i="17"/>
  <c r="S130" i="17"/>
  <c r="S128" i="17"/>
  <c r="S127" i="17"/>
  <c r="S132" i="17"/>
  <c r="S135" i="17"/>
  <c r="S129" i="17"/>
  <c r="S134" i="17"/>
  <c r="M90" i="17"/>
  <c r="M94" i="17"/>
  <c r="M93" i="17"/>
  <c r="M100" i="17"/>
  <c r="M101" i="17"/>
  <c r="M96" i="17"/>
  <c r="M98" i="17"/>
  <c r="M97" i="17"/>
  <c r="M95" i="17"/>
  <c r="M99" i="17"/>
  <c r="M92" i="17"/>
  <c r="V192" i="34"/>
  <c r="Q315" i="17"/>
  <c r="Q311" i="17"/>
  <c r="Q316" i="17"/>
  <c r="Q312" i="17"/>
  <c r="Q317" i="17"/>
  <c r="Q313" i="17"/>
  <c r="Q314" i="17"/>
  <c r="Q310" i="17"/>
  <c r="Q309" i="17"/>
  <c r="Q308" i="17"/>
  <c r="P192" i="34"/>
  <c r="F37" i="34"/>
  <c r="F90" i="34"/>
  <c r="Q279" i="17"/>
  <c r="Q275" i="17"/>
  <c r="Q276" i="17"/>
  <c r="Q277" i="17"/>
  <c r="Q273" i="17"/>
  <c r="Q271" i="17"/>
  <c r="Q270" i="17"/>
  <c r="Q274" i="17"/>
  <c r="Q278" i="17"/>
  <c r="Q272" i="17"/>
  <c r="V316" i="17"/>
  <c r="V312" i="17"/>
  <c r="V317" i="17"/>
  <c r="V313" i="17"/>
  <c r="V314" i="17"/>
  <c r="V310" i="17"/>
  <c r="V315" i="17"/>
  <c r="V311" i="17"/>
  <c r="V308" i="17"/>
  <c r="V309" i="17"/>
  <c r="S90" i="34"/>
  <c r="N124" i="17"/>
  <c r="N130" i="17"/>
  <c r="N131" i="17"/>
  <c r="N132" i="17"/>
  <c r="N126" i="17"/>
  <c r="N127" i="17"/>
  <c r="N134" i="17"/>
  <c r="N135" i="17"/>
  <c r="N133" i="17"/>
  <c r="N128" i="17"/>
  <c r="N129" i="17"/>
  <c r="Q37" i="34"/>
  <c r="Q90" i="34"/>
  <c r="C90" i="34"/>
  <c r="O279" i="17"/>
  <c r="O275" i="17"/>
  <c r="O276" i="17"/>
  <c r="O277" i="17"/>
  <c r="O273" i="17"/>
  <c r="O271" i="17"/>
  <c r="O274" i="17"/>
  <c r="O270" i="17"/>
  <c r="O272" i="17"/>
  <c r="O278" i="17"/>
  <c r="C279" i="17"/>
  <c r="C275" i="17"/>
  <c r="C276" i="17"/>
  <c r="C277" i="17"/>
  <c r="C273" i="17"/>
  <c r="C274" i="17"/>
  <c r="C270" i="17"/>
  <c r="C271" i="17"/>
  <c r="C278" i="17"/>
  <c r="C272" i="17"/>
  <c r="F124" i="17"/>
  <c r="F126" i="17"/>
  <c r="F131" i="17"/>
  <c r="F128" i="17"/>
  <c r="F134" i="17"/>
  <c r="F127" i="17"/>
  <c r="F133" i="17"/>
  <c r="F130" i="17"/>
  <c r="F135" i="17"/>
  <c r="F132" i="17"/>
  <c r="F129" i="17"/>
  <c r="W124" i="17"/>
  <c r="W130" i="17"/>
  <c r="W131" i="17"/>
  <c r="W134" i="17"/>
  <c r="W128" i="17"/>
  <c r="W127" i="17"/>
  <c r="W132" i="17"/>
  <c r="W126" i="17"/>
  <c r="W135" i="17"/>
  <c r="W129" i="17"/>
  <c r="W133" i="17"/>
  <c r="V124" i="17"/>
  <c r="V130" i="17"/>
  <c r="V129" i="17"/>
  <c r="V127" i="17"/>
  <c r="V132" i="17"/>
  <c r="V126" i="17"/>
  <c r="V131" i="17"/>
  <c r="V133" i="17"/>
  <c r="V134" i="17"/>
  <c r="V135" i="17"/>
  <c r="V128" i="17"/>
  <c r="N314" i="17"/>
  <c r="N310" i="17"/>
  <c r="N315" i="17"/>
  <c r="N311" i="17"/>
  <c r="N316" i="17"/>
  <c r="N312" i="17"/>
  <c r="N313" i="17"/>
  <c r="N317" i="17"/>
  <c r="N308" i="17"/>
  <c r="N309" i="17"/>
  <c r="S315" i="17"/>
  <c r="S311" i="17"/>
  <c r="S316" i="17"/>
  <c r="S312" i="17"/>
  <c r="S317" i="17"/>
  <c r="S313" i="17"/>
  <c r="S314" i="17"/>
  <c r="S310" i="17"/>
  <c r="S309" i="17"/>
  <c r="S308" i="17"/>
  <c r="D274" i="17"/>
  <c r="D270" i="17"/>
  <c r="D279" i="17"/>
  <c r="D275" i="17"/>
  <c r="D271" i="17"/>
  <c r="D276" i="17"/>
  <c r="D277" i="17"/>
  <c r="D273" i="17"/>
  <c r="D278" i="17"/>
  <c r="D272" i="17"/>
  <c r="I277" i="17"/>
  <c r="I273" i="17"/>
  <c r="I274" i="17"/>
  <c r="I270" i="17"/>
  <c r="I279" i="17"/>
  <c r="I275" i="17"/>
  <c r="I271" i="17"/>
  <c r="I276" i="17"/>
  <c r="I272" i="17"/>
  <c r="I278" i="17"/>
  <c r="Q124" i="17"/>
  <c r="Q129" i="17"/>
  <c r="Q131" i="17"/>
  <c r="Q130" i="17"/>
  <c r="Q132" i="17"/>
  <c r="Q133" i="17"/>
  <c r="Q126" i="17"/>
  <c r="Q127" i="17"/>
  <c r="Q134" i="17"/>
  <c r="Q128" i="17"/>
  <c r="Q135" i="17"/>
  <c r="T90" i="17"/>
  <c r="T98" i="17"/>
  <c r="T92" i="17"/>
  <c r="T93" i="17"/>
  <c r="T100" i="17"/>
  <c r="T95" i="17"/>
  <c r="T101" i="17"/>
  <c r="T94" i="17"/>
  <c r="T96" i="17"/>
  <c r="T97" i="17"/>
  <c r="T99" i="17"/>
  <c r="F90" i="17"/>
  <c r="F96" i="17"/>
  <c r="F97" i="17"/>
  <c r="F92" i="17"/>
  <c r="F100" i="17"/>
  <c r="F93" i="17"/>
  <c r="F95" i="17"/>
  <c r="F101" i="17"/>
  <c r="F94" i="17"/>
  <c r="F98" i="17"/>
  <c r="F99" i="17"/>
  <c r="S192" i="34"/>
  <c r="K192" i="34"/>
  <c r="R90" i="17"/>
  <c r="R94" i="17"/>
  <c r="R93" i="17"/>
  <c r="R96" i="17"/>
  <c r="R95" i="17"/>
  <c r="R99" i="17"/>
  <c r="R101" i="17"/>
  <c r="R98" i="17"/>
  <c r="R97" i="17"/>
  <c r="R100" i="17"/>
  <c r="R92" i="17"/>
  <c r="M277" i="17"/>
  <c r="M273" i="17"/>
  <c r="M274" i="17"/>
  <c r="M270" i="17"/>
  <c r="M279" i="17"/>
  <c r="M275" i="17"/>
  <c r="M271" i="17"/>
  <c r="M276" i="17"/>
  <c r="M272" i="17"/>
  <c r="M278" i="17"/>
  <c r="T276" i="17"/>
  <c r="T277" i="17"/>
  <c r="T273" i="17"/>
  <c r="T274" i="17"/>
  <c r="T270" i="17"/>
  <c r="T271" i="17"/>
  <c r="T275" i="17"/>
  <c r="T279" i="17"/>
  <c r="T278" i="17"/>
  <c r="T272" i="17"/>
  <c r="K317" i="17"/>
  <c r="K313" i="17"/>
  <c r="K314" i="17"/>
  <c r="K310" i="17"/>
  <c r="K315" i="17"/>
  <c r="K311" i="17"/>
  <c r="K312" i="17"/>
  <c r="K316" i="17"/>
  <c r="K308" i="17"/>
  <c r="K309" i="17"/>
  <c r="I316" i="17"/>
  <c r="I312" i="17"/>
  <c r="I317" i="17"/>
  <c r="I313" i="17"/>
  <c r="I314" i="17"/>
  <c r="I310" i="17"/>
  <c r="I315" i="17"/>
  <c r="I311" i="17"/>
  <c r="I309" i="17"/>
  <c r="I308" i="17"/>
  <c r="D273" i="20"/>
  <c r="D279" i="20"/>
  <c r="D274" i="20"/>
  <c r="D276" i="20"/>
  <c r="D271" i="20"/>
  <c r="D277" i="20"/>
  <c r="D275" i="20"/>
  <c r="D270" i="20"/>
  <c r="D278" i="20"/>
  <c r="D272" i="20"/>
  <c r="AL50" i="10"/>
  <c r="U173" i="23"/>
  <c r="U173" i="32"/>
  <c r="U173" i="33"/>
  <c r="U173" i="19"/>
  <c r="U192" i="19" s="1"/>
  <c r="U173" i="29"/>
  <c r="U173" i="25"/>
  <c r="U173" i="30"/>
  <c r="U173" i="24"/>
  <c r="U173" i="26"/>
  <c r="U173" i="27"/>
  <c r="U173" i="22"/>
  <c r="U173" i="18"/>
  <c r="U173" i="28"/>
  <c r="U173" i="21"/>
  <c r="AG50" i="10"/>
  <c r="P173" i="19"/>
  <c r="P192" i="19" s="1"/>
  <c r="P173" i="26"/>
  <c r="P173" i="33"/>
  <c r="P173" i="32"/>
  <c r="P173" i="29"/>
  <c r="P173" i="21"/>
  <c r="P173" i="23"/>
  <c r="P173" i="28"/>
  <c r="P173" i="25"/>
  <c r="P173" i="22"/>
  <c r="P173" i="24"/>
  <c r="P173" i="18"/>
  <c r="P173" i="30"/>
  <c r="P173" i="27"/>
  <c r="AH50" i="10"/>
  <c r="Q173" i="28"/>
  <c r="Q173" i="26"/>
  <c r="Q173" i="24"/>
  <c r="Q173" i="27"/>
  <c r="Q173" i="23"/>
  <c r="Q173" i="29"/>
  <c r="Q173" i="18"/>
  <c r="Q173" i="32"/>
  <c r="Q173" i="21"/>
  <c r="Q173" i="25"/>
  <c r="Q173" i="22"/>
  <c r="Q173" i="33"/>
  <c r="Q173" i="30"/>
  <c r="Q173" i="19"/>
  <c r="Q192" i="19" s="1"/>
  <c r="AC50" i="10"/>
  <c r="L173" i="22"/>
  <c r="L173" i="32"/>
  <c r="L173" i="26"/>
  <c r="L173" i="29"/>
  <c r="L173" i="24"/>
  <c r="L173" i="23"/>
  <c r="L173" i="30"/>
  <c r="L173" i="33"/>
  <c r="L173" i="27"/>
  <c r="L173" i="19"/>
  <c r="L192" i="19" s="1"/>
  <c r="L173" i="25"/>
  <c r="L173" i="18"/>
  <c r="L173" i="28"/>
  <c r="L173" i="21"/>
  <c r="W50" i="10"/>
  <c r="F173" i="21"/>
  <c r="F173" i="33"/>
  <c r="F173" i="18"/>
  <c r="F173" i="25"/>
  <c r="F173" i="19"/>
  <c r="F192" i="19" s="1"/>
  <c r="F173" i="30"/>
  <c r="F173" i="24"/>
  <c r="F173" i="23"/>
  <c r="F173" i="28"/>
  <c r="F173" i="32"/>
  <c r="F173" i="22"/>
  <c r="F173" i="29"/>
  <c r="F173" i="26"/>
  <c r="F173" i="27"/>
  <c r="AF50" i="10"/>
  <c r="O173" i="25"/>
  <c r="O173" i="26"/>
  <c r="O173" i="28"/>
  <c r="O173" i="33"/>
  <c r="O173" i="23"/>
  <c r="O173" i="32"/>
  <c r="O173" i="27"/>
  <c r="O173" i="24"/>
  <c r="O173" i="30"/>
  <c r="O173" i="21"/>
  <c r="O173" i="29"/>
  <c r="O173" i="19"/>
  <c r="O192" i="19" s="1"/>
  <c r="O173" i="18"/>
  <c r="O173" i="22"/>
  <c r="AM50" i="10"/>
  <c r="V173" i="28"/>
  <c r="V173" i="26"/>
  <c r="V173" i="19"/>
  <c r="V192" i="19" s="1"/>
  <c r="V173" i="18"/>
  <c r="V173" i="33"/>
  <c r="V173" i="32"/>
  <c r="V173" i="29"/>
  <c r="V173" i="25"/>
  <c r="V173" i="23"/>
  <c r="V173" i="24"/>
  <c r="V173" i="22"/>
  <c r="V173" i="27"/>
  <c r="V173" i="30"/>
  <c r="V173" i="21"/>
  <c r="AA50" i="10"/>
  <c r="J173" i="32"/>
  <c r="J173" i="29"/>
  <c r="J173" i="23"/>
  <c r="J173" i="21"/>
  <c r="J173" i="30"/>
  <c r="J173" i="25"/>
  <c r="J173" i="27"/>
  <c r="J173" i="18"/>
  <c r="J173" i="33"/>
  <c r="J173" i="19"/>
  <c r="J192" i="19" s="1"/>
  <c r="J173" i="28"/>
  <c r="J173" i="24"/>
  <c r="J173" i="26"/>
  <c r="J173" i="22"/>
  <c r="AI50" i="10"/>
  <c r="R173" i="26"/>
  <c r="R173" i="32"/>
  <c r="R173" i="28"/>
  <c r="R173" i="29"/>
  <c r="R173" i="19"/>
  <c r="R192" i="19" s="1"/>
  <c r="R173" i="22"/>
  <c r="R173" i="24"/>
  <c r="R173" i="21"/>
  <c r="R173" i="27"/>
  <c r="R173" i="18"/>
  <c r="R173" i="33"/>
  <c r="R173" i="30"/>
  <c r="R173" i="25"/>
  <c r="R173" i="23"/>
  <c r="AN50" i="10"/>
  <c r="W173" i="21"/>
  <c r="W173" i="27"/>
  <c r="W173" i="23"/>
  <c r="W173" i="19"/>
  <c r="W192" i="19" s="1"/>
  <c r="W173" i="32"/>
  <c r="W173" i="26"/>
  <c r="W173" i="29"/>
  <c r="W173" i="18"/>
  <c r="W173" i="22"/>
  <c r="W173" i="25"/>
  <c r="W173" i="28"/>
  <c r="W173" i="30"/>
  <c r="W173" i="24"/>
  <c r="W173" i="33"/>
  <c r="U50" i="10"/>
  <c r="D173" i="19"/>
  <c r="D192" i="19" s="1"/>
  <c r="D173" i="33"/>
  <c r="D173" i="30"/>
  <c r="D173" i="28"/>
  <c r="D173" i="21"/>
  <c r="D173" i="32"/>
  <c r="D173" i="24"/>
  <c r="D173" i="27"/>
  <c r="D173" i="29"/>
  <c r="D173" i="22"/>
  <c r="D173" i="23"/>
  <c r="D173" i="25"/>
  <c r="D173" i="18"/>
  <c r="D173" i="26"/>
  <c r="AE50" i="10"/>
  <c r="N173" i="23"/>
  <c r="N173" i="26"/>
  <c r="N173" i="29"/>
  <c r="N173" i="25"/>
  <c r="N173" i="19"/>
  <c r="N192" i="19" s="1"/>
  <c r="N173" i="28"/>
  <c r="N173" i="22"/>
  <c r="N173" i="21"/>
  <c r="N173" i="27"/>
  <c r="N173" i="18"/>
  <c r="N173" i="30"/>
  <c r="N173" i="33"/>
  <c r="N173" i="24"/>
  <c r="N173" i="32"/>
  <c r="X50" i="10"/>
  <c r="G173" i="19"/>
  <c r="G192" i="19" s="1"/>
  <c r="G173" i="24"/>
  <c r="G173" i="26"/>
  <c r="G173" i="18"/>
  <c r="G173" i="27"/>
  <c r="G173" i="29"/>
  <c r="G173" i="33"/>
  <c r="G173" i="32"/>
  <c r="G173" i="25"/>
  <c r="G173" i="28"/>
  <c r="G173" i="23"/>
  <c r="G173" i="22"/>
  <c r="G173" i="21"/>
  <c r="G173" i="30"/>
  <c r="AK50" i="10"/>
  <c r="T173" i="21"/>
  <c r="T173" i="23"/>
  <c r="T173" i="22"/>
  <c r="T173" i="32"/>
  <c r="T173" i="19"/>
  <c r="T192" i="19" s="1"/>
  <c r="T173" i="24"/>
  <c r="T173" i="27"/>
  <c r="T173" i="33"/>
  <c r="T173" i="29"/>
  <c r="T173" i="30"/>
  <c r="T173" i="18"/>
  <c r="T173" i="26"/>
  <c r="T173" i="25"/>
  <c r="T173" i="28"/>
  <c r="Z50" i="10"/>
  <c r="I173" i="33"/>
  <c r="I173" i="25"/>
  <c r="I173" i="21"/>
  <c r="I173" i="26"/>
  <c r="I173" i="27"/>
  <c r="I173" i="19"/>
  <c r="I192" i="19" s="1"/>
  <c r="I173" i="24"/>
  <c r="I173" i="22"/>
  <c r="I173" i="32"/>
  <c r="I173" i="28"/>
  <c r="I173" i="18"/>
  <c r="I173" i="23"/>
  <c r="I173" i="30"/>
  <c r="I173" i="29"/>
  <c r="K173" i="28"/>
  <c r="K173" i="29"/>
  <c r="K173" i="27"/>
  <c r="K173" i="30"/>
  <c r="K173" i="19"/>
  <c r="K192" i="19" s="1"/>
  <c r="K173" i="26"/>
  <c r="K173" i="23"/>
  <c r="K173" i="21"/>
  <c r="K173" i="25"/>
  <c r="K173" i="22"/>
  <c r="K173" i="24"/>
  <c r="K173" i="33"/>
  <c r="K173" i="18"/>
  <c r="K173" i="32"/>
  <c r="C173" i="25"/>
  <c r="C173" i="33"/>
  <c r="C173" i="30"/>
  <c r="C173" i="21"/>
  <c r="C173" i="28"/>
  <c r="C173" i="24"/>
  <c r="C173" i="27"/>
  <c r="C173" i="22"/>
  <c r="C173" i="18"/>
  <c r="C173" i="26"/>
  <c r="C173" i="23"/>
  <c r="C173" i="19"/>
  <c r="C192" i="19" s="1"/>
  <c r="C173" i="29"/>
  <c r="C173" i="32"/>
  <c r="AD50" i="10"/>
  <c r="M173" i="24"/>
  <c r="M173" i="22"/>
  <c r="M173" i="25"/>
  <c r="M173" i="32"/>
  <c r="M173" i="28"/>
  <c r="M173" i="29"/>
  <c r="M173" i="19"/>
  <c r="M192" i="19" s="1"/>
  <c r="M173" i="23"/>
  <c r="M173" i="33"/>
  <c r="M173" i="27"/>
  <c r="M173" i="18"/>
  <c r="M173" i="30"/>
  <c r="M173" i="26"/>
  <c r="M173" i="21"/>
  <c r="S173" i="25"/>
  <c r="S173" i="19"/>
  <c r="S192" i="19" s="1"/>
  <c r="S173" i="28"/>
  <c r="S173" i="22"/>
  <c r="S173" i="21"/>
  <c r="S173" i="27"/>
  <c r="S173" i="23"/>
  <c r="S173" i="30"/>
  <c r="S173" i="18"/>
  <c r="S173" i="33"/>
  <c r="S173" i="26"/>
  <c r="S173" i="29"/>
  <c r="S173" i="32"/>
  <c r="S173" i="24"/>
  <c r="H173" i="22"/>
  <c r="H173" i="21"/>
  <c r="H173" i="27"/>
  <c r="H173" i="32"/>
  <c r="H173" i="29"/>
  <c r="H173" i="24"/>
  <c r="H173" i="19"/>
  <c r="H192" i="19" s="1"/>
  <c r="H173" i="28"/>
  <c r="H173" i="25"/>
  <c r="H173" i="26"/>
  <c r="H173" i="23"/>
  <c r="H173" i="18"/>
  <c r="H173" i="30"/>
  <c r="H173" i="33"/>
  <c r="E173" i="33"/>
  <c r="E173" i="29"/>
  <c r="E173" i="30"/>
  <c r="E173" i="24"/>
  <c r="E173" i="26"/>
  <c r="E173" i="19"/>
  <c r="E192" i="19" s="1"/>
  <c r="E173" i="18"/>
  <c r="E173" i="27"/>
  <c r="E173" i="22"/>
  <c r="E173" i="32"/>
  <c r="E173" i="23"/>
  <c r="E173" i="28"/>
  <c r="E173" i="25"/>
  <c r="E173" i="21"/>
  <c r="Q105" i="32"/>
  <c r="Q124" i="32" s="1"/>
  <c r="Q105" i="27"/>
  <c r="Q124" i="27" s="1"/>
  <c r="Q105" i="33"/>
  <c r="Q124" i="33" s="1"/>
  <c r="Q105" i="21"/>
  <c r="Q124" i="21" s="1"/>
  <c r="Q105" i="29"/>
  <c r="Q124" i="29" s="1"/>
  <c r="Q105" i="22"/>
  <c r="Q124" i="22" s="1"/>
  <c r="Q105" i="19"/>
  <c r="Q124" i="19" s="1"/>
  <c r="Q105" i="25"/>
  <c r="Q124" i="25" s="1"/>
  <c r="Q105" i="24"/>
  <c r="Q124" i="24" s="1"/>
  <c r="Q105" i="18"/>
  <c r="Q124" i="18" s="1"/>
  <c r="Q105" i="26"/>
  <c r="Q124" i="26" s="1"/>
  <c r="Q105" i="30"/>
  <c r="Q124" i="30" s="1"/>
  <c r="Q105" i="28"/>
  <c r="Q124" i="28" s="1"/>
  <c r="Q105" i="23"/>
  <c r="Q124" i="23" s="1"/>
  <c r="E105" i="28"/>
  <c r="E124" i="28" s="1"/>
  <c r="E105" i="21"/>
  <c r="E124" i="21" s="1"/>
  <c r="E105" i="19"/>
  <c r="E124" i="19" s="1"/>
  <c r="E105" i="30"/>
  <c r="E124" i="30" s="1"/>
  <c r="E105" i="26"/>
  <c r="E124" i="26" s="1"/>
  <c r="E105" i="25"/>
  <c r="E124" i="25" s="1"/>
  <c r="E105" i="33"/>
  <c r="E124" i="33" s="1"/>
  <c r="E105" i="24"/>
  <c r="E124" i="24" s="1"/>
  <c r="E105" i="29"/>
  <c r="E124" i="29" s="1"/>
  <c r="E105" i="27"/>
  <c r="E124" i="27" s="1"/>
  <c r="E105" i="22"/>
  <c r="E124" i="22" s="1"/>
  <c r="E105" i="18"/>
  <c r="E124" i="18" s="1"/>
  <c r="E105" i="23"/>
  <c r="E124" i="23" s="1"/>
  <c r="E105" i="32"/>
  <c r="E124" i="32" s="1"/>
  <c r="U105" i="19"/>
  <c r="U124" i="19" s="1"/>
  <c r="U105" i="21"/>
  <c r="U124" i="21" s="1"/>
  <c r="U105" i="24"/>
  <c r="U124" i="24" s="1"/>
  <c r="U105" i="32"/>
  <c r="U124" i="32" s="1"/>
  <c r="U105" i="28"/>
  <c r="U124" i="28" s="1"/>
  <c r="U105" i="25"/>
  <c r="U124" i="25" s="1"/>
  <c r="U105" i="29"/>
  <c r="U124" i="29" s="1"/>
  <c r="U105" i="30"/>
  <c r="U124" i="30" s="1"/>
  <c r="U105" i="26"/>
  <c r="U124" i="26" s="1"/>
  <c r="U105" i="22"/>
  <c r="U124" i="22" s="1"/>
  <c r="U105" i="18"/>
  <c r="U124" i="18" s="1"/>
  <c r="U105" i="27"/>
  <c r="U124" i="27" s="1"/>
  <c r="U105" i="33"/>
  <c r="U124" i="33" s="1"/>
  <c r="U105" i="23"/>
  <c r="U124" i="23" s="1"/>
  <c r="D105" i="29"/>
  <c r="D124" i="29" s="1"/>
  <c r="D105" i="32"/>
  <c r="D124" i="32" s="1"/>
  <c r="D105" i="19"/>
  <c r="D124" i="19" s="1"/>
  <c r="D105" i="33"/>
  <c r="D124" i="33" s="1"/>
  <c r="D105" i="25"/>
  <c r="D124" i="25" s="1"/>
  <c r="D105" i="30"/>
  <c r="D124" i="30" s="1"/>
  <c r="D105" i="18"/>
  <c r="D124" i="18" s="1"/>
  <c r="D105" i="24"/>
  <c r="D124" i="24" s="1"/>
  <c r="D105" i="28"/>
  <c r="D124" i="28" s="1"/>
  <c r="D105" i="23"/>
  <c r="D124" i="23" s="1"/>
  <c r="D105" i="22"/>
  <c r="D124" i="22" s="1"/>
  <c r="D105" i="21"/>
  <c r="D124" i="21" s="1"/>
  <c r="D105" i="27"/>
  <c r="D124" i="27" s="1"/>
  <c r="D105" i="26"/>
  <c r="D124" i="26" s="1"/>
  <c r="M105" i="22"/>
  <c r="M124" i="22" s="1"/>
  <c r="M105" i="23"/>
  <c r="M124" i="23" s="1"/>
  <c r="M105" i="19"/>
  <c r="M124" i="19" s="1"/>
  <c r="M105" i="27"/>
  <c r="M124" i="27" s="1"/>
  <c r="M105" i="21"/>
  <c r="M124" i="21" s="1"/>
  <c r="M105" i="25"/>
  <c r="M124" i="25" s="1"/>
  <c r="M105" i="29"/>
  <c r="M124" i="29" s="1"/>
  <c r="M105" i="24"/>
  <c r="M124" i="24" s="1"/>
  <c r="M105" i="26"/>
  <c r="M124" i="26" s="1"/>
  <c r="M105" i="28"/>
  <c r="M124" i="28" s="1"/>
  <c r="M105" i="32"/>
  <c r="M124" i="32" s="1"/>
  <c r="M105" i="33"/>
  <c r="M124" i="33" s="1"/>
  <c r="M105" i="30"/>
  <c r="M124" i="30" s="1"/>
  <c r="M105" i="18"/>
  <c r="M124" i="18" s="1"/>
  <c r="I105" i="18"/>
  <c r="I124" i="18" s="1"/>
  <c r="I105" i="32"/>
  <c r="I124" i="32" s="1"/>
  <c r="I105" i="19"/>
  <c r="I124" i="19" s="1"/>
  <c r="I105" i="29"/>
  <c r="I124" i="29" s="1"/>
  <c r="I105" i="22"/>
  <c r="I124" i="22" s="1"/>
  <c r="I105" i="21"/>
  <c r="I124" i="21" s="1"/>
  <c r="I105" i="26"/>
  <c r="I124" i="26" s="1"/>
  <c r="I105" i="30"/>
  <c r="I124" i="30" s="1"/>
  <c r="I105" i="28"/>
  <c r="I124" i="28" s="1"/>
  <c r="I105" i="23"/>
  <c r="I124" i="23" s="1"/>
  <c r="I105" i="24"/>
  <c r="I124" i="24" s="1"/>
  <c r="I105" i="27"/>
  <c r="I124" i="27" s="1"/>
  <c r="I105" i="25"/>
  <c r="I124" i="25" s="1"/>
  <c r="I105" i="33"/>
  <c r="I124" i="33" s="1"/>
  <c r="O105" i="32"/>
  <c r="O124" i="32" s="1"/>
  <c r="O105" i="23"/>
  <c r="O124" i="23" s="1"/>
  <c r="O105" i="33"/>
  <c r="O124" i="33" s="1"/>
  <c r="O105" i="30"/>
  <c r="O124" i="30" s="1"/>
  <c r="O105" i="29"/>
  <c r="O124" i="29" s="1"/>
  <c r="O105" i="28"/>
  <c r="O124" i="28" s="1"/>
  <c r="O105" i="21"/>
  <c r="O124" i="21" s="1"/>
  <c r="O105" i="25"/>
  <c r="O124" i="25" s="1"/>
  <c r="O105" i="18"/>
  <c r="O124" i="18" s="1"/>
  <c r="O105" i="27"/>
  <c r="O124" i="27" s="1"/>
  <c r="O105" i="19"/>
  <c r="O124" i="19" s="1"/>
  <c r="O105" i="26"/>
  <c r="O124" i="26" s="1"/>
  <c r="O105" i="24"/>
  <c r="O124" i="24" s="1"/>
  <c r="O105" i="22"/>
  <c r="O124" i="22" s="1"/>
  <c r="L105" i="30"/>
  <c r="L124" i="30" s="1"/>
  <c r="L105" i="21"/>
  <c r="L124" i="21" s="1"/>
  <c r="L105" i="22"/>
  <c r="L124" i="22" s="1"/>
  <c r="L105" i="25"/>
  <c r="L124" i="25" s="1"/>
  <c r="L105" i="23"/>
  <c r="L124" i="23" s="1"/>
  <c r="L105" i="28"/>
  <c r="L124" i="28" s="1"/>
  <c r="L105" i="32"/>
  <c r="L124" i="32" s="1"/>
  <c r="L105" i="18"/>
  <c r="L124" i="18" s="1"/>
  <c r="L105" i="19"/>
  <c r="L124" i="19" s="1"/>
  <c r="L105" i="29"/>
  <c r="L124" i="29" s="1"/>
  <c r="L105" i="26"/>
  <c r="L124" i="26" s="1"/>
  <c r="L105" i="33"/>
  <c r="L124" i="33" s="1"/>
  <c r="L105" i="27"/>
  <c r="L124" i="27" s="1"/>
  <c r="L105" i="24"/>
  <c r="L124" i="24" s="1"/>
  <c r="K105" i="32"/>
  <c r="K124" i="32" s="1"/>
  <c r="K105" i="27"/>
  <c r="K124" i="27" s="1"/>
  <c r="K105" i="26"/>
  <c r="K124" i="26" s="1"/>
  <c r="K105" i="28"/>
  <c r="K124" i="28" s="1"/>
  <c r="K105" i="24"/>
  <c r="K124" i="24" s="1"/>
  <c r="K105" i="23"/>
  <c r="K124" i="23" s="1"/>
  <c r="K105" i="22"/>
  <c r="K124" i="22" s="1"/>
  <c r="K105" i="30"/>
  <c r="K124" i="30" s="1"/>
  <c r="K105" i="18"/>
  <c r="K124" i="18" s="1"/>
  <c r="K105" i="33"/>
  <c r="K124" i="33" s="1"/>
  <c r="K105" i="25"/>
  <c r="K124" i="25" s="1"/>
  <c r="K105" i="21"/>
  <c r="K124" i="21" s="1"/>
  <c r="K105" i="29"/>
  <c r="K124" i="29" s="1"/>
  <c r="K105" i="19"/>
  <c r="K124" i="19" s="1"/>
  <c r="G105" i="29"/>
  <c r="G124" i="29" s="1"/>
  <c r="G105" i="30"/>
  <c r="G124" i="30" s="1"/>
  <c r="G105" i="19"/>
  <c r="G124" i="19" s="1"/>
  <c r="G105" i="23"/>
  <c r="G124" i="23" s="1"/>
  <c r="G105" i="25"/>
  <c r="G124" i="25" s="1"/>
  <c r="G105" i="27"/>
  <c r="G124" i="27" s="1"/>
  <c r="G105" i="24"/>
  <c r="G124" i="24" s="1"/>
  <c r="G105" i="28"/>
  <c r="G124" i="28" s="1"/>
  <c r="G105" i="22"/>
  <c r="G124" i="22" s="1"/>
  <c r="G105" i="33"/>
  <c r="G124" i="33" s="1"/>
  <c r="G105" i="32"/>
  <c r="G124" i="32" s="1"/>
  <c r="G105" i="18"/>
  <c r="G124" i="18" s="1"/>
  <c r="G105" i="21"/>
  <c r="G124" i="21" s="1"/>
  <c r="G105" i="26"/>
  <c r="G124" i="26" s="1"/>
  <c r="J105" i="21"/>
  <c r="J124" i="21" s="1"/>
  <c r="J105" i="25"/>
  <c r="J124" i="25" s="1"/>
  <c r="J105" i="32"/>
  <c r="J124" i="32" s="1"/>
  <c r="J105" i="18"/>
  <c r="J124" i="18" s="1"/>
  <c r="J105" i="29"/>
  <c r="J124" i="29" s="1"/>
  <c r="J105" i="23"/>
  <c r="J124" i="23" s="1"/>
  <c r="J105" i="27"/>
  <c r="J124" i="27" s="1"/>
  <c r="J105" i="24"/>
  <c r="J124" i="24" s="1"/>
  <c r="J105" i="30"/>
  <c r="J124" i="30" s="1"/>
  <c r="J105" i="22"/>
  <c r="J124" i="22" s="1"/>
  <c r="J105" i="26"/>
  <c r="J124" i="26" s="1"/>
  <c r="J105" i="19"/>
  <c r="J124" i="19" s="1"/>
  <c r="J105" i="28"/>
  <c r="J124" i="28" s="1"/>
  <c r="J105" i="33"/>
  <c r="J124" i="33" s="1"/>
  <c r="W105" i="18"/>
  <c r="W124" i="18" s="1"/>
  <c r="W105" i="33"/>
  <c r="W124" i="33" s="1"/>
  <c r="W105" i="29"/>
  <c r="W124" i="29" s="1"/>
  <c r="W105" i="19"/>
  <c r="W124" i="19" s="1"/>
  <c r="W105" i="30"/>
  <c r="W124" i="30" s="1"/>
  <c r="W105" i="26"/>
  <c r="W124" i="26" s="1"/>
  <c r="W105" i="32"/>
  <c r="W124" i="32" s="1"/>
  <c r="W105" i="27"/>
  <c r="W124" i="27" s="1"/>
  <c r="W105" i="23"/>
  <c r="W124" i="23" s="1"/>
  <c r="W105" i="22"/>
  <c r="W124" i="22" s="1"/>
  <c r="W105" i="24"/>
  <c r="W124" i="24" s="1"/>
  <c r="W105" i="28"/>
  <c r="W124" i="28" s="1"/>
  <c r="W105" i="25"/>
  <c r="W124" i="25" s="1"/>
  <c r="W105" i="21"/>
  <c r="W124" i="21" s="1"/>
  <c r="N105" i="32"/>
  <c r="N124" i="32" s="1"/>
  <c r="N105" i="19"/>
  <c r="N124" i="19" s="1"/>
  <c r="N105" i="29"/>
  <c r="N124" i="29" s="1"/>
  <c r="N105" i="18"/>
  <c r="N124" i="18" s="1"/>
  <c r="N105" i="26"/>
  <c r="N124" i="26" s="1"/>
  <c r="N105" i="21"/>
  <c r="N124" i="21" s="1"/>
  <c r="N105" i="30"/>
  <c r="N124" i="30" s="1"/>
  <c r="N105" i="28"/>
  <c r="N124" i="28" s="1"/>
  <c r="N105" i="23"/>
  <c r="N124" i="23" s="1"/>
  <c r="N105" i="24"/>
  <c r="N124" i="24" s="1"/>
  <c r="N105" i="27"/>
  <c r="N124" i="27" s="1"/>
  <c r="N105" i="25"/>
  <c r="N124" i="25" s="1"/>
  <c r="N105" i="22"/>
  <c r="N124" i="22" s="1"/>
  <c r="N105" i="33"/>
  <c r="N124" i="33" s="1"/>
  <c r="T105" i="32"/>
  <c r="T124" i="32" s="1"/>
  <c r="T105" i="27"/>
  <c r="T124" i="27" s="1"/>
  <c r="T105" i="24"/>
  <c r="T124" i="24" s="1"/>
  <c r="T105" i="26"/>
  <c r="T124" i="26" s="1"/>
  <c r="T105" i="33"/>
  <c r="T124" i="33" s="1"/>
  <c r="T105" i="23"/>
  <c r="T124" i="23" s="1"/>
  <c r="T105" i="25"/>
  <c r="T124" i="25" s="1"/>
  <c r="T105" i="22"/>
  <c r="T124" i="22" s="1"/>
  <c r="T105" i="28"/>
  <c r="T124" i="28" s="1"/>
  <c r="T105" i="21"/>
  <c r="T124" i="21" s="1"/>
  <c r="T105" i="29"/>
  <c r="T124" i="29" s="1"/>
  <c r="T105" i="30"/>
  <c r="T124" i="30" s="1"/>
  <c r="T105" i="19"/>
  <c r="T124" i="19" s="1"/>
  <c r="T105" i="18"/>
  <c r="T124" i="18" s="1"/>
  <c r="F105" i="21"/>
  <c r="F124" i="21" s="1"/>
  <c r="F105" i="33"/>
  <c r="F124" i="33" s="1"/>
  <c r="F105" i="25"/>
  <c r="F124" i="25" s="1"/>
  <c r="F105" i="30"/>
  <c r="F124" i="30" s="1"/>
  <c r="F105" i="32"/>
  <c r="F124" i="32" s="1"/>
  <c r="F105" i="23"/>
  <c r="F124" i="23" s="1"/>
  <c r="F105" i="28"/>
  <c r="F124" i="28" s="1"/>
  <c r="F105" i="27"/>
  <c r="F124" i="27" s="1"/>
  <c r="F105" i="26"/>
  <c r="F124" i="26" s="1"/>
  <c r="F105" i="18"/>
  <c r="F124" i="18" s="1"/>
  <c r="F105" i="22"/>
  <c r="F124" i="22" s="1"/>
  <c r="F105" i="29"/>
  <c r="F124" i="29" s="1"/>
  <c r="F105" i="24"/>
  <c r="F124" i="24" s="1"/>
  <c r="F105" i="19"/>
  <c r="F124" i="19" s="1"/>
  <c r="R105" i="33"/>
  <c r="R124" i="33" s="1"/>
  <c r="R105" i="32"/>
  <c r="R124" i="32" s="1"/>
  <c r="R105" i="28"/>
  <c r="R124" i="28" s="1"/>
  <c r="R105" i="24"/>
  <c r="R124" i="24" s="1"/>
  <c r="R105" i="21"/>
  <c r="R124" i="21" s="1"/>
  <c r="R105" i="19"/>
  <c r="R124" i="19" s="1"/>
  <c r="R105" i="29"/>
  <c r="R124" i="29" s="1"/>
  <c r="R105" i="25"/>
  <c r="R124" i="25" s="1"/>
  <c r="R105" i="18"/>
  <c r="R124" i="18" s="1"/>
  <c r="R105" i="22"/>
  <c r="R124" i="22" s="1"/>
  <c r="R105" i="23"/>
  <c r="R124" i="23" s="1"/>
  <c r="R105" i="30"/>
  <c r="R124" i="30" s="1"/>
  <c r="R105" i="27"/>
  <c r="R124" i="27" s="1"/>
  <c r="R105" i="26"/>
  <c r="R124" i="26" s="1"/>
  <c r="H105" i="22"/>
  <c r="H124" i="22" s="1"/>
  <c r="H105" i="28"/>
  <c r="H124" i="28" s="1"/>
  <c r="H105" i="32"/>
  <c r="H124" i="32" s="1"/>
  <c r="H105" i="18"/>
  <c r="H124" i="18" s="1"/>
  <c r="H105" i="25"/>
  <c r="H124" i="25" s="1"/>
  <c r="H105" i="30"/>
  <c r="H124" i="30" s="1"/>
  <c r="H105" i="26"/>
  <c r="H124" i="26" s="1"/>
  <c r="H105" i="27"/>
  <c r="H124" i="27" s="1"/>
  <c r="H105" i="21"/>
  <c r="H124" i="21" s="1"/>
  <c r="H105" i="23"/>
  <c r="H124" i="23" s="1"/>
  <c r="H105" i="33"/>
  <c r="H124" i="33" s="1"/>
  <c r="H105" i="19"/>
  <c r="H124" i="19" s="1"/>
  <c r="H105" i="24"/>
  <c r="H124" i="24" s="1"/>
  <c r="H105" i="29"/>
  <c r="H124" i="29" s="1"/>
  <c r="C105" i="22"/>
  <c r="C124" i="22" s="1"/>
  <c r="C105" i="19"/>
  <c r="C124" i="19" s="1"/>
  <c r="C105" i="21"/>
  <c r="C124" i="21" s="1"/>
  <c r="C105" i="30"/>
  <c r="C124" i="30" s="1"/>
  <c r="C105" i="29"/>
  <c r="C124" i="29" s="1"/>
  <c r="C105" i="26"/>
  <c r="C124" i="26" s="1"/>
  <c r="C105" i="25"/>
  <c r="C124" i="25" s="1"/>
  <c r="C105" i="18"/>
  <c r="C124" i="18" s="1"/>
  <c r="C105" i="24"/>
  <c r="C124" i="24" s="1"/>
  <c r="C105" i="28"/>
  <c r="C124" i="28" s="1"/>
  <c r="C105" i="23"/>
  <c r="C124" i="23" s="1"/>
  <c r="C105" i="27"/>
  <c r="C124" i="27" s="1"/>
  <c r="C105" i="32"/>
  <c r="C124" i="32" s="1"/>
  <c r="C105" i="33"/>
  <c r="C124" i="33" s="1"/>
  <c r="C71" i="21"/>
  <c r="C71" i="23"/>
  <c r="C71" i="33"/>
  <c r="C71" i="27"/>
  <c r="C71" i="26"/>
  <c r="C71" i="19"/>
  <c r="C71" i="22"/>
  <c r="C71" i="25"/>
  <c r="C71" i="24"/>
  <c r="C71" i="29"/>
  <c r="C71" i="30"/>
  <c r="C71" i="18"/>
  <c r="C71" i="28"/>
  <c r="C71" i="32"/>
  <c r="G71" i="30"/>
  <c r="G71" i="28"/>
  <c r="G71" i="18"/>
  <c r="G71" i="22"/>
  <c r="G71" i="24"/>
  <c r="G71" i="19"/>
  <c r="G71" i="27"/>
  <c r="G71" i="21"/>
  <c r="G71" i="25"/>
  <c r="G71" i="32"/>
  <c r="G71" i="33"/>
  <c r="G71" i="23"/>
  <c r="G71" i="26"/>
  <c r="G71" i="29"/>
  <c r="P71" i="19"/>
  <c r="P71" i="28"/>
  <c r="P71" i="27"/>
  <c r="P71" i="25"/>
  <c r="P71" i="24"/>
  <c r="P71" i="33"/>
  <c r="P71" i="26"/>
  <c r="P71" i="32"/>
  <c r="P71" i="18"/>
  <c r="P71" i="30"/>
  <c r="P71" i="23"/>
  <c r="P71" i="22"/>
  <c r="P71" i="29"/>
  <c r="P71" i="21"/>
  <c r="W71" i="24"/>
  <c r="W71" i="30"/>
  <c r="W71" i="21"/>
  <c r="W71" i="19"/>
  <c r="W71" i="28"/>
  <c r="W71" i="25"/>
  <c r="W71" i="27"/>
  <c r="W71" i="22"/>
  <c r="W71" i="32"/>
  <c r="W71" i="33"/>
  <c r="W71" i="29"/>
  <c r="W71" i="26"/>
  <c r="W71" i="23"/>
  <c r="W71" i="18"/>
  <c r="N71" i="32"/>
  <c r="N71" i="30"/>
  <c r="N71" i="26"/>
  <c r="N71" i="27"/>
  <c r="N71" i="33"/>
  <c r="N71" i="19"/>
  <c r="N71" i="23"/>
  <c r="N71" i="24"/>
  <c r="N71" i="25"/>
  <c r="N71" i="29"/>
  <c r="N71" i="18"/>
  <c r="N71" i="21"/>
  <c r="N71" i="28"/>
  <c r="N71" i="22"/>
  <c r="Q71" i="27"/>
  <c r="Q71" i="23"/>
  <c r="Q71" i="32"/>
  <c r="Q71" i="22"/>
  <c r="AH162" i="10" s="1"/>
  <c r="Q71" i="30"/>
  <c r="Q71" i="26"/>
  <c r="Q71" i="33"/>
  <c r="Q71" i="25"/>
  <c r="Q71" i="19"/>
  <c r="Q71" i="24"/>
  <c r="Q71" i="21"/>
  <c r="Q71" i="28"/>
  <c r="Q71" i="29"/>
  <c r="Q71" i="18"/>
  <c r="S71" i="21"/>
  <c r="S71" i="19"/>
  <c r="S71" i="26"/>
  <c r="S71" i="30"/>
  <c r="S71" i="29"/>
  <c r="S71" i="33"/>
  <c r="S71" i="22"/>
  <c r="S71" i="27"/>
  <c r="S71" i="24"/>
  <c r="S71" i="25"/>
  <c r="S71" i="28"/>
  <c r="S71" i="18"/>
  <c r="S71" i="23"/>
  <c r="S71" i="32"/>
  <c r="F71" i="32"/>
  <c r="F71" i="25"/>
  <c r="F71" i="28"/>
  <c r="F71" i="30"/>
  <c r="F71" i="22"/>
  <c r="F71" i="29"/>
  <c r="F71" i="33"/>
  <c r="F71" i="21"/>
  <c r="F71" i="26"/>
  <c r="F71" i="23"/>
  <c r="F71" i="19"/>
  <c r="F71" i="18"/>
  <c r="F71" i="27"/>
  <c r="F71" i="24"/>
  <c r="V71" i="21"/>
  <c r="V71" i="26"/>
  <c r="V71" i="28"/>
  <c r="V71" i="25"/>
  <c r="V71" i="24"/>
  <c r="V71" i="30"/>
  <c r="V71" i="29"/>
  <c r="V71" i="22"/>
  <c r="V71" i="33"/>
  <c r="V71" i="32"/>
  <c r="V71" i="18"/>
  <c r="V71" i="27"/>
  <c r="V71" i="19"/>
  <c r="V71" i="23"/>
  <c r="D71" i="19"/>
  <c r="D71" i="24"/>
  <c r="D71" i="25"/>
  <c r="D71" i="27"/>
  <c r="D71" i="32"/>
  <c r="D71" i="26"/>
  <c r="D71" i="23"/>
  <c r="D71" i="21"/>
  <c r="D71" i="29"/>
  <c r="D71" i="18"/>
  <c r="D71" i="22"/>
  <c r="U162" i="10" s="1"/>
  <c r="D71" i="33"/>
  <c r="D71" i="28"/>
  <c r="D71" i="30"/>
  <c r="I71" i="22"/>
  <c r="I71" i="25"/>
  <c r="I71" i="30"/>
  <c r="I71" i="21"/>
  <c r="I71" i="19"/>
  <c r="I71" i="18"/>
  <c r="I71" i="33"/>
  <c r="I71" i="23"/>
  <c r="I71" i="28"/>
  <c r="I71" i="27"/>
  <c r="Z390" i="10" s="1"/>
  <c r="I71" i="26"/>
  <c r="I71" i="24"/>
  <c r="I71" i="29"/>
  <c r="I71" i="32"/>
  <c r="E29" i="20"/>
  <c r="E30" i="20"/>
  <c r="E27" i="20"/>
  <c r="E32" i="20"/>
  <c r="E24" i="20"/>
  <c r="E31" i="20"/>
  <c r="E33" i="20"/>
  <c r="E28" i="20"/>
  <c r="E25" i="20"/>
  <c r="E26" i="20"/>
  <c r="E21" i="21"/>
  <c r="E26" i="21" s="1"/>
  <c r="E277" i="21"/>
  <c r="E270" i="21"/>
  <c r="E273" i="21"/>
  <c r="E276" i="21"/>
  <c r="E279" i="21"/>
  <c r="E275" i="21"/>
  <c r="E278" i="21"/>
  <c r="E271" i="21"/>
  <c r="E274" i="21"/>
  <c r="E272" i="21"/>
  <c r="D267" i="21"/>
  <c r="E75" i="3" s="1"/>
  <c r="D13" i="21"/>
  <c r="F33" i="21"/>
  <c r="F25" i="21"/>
  <c r="F29" i="21"/>
  <c r="F32" i="21"/>
  <c r="F28" i="21"/>
  <c r="F31" i="21"/>
  <c r="F30" i="21"/>
  <c r="F24" i="21"/>
  <c r="F27" i="21"/>
  <c r="F26" i="21"/>
  <c r="T64" i="10"/>
  <c r="H64" i="10" s="1"/>
  <c r="T65" i="10"/>
  <c r="H65" i="10" s="1"/>
  <c r="X48" i="10"/>
  <c r="Z48" i="10"/>
  <c r="AN48" i="10"/>
  <c r="AH48" i="10"/>
  <c r="D21" i="20"/>
  <c r="C267" i="20"/>
  <c r="C272" i="20" s="1"/>
  <c r="T115" i="10" s="1"/>
  <c r="H115" i="10" s="1"/>
  <c r="C13" i="20"/>
  <c r="F173" i="20"/>
  <c r="W88" i="10" s="1"/>
  <c r="S173" i="20"/>
  <c r="AJ88" i="10" s="1"/>
  <c r="W71" i="20"/>
  <c r="H105" i="20"/>
  <c r="H124" i="20" s="1"/>
  <c r="Q71" i="20"/>
  <c r="I173" i="20"/>
  <c r="Z88" i="10" s="1"/>
  <c r="E105" i="20"/>
  <c r="E124" i="20" s="1"/>
  <c r="C71" i="20"/>
  <c r="T105" i="20"/>
  <c r="T124" i="20" s="1"/>
  <c r="U105" i="20"/>
  <c r="U124" i="20" s="1"/>
  <c r="F105" i="20"/>
  <c r="F124" i="20" s="1"/>
  <c r="P71" i="20"/>
  <c r="J105" i="20"/>
  <c r="J124" i="20" s="1"/>
  <c r="K105" i="20"/>
  <c r="K124" i="20" s="1"/>
  <c r="D71" i="20"/>
  <c r="S71" i="20"/>
  <c r="N105" i="20"/>
  <c r="N124" i="20" s="1"/>
  <c r="D173" i="20"/>
  <c r="U88" i="10" s="1"/>
  <c r="R105" i="20"/>
  <c r="R124" i="20" s="1"/>
  <c r="J173" i="20"/>
  <c r="AA88" i="10" s="1"/>
  <c r="G173" i="20"/>
  <c r="X88" i="10" s="1"/>
  <c r="W173" i="20"/>
  <c r="AN88" i="10" s="1"/>
  <c r="M173" i="20"/>
  <c r="AD88" i="10" s="1"/>
  <c r="T173" i="20"/>
  <c r="AK88" i="10" s="1"/>
  <c r="O105" i="20"/>
  <c r="O124" i="20" s="1"/>
  <c r="O173" i="20"/>
  <c r="AF88" i="10" s="1"/>
  <c r="L173" i="20"/>
  <c r="AC88" i="10" s="1"/>
  <c r="I105" i="20"/>
  <c r="I124" i="20" s="1"/>
  <c r="H173" i="20"/>
  <c r="Y88" i="10" s="1"/>
  <c r="C173" i="20"/>
  <c r="T88" i="10" s="1"/>
  <c r="Q105" i="20"/>
  <c r="Q124" i="20" s="1"/>
  <c r="R173" i="20"/>
  <c r="AI88" i="10" s="1"/>
  <c r="K173" i="20"/>
  <c r="AB88" i="10" s="1"/>
  <c r="Q173" i="20"/>
  <c r="AH88" i="10" s="1"/>
  <c r="V173" i="20"/>
  <c r="AM88" i="10" s="1"/>
  <c r="AO88" i="10" s="1"/>
  <c r="AP88" i="10" s="1"/>
  <c r="AQ88" i="10" s="1"/>
  <c r="AR88" i="10" s="1"/>
  <c r="AS88" i="10" s="1"/>
  <c r="AT88" i="10" s="1"/>
  <c r="C105" i="20"/>
  <c r="C124" i="20" s="1"/>
  <c r="N173" i="20"/>
  <c r="AE88" i="10" s="1"/>
  <c r="I71" i="20"/>
  <c r="L105" i="20"/>
  <c r="L124" i="20" s="1"/>
  <c r="N71" i="20"/>
  <c r="G71" i="20"/>
  <c r="E173" i="20"/>
  <c r="V88" i="10" s="1"/>
  <c r="M105" i="20"/>
  <c r="M124" i="20" s="1"/>
  <c r="G105" i="20"/>
  <c r="G124" i="20" s="1"/>
  <c r="U173" i="20"/>
  <c r="AL88" i="10" s="1"/>
  <c r="V71" i="20"/>
  <c r="W105" i="20"/>
  <c r="W124" i="20" s="1"/>
  <c r="D105" i="20"/>
  <c r="D124" i="20" s="1"/>
  <c r="P173" i="20"/>
  <c r="AG88" i="10" s="1"/>
  <c r="F71" i="20"/>
  <c r="D110" i="17"/>
  <c r="C110" i="17"/>
  <c r="G110" i="17"/>
  <c r="W76" i="17"/>
  <c r="V3" i="17"/>
  <c r="J155" i="17"/>
  <c r="P155" i="17"/>
  <c r="V152" i="17"/>
  <c r="L152" i="17"/>
  <c r="F154" i="17"/>
  <c r="G155" i="17"/>
  <c r="U149" i="17"/>
  <c r="M150" i="17"/>
  <c r="M20" i="17"/>
  <c r="U17" i="17"/>
  <c r="V150" i="17"/>
  <c r="R20" i="17"/>
  <c r="U156" i="17"/>
  <c r="G153" i="17"/>
  <c r="E155" i="17"/>
  <c r="G156" i="17"/>
  <c r="G20" i="17" s="1"/>
  <c r="H153" i="17"/>
  <c r="J151" i="17"/>
  <c r="Q19" i="17"/>
  <c r="R151" i="17"/>
  <c r="C149" i="17"/>
  <c r="S148" i="17"/>
  <c r="L17" i="17"/>
  <c r="L148" i="17"/>
  <c r="E149" i="17"/>
  <c r="G151" i="17"/>
  <c r="V155" i="17"/>
  <c r="Q152" i="17"/>
  <c r="M154" i="17"/>
  <c r="R154" i="17"/>
  <c r="C154" i="17"/>
  <c r="R152" i="17"/>
  <c r="D151" i="17"/>
  <c r="Q18" i="17"/>
  <c r="E153" i="17"/>
  <c r="Q148" i="17"/>
  <c r="M153" i="17"/>
  <c r="N153" i="17"/>
  <c r="V154" i="17"/>
  <c r="R17" i="17"/>
  <c r="L20" i="17"/>
  <c r="P17" i="17"/>
  <c r="M152" i="17"/>
  <c r="E148" i="17"/>
  <c r="I153" i="17"/>
  <c r="P154" i="17"/>
  <c r="M155" i="17"/>
  <c r="W154" i="17"/>
  <c r="D154" i="17"/>
  <c r="C153" i="17"/>
  <c r="K155" i="17"/>
  <c r="N155" i="17"/>
  <c r="R155" i="17"/>
  <c r="Q17" i="17"/>
  <c r="V20" i="17"/>
  <c r="C152" i="17"/>
  <c r="D20" i="17"/>
  <c r="P151" i="17"/>
  <c r="C156" i="17"/>
  <c r="S153" i="17"/>
  <c r="S155" i="17"/>
  <c r="O3" i="17"/>
  <c r="S40" i="17"/>
  <c r="K152" i="17"/>
  <c r="N154" i="17"/>
  <c r="N156" i="17"/>
  <c r="L154" i="17"/>
  <c r="H55" i="17"/>
  <c r="H61" i="17" s="1"/>
  <c r="I155" i="17"/>
  <c r="F153" i="17"/>
  <c r="W155" i="17"/>
  <c r="I152" i="17"/>
  <c r="S16" i="17"/>
  <c r="V148" i="17"/>
  <c r="T148" i="17"/>
  <c r="E150" i="17"/>
  <c r="T156" i="17"/>
  <c r="D153" i="17"/>
  <c r="V153" i="17"/>
  <c r="T154" i="17"/>
  <c r="J153" i="17"/>
  <c r="T152" i="17"/>
  <c r="K148" i="17"/>
  <c r="D19" i="17"/>
  <c r="C19" i="17"/>
  <c r="S149" i="17"/>
  <c r="T19" i="17"/>
  <c r="P20" i="17"/>
  <c r="V151" i="17"/>
  <c r="Q156" i="17"/>
  <c r="U152" i="17"/>
  <c r="T153" i="17"/>
  <c r="H18" i="17"/>
  <c r="F152" i="17"/>
  <c r="U151" i="17"/>
  <c r="L150" i="17"/>
  <c r="M148" i="17"/>
  <c r="J148" i="17"/>
  <c r="W151" i="17"/>
  <c r="C150" i="17"/>
  <c r="O17" i="17"/>
  <c r="E151" i="17"/>
  <c r="S18" i="17"/>
  <c r="H150" i="17"/>
  <c r="S156" i="17"/>
  <c r="N151" i="17"/>
  <c r="O154" i="17"/>
  <c r="O155" i="17"/>
  <c r="U154" i="17"/>
  <c r="F20" i="17"/>
  <c r="C178" i="17"/>
  <c r="F19" i="17"/>
  <c r="S105" i="34"/>
  <c r="S124" i="34" s="1"/>
  <c r="I76" i="17"/>
  <c r="O152" i="17"/>
  <c r="I151" i="17"/>
  <c r="D149" i="17"/>
  <c r="O149" i="17"/>
  <c r="I3" i="17"/>
  <c r="F3" i="17"/>
  <c r="R149" i="17"/>
  <c r="G149" i="17"/>
  <c r="R150" i="17"/>
  <c r="L3" i="17"/>
  <c r="P149" i="17"/>
  <c r="O147" i="17"/>
  <c r="W148" i="17"/>
  <c r="J152" i="17"/>
  <c r="M151" i="17"/>
  <c r="Q149" i="17"/>
  <c r="W17" i="17"/>
  <c r="R40" i="17"/>
  <c r="T3" i="17"/>
  <c r="E18" i="17"/>
  <c r="T55" i="17"/>
  <c r="T59" i="17" s="1"/>
  <c r="O20" i="17"/>
  <c r="W178" i="17"/>
  <c r="I150" i="17"/>
  <c r="F148" i="17"/>
  <c r="U19" i="17"/>
  <c r="N178" i="17"/>
  <c r="Q150" i="17"/>
  <c r="S178" i="17"/>
  <c r="I178" i="17"/>
  <c r="D178" i="17"/>
  <c r="T178" i="17"/>
  <c r="E178" i="17"/>
  <c r="I147" i="17"/>
  <c r="R178" i="17"/>
  <c r="K149" i="17"/>
  <c r="M178" i="17"/>
  <c r="O178" i="17"/>
  <c r="H148" i="17"/>
  <c r="H151" i="17"/>
  <c r="J178" i="17"/>
  <c r="U178" i="17"/>
  <c r="D3" i="17"/>
  <c r="N147" i="17"/>
  <c r="N55" i="17"/>
  <c r="N62" i="17" s="1"/>
  <c r="O191" i="17"/>
  <c r="D55" i="17"/>
  <c r="D66" i="17" s="1"/>
  <c r="E110" i="17"/>
  <c r="K17" i="17"/>
  <c r="N150" i="17"/>
  <c r="P148" i="17"/>
  <c r="V191" i="17"/>
  <c r="K151" i="17"/>
  <c r="C151" i="17"/>
  <c r="E40" i="17"/>
  <c r="L110" i="17"/>
  <c r="O148" i="17"/>
  <c r="O110" i="17"/>
  <c r="J110" i="17"/>
  <c r="M110" i="17"/>
  <c r="L55" i="17"/>
  <c r="L60" i="17" s="1"/>
  <c r="U110" i="17"/>
  <c r="F55" i="17"/>
  <c r="F64" i="17" s="1"/>
  <c r="N110" i="17"/>
  <c r="T110" i="17"/>
  <c r="H110" i="17"/>
  <c r="I110" i="17"/>
  <c r="G76" i="17"/>
  <c r="I149" i="17"/>
  <c r="Q151" i="17"/>
  <c r="H3" i="17"/>
  <c r="P150" i="17"/>
  <c r="V149" i="17"/>
  <c r="E20" i="17"/>
  <c r="W149" i="17"/>
  <c r="U148" i="17"/>
  <c r="C55" i="17"/>
  <c r="C63" i="17" s="1"/>
  <c r="T149" i="17"/>
  <c r="L149" i="17"/>
  <c r="F150" i="17"/>
  <c r="D40" i="17"/>
  <c r="G150" i="17"/>
  <c r="L19" i="17"/>
  <c r="O150" i="17"/>
  <c r="V40" i="17"/>
  <c r="O55" i="17"/>
  <c r="O64" i="17" s="1"/>
  <c r="E152" i="17"/>
  <c r="G152" i="17"/>
  <c r="G3" i="17"/>
  <c r="P76" i="17"/>
  <c r="C76" i="17"/>
  <c r="V76" i="17"/>
  <c r="W150" i="17"/>
  <c r="Q76" i="17"/>
  <c r="S76" i="17"/>
  <c r="N149" i="17"/>
  <c r="K55" i="17"/>
  <c r="K66" i="17" s="1"/>
  <c r="M3" i="17"/>
  <c r="P40" i="17"/>
  <c r="D76" i="17"/>
  <c r="F76" i="17"/>
  <c r="N76" i="17"/>
  <c r="D150" i="17"/>
  <c r="M149" i="17"/>
  <c r="I148" i="17"/>
  <c r="C191" i="17"/>
  <c r="K3" i="17"/>
  <c r="E191" i="17"/>
  <c r="F40" i="17"/>
  <c r="Q191" i="17"/>
  <c r="P55" i="17"/>
  <c r="P62" i="17" s="1"/>
  <c r="P105" i="34"/>
  <c r="P124" i="34" s="1"/>
  <c r="R191" i="17"/>
  <c r="F178" i="17"/>
  <c r="W20" i="17"/>
  <c r="J150" i="17"/>
  <c r="U150" i="17"/>
  <c r="L178" i="17"/>
  <c r="H152" i="17"/>
  <c r="H19" i="17"/>
  <c r="R148" i="17"/>
  <c r="K150" i="17"/>
  <c r="N148" i="17"/>
  <c r="S151" i="17"/>
  <c r="L151" i="17"/>
  <c r="N152" i="17"/>
  <c r="O151" i="17"/>
  <c r="C148" i="17"/>
  <c r="F110" i="17"/>
  <c r="V178" i="17"/>
  <c r="J3" i="17"/>
  <c r="H178" i="17"/>
  <c r="W3" i="17"/>
  <c r="M191" i="17"/>
  <c r="M55" i="17"/>
  <c r="M58" i="17" s="1"/>
  <c r="S55" i="17"/>
  <c r="S60" i="17" s="1"/>
  <c r="S191" i="17"/>
  <c r="R55" i="17"/>
  <c r="R66" i="17" s="1"/>
  <c r="W191" i="17"/>
  <c r="N191" i="17"/>
  <c r="F149" i="17"/>
  <c r="W152" i="17"/>
  <c r="S150" i="17"/>
  <c r="F191" i="17"/>
  <c r="J55" i="17"/>
  <c r="J60" i="17" s="1"/>
  <c r="G191" i="17"/>
  <c r="I55" i="17"/>
  <c r="I64" i="17" s="1"/>
  <c r="U55" i="17"/>
  <c r="U66" i="17" s="1"/>
  <c r="W55" i="17"/>
  <c r="W62" i="17" s="1"/>
  <c r="G55" i="17"/>
  <c r="G64" i="17" s="1"/>
  <c r="P191" i="17"/>
  <c r="D191" i="17"/>
  <c r="D148" i="17"/>
  <c r="V55" i="17"/>
  <c r="V61" i="17" s="1"/>
  <c r="Q55" i="17"/>
  <c r="Q59" i="17" s="1"/>
  <c r="T191" i="17"/>
  <c r="G18" i="17"/>
  <c r="H191" i="17"/>
  <c r="R110" i="17"/>
  <c r="J149" i="17"/>
  <c r="R71" i="34"/>
  <c r="E55" i="17"/>
  <c r="E67" i="17" s="1"/>
  <c r="L191" i="17"/>
  <c r="F151" i="17"/>
  <c r="P3" i="17"/>
  <c r="Q3" i="17"/>
  <c r="U191" i="17"/>
  <c r="W110" i="17"/>
  <c r="D152" i="17"/>
  <c r="G148" i="17"/>
  <c r="T150" i="17"/>
  <c r="W40" i="17"/>
  <c r="H149" i="17"/>
  <c r="Q178" i="17"/>
  <c r="P152" i="17"/>
  <c r="G178" i="17"/>
  <c r="T151" i="17"/>
  <c r="P178" i="17"/>
  <c r="N3" i="17"/>
  <c r="G40" i="17"/>
  <c r="U40" i="17"/>
  <c r="U3" i="17"/>
  <c r="C40" i="17"/>
  <c r="E71" i="34"/>
  <c r="C3" i="17"/>
  <c r="U71" i="34"/>
  <c r="T71" i="34"/>
  <c r="T40" i="17"/>
  <c r="J71" i="34"/>
  <c r="J40" i="17"/>
  <c r="R3" i="17"/>
  <c r="S3" i="17"/>
  <c r="N40" i="17"/>
  <c r="H20" i="17"/>
  <c r="I40" i="17"/>
  <c r="M71" i="34"/>
  <c r="M40" i="17"/>
  <c r="Q40" i="17"/>
  <c r="O40" i="17"/>
  <c r="O71" i="34"/>
  <c r="V105" i="34"/>
  <c r="V124" i="34" s="1"/>
  <c r="K71" i="34"/>
  <c r="K40" i="17"/>
  <c r="L71" i="34"/>
  <c r="L40" i="17"/>
  <c r="H71" i="34"/>
  <c r="H40" i="17"/>
  <c r="E3" i="17"/>
  <c r="W229" i="17"/>
  <c r="W147" i="17"/>
  <c r="E147" i="17"/>
  <c r="E229" i="17"/>
  <c r="Q229" i="17"/>
  <c r="K156" i="17"/>
  <c r="F147" i="17"/>
  <c r="F229" i="17"/>
  <c r="G229" i="17"/>
  <c r="G147" i="17"/>
  <c r="R147" i="17"/>
  <c r="R229" i="17"/>
  <c r="S229" i="17"/>
  <c r="S147" i="17"/>
  <c r="U229" i="17"/>
  <c r="U147" i="17"/>
  <c r="C147" i="17"/>
  <c r="C229" i="17"/>
  <c r="Q147" i="17"/>
  <c r="M147" i="17"/>
  <c r="M229" i="17"/>
  <c r="N229" i="17"/>
  <c r="T147" i="17"/>
  <c r="T229" i="17"/>
  <c r="H147" i="17"/>
  <c r="H229" i="17"/>
  <c r="I229" i="17"/>
  <c r="J147" i="17"/>
  <c r="J229" i="17"/>
  <c r="L229" i="17"/>
  <c r="L147" i="17"/>
  <c r="P147" i="17"/>
  <c r="P229" i="17"/>
  <c r="V229" i="17"/>
  <c r="V147" i="17"/>
  <c r="D147" i="17"/>
  <c r="D229" i="17"/>
  <c r="K147" i="17"/>
  <c r="K229" i="17"/>
  <c r="O229" i="17"/>
  <c r="K110" i="17"/>
  <c r="Q110" i="17"/>
  <c r="Z238" i="10" l="1"/>
  <c r="U504" i="10"/>
  <c r="AH428" i="10"/>
  <c r="U200" i="10"/>
  <c r="Z276" i="10"/>
  <c r="AH390" i="10"/>
  <c r="U352" i="10"/>
  <c r="X504" i="10"/>
  <c r="Z504" i="10"/>
  <c r="AE504" i="10"/>
  <c r="Z314" i="10"/>
  <c r="U276" i="10"/>
  <c r="W314" i="10"/>
  <c r="AE314" i="10"/>
  <c r="X238" i="10"/>
  <c r="X390" i="10"/>
  <c r="U86" i="10"/>
  <c r="Z162" i="10"/>
  <c r="AH314" i="10"/>
  <c r="T504" i="10"/>
  <c r="X86" i="10"/>
  <c r="T100" i="10"/>
  <c r="H100" i="10" s="1"/>
  <c r="Z86" i="10"/>
  <c r="Z542" i="10"/>
  <c r="AH86" i="10"/>
  <c r="Z466" i="10"/>
  <c r="AN86" i="10"/>
  <c r="W86" i="10"/>
  <c r="X124" i="10"/>
  <c r="U314" i="10"/>
  <c r="Z580" i="10"/>
  <c r="U542" i="10"/>
  <c r="T390" i="10"/>
  <c r="AN390" i="10"/>
  <c r="X200" i="10"/>
  <c r="T124" i="10"/>
  <c r="AE238" i="10"/>
  <c r="AE86" i="10"/>
  <c r="T86" i="10"/>
  <c r="W238" i="10"/>
  <c r="X314" i="10"/>
  <c r="AO50" i="10"/>
  <c r="AP50" i="10" s="1"/>
  <c r="Q67" i="17"/>
  <c r="E63" i="17"/>
  <c r="E60" i="17"/>
  <c r="N60" i="17"/>
  <c r="S62" i="17"/>
  <c r="P65" i="17"/>
  <c r="H58" i="17"/>
  <c r="U61" i="17"/>
  <c r="O65" i="17"/>
  <c r="Z352" i="10"/>
  <c r="Q58" i="17"/>
  <c r="F65" i="17"/>
  <c r="S59" i="17"/>
  <c r="T61" i="17"/>
  <c r="W59" i="17"/>
  <c r="P37" i="34"/>
  <c r="P56" i="34" s="1"/>
  <c r="G65" i="17"/>
  <c r="T62" i="17"/>
  <c r="P60" i="17"/>
  <c r="AE542" i="10"/>
  <c r="S63" i="17"/>
  <c r="W238" i="17"/>
  <c r="W241" i="17"/>
  <c r="W236" i="17"/>
  <c r="W235" i="17"/>
  <c r="W239" i="17"/>
  <c r="W233" i="17"/>
  <c r="W232" i="17"/>
  <c r="W237" i="17"/>
  <c r="W240" i="17"/>
  <c r="W234" i="17"/>
  <c r="R37" i="34"/>
  <c r="R90" i="34"/>
  <c r="L12" i="17"/>
  <c r="R241" i="17"/>
  <c r="R237" i="17"/>
  <c r="R238" i="17"/>
  <c r="R240" i="17"/>
  <c r="R236" i="17"/>
  <c r="R235" i="17"/>
  <c r="R233" i="17"/>
  <c r="R232" i="17"/>
  <c r="R239" i="17"/>
  <c r="R234" i="17"/>
  <c r="E37" i="34"/>
  <c r="E90" i="34"/>
  <c r="S192" i="17"/>
  <c r="S195" i="17"/>
  <c r="S201" i="17"/>
  <c r="S198" i="17"/>
  <c r="S202" i="17"/>
  <c r="S200" i="17"/>
  <c r="S197" i="17"/>
  <c r="S203" i="17"/>
  <c r="S196" i="17"/>
  <c r="S199" i="17"/>
  <c r="S194" i="17"/>
  <c r="V192" i="17"/>
  <c r="V197" i="17"/>
  <c r="V194" i="17"/>
  <c r="V198" i="17"/>
  <c r="V202" i="17"/>
  <c r="V200" i="17"/>
  <c r="V199" i="17"/>
  <c r="V196" i="17"/>
  <c r="V201" i="17"/>
  <c r="V203" i="17"/>
  <c r="V195" i="17"/>
  <c r="F16" i="17"/>
  <c r="H37" i="34"/>
  <c r="H90" i="34"/>
  <c r="G192" i="17"/>
  <c r="G200" i="17"/>
  <c r="G194" i="17"/>
  <c r="G197" i="17"/>
  <c r="G203" i="17"/>
  <c r="G196" i="17"/>
  <c r="G199" i="17"/>
  <c r="G201" i="17"/>
  <c r="G195" i="17"/>
  <c r="G198" i="17"/>
  <c r="G202" i="17"/>
  <c r="W13" i="17"/>
  <c r="D13" i="17"/>
  <c r="P238" i="17"/>
  <c r="P239" i="17"/>
  <c r="P235" i="17"/>
  <c r="P240" i="17"/>
  <c r="P236" i="17"/>
  <c r="P232" i="17"/>
  <c r="P241" i="17"/>
  <c r="P237" i="17"/>
  <c r="P233" i="17"/>
  <c r="P234" i="17"/>
  <c r="G239" i="17"/>
  <c r="G235" i="17"/>
  <c r="G240" i="17"/>
  <c r="G236" i="17"/>
  <c r="G232" i="17"/>
  <c r="G241" i="17"/>
  <c r="G237" i="17"/>
  <c r="G233" i="17"/>
  <c r="G238" i="17"/>
  <c r="G234" i="17"/>
  <c r="M192" i="17"/>
  <c r="M202" i="17"/>
  <c r="M203" i="17"/>
  <c r="M195" i="17"/>
  <c r="M200" i="17"/>
  <c r="M198" i="17"/>
  <c r="M199" i="17"/>
  <c r="M201" i="17"/>
  <c r="M194" i="17"/>
  <c r="M197" i="17"/>
  <c r="M196" i="17"/>
  <c r="I15" i="17"/>
  <c r="T17" i="17"/>
  <c r="T18" i="17"/>
  <c r="U428" i="10"/>
  <c r="L37" i="34"/>
  <c r="L90" i="34"/>
  <c r="T192" i="17"/>
  <c r="T197" i="17"/>
  <c r="T200" i="17"/>
  <c r="T202" i="17"/>
  <c r="T194" i="17"/>
  <c r="T195" i="17"/>
  <c r="T201" i="17"/>
  <c r="T196" i="17"/>
  <c r="T203" i="17"/>
  <c r="T198" i="17"/>
  <c r="T199" i="17"/>
  <c r="F192" i="17"/>
  <c r="F200" i="17"/>
  <c r="F197" i="17"/>
  <c r="F195" i="17"/>
  <c r="F198" i="17"/>
  <c r="F199" i="17"/>
  <c r="F203" i="17"/>
  <c r="F196" i="17"/>
  <c r="F194" i="17"/>
  <c r="F201" i="17"/>
  <c r="F202" i="17"/>
  <c r="U16" i="17"/>
  <c r="L18" i="17"/>
  <c r="M16" i="17"/>
  <c r="C18" i="17"/>
  <c r="U13" i="17"/>
  <c r="AN314" i="10"/>
  <c r="X162" i="10"/>
  <c r="D64" i="17"/>
  <c r="Q64" i="17"/>
  <c r="C56" i="34"/>
  <c r="C61" i="17"/>
  <c r="F56" i="34"/>
  <c r="C60" i="17"/>
  <c r="W56" i="34"/>
  <c r="T65" i="17"/>
  <c r="H67" i="17"/>
  <c r="M66" i="17"/>
  <c r="U63" i="17"/>
  <c r="F58" i="17"/>
  <c r="O63" i="17"/>
  <c r="S64" i="17"/>
  <c r="E64" i="17"/>
  <c r="O62" i="17"/>
  <c r="N58" i="17"/>
  <c r="M62" i="17"/>
  <c r="S66" i="17"/>
  <c r="K37" i="34"/>
  <c r="K90" i="34"/>
  <c r="T20" i="17"/>
  <c r="Q14" i="17"/>
  <c r="AH124" i="10"/>
  <c r="V240" i="17"/>
  <c r="V236" i="17"/>
  <c r="V232" i="17"/>
  <c r="V241" i="17"/>
  <c r="V237" i="17"/>
  <c r="V233" i="17"/>
  <c r="V238" i="17"/>
  <c r="V239" i="17"/>
  <c r="V235" i="17"/>
  <c r="V234" i="17"/>
  <c r="N239" i="17"/>
  <c r="N235" i="17"/>
  <c r="N240" i="17"/>
  <c r="N241" i="17"/>
  <c r="N237" i="17"/>
  <c r="N236" i="17"/>
  <c r="N233" i="17"/>
  <c r="N232" i="17"/>
  <c r="N238" i="17"/>
  <c r="N234" i="17"/>
  <c r="H192" i="17"/>
  <c r="H203" i="17"/>
  <c r="H197" i="17"/>
  <c r="H196" i="17"/>
  <c r="H201" i="17"/>
  <c r="H199" i="17"/>
  <c r="H202" i="17"/>
  <c r="H198" i="17"/>
  <c r="H194" i="17"/>
  <c r="H200" i="17"/>
  <c r="H195" i="17"/>
  <c r="M241" i="17"/>
  <c r="M237" i="17"/>
  <c r="M233" i="17"/>
  <c r="M238" i="17"/>
  <c r="M239" i="17"/>
  <c r="M235" i="17"/>
  <c r="M240" i="17"/>
  <c r="M236" i="17"/>
  <c r="M232" i="17"/>
  <c r="M234" i="17"/>
  <c r="Q192" i="17"/>
  <c r="Q197" i="17"/>
  <c r="Q195" i="17"/>
  <c r="Q198" i="17"/>
  <c r="Q203" i="17"/>
  <c r="Q200" i="17"/>
  <c r="Q194" i="17"/>
  <c r="Q201" i="17"/>
  <c r="Q199" i="17"/>
  <c r="Q196" i="17"/>
  <c r="Q202" i="17"/>
  <c r="H14" i="17"/>
  <c r="W162" i="10"/>
  <c r="F241" i="17"/>
  <c r="F238" i="17"/>
  <c r="F237" i="17"/>
  <c r="F236" i="17"/>
  <c r="F235" i="17"/>
  <c r="F233" i="17"/>
  <c r="F232" i="17"/>
  <c r="F239" i="17"/>
  <c r="F240" i="17"/>
  <c r="F234" i="17"/>
  <c r="U192" i="17"/>
  <c r="U197" i="17"/>
  <c r="U200" i="17"/>
  <c r="U198" i="17"/>
  <c r="U203" i="17"/>
  <c r="U194" i="17"/>
  <c r="U199" i="17"/>
  <c r="U202" i="17"/>
  <c r="U196" i="17"/>
  <c r="U195" i="17"/>
  <c r="U201" i="17"/>
  <c r="E192" i="17"/>
  <c r="E194" i="17"/>
  <c r="E197" i="17"/>
  <c r="E202" i="17"/>
  <c r="E201" i="17"/>
  <c r="E199" i="17"/>
  <c r="E200" i="17"/>
  <c r="E203" i="17"/>
  <c r="E196" i="17"/>
  <c r="E198" i="17"/>
  <c r="E195" i="17"/>
  <c r="D17" i="17"/>
  <c r="N20" i="17"/>
  <c r="R18" i="17"/>
  <c r="W428" i="10"/>
  <c r="AH580" i="10"/>
  <c r="AE352" i="10"/>
  <c r="J66" i="17"/>
  <c r="L63" i="17"/>
  <c r="M65" i="17"/>
  <c r="R60" i="17"/>
  <c r="C58" i="17"/>
  <c r="G59" i="17"/>
  <c r="V63" i="17"/>
  <c r="K67" i="17"/>
  <c r="T67" i="17"/>
  <c r="G56" i="34"/>
  <c r="P59" i="17"/>
  <c r="W67" i="17"/>
  <c r="K59" i="17"/>
  <c r="G67" i="17"/>
  <c r="P64" i="17"/>
  <c r="P58" i="17"/>
  <c r="V60" i="17"/>
  <c r="J59" i="17"/>
  <c r="N66" i="17"/>
  <c r="D63" i="17"/>
  <c r="H63" i="17"/>
  <c r="H66" i="17"/>
  <c r="W65" i="17"/>
  <c r="V67" i="17"/>
  <c r="V37" i="34"/>
  <c r="N56" i="34"/>
  <c r="J37" i="34"/>
  <c r="J90" i="34"/>
  <c r="U67" i="17"/>
  <c r="N63" i="17"/>
  <c r="R61" i="17"/>
  <c r="U62" i="17"/>
  <c r="L65" i="17"/>
  <c r="T66" i="17"/>
  <c r="G60" i="17"/>
  <c r="M60" i="17"/>
  <c r="R62" i="17"/>
  <c r="U58" i="17"/>
  <c r="L62" i="17"/>
  <c r="P67" i="17"/>
  <c r="O60" i="17"/>
  <c r="K65" i="17"/>
  <c r="W63" i="17"/>
  <c r="E65" i="17"/>
  <c r="G63" i="17"/>
  <c r="Q66" i="17"/>
  <c r="H62" i="17"/>
  <c r="J67" i="17"/>
  <c r="O61" i="17"/>
  <c r="J65" i="17"/>
  <c r="O192" i="17"/>
  <c r="O202" i="17"/>
  <c r="O203" i="17"/>
  <c r="O199" i="17"/>
  <c r="O201" i="17"/>
  <c r="O197" i="17"/>
  <c r="O194" i="17"/>
  <c r="O195" i="17"/>
  <c r="O196" i="17"/>
  <c r="O198" i="17"/>
  <c r="O200" i="17"/>
  <c r="K16" i="17"/>
  <c r="Q16" i="17"/>
  <c r="O240" i="17"/>
  <c r="O241" i="17"/>
  <c r="O237" i="17"/>
  <c r="O233" i="17"/>
  <c r="O236" i="17"/>
  <c r="O235" i="17"/>
  <c r="O232" i="17"/>
  <c r="O239" i="17"/>
  <c r="O238" i="17"/>
  <c r="O234" i="17"/>
  <c r="E240" i="17"/>
  <c r="E236" i="17"/>
  <c r="E232" i="17"/>
  <c r="E237" i="17"/>
  <c r="E238" i="17"/>
  <c r="E235" i="17"/>
  <c r="E233" i="17"/>
  <c r="E239" i="17"/>
  <c r="E241" i="17"/>
  <c r="E234" i="17"/>
  <c r="AN162" i="10"/>
  <c r="G66" i="17"/>
  <c r="R63" i="17"/>
  <c r="W60" i="17"/>
  <c r="Q60" i="17"/>
  <c r="K63" i="17"/>
  <c r="G61" i="17"/>
  <c r="F60" i="17"/>
  <c r="P61" i="17"/>
  <c r="G58" i="17"/>
  <c r="O67" i="17"/>
  <c r="U60" i="17"/>
  <c r="E66" i="17"/>
  <c r="R65" i="17"/>
  <c r="G62" i="17"/>
  <c r="N64" i="17"/>
  <c r="W64" i="17"/>
  <c r="V66" i="17"/>
  <c r="F59" i="17"/>
  <c r="L239" i="17"/>
  <c r="L240" i="17"/>
  <c r="L236" i="17"/>
  <c r="L232" i="17"/>
  <c r="L241" i="17"/>
  <c r="L233" i="17"/>
  <c r="L235" i="17"/>
  <c r="L238" i="17"/>
  <c r="L237" i="17"/>
  <c r="L234" i="17"/>
  <c r="H17" i="17"/>
  <c r="J240" i="17"/>
  <c r="J236" i="17"/>
  <c r="J232" i="17"/>
  <c r="J241" i="17"/>
  <c r="J237" i="17"/>
  <c r="J233" i="17"/>
  <c r="J238" i="17"/>
  <c r="J239" i="17"/>
  <c r="J235" i="17"/>
  <c r="J234" i="17"/>
  <c r="C192" i="17"/>
  <c r="C194" i="17"/>
  <c r="C198" i="17"/>
  <c r="C201" i="17"/>
  <c r="C202" i="17"/>
  <c r="C203" i="17"/>
  <c r="C197" i="17"/>
  <c r="C196" i="17"/>
  <c r="C195" i="17"/>
  <c r="C200" i="17"/>
  <c r="C199" i="17"/>
  <c r="C14" i="17"/>
  <c r="O37" i="34"/>
  <c r="O90" i="34"/>
  <c r="D192" i="17"/>
  <c r="D203" i="17"/>
  <c r="D196" i="17"/>
  <c r="D200" i="17"/>
  <c r="D199" i="17"/>
  <c r="D198" i="17"/>
  <c r="D194" i="17"/>
  <c r="D197" i="17"/>
  <c r="D202" i="17"/>
  <c r="D195" i="17"/>
  <c r="D201" i="17"/>
  <c r="N192" i="17"/>
  <c r="N196" i="17"/>
  <c r="N195" i="17"/>
  <c r="N199" i="17"/>
  <c r="N194" i="17"/>
  <c r="N198" i="17"/>
  <c r="N202" i="17"/>
  <c r="N197" i="17"/>
  <c r="N200" i="17"/>
  <c r="N203" i="17"/>
  <c r="N201" i="17"/>
  <c r="W15" i="17"/>
  <c r="T12" i="17"/>
  <c r="K19" i="17"/>
  <c r="V18" i="17"/>
  <c r="V19" i="17"/>
  <c r="E19" i="17"/>
  <c r="V16" i="17"/>
  <c r="K238" i="17"/>
  <c r="K239" i="17"/>
  <c r="K240" i="17"/>
  <c r="K241" i="17"/>
  <c r="K236" i="17"/>
  <c r="K233" i="17"/>
  <c r="K235" i="17"/>
  <c r="K232" i="17"/>
  <c r="K237" i="17"/>
  <c r="K234" i="17"/>
  <c r="I238" i="17"/>
  <c r="I239" i="17"/>
  <c r="I235" i="17"/>
  <c r="I233" i="17"/>
  <c r="I232" i="17"/>
  <c r="I241" i="17"/>
  <c r="I237" i="17"/>
  <c r="I240" i="17"/>
  <c r="I236" i="17"/>
  <c r="I234" i="17"/>
  <c r="U238" i="17"/>
  <c r="U239" i="17"/>
  <c r="U235" i="17"/>
  <c r="U241" i="17"/>
  <c r="U237" i="17"/>
  <c r="U233" i="17"/>
  <c r="U232" i="17"/>
  <c r="U240" i="17"/>
  <c r="U236" i="17"/>
  <c r="U234" i="17"/>
  <c r="T37" i="34"/>
  <c r="T90" i="34"/>
  <c r="L192" i="17"/>
  <c r="L194" i="17"/>
  <c r="L196" i="17"/>
  <c r="L200" i="17"/>
  <c r="L202" i="17"/>
  <c r="L199" i="17"/>
  <c r="L197" i="17"/>
  <c r="L203" i="17"/>
  <c r="L195" i="17"/>
  <c r="L198" i="17"/>
  <c r="L201" i="17"/>
  <c r="P192" i="17"/>
  <c r="P197" i="17"/>
  <c r="P202" i="17"/>
  <c r="P198" i="17"/>
  <c r="P200" i="17"/>
  <c r="P201" i="17"/>
  <c r="P194" i="17"/>
  <c r="P203" i="17"/>
  <c r="P196" i="17"/>
  <c r="P199" i="17"/>
  <c r="P195" i="17"/>
  <c r="N17" i="17"/>
  <c r="G17" i="17"/>
  <c r="U238" i="10"/>
  <c r="P63" i="17"/>
  <c r="E59" i="17"/>
  <c r="L61" i="17"/>
  <c r="E62" i="17"/>
  <c r="D58" i="17"/>
  <c r="H59" i="17"/>
  <c r="J62" i="17"/>
  <c r="I66" i="17"/>
  <c r="Q65" i="17"/>
  <c r="V62" i="17"/>
  <c r="T60" i="17"/>
  <c r="N67" i="17"/>
  <c r="C67" i="17"/>
  <c r="F67" i="17"/>
  <c r="K61" i="17"/>
  <c r="V15" i="17"/>
  <c r="N18" i="17"/>
  <c r="M18" i="17"/>
  <c r="Q240" i="17"/>
  <c r="Q236" i="17"/>
  <c r="Q232" i="17"/>
  <c r="Q237" i="17"/>
  <c r="Q235" i="17"/>
  <c r="Q233" i="17"/>
  <c r="Q238" i="17"/>
  <c r="Q239" i="17"/>
  <c r="Q241" i="17"/>
  <c r="Q234" i="17"/>
  <c r="N19" i="17"/>
  <c r="H241" i="17"/>
  <c r="H237" i="17"/>
  <c r="H233" i="17"/>
  <c r="H238" i="17"/>
  <c r="H236" i="17"/>
  <c r="H235" i="17"/>
  <c r="H232" i="17"/>
  <c r="H239" i="17"/>
  <c r="H240" i="17"/>
  <c r="H234" i="17"/>
  <c r="U37" i="34"/>
  <c r="U90" i="34"/>
  <c r="W192" i="17"/>
  <c r="W195" i="17"/>
  <c r="W203" i="17"/>
  <c r="W194" i="17"/>
  <c r="W197" i="17"/>
  <c r="W198" i="17"/>
  <c r="W199" i="17"/>
  <c r="W202" i="17"/>
  <c r="W200" i="17"/>
  <c r="W196" i="17"/>
  <c r="W201" i="17"/>
  <c r="U20" i="17"/>
  <c r="U59" i="17"/>
  <c r="N61" i="17"/>
  <c r="V58" i="17"/>
  <c r="M67" i="17"/>
  <c r="L58" i="17"/>
  <c r="L59" i="17"/>
  <c r="I67" i="17"/>
  <c r="D59" i="17"/>
  <c r="J64" i="17"/>
  <c r="I65" i="17"/>
  <c r="D60" i="17"/>
  <c r="H65" i="17"/>
  <c r="C64" i="17"/>
  <c r="U64" i="17"/>
  <c r="N59" i="17"/>
  <c r="O19" i="17"/>
  <c r="I16" i="17"/>
  <c r="W18" i="17"/>
  <c r="I62" i="17"/>
  <c r="F66" i="17"/>
  <c r="J58" i="17"/>
  <c r="K58" i="17"/>
  <c r="S61" i="17"/>
  <c r="P66" i="17"/>
  <c r="O66" i="17"/>
  <c r="M59" i="17"/>
  <c r="M64" i="17"/>
  <c r="N65" i="17"/>
  <c r="L67" i="17"/>
  <c r="S67" i="17"/>
  <c r="E61" i="17"/>
  <c r="K64" i="17"/>
  <c r="J63" i="17"/>
  <c r="D61" i="17"/>
  <c r="S65" i="17"/>
  <c r="S58" i="17"/>
  <c r="C240" i="17"/>
  <c r="C241" i="17"/>
  <c r="C237" i="17"/>
  <c r="C233" i="17"/>
  <c r="C236" i="17"/>
  <c r="C238" i="17"/>
  <c r="C235" i="17"/>
  <c r="C232" i="17"/>
  <c r="C239" i="17"/>
  <c r="C234" i="17"/>
  <c r="S239" i="17"/>
  <c r="S235" i="17"/>
  <c r="S240" i="17"/>
  <c r="S236" i="17"/>
  <c r="S232" i="17"/>
  <c r="S241" i="17"/>
  <c r="S237" i="17"/>
  <c r="S233" i="17"/>
  <c r="S238" i="17"/>
  <c r="S234" i="17"/>
  <c r="Q12" i="17"/>
  <c r="M37" i="34"/>
  <c r="M90" i="34"/>
  <c r="M19" i="17"/>
  <c r="V14" i="17"/>
  <c r="T58" i="17"/>
  <c r="Q56" i="34"/>
  <c r="J61" i="17"/>
  <c r="R58" i="17"/>
  <c r="R59" i="17"/>
  <c r="W61" i="17"/>
  <c r="E58" i="17"/>
  <c r="U65" i="17"/>
  <c r="K62" i="17"/>
  <c r="L64" i="17"/>
  <c r="I58" i="17"/>
  <c r="V64" i="17"/>
  <c r="T63" i="17"/>
  <c r="V65" i="17"/>
  <c r="R67" i="17"/>
  <c r="W66" i="17"/>
  <c r="D238" i="17"/>
  <c r="D239" i="17"/>
  <c r="D235" i="17"/>
  <c r="D240" i="17"/>
  <c r="D236" i="17"/>
  <c r="D232" i="17"/>
  <c r="D241" i="17"/>
  <c r="D237" i="17"/>
  <c r="D233" i="17"/>
  <c r="D234" i="17"/>
  <c r="S17" i="17"/>
  <c r="T241" i="17"/>
  <c r="T237" i="17"/>
  <c r="T233" i="17"/>
  <c r="T240" i="17"/>
  <c r="T236" i="17"/>
  <c r="T235" i="17"/>
  <c r="T238" i="17"/>
  <c r="T232" i="17"/>
  <c r="T239" i="17"/>
  <c r="T234" i="17"/>
  <c r="R192" i="17"/>
  <c r="R194" i="17"/>
  <c r="R201" i="17"/>
  <c r="R197" i="17"/>
  <c r="R199" i="17"/>
  <c r="R203" i="17"/>
  <c r="R196" i="17"/>
  <c r="R202" i="17"/>
  <c r="R200" i="17"/>
  <c r="R198" i="17"/>
  <c r="R195" i="17"/>
  <c r="C20" i="17"/>
  <c r="E17" i="17"/>
  <c r="H64" i="17"/>
  <c r="R64" i="17"/>
  <c r="K60" i="17"/>
  <c r="C59" i="17"/>
  <c r="S37" i="34"/>
  <c r="F63" i="17"/>
  <c r="L66" i="17"/>
  <c r="W58" i="17"/>
  <c r="I59" i="17"/>
  <c r="Q62" i="17"/>
  <c r="V59" i="17"/>
  <c r="I56" i="34"/>
  <c r="O58" i="17"/>
  <c r="D62" i="17"/>
  <c r="N15" i="17"/>
  <c r="T16" i="17"/>
  <c r="F17" i="17"/>
  <c r="P15" i="17"/>
  <c r="I19" i="17"/>
  <c r="AN200" i="10"/>
  <c r="F61" i="17"/>
  <c r="C62" i="17"/>
  <c r="H60" i="17"/>
  <c r="Q61" i="17"/>
  <c r="D67" i="17"/>
  <c r="Q63" i="17"/>
  <c r="M63" i="17"/>
  <c r="O59" i="17"/>
  <c r="F62" i="17"/>
  <c r="I61" i="17"/>
  <c r="D65" i="17"/>
  <c r="D56" i="34"/>
  <c r="M61" i="17"/>
  <c r="AN276" i="10"/>
  <c r="T162" i="10"/>
  <c r="C65" i="17"/>
  <c r="I63" i="17"/>
  <c r="T64" i="17"/>
  <c r="C66" i="17"/>
  <c r="I60" i="17"/>
  <c r="AH276" i="10"/>
  <c r="AE580" i="10"/>
  <c r="W580" i="10"/>
  <c r="AN580" i="10"/>
  <c r="U48" i="10"/>
  <c r="AE466" i="10"/>
  <c r="T48" i="10"/>
  <c r="W542" i="10"/>
  <c r="U124" i="10"/>
  <c r="T238" i="10"/>
  <c r="AH200" i="10"/>
  <c r="U390" i="10"/>
  <c r="W390" i="10"/>
  <c r="AE390" i="10"/>
  <c r="AN504" i="10"/>
  <c r="T200" i="10"/>
  <c r="AH504" i="10"/>
  <c r="U580" i="10"/>
  <c r="AH542" i="10"/>
  <c r="X580" i="10"/>
  <c r="W466" i="10"/>
  <c r="AH238" i="10"/>
  <c r="X542" i="10"/>
  <c r="T352" i="10"/>
  <c r="U466" i="10"/>
  <c r="AN238" i="10"/>
  <c r="X352" i="10"/>
  <c r="W504" i="10"/>
  <c r="AE162" i="10"/>
  <c r="Z200" i="10"/>
  <c r="Z124" i="10"/>
  <c r="AN352" i="10"/>
  <c r="AN428" i="10"/>
  <c r="AE48" i="10"/>
  <c r="F90" i="20"/>
  <c r="Q192" i="20"/>
  <c r="D192" i="20"/>
  <c r="S192" i="20"/>
  <c r="AN124" i="10"/>
  <c r="T428" i="10"/>
  <c r="E192" i="22"/>
  <c r="V164" i="10"/>
  <c r="H192" i="28"/>
  <c r="Y430" i="10"/>
  <c r="S192" i="23"/>
  <c r="AJ240" i="10"/>
  <c r="M192" i="29"/>
  <c r="AD468" i="10"/>
  <c r="C192" i="28"/>
  <c r="T443" i="10" s="1"/>
  <c r="H443" i="10" s="1"/>
  <c r="T430" i="10"/>
  <c r="K192" i="30"/>
  <c r="AB506" i="10"/>
  <c r="I192" i="21"/>
  <c r="Z126" i="10"/>
  <c r="T192" i="23"/>
  <c r="AK240" i="10"/>
  <c r="W192" i="33"/>
  <c r="T597" i="10" s="1"/>
  <c r="H597" i="10" s="1"/>
  <c r="AN582" i="10"/>
  <c r="R192" i="25"/>
  <c r="AI354" i="10"/>
  <c r="J192" i="24"/>
  <c r="AA278" i="10"/>
  <c r="V192" i="22"/>
  <c r="AM164" i="10"/>
  <c r="AO164" i="10" s="1"/>
  <c r="O192" i="21"/>
  <c r="AF126" i="10"/>
  <c r="F192" i="28"/>
  <c r="W430" i="10"/>
  <c r="L192" i="33"/>
  <c r="AC582" i="10"/>
  <c r="Q192" i="18"/>
  <c r="AH202" i="10"/>
  <c r="P192" i="21"/>
  <c r="AG126" i="10"/>
  <c r="U192" i="29"/>
  <c r="AL468" i="10"/>
  <c r="P192" i="20"/>
  <c r="K192" i="20"/>
  <c r="F192" i="20"/>
  <c r="X466" i="10"/>
  <c r="E192" i="27"/>
  <c r="V392" i="10"/>
  <c r="S192" i="27"/>
  <c r="AJ392" i="10"/>
  <c r="M192" i="28"/>
  <c r="AD430" i="10"/>
  <c r="C192" i="21"/>
  <c r="T139" i="10" s="1"/>
  <c r="H139" i="10" s="1"/>
  <c r="T126" i="10"/>
  <c r="K192" i="27"/>
  <c r="AB392" i="10"/>
  <c r="I192" i="25"/>
  <c r="Z354" i="10"/>
  <c r="T192" i="21"/>
  <c r="AK126" i="10"/>
  <c r="D192" i="26"/>
  <c r="U316" i="10"/>
  <c r="W192" i="24"/>
  <c r="T293" i="10" s="1"/>
  <c r="H293" i="10" s="1"/>
  <c r="AN278" i="10"/>
  <c r="R192" i="30"/>
  <c r="AI506" i="10"/>
  <c r="J192" i="28"/>
  <c r="AA430" i="10"/>
  <c r="V192" i="24"/>
  <c r="AM278" i="10"/>
  <c r="AO278" i="10" s="1"/>
  <c r="O192" i="30"/>
  <c r="AF506" i="10"/>
  <c r="F192" i="23"/>
  <c r="W240" i="10"/>
  <c r="L192" i="30"/>
  <c r="AC506" i="10"/>
  <c r="Q192" i="29"/>
  <c r="AH468" i="10"/>
  <c r="P192" i="29"/>
  <c r="AG468" i="10"/>
  <c r="R192" i="20"/>
  <c r="S90" i="20"/>
  <c r="E192" i="18"/>
  <c r="V202" i="10"/>
  <c r="H192" i="24"/>
  <c r="Y278" i="10"/>
  <c r="S192" i="21"/>
  <c r="AJ126" i="10"/>
  <c r="M192" i="32"/>
  <c r="AD544" i="10"/>
  <c r="C192" i="30"/>
  <c r="T519" i="10" s="1"/>
  <c r="H519" i="10" s="1"/>
  <c r="T506" i="10"/>
  <c r="K192" i="29"/>
  <c r="AB468" i="10"/>
  <c r="I192" i="33"/>
  <c r="Z582" i="10"/>
  <c r="N192" i="32"/>
  <c r="AE544" i="10"/>
  <c r="D192" i="18"/>
  <c r="U202" i="10"/>
  <c r="W192" i="30"/>
  <c r="T521" i="10" s="1"/>
  <c r="H521" i="10" s="1"/>
  <c r="AN506" i="10"/>
  <c r="R192" i="33"/>
  <c r="AI582" i="10"/>
  <c r="V192" i="23"/>
  <c r="AM240" i="10"/>
  <c r="AO240" i="10" s="1"/>
  <c r="O192" i="24"/>
  <c r="AF278" i="10"/>
  <c r="F192" i="24"/>
  <c r="W278" i="10"/>
  <c r="L192" i="23"/>
  <c r="AC240" i="10"/>
  <c r="Q192" i="23"/>
  <c r="AH240" i="10"/>
  <c r="P192" i="32"/>
  <c r="AG544" i="10"/>
  <c r="U192" i="33"/>
  <c r="AL582" i="10"/>
  <c r="T404" i="10"/>
  <c r="H404" i="10" s="1"/>
  <c r="T366" i="10"/>
  <c r="H366" i="10" s="1"/>
  <c r="T594" i="10"/>
  <c r="H594" i="10" s="1"/>
  <c r="T328" i="10"/>
  <c r="H328" i="10" s="1"/>
  <c r="T556" i="10"/>
  <c r="H556" i="10" s="1"/>
  <c r="T252" i="10"/>
  <c r="H252" i="10" s="1"/>
  <c r="T518" i="10"/>
  <c r="H518" i="10" s="1"/>
  <c r="T176" i="10"/>
  <c r="H176" i="10" s="1"/>
  <c r="T138" i="10"/>
  <c r="H138" i="10" s="1"/>
  <c r="T480" i="10"/>
  <c r="H480" i="10" s="1"/>
  <c r="T442" i="10"/>
  <c r="H442" i="10" s="1"/>
  <c r="T62" i="10"/>
  <c r="H62" i="10" s="1"/>
  <c r="T214" i="10"/>
  <c r="H214" i="10" s="1"/>
  <c r="T290" i="10"/>
  <c r="H290" i="10" s="1"/>
  <c r="W48" i="10"/>
  <c r="D90" i="20"/>
  <c r="W124" i="10"/>
  <c r="T466" i="10"/>
  <c r="H192" i="29"/>
  <c r="Y468" i="10"/>
  <c r="S192" i="22"/>
  <c r="AJ164" i="10"/>
  <c r="M192" i="25"/>
  <c r="AD354" i="10"/>
  <c r="C192" i="33"/>
  <c r="T595" i="10" s="1"/>
  <c r="H595" i="10" s="1"/>
  <c r="T582" i="10"/>
  <c r="K192" i="28"/>
  <c r="AB430" i="10"/>
  <c r="G192" i="30"/>
  <c r="T520" i="10" s="1"/>
  <c r="H520" i="10" s="1"/>
  <c r="X506" i="10"/>
  <c r="N192" i="24"/>
  <c r="AE278" i="10"/>
  <c r="D192" i="25"/>
  <c r="U354" i="10"/>
  <c r="W192" i="28"/>
  <c r="T445" i="10" s="1"/>
  <c r="H445" i="10" s="1"/>
  <c r="AN430" i="10"/>
  <c r="R192" i="18"/>
  <c r="AI202" i="10"/>
  <c r="J192" i="33"/>
  <c r="AA582" i="10"/>
  <c r="V192" i="25"/>
  <c r="AM354" i="10"/>
  <c r="AO354" i="10" s="1"/>
  <c r="O192" i="27"/>
  <c r="AF392" i="10"/>
  <c r="F192" i="30"/>
  <c r="W506" i="10"/>
  <c r="L192" i="24"/>
  <c r="AC278" i="10"/>
  <c r="Q192" i="27"/>
  <c r="AH392" i="10"/>
  <c r="P192" i="33"/>
  <c r="AG582" i="10"/>
  <c r="U192" i="32"/>
  <c r="AL544" i="10"/>
  <c r="V90" i="20"/>
  <c r="C192" i="20"/>
  <c r="T101" i="10" s="1"/>
  <c r="H101" i="10" s="1"/>
  <c r="T276" i="10"/>
  <c r="E192" i="26"/>
  <c r="V316" i="10"/>
  <c r="H192" i="32"/>
  <c r="Y544" i="10"/>
  <c r="S192" i="28"/>
  <c r="AJ430" i="10"/>
  <c r="M192" i="22"/>
  <c r="AD164" i="10"/>
  <c r="C192" i="25"/>
  <c r="T367" i="10" s="1"/>
  <c r="H367" i="10" s="1"/>
  <c r="T354" i="10"/>
  <c r="AB50" i="10"/>
  <c r="T192" i="28"/>
  <c r="AK430" i="10"/>
  <c r="G192" i="21"/>
  <c r="T140" i="10" s="1"/>
  <c r="H140" i="10" s="1"/>
  <c r="X126" i="10"/>
  <c r="N192" i="33"/>
  <c r="AE582" i="10"/>
  <c r="D192" i="23"/>
  <c r="U240" i="10"/>
  <c r="W192" i="25"/>
  <c r="T369" i="10" s="1"/>
  <c r="H369" i="10" s="1"/>
  <c r="AN354" i="10"/>
  <c r="R192" i="27"/>
  <c r="AI392" i="10"/>
  <c r="J192" i="18"/>
  <c r="AA202" i="10"/>
  <c r="V192" i="29"/>
  <c r="AM468" i="10"/>
  <c r="AO468" i="10" s="1"/>
  <c r="O192" i="32"/>
  <c r="AF544" i="10"/>
  <c r="L192" i="29"/>
  <c r="AC468" i="10"/>
  <c r="Q192" i="24"/>
  <c r="AH278" i="10"/>
  <c r="P192" i="26"/>
  <c r="AG316" i="10"/>
  <c r="U192" i="23"/>
  <c r="AL240" i="10"/>
  <c r="U192" i="20"/>
  <c r="H192" i="20"/>
  <c r="E192" i="24"/>
  <c r="V278" i="10"/>
  <c r="H192" i="27"/>
  <c r="Y392" i="10"/>
  <c r="M192" i="24"/>
  <c r="AD278" i="10"/>
  <c r="T63" i="10"/>
  <c r="H63" i="10" s="1"/>
  <c r="T50" i="10"/>
  <c r="I192" i="29"/>
  <c r="Z468" i="10"/>
  <c r="T192" i="25"/>
  <c r="AK354" i="10"/>
  <c r="G192" i="22"/>
  <c r="T178" i="10" s="1"/>
  <c r="H178" i="10" s="1"/>
  <c r="X164" i="10"/>
  <c r="N192" i="30"/>
  <c r="AE506" i="10"/>
  <c r="D192" i="22"/>
  <c r="U164" i="10"/>
  <c r="W192" i="22"/>
  <c r="T179" i="10" s="1"/>
  <c r="H179" i="10" s="1"/>
  <c r="AN164" i="10"/>
  <c r="R192" i="21"/>
  <c r="AI126" i="10"/>
  <c r="J192" i="27"/>
  <c r="AA392" i="10"/>
  <c r="V192" i="32"/>
  <c r="AM544" i="10"/>
  <c r="AO544" i="10" s="1"/>
  <c r="O192" i="23"/>
  <c r="AF240" i="10"/>
  <c r="F192" i="25"/>
  <c r="W354" i="10"/>
  <c r="L192" i="26"/>
  <c r="AC316" i="10"/>
  <c r="Q192" i="26"/>
  <c r="AH316" i="10"/>
  <c r="E192" i="30"/>
  <c r="V506" i="10"/>
  <c r="H192" i="21"/>
  <c r="Y126" i="10"/>
  <c r="S192" i="25"/>
  <c r="AJ354" i="10"/>
  <c r="K192" i="32"/>
  <c r="AB544" i="10"/>
  <c r="I192" i="30"/>
  <c r="Z506" i="10"/>
  <c r="T192" i="26"/>
  <c r="AK316" i="10"/>
  <c r="G192" i="23"/>
  <c r="T254" i="10" s="1"/>
  <c r="H254" i="10" s="1"/>
  <c r="X240" i="10"/>
  <c r="N192" i="18"/>
  <c r="AE202" i="10"/>
  <c r="D192" i="29"/>
  <c r="U468" i="10"/>
  <c r="W192" i="18"/>
  <c r="T217" i="10" s="1"/>
  <c r="H217" i="10" s="1"/>
  <c r="AN202" i="10"/>
  <c r="R192" i="24"/>
  <c r="AI278" i="10"/>
  <c r="J192" i="25"/>
  <c r="AA354" i="10"/>
  <c r="V192" i="33"/>
  <c r="AM582" i="10"/>
  <c r="AO582" i="10" s="1"/>
  <c r="O192" i="33"/>
  <c r="AF582" i="10"/>
  <c r="F192" i="18"/>
  <c r="W202" i="10"/>
  <c r="L192" i="32"/>
  <c r="AC544" i="10"/>
  <c r="Q192" i="28"/>
  <c r="AH430" i="10"/>
  <c r="E192" i="29"/>
  <c r="V468" i="10"/>
  <c r="H192" i="22"/>
  <c r="Y164" i="10"/>
  <c r="AJ50" i="10"/>
  <c r="C192" i="32"/>
  <c r="T557" i="10" s="1"/>
  <c r="H557" i="10" s="1"/>
  <c r="T544" i="10"/>
  <c r="K192" i="18"/>
  <c r="AB202" i="10"/>
  <c r="I192" i="23"/>
  <c r="Z240" i="10"/>
  <c r="T192" i="18"/>
  <c r="AK202" i="10"/>
  <c r="G192" i="28"/>
  <c r="T444" i="10" s="1"/>
  <c r="H444" i="10" s="1"/>
  <c r="X430" i="10"/>
  <c r="N192" i="27"/>
  <c r="AE392" i="10"/>
  <c r="D192" i="27"/>
  <c r="U392" i="10"/>
  <c r="W192" i="29"/>
  <c r="T483" i="10" s="1"/>
  <c r="H483" i="10" s="1"/>
  <c r="AN468" i="10"/>
  <c r="R192" i="22"/>
  <c r="AI164" i="10"/>
  <c r="J192" i="30"/>
  <c r="AA506" i="10"/>
  <c r="V192" i="18"/>
  <c r="AM202" i="10"/>
  <c r="AO202" i="10" s="1"/>
  <c r="O192" i="28"/>
  <c r="AF430" i="10"/>
  <c r="F192" i="33"/>
  <c r="W582" i="10"/>
  <c r="L192" i="22"/>
  <c r="AC164" i="10"/>
  <c r="U192" i="21"/>
  <c r="AL126" i="10"/>
  <c r="E192" i="20"/>
  <c r="O192" i="20"/>
  <c r="Z428" i="10"/>
  <c r="AE428" i="10"/>
  <c r="AN466" i="10"/>
  <c r="T314" i="10"/>
  <c r="E192" i="33"/>
  <c r="V582" i="10"/>
  <c r="Y50" i="10"/>
  <c r="M192" i="21"/>
  <c r="AD126" i="10"/>
  <c r="C192" i="29"/>
  <c r="T481" i="10" s="1"/>
  <c r="H481" i="10" s="1"/>
  <c r="T468" i="10"/>
  <c r="K192" i="33"/>
  <c r="AB582" i="10"/>
  <c r="I192" i="18"/>
  <c r="Z202" i="10"/>
  <c r="T192" i="30"/>
  <c r="AK506" i="10"/>
  <c r="G192" i="25"/>
  <c r="T368" i="10" s="1"/>
  <c r="H368" i="10" s="1"/>
  <c r="X354" i="10"/>
  <c r="N192" i="21"/>
  <c r="AE126" i="10"/>
  <c r="D192" i="24"/>
  <c r="U278" i="10"/>
  <c r="W192" i="26"/>
  <c r="T331" i="10" s="1"/>
  <c r="H331" i="10" s="1"/>
  <c r="AN316" i="10"/>
  <c r="J192" i="21"/>
  <c r="AA126" i="10"/>
  <c r="O192" i="26"/>
  <c r="AF316" i="10"/>
  <c r="F192" i="21"/>
  <c r="W126" i="10"/>
  <c r="P192" i="27"/>
  <c r="AG392" i="10"/>
  <c r="U192" i="28"/>
  <c r="AL430" i="10"/>
  <c r="G90" i="20"/>
  <c r="W352" i="10"/>
  <c r="AE124" i="10"/>
  <c r="V50" i="10"/>
  <c r="S192" i="24"/>
  <c r="AJ278" i="10"/>
  <c r="M192" i="26"/>
  <c r="AD316" i="10"/>
  <c r="K192" i="24"/>
  <c r="AB278" i="10"/>
  <c r="I192" i="28"/>
  <c r="Z430" i="10"/>
  <c r="T192" i="29"/>
  <c r="AK468" i="10"/>
  <c r="G192" i="32"/>
  <c r="T558" i="10" s="1"/>
  <c r="H558" i="10" s="1"/>
  <c r="X544" i="10"/>
  <c r="N192" i="22"/>
  <c r="AE164" i="10"/>
  <c r="D192" i="32"/>
  <c r="U544" i="10"/>
  <c r="W192" i="32"/>
  <c r="T559" i="10" s="1"/>
  <c r="H559" i="10" s="1"/>
  <c r="AN544" i="10"/>
  <c r="R192" i="29"/>
  <c r="AI468" i="10"/>
  <c r="J192" i="23"/>
  <c r="AA240" i="10"/>
  <c r="V192" i="26"/>
  <c r="AM316" i="10"/>
  <c r="AO316" i="10" s="1"/>
  <c r="O192" i="25"/>
  <c r="AF354" i="10"/>
  <c r="P192" i="30"/>
  <c r="AG506" i="10"/>
  <c r="U192" i="18"/>
  <c r="AL202" i="10"/>
  <c r="L192" i="20"/>
  <c r="N90" i="20"/>
  <c r="T192" i="20"/>
  <c r="C90" i="20"/>
  <c r="AH466" i="10"/>
  <c r="AE200" i="10"/>
  <c r="AN542" i="10"/>
  <c r="X276" i="10"/>
  <c r="T580" i="10"/>
  <c r="H192" i="33"/>
  <c r="Y582" i="10"/>
  <c r="S192" i="32"/>
  <c r="AJ544" i="10"/>
  <c r="M192" i="30"/>
  <c r="AD506" i="10"/>
  <c r="C192" i="23"/>
  <c r="T253" i="10" s="1"/>
  <c r="H253" i="10" s="1"/>
  <c r="T240" i="10"/>
  <c r="K192" i="22"/>
  <c r="AB164" i="10"/>
  <c r="I192" i="32"/>
  <c r="Z544" i="10"/>
  <c r="T192" i="33"/>
  <c r="AK582" i="10"/>
  <c r="G192" i="33"/>
  <c r="T596" i="10" s="1"/>
  <c r="H596" i="10" s="1"/>
  <c r="X582" i="10"/>
  <c r="N192" i="28"/>
  <c r="AE430" i="10"/>
  <c r="D192" i="21"/>
  <c r="U126" i="10"/>
  <c r="R192" i="28"/>
  <c r="AI430" i="10"/>
  <c r="J192" i="29"/>
  <c r="AA468" i="10"/>
  <c r="V192" i="28"/>
  <c r="AM430" i="10"/>
  <c r="AO430" i="10" s="1"/>
  <c r="L192" i="21"/>
  <c r="AC126" i="10"/>
  <c r="Q192" i="30"/>
  <c r="AH506" i="10"/>
  <c r="P192" i="18"/>
  <c r="AG202" i="10"/>
  <c r="U192" i="22"/>
  <c r="AL164" i="10"/>
  <c r="P90" i="20"/>
  <c r="M192" i="20"/>
  <c r="E192" i="21"/>
  <c r="V126" i="10"/>
  <c r="H192" i="30"/>
  <c r="Y506" i="10"/>
  <c r="S192" i="29"/>
  <c r="AJ468" i="10"/>
  <c r="M192" i="18"/>
  <c r="AD202" i="10"/>
  <c r="C192" i="26"/>
  <c r="T329" i="10" s="1"/>
  <c r="H329" i="10" s="1"/>
  <c r="T316" i="10"/>
  <c r="K192" i="25"/>
  <c r="AB354" i="10"/>
  <c r="I192" i="22"/>
  <c r="Z164" i="10"/>
  <c r="T192" i="27"/>
  <c r="AK392" i="10"/>
  <c r="G192" i="29"/>
  <c r="T482" i="10" s="1"/>
  <c r="H482" i="10" s="1"/>
  <c r="X468" i="10"/>
  <c r="D192" i="28"/>
  <c r="U430" i="10"/>
  <c r="W192" i="23"/>
  <c r="T255" i="10" s="1"/>
  <c r="H255" i="10" s="1"/>
  <c r="AN240" i="10"/>
  <c r="R192" i="32"/>
  <c r="AI544" i="10"/>
  <c r="J192" i="32"/>
  <c r="AA544" i="10"/>
  <c r="F192" i="27"/>
  <c r="W392" i="10"/>
  <c r="L192" i="28"/>
  <c r="AC430" i="10"/>
  <c r="Q192" i="33"/>
  <c r="AH582" i="10"/>
  <c r="P192" i="24"/>
  <c r="AG278" i="10"/>
  <c r="U192" i="27"/>
  <c r="AL392" i="10"/>
  <c r="I90" i="20"/>
  <c r="W192" i="20"/>
  <c r="T103" i="10" s="1"/>
  <c r="H103" i="10" s="1"/>
  <c r="I192" i="20"/>
  <c r="E192" i="25"/>
  <c r="V354" i="10"/>
  <c r="H192" i="18"/>
  <c r="Y202" i="10"/>
  <c r="S192" i="26"/>
  <c r="AJ316" i="10"/>
  <c r="M192" i="27"/>
  <c r="AD392" i="10"/>
  <c r="C192" i="18"/>
  <c r="T215" i="10" s="1"/>
  <c r="H215" i="10" s="1"/>
  <c r="T202" i="10"/>
  <c r="K192" i="21"/>
  <c r="AB126" i="10"/>
  <c r="I192" i="24"/>
  <c r="Z278" i="10"/>
  <c r="T192" i="24"/>
  <c r="AK278" i="10"/>
  <c r="G192" i="27"/>
  <c r="T406" i="10" s="1"/>
  <c r="H406" i="10" s="1"/>
  <c r="X392" i="10"/>
  <c r="N192" i="25"/>
  <c r="AE354" i="10"/>
  <c r="D192" i="30"/>
  <c r="U506" i="10"/>
  <c r="W192" i="27"/>
  <c r="T407" i="10" s="1"/>
  <c r="H407" i="10" s="1"/>
  <c r="AN392" i="10"/>
  <c r="R192" i="26"/>
  <c r="AI316" i="10"/>
  <c r="O192" i="22"/>
  <c r="AF164" i="10"/>
  <c r="F192" i="26"/>
  <c r="W316" i="10"/>
  <c r="L192" i="18"/>
  <c r="AC202" i="10"/>
  <c r="Q192" i="22"/>
  <c r="AH164" i="10"/>
  <c r="P192" i="22"/>
  <c r="AG164" i="10"/>
  <c r="U192" i="26"/>
  <c r="AL316" i="10"/>
  <c r="N192" i="20"/>
  <c r="G192" i="20"/>
  <c r="T102" i="10" s="1"/>
  <c r="H102" i="10" s="1"/>
  <c r="Q90" i="20"/>
  <c r="W276" i="10"/>
  <c r="AE276" i="10"/>
  <c r="X428" i="10"/>
  <c r="E192" i="28"/>
  <c r="V430" i="10"/>
  <c r="H192" i="23"/>
  <c r="Y240" i="10"/>
  <c r="S192" i="33"/>
  <c r="AJ582" i="10"/>
  <c r="M192" i="33"/>
  <c r="AD582" i="10"/>
  <c r="C192" i="22"/>
  <c r="T177" i="10" s="1"/>
  <c r="H177" i="10" s="1"/>
  <c r="T164" i="10"/>
  <c r="K192" i="23"/>
  <c r="AB240" i="10"/>
  <c r="G192" i="18"/>
  <c r="T216" i="10" s="1"/>
  <c r="H216" i="10" s="1"/>
  <c r="X202" i="10"/>
  <c r="N192" i="29"/>
  <c r="AE468" i="10"/>
  <c r="D192" i="33"/>
  <c r="U582" i="10"/>
  <c r="W192" i="21"/>
  <c r="T141" i="10" s="1"/>
  <c r="H141" i="10" s="1"/>
  <c r="AN126" i="10"/>
  <c r="V192" i="21"/>
  <c r="AM126" i="10"/>
  <c r="AO126" i="10" s="1"/>
  <c r="O192" i="18"/>
  <c r="AF202" i="10"/>
  <c r="F192" i="29"/>
  <c r="W468" i="10"/>
  <c r="L192" i="25"/>
  <c r="AC354" i="10"/>
  <c r="Q192" i="25"/>
  <c r="AH354" i="10"/>
  <c r="P192" i="25"/>
  <c r="AG354" i="10"/>
  <c r="U192" i="24"/>
  <c r="AL278" i="10"/>
  <c r="J192" i="20"/>
  <c r="E192" i="23"/>
  <c r="V240" i="10"/>
  <c r="H192" i="26"/>
  <c r="Y316" i="10"/>
  <c r="S192" i="18"/>
  <c r="AJ202" i="10"/>
  <c r="M192" i="23"/>
  <c r="AD240" i="10"/>
  <c r="C192" i="27"/>
  <c r="T405" i="10" s="1"/>
  <c r="H405" i="10" s="1"/>
  <c r="T392" i="10"/>
  <c r="K192" i="26"/>
  <c r="AB316" i="10"/>
  <c r="I192" i="27"/>
  <c r="Z392" i="10"/>
  <c r="T192" i="32"/>
  <c r="AK544" i="10"/>
  <c r="G192" i="26"/>
  <c r="T330" i="10" s="1"/>
  <c r="H330" i="10" s="1"/>
  <c r="X316" i="10"/>
  <c r="N192" i="26"/>
  <c r="AE316" i="10"/>
  <c r="J192" i="22"/>
  <c r="AA164" i="10"/>
  <c r="V192" i="30"/>
  <c r="AM506" i="10"/>
  <c r="AO506" i="10" s="1"/>
  <c r="F192" i="22"/>
  <c r="W164" i="10"/>
  <c r="Q192" i="21"/>
  <c r="AH126" i="10"/>
  <c r="P192" i="28"/>
  <c r="AG430" i="10"/>
  <c r="U192" i="30"/>
  <c r="AL506" i="10"/>
  <c r="V192" i="20"/>
  <c r="W90" i="20"/>
  <c r="W200" i="10"/>
  <c r="AH352" i="10"/>
  <c r="T542" i="10"/>
  <c r="E192" i="32"/>
  <c r="V544" i="10"/>
  <c r="H192" i="25"/>
  <c r="Y354" i="10"/>
  <c r="S192" i="30"/>
  <c r="AJ506" i="10"/>
  <c r="C192" i="24"/>
  <c r="T291" i="10" s="1"/>
  <c r="H291" i="10" s="1"/>
  <c r="T278" i="10"/>
  <c r="I192" i="26"/>
  <c r="Z316" i="10"/>
  <c r="T192" i="22"/>
  <c r="AK164" i="10"/>
  <c r="G192" i="24"/>
  <c r="T292" i="10" s="1"/>
  <c r="H292" i="10" s="1"/>
  <c r="X278" i="10"/>
  <c r="N192" i="23"/>
  <c r="AE240" i="10"/>
  <c r="R192" i="23"/>
  <c r="AI240" i="10"/>
  <c r="J192" i="26"/>
  <c r="AA316" i="10"/>
  <c r="V192" i="27"/>
  <c r="AM392" i="10"/>
  <c r="AO392" i="10" s="1"/>
  <c r="O192" i="29"/>
  <c r="AF468" i="10"/>
  <c r="F192" i="32"/>
  <c r="W544" i="10"/>
  <c r="L192" i="27"/>
  <c r="AC392" i="10"/>
  <c r="Q192" i="32"/>
  <c r="AH544" i="10"/>
  <c r="P192" i="23"/>
  <c r="AG240" i="10"/>
  <c r="U192" i="25"/>
  <c r="AL354" i="10"/>
  <c r="C270" i="20"/>
  <c r="C275" i="20"/>
  <c r="C279" i="20"/>
  <c r="C277" i="20"/>
  <c r="C276" i="20"/>
  <c r="C273" i="20"/>
  <c r="C271" i="20"/>
  <c r="C274" i="20"/>
  <c r="C278" i="20"/>
  <c r="T116" i="10" s="1"/>
  <c r="H116" i="10" s="1"/>
  <c r="P105" i="28"/>
  <c r="P124" i="28" s="1"/>
  <c r="P105" i="22"/>
  <c r="P124" i="22" s="1"/>
  <c r="P105" i="24"/>
  <c r="P124" i="24" s="1"/>
  <c r="P105" i="33"/>
  <c r="P124" i="33" s="1"/>
  <c r="P105" i="23"/>
  <c r="P124" i="23" s="1"/>
  <c r="P105" i="29"/>
  <c r="P124" i="29" s="1"/>
  <c r="P105" i="19"/>
  <c r="P124" i="19" s="1"/>
  <c r="P105" i="26"/>
  <c r="P124" i="26" s="1"/>
  <c r="P105" i="21"/>
  <c r="P124" i="21" s="1"/>
  <c r="P105" i="27"/>
  <c r="P124" i="27" s="1"/>
  <c r="P105" i="18"/>
  <c r="P124" i="18" s="1"/>
  <c r="P105" i="25"/>
  <c r="P124" i="25" s="1"/>
  <c r="P105" i="32"/>
  <c r="P124" i="32" s="1"/>
  <c r="P105" i="30"/>
  <c r="P124" i="30" s="1"/>
  <c r="S105" i="18"/>
  <c r="S124" i="18" s="1"/>
  <c r="S105" i="22"/>
  <c r="S124" i="22" s="1"/>
  <c r="S105" i="21"/>
  <c r="S124" i="21" s="1"/>
  <c r="S105" i="26"/>
  <c r="S124" i="26" s="1"/>
  <c r="S105" i="23"/>
  <c r="S124" i="23" s="1"/>
  <c r="S105" i="19"/>
  <c r="S124" i="19" s="1"/>
  <c r="S105" i="30"/>
  <c r="S124" i="30" s="1"/>
  <c r="S105" i="33"/>
  <c r="S124" i="33" s="1"/>
  <c r="S105" i="29"/>
  <c r="S124" i="29" s="1"/>
  <c r="S105" i="25"/>
  <c r="S124" i="25" s="1"/>
  <c r="S105" i="24"/>
  <c r="S124" i="24" s="1"/>
  <c r="S105" i="28"/>
  <c r="S124" i="28" s="1"/>
  <c r="S105" i="32"/>
  <c r="S124" i="32" s="1"/>
  <c r="S105" i="27"/>
  <c r="S124" i="27" s="1"/>
  <c r="V105" i="33"/>
  <c r="V124" i="33" s="1"/>
  <c r="V105" i="21"/>
  <c r="V124" i="21" s="1"/>
  <c r="V105" i="32"/>
  <c r="V124" i="32" s="1"/>
  <c r="V105" i="25"/>
  <c r="V124" i="25" s="1"/>
  <c r="V105" i="19"/>
  <c r="V124" i="19" s="1"/>
  <c r="V105" i="22"/>
  <c r="V124" i="22" s="1"/>
  <c r="V105" i="18"/>
  <c r="V124" i="18" s="1"/>
  <c r="V105" i="23"/>
  <c r="V124" i="23" s="1"/>
  <c r="V105" i="29"/>
  <c r="V124" i="29" s="1"/>
  <c r="V105" i="24"/>
  <c r="V124" i="24" s="1"/>
  <c r="V105" i="27"/>
  <c r="V124" i="27" s="1"/>
  <c r="V105" i="30"/>
  <c r="V124" i="30" s="1"/>
  <c r="V105" i="28"/>
  <c r="V124" i="28" s="1"/>
  <c r="V105" i="26"/>
  <c r="V124" i="26" s="1"/>
  <c r="U71" i="22"/>
  <c r="AL162" i="10" s="1"/>
  <c r="U71" i="26"/>
  <c r="AL314" i="10" s="1"/>
  <c r="U71" i="27"/>
  <c r="AL390" i="10" s="1"/>
  <c r="U71" i="25"/>
  <c r="AL352" i="10" s="1"/>
  <c r="U71" i="24"/>
  <c r="AL276" i="10" s="1"/>
  <c r="U71" i="32"/>
  <c r="AL542" i="10" s="1"/>
  <c r="U71" i="19"/>
  <c r="U71" i="21"/>
  <c r="AL124" i="10" s="1"/>
  <c r="U71" i="33"/>
  <c r="AL580" i="10" s="1"/>
  <c r="U71" i="23"/>
  <c r="AL238" i="10" s="1"/>
  <c r="U71" i="29"/>
  <c r="AL466" i="10" s="1"/>
  <c r="U71" i="18"/>
  <c r="AL200" i="10" s="1"/>
  <c r="U71" i="28"/>
  <c r="AL428" i="10" s="1"/>
  <c r="U71" i="30"/>
  <c r="AL504" i="10" s="1"/>
  <c r="O71" i="24"/>
  <c r="AF276" i="10" s="1"/>
  <c r="O71" i="23"/>
  <c r="AF238" i="10" s="1"/>
  <c r="O71" i="26"/>
  <c r="AF314" i="10" s="1"/>
  <c r="O71" i="25"/>
  <c r="AF352" i="10" s="1"/>
  <c r="O71" i="28"/>
  <c r="AF428" i="10" s="1"/>
  <c r="O71" i="21"/>
  <c r="AF124" i="10" s="1"/>
  <c r="O71" i="27"/>
  <c r="AF390" i="10" s="1"/>
  <c r="O71" i="30"/>
  <c r="AF504" i="10" s="1"/>
  <c r="O71" i="29"/>
  <c r="AF466" i="10" s="1"/>
  <c r="O71" i="19"/>
  <c r="O71" i="22"/>
  <c r="AF162" i="10" s="1"/>
  <c r="O71" i="18"/>
  <c r="AF200" i="10" s="1"/>
  <c r="O71" i="33"/>
  <c r="AF580" i="10" s="1"/>
  <c r="O71" i="32"/>
  <c r="AF542" i="10" s="1"/>
  <c r="S90" i="23"/>
  <c r="H71" i="33"/>
  <c r="Y580" i="10" s="1"/>
  <c r="H71" i="28"/>
  <c r="Y428" i="10" s="1"/>
  <c r="H71" i="24"/>
  <c r="Y276" i="10" s="1"/>
  <c r="H71" i="25"/>
  <c r="Y352" i="10" s="1"/>
  <c r="H71" i="26"/>
  <c r="Y314" i="10" s="1"/>
  <c r="H71" i="22"/>
  <c r="Y162" i="10" s="1"/>
  <c r="H71" i="30"/>
  <c r="Y504" i="10" s="1"/>
  <c r="H71" i="32"/>
  <c r="Y542" i="10" s="1"/>
  <c r="H71" i="29"/>
  <c r="Y466" i="10" s="1"/>
  <c r="H71" i="23"/>
  <c r="Y238" i="10" s="1"/>
  <c r="H71" i="27"/>
  <c r="Y390" i="10" s="1"/>
  <c r="H71" i="18"/>
  <c r="Y200" i="10" s="1"/>
  <c r="H71" i="19"/>
  <c r="H71" i="21"/>
  <c r="Y124" i="10" s="1"/>
  <c r="I37" i="21"/>
  <c r="I56" i="21" s="1"/>
  <c r="I90" i="21"/>
  <c r="D37" i="24"/>
  <c r="D56" i="24" s="1"/>
  <c r="D90" i="24"/>
  <c r="F37" i="24"/>
  <c r="F56" i="24" s="1"/>
  <c r="F90" i="24"/>
  <c r="S90" i="18"/>
  <c r="Q37" i="24"/>
  <c r="Q56" i="24" s="1"/>
  <c r="Q90" i="24"/>
  <c r="N37" i="24"/>
  <c r="N56" i="24" s="1"/>
  <c r="N90" i="24"/>
  <c r="W90" i="25"/>
  <c r="W37" i="25"/>
  <c r="W56" i="25" s="1"/>
  <c r="P90" i="25"/>
  <c r="G37" i="28"/>
  <c r="G56" i="28" s="1"/>
  <c r="G90" i="28"/>
  <c r="E71" i="19"/>
  <c r="E71" i="27"/>
  <c r="V390" i="10" s="1"/>
  <c r="E71" i="30"/>
  <c r="V504" i="10" s="1"/>
  <c r="E71" i="33"/>
  <c r="V580" i="10" s="1"/>
  <c r="E71" i="23"/>
  <c r="V238" i="10" s="1"/>
  <c r="E71" i="18"/>
  <c r="V200" i="10" s="1"/>
  <c r="E71" i="21"/>
  <c r="V124" i="10" s="1"/>
  <c r="E71" i="26"/>
  <c r="V314" i="10" s="1"/>
  <c r="E71" i="32"/>
  <c r="V542" i="10" s="1"/>
  <c r="E71" i="29"/>
  <c r="V466" i="10" s="1"/>
  <c r="E71" i="25"/>
  <c r="V352" i="10" s="1"/>
  <c r="E71" i="28"/>
  <c r="V428" i="10" s="1"/>
  <c r="E71" i="22"/>
  <c r="V162" i="10" s="1"/>
  <c r="E71" i="24"/>
  <c r="V276" i="10" s="1"/>
  <c r="I37" i="19"/>
  <c r="I56" i="19" s="1"/>
  <c r="I90" i="19"/>
  <c r="D37" i="25"/>
  <c r="D56" i="25" s="1"/>
  <c r="D90" i="25"/>
  <c r="I37" i="30"/>
  <c r="I56" i="30" s="1"/>
  <c r="I90" i="30"/>
  <c r="D37" i="19"/>
  <c r="D56" i="19" s="1"/>
  <c r="D90" i="19"/>
  <c r="F37" i="27"/>
  <c r="F56" i="27" s="1"/>
  <c r="F90" i="27"/>
  <c r="S90" i="28"/>
  <c r="Q37" i="19"/>
  <c r="Q56" i="19" s="1"/>
  <c r="Q90" i="19"/>
  <c r="N37" i="23"/>
  <c r="N56" i="23" s="1"/>
  <c r="N90" i="23"/>
  <c r="W37" i="28"/>
  <c r="W56" i="28" s="1"/>
  <c r="W90" i="28"/>
  <c r="P90" i="27"/>
  <c r="G37" i="30"/>
  <c r="G56" i="30" s="1"/>
  <c r="G90" i="30"/>
  <c r="V90" i="21"/>
  <c r="M71" i="32"/>
  <c r="AD542" i="10" s="1"/>
  <c r="M71" i="19"/>
  <c r="M71" i="21"/>
  <c r="AD124" i="10" s="1"/>
  <c r="M71" i="28"/>
  <c r="AD428" i="10" s="1"/>
  <c r="M71" i="22"/>
  <c r="AD162" i="10" s="1"/>
  <c r="M71" i="25"/>
  <c r="AD352" i="10" s="1"/>
  <c r="M71" i="18"/>
  <c r="AD200" i="10" s="1"/>
  <c r="M71" i="29"/>
  <c r="AD466" i="10" s="1"/>
  <c r="M71" i="33"/>
  <c r="AD580" i="10" s="1"/>
  <c r="M71" i="24"/>
  <c r="AD276" i="10" s="1"/>
  <c r="M71" i="30"/>
  <c r="AD504" i="10" s="1"/>
  <c r="M71" i="26"/>
  <c r="AD314" i="10" s="1"/>
  <c r="M71" i="27"/>
  <c r="AD390" i="10" s="1"/>
  <c r="M71" i="23"/>
  <c r="AD238" i="10" s="1"/>
  <c r="I37" i="25"/>
  <c r="I56" i="25" s="1"/>
  <c r="I90" i="25"/>
  <c r="V90" i="23"/>
  <c r="F37" i="18"/>
  <c r="F56" i="18" s="1"/>
  <c r="F90" i="18"/>
  <c r="S90" i="25"/>
  <c r="Q37" i="25"/>
  <c r="Q56" i="25" s="1"/>
  <c r="Q90" i="25"/>
  <c r="N37" i="19"/>
  <c r="N56" i="19" s="1"/>
  <c r="N90" i="19"/>
  <c r="W37" i="19"/>
  <c r="W56" i="19" s="1"/>
  <c r="W90" i="19"/>
  <c r="P90" i="28"/>
  <c r="C37" i="32"/>
  <c r="C56" i="32" s="1"/>
  <c r="C90" i="32"/>
  <c r="I37" i="22"/>
  <c r="I56" i="22" s="1"/>
  <c r="I90" i="22"/>
  <c r="V90" i="19"/>
  <c r="F37" i="19"/>
  <c r="F56" i="19" s="1"/>
  <c r="F90" i="19"/>
  <c r="S90" i="24"/>
  <c r="Q37" i="33"/>
  <c r="Q56" i="33" s="1"/>
  <c r="Q90" i="33"/>
  <c r="N37" i="33"/>
  <c r="N56" i="33" s="1"/>
  <c r="N90" i="33"/>
  <c r="W90" i="21"/>
  <c r="W37" i="21"/>
  <c r="W56" i="21" s="1"/>
  <c r="P90" i="19"/>
  <c r="C37" i="28"/>
  <c r="C56" i="28" s="1"/>
  <c r="C90" i="28"/>
  <c r="N37" i="27"/>
  <c r="N56" i="27" s="1"/>
  <c r="N90" i="27"/>
  <c r="W37" i="30"/>
  <c r="W56" i="30" s="1"/>
  <c r="W90" i="30"/>
  <c r="G37" i="29"/>
  <c r="G56" i="29" s="1"/>
  <c r="G90" i="29"/>
  <c r="C37" i="18"/>
  <c r="C56" i="18" s="1"/>
  <c r="C90" i="18"/>
  <c r="D37" i="30"/>
  <c r="D56" i="30" s="1"/>
  <c r="D90" i="30"/>
  <c r="V90" i="27"/>
  <c r="S90" i="27"/>
  <c r="D37" i="28"/>
  <c r="D56" i="28" s="1"/>
  <c r="D90" i="28"/>
  <c r="V90" i="18"/>
  <c r="F37" i="26"/>
  <c r="F56" i="26" s="1"/>
  <c r="F90" i="26"/>
  <c r="S90" i="22"/>
  <c r="Q90" i="30"/>
  <c r="Q37" i="30"/>
  <c r="Q56" i="30" s="1"/>
  <c r="N90" i="26"/>
  <c r="N37" i="26"/>
  <c r="N56" i="26" s="1"/>
  <c r="W37" i="24"/>
  <c r="W56" i="24" s="1"/>
  <c r="W90" i="24"/>
  <c r="G37" i="26"/>
  <c r="G56" i="26" s="1"/>
  <c r="G90" i="26"/>
  <c r="C37" i="30"/>
  <c r="C56" i="30" s="1"/>
  <c r="C90" i="30"/>
  <c r="F37" i="23"/>
  <c r="F56" i="23" s="1"/>
  <c r="F90" i="23"/>
  <c r="Q37" i="26"/>
  <c r="Q56" i="26" s="1"/>
  <c r="Q90" i="26"/>
  <c r="I37" i="32"/>
  <c r="I56" i="32" s="1"/>
  <c r="I90" i="32"/>
  <c r="D37" i="33"/>
  <c r="D56" i="33" s="1"/>
  <c r="D90" i="33"/>
  <c r="V90" i="32"/>
  <c r="F37" i="21"/>
  <c r="F56" i="21" s="1"/>
  <c r="F90" i="21"/>
  <c r="S90" i="33"/>
  <c r="Q37" i="22"/>
  <c r="Q56" i="22" s="1"/>
  <c r="Q90" i="22"/>
  <c r="N90" i="30"/>
  <c r="N37" i="30"/>
  <c r="N56" i="30" s="1"/>
  <c r="P90" i="21"/>
  <c r="G37" i="23"/>
  <c r="G56" i="23" s="1"/>
  <c r="G90" i="23"/>
  <c r="C37" i="29"/>
  <c r="C56" i="29" s="1"/>
  <c r="C90" i="29"/>
  <c r="I37" i="29"/>
  <c r="I56" i="29" s="1"/>
  <c r="I90" i="29"/>
  <c r="D37" i="22"/>
  <c r="D56" i="22" s="1"/>
  <c r="D90" i="22"/>
  <c r="V90" i="33"/>
  <c r="F37" i="33"/>
  <c r="F56" i="33" s="1"/>
  <c r="F90" i="33"/>
  <c r="S90" i="29"/>
  <c r="Q37" i="32"/>
  <c r="Q56" i="32" s="1"/>
  <c r="Q90" i="32"/>
  <c r="N37" i="32"/>
  <c r="N56" i="32" s="1"/>
  <c r="N90" i="32"/>
  <c r="P90" i="29"/>
  <c r="G37" i="33"/>
  <c r="G56" i="33" s="1"/>
  <c r="G90" i="33"/>
  <c r="C37" i="24"/>
  <c r="C56" i="24" s="1"/>
  <c r="C90" i="24"/>
  <c r="Q90" i="23"/>
  <c r="Q37" i="23"/>
  <c r="Q56" i="23" s="1"/>
  <c r="W37" i="18"/>
  <c r="W56" i="18" s="1"/>
  <c r="W90" i="18"/>
  <c r="P90" i="22"/>
  <c r="G37" i="32"/>
  <c r="G56" i="32" s="1"/>
  <c r="G90" i="32"/>
  <c r="C37" i="25"/>
  <c r="C56" i="25" s="1"/>
  <c r="C90" i="25"/>
  <c r="S90" i="30"/>
  <c r="K71" i="33"/>
  <c r="AB580" i="10" s="1"/>
  <c r="K71" i="22"/>
  <c r="AB162" i="10" s="1"/>
  <c r="K71" i="23"/>
  <c r="AB238" i="10" s="1"/>
  <c r="K71" i="29"/>
  <c r="AB466" i="10" s="1"/>
  <c r="K71" i="32"/>
  <c r="AB542" i="10" s="1"/>
  <c r="K71" i="24"/>
  <c r="AB276" i="10" s="1"/>
  <c r="K71" i="19"/>
  <c r="K71" i="21"/>
  <c r="AB124" i="10" s="1"/>
  <c r="K71" i="30"/>
  <c r="AB504" i="10" s="1"/>
  <c r="K71" i="26"/>
  <c r="AB314" i="10" s="1"/>
  <c r="K71" i="18"/>
  <c r="AB200" i="10" s="1"/>
  <c r="K71" i="25"/>
  <c r="AB352" i="10" s="1"/>
  <c r="K71" i="27"/>
  <c r="AB390" i="10" s="1"/>
  <c r="K71" i="28"/>
  <c r="AB428" i="10" s="1"/>
  <c r="I37" i="26"/>
  <c r="I56" i="26" s="1"/>
  <c r="I90" i="26"/>
  <c r="D37" i="29"/>
  <c r="D56" i="29" s="1"/>
  <c r="D90" i="29"/>
  <c r="V90" i="29"/>
  <c r="F37" i="22"/>
  <c r="F56" i="22" s="1"/>
  <c r="F90" i="22"/>
  <c r="S90" i="26"/>
  <c r="Q90" i="27"/>
  <c r="Q37" i="27"/>
  <c r="Q56" i="27" s="1"/>
  <c r="W37" i="23"/>
  <c r="W56" i="23" s="1"/>
  <c r="W90" i="23"/>
  <c r="P90" i="23"/>
  <c r="G37" i="25"/>
  <c r="G56" i="25" s="1"/>
  <c r="G90" i="25"/>
  <c r="C37" i="22"/>
  <c r="C56" i="22" s="1"/>
  <c r="C90" i="22"/>
  <c r="V90" i="22"/>
  <c r="J71" i="22"/>
  <c r="AA162" i="10" s="1"/>
  <c r="J71" i="21"/>
  <c r="AA124" i="10" s="1"/>
  <c r="J71" i="25"/>
  <c r="AA352" i="10" s="1"/>
  <c r="J71" i="19"/>
  <c r="J71" i="33"/>
  <c r="AA580" i="10" s="1"/>
  <c r="J71" i="23"/>
  <c r="AA238" i="10" s="1"/>
  <c r="J71" i="18"/>
  <c r="AA200" i="10" s="1"/>
  <c r="J71" i="28"/>
  <c r="AA428" i="10" s="1"/>
  <c r="J71" i="26"/>
  <c r="AA314" i="10" s="1"/>
  <c r="J71" i="27"/>
  <c r="AA390" i="10" s="1"/>
  <c r="J71" i="30"/>
  <c r="AA504" i="10" s="1"/>
  <c r="J71" i="32"/>
  <c r="AA542" i="10" s="1"/>
  <c r="J71" i="29"/>
  <c r="AA466" i="10" s="1"/>
  <c r="J71" i="24"/>
  <c r="AA276" i="10" s="1"/>
  <c r="I37" i="27"/>
  <c r="I56" i="27" s="1"/>
  <c r="I90" i="27"/>
  <c r="D37" i="21"/>
  <c r="D56" i="21" s="1"/>
  <c r="D90" i="21"/>
  <c r="V90" i="30"/>
  <c r="F37" i="30"/>
  <c r="F56" i="30" s="1"/>
  <c r="F90" i="30"/>
  <c r="S90" i="19"/>
  <c r="N37" i="22"/>
  <c r="N56" i="22" s="1"/>
  <c r="N90" i="22"/>
  <c r="W37" i="26"/>
  <c r="W56" i="26" s="1"/>
  <c r="W90" i="26"/>
  <c r="P90" i="30"/>
  <c r="G37" i="21"/>
  <c r="G56" i="21" s="1"/>
  <c r="G90" i="21"/>
  <c r="C37" i="19"/>
  <c r="C56" i="19" s="1"/>
  <c r="C90" i="19"/>
  <c r="I37" i="24"/>
  <c r="I56" i="24" s="1"/>
  <c r="I90" i="24"/>
  <c r="D37" i="18"/>
  <c r="D56" i="18" s="1"/>
  <c r="D90" i="18"/>
  <c r="F37" i="29"/>
  <c r="F56" i="29" s="1"/>
  <c r="F90" i="29"/>
  <c r="T71" i="30"/>
  <c r="AK504" i="10" s="1"/>
  <c r="T71" i="23"/>
  <c r="AK238" i="10" s="1"/>
  <c r="T71" i="29"/>
  <c r="AK466" i="10" s="1"/>
  <c r="T71" i="24"/>
  <c r="AK276" i="10" s="1"/>
  <c r="T71" i="19"/>
  <c r="T71" i="21"/>
  <c r="AK124" i="10" s="1"/>
  <c r="T71" i="25"/>
  <c r="AK352" i="10" s="1"/>
  <c r="T71" i="27"/>
  <c r="AK390" i="10" s="1"/>
  <c r="T71" i="26"/>
  <c r="AK314" i="10" s="1"/>
  <c r="T71" i="32"/>
  <c r="AK542" i="10" s="1"/>
  <c r="T71" i="18"/>
  <c r="AK200" i="10" s="1"/>
  <c r="T71" i="33"/>
  <c r="AK580" i="10" s="1"/>
  <c r="T71" i="22"/>
  <c r="AK162" i="10" s="1"/>
  <c r="T71" i="28"/>
  <c r="AK428" i="10" s="1"/>
  <c r="R71" i="21"/>
  <c r="AI124" i="10" s="1"/>
  <c r="R71" i="24"/>
  <c r="AI276" i="10" s="1"/>
  <c r="R71" i="22"/>
  <c r="AI162" i="10" s="1"/>
  <c r="R71" i="33"/>
  <c r="AI580" i="10" s="1"/>
  <c r="R71" i="18"/>
  <c r="AI200" i="10" s="1"/>
  <c r="R71" i="30"/>
  <c r="AI504" i="10" s="1"/>
  <c r="R71" i="32"/>
  <c r="AI542" i="10" s="1"/>
  <c r="R71" i="19"/>
  <c r="R71" i="29"/>
  <c r="AI466" i="10" s="1"/>
  <c r="R71" i="23"/>
  <c r="AI238" i="10" s="1"/>
  <c r="R71" i="27"/>
  <c r="AI390" i="10" s="1"/>
  <c r="R71" i="28"/>
  <c r="AI428" i="10" s="1"/>
  <c r="R71" i="26"/>
  <c r="AI314" i="10" s="1"/>
  <c r="R71" i="25"/>
  <c r="AI352" i="10" s="1"/>
  <c r="I37" i="28"/>
  <c r="I56" i="28" s="1"/>
  <c r="I90" i="28"/>
  <c r="D37" i="23"/>
  <c r="D56" i="23" s="1"/>
  <c r="D90" i="23"/>
  <c r="V90" i="24"/>
  <c r="F37" i="28"/>
  <c r="F56" i="28" s="1"/>
  <c r="F90" i="28"/>
  <c r="S90" i="21"/>
  <c r="N37" i="28"/>
  <c r="N56" i="28" s="1"/>
  <c r="N90" i="28"/>
  <c r="W37" i="29"/>
  <c r="W56" i="29" s="1"/>
  <c r="W90" i="29"/>
  <c r="P90" i="18"/>
  <c r="G37" i="27"/>
  <c r="G56" i="27" s="1"/>
  <c r="G90" i="27"/>
  <c r="C37" i="26"/>
  <c r="C56" i="26" s="1"/>
  <c r="C90" i="26"/>
  <c r="Q37" i="18"/>
  <c r="Q56" i="18" s="1"/>
  <c r="Q90" i="18"/>
  <c r="N37" i="21"/>
  <c r="N56" i="21" s="1"/>
  <c r="N90" i="21"/>
  <c r="W37" i="33"/>
  <c r="W56" i="33" s="1"/>
  <c r="W90" i="33"/>
  <c r="P90" i="32"/>
  <c r="G37" i="19"/>
  <c r="G56" i="19" s="1"/>
  <c r="G90" i="19"/>
  <c r="C37" i="27"/>
  <c r="C56" i="27" s="1"/>
  <c r="C90" i="27"/>
  <c r="I37" i="23"/>
  <c r="I56" i="23" s="1"/>
  <c r="I90" i="23"/>
  <c r="D90" i="26"/>
  <c r="D37" i="26"/>
  <c r="D56" i="26" s="1"/>
  <c r="V90" i="25"/>
  <c r="F37" i="25"/>
  <c r="F56" i="25" s="1"/>
  <c r="F90" i="25"/>
  <c r="I37" i="33"/>
  <c r="I56" i="33" s="1"/>
  <c r="I90" i="33"/>
  <c r="D37" i="32"/>
  <c r="D56" i="32" s="1"/>
  <c r="D90" i="32"/>
  <c r="V90" i="28"/>
  <c r="F37" i="32"/>
  <c r="F56" i="32" s="1"/>
  <c r="F90" i="32"/>
  <c r="Q37" i="29"/>
  <c r="Q56" i="29" s="1"/>
  <c r="Q90" i="29"/>
  <c r="N37" i="18"/>
  <c r="N56" i="18" s="1"/>
  <c r="N90" i="18"/>
  <c r="W37" i="32"/>
  <c r="W56" i="32" s="1"/>
  <c r="W90" i="32"/>
  <c r="P90" i="26"/>
  <c r="G37" i="24"/>
  <c r="G56" i="24" s="1"/>
  <c r="G90" i="24"/>
  <c r="C90" i="33"/>
  <c r="C37" i="33"/>
  <c r="C56" i="33" s="1"/>
  <c r="I37" i="18"/>
  <c r="I56" i="18" s="1"/>
  <c r="I90" i="18"/>
  <c r="D37" i="27"/>
  <c r="D56" i="27" s="1"/>
  <c r="D90" i="27"/>
  <c r="V90" i="26"/>
  <c r="S90" i="32"/>
  <c r="Q37" i="28"/>
  <c r="Q56" i="28" s="1"/>
  <c r="Q90" i="28"/>
  <c r="N37" i="29"/>
  <c r="N56" i="29" s="1"/>
  <c r="N90" i="29"/>
  <c r="W37" i="22"/>
  <c r="W56" i="22" s="1"/>
  <c r="W90" i="22"/>
  <c r="P90" i="33"/>
  <c r="G37" i="22"/>
  <c r="G56" i="22" s="1"/>
  <c r="G90" i="22"/>
  <c r="C90" i="23"/>
  <c r="C37" i="23"/>
  <c r="C56" i="23" s="1"/>
  <c r="L71" i="19"/>
  <c r="L71" i="22"/>
  <c r="AC162" i="10" s="1"/>
  <c r="L71" i="27"/>
  <c r="AC390" i="10" s="1"/>
  <c r="L71" i="24"/>
  <c r="AC276" i="10" s="1"/>
  <c r="L71" i="29"/>
  <c r="AC466" i="10" s="1"/>
  <c r="L71" i="23"/>
  <c r="AC238" i="10" s="1"/>
  <c r="L71" i="26"/>
  <c r="AC314" i="10" s="1"/>
  <c r="L71" i="18"/>
  <c r="AC200" i="10" s="1"/>
  <c r="L71" i="33"/>
  <c r="AC580" i="10" s="1"/>
  <c r="L71" i="32"/>
  <c r="AC542" i="10" s="1"/>
  <c r="L71" i="21"/>
  <c r="AC124" i="10" s="1"/>
  <c r="L71" i="30"/>
  <c r="AC504" i="10" s="1"/>
  <c r="L71" i="25"/>
  <c r="AC352" i="10" s="1"/>
  <c r="L71" i="28"/>
  <c r="AC428" i="10" s="1"/>
  <c r="Q37" i="21"/>
  <c r="Q56" i="21" s="1"/>
  <c r="Q90" i="21"/>
  <c r="N37" i="25"/>
  <c r="N56" i="25" s="1"/>
  <c r="N90" i="25"/>
  <c r="W37" i="27"/>
  <c r="W56" i="27" s="1"/>
  <c r="W90" i="27"/>
  <c r="P90" i="24"/>
  <c r="G37" i="18"/>
  <c r="G56" i="18" s="1"/>
  <c r="G90" i="18"/>
  <c r="C37" i="21"/>
  <c r="C56" i="21" s="1"/>
  <c r="C90" i="21"/>
  <c r="D32" i="20"/>
  <c r="D24" i="20"/>
  <c r="D33" i="20"/>
  <c r="D29" i="20"/>
  <c r="D30" i="20"/>
  <c r="D27" i="20"/>
  <c r="D31" i="20"/>
  <c r="D28" i="20"/>
  <c r="D25" i="20"/>
  <c r="D26" i="20"/>
  <c r="D21" i="21"/>
  <c r="E33" i="21"/>
  <c r="E32" i="21"/>
  <c r="E31" i="21"/>
  <c r="E30" i="21"/>
  <c r="E27" i="21"/>
  <c r="E25" i="21"/>
  <c r="E29" i="21"/>
  <c r="E28" i="21"/>
  <c r="E24" i="21"/>
  <c r="D274" i="21"/>
  <c r="D277" i="21"/>
  <c r="D270" i="21"/>
  <c r="D273" i="21"/>
  <c r="D276" i="21"/>
  <c r="D279" i="21"/>
  <c r="D275" i="21"/>
  <c r="D271" i="21"/>
  <c r="D278" i="21"/>
  <c r="D272" i="21"/>
  <c r="C267" i="21"/>
  <c r="C272" i="21" s="1"/>
  <c r="T153" i="10" s="1"/>
  <c r="H153" i="10" s="1"/>
  <c r="C13" i="21"/>
  <c r="AD48" i="10"/>
  <c r="AB48" i="10"/>
  <c r="AA48" i="10"/>
  <c r="AC48" i="10"/>
  <c r="AK48" i="10"/>
  <c r="AI48" i="10"/>
  <c r="AL48" i="10"/>
  <c r="AF48" i="10"/>
  <c r="V48" i="10"/>
  <c r="Y48" i="10"/>
  <c r="C21" i="20"/>
  <c r="D37" i="20"/>
  <c r="D56" i="20" s="1"/>
  <c r="H71" i="20"/>
  <c r="Y86" i="10" s="1"/>
  <c r="V105" i="20"/>
  <c r="V124" i="20" s="1"/>
  <c r="J71" i="20"/>
  <c r="AA86" i="10" s="1"/>
  <c r="O71" i="20"/>
  <c r="AF86" i="10" s="1"/>
  <c r="T71" i="20"/>
  <c r="AK86" i="10" s="1"/>
  <c r="G37" i="20"/>
  <c r="G56" i="20" s="1"/>
  <c r="W37" i="20"/>
  <c r="W56" i="20" s="1"/>
  <c r="U71" i="20"/>
  <c r="AL86" i="10" s="1"/>
  <c r="R71" i="20"/>
  <c r="AI86" i="10" s="1"/>
  <c r="Q37" i="20"/>
  <c r="Q56" i="20" s="1"/>
  <c r="M71" i="20"/>
  <c r="AD86" i="10" s="1"/>
  <c r="E71" i="20"/>
  <c r="V86" i="10" s="1"/>
  <c r="C37" i="20"/>
  <c r="C56" i="20" s="1"/>
  <c r="N37" i="20"/>
  <c r="N56" i="20" s="1"/>
  <c r="S105" i="20"/>
  <c r="S124" i="20" s="1"/>
  <c r="F37" i="20"/>
  <c r="F56" i="20" s="1"/>
  <c r="I37" i="20"/>
  <c r="I56" i="20" s="1"/>
  <c r="L71" i="20"/>
  <c r="AC86" i="10" s="1"/>
  <c r="P105" i="20"/>
  <c r="P124" i="20" s="1"/>
  <c r="K71" i="20"/>
  <c r="AB86" i="10" s="1"/>
  <c r="U18" i="17"/>
  <c r="S19" i="17"/>
  <c r="E12" i="17"/>
  <c r="M14" i="17"/>
  <c r="G19" i="17"/>
  <c r="G11" i="17"/>
  <c r="J13" i="17"/>
  <c r="C12" i="17"/>
  <c r="Q15" i="17"/>
  <c r="W19" i="17"/>
  <c r="D15" i="17"/>
  <c r="P19" i="17"/>
  <c r="J19" i="17"/>
  <c r="I156" i="17"/>
  <c r="O13" i="17"/>
  <c r="E14" i="17"/>
  <c r="C13" i="17"/>
  <c r="D14" i="17"/>
  <c r="K154" i="17"/>
  <c r="G16" i="17"/>
  <c r="F12" i="17"/>
  <c r="R14" i="17"/>
  <c r="K12" i="17"/>
  <c r="T13" i="17"/>
  <c r="G15" i="17"/>
  <c r="P16" i="17"/>
  <c r="L15" i="17"/>
  <c r="D11" i="17"/>
  <c r="M11" i="17"/>
  <c r="S14" i="17"/>
  <c r="S15" i="17"/>
  <c r="O14" i="17"/>
  <c r="K15" i="17"/>
  <c r="I11" i="17"/>
  <c r="R19" i="17"/>
  <c r="Q20" i="17"/>
  <c r="C17" i="17"/>
  <c r="P18" i="17"/>
  <c r="R11" i="17"/>
  <c r="U12" i="17"/>
  <c r="C15" i="17"/>
  <c r="N11" i="17"/>
  <c r="K13" i="17"/>
  <c r="Q13" i="17"/>
  <c r="R15" i="17"/>
  <c r="L16" i="17"/>
  <c r="I154" i="17"/>
  <c r="S110" i="17"/>
  <c r="V11" i="17"/>
  <c r="Q11" i="17"/>
  <c r="E11" i="17"/>
  <c r="W16" i="17"/>
  <c r="N12" i="17"/>
  <c r="I12" i="17"/>
  <c r="R13" i="17"/>
  <c r="O18" i="17"/>
  <c r="U15" i="17"/>
  <c r="S13" i="17"/>
  <c r="K20" i="17"/>
  <c r="W11" i="17"/>
  <c r="N13" i="17"/>
  <c r="G14" i="17"/>
  <c r="P12" i="17"/>
  <c r="M12" i="17"/>
  <c r="E13" i="17"/>
  <c r="T15" i="17"/>
  <c r="N14" i="17"/>
  <c r="M15" i="17"/>
  <c r="O16" i="17"/>
  <c r="J17" i="17"/>
  <c r="V12" i="17"/>
  <c r="F18" i="17"/>
  <c r="K11" i="17"/>
  <c r="F15" i="17"/>
  <c r="V13" i="17"/>
  <c r="J15" i="17"/>
  <c r="J14" i="17"/>
  <c r="R12" i="17"/>
  <c r="W12" i="17"/>
  <c r="L14" i="17"/>
  <c r="H11" i="17"/>
  <c r="I13" i="17"/>
  <c r="H13" i="17"/>
  <c r="N16" i="17"/>
  <c r="V17" i="17"/>
  <c r="F13" i="17"/>
  <c r="C11" i="17"/>
  <c r="K14" i="17"/>
  <c r="D12" i="17"/>
  <c r="J16" i="17"/>
  <c r="D18" i="17"/>
  <c r="S11" i="17"/>
  <c r="G12" i="17"/>
  <c r="H16" i="17"/>
  <c r="F14" i="17"/>
  <c r="P14" i="17"/>
  <c r="O11" i="17"/>
  <c r="I17" i="17"/>
  <c r="M17" i="17"/>
  <c r="J11" i="17"/>
  <c r="U14" i="17"/>
  <c r="M13" i="17"/>
  <c r="O12" i="17"/>
  <c r="H15" i="17"/>
  <c r="H12" i="17"/>
  <c r="E15" i="17"/>
  <c r="C16" i="17"/>
  <c r="S12" i="17"/>
  <c r="T11" i="17"/>
  <c r="F11" i="17"/>
  <c r="O15" i="17"/>
  <c r="E16" i="17"/>
  <c r="I14" i="17"/>
  <c r="G13" i="17"/>
  <c r="J154" i="17"/>
  <c r="P11" i="17"/>
  <c r="U11" i="17"/>
  <c r="L11" i="17"/>
  <c r="T14" i="17"/>
  <c r="W14" i="17"/>
  <c r="J156" i="17"/>
  <c r="D16" i="17"/>
  <c r="S20" i="17"/>
  <c r="J12" i="17"/>
  <c r="L13" i="17"/>
  <c r="P13" i="17"/>
  <c r="R16" i="17"/>
  <c r="K76" i="17"/>
  <c r="T76" i="17"/>
  <c r="P110" i="17"/>
  <c r="K191" i="17"/>
  <c r="I191" i="17"/>
  <c r="J191" i="17"/>
  <c r="R76" i="17"/>
  <c r="U76" i="17"/>
  <c r="O76" i="17"/>
  <c r="M76" i="17"/>
  <c r="E76" i="17"/>
  <c r="L76" i="17"/>
  <c r="J76" i="17"/>
  <c r="H76" i="17"/>
  <c r="V110" i="17"/>
  <c r="V37" i="24" l="1"/>
  <c r="V56" i="24" s="1"/>
  <c r="S37" i="32"/>
  <c r="S56" i="32" s="1"/>
  <c r="P37" i="24"/>
  <c r="P56" i="24" s="1"/>
  <c r="S37" i="29"/>
  <c r="S56" i="29" s="1"/>
  <c r="S37" i="21"/>
  <c r="S56" i="21" s="1"/>
  <c r="D75" i="3"/>
  <c r="C75" i="3" s="1"/>
  <c r="AP240" i="10"/>
  <c r="AQ240" i="10" s="1"/>
  <c r="AR240" i="10" s="1"/>
  <c r="AS240" i="10" s="1"/>
  <c r="AT240" i="10" s="1"/>
  <c r="P37" i="18"/>
  <c r="P56" i="18" s="1"/>
  <c r="Y10" i="10"/>
  <c r="V37" i="25"/>
  <c r="V56" i="25" s="1"/>
  <c r="AM86" i="10"/>
  <c r="AO86" i="10" s="1"/>
  <c r="AP86" i="10" s="1"/>
  <c r="AQ86" i="10" s="1"/>
  <c r="AR86" i="10" s="1"/>
  <c r="AS86" i="10" s="1"/>
  <c r="AT86" i="10" s="1"/>
  <c r="P37" i="22"/>
  <c r="P56" i="22" s="1"/>
  <c r="AJ86" i="10"/>
  <c r="AN12" i="10"/>
  <c r="AF10" i="10"/>
  <c r="T94" i="10"/>
  <c r="H94" i="10" s="1"/>
  <c r="T91" i="10"/>
  <c r="H91" i="10" s="1"/>
  <c r="T96" i="10"/>
  <c r="H96" i="10" s="1"/>
  <c r="T93" i="10"/>
  <c r="H93" i="10" s="1"/>
  <c r="AG86" i="10"/>
  <c r="AH12" i="10"/>
  <c r="X10" i="10"/>
  <c r="Z10" i="10"/>
  <c r="AN10" i="10"/>
  <c r="AE12" i="10"/>
  <c r="Z12" i="10"/>
  <c r="AA10" i="10"/>
  <c r="U12" i="10"/>
  <c r="AF12" i="10"/>
  <c r="AJ12" i="10"/>
  <c r="W12" i="10"/>
  <c r="X12" i="10"/>
  <c r="AL12" i="10"/>
  <c r="AI12" i="10"/>
  <c r="AK12" i="10"/>
  <c r="AA12" i="10"/>
  <c r="AC12" i="10"/>
  <c r="AH10" i="10"/>
  <c r="AD12" i="10"/>
  <c r="AG12" i="10"/>
  <c r="AB10" i="10"/>
  <c r="AD10" i="10"/>
  <c r="AE10" i="10"/>
  <c r="T12" i="10"/>
  <c r="AB12" i="10"/>
  <c r="V12" i="10"/>
  <c r="Y12" i="10"/>
  <c r="V10" i="10"/>
  <c r="AL10" i="10"/>
  <c r="AI10" i="10"/>
  <c r="W10" i="10"/>
  <c r="T10" i="10"/>
  <c r="AM12" i="10"/>
  <c r="AK10" i="10"/>
  <c r="AC10" i="10"/>
  <c r="U10" i="10"/>
  <c r="AO12" i="10"/>
  <c r="AP544" i="10"/>
  <c r="AQ544" i="10" s="1"/>
  <c r="AR544" i="10" s="1"/>
  <c r="AS544" i="10" s="1"/>
  <c r="AT544" i="10" s="1"/>
  <c r="AP392" i="10"/>
  <c r="AQ392" i="10" s="1"/>
  <c r="AR392" i="10" s="1"/>
  <c r="AS392" i="10" s="1"/>
  <c r="AT392" i="10" s="1"/>
  <c r="AP202" i="10"/>
  <c r="AQ202" i="10" s="1"/>
  <c r="AR202" i="10" s="1"/>
  <c r="AS202" i="10" s="1"/>
  <c r="AT202" i="10" s="1"/>
  <c r="AP164" i="10"/>
  <c r="AQ164" i="10" s="1"/>
  <c r="AR164" i="10" s="1"/>
  <c r="AS164" i="10" s="1"/>
  <c r="AT164" i="10" s="1"/>
  <c r="AP430" i="10"/>
  <c r="AQ430" i="10" s="1"/>
  <c r="AR430" i="10" s="1"/>
  <c r="AS430" i="10" s="1"/>
  <c r="AT430" i="10" s="1"/>
  <c r="AP126" i="10"/>
  <c r="AQ126" i="10" s="1"/>
  <c r="AR126" i="10" s="1"/>
  <c r="AS126" i="10" s="1"/>
  <c r="AT126" i="10" s="1"/>
  <c r="AP316" i="10"/>
  <c r="AQ316" i="10" s="1"/>
  <c r="AR316" i="10" s="1"/>
  <c r="AS316" i="10" s="1"/>
  <c r="AT316" i="10" s="1"/>
  <c r="AQ50" i="10"/>
  <c r="AP354" i="10"/>
  <c r="AQ354" i="10" s="1"/>
  <c r="AR354" i="10" s="1"/>
  <c r="AS354" i="10" s="1"/>
  <c r="AT354" i="10" s="1"/>
  <c r="AP468" i="10"/>
  <c r="AQ468" i="10" s="1"/>
  <c r="AR468" i="10" s="1"/>
  <c r="AS468" i="10" s="1"/>
  <c r="AT468" i="10" s="1"/>
  <c r="AP278" i="10"/>
  <c r="AQ278" i="10" s="1"/>
  <c r="AR278" i="10" s="1"/>
  <c r="AS278" i="10" s="1"/>
  <c r="AT278" i="10" s="1"/>
  <c r="AP582" i="10"/>
  <c r="AQ582" i="10" s="1"/>
  <c r="AR582" i="10" s="1"/>
  <c r="AS582" i="10" s="1"/>
  <c r="AT582" i="10" s="1"/>
  <c r="AP506" i="10"/>
  <c r="AQ506" i="10" s="1"/>
  <c r="AR506" i="10" s="1"/>
  <c r="AS506" i="10" s="1"/>
  <c r="AT506" i="10" s="1"/>
  <c r="AM314" i="10"/>
  <c r="AO314" i="10" s="1"/>
  <c r="AP314" i="10" s="1"/>
  <c r="AQ314" i="10" s="1"/>
  <c r="AR314" i="10" s="1"/>
  <c r="AS314" i="10" s="1"/>
  <c r="AT314" i="10" s="1"/>
  <c r="S37" i="25"/>
  <c r="S56" i="25" s="1"/>
  <c r="V37" i="33"/>
  <c r="V56" i="33" s="1"/>
  <c r="P37" i="26"/>
  <c r="P56" i="26" s="1"/>
  <c r="P37" i="21"/>
  <c r="P56" i="21" s="1"/>
  <c r="J56" i="34"/>
  <c r="M56" i="34"/>
  <c r="U56" i="34"/>
  <c r="I200" i="17"/>
  <c r="I194" i="17"/>
  <c r="I199" i="17"/>
  <c r="I198" i="17"/>
  <c r="I202" i="17"/>
  <c r="I195" i="17"/>
  <c r="I197" i="17"/>
  <c r="I196" i="17"/>
  <c r="I201" i="17"/>
  <c r="I203" i="17"/>
  <c r="S56" i="34"/>
  <c r="T56" i="34"/>
  <c r="E56" i="34"/>
  <c r="J197" i="17"/>
  <c r="J200" i="17"/>
  <c r="J202" i="17"/>
  <c r="J194" i="17"/>
  <c r="J198" i="17"/>
  <c r="J199" i="17"/>
  <c r="J196" i="17"/>
  <c r="J195" i="17"/>
  <c r="J203" i="17"/>
  <c r="J201" i="17"/>
  <c r="K197" i="17"/>
  <c r="K200" i="17"/>
  <c r="K199" i="17"/>
  <c r="K195" i="17"/>
  <c r="K194" i="17"/>
  <c r="K196" i="17"/>
  <c r="K198" i="17"/>
  <c r="K202" i="17"/>
  <c r="K203" i="17"/>
  <c r="K201" i="17"/>
  <c r="V56" i="34"/>
  <c r="L56" i="34"/>
  <c r="H56" i="34"/>
  <c r="V37" i="32"/>
  <c r="V56" i="32" s="1"/>
  <c r="R56" i="34"/>
  <c r="O56" i="34"/>
  <c r="K56" i="34"/>
  <c r="AM428" i="10"/>
  <c r="AO428" i="10" s="1"/>
  <c r="AP428" i="10" s="1"/>
  <c r="AQ428" i="10" s="1"/>
  <c r="AR428" i="10" s="1"/>
  <c r="AS428" i="10" s="1"/>
  <c r="AT428" i="10" s="1"/>
  <c r="S37" i="19"/>
  <c r="S56" i="19" s="1"/>
  <c r="V37" i="28"/>
  <c r="V56" i="28" s="1"/>
  <c r="AG352" i="10"/>
  <c r="AG314" i="10"/>
  <c r="AM352" i="10"/>
  <c r="AO352" i="10" s="1"/>
  <c r="AP352" i="10" s="1"/>
  <c r="AQ352" i="10" s="1"/>
  <c r="AR352" i="10" s="1"/>
  <c r="AS352" i="10" s="1"/>
  <c r="AT352" i="10" s="1"/>
  <c r="V37" i="29"/>
  <c r="V56" i="29" s="1"/>
  <c r="AM238" i="10"/>
  <c r="AO238" i="10" s="1"/>
  <c r="AP238" i="10" s="1"/>
  <c r="AQ238" i="10" s="1"/>
  <c r="AR238" i="10" s="1"/>
  <c r="AS238" i="10" s="1"/>
  <c r="AT238" i="10" s="1"/>
  <c r="P37" i="32"/>
  <c r="P56" i="32" s="1"/>
  <c r="S37" i="30"/>
  <c r="S56" i="30" s="1"/>
  <c r="P37" i="29"/>
  <c r="P56" i="29" s="1"/>
  <c r="S37" i="18"/>
  <c r="S56" i="18" s="1"/>
  <c r="AJ580" i="10"/>
  <c r="S37" i="22"/>
  <c r="S56" i="22" s="1"/>
  <c r="AJ428" i="10"/>
  <c r="V37" i="23"/>
  <c r="V56" i="23" s="1"/>
  <c r="P37" i="23"/>
  <c r="P56" i="23" s="1"/>
  <c r="V37" i="21"/>
  <c r="V56" i="21" s="1"/>
  <c r="AG48" i="10"/>
  <c r="AM124" i="10"/>
  <c r="AO124" i="10" s="1"/>
  <c r="AP124" i="10" s="1"/>
  <c r="AQ124" i="10" s="1"/>
  <c r="AR124" i="10" s="1"/>
  <c r="AS124" i="10" s="1"/>
  <c r="AT124" i="10" s="1"/>
  <c r="AM466" i="10"/>
  <c r="AO466" i="10" s="1"/>
  <c r="AP466" i="10" s="1"/>
  <c r="AQ466" i="10" s="1"/>
  <c r="AR466" i="10" s="1"/>
  <c r="AS466" i="10" s="1"/>
  <c r="AT466" i="10" s="1"/>
  <c r="S37" i="33"/>
  <c r="S56" i="33" s="1"/>
  <c r="T208" i="10"/>
  <c r="H208" i="10" s="1"/>
  <c r="T205" i="10"/>
  <c r="H205" i="10" s="1"/>
  <c r="T362" i="10"/>
  <c r="H362" i="10" s="1"/>
  <c r="T359" i="10"/>
  <c r="H359" i="10" s="1"/>
  <c r="AG580" i="10"/>
  <c r="AJ314" i="10"/>
  <c r="J90" i="20"/>
  <c r="L90" i="20"/>
  <c r="P37" i="33"/>
  <c r="P56" i="33" s="1"/>
  <c r="T170" i="10"/>
  <c r="H170" i="10" s="1"/>
  <c r="T167" i="10"/>
  <c r="H167" i="10" s="1"/>
  <c r="S37" i="24"/>
  <c r="S56" i="24" s="1"/>
  <c r="AJ542" i="10"/>
  <c r="AG200" i="10"/>
  <c r="AG124" i="10"/>
  <c r="H90" i="20"/>
  <c r="T590" i="10"/>
  <c r="H590" i="10" s="1"/>
  <c r="T587" i="10"/>
  <c r="H587" i="10" s="1"/>
  <c r="T132" i="10"/>
  <c r="H132" i="10" s="1"/>
  <c r="T129" i="10"/>
  <c r="H129" i="10" s="1"/>
  <c r="T169" i="10"/>
  <c r="H169" i="10" s="1"/>
  <c r="T172" i="10"/>
  <c r="H172" i="10" s="1"/>
  <c r="T324" i="10"/>
  <c r="H324" i="10" s="1"/>
  <c r="T321" i="10"/>
  <c r="H321" i="10" s="1"/>
  <c r="AG428" i="10"/>
  <c r="AG238" i="10"/>
  <c r="T474" i="10"/>
  <c r="H474" i="10" s="1"/>
  <c r="T471" i="10"/>
  <c r="H471" i="10" s="1"/>
  <c r="T511" i="10"/>
  <c r="H511" i="10" s="1"/>
  <c r="T514" i="10"/>
  <c r="H514" i="10" s="1"/>
  <c r="AJ200" i="10"/>
  <c r="AJ238" i="10"/>
  <c r="AJ124" i="10"/>
  <c r="AG466" i="10"/>
  <c r="AM542" i="10"/>
  <c r="AO542" i="10" s="1"/>
  <c r="AP542" i="10" s="1"/>
  <c r="AQ542" i="10" s="1"/>
  <c r="AR542" i="10" s="1"/>
  <c r="AS542" i="10" s="1"/>
  <c r="AT542" i="10" s="1"/>
  <c r="AJ276" i="10"/>
  <c r="T360" i="10"/>
  <c r="H360" i="10" s="1"/>
  <c r="T357" i="10"/>
  <c r="H357" i="10" s="1"/>
  <c r="V37" i="19"/>
  <c r="V56" i="19" s="1"/>
  <c r="AJ352" i="10"/>
  <c r="AG504" i="10"/>
  <c r="AM276" i="10"/>
  <c r="AO276" i="10" s="1"/>
  <c r="AP276" i="10" s="1"/>
  <c r="AQ276" i="10" s="1"/>
  <c r="AR276" i="10" s="1"/>
  <c r="AS276" i="10" s="1"/>
  <c r="AT276" i="10" s="1"/>
  <c r="AJ466" i="10"/>
  <c r="AM48" i="10"/>
  <c r="T552" i="10"/>
  <c r="H552" i="10" s="1"/>
  <c r="T549" i="10"/>
  <c r="H549" i="10" s="1"/>
  <c r="AG162" i="10"/>
  <c r="AM580" i="10"/>
  <c r="AO580" i="10" s="1"/>
  <c r="AP580" i="10" s="1"/>
  <c r="AQ580" i="10" s="1"/>
  <c r="AR580" i="10" s="1"/>
  <c r="AS580" i="10" s="1"/>
  <c r="AT580" i="10" s="1"/>
  <c r="AJ390" i="10"/>
  <c r="E90" i="20"/>
  <c r="AJ504" i="10"/>
  <c r="AJ48" i="10"/>
  <c r="AM390" i="10"/>
  <c r="AO390" i="10" s="1"/>
  <c r="AP390" i="10" s="1"/>
  <c r="AQ390" i="10" s="1"/>
  <c r="AR390" i="10" s="1"/>
  <c r="AS390" i="10" s="1"/>
  <c r="AT390" i="10" s="1"/>
  <c r="T248" i="10"/>
  <c r="H248" i="10" s="1"/>
  <c r="T245" i="10"/>
  <c r="H245" i="10" s="1"/>
  <c r="M90" i="20"/>
  <c r="T322" i="10"/>
  <c r="H322" i="10" s="1"/>
  <c r="T319" i="10"/>
  <c r="H319" i="10" s="1"/>
  <c r="T436" i="10"/>
  <c r="H436" i="10" s="1"/>
  <c r="T433" i="10"/>
  <c r="H433" i="10" s="1"/>
  <c r="AM162" i="10"/>
  <c r="AO162" i="10" s="1"/>
  <c r="AP162" i="10" s="1"/>
  <c r="AQ162" i="10" s="1"/>
  <c r="AR162" i="10" s="1"/>
  <c r="AS162" i="10" s="1"/>
  <c r="AT162" i="10" s="1"/>
  <c r="AJ162" i="10"/>
  <c r="T400" i="10"/>
  <c r="H400" i="10" s="1"/>
  <c r="T397" i="10"/>
  <c r="H397" i="10" s="1"/>
  <c r="T550" i="10"/>
  <c r="H550" i="10" s="1"/>
  <c r="T547" i="10"/>
  <c r="H547" i="10" s="1"/>
  <c r="R90" i="20"/>
  <c r="AG542" i="10"/>
  <c r="V37" i="30"/>
  <c r="V56" i="30" s="1"/>
  <c r="T134" i="10"/>
  <c r="H134" i="10" s="1"/>
  <c r="T131" i="10"/>
  <c r="H131" i="10" s="1"/>
  <c r="U90" i="20"/>
  <c r="S37" i="26"/>
  <c r="S56" i="26" s="1"/>
  <c r="T210" i="10"/>
  <c r="H210" i="10" s="1"/>
  <c r="T207" i="10"/>
  <c r="H207" i="10" s="1"/>
  <c r="T512" i="10"/>
  <c r="H512" i="10" s="1"/>
  <c r="T509" i="10"/>
  <c r="H509" i="10" s="1"/>
  <c r="P37" i="28"/>
  <c r="P56" i="28" s="1"/>
  <c r="AM504" i="10"/>
  <c r="AO504" i="10" s="1"/>
  <c r="AP504" i="10" s="1"/>
  <c r="AQ504" i="10" s="1"/>
  <c r="AR504" i="10" s="1"/>
  <c r="AS504" i="10" s="1"/>
  <c r="AT504" i="10" s="1"/>
  <c r="AG276" i="10"/>
  <c r="T246" i="10"/>
  <c r="H246" i="10" s="1"/>
  <c r="T243" i="10"/>
  <c r="H243" i="10" s="1"/>
  <c r="S37" i="23"/>
  <c r="S56" i="23" s="1"/>
  <c r="AG390" i="10"/>
  <c r="T90" i="20"/>
  <c r="T476" i="10"/>
  <c r="H476" i="10" s="1"/>
  <c r="T473" i="10"/>
  <c r="H473" i="10" s="1"/>
  <c r="AM200" i="10"/>
  <c r="AO200" i="10" s="1"/>
  <c r="AP200" i="10" s="1"/>
  <c r="AQ200" i="10" s="1"/>
  <c r="AR200" i="10" s="1"/>
  <c r="AS200" i="10" s="1"/>
  <c r="AT200" i="10" s="1"/>
  <c r="T395" i="10"/>
  <c r="H395" i="10" s="1"/>
  <c r="T398" i="10"/>
  <c r="H398" i="10" s="1"/>
  <c r="P37" i="27"/>
  <c r="P56" i="27" s="1"/>
  <c r="K90" i="20"/>
  <c r="O90" i="20"/>
  <c r="T588" i="10"/>
  <c r="H588" i="10" s="1"/>
  <c r="T585" i="10"/>
  <c r="H585" i="10" s="1"/>
  <c r="V37" i="22"/>
  <c r="V56" i="22" s="1"/>
  <c r="T284" i="10"/>
  <c r="H284" i="10" s="1"/>
  <c r="T281" i="10"/>
  <c r="H281" i="10" s="1"/>
  <c r="T286" i="10"/>
  <c r="H286" i="10" s="1"/>
  <c r="T283" i="10"/>
  <c r="H283" i="10" s="1"/>
  <c r="T438" i="10"/>
  <c r="H438" i="10" s="1"/>
  <c r="T435" i="10"/>
  <c r="H435" i="10" s="1"/>
  <c r="F288" i="17"/>
  <c r="F250" i="17"/>
  <c r="F212" i="17"/>
  <c r="F214" i="17" s="1"/>
  <c r="O212" i="17"/>
  <c r="O288" i="17"/>
  <c r="O250" i="17"/>
  <c r="O252" i="17" s="1"/>
  <c r="P212" i="17"/>
  <c r="P288" i="17"/>
  <c r="P250" i="17"/>
  <c r="C250" i="17"/>
  <c r="C252" i="17" s="1"/>
  <c r="C212" i="17"/>
  <c r="C214" i="17" s="1"/>
  <c r="C288" i="17"/>
  <c r="N212" i="17"/>
  <c r="N250" i="17"/>
  <c r="N252" i="17" s="1"/>
  <c r="N288" i="17"/>
  <c r="N290" i="17" s="1"/>
  <c r="N306" i="17" s="1"/>
  <c r="N290" i="34" s="1"/>
  <c r="S250" i="17"/>
  <c r="S212" i="17"/>
  <c r="S214" i="17" s="1"/>
  <c r="S288" i="17"/>
  <c r="V250" i="17"/>
  <c r="V212" i="17"/>
  <c r="V288" i="17"/>
  <c r="G250" i="17"/>
  <c r="G212" i="17"/>
  <c r="G214" i="17" s="1"/>
  <c r="G288" i="17"/>
  <c r="L288" i="17"/>
  <c r="L290" i="17" s="1"/>
  <c r="L306" i="17" s="1"/>
  <c r="L290" i="34" s="1"/>
  <c r="L212" i="17"/>
  <c r="L214" i="17" s="1"/>
  <c r="L250" i="17"/>
  <c r="I288" i="17"/>
  <c r="I250" i="17"/>
  <c r="I252" i="17" s="1"/>
  <c r="I212" i="17"/>
  <c r="I214" i="17" s="1"/>
  <c r="K288" i="17"/>
  <c r="K290" i="17" s="1"/>
  <c r="K306" i="17" s="1"/>
  <c r="K290" i="34" s="1"/>
  <c r="K250" i="17"/>
  <c r="K212" i="17"/>
  <c r="K214" i="17" s="1"/>
  <c r="M212" i="17"/>
  <c r="M214" i="17" s="1"/>
  <c r="M288" i="17"/>
  <c r="M290" i="17" s="1"/>
  <c r="M306" i="17" s="1"/>
  <c r="M290" i="34" s="1"/>
  <c r="M250" i="17"/>
  <c r="Q212" i="17"/>
  <c r="Q288" i="17"/>
  <c r="Q250" i="17"/>
  <c r="R212" i="17"/>
  <c r="R250" i="17"/>
  <c r="R288" i="17"/>
  <c r="D250" i="17"/>
  <c r="D212" i="17"/>
  <c r="D214" i="17" s="1"/>
  <c r="D288" i="17"/>
  <c r="T250" i="17"/>
  <c r="T288" i="17"/>
  <c r="T212" i="17"/>
  <c r="T214" i="17" s="1"/>
  <c r="E250" i="17"/>
  <c r="E212" i="17"/>
  <c r="E288" i="17"/>
  <c r="U250" i="17"/>
  <c r="U212" i="17"/>
  <c r="U214" i="17" s="1"/>
  <c r="U288" i="17"/>
  <c r="U290" i="17" s="1"/>
  <c r="U306" i="17" s="1"/>
  <c r="U290" i="34" s="1"/>
  <c r="W288" i="17"/>
  <c r="W250" i="17"/>
  <c r="W212" i="17"/>
  <c r="W214" i="17" s="1"/>
  <c r="H288" i="17"/>
  <c r="H250" i="17"/>
  <c r="H212" i="17"/>
  <c r="J212" i="17"/>
  <c r="J288" i="17"/>
  <c r="J290" i="17" s="1"/>
  <c r="J306" i="17" s="1"/>
  <c r="J290" i="34" s="1"/>
  <c r="J250" i="17"/>
  <c r="V37" i="27"/>
  <c r="V56" i="27" s="1"/>
  <c r="P37" i="30"/>
  <c r="P56" i="30" s="1"/>
  <c r="P37" i="25"/>
  <c r="P56" i="25" s="1"/>
  <c r="S37" i="28"/>
  <c r="S56" i="28" s="1"/>
  <c r="P37" i="19"/>
  <c r="P56" i="19" s="1"/>
  <c r="V37" i="26"/>
  <c r="V56" i="26" s="1"/>
  <c r="V37" i="18"/>
  <c r="V56" i="18" s="1"/>
  <c r="S37" i="27"/>
  <c r="S56" i="27" s="1"/>
  <c r="L90" i="24"/>
  <c r="L37" i="24"/>
  <c r="L56" i="24" s="1"/>
  <c r="K90" i="19"/>
  <c r="K37" i="19"/>
  <c r="K56" i="19" s="1"/>
  <c r="L37" i="32"/>
  <c r="L56" i="32" s="1"/>
  <c r="L90" i="32"/>
  <c r="R37" i="19"/>
  <c r="R56" i="19" s="1"/>
  <c r="R90" i="19"/>
  <c r="T37" i="21"/>
  <c r="T56" i="21" s="1"/>
  <c r="T90" i="21"/>
  <c r="J37" i="24"/>
  <c r="J56" i="24" s="1"/>
  <c r="J90" i="24"/>
  <c r="K37" i="22"/>
  <c r="K56" i="22" s="1"/>
  <c r="K90" i="22"/>
  <c r="M37" i="26"/>
  <c r="M56" i="26" s="1"/>
  <c r="M90" i="26"/>
  <c r="E37" i="27"/>
  <c r="E56" i="27" s="1"/>
  <c r="E90" i="27"/>
  <c r="H37" i="28"/>
  <c r="H56" i="28" s="1"/>
  <c r="H90" i="28"/>
  <c r="O37" i="23"/>
  <c r="O56" i="23" s="1"/>
  <c r="O90" i="23"/>
  <c r="T37" i="18"/>
  <c r="T56" i="18" s="1"/>
  <c r="T90" i="18"/>
  <c r="J37" i="25"/>
  <c r="J56" i="25" s="1"/>
  <c r="J90" i="25"/>
  <c r="L90" i="33"/>
  <c r="L37" i="33"/>
  <c r="L56" i="33" s="1"/>
  <c r="R37" i="32"/>
  <c r="R56" i="32" s="1"/>
  <c r="R90" i="32"/>
  <c r="T90" i="19"/>
  <c r="T37" i="19"/>
  <c r="T56" i="19" s="1"/>
  <c r="J37" i="29"/>
  <c r="J56" i="29" s="1"/>
  <c r="J90" i="29"/>
  <c r="K37" i="33"/>
  <c r="K56" i="33" s="1"/>
  <c r="K90" i="33"/>
  <c r="M90" i="30"/>
  <c r="M37" i="30"/>
  <c r="M56" i="30" s="1"/>
  <c r="E37" i="19"/>
  <c r="E56" i="19" s="1"/>
  <c r="E90" i="19"/>
  <c r="H90" i="33"/>
  <c r="H37" i="33"/>
  <c r="H56" i="33" s="1"/>
  <c r="O90" i="24"/>
  <c r="O37" i="24"/>
  <c r="O56" i="24" s="1"/>
  <c r="L37" i="18"/>
  <c r="L56" i="18" s="1"/>
  <c r="L90" i="18"/>
  <c r="R37" i="30"/>
  <c r="R56" i="30" s="1"/>
  <c r="R90" i="30"/>
  <c r="T37" i="24"/>
  <c r="T56" i="24" s="1"/>
  <c r="T90" i="24"/>
  <c r="J37" i="32"/>
  <c r="J56" i="32" s="1"/>
  <c r="J90" i="32"/>
  <c r="M37" i="24"/>
  <c r="M56" i="24" s="1"/>
  <c r="M90" i="24"/>
  <c r="U37" i="30"/>
  <c r="U56" i="30" s="1"/>
  <c r="U90" i="30"/>
  <c r="L37" i="26"/>
  <c r="L56" i="26" s="1"/>
  <c r="L90" i="26"/>
  <c r="R37" i="18"/>
  <c r="R56" i="18" s="1"/>
  <c r="R90" i="18"/>
  <c r="T37" i="29"/>
  <c r="T56" i="29" s="1"/>
  <c r="T90" i="29"/>
  <c r="J37" i="30"/>
  <c r="J56" i="30" s="1"/>
  <c r="J90" i="30"/>
  <c r="M90" i="33"/>
  <c r="M37" i="33"/>
  <c r="M56" i="33" s="1"/>
  <c r="U37" i="28"/>
  <c r="U56" i="28" s="1"/>
  <c r="U90" i="28"/>
  <c r="L37" i="23"/>
  <c r="L56" i="23" s="1"/>
  <c r="L90" i="23"/>
  <c r="R37" i="33"/>
  <c r="R56" i="33" s="1"/>
  <c r="R90" i="33"/>
  <c r="T37" i="23"/>
  <c r="T56" i="23" s="1"/>
  <c r="T90" i="23"/>
  <c r="J37" i="27"/>
  <c r="J56" i="27" s="1"/>
  <c r="J90" i="27"/>
  <c r="K90" i="28"/>
  <c r="K37" i="28"/>
  <c r="K56" i="28" s="1"/>
  <c r="M37" i="29"/>
  <c r="M56" i="29" s="1"/>
  <c r="M90" i="29"/>
  <c r="E37" i="24"/>
  <c r="E56" i="24" s="1"/>
  <c r="E90" i="24"/>
  <c r="H37" i="21"/>
  <c r="H56" i="21" s="1"/>
  <c r="H90" i="21"/>
  <c r="O37" i="32"/>
  <c r="O56" i="32" s="1"/>
  <c r="O90" i="32"/>
  <c r="U37" i="18"/>
  <c r="U56" i="18" s="1"/>
  <c r="U90" i="18"/>
  <c r="L37" i="29"/>
  <c r="L56" i="29" s="1"/>
  <c r="L90" i="29"/>
  <c r="R37" i="22"/>
  <c r="R56" i="22" s="1"/>
  <c r="R90" i="22"/>
  <c r="T37" i="30"/>
  <c r="T56" i="30" s="1"/>
  <c r="T90" i="30"/>
  <c r="J37" i="26"/>
  <c r="J56" i="26" s="1"/>
  <c r="J90" i="26"/>
  <c r="K37" i="27"/>
  <c r="K56" i="27" s="1"/>
  <c r="K90" i="27"/>
  <c r="M90" i="18"/>
  <c r="M37" i="18"/>
  <c r="M56" i="18" s="1"/>
  <c r="E37" i="22"/>
  <c r="E56" i="22" s="1"/>
  <c r="E90" i="22"/>
  <c r="H37" i="19"/>
  <c r="H56" i="19" s="1"/>
  <c r="H90" i="19"/>
  <c r="O37" i="33"/>
  <c r="O56" i="33" s="1"/>
  <c r="O90" i="33"/>
  <c r="U37" i="29"/>
  <c r="U56" i="29" s="1"/>
  <c r="U90" i="29"/>
  <c r="U90" i="23"/>
  <c r="U37" i="23"/>
  <c r="U56" i="23" s="1"/>
  <c r="J37" i="28"/>
  <c r="J56" i="28" s="1"/>
  <c r="J90" i="28"/>
  <c r="K37" i="25"/>
  <c r="K56" i="25" s="1"/>
  <c r="K90" i="25"/>
  <c r="M37" i="25"/>
  <c r="M56" i="25" s="1"/>
  <c r="M90" i="25"/>
  <c r="E37" i="28"/>
  <c r="E56" i="28" s="1"/>
  <c r="E90" i="28"/>
  <c r="O37" i="18"/>
  <c r="O56" i="18" s="1"/>
  <c r="O90" i="18"/>
  <c r="L90" i="27"/>
  <c r="L37" i="27"/>
  <c r="L56" i="27" s="1"/>
  <c r="R37" i="21"/>
  <c r="R56" i="21" s="1"/>
  <c r="R90" i="21"/>
  <c r="J37" i="18"/>
  <c r="J56" i="18" s="1"/>
  <c r="J90" i="18"/>
  <c r="K37" i="18"/>
  <c r="K56" i="18" s="1"/>
  <c r="K90" i="18"/>
  <c r="M37" i="22"/>
  <c r="M56" i="22" s="1"/>
  <c r="M90" i="22"/>
  <c r="E37" i="25"/>
  <c r="E56" i="25" s="1"/>
  <c r="E90" i="25"/>
  <c r="H37" i="27"/>
  <c r="H56" i="27" s="1"/>
  <c r="H90" i="27"/>
  <c r="O37" i="22"/>
  <c r="O56" i="22" s="1"/>
  <c r="O90" i="22"/>
  <c r="U90" i="33"/>
  <c r="U37" i="33"/>
  <c r="U56" i="33" s="1"/>
  <c r="H37" i="18"/>
  <c r="H56" i="18" s="1"/>
  <c r="H90" i="18"/>
  <c r="L37" i="22"/>
  <c r="L56" i="22" s="1"/>
  <c r="L90" i="22"/>
  <c r="T37" i="28"/>
  <c r="T56" i="28" s="1"/>
  <c r="T90" i="28"/>
  <c r="J37" i="23"/>
  <c r="J56" i="23" s="1"/>
  <c r="J90" i="23"/>
  <c r="K37" i="26"/>
  <c r="K56" i="26" s="1"/>
  <c r="K90" i="26"/>
  <c r="M37" i="28"/>
  <c r="M56" i="28" s="1"/>
  <c r="M90" i="28"/>
  <c r="E37" i="29"/>
  <c r="E56" i="29" s="1"/>
  <c r="E90" i="29"/>
  <c r="H37" i="23"/>
  <c r="H56" i="23" s="1"/>
  <c r="H90" i="23"/>
  <c r="O37" i="19"/>
  <c r="O56" i="19" s="1"/>
  <c r="O90" i="19"/>
  <c r="U37" i="21"/>
  <c r="U56" i="21" s="1"/>
  <c r="U90" i="21"/>
  <c r="R37" i="24"/>
  <c r="R56" i="24" s="1"/>
  <c r="R90" i="24"/>
  <c r="J37" i="33"/>
  <c r="J56" i="33" s="1"/>
  <c r="J90" i="33"/>
  <c r="K37" i="30"/>
  <c r="K56" i="30" s="1"/>
  <c r="K90" i="30"/>
  <c r="M37" i="21"/>
  <c r="M56" i="21" s="1"/>
  <c r="M90" i="21"/>
  <c r="E37" i="32"/>
  <c r="E56" i="32" s="1"/>
  <c r="E90" i="32"/>
  <c r="H90" i="29"/>
  <c r="H37" i="29"/>
  <c r="H56" i="29" s="1"/>
  <c r="O37" i="29"/>
  <c r="O56" i="29" s="1"/>
  <c r="O90" i="29"/>
  <c r="U37" i="19"/>
  <c r="U56" i="19" s="1"/>
  <c r="U90" i="19"/>
  <c r="L37" i="19"/>
  <c r="L56" i="19" s="1"/>
  <c r="L90" i="19"/>
  <c r="T37" i="22"/>
  <c r="T56" i="22" s="1"/>
  <c r="T90" i="22"/>
  <c r="R37" i="25"/>
  <c r="R56" i="25" s="1"/>
  <c r="R90" i="25"/>
  <c r="T90" i="33"/>
  <c r="T37" i="33"/>
  <c r="T56" i="33" s="1"/>
  <c r="J37" i="19"/>
  <c r="J56" i="19" s="1"/>
  <c r="J90" i="19"/>
  <c r="K37" i="21"/>
  <c r="K56" i="21" s="1"/>
  <c r="K90" i="21"/>
  <c r="M37" i="19"/>
  <c r="M56" i="19" s="1"/>
  <c r="M90" i="19"/>
  <c r="E37" i="26"/>
  <c r="E56" i="26" s="1"/>
  <c r="E90" i="26"/>
  <c r="H37" i="32"/>
  <c r="H56" i="32" s="1"/>
  <c r="H90" i="32"/>
  <c r="O37" i="30"/>
  <c r="O56" i="30" s="1"/>
  <c r="O90" i="30"/>
  <c r="U37" i="32"/>
  <c r="U56" i="32" s="1"/>
  <c r="U90" i="32"/>
  <c r="M37" i="32"/>
  <c r="M56" i="32" s="1"/>
  <c r="M90" i="32"/>
  <c r="E37" i="21"/>
  <c r="E56" i="21" s="1"/>
  <c r="E90" i="21"/>
  <c r="H37" i="30"/>
  <c r="H56" i="30" s="1"/>
  <c r="H90" i="30"/>
  <c r="O90" i="27"/>
  <c r="O37" i="27"/>
  <c r="O56" i="27" s="1"/>
  <c r="U37" i="24"/>
  <c r="U56" i="24" s="1"/>
  <c r="U90" i="24"/>
  <c r="L37" i="28"/>
  <c r="L56" i="28" s="1"/>
  <c r="L90" i="28"/>
  <c r="R37" i="28"/>
  <c r="R56" i="28" s="1"/>
  <c r="R90" i="28"/>
  <c r="T37" i="32"/>
  <c r="T56" i="32" s="1"/>
  <c r="T90" i="32"/>
  <c r="J37" i="21"/>
  <c r="J56" i="21" s="1"/>
  <c r="J90" i="21"/>
  <c r="K37" i="24"/>
  <c r="K56" i="24" s="1"/>
  <c r="K90" i="24"/>
  <c r="E90" i="18"/>
  <c r="E37" i="18"/>
  <c r="E56" i="18" s="1"/>
  <c r="H37" i="22"/>
  <c r="H56" i="22" s="1"/>
  <c r="H90" i="22"/>
  <c r="O37" i="21"/>
  <c r="O56" i="21" s="1"/>
  <c r="O90" i="21"/>
  <c r="U37" i="25"/>
  <c r="U56" i="25" s="1"/>
  <c r="U90" i="25"/>
  <c r="L37" i="25"/>
  <c r="L56" i="25" s="1"/>
  <c r="L90" i="25"/>
  <c r="K37" i="32"/>
  <c r="K56" i="32" s="1"/>
  <c r="K90" i="32"/>
  <c r="E90" i="23"/>
  <c r="E37" i="23"/>
  <c r="E56" i="23" s="1"/>
  <c r="H37" i="26"/>
  <c r="H56" i="26" s="1"/>
  <c r="H90" i="26"/>
  <c r="O37" i="28"/>
  <c r="O56" i="28" s="1"/>
  <c r="O90" i="28"/>
  <c r="U37" i="27"/>
  <c r="U56" i="27" s="1"/>
  <c r="U90" i="27"/>
  <c r="R37" i="26"/>
  <c r="R56" i="26" s="1"/>
  <c r="R90" i="26"/>
  <c r="T37" i="26"/>
  <c r="T56" i="26" s="1"/>
  <c r="T90" i="26"/>
  <c r="J37" i="22"/>
  <c r="J56" i="22" s="1"/>
  <c r="J90" i="22"/>
  <c r="L37" i="30"/>
  <c r="L56" i="30" s="1"/>
  <c r="L90" i="30"/>
  <c r="R37" i="23"/>
  <c r="R56" i="23" s="1"/>
  <c r="R90" i="23"/>
  <c r="T37" i="27"/>
  <c r="T56" i="27" s="1"/>
  <c r="T90" i="27"/>
  <c r="K37" i="29"/>
  <c r="K56" i="29" s="1"/>
  <c r="K90" i="29"/>
  <c r="M37" i="23"/>
  <c r="M56" i="23" s="1"/>
  <c r="M90" i="23"/>
  <c r="E37" i="33"/>
  <c r="E56" i="33" s="1"/>
  <c r="E90" i="33"/>
  <c r="H37" i="25"/>
  <c r="H56" i="25" s="1"/>
  <c r="H90" i="25"/>
  <c r="O37" i="25"/>
  <c r="O56" i="25" s="1"/>
  <c r="O90" i="25"/>
  <c r="U37" i="26"/>
  <c r="U56" i="26" s="1"/>
  <c r="U90" i="26"/>
  <c r="R37" i="27"/>
  <c r="R56" i="27" s="1"/>
  <c r="R90" i="27"/>
  <c r="L37" i="21"/>
  <c r="L56" i="21" s="1"/>
  <c r="L90" i="21"/>
  <c r="R37" i="29"/>
  <c r="R56" i="29" s="1"/>
  <c r="R90" i="29"/>
  <c r="T37" i="25"/>
  <c r="T56" i="25" s="1"/>
  <c r="T90" i="25"/>
  <c r="K90" i="23"/>
  <c r="K37" i="23"/>
  <c r="K56" i="23" s="1"/>
  <c r="M37" i="27"/>
  <c r="M56" i="27" s="1"/>
  <c r="M90" i="27"/>
  <c r="E37" i="30"/>
  <c r="E56" i="30" s="1"/>
  <c r="E90" i="30"/>
  <c r="H90" i="24"/>
  <c r="H37" i="24"/>
  <c r="H56" i="24" s="1"/>
  <c r="O90" i="26"/>
  <c r="O37" i="26"/>
  <c r="O56" i="26" s="1"/>
  <c r="U90" i="22"/>
  <c r="U37" i="22"/>
  <c r="U56" i="22" s="1"/>
  <c r="C25" i="20"/>
  <c r="C33" i="20"/>
  <c r="C29" i="20"/>
  <c r="C31" i="20"/>
  <c r="C32" i="20"/>
  <c r="C24" i="20"/>
  <c r="C30" i="20"/>
  <c r="C27" i="20"/>
  <c r="C28" i="20"/>
  <c r="C26" i="20"/>
  <c r="D32" i="21"/>
  <c r="D33" i="21"/>
  <c r="D27" i="21"/>
  <c r="D31" i="21"/>
  <c r="D28" i="21"/>
  <c r="D24" i="21"/>
  <c r="D29" i="21"/>
  <c r="D30" i="21"/>
  <c r="D25" i="21"/>
  <c r="D26" i="21"/>
  <c r="C21" i="21"/>
  <c r="C271" i="21"/>
  <c r="C274" i="21"/>
  <c r="C277" i="21"/>
  <c r="C270" i="21"/>
  <c r="C273" i="21"/>
  <c r="C276" i="21"/>
  <c r="C279" i="21"/>
  <c r="C275" i="21"/>
  <c r="C278" i="21"/>
  <c r="T154" i="10" s="1"/>
  <c r="H154" i="10" s="1"/>
  <c r="E37" i="20"/>
  <c r="E56" i="20" s="1"/>
  <c r="S37" i="20"/>
  <c r="S56" i="20" s="1"/>
  <c r="V37" i="20"/>
  <c r="V56" i="20" s="1"/>
  <c r="K37" i="20"/>
  <c r="K56" i="20" s="1"/>
  <c r="R37" i="20"/>
  <c r="R56" i="20" s="1"/>
  <c r="P37" i="20"/>
  <c r="P56" i="20" s="1"/>
  <c r="H37" i="20"/>
  <c r="H56" i="20" s="1"/>
  <c r="L37" i="20"/>
  <c r="L56" i="20" s="1"/>
  <c r="O37" i="20"/>
  <c r="O56" i="20" s="1"/>
  <c r="J37" i="20"/>
  <c r="J56" i="20" s="1"/>
  <c r="M37" i="20"/>
  <c r="M56" i="20" s="1"/>
  <c r="U37" i="20"/>
  <c r="U56" i="20" s="1"/>
  <c r="T37" i="20"/>
  <c r="T56" i="20" s="1"/>
  <c r="J20" i="17"/>
  <c r="I18" i="17"/>
  <c r="J18" i="17"/>
  <c r="J192" i="17"/>
  <c r="I192" i="17"/>
  <c r="K192" i="17"/>
  <c r="I20" i="17"/>
  <c r="K18" i="17"/>
  <c r="H56" i="17"/>
  <c r="E56" i="17"/>
  <c r="U56" i="17"/>
  <c r="F56" i="17"/>
  <c r="V56" i="17"/>
  <c r="G56" i="17"/>
  <c r="I56" i="17"/>
  <c r="J56" i="17"/>
  <c r="K56" i="17"/>
  <c r="L56" i="17"/>
  <c r="M56" i="17"/>
  <c r="N56" i="17"/>
  <c r="O56" i="17"/>
  <c r="P56" i="17"/>
  <c r="Q56" i="17"/>
  <c r="R56" i="17"/>
  <c r="C56" i="17"/>
  <c r="S56" i="17"/>
  <c r="D56" i="17"/>
  <c r="T56" i="17"/>
  <c r="H39" i="17"/>
  <c r="F39" i="17"/>
  <c r="T95" i="10" l="1"/>
  <c r="H95" i="10" s="1"/>
  <c r="T92" i="10"/>
  <c r="H92" i="10" s="1"/>
  <c r="AJ10" i="10"/>
  <c r="AP12" i="10"/>
  <c r="AG10" i="10"/>
  <c r="AO48" i="10"/>
  <c r="AP48" i="10" s="1"/>
  <c r="AM10" i="10"/>
  <c r="AR50" i="10"/>
  <c r="AQ12" i="10"/>
  <c r="T58" i="10"/>
  <c r="H58" i="10" s="1"/>
  <c r="T55" i="10"/>
  <c r="H55" i="10" s="1"/>
  <c r="T475" i="10"/>
  <c r="H475" i="10" s="1"/>
  <c r="T472" i="10"/>
  <c r="H472" i="10" s="1"/>
  <c r="T323" i="10"/>
  <c r="H323" i="10" s="1"/>
  <c r="T320" i="10"/>
  <c r="H320" i="10" s="1"/>
  <c r="T56" i="10"/>
  <c r="H56" i="10" s="1"/>
  <c r="T53" i="10"/>
  <c r="H53" i="10" s="1"/>
  <c r="T247" i="10"/>
  <c r="H247" i="10" s="1"/>
  <c r="T244" i="10"/>
  <c r="H244" i="10" s="1"/>
  <c r="T396" i="10"/>
  <c r="H396" i="10" s="1"/>
  <c r="T399" i="10"/>
  <c r="H399" i="10" s="1"/>
  <c r="T510" i="10"/>
  <c r="H510" i="10" s="1"/>
  <c r="T513" i="10"/>
  <c r="H513" i="10" s="1"/>
  <c r="T551" i="10"/>
  <c r="H551" i="10" s="1"/>
  <c r="T548" i="10"/>
  <c r="H548" i="10" s="1"/>
  <c r="T133" i="10"/>
  <c r="H133" i="10" s="1"/>
  <c r="T130" i="10"/>
  <c r="H130" i="10" s="1"/>
  <c r="T437" i="10"/>
  <c r="H437" i="10" s="1"/>
  <c r="T434" i="10"/>
  <c r="H434" i="10" s="1"/>
  <c r="T285" i="10"/>
  <c r="H285" i="10" s="1"/>
  <c r="T282" i="10"/>
  <c r="H282" i="10" s="1"/>
  <c r="T209" i="10"/>
  <c r="H209" i="10" s="1"/>
  <c r="T206" i="10"/>
  <c r="H206" i="10" s="1"/>
  <c r="T361" i="10"/>
  <c r="H361" i="10" s="1"/>
  <c r="T358" i="10"/>
  <c r="H358" i="10" s="1"/>
  <c r="T589" i="10"/>
  <c r="H589" i="10" s="1"/>
  <c r="T586" i="10"/>
  <c r="H586" i="10" s="1"/>
  <c r="T168" i="10"/>
  <c r="H168" i="10" s="1"/>
  <c r="T171" i="10"/>
  <c r="H171" i="10" s="1"/>
  <c r="T216" i="17"/>
  <c r="T215" i="17"/>
  <c r="T230" i="17"/>
  <c r="T214" i="34" s="1"/>
  <c r="K252" i="17"/>
  <c r="K254" i="17" s="1"/>
  <c r="S252" i="17"/>
  <c r="S254" i="17" s="1"/>
  <c r="J252" i="17"/>
  <c r="T290" i="17"/>
  <c r="K292" i="17"/>
  <c r="K288" i="34" s="1"/>
  <c r="K291" i="17"/>
  <c r="K285" i="34" s="1"/>
  <c r="N292" i="17"/>
  <c r="N288" i="34" s="1"/>
  <c r="N291" i="17"/>
  <c r="N285" i="34" s="1"/>
  <c r="J292" i="17"/>
  <c r="J288" i="34" s="1"/>
  <c r="J291" i="17"/>
  <c r="J285" i="34" s="1"/>
  <c r="T252" i="17"/>
  <c r="T254" i="17" s="1"/>
  <c r="I216" i="17"/>
  <c r="I215" i="17"/>
  <c r="I230" i="17"/>
  <c r="I214" i="34" s="1"/>
  <c r="N254" i="17"/>
  <c r="N268" i="17"/>
  <c r="N252" i="34" s="1"/>
  <c r="N253" i="17"/>
  <c r="J214" i="17"/>
  <c r="J216" i="17" s="1"/>
  <c r="D290" i="17"/>
  <c r="I254" i="17"/>
  <c r="I268" i="17"/>
  <c r="I252" i="34" s="1"/>
  <c r="I253" i="17"/>
  <c r="N214" i="17"/>
  <c r="N216" i="17" s="1"/>
  <c r="H214" i="17"/>
  <c r="D216" i="17"/>
  <c r="D215" i="17"/>
  <c r="D230" i="17"/>
  <c r="D214" i="34" s="1"/>
  <c r="I290" i="17"/>
  <c r="C290" i="17"/>
  <c r="H252" i="17"/>
  <c r="H254" i="17" s="1"/>
  <c r="D252" i="17"/>
  <c r="D254" i="17" s="1"/>
  <c r="L252" i="17"/>
  <c r="L254" i="17" s="1"/>
  <c r="C216" i="17"/>
  <c r="C215" i="17"/>
  <c r="C230" i="17"/>
  <c r="H290" i="17"/>
  <c r="R290" i="17"/>
  <c r="L216" i="17"/>
  <c r="L215" i="17"/>
  <c r="L230" i="17"/>
  <c r="L214" i="34" s="1"/>
  <c r="C254" i="17"/>
  <c r="C268" i="17"/>
  <c r="C253" i="17"/>
  <c r="W216" i="17"/>
  <c r="W215" i="17"/>
  <c r="W230" i="17"/>
  <c r="R252" i="17"/>
  <c r="R254" i="17" s="1"/>
  <c r="L292" i="17"/>
  <c r="L288" i="34" s="1"/>
  <c r="L291" i="17"/>
  <c r="L285" i="34" s="1"/>
  <c r="P252" i="17"/>
  <c r="P254" i="17" s="1"/>
  <c r="W252" i="17"/>
  <c r="W254" i="17" s="1"/>
  <c r="R214" i="17"/>
  <c r="R216" i="17" s="1"/>
  <c r="G290" i="17"/>
  <c r="G306" i="17" s="1"/>
  <c r="G290" i="34" s="1"/>
  <c r="P290" i="17"/>
  <c r="W290" i="17"/>
  <c r="Q252" i="17"/>
  <c r="Q254" i="17" s="1"/>
  <c r="G216" i="17"/>
  <c r="G215" i="17"/>
  <c r="G230" i="17"/>
  <c r="G214" i="34" s="1"/>
  <c r="P214" i="17"/>
  <c r="P216" i="17" s="1"/>
  <c r="U292" i="17"/>
  <c r="U288" i="34" s="1"/>
  <c r="U291" i="17"/>
  <c r="U285" i="34" s="1"/>
  <c r="Q290" i="17"/>
  <c r="Q306" i="17" s="1"/>
  <c r="Q290" i="34" s="1"/>
  <c r="G252" i="17"/>
  <c r="G254" i="17" s="1"/>
  <c r="O254" i="17"/>
  <c r="O253" i="17"/>
  <c r="O268" i="17"/>
  <c r="O252" i="34" s="1"/>
  <c r="U216" i="17"/>
  <c r="U215" i="17"/>
  <c r="U230" i="17"/>
  <c r="U214" i="34" s="1"/>
  <c r="Q214" i="17"/>
  <c r="Q216" i="17" s="1"/>
  <c r="V290" i="17"/>
  <c r="O290" i="17"/>
  <c r="U252" i="17"/>
  <c r="M252" i="17"/>
  <c r="M254" i="17" s="1"/>
  <c r="V214" i="17"/>
  <c r="V216" i="17" s="1"/>
  <c r="O214" i="17"/>
  <c r="O216" i="17" s="1"/>
  <c r="E290" i="17"/>
  <c r="M292" i="17"/>
  <c r="M288" i="34" s="1"/>
  <c r="M291" i="17"/>
  <c r="M285" i="34" s="1"/>
  <c r="V252" i="17"/>
  <c r="F216" i="17"/>
  <c r="F215" i="17"/>
  <c r="F230" i="17"/>
  <c r="F214" i="34" s="1"/>
  <c r="E214" i="17"/>
  <c r="E216" i="17" s="1"/>
  <c r="M216" i="17"/>
  <c r="M215" i="17"/>
  <c r="M230" i="17"/>
  <c r="S290" i="17"/>
  <c r="F252" i="17"/>
  <c r="F254" i="17" s="1"/>
  <c r="E252" i="17"/>
  <c r="E254" i="17" s="1"/>
  <c r="K216" i="17"/>
  <c r="K215" i="17"/>
  <c r="K230" i="17"/>
  <c r="K214" i="34" s="1"/>
  <c r="S216" i="17"/>
  <c r="S215" i="17"/>
  <c r="S230" i="17"/>
  <c r="S214" i="34" s="1"/>
  <c r="F290" i="17"/>
  <c r="C31" i="21"/>
  <c r="C29" i="21"/>
  <c r="C28" i="21"/>
  <c r="C32" i="21"/>
  <c r="C25" i="21"/>
  <c r="C33" i="21"/>
  <c r="C24" i="21"/>
  <c r="C30" i="21"/>
  <c r="C27" i="21"/>
  <c r="C26" i="21"/>
  <c r="W157" i="17"/>
  <c r="J157" i="17"/>
  <c r="C21" i="17"/>
  <c r="S157" i="17"/>
  <c r="O157" i="17"/>
  <c r="N157" i="17"/>
  <c r="F157" i="17"/>
  <c r="C157" i="17"/>
  <c r="P157" i="17"/>
  <c r="K157" i="17"/>
  <c r="M157" i="17"/>
  <c r="U157" i="17"/>
  <c r="G157" i="17"/>
  <c r="Q157" i="17"/>
  <c r="V157" i="17"/>
  <c r="M21" i="17"/>
  <c r="L157" i="17"/>
  <c r="H157" i="17"/>
  <c r="T157" i="17"/>
  <c r="R157" i="17"/>
  <c r="I157" i="17"/>
  <c r="D157" i="17"/>
  <c r="E157" i="17"/>
  <c r="M39" i="17"/>
  <c r="L39" i="17"/>
  <c r="R39" i="17"/>
  <c r="K39" i="17"/>
  <c r="V39" i="17"/>
  <c r="T39" i="17"/>
  <c r="D39" i="17"/>
  <c r="F41" i="17"/>
  <c r="F42" i="17" s="1"/>
  <c r="W56" i="17"/>
  <c r="W39" i="17"/>
  <c r="V41" i="17"/>
  <c r="H41" i="17"/>
  <c r="H42" i="17" s="1"/>
  <c r="AO10" i="10" l="1"/>
  <c r="AQ48" i="10"/>
  <c r="AP10" i="10"/>
  <c r="AS50" i="10"/>
  <c r="AR12" i="10"/>
  <c r="C252" i="34"/>
  <c r="C250" i="34" s="1"/>
  <c r="C214" i="34"/>
  <c r="M214" i="34"/>
  <c r="M212" i="34" s="1"/>
  <c r="W214" i="34"/>
  <c r="W212" i="34" s="1"/>
  <c r="J291" i="34"/>
  <c r="J306" i="34"/>
  <c r="J287" i="34"/>
  <c r="J292" i="34"/>
  <c r="L292" i="34"/>
  <c r="L287" i="34"/>
  <c r="U291" i="34"/>
  <c r="U306" i="34"/>
  <c r="U292" i="34"/>
  <c r="U287" i="34"/>
  <c r="I166" i="17"/>
  <c r="I161" i="17"/>
  <c r="I162" i="17"/>
  <c r="I164" i="17"/>
  <c r="I160" i="17"/>
  <c r="I163" i="17"/>
  <c r="I165" i="17"/>
  <c r="I168" i="17"/>
  <c r="I167" i="17"/>
  <c r="I169" i="17"/>
  <c r="P166" i="17"/>
  <c r="P169" i="17"/>
  <c r="P167" i="17"/>
  <c r="P160" i="17"/>
  <c r="P164" i="17"/>
  <c r="P168" i="17"/>
  <c r="P165" i="17"/>
  <c r="P163" i="17"/>
  <c r="P161" i="17"/>
  <c r="P162" i="17"/>
  <c r="I247" i="34"/>
  <c r="I250" i="34"/>
  <c r="M291" i="34"/>
  <c r="M306" i="34"/>
  <c r="R166" i="17"/>
  <c r="R169" i="17"/>
  <c r="R165" i="17"/>
  <c r="R164" i="17"/>
  <c r="R162" i="17"/>
  <c r="R168" i="17"/>
  <c r="R161" i="17"/>
  <c r="R163" i="17"/>
  <c r="R167" i="17"/>
  <c r="R160" i="17"/>
  <c r="C168" i="17"/>
  <c r="C160" i="17"/>
  <c r="C169" i="17"/>
  <c r="C162" i="17"/>
  <c r="C166" i="17"/>
  <c r="C161" i="17"/>
  <c r="C164" i="17"/>
  <c r="C167" i="17"/>
  <c r="C165" i="17"/>
  <c r="C163" i="17"/>
  <c r="T168" i="17"/>
  <c r="T165" i="17"/>
  <c r="T161" i="17"/>
  <c r="T162" i="17"/>
  <c r="T169" i="17"/>
  <c r="T160" i="17"/>
  <c r="T166" i="17"/>
  <c r="T163" i="17"/>
  <c r="T164" i="17"/>
  <c r="T167" i="17"/>
  <c r="F169" i="17"/>
  <c r="F168" i="17"/>
  <c r="F165" i="17"/>
  <c r="F164" i="17"/>
  <c r="F166" i="17"/>
  <c r="F162" i="17"/>
  <c r="F160" i="17"/>
  <c r="F167" i="17"/>
  <c r="F161" i="17"/>
  <c r="F163" i="17"/>
  <c r="O250" i="34"/>
  <c r="O247" i="34"/>
  <c r="W292" i="17"/>
  <c r="W306" i="17"/>
  <c r="W290" i="34" s="1"/>
  <c r="D292" i="17"/>
  <c r="D306" i="17"/>
  <c r="D290" i="34" s="1"/>
  <c r="H168" i="17"/>
  <c r="H167" i="17"/>
  <c r="H169" i="17"/>
  <c r="H163" i="17"/>
  <c r="H165" i="17"/>
  <c r="H162" i="17"/>
  <c r="H160" i="17"/>
  <c r="H164" i="17"/>
  <c r="H166" i="17"/>
  <c r="H161" i="17"/>
  <c r="M169" i="17"/>
  <c r="M168" i="17"/>
  <c r="M163" i="17"/>
  <c r="M161" i="17"/>
  <c r="M160" i="17"/>
  <c r="M167" i="17"/>
  <c r="M165" i="17"/>
  <c r="M162" i="17"/>
  <c r="M166" i="17"/>
  <c r="M164" i="17"/>
  <c r="K209" i="34"/>
  <c r="K212" i="34"/>
  <c r="U168" i="17"/>
  <c r="U166" i="17"/>
  <c r="U165" i="17"/>
  <c r="U163" i="17"/>
  <c r="U167" i="17"/>
  <c r="U160" i="17"/>
  <c r="U161" i="17"/>
  <c r="U162" i="17"/>
  <c r="U169" i="17"/>
  <c r="U164" i="17"/>
  <c r="D168" i="17"/>
  <c r="D169" i="17"/>
  <c r="D162" i="17"/>
  <c r="D164" i="17"/>
  <c r="D163" i="17"/>
  <c r="D166" i="17"/>
  <c r="D167" i="17"/>
  <c r="D165" i="17"/>
  <c r="D161" i="17"/>
  <c r="D160" i="17"/>
  <c r="L169" i="17"/>
  <c r="L168" i="17"/>
  <c r="L166" i="17"/>
  <c r="L162" i="17"/>
  <c r="L167" i="17"/>
  <c r="L160" i="17"/>
  <c r="L163" i="17"/>
  <c r="L165" i="17"/>
  <c r="L161" i="17"/>
  <c r="L164" i="17"/>
  <c r="S167" i="17"/>
  <c r="S165" i="17"/>
  <c r="S169" i="17"/>
  <c r="S162" i="17"/>
  <c r="S163" i="17"/>
  <c r="S160" i="17"/>
  <c r="S168" i="17"/>
  <c r="S164" i="17"/>
  <c r="S161" i="17"/>
  <c r="S166" i="17"/>
  <c r="L212" i="34"/>
  <c r="L209" i="34"/>
  <c r="I292" i="17"/>
  <c r="I306" i="17"/>
  <c r="I290" i="34" s="1"/>
  <c r="T292" i="17"/>
  <c r="T306" i="17"/>
  <c r="T290" i="34" s="1"/>
  <c r="V169" i="17"/>
  <c r="V166" i="17"/>
  <c r="V167" i="17"/>
  <c r="V163" i="17"/>
  <c r="V161" i="17"/>
  <c r="V162" i="17"/>
  <c r="V168" i="17"/>
  <c r="V160" i="17"/>
  <c r="V164" i="17"/>
  <c r="V165" i="17"/>
  <c r="C32" i="17"/>
  <c r="C26" i="17"/>
  <c r="C27" i="17"/>
  <c r="C30" i="17"/>
  <c r="C33" i="17"/>
  <c r="C31" i="17"/>
  <c r="C25" i="17"/>
  <c r="C29" i="17"/>
  <c r="C24" i="17"/>
  <c r="C28" i="17"/>
  <c r="D212" i="34"/>
  <c r="D209" i="34"/>
  <c r="T212" i="34"/>
  <c r="T209" i="34"/>
  <c r="H292" i="17"/>
  <c r="H306" i="17"/>
  <c r="H290" i="34" s="1"/>
  <c r="L291" i="34"/>
  <c r="L306" i="34"/>
  <c r="E167" i="17"/>
  <c r="E169" i="17"/>
  <c r="E164" i="17"/>
  <c r="E166" i="17"/>
  <c r="E163" i="17"/>
  <c r="E160" i="17"/>
  <c r="E165" i="17"/>
  <c r="E168" i="17"/>
  <c r="E161" i="17"/>
  <c r="E162" i="17"/>
  <c r="K166" i="17"/>
  <c r="K163" i="17"/>
  <c r="K165" i="17"/>
  <c r="K168" i="17"/>
  <c r="K169" i="17"/>
  <c r="K164" i="17"/>
  <c r="K160" i="17"/>
  <c r="K161" i="17"/>
  <c r="K162" i="17"/>
  <c r="K167" i="17"/>
  <c r="U212" i="34"/>
  <c r="U209" i="34"/>
  <c r="N164" i="17"/>
  <c r="N163" i="17"/>
  <c r="N165" i="17"/>
  <c r="N161" i="17"/>
  <c r="N169" i="17"/>
  <c r="N168" i="17"/>
  <c r="N162" i="17"/>
  <c r="N166" i="17"/>
  <c r="N167" i="17"/>
  <c r="N160" i="17"/>
  <c r="E292" i="17"/>
  <c r="E306" i="17"/>
  <c r="E290" i="34" s="1"/>
  <c r="P292" i="17"/>
  <c r="P306" i="17"/>
  <c r="P290" i="34" s="1"/>
  <c r="N291" i="34"/>
  <c r="N306" i="34"/>
  <c r="O169" i="17"/>
  <c r="O166" i="17"/>
  <c r="O161" i="17"/>
  <c r="O163" i="17"/>
  <c r="O167" i="17"/>
  <c r="O168" i="17"/>
  <c r="O160" i="17"/>
  <c r="O165" i="17"/>
  <c r="O164" i="17"/>
  <c r="O162" i="17"/>
  <c r="S292" i="17"/>
  <c r="S306" i="17"/>
  <c r="S290" i="34" s="1"/>
  <c r="C292" i="17"/>
  <c r="C306" i="17"/>
  <c r="C290" i="34" s="1"/>
  <c r="N292" i="34"/>
  <c r="N287" i="34"/>
  <c r="M33" i="17"/>
  <c r="M29" i="17"/>
  <c r="M25" i="17"/>
  <c r="M31" i="17"/>
  <c r="M26" i="17"/>
  <c r="M27" i="17"/>
  <c r="M30" i="17"/>
  <c r="M32" i="17"/>
  <c r="M28" i="17"/>
  <c r="M24" i="17"/>
  <c r="M209" i="34"/>
  <c r="N250" i="34"/>
  <c r="N247" i="34"/>
  <c r="Q167" i="17"/>
  <c r="Q166" i="17"/>
  <c r="Q168" i="17"/>
  <c r="Q164" i="17"/>
  <c r="Q169" i="17"/>
  <c r="Q160" i="17"/>
  <c r="Q165" i="17"/>
  <c r="Q161" i="17"/>
  <c r="Q163" i="17"/>
  <c r="Q162" i="17"/>
  <c r="J168" i="17"/>
  <c r="J166" i="17"/>
  <c r="J161" i="17"/>
  <c r="J165" i="17"/>
  <c r="J160" i="17"/>
  <c r="J163" i="17"/>
  <c r="J162" i="17"/>
  <c r="J164" i="17"/>
  <c r="J167" i="17"/>
  <c r="J169" i="17"/>
  <c r="F292" i="17"/>
  <c r="F306" i="17"/>
  <c r="F290" i="34" s="1"/>
  <c r="I212" i="34"/>
  <c r="I209" i="34"/>
  <c r="G167" i="17"/>
  <c r="G162" i="17"/>
  <c r="G163" i="17"/>
  <c r="G168" i="17"/>
  <c r="G161" i="17"/>
  <c r="G169" i="17"/>
  <c r="G164" i="17"/>
  <c r="G160" i="17"/>
  <c r="G165" i="17"/>
  <c r="G166" i="17"/>
  <c r="W166" i="17"/>
  <c r="W169" i="17"/>
  <c r="W167" i="17"/>
  <c r="W165" i="17"/>
  <c r="W163" i="17"/>
  <c r="W160" i="17"/>
  <c r="W162" i="17"/>
  <c r="W161" i="17"/>
  <c r="W164" i="17"/>
  <c r="W168" i="17"/>
  <c r="S209" i="34"/>
  <c r="S212" i="34"/>
  <c r="O292" i="17"/>
  <c r="O306" i="17"/>
  <c r="O290" i="34" s="1"/>
  <c r="R292" i="17"/>
  <c r="R306" i="17"/>
  <c r="R290" i="34" s="1"/>
  <c r="K291" i="34"/>
  <c r="K306" i="34"/>
  <c r="C209" i="34"/>
  <c r="C212" i="34"/>
  <c r="K292" i="34"/>
  <c r="K287" i="34"/>
  <c r="F212" i="34"/>
  <c r="F209" i="34"/>
  <c r="M292" i="34"/>
  <c r="M287" i="34"/>
  <c r="V292" i="17"/>
  <c r="V306" i="17"/>
  <c r="V290" i="34" s="1"/>
  <c r="G209" i="34"/>
  <c r="G212" i="34"/>
  <c r="T57" i="10"/>
  <c r="H57" i="10" s="1"/>
  <c r="T54" i="10"/>
  <c r="H54" i="10" s="1"/>
  <c r="U253" i="17"/>
  <c r="U268" i="17"/>
  <c r="U252" i="34" s="1"/>
  <c r="Q291" i="17"/>
  <c r="Q285" i="34" s="1"/>
  <c r="G291" i="17"/>
  <c r="G285" i="34" s="1"/>
  <c r="C252" i="22"/>
  <c r="C252" i="20"/>
  <c r="C252" i="29"/>
  <c r="C252" i="27"/>
  <c r="C252" i="24"/>
  <c r="C252" i="19"/>
  <c r="C252" i="28"/>
  <c r="C252" i="32"/>
  <c r="C252" i="23"/>
  <c r="C252" i="30"/>
  <c r="C252" i="18"/>
  <c r="C252" i="25"/>
  <c r="C252" i="33"/>
  <c r="C252" i="26"/>
  <c r="C252" i="21"/>
  <c r="K214" i="28"/>
  <c r="K214" i="23"/>
  <c r="K214" i="24"/>
  <c r="K214" i="19"/>
  <c r="K214" i="33"/>
  <c r="K214" i="25"/>
  <c r="K214" i="20"/>
  <c r="K214" i="18"/>
  <c r="K214" i="32"/>
  <c r="K214" i="22"/>
  <c r="K214" i="30"/>
  <c r="K214" i="21"/>
  <c r="K214" i="26"/>
  <c r="K214" i="29"/>
  <c r="K214" i="27"/>
  <c r="U290" i="22"/>
  <c r="U290" i="28"/>
  <c r="U290" i="25"/>
  <c r="U290" i="24"/>
  <c r="U290" i="23"/>
  <c r="U290" i="33"/>
  <c r="U290" i="20"/>
  <c r="U290" i="27"/>
  <c r="U290" i="32"/>
  <c r="U290" i="26"/>
  <c r="U290" i="19"/>
  <c r="U290" i="29"/>
  <c r="U290" i="21"/>
  <c r="U290" i="30"/>
  <c r="U290" i="18"/>
  <c r="H253" i="17"/>
  <c r="H268" i="17"/>
  <c r="H252" i="34" s="1"/>
  <c r="D291" i="17"/>
  <c r="V253" i="17"/>
  <c r="V268" i="17"/>
  <c r="V252" i="34" s="1"/>
  <c r="O291" i="17"/>
  <c r="R215" i="17"/>
  <c r="R230" i="17"/>
  <c r="R214" i="34" s="1"/>
  <c r="L214" i="27"/>
  <c r="L214" i="23"/>
  <c r="L214" i="22"/>
  <c r="L214" i="21"/>
  <c r="L214" i="29"/>
  <c r="L214" i="19"/>
  <c r="L214" i="18"/>
  <c r="L214" i="24"/>
  <c r="L214" i="32"/>
  <c r="L214" i="25"/>
  <c r="L214" i="26"/>
  <c r="L214" i="33"/>
  <c r="L214" i="20"/>
  <c r="L214" i="30"/>
  <c r="L214" i="28"/>
  <c r="K290" i="18"/>
  <c r="K290" i="23"/>
  <c r="K290" i="27"/>
  <c r="K290" i="25"/>
  <c r="K290" i="20"/>
  <c r="K290" i="21"/>
  <c r="K290" i="22"/>
  <c r="K290" i="32"/>
  <c r="K290" i="26"/>
  <c r="K290" i="29"/>
  <c r="K290" i="30"/>
  <c r="K290" i="33"/>
  <c r="K290" i="19"/>
  <c r="K290" i="24"/>
  <c r="K290" i="28"/>
  <c r="V254" i="17"/>
  <c r="C291" i="17"/>
  <c r="J215" i="17"/>
  <c r="J230" i="17"/>
  <c r="J214" i="34" s="1"/>
  <c r="M290" i="30"/>
  <c r="M290" i="24"/>
  <c r="M290" i="23"/>
  <c r="M290" i="22"/>
  <c r="M290" i="29"/>
  <c r="M290" i="19"/>
  <c r="M290" i="25"/>
  <c r="M290" i="18"/>
  <c r="M290" i="27"/>
  <c r="M290" i="32"/>
  <c r="M290" i="20"/>
  <c r="M290" i="33"/>
  <c r="M290" i="28"/>
  <c r="M290" i="26"/>
  <c r="M290" i="21"/>
  <c r="V291" i="17"/>
  <c r="W253" i="17"/>
  <c r="W268" i="17"/>
  <c r="E253" i="17"/>
  <c r="E268" i="17"/>
  <c r="E252" i="34" s="1"/>
  <c r="P215" i="17"/>
  <c r="P230" i="17"/>
  <c r="P214" i="34" s="1"/>
  <c r="I291" i="17"/>
  <c r="N252" i="25"/>
  <c r="N252" i="20"/>
  <c r="N252" i="30"/>
  <c r="N252" i="22"/>
  <c r="N252" i="19"/>
  <c r="N252" i="32"/>
  <c r="N252" i="24"/>
  <c r="N252" i="26"/>
  <c r="N252" i="33"/>
  <c r="N252" i="18"/>
  <c r="N252" i="21"/>
  <c r="N252" i="29"/>
  <c r="N252" i="23"/>
  <c r="N252" i="27"/>
  <c r="N252" i="28"/>
  <c r="Q215" i="17"/>
  <c r="Q230" i="17"/>
  <c r="Q214" i="34" s="1"/>
  <c r="G214" i="30"/>
  <c r="G214" i="25"/>
  <c r="G214" i="18"/>
  <c r="G214" i="23"/>
  <c r="G214" i="22"/>
  <c r="G214" i="28"/>
  <c r="G214" i="21"/>
  <c r="G214" i="27"/>
  <c r="G214" i="32"/>
  <c r="G214" i="29"/>
  <c r="G214" i="33"/>
  <c r="G214" i="20"/>
  <c r="G214" i="19"/>
  <c r="G214" i="24"/>
  <c r="G214" i="26"/>
  <c r="P253" i="17"/>
  <c r="P268" i="17"/>
  <c r="R291" i="17"/>
  <c r="D214" i="22"/>
  <c r="D214" i="24"/>
  <c r="D214" i="19"/>
  <c r="D214" i="21"/>
  <c r="D214" i="28"/>
  <c r="D214" i="29"/>
  <c r="D214" i="32"/>
  <c r="D214" i="30"/>
  <c r="D214" i="33"/>
  <c r="D214" i="20"/>
  <c r="D214" i="25"/>
  <c r="D214" i="23"/>
  <c r="D214" i="26"/>
  <c r="D214" i="27"/>
  <c r="D214" i="18"/>
  <c r="T291" i="17"/>
  <c r="F253" i="17"/>
  <c r="F268" i="17"/>
  <c r="F252" i="34" s="1"/>
  <c r="U214" i="19"/>
  <c r="U214" i="21"/>
  <c r="U214" i="20"/>
  <c r="U214" i="27"/>
  <c r="U214" i="24"/>
  <c r="U214" i="25"/>
  <c r="U214" i="32"/>
  <c r="U214" i="26"/>
  <c r="U214" i="23"/>
  <c r="U214" i="18"/>
  <c r="U214" i="29"/>
  <c r="U214" i="28"/>
  <c r="U214" i="30"/>
  <c r="U214" i="22"/>
  <c r="U214" i="33"/>
  <c r="L290" i="33"/>
  <c r="L290" i="24"/>
  <c r="L290" i="18"/>
  <c r="L290" i="25"/>
  <c r="L290" i="20"/>
  <c r="L290" i="28"/>
  <c r="L290" i="27"/>
  <c r="L290" i="22"/>
  <c r="L290" i="23"/>
  <c r="L290" i="29"/>
  <c r="L290" i="30"/>
  <c r="L290" i="21"/>
  <c r="L290" i="26"/>
  <c r="L290" i="19"/>
  <c r="L290" i="32"/>
  <c r="I214" i="24"/>
  <c r="I214" i="20"/>
  <c r="I214" i="23"/>
  <c r="I214" i="27"/>
  <c r="I214" i="26"/>
  <c r="I214" i="29"/>
  <c r="I214" i="32"/>
  <c r="I214" i="25"/>
  <c r="I214" i="19"/>
  <c r="I214" i="28"/>
  <c r="I214" i="18"/>
  <c r="I214" i="22"/>
  <c r="I214" i="30"/>
  <c r="I214" i="21"/>
  <c r="I214" i="33"/>
  <c r="J253" i="17"/>
  <c r="J268" i="17"/>
  <c r="J252" i="34" s="1"/>
  <c r="E291" i="17"/>
  <c r="H291" i="17"/>
  <c r="J254" i="17"/>
  <c r="S291" i="17"/>
  <c r="C214" i="28"/>
  <c r="C214" i="22"/>
  <c r="C214" i="33"/>
  <c r="C214" i="30"/>
  <c r="C214" i="19"/>
  <c r="C214" i="29"/>
  <c r="C214" i="26"/>
  <c r="C214" i="25"/>
  <c r="C214" i="32"/>
  <c r="C214" i="24"/>
  <c r="C214" i="18"/>
  <c r="C214" i="23"/>
  <c r="C214" i="27"/>
  <c r="C214" i="20"/>
  <c r="C214" i="21"/>
  <c r="H215" i="17"/>
  <c r="H230" i="17"/>
  <c r="H214" i="34" s="1"/>
  <c r="M214" i="30"/>
  <c r="M214" i="22"/>
  <c r="M214" i="19"/>
  <c r="M214" i="24"/>
  <c r="M214" i="25"/>
  <c r="M214" i="28"/>
  <c r="M214" i="18"/>
  <c r="M214" i="26"/>
  <c r="M214" i="29"/>
  <c r="M214" i="32"/>
  <c r="M214" i="27"/>
  <c r="M214" i="21"/>
  <c r="M214" i="20"/>
  <c r="M214" i="23"/>
  <c r="M214" i="33"/>
  <c r="O215" i="17"/>
  <c r="O230" i="17"/>
  <c r="O214" i="34" s="1"/>
  <c r="O252" i="24"/>
  <c r="O252" i="25"/>
  <c r="O252" i="33"/>
  <c r="O252" i="28"/>
  <c r="O252" i="30"/>
  <c r="O252" i="19"/>
  <c r="O252" i="20"/>
  <c r="O252" i="18"/>
  <c r="O252" i="23"/>
  <c r="O252" i="32"/>
  <c r="O252" i="27"/>
  <c r="O252" i="26"/>
  <c r="O252" i="22"/>
  <c r="O252" i="21"/>
  <c r="O252" i="29"/>
  <c r="Q253" i="17"/>
  <c r="Q268" i="17"/>
  <c r="Q252" i="34" s="1"/>
  <c r="H216" i="17"/>
  <c r="S253" i="17"/>
  <c r="S268" i="17"/>
  <c r="S252" i="34" s="1"/>
  <c r="R268" i="17"/>
  <c r="R252" i="34" s="1"/>
  <c r="R253" i="17"/>
  <c r="T253" i="17"/>
  <c r="T268" i="17"/>
  <c r="T252" i="34" s="1"/>
  <c r="V215" i="17"/>
  <c r="V230" i="17"/>
  <c r="V214" i="34" s="1"/>
  <c r="W291" i="17"/>
  <c r="W214" i="30"/>
  <c r="W214" i="33"/>
  <c r="W214" i="29"/>
  <c r="W214" i="32"/>
  <c r="W214" i="28"/>
  <c r="W214" i="23"/>
  <c r="W214" i="26"/>
  <c r="W214" i="19"/>
  <c r="W214" i="24"/>
  <c r="W214" i="20"/>
  <c r="W214" i="22"/>
  <c r="W214" i="18"/>
  <c r="W214" i="21"/>
  <c r="W214" i="25"/>
  <c r="W214" i="27"/>
  <c r="N215" i="17"/>
  <c r="N230" i="17"/>
  <c r="N214" i="34" s="1"/>
  <c r="J290" i="18"/>
  <c r="J290" i="29"/>
  <c r="J290" i="23"/>
  <c r="J290" i="22"/>
  <c r="J290" i="19"/>
  <c r="J290" i="20"/>
  <c r="J290" i="26"/>
  <c r="J290" i="27"/>
  <c r="J290" i="32"/>
  <c r="J290" i="30"/>
  <c r="J290" i="28"/>
  <c r="J290" i="24"/>
  <c r="J290" i="25"/>
  <c r="J290" i="33"/>
  <c r="J290" i="21"/>
  <c r="K253" i="17"/>
  <c r="K268" i="17"/>
  <c r="K252" i="34" s="1"/>
  <c r="F291" i="17"/>
  <c r="M253" i="17"/>
  <c r="M268" i="17"/>
  <c r="M252" i="34" s="1"/>
  <c r="L253" i="17"/>
  <c r="L268" i="17"/>
  <c r="L252" i="34" s="1"/>
  <c r="T214" i="22"/>
  <c r="T214" i="20"/>
  <c r="T214" i="24"/>
  <c r="T214" i="29"/>
  <c r="T214" i="26"/>
  <c r="T214" i="25"/>
  <c r="T214" i="19"/>
  <c r="T214" i="28"/>
  <c r="T214" i="27"/>
  <c r="T214" i="32"/>
  <c r="T214" i="18"/>
  <c r="T214" i="30"/>
  <c r="T214" i="23"/>
  <c r="T214" i="21"/>
  <c r="T214" i="33"/>
  <c r="S214" i="30"/>
  <c r="S214" i="19"/>
  <c r="S214" i="32"/>
  <c r="S214" i="18"/>
  <c r="S214" i="28"/>
  <c r="S214" i="26"/>
  <c r="S214" i="24"/>
  <c r="S214" i="33"/>
  <c r="S214" i="25"/>
  <c r="S214" i="29"/>
  <c r="S214" i="20"/>
  <c r="S214" i="23"/>
  <c r="S214" i="21"/>
  <c r="S214" i="27"/>
  <c r="S214" i="22"/>
  <c r="E215" i="17"/>
  <c r="E230" i="17"/>
  <c r="E214" i="34" s="1"/>
  <c r="G253" i="17"/>
  <c r="G268" i="17"/>
  <c r="G252" i="34" s="1"/>
  <c r="P291" i="17"/>
  <c r="I252" i="22"/>
  <c r="I252" i="24"/>
  <c r="I252" i="20"/>
  <c r="I252" i="23"/>
  <c r="I252" i="27"/>
  <c r="I252" i="30"/>
  <c r="I252" i="28"/>
  <c r="I252" i="19"/>
  <c r="I252" i="25"/>
  <c r="I252" i="29"/>
  <c r="I252" i="32"/>
  <c r="I252" i="21"/>
  <c r="I252" i="18"/>
  <c r="I252" i="26"/>
  <c r="I252" i="33"/>
  <c r="F214" i="33"/>
  <c r="F214" i="19"/>
  <c r="F214" i="21"/>
  <c r="F214" i="27"/>
  <c r="F214" i="25"/>
  <c r="F214" i="30"/>
  <c r="F214" i="18"/>
  <c r="F214" i="23"/>
  <c r="F214" i="26"/>
  <c r="F214" i="22"/>
  <c r="F214" i="32"/>
  <c r="F214" i="20"/>
  <c r="F214" i="28"/>
  <c r="F214" i="29"/>
  <c r="F214" i="24"/>
  <c r="U254" i="17"/>
  <c r="Q292" i="17"/>
  <c r="Q288" i="34" s="1"/>
  <c r="G292" i="17"/>
  <c r="G288" i="34" s="1"/>
  <c r="D253" i="17"/>
  <c r="D268" i="17"/>
  <c r="D252" i="34" s="1"/>
  <c r="N290" i="26"/>
  <c r="N290" i="22"/>
  <c r="N290" i="28"/>
  <c r="N290" i="23"/>
  <c r="N290" i="24"/>
  <c r="N290" i="19"/>
  <c r="N290" i="18"/>
  <c r="N290" i="29"/>
  <c r="N290" i="25"/>
  <c r="N290" i="32"/>
  <c r="N290" i="30"/>
  <c r="N290" i="33"/>
  <c r="N290" i="27"/>
  <c r="N290" i="20"/>
  <c r="N290" i="21"/>
  <c r="P158" i="17"/>
  <c r="C158" i="17"/>
  <c r="N158" i="17"/>
  <c r="D158" i="17"/>
  <c r="R158" i="17"/>
  <c r="S158" i="17"/>
  <c r="I158" i="17"/>
  <c r="T158" i="17"/>
  <c r="E158" i="17"/>
  <c r="J158" i="17"/>
  <c r="V158" i="17"/>
  <c r="Q158" i="17"/>
  <c r="F158" i="17"/>
  <c r="W158" i="17"/>
  <c r="G158" i="17"/>
  <c r="O158" i="17"/>
  <c r="H158" i="17"/>
  <c r="L158" i="17"/>
  <c r="U158" i="17"/>
  <c r="M158" i="17"/>
  <c r="K158" i="17"/>
  <c r="C22" i="17"/>
  <c r="M22" i="17"/>
  <c r="V42" i="17"/>
  <c r="J21" i="17"/>
  <c r="D21" i="17"/>
  <c r="Q21" i="17"/>
  <c r="L41" i="17"/>
  <c r="L42" i="17" s="1"/>
  <c r="H21" i="17"/>
  <c r="I21" i="17"/>
  <c r="G21" i="17"/>
  <c r="F21" i="17"/>
  <c r="N21" i="17"/>
  <c r="E21" i="17"/>
  <c r="R41" i="17"/>
  <c r="R42" i="17" s="1"/>
  <c r="M41" i="17"/>
  <c r="M42" i="17" s="1"/>
  <c r="T21" i="17"/>
  <c r="K21" i="17"/>
  <c r="U21" i="17"/>
  <c r="W21" i="17"/>
  <c r="V21" i="17"/>
  <c r="O21" i="17"/>
  <c r="R21" i="17"/>
  <c r="S21" i="17"/>
  <c r="L21" i="17"/>
  <c r="P21" i="17"/>
  <c r="K41" i="17"/>
  <c r="K42" i="17" s="1"/>
  <c r="T41" i="17"/>
  <c r="T42" i="17" s="1"/>
  <c r="D41" i="17"/>
  <c r="D42" i="17" s="1"/>
  <c r="W41" i="17"/>
  <c r="W42" i="17" s="1"/>
  <c r="C39" i="17"/>
  <c r="C41" i="17"/>
  <c r="U39" i="17"/>
  <c r="U41" i="17"/>
  <c r="P39" i="17"/>
  <c r="P41" i="17"/>
  <c r="I39" i="17"/>
  <c r="I41" i="17"/>
  <c r="S39" i="17"/>
  <c r="S41" i="17"/>
  <c r="Q39" i="17"/>
  <c r="Q41" i="17"/>
  <c r="G39" i="17"/>
  <c r="G41" i="17"/>
  <c r="J39" i="17"/>
  <c r="J41" i="17"/>
  <c r="E39" i="17"/>
  <c r="E41" i="17"/>
  <c r="N39" i="17"/>
  <c r="N41" i="17"/>
  <c r="O39" i="17"/>
  <c r="O41" i="17"/>
  <c r="C247" i="34" l="1"/>
  <c r="C268" i="34" s="1"/>
  <c r="AT50" i="10"/>
  <c r="AT12" i="10" s="1"/>
  <c r="AS12" i="10"/>
  <c r="AR48" i="10"/>
  <c r="AQ10" i="10"/>
  <c r="W209" i="34"/>
  <c r="W230" i="34" s="1"/>
  <c r="W252" i="34"/>
  <c r="W250" i="34" s="1"/>
  <c r="P252" i="34"/>
  <c r="P247" i="34" s="1"/>
  <c r="Q287" i="34"/>
  <c r="Q292" i="34"/>
  <c r="G292" i="34"/>
  <c r="G287" i="34"/>
  <c r="Q291" i="34"/>
  <c r="Q306" i="34"/>
  <c r="V250" i="34"/>
  <c r="V247" i="34"/>
  <c r="O285" i="34"/>
  <c r="O288" i="34"/>
  <c r="I230" i="34"/>
  <c r="I215" i="34"/>
  <c r="I139" i="34"/>
  <c r="N253" i="34"/>
  <c r="N268" i="34"/>
  <c r="T215" i="34"/>
  <c r="T230" i="34"/>
  <c r="T139" i="34"/>
  <c r="W211" i="34"/>
  <c r="W216" i="34"/>
  <c r="L250" i="34"/>
  <c r="L247" i="34"/>
  <c r="P33" i="17"/>
  <c r="P30" i="17"/>
  <c r="P26" i="17"/>
  <c r="P27" i="17"/>
  <c r="P28" i="17"/>
  <c r="P32" i="17"/>
  <c r="P24" i="17"/>
  <c r="P31" i="17"/>
  <c r="P29" i="17"/>
  <c r="P25" i="17"/>
  <c r="E31" i="17"/>
  <c r="E33" i="17"/>
  <c r="E28" i="17"/>
  <c r="E24" i="17"/>
  <c r="E30" i="17"/>
  <c r="E27" i="17"/>
  <c r="E25" i="17"/>
  <c r="E26" i="17"/>
  <c r="E29" i="17"/>
  <c r="E32" i="17"/>
  <c r="Q247" i="34"/>
  <c r="Q250" i="34"/>
  <c r="P212" i="34"/>
  <c r="P209" i="34"/>
  <c r="I211" i="34"/>
  <c r="I216" i="34"/>
  <c r="N254" i="34"/>
  <c r="N249" i="34"/>
  <c r="T211" i="34"/>
  <c r="T216" i="34"/>
  <c r="T32" i="17"/>
  <c r="T25" i="17"/>
  <c r="T29" i="17"/>
  <c r="T28" i="17"/>
  <c r="T27" i="17"/>
  <c r="T24" i="17"/>
  <c r="T33" i="17"/>
  <c r="T31" i="17"/>
  <c r="T26" i="17"/>
  <c r="T30" i="17"/>
  <c r="G250" i="34"/>
  <c r="G247" i="34"/>
  <c r="M250" i="34"/>
  <c r="M247" i="34"/>
  <c r="F215" i="34"/>
  <c r="F230" i="34"/>
  <c r="F139" i="34"/>
  <c r="S211" i="34"/>
  <c r="S216" i="34"/>
  <c r="F285" i="34"/>
  <c r="F288" i="34"/>
  <c r="M230" i="34"/>
  <c r="M215" i="34"/>
  <c r="M139" i="34"/>
  <c r="D215" i="34"/>
  <c r="D230" i="34"/>
  <c r="D139" i="34"/>
  <c r="T285" i="34"/>
  <c r="T288" i="34"/>
  <c r="D285" i="34"/>
  <c r="D288" i="34"/>
  <c r="I254" i="34"/>
  <c r="I249" i="34"/>
  <c r="E250" i="34"/>
  <c r="E247" i="34"/>
  <c r="H247" i="34"/>
  <c r="H250" i="34"/>
  <c r="F216" i="34"/>
  <c r="F211" i="34"/>
  <c r="S215" i="34"/>
  <c r="S230" i="34"/>
  <c r="S139" i="34"/>
  <c r="M211" i="34"/>
  <c r="M216" i="34"/>
  <c r="D211" i="34"/>
  <c r="D216" i="34"/>
  <c r="I253" i="34"/>
  <c r="I268" i="34"/>
  <c r="R285" i="34"/>
  <c r="R288" i="34"/>
  <c r="S29" i="17"/>
  <c r="S31" i="17"/>
  <c r="S30" i="17"/>
  <c r="S26" i="17"/>
  <c r="S28" i="17"/>
  <c r="S25" i="17"/>
  <c r="S33" i="17"/>
  <c r="S32" i="17"/>
  <c r="S24" i="17"/>
  <c r="S27" i="17"/>
  <c r="F33" i="17"/>
  <c r="F32" i="17"/>
  <c r="F30" i="17"/>
  <c r="F29" i="17"/>
  <c r="F31" i="17"/>
  <c r="F25" i="17"/>
  <c r="F28" i="17"/>
  <c r="F27" i="17"/>
  <c r="F24" i="17"/>
  <c r="F26" i="17"/>
  <c r="R30" i="17"/>
  <c r="R33" i="17"/>
  <c r="R32" i="17"/>
  <c r="R29" i="17"/>
  <c r="R27" i="17"/>
  <c r="R25" i="17"/>
  <c r="R31" i="17"/>
  <c r="R24" i="17"/>
  <c r="R26" i="17"/>
  <c r="R28" i="17"/>
  <c r="U250" i="34"/>
  <c r="U247" i="34"/>
  <c r="C288" i="34"/>
  <c r="C285" i="34"/>
  <c r="I285" i="34"/>
  <c r="I288" i="34"/>
  <c r="K211" i="34"/>
  <c r="K216" i="34"/>
  <c r="W288" i="34"/>
  <c r="W285" i="34"/>
  <c r="G33" i="17"/>
  <c r="G31" i="17"/>
  <c r="G30" i="17"/>
  <c r="G28" i="17"/>
  <c r="G32" i="17"/>
  <c r="G29" i="17"/>
  <c r="G26" i="17"/>
  <c r="G25" i="17"/>
  <c r="G27" i="17"/>
  <c r="G24" i="17"/>
  <c r="K250" i="34"/>
  <c r="K247" i="34"/>
  <c r="K215" i="34"/>
  <c r="K230" i="34"/>
  <c r="K139" i="34"/>
  <c r="U215" i="34"/>
  <c r="U230" i="34"/>
  <c r="U139" i="34"/>
  <c r="V209" i="34"/>
  <c r="V212" i="34"/>
  <c r="O33" i="17"/>
  <c r="O30" i="17"/>
  <c r="O32" i="17"/>
  <c r="O27" i="17"/>
  <c r="O24" i="17"/>
  <c r="O29" i="17"/>
  <c r="O28" i="17"/>
  <c r="O26" i="17"/>
  <c r="O31" i="17"/>
  <c r="O25" i="17"/>
  <c r="I29" i="17"/>
  <c r="I32" i="17"/>
  <c r="I26" i="17"/>
  <c r="I24" i="17"/>
  <c r="I28" i="17"/>
  <c r="I27" i="17"/>
  <c r="I30" i="17"/>
  <c r="I25" i="17"/>
  <c r="I31" i="17"/>
  <c r="I33" i="17"/>
  <c r="V33" i="17"/>
  <c r="V25" i="17"/>
  <c r="V24" i="17"/>
  <c r="V27" i="17"/>
  <c r="V26" i="17"/>
  <c r="V31" i="17"/>
  <c r="V30" i="17"/>
  <c r="V29" i="17"/>
  <c r="V28" i="17"/>
  <c r="V32" i="17"/>
  <c r="H32" i="17"/>
  <c r="H31" i="17"/>
  <c r="H33" i="17"/>
  <c r="H25" i="17"/>
  <c r="H26" i="17"/>
  <c r="H29" i="17"/>
  <c r="H30" i="17"/>
  <c r="H24" i="17"/>
  <c r="H28" i="17"/>
  <c r="H27" i="17"/>
  <c r="T247" i="34"/>
  <c r="T250" i="34"/>
  <c r="O209" i="34"/>
  <c r="O212" i="34"/>
  <c r="C211" i="34"/>
  <c r="C216" i="34"/>
  <c r="S288" i="34"/>
  <c r="S285" i="34"/>
  <c r="L215" i="34"/>
  <c r="L230" i="34"/>
  <c r="L139" i="34"/>
  <c r="G291" i="34"/>
  <c r="G306" i="34"/>
  <c r="O253" i="34"/>
  <c r="O268" i="34"/>
  <c r="N209" i="34"/>
  <c r="N212" i="34"/>
  <c r="E212" i="34"/>
  <c r="E209" i="34"/>
  <c r="F250" i="34"/>
  <c r="F247" i="34"/>
  <c r="Q212" i="34"/>
  <c r="Q209" i="34"/>
  <c r="C230" i="34"/>
  <c r="C215" i="34"/>
  <c r="C139" i="34"/>
  <c r="L211" i="34"/>
  <c r="L216" i="34"/>
  <c r="C249" i="34"/>
  <c r="C254" i="34"/>
  <c r="O254" i="34"/>
  <c r="O249" i="34"/>
  <c r="S250" i="34"/>
  <c r="S247" i="34"/>
  <c r="E285" i="34"/>
  <c r="E288" i="34"/>
  <c r="D250" i="34"/>
  <c r="D247" i="34"/>
  <c r="W33" i="17"/>
  <c r="W30" i="17"/>
  <c r="W29" i="17"/>
  <c r="W28" i="17"/>
  <c r="W24" i="17"/>
  <c r="W26" i="17"/>
  <c r="W32" i="17"/>
  <c r="W25" i="17"/>
  <c r="W27" i="17"/>
  <c r="W31" i="17"/>
  <c r="J247" i="34"/>
  <c r="J250" i="34"/>
  <c r="G216" i="34"/>
  <c r="G211" i="34"/>
  <c r="P285" i="34"/>
  <c r="P288" i="34"/>
  <c r="L33" i="17"/>
  <c r="L32" i="17"/>
  <c r="L30" i="17"/>
  <c r="L26" i="17"/>
  <c r="L29" i="17"/>
  <c r="L31" i="17"/>
  <c r="L25" i="17"/>
  <c r="L24" i="17"/>
  <c r="L28" i="17"/>
  <c r="L27" i="17"/>
  <c r="N26" i="17"/>
  <c r="N28" i="17"/>
  <c r="N31" i="17"/>
  <c r="N32" i="17"/>
  <c r="N30" i="17"/>
  <c r="N29" i="17"/>
  <c r="N24" i="17"/>
  <c r="N25" i="17"/>
  <c r="N27" i="17"/>
  <c r="N33" i="17"/>
  <c r="U30" i="17"/>
  <c r="U32" i="17"/>
  <c r="U29" i="17"/>
  <c r="U25" i="17"/>
  <c r="U33" i="17"/>
  <c r="U27" i="17"/>
  <c r="U24" i="17"/>
  <c r="U31" i="17"/>
  <c r="U26" i="17"/>
  <c r="U28" i="17"/>
  <c r="Q30" i="17"/>
  <c r="Q31" i="17"/>
  <c r="Q32" i="17"/>
  <c r="Q26" i="17"/>
  <c r="Q25" i="17"/>
  <c r="Q24" i="17"/>
  <c r="Q28" i="17"/>
  <c r="Q27" i="17"/>
  <c r="Q29" i="17"/>
  <c r="Q33" i="17"/>
  <c r="K30" i="17"/>
  <c r="K26" i="17"/>
  <c r="K28" i="17"/>
  <c r="K33" i="17"/>
  <c r="K32" i="17"/>
  <c r="K29" i="17"/>
  <c r="K24" i="17"/>
  <c r="K25" i="17"/>
  <c r="K27" i="17"/>
  <c r="K31" i="17"/>
  <c r="D33" i="17"/>
  <c r="D32" i="17"/>
  <c r="D24" i="17"/>
  <c r="D30" i="17"/>
  <c r="D29" i="17"/>
  <c r="D25" i="17"/>
  <c r="D26" i="17"/>
  <c r="D27" i="17"/>
  <c r="D28" i="17"/>
  <c r="D31" i="17"/>
  <c r="R247" i="34"/>
  <c r="R250" i="34"/>
  <c r="R209" i="34"/>
  <c r="R212" i="34"/>
  <c r="G215" i="34"/>
  <c r="G230" i="34"/>
  <c r="G139" i="34"/>
  <c r="V285" i="34"/>
  <c r="V288" i="34"/>
  <c r="H288" i="34"/>
  <c r="H285" i="34"/>
  <c r="J26" i="17"/>
  <c r="J30" i="17"/>
  <c r="J32" i="17"/>
  <c r="J29" i="17"/>
  <c r="J27" i="17"/>
  <c r="J25" i="17"/>
  <c r="J24" i="17"/>
  <c r="J28" i="17"/>
  <c r="J31" i="17"/>
  <c r="J33" i="17"/>
  <c r="H212" i="34"/>
  <c r="H209" i="34"/>
  <c r="J209" i="34"/>
  <c r="J212" i="34"/>
  <c r="U216" i="34"/>
  <c r="U211" i="34"/>
  <c r="N288" i="22"/>
  <c r="N285" i="22"/>
  <c r="AE161" i="10" s="1"/>
  <c r="F209" i="18"/>
  <c r="F212" i="18"/>
  <c r="I250" i="28"/>
  <c r="I247" i="28"/>
  <c r="Z426" i="10" s="1"/>
  <c r="I247" i="22"/>
  <c r="Z160" i="10" s="1"/>
  <c r="I250" i="22"/>
  <c r="T209" i="19"/>
  <c r="T212" i="19"/>
  <c r="J285" i="33"/>
  <c r="AA579" i="10" s="1"/>
  <c r="J288" i="33"/>
  <c r="W212" i="30"/>
  <c r="W209" i="30"/>
  <c r="N288" i="18"/>
  <c r="N285" i="18"/>
  <c r="AE199" i="10" s="1"/>
  <c r="Z46" i="10"/>
  <c r="E214" i="18"/>
  <c r="E214" i="26"/>
  <c r="E214" i="27"/>
  <c r="E214" i="23"/>
  <c r="E214" i="29"/>
  <c r="E214" i="30"/>
  <c r="E214" i="22"/>
  <c r="E214" i="33"/>
  <c r="E214" i="32"/>
  <c r="E214" i="25"/>
  <c r="E214" i="24"/>
  <c r="E214" i="19"/>
  <c r="E214" i="28"/>
  <c r="E214" i="21"/>
  <c r="E214" i="20"/>
  <c r="S209" i="19"/>
  <c r="S212" i="19"/>
  <c r="T209" i="20"/>
  <c r="T212" i="20"/>
  <c r="J285" i="32"/>
  <c r="AA541" i="10" s="1"/>
  <c r="J288" i="32"/>
  <c r="W212" i="22"/>
  <c r="W209" i="22"/>
  <c r="T252" i="28"/>
  <c r="T252" i="29"/>
  <c r="T252" i="30"/>
  <c r="T252" i="20"/>
  <c r="T252" i="25"/>
  <c r="T252" i="18"/>
  <c r="T252" i="21"/>
  <c r="T252" i="26"/>
  <c r="T252" i="19"/>
  <c r="T252" i="27"/>
  <c r="T252" i="33"/>
  <c r="T252" i="23"/>
  <c r="T252" i="22"/>
  <c r="T252" i="32"/>
  <c r="T252" i="24"/>
  <c r="O247" i="18"/>
  <c r="AF198" i="10" s="1"/>
  <c r="O250" i="18"/>
  <c r="M209" i="27"/>
  <c r="M212" i="27"/>
  <c r="C209" i="23"/>
  <c r="C212" i="23"/>
  <c r="H290" i="30"/>
  <c r="H290" i="21"/>
  <c r="H290" i="18"/>
  <c r="H290" i="33"/>
  <c r="H290" i="24"/>
  <c r="H290" i="22"/>
  <c r="H290" i="29"/>
  <c r="H290" i="25"/>
  <c r="H290" i="27"/>
  <c r="H290" i="32"/>
  <c r="H290" i="19"/>
  <c r="H290" i="20"/>
  <c r="H290" i="28"/>
  <c r="H290" i="23"/>
  <c r="H290" i="26"/>
  <c r="I212" i="29"/>
  <c r="I209" i="29"/>
  <c r="L285" i="28"/>
  <c r="AC427" i="10" s="1"/>
  <c r="L288" i="28"/>
  <c r="U212" i="25"/>
  <c r="U209" i="25"/>
  <c r="G209" i="19"/>
  <c r="G212" i="19"/>
  <c r="N247" i="28"/>
  <c r="AE426" i="10" s="1"/>
  <c r="N250" i="28"/>
  <c r="N288" i="23"/>
  <c r="N285" i="23"/>
  <c r="AE237" i="10" s="1"/>
  <c r="F209" i="26"/>
  <c r="F212" i="26"/>
  <c r="I247" i="25"/>
  <c r="Z350" i="10" s="1"/>
  <c r="I250" i="25"/>
  <c r="S212" i="27"/>
  <c r="S209" i="27"/>
  <c r="T209" i="21"/>
  <c r="T212" i="21"/>
  <c r="J288" i="20"/>
  <c r="J285" i="20"/>
  <c r="AA85" i="10" s="1"/>
  <c r="W209" i="19"/>
  <c r="W212" i="19"/>
  <c r="R252" i="26"/>
  <c r="R252" i="21"/>
  <c r="R252" i="22"/>
  <c r="R252" i="24"/>
  <c r="R252" i="23"/>
  <c r="R252" i="19"/>
  <c r="R252" i="29"/>
  <c r="R252" i="30"/>
  <c r="R252" i="18"/>
  <c r="R252" i="32"/>
  <c r="R252" i="20"/>
  <c r="R252" i="27"/>
  <c r="R252" i="33"/>
  <c r="R252" i="25"/>
  <c r="R252" i="28"/>
  <c r="O247" i="30"/>
  <c r="AF502" i="10" s="1"/>
  <c r="O250" i="30"/>
  <c r="M212" i="26"/>
  <c r="M209" i="26"/>
  <c r="C209" i="32"/>
  <c r="C212" i="32"/>
  <c r="I212" i="23"/>
  <c r="I209" i="23"/>
  <c r="L288" i="18"/>
  <c r="L285" i="18"/>
  <c r="AC199" i="10" s="1"/>
  <c r="U209" i="20"/>
  <c r="U212" i="20"/>
  <c r="D212" i="32"/>
  <c r="D209" i="32"/>
  <c r="G212" i="29"/>
  <c r="G209" i="29"/>
  <c r="N250" i="29"/>
  <c r="N247" i="29"/>
  <c r="AE464" i="10" s="1"/>
  <c r="K285" i="26"/>
  <c r="AB313" i="10" s="1"/>
  <c r="K288" i="26"/>
  <c r="L212" i="25"/>
  <c r="L209" i="25"/>
  <c r="D290" i="26"/>
  <c r="D290" i="27"/>
  <c r="D290" i="22"/>
  <c r="D290" i="33"/>
  <c r="D290" i="30"/>
  <c r="D290" i="25"/>
  <c r="D290" i="21"/>
  <c r="D290" i="32"/>
  <c r="D290" i="18"/>
  <c r="D290" i="29"/>
  <c r="D290" i="20"/>
  <c r="D290" i="24"/>
  <c r="D290" i="28"/>
  <c r="D290" i="19"/>
  <c r="D290" i="23"/>
  <c r="U288" i="24"/>
  <c r="U285" i="24"/>
  <c r="AL275" i="10" s="1"/>
  <c r="S209" i="23"/>
  <c r="S212" i="23"/>
  <c r="J288" i="22"/>
  <c r="J285" i="22"/>
  <c r="AA161" i="10" s="1"/>
  <c r="W212" i="23"/>
  <c r="W209" i="23"/>
  <c r="O247" i="28"/>
  <c r="AF426" i="10" s="1"/>
  <c r="O250" i="28"/>
  <c r="M212" i="28"/>
  <c r="M209" i="28"/>
  <c r="C209" i="25"/>
  <c r="C212" i="25"/>
  <c r="I209" i="24"/>
  <c r="I212" i="24"/>
  <c r="L288" i="33"/>
  <c r="L285" i="33"/>
  <c r="AC579" i="10" s="1"/>
  <c r="U209" i="19"/>
  <c r="U212" i="19"/>
  <c r="D212" i="28"/>
  <c r="D209" i="28"/>
  <c r="N250" i="18"/>
  <c r="N247" i="18"/>
  <c r="AE198" i="10" s="1"/>
  <c r="M285" i="29"/>
  <c r="AD465" i="10" s="1"/>
  <c r="M288" i="29"/>
  <c r="O247" i="22"/>
  <c r="AF160" i="10" s="1"/>
  <c r="O250" i="22"/>
  <c r="F209" i="33"/>
  <c r="F212" i="33"/>
  <c r="N285" i="33"/>
  <c r="AE579" i="10" s="1"/>
  <c r="N288" i="33"/>
  <c r="S209" i="24"/>
  <c r="S212" i="24"/>
  <c r="N288" i="29"/>
  <c r="N285" i="29"/>
  <c r="AE465" i="10" s="1"/>
  <c r="F209" i="20"/>
  <c r="F212" i="20"/>
  <c r="I247" i="21"/>
  <c r="Z122" i="10" s="1"/>
  <c r="I250" i="21"/>
  <c r="S212" i="32"/>
  <c r="S209" i="32"/>
  <c r="T212" i="24"/>
  <c r="T209" i="24"/>
  <c r="J285" i="30"/>
  <c r="AA503" i="10" s="1"/>
  <c r="J288" i="30"/>
  <c r="W212" i="18"/>
  <c r="W209" i="18"/>
  <c r="O247" i="23"/>
  <c r="AF236" i="10" s="1"/>
  <c r="O250" i="23"/>
  <c r="M212" i="21"/>
  <c r="M209" i="21"/>
  <c r="C209" i="27"/>
  <c r="C212" i="27"/>
  <c r="I209" i="32"/>
  <c r="I212" i="32"/>
  <c r="L285" i="27"/>
  <c r="AC389" i="10" s="1"/>
  <c r="L288" i="27"/>
  <c r="U209" i="32"/>
  <c r="U212" i="32"/>
  <c r="D209" i="20"/>
  <c r="D212" i="20"/>
  <c r="G212" i="24"/>
  <c r="G209" i="24"/>
  <c r="N250" i="25"/>
  <c r="N247" i="25"/>
  <c r="AE350" i="10" s="1"/>
  <c r="M285" i="32"/>
  <c r="AD541" i="10" s="1"/>
  <c r="M288" i="32"/>
  <c r="K285" i="28"/>
  <c r="AB427" i="10" s="1"/>
  <c r="K288" i="28"/>
  <c r="L209" i="28"/>
  <c r="L212" i="28"/>
  <c r="R214" i="22"/>
  <c r="R214" i="26"/>
  <c r="R214" i="33"/>
  <c r="R214" i="18"/>
  <c r="R214" i="29"/>
  <c r="R214" i="27"/>
  <c r="R214" i="30"/>
  <c r="R214" i="28"/>
  <c r="R214" i="25"/>
  <c r="R214" i="21"/>
  <c r="R214" i="32"/>
  <c r="R214" i="19"/>
  <c r="R214" i="24"/>
  <c r="R214" i="23"/>
  <c r="R214" i="20"/>
  <c r="U285" i="32"/>
  <c r="AL541" i="10" s="1"/>
  <c r="U288" i="32"/>
  <c r="K212" i="22"/>
  <c r="K209" i="22"/>
  <c r="C247" i="30"/>
  <c r="T502" i="10" s="1"/>
  <c r="C250" i="30"/>
  <c r="I290" i="19"/>
  <c r="I290" i="25"/>
  <c r="I290" i="27"/>
  <c r="I290" i="28"/>
  <c r="I290" i="23"/>
  <c r="I290" i="29"/>
  <c r="I290" i="24"/>
  <c r="I290" i="18"/>
  <c r="I290" i="33"/>
  <c r="I290" i="20"/>
  <c r="I290" i="32"/>
  <c r="I290" i="30"/>
  <c r="I290" i="21"/>
  <c r="I290" i="22"/>
  <c r="I290" i="26"/>
  <c r="M285" i="27"/>
  <c r="AD389" i="10" s="1"/>
  <c r="M288" i="27"/>
  <c r="K285" i="24"/>
  <c r="AB275" i="10" s="1"/>
  <c r="K288" i="24"/>
  <c r="AL47" i="10"/>
  <c r="K209" i="32"/>
  <c r="K212" i="32"/>
  <c r="C247" i="23"/>
  <c r="T236" i="10" s="1"/>
  <c r="C250" i="23"/>
  <c r="N285" i="19"/>
  <c r="N288" i="19"/>
  <c r="F209" i="32"/>
  <c r="F212" i="32"/>
  <c r="I247" i="32"/>
  <c r="Z540" i="10" s="1"/>
  <c r="I250" i="32"/>
  <c r="S212" i="30"/>
  <c r="S209" i="30"/>
  <c r="T212" i="22"/>
  <c r="T209" i="22"/>
  <c r="J285" i="27"/>
  <c r="AA389" i="10" s="1"/>
  <c r="J288" i="27"/>
  <c r="W209" i="20"/>
  <c r="W212" i="20"/>
  <c r="O250" i="20"/>
  <c r="O247" i="20"/>
  <c r="AF84" i="10" s="1"/>
  <c r="M209" i="32"/>
  <c r="M212" i="32"/>
  <c r="C212" i="18"/>
  <c r="C209" i="18"/>
  <c r="I212" i="26"/>
  <c r="I209" i="26"/>
  <c r="L285" i="20"/>
  <c r="AC85" i="10" s="1"/>
  <c r="L288" i="20"/>
  <c r="U209" i="24"/>
  <c r="U212" i="24"/>
  <c r="D212" i="33"/>
  <c r="D209" i="33"/>
  <c r="G212" i="20"/>
  <c r="G209" i="20"/>
  <c r="N250" i="27"/>
  <c r="N247" i="27"/>
  <c r="AE388" i="10" s="1"/>
  <c r="AD47" i="10"/>
  <c r="K288" i="19"/>
  <c r="K285" i="19"/>
  <c r="L209" i="30"/>
  <c r="L212" i="30"/>
  <c r="O290" i="29"/>
  <c r="O290" i="20"/>
  <c r="O290" i="22"/>
  <c r="O290" i="26"/>
  <c r="O290" i="32"/>
  <c r="O290" i="18"/>
  <c r="O290" i="23"/>
  <c r="O290" i="24"/>
  <c r="O290" i="28"/>
  <c r="O290" i="30"/>
  <c r="O290" i="33"/>
  <c r="O290" i="21"/>
  <c r="O290" i="19"/>
  <c r="O290" i="27"/>
  <c r="O290" i="25"/>
  <c r="U285" i="27"/>
  <c r="AL389" i="10" s="1"/>
  <c r="U288" i="27"/>
  <c r="K209" i="18"/>
  <c r="K212" i="18"/>
  <c r="C250" i="32"/>
  <c r="C247" i="32"/>
  <c r="T540" i="10" s="1"/>
  <c r="N285" i="24"/>
  <c r="AE275" i="10" s="1"/>
  <c r="N288" i="24"/>
  <c r="F212" i="22"/>
  <c r="F209" i="22"/>
  <c r="I250" i="29"/>
  <c r="I247" i="29"/>
  <c r="Z464" i="10" s="1"/>
  <c r="S209" i="22"/>
  <c r="S212" i="22"/>
  <c r="T212" i="33"/>
  <c r="T209" i="33"/>
  <c r="L252" i="27"/>
  <c r="L252" i="22"/>
  <c r="L252" i="25"/>
  <c r="L252" i="24"/>
  <c r="L252" i="30"/>
  <c r="L252" i="20"/>
  <c r="L252" i="33"/>
  <c r="L252" i="23"/>
  <c r="L252" i="19"/>
  <c r="L252" i="28"/>
  <c r="L252" i="21"/>
  <c r="L252" i="26"/>
  <c r="L252" i="29"/>
  <c r="L252" i="32"/>
  <c r="L252" i="18"/>
  <c r="J288" i="26"/>
  <c r="J285" i="26"/>
  <c r="AA313" i="10" s="1"/>
  <c r="W209" i="24"/>
  <c r="W212" i="24"/>
  <c r="O250" i="19"/>
  <c r="O247" i="19"/>
  <c r="M212" i="29"/>
  <c r="M209" i="29"/>
  <c r="C212" i="24"/>
  <c r="C209" i="24"/>
  <c r="E290" i="18"/>
  <c r="E290" i="32"/>
  <c r="E290" i="22"/>
  <c r="E290" i="20"/>
  <c r="E290" i="27"/>
  <c r="E290" i="25"/>
  <c r="E290" i="26"/>
  <c r="E290" i="30"/>
  <c r="E290" i="19"/>
  <c r="E290" i="24"/>
  <c r="E290" i="29"/>
  <c r="E290" i="21"/>
  <c r="E290" i="23"/>
  <c r="E290" i="33"/>
  <c r="E290" i="28"/>
  <c r="I212" i="27"/>
  <c r="I209" i="27"/>
  <c r="L285" i="25"/>
  <c r="AC351" i="10" s="1"/>
  <c r="L288" i="25"/>
  <c r="U212" i="27"/>
  <c r="U209" i="27"/>
  <c r="D209" i="30"/>
  <c r="D212" i="30"/>
  <c r="G209" i="33"/>
  <c r="G212" i="33"/>
  <c r="N247" i="23"/>
  <c r="AE236" i="10" s="1"/>
  <c r="N250" i="23"/>
  <c r="P214" i="33"/>
  <c r="P214" i="22"/>
  <c r="P214" i="24"/>
  <c r="P214" i="32"/>
  <c r="P214" i="26"/>
  <c r="P214" i="23"/>
  <c r="P214" i="18"/>
  <c r="P214" i="25"/>
  <c r="P214" i="30"/>
  <c r="P214" i="20"/>
  <c r="P214" i="19"/>
  <c r="P214" i="28"/>
  <c r="P214" i="29"/>
  <c r="P214" i="21"/>
  <c r="P214" i="27"/>
  <c r="M285" i="18"/>
  <c r="AD199" i="10" s="1"/>
  <c r="M288" i="18"/>
  <c r="K285" i="33"/>
  <c r="AB579" i="10" s="1"/>
  <c r="K288" i="33"/>
  <c r="L209" i="20"/>
  <c r="L212" i="20"/>
  <c r="U288" i="20"/>
  <c r="U285" i="20"/>
  <c r="AL85" i="10" s="1"/>
  <c r="K212" i="20"/>
  <c r="K209" i="20"/>
  <c r="C247" i="28"/>
  <c r="T426" i="10" s="1"/>
  <c r="C250" i="28"/>
  <c r="M285" i="25"/>
  <c r="AD351" i="10" s="1"/>
  <c r="M288" i="25"/>
  <c r="K285" i="30"/>
  <c r="AB503" i="10" s="1"/>
  <c r="K288" i="30"/>
  <c r="L212" i="33"/>
  <c r="L209" i="33"/>
  <c r="V252" i="30"/>
  <c r="V252" i="22"/>
  <c r="V252" i="26"/>
  <c r="V252" i="29"/>
  <c r="V252" i="19"/>
  <c r="V252" i="32"/>
  <c r="V252" i="21"/>
  <c r="V252" i="24"/>
  <c r="V252" i="23"/>
  <c r="V252" i="25"/>
  <c r="V252" i="33"/>
  <c r="V252" i="20"/>
  <c r="V252" i="18"/>
  <c r="V252" i="28"/>
  <c r="V252" i="27"/>
  <c r="U288" i="33"/>
  <c r="U285" i="33"/>
  <c r="AL579" i="10" s="1"/>
  <c r="K212" i="25"/>
  <c r="K209" i="25"/>
  <c r="C250" i="19"/>
  <c r="C247" i="19"/>
  <c r="N285" i="28"/>
  <c r="AE427" i="10" s="1"/>
  <c r="N288" i="28"/>
  <c r="F209" i="23"/>
  <c r="F212" i="23"/>
  <c r="I250" i="19"/>
  <c r="I247" i="19"/>
  <c r="S212" i="21"/>
  <c r="S209" i="21"/>
  <c r="T209" i="23"/>
  <c r="T212" i="23"/>
  <c r="M252" i="25"/>
  <c r="M252" i="33"/>
  <c r="M252" i="18"/>
  <c r="M252" i="29"/>
  <c r="M252" i="21"/>
  <c r="M252" i="19"/>
  <c r="M252" i="26"/>
  <c r="M252" i="23"/>
  <c r="M252" i="27"/>
  <c r="M252" i="24"/>
  <c r="M252" i="32"/>
  <c r="M252" i="28"/>
  <c r="M252" i="22"/>
  <c r="M252" i="30"/>
  <c r="M252" i="20"/>
  <c r="J288" i="19"/>
  <c r="J285" i="19"/>
  <c r="W209" i="26"/>
  <c r="W212" i="26"/>
  <c r="S252" i="30"/>
  <c r="S252" i="21"/>
  <c r="S252" i="22"/>
  <c r="S252" i="28"/>
  <c r="S252" i="27"/>
  <c r="S252" i="23"/>
  <c r="S252" i="19"/>
  <c r="S252" i="33"/>
  <c r="S252" i="24"/>
  <c r="S252" i="20"/>
  <c r="S252" i="29"/>
  <c r="S252" i="25"/>
  <c r="S252" i="18"/>
  <c r="S252" i="32"/>
  <c r="S252" i="26"/>
  <c r="AF46" i="10"/>
  <c r="M209" i="18"/>
  <c r="M212" i="18"/>
  <c r="J252" i="29"/>
  <c r="J252" i="25"/>
  <c r="J252" i="20"/>
  <c r="J252" i="18"/>
  <c r="J252" i="23"/>
  <c r="J252" i="28"/>
  <c r="J252" i="22"/>
  <c r="J252" i="27"/>
  <c r="J252" i="19"/>
  <c r="J252" i="30"/>
  <c r="J252" i="33"/>
  <c r="J252" i="32"/>
  <c r="J252" i="26"/>
  <c r="J252" i="21"/>
  <c r="J252" i="24"/>
  <c r="I212" i="20"/>
  <c r="I209" i="20"/>
  <c r="L288" i="24"/>
  <c r="L285" i="24"/>
  <c r="AC275" i="10" s="1"/>
  <c r="U212" i="21"/>
  <c r="U209" i="21"/>
  <c r="D212" i="29"/>
  <c r="D209" i="29"/>
  <c r="G209" i="32"/>
  <c r="G212" i="32"/>
  <c r="N247" i="21"/>
  <c r="AE122" i="10" s="1"/>
  <c r="N250" i="21"/>
  <c r="E252" i="30"/>
  <c r="E252" i="26"/>
  <c r="E252" i="20"/>
  <c r="E252" i="27"/>
  <c r="E252" i="19"/>
  <c r="E252" i="21"/>
  <c r="E252" i="28"/>
  <c r="E252" i="33"/>
  <c r="E252" i="25"/>
  <c r="E252" i="18"/>
  <c r="E252" i="23"/>
  <c r="E252" i="22"/>
  <c r="E252" i="24"/>
  <c r="E252" i="32"/>
  <c r="E252" i="29"/>
  <c r="M288" i="19"/>
  <c r="M285" i="19"/>
  <c r="K285" i="29"/>
  <c r="AB465" i="10" s="1"/>
  <c r="K288" i="29"/>
  <c r="L212" i="26"/>
  <c r="L209" i="26"/>
  <c r="U285" i="23"/>
  <c r="AL237" i="10" s="1"/>
  <c r="U288" i="23"/>
  <c r="K209" i="33"/>
  <c r="K212" i="33"/>
  <c r="C247" i="24"/>
  <c r="T274" i="10" s="1"/>
  <c r="C250" i="24"/>
  <c r="K209" i="19"/>
  <c r="K212" i="19"/>
  <c r="C247" i="27"/>
  <c r="T388" i="10" s="1"/>
  <c r="C250" i="27"/>
  <c r="N288" i="26"/>
  <c r="N285" i="26"/>
  <c r="AE313" i="10" s="1"/>
  <c r="F209" i="30"/>
  <c r="F212" i="30"/>
  <c r="I250" i="30"/>
  <c r="I247" i="30"/>
  <c r="Z502" i="10" s="1"/>
  <c r="S212" i="20"/>
  <c r="S209" i="20"/>
  <c r="T209" i="30"/>
  <c r="T212" i="30"/>
  <c r="F290" i="24"/>
  <c r="F290" i="22"/>
  <c r="F290" i="29"/>
  <c r="F290" i="21"/>
  <c r="F290" i="28"/>
  <c r="F290" i="30"/>
  <c r="F290" i="33"/>
  <c r="F290" i="26"/>
  <c r="F290" i="32"/>
  <c r="F290" i="19"/>
  <c r="F290" i="20"/>
  <c r="F290" i="27"/>
  <c r="F290" i="18"/>
  <c r="F290" i="23"/>
  <c r="F290" i="25"/>
  <c r="J285" i="23"/>
  <c r="AA237" i="10" s="1"/>
  <c r="J288" i="23"/>
  <c r="W209" i="28"/>
  <c r="W212" i="28"/>
  <c r="O247" i="33"/>
  <c r="AF578" i="10" s="1"/>
  <c r="O250" i="33"/>
  <c r="M212" i="25"/>
  <c r="M209" i="25"/>
  <c r="C209" i="26"/>
  <c r="C212" i="26"/>
  <c r="I212" i="33"/>
  <c r="I209" i="33"/>
  <c r="L285" i="32"/>
  <c r="AC541" i="10" s="1"/>
  <c r="L288" i="32"/>
  <c r="U209" i="33"/>
  <c r="U212" i="33"/>
  <c r="F252" i="24"/>
  <c r="F252" i="27"/>
  <c r="F252" i="32"/>
  <c r="F252" i="21"/>
  <c r="F252" i="33"/>
  <c r="F252" i="25"/>
  <c r="F252" i="20"/>
  <c r="F252" i="19"/>
  <c r="F252" i="29"/>
  <c r="F252" i="18"/>
  <c r="F252" i="23"/>
  <c r="F252" i="22"/>
  <c r="F252" i="26"/>
  <c r="F252" i="28"/>
  <c r="F252" i="30"/>
  <c r="D212" i="21"/>
  <c r="D209" i="21"/>
  <c r="G212" i="27"/>
  <c r="G209" i="27"/>
  <c r="N247" i="33"/>
  <c r="AE578" i="10" s="1"/>
  <c r="N250" i="33"/>
  <c r="W252" i="19"/>
  <c r="W252" i="25"/>
  <c r="W252" i="21"/>
  <c r="W252" i="26"/>
  <c r="W252" i="30"/>
  <c r="W252" i="28"/>
  <c r="W252" i="33"/>
  <c r="W252" i="29"/>
  <c r="W252" i="24"/>
  <c r="W252" i="20"/>
  <c r="W252" i="27"/>
  <c r="W252" i="18"/>
  <c r="W252" i="23"/>
  <c r="W252" i="32"/>
  <c r="W252" i="22"/>
  <c r="M288" i="22"/>
  <c r="M285" i="22"/>
  <c r="AD161" i="10" s="1"/>
  <c r="K288" i="32"/>
  <c r="K285" i="32"/>
  <c r="AB541" i="10" s="1"/>
  <c r="L209" i="32"/>
  <c r="L212" i="32"/>
  <c r="U285" i="25"/>
  <c r="AL351" i="10" s="1"/>
  <c r="U288" i="25"/>
  <c r="K209" i="24"/>
  <c r="K212" i="24"/>
  <c r="C250" i="29"/>
  <c r="C247" i="29"/>
  <c r="T464" i="10" s="1"/>
  <c r="N288" i="21"/>
  <c r="N285" i="21"/>
  <c r="AE123" i="10" s="1"/>
  <c r="D252" i="24"/>
  <c r="D252" i="27"/>
  <c r="D252" i="19"/>
  <c r="D252" i="28"/>
  <c r="D252" i="23"/>
  <c r="D252" i="26"/>
  <c r="D252" i="20"/>
  <c r="D252" i="29"/>
  <c r="D252" i="25"/>
  <c r="D252" i="22"/>
  <c r="D252" i="33"/>
  <c r="D252" i="21"/>
  <c r="D252" i="18"/>
  <c r="D252" i="32"/>
  <c r="D252" i="30"/>
  <c r="F209" i="25"/>
  <c r="F212" i="25"/>
  <c r="I247" i="27"/>
  <c r="Z388" i="10" s="1"/>
  <c r="I250" i="27"/>
  <c r="S212" i="29"/>
  <c r="S209" i="29"/>
  <c r="T212" i="18"/>
  <c r="T209" i="18"/>
  <c r="J288" i="29"/>
  <c r="J285" i="29"/>
  <c r="AA465" i="10" s="1"/>
  <c r="Q252" i="18"/>
  <c r="Q252" i="22"/>
  <c r="Q252" i="32"/>
  <c r="Q252" i="24"/>
  <c r="Q252" i="26"/>
  <c r="Q252" i="25"/>
  <c r="Q252" i="19"/>
  <c r="Q252" i="33"/>
  <c r="Q252" i="20"/>
  <c r="Q252" i="27"/>
  <c r="Q252" i="29"/>
  <c r="Q252" i="30"/>
  <c r="Q252" i="28"/>
  <c r="Q252" i="21"/>
  <c r="Q252" i="23"/>
  <c r="O250" i="25"/>
  <c r="O247" i="25"/>
  <c r="AF350" i="10" s="1"/>
  <c r="M212" i="24"/>
  <c r="M209" i="24"/>
  <c r="C212" i="29"/>
  <c r="C209" i="29"/>
  <c r="I209" i="21"/>
  <c r="I212" i="21"/>
  <c r="L288" i="19"/>
  <c r="L285" i="19"/>
  <c r="U212" i="22"/>
  <c r="U209" i="22"/>
  <c r="D212" i="19"/>
  <c r="D209" i="19"/>
  <c r="G209" i="21"/>
  <c r="G212" i="21"/>
  <c r="N247" i="26"/>
  <c r="AE312" i="10" s="1"/>
  <c r="N250" i="26"/>
  <c r="M288" i="23"/>
  <c r="M285" i="23"/>
  <c r="AD237" i="10" s="1"/>
  <c r="K288" i="22"/>
  <c r="K285" i="22"/>
  <c r="AB161" i="10" s="1"/>
  <c r="L209" i="24"/>
  <c r="L212" i="24"/>
  <c r="H252" i="21"/>
  <c r="H252" i="32"/>
  <c r="H252" i="26"/>
  <c r="H252" i="33"/>
  <c r="H252" i="19"/>
  <c r="H252" i="25"/>
  <c r="H252" i="30"/>
  <c r="H252" i="24"/>
  <c r="H252" i="27"/>
  <c r="H252" i="29"/>
  <c r="H252" i="20"/>
  <c r="H252" i="28"/>
  <c r="H252" i="22"/>
  <c r="H252" i="18"/>
  <c r="H252" i="23"/>
  <c r="U288" i="28"/>
  <c r="U285" i="28"/>
  <c r="AL427" i="10" s="1"/>
  <c r="K212" i="23"/>
  <c r="K209" i="23"/>
  <c r="C250" i="20"/>
  <c r="C247" i="20"/>
  <c r="T84" i="10" s="1"/>
  <c r="AE47" i="10"/>
  <c r="F212" i="27"/>
  <c r="F209" i="27"/>
  <c r="I250" i="23"/>
  <c r="I247" i="23"/>
  <c r="Z236" i="10" s="1"/>
  <c r="S212" i="25"/>
  <c r="S209" i="25"/>
  <c r="T209" i="32"/>
  <c r="T212" i="32"/>
  <c r="K252" i="18"/>
  <c r="K252" i="22"/>
  <c r="K252" i="27"/>
  <c r="K252" i="24"/>
  <c r="K252" i="28"/>
  <c r="K252" i="19"/>
  <c r="K252" i="33"/>
  <c r="K252" i="30"/>
  <c r="K252" i="26"/>
  <c r="K252" i="23"/>
  <c r="K252" i="25"/>
  <c r="K252" i="29"/>
  <c r="K252" i="32"/>
  <c r="K252" i="21"/>
  <c r="K252" i="20"/>
  <c r="AA47" i="10"/>
  <c r="W212" i="32"/>
  <c r="W209" i="32"/>
  <c r="O247" i="24"/>
  <c r="AF274" i="10" s="1"/>
  <c r="O250" i="24"/>
  <c r="M209" i="19"/>
  <c r="M212" i="19"/>
  <c r="C209" i="19"/>
  <c r="C212" i="19"/>
  <c r="I212" i="30"/>
  <c r="I209" i="30"/>
  <c r="L285" i="26"/>
  <c r="AC313" i="10" s="1"/>
  <c r="L288" i="26"/>
  <c r="U212" i="30"/>
  <c r="U209" i="30"/>
  <c r="T290" i="28"/>
  <c r="T290" i="33"/>
  <c r="T290" i="32"/>
  <c r="T290" i="29"/>
  <c r="T290" i="23"/>
  <c r="T290" i="24"/>
  <c r="T290" i="27"/>
  <c r="T290" i="26"/>
  <c r="T290" i="25"/>
  <c r="T290" i="22"/>
  <c r="T290" i="19"/>
  <c r="T290" i="18"/>
  <c r="T290" i="21"/>
  <c r="T290" i="30"/>
  <c r="T290" i="20"/>
  <c r="D212" i="24"/>
  <c r="D209" i="24"/>
  <c r="G209" i="28"/>
  <c r="G212" i="28"/>
  <c r="N250" i="24"/>
  <c r="N247" i="24"/>
  <c r="AE274" i="10" s="1"/>
  <c r="V290" i="22"/>
  <c r="V290" i="26"/>
  <c r="V290" i="27"/>
  <c r="V290" i="28"/>
  <c r="V290" i="20"/>
  <c r="V290" i="23"/>
  <c r="V290" i="30"/>
  <c r="V290" i="33"/>
  <c r="V290" i="18"/>
  <c r="V290" i="24"/>
  <c r="V290" i="29"/>
  <c r="V290" i="32"/>
  <c r="V290" i="21"/>
  <c r="V290" i="19"/>
  <c r="V290" i="25"/>
  <c r="M288" i="24"/>
  <c r="M285" i="24"/>
  <c r="AD275" i="10" s="1"/>
  <c r="K288" i="21"/>
  <c r="K285" i="21"/>
  <c r="AB123" i="10" s="1"/>
  <c r="L209" i="18"/>
  <c r="L212" i="18"/>
  <c r="U285" i="22"/>
  <c r="AL161" i="10" s="1"/>
  <c r="U288" i="22"/>
  <c r="K209" i="28"/>
  <c r="K212" i="28"/>
  <c r="C247" i="22"/>
  <c r="T160" i="10" s="1"/>
  <c r="C250" i="22"/>
  <c r="N285" i="20"/>
  <c r="AE85" i="10" s="1"/>
  <c r="N288" i="20"/>
  <c r="F209" i="21"/>
  <c r="F212" i="21"/>
  <c r="I250" i="20"/>
  <c r="I247" i="20"/>
  <c r="Z84" i="10" s="1"/>
  <c r="T209" i="27"/>
  <c r="T212" i="27"/>
  <c r="J285" i="18"/>
  <c r="AA199" i="10" s="1"/>
  <c r="J288" i="18"/>
  <c r="W209" i="29"/>
  <c r="W212" i="29"/>
  <c r="O247" i="29"/>
  <c r="AF464" i="10" s="1"/>
  <c r="O250" i="29"/>
  <c r="O214" i="25"/>
  <c r="O214" i="27"/>
  <c r="O214" i="19"/>
  <c r="O214" i="24"/>
  <c r="O214" i="26"/>
  <c r="O214" i="33"/>
  <c r="O214" i="30"/>
  <c r="O214" i="23"/>
  <c r="O214" i="22"/>
  <c r="O214" i="29"/>
  <c r="O214" i="21"/>
  <c r="O214" i="28"/>
  <c r="O214" i="18"/>
  <c r="O214" i="20"/>
  <c r="O214" i="32"/>
  <c r="M212" i="22"/>
  <c r="M209" i="22"/>
  <c r="C212" i="30"/>
  <c r="C209" i="30"/>
  <c r="I212" i="22"/>
  <c r="I209" i="22"/>
  <c r="L288" i="21"/>
  <c r="L285" i="21"/>
  <c r="AC123" i="10" s="1"/>
  <c r="U209" i="28"/>
  <c r="U212" i="28"/>
  <c r="D212" i="22"/>
  <c r="D209" i="22"/>
  <c r="G209" i="22"/>
  <c r="G212" i="22"/>
  <c r="N247" i="32"/>
  <c r="AE540" i="10" s="1"/>
  <c r="N250" i="32"/>
  <c r="M285" i="30"/>
  <c r="AD503" i="10" s="1"/>
  <c r="M288" i="30"/>
  <c r="K285" i="20"/>
  <c r="AB85" i="10" s="1"/>
  <c r="K288" i="20"/>
  <c r="L212" i="19"/>
  <c r="L209" i="19"/>
  <c r="U288" i="18"/>
  <c r="U285" i="18"/>
  <c r="AL199" i="10" s="1"/>
  <c r="K209" i="27"/>
  <c r="K212" i="27"/>
  <c r="C247" i="21"/>
  <c r="T122" i="10" s="1"/>
  <c r="C250" i="21"/>
  <c r="G290" i="29"/>
  <c r="G290" i="22"/>
  <c r="G290" i="28"/>
  <c r="G290" i="21"/>
  <c r="G290" i="19"/>
  <c r="G290" i="26"/>
  <c r="G290" i="18"/>
  <c r="G290" i="30"/>
  <c r="G290" i="32"/>
  <c r="G290" i="25"/>
  <c r="G290" i="27"/>
  <c r="G290" i="24"/>
  <c r="G290" i="23"/>
  <c r="G290" i="20"/>
  <c r="G290" i="33"/>
  <c r="N285" i="27"/>
  <c r="AE389" i="10" s="1"/>
  <c r="N288" i="27"/>
  <c r="F212" i="19"/>
  <c r="F209" i="19"/>
  <c r="I247" i="24"/>
  <c r="Z274" i="10" s="1"/>
  <c r="I250" i="24"/>
  <c r="S209" i="33"/>
  <c r="S212" i="33"/>
  <c r="T209" i="28"/>
  <c r="T212" i="28"/>
  <c r="J285" i="21"/>
  <c r="AA123" i="10" s="1"/>
  <c r="J288" i="21"/>
  <c r="N214" i="27"/>
  <c r="N214" i="18"/>
  <c r="N214" i="29"/>
  <c r="N214" i="22"/>
  <c r="N214" i="32"/>
  <c r="N214" i="21"/>
  <c r="N214" i="20"/>
  <c r="N214" i="30"/>
  <c r="N214" i="19"/>
  <c r="N214" i="24"/>
  <c r="N214" i="23"/>
  <c r="N214" i="25"/>
  <c r="N214" i="33"/>
  <c r="N214" i="26"/>
  <c r="N214" i="28"/>
  <c r="W212" i="33"/>
  <c r="W209" i="33"/>
  <c r="O247" i="21"/>
  <c r="AF122" i="10" s="1"/>
  <c r="O250" i="21"/>
  <c r="M212" i="30"/>
  <c r="M209" i="30"/>
  <c r="C209" i="33"/>
  <c r="C212" i="33"/>
  <c r="I212" i="18"/>
  <c r="I209" i="18"/>
  <c r="L285" i="30"/>
  <c r="AC503" i="10" s="1"/>
  <c r="L288" i="30"/>
  <c r="U212" i="29"/>
  <c r="U209" i="29"/>
  <c r="D212" i="18"/>
  <c r="D209" i="18"/>
  <c r="R290" i="32"/>
  <c r="R290" i="19"/>
  <c r="R290" i="25"/>
  <c r="R290" i="18"/>
  <c r="R290" i="33"/>
  <c r="R290" i="24"/>
  <c r="R290" i="20"/>
  <c r="R290" i="27"/>
  <c r="R290" i="28"/>
  <c r="R290" i="22"/>
  <c r="R290" i="26"/>
  <c r="R290" i="21"/>
  <c r="R290" i="30"/>
  <c r="R290" i="23"/>
  <c r="R290" i="29"/>
  <c r="G209" i="23"/>
  <c r="G212" i="23"/>
  <c r="N247" i="19"/>
  <c r="N250" i="19"/>
  <c r="M288" i="21"/>
  <c r="M285" i="21"/>
  <c r="AD123" i="10" s="1"/>
  <c r="J214" i="33"/>
  <c r="J214" i="27"/>
  <c r="J214" i="19"/>
  <c r="J214" i="23"/>
  <c r="J214" i="32"/>
  <c r="J214" i="30"/>
  <c r="J214" i="18"/>
  <c r="J214" i="20"/>
  <c r="J214" i="28"/>
  <c r="J214" i="26"/>
  <c r="J214" i="24"/>
  <c r="J214" i="21"/>
  <c r="J214" i="29"/>
  <c r="J214" i="25"/>
  <c r="J214" i="22"/>
  <c r="AB47" i="10"/>
  <c r="L209" i="29"/>
  <c r="L212" i="29"/>
  <c r="U288" i="30"/>
  <c r="U285" i="30"/>
  <c r="AL503" i="10" s="1"/>
  <c r="C247" i="26"/>
  <c r="T312" i="10" s="1"/>
  <c r="C250" i="26"/>
  <c r="M209" i="33"/>
  <c r="M212" i="33"/>
  <c r="H214" i="32"/>
  <c r="H214" i="26"/>
  <c r="H214" i="30"/>
  <c r="H214" i="24"/>
  <c r="H214" i="21"/>
  <c r="H214" i="25"/>
  <c r="H214" i="19"/>
  <c r="H214" i="23"/>
  <c r="H214" i="29"/>
  <c r="H214" i="33"/>
  <c r="H214" i="20"/>
  <c r="H214" i="27"/>
  <c r="H214" i="22"/>
  <c r="H214" i="18"/>
  <c r="H214" i="28"/>
  <c r="C212" i="22"/>
  <c r="C209" i="22"/>
  <c r="AC47" i="10"/>
  <c r="D212" i="27"/>
  <c r="D209" i="27"/>
  <c r="G209" i="18"/>
  <c r="G212" i="18"/>
  <c r="N250" i="22"/>
  <c r="N247" i="22"/>
  <c r="AE160" i="10" s="1"/>
  <c r="M285" i="26"/>
  <c r="AD313" i="10" s="1"/>
  <c r="M288" i="26"/>
  <c r="K288" i="25"/>
  <c r="K285" i="25"/>
  <c r="AB351" i="10" s="1"/>
  <c r="L209" i="21"/>
  <c r="L212" i="21"/>
  <c r="U285" i="21"/>
  <c r="AL123" i="10" s="1"/>
  <c r="U288" i="21"/>
  <c r="K209" i="29"/>
  <c r="K212" i="29"/>
  <c r="C247" i="33"/>
  <c r="T578" i="10" s="1"/>
  <c r="C250" i="33"/>
  <c r="Q290" i="24"/>
  <c r="Q290" i="21"/>
  <c r="Q290" i="19"/>
  <c r="Q290" i="18"/>
  <c r="Q290" i="30"/>
  <c r="Q290" i="32"/>
  <c r="Q290" i="23"/>
  <c r="Q290" i="22"/>
  <c r="Q290" i="27"/>
  <c r="Q290" i="25"/>
  <c r="Q290" i="33"/>
  <c r="Q290" i="29"/>
  <c r="Q290" i="28"/>
  <c r="Q290" i="26"/>
  <c r="Q290" i="20"/>
  <c r="N288" i="30"/>
  <c r="N285" i="30"/>
  <c r="AE503" i="10" s="1"/>
  <c r="F209" i="24"/>
  <c r="F212" i="24"/>
  <c r="I247" i="33"/>
  <c r="Z578" i="10" s="1"/>
  <c r="I250" i="33"/>
  <c r="P290" i="30"/>
  <c r="P290" i="21"/>
  <c r="P290" i="23"/>
  <c r="P290" i="19"/>
  <c r="P290" i="20"/>
  <c r="P290" i="24"/>
  <c r="P290" i="29"/>
  <c r="P290" i="27"/>
  <c r="P290" i="28"/>
  <c r="P290" i="18"/>
  <c r="P290" i="22"/>
  <c r="P290" i="26"/>
  <c r="P290" i="25"/>
  <c r="P290" i="33"/>
  <c r="P290" i="32"/>
  <c r="S212" i="26"/>
  <c r="S209" i="26"/>
  <c r="T212" i="25"/>
  <c r="T209" i="25"/>
  <c r="J288" i="25"/>
  <c r="J285" i="25"/>
  <c r="AA351" i="10" s="1"/>
  <c r="W212" i="27"/>
  <c r="W209" i="27"/>
  <c r="W290" i="24"/>
  <c r="W290" i="19"/>
  <c r="W290" i="26"/>
  <c r="W290" i="22"/>
  <c r="W290" i="27"/>
  <c r="W290" i="33"/>
  <c r="W290" i="32"/>
  <c r="W290" i="29"/>
  <c r="W290" i="20"/>
  <c r="W290" i="18"/>
  <c r="W290" i="25"/>
  <c r="W290" i="28"/>
  <c r="W290" i="23"/>
  <c r="W290" i="30"/>
  <c r="W290" i="21"/>
  <c r="O247" i="26"/>
  <c r="AF312" i="10" s="1"/>
  <c r="O250" i="26"/>
  <c r="M212" i="23"/>
  <c r="M209" i="23"/>
  <c r="C209" i="28"/>
  <c r="C212" i="28"/>
  <c r="I209" i="28"/>
  <c r="I212" i="28"/>
  <c r="L285" i="29"/>
  <c r="AC465" i="10" s="1"/>
  <c r="L288" i="29"/>
  <c r="U209" i="18"/>
  <c r="U212" i="18"/>
  <c r="D212" i="26"/>
  <c r="D209" i="26"/>
  <c r="P252" i="27"/>
  <c r="P252" i="21"/>
  <c r="P252" i="26"/>
  <c r="P252" i="28"/>
  <c r="P252" i="23"/>
  <c r="P252" i="18"/>
  <c r="P252" i="33"/>
  <c r="P252" i="19"/>
  <c r="P252" i="24"/>
  <c r="P252" i="32"/>
  <c r="P252" i="29"/>
  <c r="P252" i="20"/>
  <c r="P252" i="22"/>
  <c r="P252" i="30"/>
  <c r="P252" i="25"/>
  <c r="G209" i="25"/>
  <c r="G212" i="25"/>
  <c r="AE46" i="10"/>
  <c r="M285" i="28"/>
  <c r="AD427" i="10" s="1"/>
  <c r="M288" i="28"/>
  <c r="C290" i="25"/>
  <c r="C290" i="24"/>
  <c r="C290" i="26"/>
  <c r="C290" i="27"/>
  <c r="C290" i="19"/>
  <c r="C290" i="23"/>
  <c r="C290" i="28"/>
  <c r="C290" i="33"/>
  <c r="C290" i="21"/>
  <c r="C290" i="18"/>
  <c r="C290" i="32"/>
  <c r="C290" i="22"/>
  <c r="C290" i="20"/>
  <c r="C290" i="30"/>
  <c r="C290" i="29"/>
  <c r="K288" i="27"/>
  <c r="K285" i="27"/>
  <c r="AB389" i="10" s="1"/>
  <c r="L212" i="22"/>
  <c r="L209" i="22"/>
  <c r="U288" i="29"/>
  <c r="U285" i="29"/>
  <c r="AL465" i="10" s="1"/>
  <c r="K212" i="26"/>
  <c r="K209" i="26"/>
  <c r="C250" i="25"/>
  <c r="C247" i="25"/>
  <c r="T350" i="10" s="1"/>
  <c r="N288" i="32"/>
  <c r="N285" i="32"/>
  <c r="AE541" i="10" s="1"/>
  <c r="F212" i="29"/>
  <c r="F209" i="29"/>
  <c r="I247" i="26"/>
  <c r="Z312" i="10" s="1"/>
  <c r="I250" i="26"/>
  <c r="S209" i="28"/>
  <c r="S212" i="28"/>
  <c r="T212" i="26"/>
  <c r="T209" i="26"/>
  <c r="J285" i="24"/>
  <c r="AA275" i="10" s="1"/>
  <c r="J288" i="24"/>
  <c r="W209" i="25"/>
  <c r="W212" i="25"/>
  <c r="O250" i="27"/>
  <c r="O247" i="27"/>
  <c r="AF388" i="10" s="1"/>
  <c r="M212" i="20"/>
  <c r="M209" i="20"/>
  <c r="C212" i="21"/>
  <c r="C209" i="21"/>
  <c r="S290" i="32"/>
  <c r="S290" i="24"/>
  <c r="S290" i="30"/>
  <c r="S290" i="20"/>
  <c r="S290" i="25"/>
  <c r="S290" i="22"/>
  <c r="S290" i="21"/>
  <c r="S290" i="29"/>
  <c r="S290" i="18"/>
  <c r="S290" i="27"/>
  <c r="S290" i="23"/>
  <c r="S290" i="28"/>
  <c r="S290" i="19"/>
  <c r="S290" i="33"/>
  <c r="S290" i="26"/>
  <c r="I212" i="19"/>
  <c r="I209" i="19"/>
  <c r="L288" i="23"/>
  <c r="L285" i="23"/>
  <c r="AC237" i="10" s="1"/>
  <c r="U212" i="23"/>
  <c r="U209" i="23"/>
  <c r="D212" i="23"/>
  <c r="D209" i="23"/>
  <c r="G209" i="30"/>
  <c r="G212" i="30"/>
  <c r="N247" i="30"/>
  <c r="AE502" i="10" s="1"/>
  <c r="N250" i="30"/>
  <c r="M288" i="33"/>
  <c r="M285" i="33"/>
  <c r="AD579" i="10" s="1"/>
  <c r="K288" i="23"/>
  <c r="K285" i="23"/>
  <c r="AB237" i="10" s="1"/>
  <c r="L209" i="23"/>
  <c r="L212" i="23"/>
  <c r="U288" i="19"/>
  <c r="U285" i="19"/>
  <c r="K212" i="21"/>
  <c r="K209" i="21"/>
  <c r="C250" i="18"/>
  <c r="C247" i="18"/>
  <c r="T198" i="10" s="1"/>
  <c r="U252" i="26"/>
  <c r="U252" i="19"/>
  <c r="U252" i="22"/>
  <c r="U252" i="23"/>
  <c r="U252" i="29"/>
  <c r="U252" i="33"/>
  <c r="U252" i="24"/>
  <c r="U252" i="21"/>
  <c r="U252" i="20"/>
  <c r="U252" i="32"/>
  <c r="U252" i="28"/>
  <c r="U252" i="18"/>
  <c r="U252" i="30"/>
  <c r="U252" i="25"/>
  <c r="U252" i="27"/>
  <c r="N285" i="25"/>
  <c r="AE351" i="10" s="1"/>
  <c r="N288" i="25"/>
  <c r="F212" i="28"/>
  <c r="F209" i="28"/>
  <c r="I247" i="18"/>
  <c r="Z198" i="10" s="1"/>
  <c r="I250" i="18"/>
  <c r="G252" i="30"/>
  <c r="G252" i="25"/>
  <c r="G252" i="33"/>
  <c r="G252" i="32"/>
  <c r="G252" i="26"/>
  <c r="G252" i="27"/>
  <c r="G252" i="24"/>
  <c r="G252" i="22"/>
  <c r="G252" i="21"/>
  <c r="G252" i="29"/>
  <c r="G252" i="18"/>
  <c r="G252" i="19"/>
  <c r="G252" i="23"/>
  <c r="G252" i="28"/>
  <c r="G252" i="20"/>
  <c r="S209" i="18"/>
  <c r="S212" i="18"/>
  <c r="T209" i="29"/>
  <c r="T212" i="29"/>
  <c r="J285" i="28"/>
  <c r="AA427" i="10" s="1"/>
  <c r="J288" i="28"/>
  <c r="W209" i="21"/>
  <c r="W212" i="21"/>
  <c r="V214" i="28"/>
  <c r="V214" i="24"/>
  <c r="V214" i="26"/>
  <c r="V214" i="25"/>
  <c r="V214" i="22"/>
  <c r="V214" i="23"/>
  <c r="V214" i="29"/>
  <c r="V214" i="18"/>
  <c r="V214" i="21"/>
  <c r="V214" i="33"/>
  <c r="V214" i="27"/>
  <c r="V214" i="32"/>
  <c r="V214" i="20"/>
  <c r="V214" i="19"/>
  <c r="V214" i="30"/>
  <c r="O250" i="32"/>
  <c r="O247" i="32"/>
  <c r="AF540" i="10" s="1"/>
  <c r="C209" i="20"/>
  <c r="C212" i="20"/>
  <c r="I212" i="25"/>
  <c r="I209" i="25"/>
  <c r="L285" i="22"/>
  <c r="AC161" i="10" s="1"/>
  <c r="L288" i="22"/>
  <c r="U212" i="26"/>
  <c r="U209" i="26"/>
  <c r="D212" i="25"/>
  <c r="D209" i="25"/>
  <c r="G209" i="26"/>
  <c r="G212" i="26"/>
  <c r="Q214" i="18"/>
  <c r="Q214" i="29"/>
  <c r="Q214" i="32"/>
  <c r="Q214" i="28"/>
  <c r="Q214" i="23"/>
  <c r="Q214" i="26"/>
  <c r="Q214" i="27"/>
  <c r="Q214" i="33"/>
  <c r="Q214" i="30"/>
  <c r="Q214" i="19"/>
  <c r="Q214" i="22"/>
  <c r="Q214" i="21"/>
  <c r="Q214" i="25"/>
  <c r="Q214" i="24"/>
  <c r="Q214" i="20"/>
  <c r="N247" i="20"/>
  <c r="AE84" i="10" s="1"/>
  <c r="N250" i="20"/>
  <c r="M285" i="20"/>
  <c r="AD85" i="10" s="1"/>
  <c r="M288" i="20"/>
  <c r="K288" i="18"/>
  <c r="K285" i="18"/>
  <c r="AB199" i="10" s="1"/>
  <c r="L212" i="27"/>
  <c r="L209" i="27"/>
  <c r="U288" i="26"/>
  <c r="U285" i="26"/>
  <c r="AL313" i="10" s="1"/>
  <c r="K212" i="30"/>
  <c r="K209" i="30"/>
  <c r="T46" i="10"/>
  <c r="L22" i="17"/>
  <c r="F22" i="17"/>
  <c r="S22" i="17"/>
  <c r="O22" i="17"/>
  <c r="H22" i="17"/>
  <c r="V22" i="17"/>
  <c r="R22" i="17"/>
  <c r="Q22" i="17"/>
  <c r="D22" i="17"/>
  <c r="J22" i="17"/>
  <c r="W22" i="17"/>
  <c r="U22" i="17"/>
  <c r="K22" i="17"/>
  <c r="I22" i="17"/>
  <c r="T22" i="17"/>
  <c r="G22" i="17"/>
  <c r="E22" i="17"/>
  <c r="P22" i="17"/>
  <c r="N22" i="17"/>
  <c r="P42" i="17"/>
  <c r="Q42" i="17"/>
  <c r="N42" i="17"/>
  <c r="J42" i="17"/>
  <c r="C42" i="17"/>
  <c r="S42" i="17"/>
  <c r="E42" i="17"/>
  <c r="U42" i="17"/>
  <c r="O42" i="17"/>
  <c r="G42" i="17"/>
  <c r="I42" i="17"/>
  <c r="C253" i="34" l="1"/>
  <c r="T42" i="10"/>
  <c r="P250" i="34"/>
  <c r="P254" i="34" s="1"/>
  <c r="W247" i="34"/>
  <c r="W139" i="34"/>
  <c r="W158" i="34" s="1"/>
  <c r="W215" i="34"/>
  <c r="AD9" i="10"/>
  <c r="AE8" i="10"/>
  <c r="T90" i="10"/>
  <c r="H90" i="10" s="1"/>
  <c r="T8" i="10"/>
  <c r="AC9" i="10"/>
  <c r="AA9" i="10"/>
  <c r="Z8" i="10"/>
  <c r="AF8" i="10"/>
  <c r="AE9" i="10"/>
  <c r="AL9" i="10"/>
  <c r="AB9" i="10"/>
  <c r="AS48" i="10"/>
  <c r="AR10" i="10"/>
  <c r="AD83" i="10"/>
  <c r="AD87" i="10"/>
  <c r="AD89" i="10"/>
  <c r="AN89" i="10"/>
  <c r="AN83" i="10"/>
  <c r="AN87" i="10"/>
  <c r="AC83" i="10"/>
  <c r="AC87" i="10"/>
  <c r="AC89" i="10"/>
  <c r="U87" i="10"/>
  <c r="U89" i="10"/>
  <c r="U83" i="10"/>
  <c r="AK89" i="10"/>
  <c r="AK87" i="10"/>
  <c r="AK83" i="10"/>
  <c r="AB83" i="10"/>
  <c r="AB87" i="10"/>
  <c r="AB89" i="10"/>
  <c r="AL89" i="10"/>
  <c r="AL87" i="10"/>
  <c r="AL83" i="10"/>
  <c r="T87" i="10"/>
  <c r="T89" i="10"/>
  <c r="T83" i="10"/>
  <c r="W89" i="10"/>
  <c r="W83" i="10"/>
  <c r="W87" i="10"/>
  <c r="AJ87" i="10"/>
  <c r="AJ89" i="10"/>
  <c r="AJ83" i="10"/>
  <c r="Z83" i="10"/>
  <c r="Z89" i="10"/>
  <c r="Z87" i="10"/>
  <c r="X83" i="10"/>
  <c r="X89" i="10"/>
  <c r="X87" i="10"/>
  <c r="H215" i="34"/>
  <c r="H230" i="34"/>
  <c r="H139" i="34"/>
  <c r="H291" i="34"/>
  <c r="H306" i="34"/>
  <c r="P291" i="34"/>
  <c r="P306" i="34"/>
  <c r="N216" i="34"/>
  <c r="N211" i="34"/>
  <c r="S292" i="34"/>
  <c r="S287" i="34"/>
  <c r="V215" i="34"/>
  <c r="V230" i="34"/>
  <c r="V139" i="34"/>
  <c r="D158" i="34"/>
  <c r="D3" i="34"/>
  <c r="H211" i="34"/>
  <c r="H216" i="34"/>
  <c r="H292" i="34"/>
  <c r="H287" i="34"/>
  <c r="N215" i="34"/>
  <c r="N230" i="34"/>
  <c r="N139" i="34"/>
  <c r="U158" i="34"/>
  <c r="U3" i="34"/>
  <c r="I292" i="34"/>
  <c r="I287" i="34"/>
  <c r="R292" i="34"/>
  <c r="R287" i="34"/>
  <c r="P253" i="34"/>
  <c r="P268" i="34"/>
  <c r="V287" i="34"/>
  <c r="V292" i="34"/>
  <c r="I291" i="34"/>
  <c r="I306" i="34"/>
  <c r="R291" i="34"/>
  <c r="R306" i="34"/>
  <c r="H249" i="34"/>
  <c r="H254" i="34"/>
  <c r="P249" i="34"/>
  <c r="P215" i="34"/>
  <c r="P230" i="34"/>
  <c r="P139" i="34"/>
  <c r="L253" i="34"/>
  <c r="L268" i="34"/>
  <c r="O287" i="34"/>
  <c r="O292" i="34"/>
  <c r="V291" i="34"/>
  <c r="V306" i="34"/>
  <c r="J254" i="34"/>
  <c r="J249" i="34"/>
  <c r="D253" i="34"/>
  <c r="D268" i="34"/>
  <c r="C158" i="34"/>
  <c r="C3" i="34"/>
  <c r="O211" i="34"/>
  <c r="O216" i="34"/>
  <c r="C291" i="34"/>
  <c r="C306" i="34"/>
  <c r="H253" i="34"/>
  <c r="H268" i="34"/>
  <c r="M158" i="34"/>
  <c r="M3" i="34"/>
  <c r="M253" i="34"/>
  <c r="M268" i="34"/>
  <c r="P211" i="34"/>
  <c r="P216" i="34"/>
  <c r="L249" i="34"/>
  <c r="L254" i="34"/>
  <c r="O291" i="34"/>
  <c r="O306" i="34"/>
  <c r="G158" i="34"/>
  <c r="G3" i="34"/>
  <c r="J253" i="34"/>
  <c r="J268" i="34"/>
  <c r="D249" i="34"/>
  <c r="D254" i="34"/>
  <c r="O215" i="34"/>
  <c r="O230" i="34"/>
  <c r="O139" i="34"/>
  <c r="K158" i="34"/>
  <c r="K3" i="34"/>
  <c r="C287" i="34"/>
  <c r="C292" i="34"/>
  <c r="E253" i="34"/>
  <c r="E268" i="34"/>
  <c r="M249" i="34"/>
  <c r="M254" i="34"/>
  <c r="Q254" i="34"/>
  <c r="Q249" i="34"/>
  <c r="V253" i="34"/>
  <c r="V268" i="34"/>
  <c r="E292" i="34"/>
  <c r="E287" i="34"/>
  <c r="T249" i="34"/>
  <c r="T254" i="34"/>
  <c r="U253" i="34"/>
  <c r="U268" i="34"/>
  <c r="E249" i="34"/>
  <c r="E254" i="34"/>
  <c r="G253" i="34"/>
  <c r="G268" i="34"/>
  <c r="Q253" i="34"/>
  <c r="Q268" i="34"/>
  <c r="V249" i="34"/>
  <c r="V254" i="34"/>
  <c r="E291" i="34"/>
  <c r="E306" i="34"/>
  <c r="Q215" i="34"/>
  <c r="Q230" i="34"/>
  <c r="Q139" i="34"/>
  <c r="T253" i="34"/>
  <c r="T268" i="34"/>
  <c r="U249" i="34"/>
  <c r="U254" i="34"/>
  <c r="F287" i="34"/>
  <c r="F292" i="34"/>
  <c r="G254" i="34"/>
  <c r="G249" i="34"/>
  <c r="T158" i="34"/>
  <c r="T3" i="34"/>
  <c r="R211" i="34"/>
  <c r="R216" i="34"/>
  <c r="S253" i="34"/>
  <c r="S268" i="34"/>
  <c r="Q216" i="34"/>
  <c r="Q211" i="34"/>
  <c r="F291" i="34"/>
  <c r="F306" i="34"/>
  <c r="R215" i="34"/>
  <c r="R230" i="34"/>
  <c r="R139" i="34"/>
  <c r="S249" i="34"/>
  <c r="S254" i="34"/>
  <c r="F253" i="34"/>
  <c r="F268" i="34"/>
  <c r="L158" i="34"/>
  <c r="L3" i="34"/>
  <c r="W254" i="34"/>
  <c r="W249" i="34"/>
  <c r="D292" i="34"/>
  <c r="D287" i="34"/>
  <c r="R254" i="34"/>
  <c r="R249" i="34"/>
  <c r="F254" i="34"/>
  <c r="F249" i="34"/>
  <c r="K253" i="34"/>
  <c r="K268" i="34"/>
  <c r="W291" i="34"/>
  <c r="W306" i="34"/>
  <c r="S158" i="34"/>
  <c r="S3" i="34"/>
  <c r="D291" i="34"/>
  <c r="D306" i="34"/>
  <c r="J216" i="34"/>
  <c r="J211" i="34"/>
  <c r="R268" i="34"/>
  <c r="R253" i="34"/>
  <c r="E215" i="34"/>
  <c r="E230" i="34"/>
  <c r="E139" i="34"/>
  <c r="K254" i="34"/>
  <c r="K249" i="34"/>
  <c r="W292" i="34"/>
  <c r="W287" i="34"/>
  <c r="T292" i="34"/>
  <c r="T287" i="34"/>
  <c r="F158" i="34"/>
  <c r="F3" i="34"/>
  <c r="J215" i="34"/>
  <c r="J230" i="34"/>
  <c r="J139" i="34"/>
  <c r="P287" i="34"/>
  <c r="P292" i="34"/>
  <c r="E211" i="34"/>
  <c r="E216" i="34"/>
  <c r="S291" i="34"/>
  <c r="S306" i="34"/>
  <c r="V216" i="34"/>
  <c r="V211" i="34"/>
  <c r="T291" i="34"/>
  <c r="T306" i="34"/>
  <c r="I158" i="34"/>
  <c r="I3" i="34"/>
  <c r="T204" i="10"/>
  <c r="H204" i="10" s="1"/>
  <c r="T432" i="10"/>
  <c r="H432" i="10" s="1"/>
  <c r="T394" i="10"/>
  <c r="H394" i="10" s="1"/>
  <c r="T584" i="10"/>
  <c r="H584" i="10" s="1"/>
  <c r="T356" i="10"/>
  <c r="H356" i="10" s="1"/>
  <c r="T318" i="10"/>
  <c r="H318" i="10" s="1"/>
  <c r="T242" i="10"/>
  <c r="H242" i="10" s="1"/>
  <c r="T546" i="10"/>
  <c r="H546" i="10" s="1"/>
  <c r="T280" i="10"/>
  <c r="H280" i="10" s="1"/>
  <c r="T508" i="10"/>
  <c r="H508" i="10" s="1"/>
  <c r="T128" i="10"/>
  <c r="H128" i="10" s="1"/>
  <c r="T52" i="10"/>
  <c r="H52" i="10" s="1"/>
  <c r="T470" i="10"/>
  <c r="H470" i="10" s="1"/>
  <c r="T166" i="10"/>
  <c r="H166" i="10" s="1"/>
  <c r="Z391" i="10"/>
  <c r="Z393" i="10"/>
  <c r="Z387" i="10"/>
  <c r="U463" i="10"/>
  <c r="U469" i="10"/>
  <c r="U467" i="10"/>
  <c r="AJ425" i="10"/>
  <c r="AJ431" i="10"/>
  <c r="AJ429" i="10"/>
  <c r="T425" i="10"/>
  <c r="T431" i="10"/>
  <c r="T429" i="10"/>
  <c r="W279" i="10"/>
  <c r="W277" i="10"/>
  <c r="W273" i="10"/>
  <c r="AJ49" i="10"/>
  <c r="AJ45" i="10"/>
  <c r="AJ51" i="10"/>
  <c r="AD393" i="10"/>
  <c r="AD387" i="10"/>
  <c r="AD391" i="10"/>
  <c r="Z165" i="10"/>
  <c r="Z159" i="10"/>
  <c r="Z163" i="10"/>
  <c r="AL125" i="10"/>
  <c r="AL127" i="10"/>
  <c r="AL121" i="10"/>
  <c r="AC581" i="10"/>
  <c r="AC577" i="10"/>
  <c r="AC583" i="10"/>
  <c r="AD467" i="10"/>
  <c r="AD469" i="10"/>
  <c r="AD463" i="10"/>
  <c r="AN505" i="10"/>
  <c r="AN507" i="10"/>
  <c r="AN501" i="10"/>
  <c r="W431" i="10"/>
  <c r="W425" i="10"/>
  <c r="W429" i="10"/>
  <c r="U317" i="10"/>
  <c r="U315" i="10"/>
  <c r="U311" i="10"/>
  <c r="AB121" i="10"/>
  <c r="AB125" i="10"/>
  <c r="AB127" i="10"/>
  <c r="AK501" i="10"/>
  <c r="AK507" i="10"/>
  <c r="AK505" i="10"/>
  <c r="AK239" i="10"/>
  <c r="AK235" i="10"/>
  <c r="AK241" i="10"/>
  <c r="AB545" i="10"/>
  <c r="AB543" i="10"/>
  <c r="AB539" i="10"/>
  <c r="AC429" i="10"/>
  <c r="AC431" i="10"/>
  <c r="AC425" i="10"/>
  <c r="Z539" i="10"/>
  <c r="Z545" i="10"/>
  <c r="Z543" i="10"/>
  <c r="AC165" i="10"/>
  <c r="AC159" i="10"/>
  <c r="AC163" i="10"/>
  <c r="AD277" i="10"/>
  <c r="AD273" i="10"/>
  <c r="AD279" i="10"/>
  <c r="U353" i="10"/>
  <c r="U355" i="10"/>
  <c r="U349" i="10"/>
  <c r="AL311" i="10"/>
  <c r="AL317" i="10"/>
  <c r="AL315" i="10"/>
  <c r="AD239" i="10"/>
  <c r="AD235" i="10"/>
  <c r="AD241" i="10"/>
  <c r="AC239" i="10"/>
  <c r="AC235" i="10"/>
  <c r="AC241" i="10"/>
  <c r="T121" i="10"/>
  <c r="T127" i="10"/>
  <c r="T125" i="10"/>
  <c r="W467" i="10"/>
  <c r="W469" i="10"/>
  <c r="W463" i="10"/>
  <c r="U387" i="10"/>
  <c r="U391" i="10"/>
  <c r="U393" i="10"/>
  <c r="T501" i="10"/>
  <c r="T507" i="10"/>
  <c r="T505" i="10"/>
  <c r="AJ121" i="10"/>
  <c r="AJ125" i="10"/>
  <c r="AJ127" i="10"/>
  <c r="U581" i="10"/>
  <c r="U577" i="10"/>
  <c r="U583" i="10"/>
  <c r="X45" i="10"/>
  <c r="X49" i="10"/>
  <c r="X51" i="10"/>
  <c r="AN241" i="10"/>
  <c r="AN239" i="10"/>
  <c r="AN235" i="10"/>
  <c r="X469" i="10"/>
  <c r="X467" i="10"/>
  <c r="X463" i="10"/>
  <c r="AN163" i="10"/>
  <c r="AN165" i="10"/>
  <c r="AN159" i="10"/>
  <c r="AB467" i="10"/>
  <c r="AB469" i="10"/>
  <c r="AB463" i="10"/>
  <c r="X429" i="10"/>
  <c r="X431" i="10"/>
  <c r="X425" i="10"/>
  <c r="AJ467" i="10"/>
  <c r="AJ463" i="10"/>
  <c r="AJ469" i="10"/>
  <c r="AJ501" i="10"/>
  <c r="AJ507" i="10"/>
  <c r="AJ505" i="10"/>
  <c r="T581" i="10"/>
  <c r="T577" i="10"/>
  <c r="T583" i="10"/>
  <c r="W505" i="10"/>
  <c r="W501" i="10"/>
  <c r="W507" i="10"/>
  <c r="AL235" i="10"/>
  <c r="AL241" i="10"/>
  <c r="AL239" i="10"/>
  <c r="AN577" i="10"/>
  <c r="AN583" i="10"/>
  <c r="AN581" i="10"/>
  <c r="Z501" i="10"/>
  <c r="Z507" i="10"/>
  <c r="Z505" i="10"/>
  <c r="AB353" i="10"/>
  <c r="AB355" i="10"/>
  <c r="AB349" i="10"/>
  <c r="U201" i="10"/>
  <c r="U203" i="10"/>
  <c r="U197" i="10"/>
  <c r="W393" i="10"/>
  <c r="W387" i="10"/>
  <c r="W391" i="10"/>
  <c r="U125" i="10"/>
  <c r="U127" i="10"/>
  <c r="U121" i="10"/>
  <c r="W165" i="10"/>
  <c r="W159" i="10"/>
  <c r="W163" i="10"/>
  <c r="AJ543" i="10"/>
  <c r="AJ539" i="10"/>
  <c r="AJ545" i="10"/>
  <c r="AD311" i="10"/>
  <c r="AD317" i="10"/>
  <c r="AD315" i="10"/>
  <c r="AB501" i="10"/>
  <c r="AB507" i="10"/>
  <c r="AB505" i="10"/>
  <c r="AL463" i="10"/>
  <c r="AL469" i="10"/>
  <c r="AL467" i="10"/>
  <c r="AK463" i="10"/>
  <c r="AK469" i="10"/>
  <c r="AK467" i="10"/>
  <c r="X197" i="10"/>
  <c r="X201" i="10"/>
  <c r="X203" i="10"/>
  <c r="AB45" i="10"/>
  <c r="AB49" i="10"/>
  <c r="AB51" i="10"/>
  <c r="AK425" i="10"/>
  <c r="AK431" i="10"/>
  <c r="AK429" i="10"/>
  <c r="X127" i="10"/>
  <c r="X121" i="10"/>
  <c r="X125" i="10"/>
  <c r="AN45" i="10"/>
  <c r="AN51" i="10"/>
  <c r="AN49" i="10"/>
  <c r="AB277" i="10"/>
  <c r="AB273" i="10"/>
  <c r="AB279" i="10"/>
  <c r="AL581" i="10"/>
  <c r="AL577" i="10"/>
  <c r="AL583" i="10"/>
  <c r="AB583" i="10"/>
  <c r="AB581" i="10"/>
  <c r="AB577" i="10"/>
  <c r="AJ203" i="10"/>
  <c r="AJ197" i="10"/>
  <c r="AJ201" i="10"/>
  <c r="AJ581" i="10"/>
  <c r="AJ577" i="10"/>
  <c r="AJ583" i="10"/>
  <c r="W121" i="10"/>
  <c r="W125" i="10"/>
  <c r="W127" i="10"/>
  <c r="T391" i="10"/>
  <c r="T387" i="10"/>
  <c r="T393" i="10"/>
  <c r="AK317" i="10"/>
  <c r="AK315" i="10"/>
  <c r="AK311" i="10"/>
  <c r="X387" i="10"/>
  <c r="X391" i="10"/>
  <c r="X393" i="10"/>
  <c r="T277" i="10"/>
  <c r="T273" i="10"/>
  <c r="T279" i="10"/>
  <c r="AD431" i="10"/>
  <c r="AD429" i="10"/>
  <c r="AD425" i="10"/>
  <c r="AC387" i="10"/>
  <c r="AC393" i="10"/>
  <c r="AC391" i="10"/>
  <c r="Z353" i="10"/>
  <c r="Z355" i="10"/>
  <c r="Z349" i="10"/>
  <c r="AN387" i="10"/>
  <c r="AN391" i="10"/>
  <c r="AN393" i="10"/>
  <c r="Z203" i="10"/>
  <c r="Z201" i="10"/>
  <c r="Z197" i="10"/>
  <c r="AD165" i="10"/>
  <c r="AD159" i="10"/>
  <c r="AD163" i="10"/>
  <c r="AN545" i="10"/>
  <c r="AN543" i="10"/>
  <c r="AN539" i="10"/>
  <c r="AB239" i="10"/>
  <c r="AB235" i="10"/>
  <c r="AB241" i="10"/>
  <c r="AL159" i="10"/>
  <c r="AL163" i="10"/>
  <c r="AL165" i="10"/>
  <c r="AK197" i="10"/>
  <c r="AK203" i="10"/>
  <c r="AK201" i="10"/>
  <c r="Z577" i="10"/>
  <c r="Z583" i="10"/>
  <c r="Z581" i="10"/>
  <c r="AC315" i="10"/>
  <c r="AC311" i="10"/>
  <c r="AC317" i="10"/>
  <c r="AK163" i="10"/>
  <c r="AK165" i="10"/>
  <c r="AK159" i="10"/>
  <c r="AC49" i="10"/>
  <c r="AC45" i="10"/>
  <c r="AC51" i="10"/>
  <c r="AD127" i="10"/>
  <c r="AD121" i="10"/>
  <c r="AD125" i="10"/>
  <c r="U431" i="10"/>
  <c r="U425" i="10"/>
  <c r="U429" i="10"/>
  <c r="U543" i="10"/>
  <c r="U539" i="10"/>
  <c r="U545" i="10"/>
  <c r="AC545" i="10"/>
  <c r="AC543" i="10"/>
  <c r="AC539" i="10"/>
  <c r="X577" i="10"/>
  <c r="X583" i="10"/>
  <c r="X581" i="10"/>
  <c r="AN273" i="10"/>
  <c r="AN279" i="10"/>
  <c r="AN277" i="10"/>
  <c r="AB203" i="10"/>
  <c r="AB197" i="10"/>
  <c r="AB201" i="10"/>
  <c r="AL273" i="10"/>
  <c r="AL279" i="10"/>
  <c r="AL277" i="10"/>
  <c r="U51" i="10"/>
  <c r="U49" i="10"/>
  <c r="U45" i="10"/>
  <c r="AL349" i="10"/>
  <c r="AL355" i="10"/>
  <c r="AL353" i="10"/>
  <c r="W241" i="10"/>
  <c r="W239" i="10"/>
  <c r="W235" i="10"/>
  <c r="U501" i="10"/>
  <c r="U507" i="10"/>
  <c r="U505" i="10"/>
  <c r="AJ277" i="10"/>
  <c r="AJ279" i="10"/>
  <c r="AJ273" i="10"/>
  <c r="AK45" i="10"/>
  <c r="AK51" i="10"/>
  <c r="AK49" i="10"/>
  <c r="AK121" i="10"/>
  <c r="AK125" i="10"/>
  <c r="AK127" i="10"/>
  <c r="AK355" i="10"/>
  <c r="AK349" i="10"/>
  <c r="AK353" i="10"/>
  <c r="AL505" i="10"/>
  <c r="AL507" i="10"/>
  <c r="AL501" i="10"/>
  <c r="AD349" i="10"/>
  <c r="AD355" i="10"/>
  <c r="AD353" i="10"/>
  <c r="AL387" i="10"/>
  <c r="AL391" i="10"/>
  <c r="AL393" i="10"/>
  <c r="AK581" i="10"/>
  <c r="AK577" i="10"/>
  <c r="AK583" i="10"/>
  <c r="Z315" i="10"/>
  <c r="Z311" i="10"/>
  <c r="Z317" i="10"/>
  <c r="X273" i="10"/>
  <c r="X277" i="10"/>
  <c r="X279" i="10"/>
  <c r="AN197" i="10"/>
  <c r="AN201" i="10"/>
  <c r="AN203" i="10"/>
  <c r="AJ393" i="10"/>
  <c r="AJ387" i="10"/>
  <c r="AJ391" i="10"/>
  <c r="AC463" i="10"/>
  <c r="AC469" i="10"/>
  <c r="AC467" i="10"/>
  <c r="U279" i="10"/>
  <c r="U277" i="10"/>
  <c r="U273" i="10"/>
  <c r="T49" i="10"/>
  <c r="T51" i="10"/>
  <c r="T45" i="10"/>
  <c r="AB315" i="10"/>
  <c r="AB311" i="10"/>
  <c r="AB317" i="10"/>
  <c r="Z49" i="10"/>
  <c r="Z51" i="10"/>
  <c r="Z45" i="10"/>
  <c r="AD507" i="10"/>
  <c r="AD505" i="10"/>
  <c r="AD501" i="10"/>
  <c r="AD45" i="10"/>
  <c r="AD49" i="10"/>
  <c r="AD51" i="10"/>
  <c r="X505" i="10"/>
  <c r="X507" i="10"/>
  <c r="X501" i="10"/>
  <c r="AN355" i="10"/>
  <c r="AN349" i="10"/>
  <c r="AN353" i="10"/>
  <c r="AL203" i="10"/>
  <c r="AL201" i="10"/>
  <c r="AL197" i="10"/>
  <c r="AC121" i="10"/>
  <c r="AC127" i="10"/>
  <c r="AC125" i="10"/>
  <c r="X163" i="10"/>
  <c r="X165" i="10"/>
  <c r="X159" i="10"/>
  <c r="AN469" i="10"/>
  <c r="AN463" i="10"/>
  <c r="AN467" i="10"/>
  <c r="AB425" i="10"/>
  <c r="AB429" i="10"/>
  <c r="AB431" i="10"/>
  <c r="AK543" i="10"/>
  <c r="AK539" i="10"/>
  <c r="AK545" i="10"/>
  <c r="AC277" i="10"/>
  <c r="AC273" i="10"/>
  <c r="AC279" i="10"/>
  <c r="Z125" i="10"/>
  <c r="Z127" i="10"/>
  <c r="Z121" i="10"/>
  <c r="AD197" i="10"/>
  <c r="AD203" i="10"/>
  <c r="AD201" i="10"/>
  <c r="AC507" i="10"/>
  <c r="AC505" i="10"/>
  <c r="AC501" i="10"/>
  <c r="AJ235" i="10"/>
  <c r="AJ241" i="10"/>
  <c r="AJ239" i="10"/>
  <c r="T311" i="10"/>
  <c r="T317" i="10"/>
  <c r="T315" i="10"/>
  <c r="U239" i="10"/>
  <c r="U235" i="10"/>
  <c r="U241" i="10"/>
  <c r="AJ317" i="10"/>
  <c r="AJ311" i="10"/>
  <c r="AJ315" i="10"/>
  <c r="T163" i="10"/>
  <c r="T165" i="10"/>
  <c r="T159" i="10"/>
  <c r="U163" i="10"/>
  <c r="U165" i="10"/>
  <c r="U159" i="10"/>
  <c r="AJ355" i="10"/>
  <c r="AJ349" i="10"/>
  <c r="AJ353" i="10"/>
  <c r="T467" i="10"/>
  <c r="T463" i="10"/>
  <c r="T469" i="10"/>
  <c r="T201" i="10"/>
  <c r="T197" i="10"/>
  <c r="T203" i="10"/>
  <c r="Z239" i="10"/>
  <c r="Z235" i="10"/>
  <c r="Z241" i="10"/>
  <c r="Z469" i="10"/>
  <c r="Z467" i="10"/>
  <c r="Z463" i="10"/>
  <c r="W349" i="10"/>
  <c r="W355" i="10"/>
  <c r="W353" i="10"/>
  <c r="AJ163" i="10"/>
  <c r="AJ159" i="10"/>
  <c r="AJ165" i="10"/>
  <c r="W543" i="10"/>
  <c r="W545" i="10"/>
  <c r="W539" i="10"/>
  <c r="W577" i="10"/>
  <c r="W583" i="10"/>
  <c r="W581" i="10"/>
  <c r="Z279" i="10"/>
  <c r="Z277" i="10"/>
  <c r="Z273" i="10"/>
  <c r="W201" i="10"/>
  <c r="W197" i="10"/>
  <c r="W203" i="10"/>
  <c r="AC353" i="10"/>
  <c r="AC355" i="10"/>
  <c r="AC349" i="10"/>
  <c r="W51" i="10"/>
  <c r="W49" i="10"/>
  <c r="W45" i="10"/>
  <c r="X355" i="10"/>
  <c r="X349" i="10"/>
  <c r="X353" i="10"/>
  <c r="AL45" i="10"/>
  <c r="AL51" i="10"/>
  <c r="AL49" i="10"/>
  <c r="AB159" i="10"/>
  <c r="AB165" i="10"/>
  <c r="AB163" i="10"/>
  <c r="AK279" i="10"/>
  <c r="AK277" i="10"/>
  <c r="AK273" i="10"/>
  <c r="X315" i="10"/>
  <c r="X317" i="10"/>
  <c r="X311" i="10"/>
  <c r="AN125" i="10"/>
  <c r="AN127" i="10"/>
  <c r="AN121" i="10"/>
  <c r="Z429" i="10"/>
  <c r="Z431" i="10"/>
  <c r="Z425" i="10"/>
  <c r="AD581" i="10"/>
  <c r="AD577" i="10"/>
  <c r="AD583" i="10"/>
  <c r="X241" i="10"/>
  <c r="X239" i="10"/>
  <c r="X235" i="10"/>
  <c r="AB391" i="10"/>
  <c r="AB393" i="10"/>
  <c r="AB387" i="10"/>
  <c r="AL431" i="10"/>
  <c r="AL425" i="10"/>
  <c r="AL429" i="10"/>
  <c r="AK387" i="10"/>
  <c r="AK393" i="10"/>
  <c r="AK391" i="10"/>
  <c r="AC203" i="10"/>
  <c r="AC197" i="10"/>
  <c r="AC201" i="10"/>
  <c r="AN429" i="10"/>
  <c r="AN431" i="10"/>
  <c r="AN425" i="10"/>
  <c r="X545" i="10"/>
  <c r="X543" i="10"/>
  <c r="X539" i="10"/>
  <c r="AN317" i="10"/>
  <c r="AN315" i="10"/>
  <c r="AN311" i="10"/>
  <c r="AD543" i="10"/>
  <c r="AD539" i="10"/>
  <c r="AD545" i="10"/>
  <c r="AL543" i="10"/>
  <c r="AL539" i="10"/>
  <c r="AL545" i="10"/>
  <c r="T355" i="10"/>
  <c r="T353" i="10"/>
  <c r="T349" i="10"/>
  <c r="T543" i="10"/>
  <c r="T539" i="10"/>
  <c r="T545" i="10"/>
  <c r="W311" i="10"/>
  <c r="W317" i="10"/>
  <c r="W315" i="10"/>
  <c r="T241" i="10"/>
  <c r="T239" i="10"/>
  <c r="T235" i="10"/>
  <c r="N291" i="25"/>
  <c r="N306" i="25"/>
  <c r="P288" i="23"/>
  <c r="P285" i="23"/>
  <c r="AG237" i="10" s="1"/>
  <c r="G230" i="26"/>
  <c r="G215" i="26"/>
  <c r="G139" i="26"/>
  <c r="V212" i="19"/>
  <c r="V209" i="19"/>
  <c r="X46" i="10"/>
  <c r="W215" i="25"/>
  <c r="W230" i="25"/>
  <c r="T373" i="10" s="1"/>
  <c r="H373" i="10" s="1"/>
  <c r="W139" i="25"/>
  <c r="Q288" i="27"/>
  <c r="Q285" i="27"/>
  <c r="AH389" i="10" s="1"/>
  <c r="W230" i="21"/>
  <c r="T145" i="10" s="1"/>
  <c r="H145" i="10" s="1"/>
  <c r="W215" i="21"/>
  <c r="W139" i="21"/>
  <c r="K215" i="30"/>
  <c r="K139" i="30"/>
  <c r="K230" i="30"/>
  <c r="Q209" i="22"/>
  <c r="Q212" i="22"/>
  <c r="U230" i="26"/>
  <c r="U215" i="26"/>
  <c r="U139" i="26"/>
  <c r="T211" i="29"/>
  <c r="T216" i="29"/>
  <c r="G247" i="32"/>
  <c r="X540" i="10" s="1"/>
  <c r="G250" i="32"/>
  <c r="U247" i="20"/>
  <c r="AL84" i="10" s="1"/>
  <c r="U250" i="20"/>
  <c r="L216" i="23"/>
  <c r="L211" i="23"/>
  <c r="I215" i="19"/>
  <c r="I139" i="19"/>
  <c r="I230" i="19"/>
  <c r="S285" i="24"/>
  <c r="AJ275" i="10" s="1"/>
  <c r="S288" i="24"/>
  <c r="I254" i="26"/>
  <c r="I249" i="26"/>
  <c r="C285" i="29"/>
  <c r="T465" i="10" s="1"/>
  <c r="C288" i="29"/>
  <c r="M292" i="28"/>
  <c r="M287" i="28"/>
  <c r="C285" i="28"/>
  <c r="T427" i="10" s="1"/>
  <c r="C288" i="28"/>
  <c r="T68" i="10"/>
  <c r="H68" i="10" s="1"/>
  <c r="G247" i="29"/>
  <c r="X464" i="10" s="1"/>
  <c r="G250" i="29"/>
  <c r="S288" i="29"/>
  <c r="S285" i="29"/>
  <c r="AJ465" i="10" s="1"/>
  <c r="K211" i="26"/>
  <c r="K216" i="26"/>
  <c r="U215" i="18"/>
  <c r="U139" i="18"/>
  <c r="U230" i="18"/>
  <c r="V212" i="26"/>
  <c r="V209" i="26"/>
  <c r="G230" i="30"/>
  <c r="G139" i="30"/>
  <c r="G215" i="30"/>
  <c r="P250" i="20"/>
  <c r="P247" i="20"/>
  <c r="AG84" i="10" s="1"/>
  <c r="T211" i="25"/>
  <c r="T216" i="25"/>
  <c r="M291" i="20"/>
  <c r="M306" i="20"/>
  <c r="L215" i="21"/>
  <c r="L139" i="21"/>
  <c r="L230" i="21"/>
  <c r="H209" i="30"/>
  <c r="H212" i="30"/>
  <c r="Q209" i="32"/>
  <c r="Q212" i="32"/>
  <c r="U250" i="26"/>
  <c r="U247" i="26"/>
  <c r="AL312" i="10" s="1"/>
  <c r="W285" i="18"/>
  <c r="AN199" i="10" s="1"/>
  <c r="W288" i="18"/>
  <c r="Q209" i="24"/>
  <c r="Q212" i="24"/>
  <c r="U247" i="18"/>
  <c r="AL198" i="10" s="1"/>
  <c r="U250" i="18"/>
  <c r="K216" i="21"/>
  <c r="K211" i="21"/>
  <c r="U211" i="23"/>
  <c r="U216" i="23"/>
  <c r="S288" i="25"/>
  <c r="S285" i="25"/>
  <c r="AJ351" i="10" s="1"/>
  <c r="T216" i="26"/>
  <c r="T211" i="26"/>
  <c r="L216" i="22"/>
  <c r="L211" i="22"/>
  <c r="C288" i="26"/>
  <c r="C285" i="26"/>
  <c r="T313" i="10" s="1"/>
  <c r="Q209" i="25"/>
  <c r="Q212" i="25"/>
  <c r="D139" i="25"/>
  <c r="D215" i="25"/>
  <c r="D230" i="25"/>
  <c r="V212" i="20"/>
  <c r="V209" i="20"/>
  <c r="J292" i="28"/>
  <c r="J287" i="28"/>
  <c r="G247" i="27"/>
  <c r="X388" i="10" s="1"/>
  <c r="G250" i="27"/>
  <c r="U250" i="28"/>
  <c r="U247" i="28"/>
  <c r="AL426" i="10" s="1"/>
  <c r="U306" i="19"/>
  <c r="U291" i="19"/>
  <c r="L306" i="23"/>
  <c r="L291" i="23"/>
  <c r="S288" i="20"/>
  <c r="S285" i="20"/>
  <c r="AJ85" i="10" s="1"/>
  <c r="S216" i="28"/>
  <c r="S211" i="28"/>
  <c r="K291" i="27"/>
  <c r="K306" i="27"/>
  <c r="C285" i="24"/>
  <c r="T275" i="10" s="1"/>
  <c r="C288" i="24"/>
  <c r="P247" i="19"/>
  <c r="P250" i="19"/>
  <c r="C216" i="28"/>
  <c r="C211" i="28"/>
  <c r="W288" i="27"/>
  <c r="W285" i="27"/>
  <c r="AN389" i="10" s="1"/>
  <c r="P288" i="25"/>
  <c r="P285" i="25"/>
  <c r="AG351" i="10" s="1"/>
  <c r="F216" i="24"/>
  <c r="F211" i="24"/>
  <c r="Q288" i="18"/>
  <c r="Q285" i="18"/>
  <c r="AH199" i="10" s="1"/>
  <c r="N253" i="22"/>
  <c r="N268" i="22"/>
  <c r="H212" i="18"/>
  <c r="H209" i="18"/>
  <c r="C254" i="26"/>
  <c r="C249" i="26"/>
  <c r="J209" i="28"/>
  <c r="J212" i="28"/>
  <c r="R288" i="29"/>
  <c r="R285" i="29"/>
  <c r="AI465" i="10" s="1"/>
  <c r="D215" i="18"/>
  <c r="D230" i="18"/>
  <c r="D139" i="18"/>
  <c r="N212" i="28"/>
  <c r="N209" i="28"/>
  <c r="J292" i="21"/>
  <c r="J287" i="21"/>
  <c r="G288" i="24"/>
  <c r="G285" i="24"/>
  <c r="X275" i="10" s="1"/>
  <c r="U291" i="18"/>
  <c r="U306" i="18"/>
  <c r="L291" i="21"/>
  <c r="L306" i="21"/>
  <c r="O209" i="23"/>
  <c r="O212" i="23"/>
  <c r="K291" i="21"/>
  <c r="K306" i="21"/>
  <c r="V288" i="28"/>
  <c r="V285" i="28"/>
  <c r="AM427" i="10" s="1"/>
  <c r="AO427" i="10" s="1"/>
  <c r="T288" i="25"/>
  <c r="T285" i="25"/>
  <c r="AK351" i="10" s="1"/>
  <c r="C216" i="19"/>
  <c r="C211" i="19"/>
  <c r="K250" i="23"/>
  <c r="K247" i="23"/>
  <c r="AB236" i="10" s="1"/>
  <c r="F230" i="27"/>
  <c r="F215" i="27"/>
  <c r="F139" i="27"/>
  <c r="H247" i="29"/>
  <c r="Y464" i="10" s="1"/>
  <c r="H250" i="29"/>
  <c r="N254" i="26"/>
  <c r="N249" i="26"/>
  <c r="O253" i="25"/>
  <c r="O268" i="25"/>
  <c r="Q250" i="22"/>
  <c r="Q247" i="22"/>
  <c r="AH160" i="10" s="1"/>
  <c r="D250" i="18"/>
  <c r="D247" i="18"/>
  <c r="U198" i="10" s="1"/>
  <c r="C268" i="29"/>
  <c r="C253" i="29"/>
  <c r="W250" i="18"/>
  <c r="W247" i="18"/>
  <c r="AN198" i="10" s="1"/>
  <c r="D139" i="21"/>
  <c r="D230" i="21"/>
  <c r="D215" i="21"/>
  <c r="F247" i="27"/>
  <c r="W388" i="10" s="1"/>
  <c r="F250" i="27"/>
  <c r="J287" i="23"/>
  <c r="J292" i="23"/>
  <c r="F285" i="22"/>
  <c r="W161" i="10" s="1"/>
  <c r="F288" i="22"/>
  <c r="C249" i="24"/>
  <c r="C254" i="24"/>
  <c r="V46" i="10"/>
  <c r="D215" i="29"/>
  <c r="D230" i="29"/>
  <c r="D139" i="29"/>
  <c r="J250" i="27"/>
  <c r="J247" i="27"/>
  <c r="AA388" i="10" s="1"/>
  <c r="S250" i="18"/>
  <c r="S247" i="18"/>
  <c r="AJ198" i="10" s="1"/>
  <c r="J306" i="19"/>
  <c r="J291" i="19"/>
  <c r="M250" i="33"/>
  <c r="M247" i="33"/>
  <c r="AD578" i="10" s="1"/>
  <c r="U291" i="33"/>
  <c r="U306" i="33"/>
  <c r="V247" i="22"/>
  <c r="AM160" i="10" s="1"/>
  <c r="AO160" i="10" s="1"/>
  <c r="V250" i="22"/>
  <c r="K287" i="33"/>
  <c r="K292" i="33"/>
  <c r="P212" i="24"/>
  <c r="P209" i="24"/>
  <c r="E288" i="28"/>
  <c r="E285" i="28"/>
  <c r="V427" i="10" s="1"/>
  <c r="C215" i="24"/>
  <c r="C139" i="24"/>
  <c r="C230" i="24"/>
  <c r="T295" i="10" s="1"/>
  <c r="H295" i="10" s="1"/>
  <c r="L250" i="19"/>
  <c r="L247" i="19"/>
  <c r="F215" i="22"/>
  <c r="F230" i="22"/>
  <c r="F139" i="22"/>
  <c r="O288" i="30"/>
  <c r="O285" i="30"/>
  <c r="AF503" i="10" s="1"/>
  <c r="N253" i="27"/>
  <c r="N268" i="27"/>
  <c r="O268" i="20"/>
  <c r="O253" i="20"/>
  <c r="C249" i="23"/>
  <c r="C254" i="23"/>
  <c r="I285" i="30"/>
  <c r="Z503" i="10" s="1"/>
  <c r="I288" i="30"/>
  <c r="U287" i="32"/>
  <c r="U292" i="32"/>
  <c r="R209" i="26"/>
  <c r="R212" i="26"/>
  <c r="L287" i="27"/>
  <c r="L292" i="27"/>
  <c r="S215" i="32"/>
  <c r="S230" i="32"/>
  <c r="S139" i="32"/>
  <c r="M287" i="29"/>
  <c r="M292" i="29"/>
  <c r="M139" i="28"/>
  <c r="M230" i="28"/>
  <c r="T448" i="10" s="1"/>
  <c r="H448" i="10" s="1"/>
  <c r="M215" i="28"/>
  <c r="D288" i="28"/>
  <c r="D285" i="28"/>
  <c r="U427" i="10" s="1"/>
  <c r="K292" i="26"/>
  <c r="K287" i="26"/>
  <c r="M230" i="26"/>
  <c r="T334" i="10" s="1"/>
  <c r="H334" i="10" s="1"/>
  <c r="M215" i="26"/>
  <c r="M139" i="26"/>
  <c r="R250" i="24"/>
  <c r="R247" i="24"/>
  <c r="AI274" i="10" s="1"/>
  <c r="N291" i="23"/>
  <c r="N306" i="23"/>
  <c r="H285" i="28"/>
  <c r="Y427" i="10" s="1"/>
  <c r="H288" i="28"/>
  <c r="M216" i="27"/>
  <c r="M211" i="27"/>
  <c r="T250" i="30"/>
  <c r="T247" i="30"/>
  <c r="AK502" i="10" s="1"/>
  <c r="E209" i="24"/>
  <c r="E212" i="24"/>
  <c r="N306" i="18"/>
  <c r="N291" i="18"/>
  <c r="Q212" i="21"/>
  <c r="Q209" i="21"/>
  <c r="D216" i="25"/>
  <c r="D211" i="25"/>
  <c r="V209" i="32"/>
  <c r="V212" i="32"/>
  <c r="J291" i="28"/>
  <c r="J306" i="28"/>
  <c r="G250" i="26"/>
  <c r="G247" i="26"/>
  <c r="X312" i="10" s="1"/>
  <c r="U250" i="32"/>
  <c r="U247" i="32"/>
  <c r="AL540" i="10" s="1"/>
  <c r="U287" i="19"/>
  <c r="U292" i="19"/>
  <c r="L292" i="23"/>
  <c r="L287" i="23"/>
  <c r="S285" i="30"/>
  <c r="AJ503" i="10" s="1"/>
  <c r="S288" i="30"/>
  <c r="S230" i="28"/>
  <c r="S139" i="28"/>
  <c r="S215" i="28"/>
  <c r="K287" i="27"/>
  <c r="K292" i="27"/>
  <c r="C288" i="25"/>
  <c r="C285" i="25"/>
  <c r="T351" i="10" s="1"/>
  <c r="P250" i="33"/>
  <c r="P247" i="33"/>
  <c r="AG578" i="10" s="1"/>
  <c r="C230" i="28"/>
  <c r="T447" i="10" s="1"/>
  <c r="H447" i="10" s="1"/>
  <c r="C215" i="28"/>
  <c r="C139" i="28"/>
  <c r="AN47" i="10"/>
  <c r="P285" i="26"/>
  <c r="AG313" i="10" s="1"/>
  <c r="P288" i="26"/>
  <c r="F230" i="24"/>
  <c r="F215" i="24"/>
  <c r="F139" i="24"/>
  <c r="Q288" i="19"/>
  <c r="Q285" i="19"/>
  <c r="N254" i="22"/>
  <c r="N249" i="22"/>
  <c r="H212" i="22"/>
  <c r="H209" i="22"/>
  <c r="C268" i="26"/>
  <c r="C253" i="26"/>
  <c r="J212" i="20"/>
  <c r="J209" i="20"/>
  <c r="R285" i="23"/>
  <c r="AI237" i="10" s="1"/>
  <c r="R288" i="23"/>
  <c r="D211" i="18"/>
  <c r="D216" i="18"/>
  <c r="N209" i="26"/>
  <c r="N212" i="26"/>
  <c r="J291" i="21"/>
  <c r="J306" i="21"/>
  <c r="G288" i="27"/>
  <c r="G285" i="27"/>
  <c r="X389" i="10" s="1"/>
  <c r="U287" i="18"/>
  <c r="U292" i="18"/>
  <c r="L292" i="21"/>
  <c r="L287" i="21"/>
  <c r="O212" i="30"/>
  <c r="O209" i="30"/>
  <c r="K292" i="21"/>
  <c r="K287" i="21"/>
  <c r="V285" i="27"/>
  <c r="AM389" i="10" s="1"/>
  <c r="AO389" i="10" s="1"/>
  <c r="V288" i="27"/>
  <c r="T288" i="26"/>
  <c r="T285" i="26"/>
  <c r="AK313" i="10" s="1"/>
  <c r="C215" i="19"/>
  <c r="C139" i="19"/>
  <c r="C230" i="19"/>
  <c r="K250" i="26"/>
  <c r="K247" i="26"/>
  <c r="AB312" i="10" s="1"/>
  <c r="F216" i="27"/>
  <c r="F211" i="27"/>
  <c r="H247" i="27"/>
  <c r="Y388" i="10" s="1"/>
  <c r="H250" i="27"/>
  <c r="N268" i="26"/>
  <c r="N253" i="26"/>
  <c r="O254" i="25"/>
  <c r="O249" i="25"/>
  <c r="Q247" i="18"/>
  <c r="AH198" i="10" s="1"/>
  <c r="Q250" i="18"/>
  <c r="D247" i="21"/>
  <c r="U122" i="10" s="1"/>
  <c r="D250" i="21"/>
  <c r="C254" i="29"/>
  <c r="C249" i="29"/>
  <c r="W247" i="27"/>
  <c r="AN388" i="10" s="1"/>
  <c r="W250" i="27"/>
  <c r="D216" i="21"/>
  <c r="D211" i="21"/>
  <c r="F250" i="24"/>
  <c r="F247" i="24"/>
  <c r="W274" i="10" s="1"/>
  <c r="J306" i="23"/>
  <c r="J291" i="23"/>
  <c r="F288" i="24"/>
  <c r="F285" i="24"/>
  <c r="W275" i="10" s="1"/>
  <c r="C253" i="24"/>
  <c r="C268" i="24"/>
  <c r="E247" i="23"/>
  <c r="V236" i="10" s="1"/>
  <c r="E250" i="23"/>
  <c r="D211" i="29"/>
  <c r="D216" i="29"/>
  <c r="J247" i="22"/>
  <c r="AA160" i="10" s="1"/>
  <c r="J250" i="22"/>
  <c r="S247" i="25"/>
  <c r="AJ350" i="10" s="1"/>
  <c r="S250" i="25"/>
  <c r="J287" i="19"/>
  <c r="J292" i="19"/>
  <c r="M247" i="25"/>
  <c r="AD350" i="10" s="1"/>
  <c r="M250" i="25"/>
  <c r="U287" i="33"/>
  <c r="U292" i="33"/>
  <c r="V247" i="30"/>
  <c r="AM502" i="10" s="1"/>
  <c r="AO502" i="10" s="1"/>
  <c r="V250" i="30"/>
  <c r="K291" i="33"/>
  <c r="K306" i="33"/>
  <c r="P209" i="22"/>
  <c r="P212" i="22"/>
  <c r="E288" i="33"/>
  <c r="E285" i="33"/>
  <c r="V579" i="10" s="1"/>
  <c r="C216" i="24"/>
  <c r="C211" i="24"/>
  <c r="L250" i="23"/>
  <c r="L247" i="23"/>
  <c r="AC236" i="10" s="1"/>
  <c r="F211" i="22"/>
  <c r="F216" i="22"/>
  <c r="O285" i="28"/>
  <c r="AF427" i="10" s="1"/>
  <c r="O288" i="28"/>
  <c r="N254" i="27"/>
  <c r="N249" i="27"/>
  <c r="O254" i="20"/>
  <c r="O249" i="20"/>
  <c r="C268" i="23"/>
  <c r="C253" i="23"/>
  <c r="I288" i="32"/>
  <c r="I285" i="32"/>
  <c r="Z541" i="10" s="1"/>
  <c r="U306" i="32"/>
  <c r="U291" i="32"/>
  <c r="R212" i="22"/>
  <c r="R209" i="22"/>
  <c r="L291" i="27"/>
  <c r="L306" i="27"/>
  <c r="S216" i="32"/>
  <c r="S211" i="32"/>
  <c r="M306" i="29"/>
  <c r="M291" i="29"/>
  <c r="M211" i="28"/>
  <c r="M216" i="28"/>
  <c r="D285" i="24"/>
  <c r="U275" i="10" s="1"/>
  <c r="D288" i="24"/>
  <c r="K291" i="26"/>
  <c r="K306" i="26"/>
  <c r="M211" i="26"/>
  <c r="M216" i="26"/>
  <c r="R247" i="22"/>
  <c r="AI160" i="10" s="1"/>
  <c r="R250" i="22"/>
  <c r="N292" i="23"/>
  <c r="N287" i="23"/>
  <c r="H288" i="20"/>
  <c r="H285" i="20"/>
  <c r="Y85" i="10" s="1"/>
  <c r="M139" i="27"/>
  <c r="M215" i="27"/>
  <c r="M230" i="27"/>
  <c r="T410" i="10" s="1"/>
  <c r="H410" i="10" s="1"/>
  <c r="AK46" i="10"/>
  <c r="E212" i="25"/>
  <c r="E209" i="25"/>
  <c r="N292" i="18"/>
  <c r="N287" i="18"/>
  <c r="P250" i="18"/>
  <c r="P247" i="18"/>
  <c r="AG198" i="10" s="1"/>
  <c r="M139" i="23"/>
  <c r="M230" i="23"/>
  <c r="T258" i="10" s="1"/>
  <c r="H258" i="10" s="1"/>
  <c r="M215" i="23"/>
  <c r="W288" i="22"/>
  <c r="W285" i="22"/>
  <c r="AN161" i="10" s="1"/>
  <c r="AG47" i="10"/>
  <c r="N291" i="30"/>
  <c r="N306" i="30"/>
  <c r="Q285" i="21"/>
  <c r="AH123" i="10" s="1"/>
  <c r="Q288" i="21"/>
  <c r="G216" i="18"/>
  <c r="G211" i="18"/>
  <c r="H212" i="27"/>
  <c r="H209" i="27"/>
  <c r="J209" i="18"/>
  <c r="J212" i="18"/>
  <c r="R285" i="30"/>
  <c r="AI503" i="10" s="1"/>
  <c r="R288" i="30"/>
  <c r="U139" i="29"/>
  <c r="U215" i="29"/>
  <c r="U230" i="29"/>
  <c r="T216" i="28"/>
  <c r="T211" i="28"/>
  <c r="G288" i="25"/>
  <c r="G285" i="25"/>
  <c r="X351" i="10" s="1"/>
  <c r="L139" i="19"/>
  <c r="L230" i="19"/>
  <c r="L215" i="19"/>
  <c r="I139" i="22"/>
  <c r="I215" i="22"/>
  <c r="I230" i="22"/>
  <c r="O209" i="33"/>
  <c r="O212" i="33"/>
  <c r="I268" i="20"/>
  <c r="I253" i="20"/>
  <c r="M291" i="24"/>
  <c r="M306" i="24"/>
  <c r="V288" i="26"/>
  <c r="V285" i="26"/>
  <c r="AM313" i="10" s="1"/>
  <c r="AO313" i="10" s="1"/>
  <c r="T285" i="27"/>
  <c r="AK389" i="10" s="1"/>
  <c r="T288" i="27"/>
  <c r="M211" i="19"/>
  <c r="M216" i="19"/>
  <c r="K250" i="30"/>
  <c r="K247" i="30"/>
  <c r="AB502" i="10" s="1"/>
  <c r="H250" i="24"/>
  <c r="H247" i="24"/>
  <c r="Y274" i="10" s="1"/>
  <c r="G211" i="21"/>
  <c r="G216" i="21"/>
  <c r="Q250" i="23"/>
  <c r="Q247" i="23"/>
  <c r="AH236" i="10" s="1"/>
  <c r="D247" i="33"/>
  <c r="U578" i="10" s="1"/>
  <c r="D250" i="33"/>
  <c r="K211" i="24"/>
  <c r="K216" i="24"/>
  <c r="W250" i="20"/>
  <c r="W247" i="20"/>
  <c r="AN84" i="10" s="1"/>
  <c r="F247" i="30"/>
  <c r="W502" i="10" s="1"/>
  <c r="F250" i="30"/>
  <c r="U211" i="33"/>
  <c r="U216" i="33"/>
  <c r="F288" i="25"/>
  <c r="F285" i="25"/>
  <c r="W351" i="10" s="1"/>
  <c r="T211" i="30"/>
  <c r="T216" i="30"/>
  <c r="K216" i="33"/>
  <c r="K211" i="33"/>
  <c r="E250" i="18"/>
  <c r="E247" i="18"/>
  <c r="V198" i="10" s="1"/>
  <c r="U230" i="21"/>
  <c r="U215" i="21"/>
  <c r="U139" i="21"/>
  <c r="J250" i="28"/>
  <c r="J247" i="28"/>
  <c r="AA426" i="10" s="1"/>
  <c r="S250" i="29"/>
  <c r="S247" i="29"/>
  <c r="AJ464" i="10" s="1"/>
  <c r="M247" i="20"/>
  <c r="AD84" i="10" s="1"/>
  <c r="M250" i="20"/>
  <c r="T216" i="23"/>
  <c r="T211" i="23"/>
  <c r="V250" i="27"/>
  <c r="V247" i="27"/>
  <c r="AM388" i="10" s="1"/>
  <c r="AO388" i="10" s="1"/>
  <c r="L139" i="33"/>
  <c r="L230" i="33"/>
  <c r="L215" i="33"/>
  <c r="M292" i="18"/>
  <c r="M287" i="18"/>
  <c r="E288" i="23"/>
  <c r="E285" i="23"/>
  <c r="V237" i="10" s="1"/>
  <c r="M215" i="29"/>
  <c r="M230" i="29"/>
  <c r="T486" i="10" s="1"/>
  <c r="H486" i="10" s="1"/>
  <c r="M139" i="29"/>
  <c r="L247" i="33"/>
  <c r="AC578" i="10" s="1"/>
  <c r="L250" i="33"/>
  <c r="N292" i="24"/>
  <c r="N287" i="24"/>
  <c r="O285" i="24"/>
  <c r="AF275" i="10" s="1"/>
  <c r="O288" i="24"/>
  <c r="G215" i="20"/>
  <c r="G230" i="20"/>
  <c r="G139" i="20"/>
  <c r="W216" i="20"/>
  <c r="W211" i="20"/>
  <c r="K211" i="32"/>
  <c r="K216" i="32"/>
  <c r="I285" i="20"/>
  <c r="Z85" i="10" s="1"/>
  <c r="I288" i="20"/>
  <c r="R209" i="20"/>
  <c r="R212" i="20"/>
  <c r="L211" i="28"/>
  <c r="L216" i="28"/>
  <c r="I211" i="32"/>
  <c r="I216" i="32"/>
  <c r="I254" i="21"/>
  <c r="I249" i="21"/>
  <c r="N253" i="18"/>
  <c r="N268" i="18"/>
  <c r="O249" i="28"/>
  <c r="O254" i="28"/>
  <c r="D288" i="20"/>
  <c r="D285" i="20"/>
  <c r="U85" i="10" s="1"/>
  <c r="N253" i="29"/>
  <c r="N268" i="29"/>
  <c r="O249" i="30"/>
  <c r="O254" i="30"/>
  <c r="R250" i="21"/>
  <c r="R247" i="21"/>
  <c r="AI122" i="10" s="1"/>
  <c r="N254" i="28"/>
  <c r="N249" i="28"/>
  <c r="H285" i="19"/>
  <c r="H288" i="19"/>
  <c r="O254" i="18"/>
  <c r="O249" i="18"/>
  <c r="T247" i="29"/>
  <c r="AK464" i="10" s="1"/>
  <c r="T250" i="29"/>
  <c r="E212" i="32"/>
  <c r="E209" i="32"/>
  <c r="W139" i="30"/>
  <c r="W215" i="30"/>
  <c r="W230" i="30"/>
  <c r="T525" i="10" s="1"/>
  <c r="H525" i="10" s="1"/>
  <c r="K216" i="30"/>
  <c r="K211" i="30"/>
  <c r="Q212" i="19"/>
  <c r="Q209" i="19"/>
  <c r="U216" i="26"/>
  <c r="U211" i="26"/>
  <c r="V209" i="27"/>
  <c r="V212" i="27"/>
  <c r="T139" i="29"/>
  <c r="T215" i="29"/>
  <c r="T230" i="29"/>
  <c r="G250" i="33"/>
  <c r="G247" i="33"/>
  <c r="X578" i="10" s="1"/>
  <c r="U250" i="21"/>
  <c r="U247" i="21"/>
  <c r="AL122" i="10" s="1"/>
  <c r="L215" i="23"/>
  <c r="L139" i="23"/>
  <c r="L230" i="23"/>
  <c r="I216" i="19"/>
  <c r="I211" i="19"/>
  <c r="S288" i="32"/>
  <c r="S285" i="32"/>
  <c r="AJ541" i="10" s="1"/>
  <c r="I268" i="26"/>
  <c r="I253" i="26"/>
  <c r="C288" i="30"/>
  <c r="C285" i="30"/>
  <c r="T503" i="10" s="1"/>
  <c r="M306" i="28"/>
  <c r="M291" i="28"/>
  <c r="P250" i="23"/>
  <c r="P247" i="23"/>
  <c r="AG236" i="10" s="1"/>
  <c r="M211" i="23"/>
  <c r="M216" i="23"/>
  <c r="W288" i="26"/>
  <c r="W285" i="26"/>
  <c r="AN313" i="10" s="1"/>
  <c r="P285" i="22"/>
  <c r="AG161" i="10" s="1"/>
  <c r="P288" i="22"/>
  <c r="N292" i="30"/>
  <c r="N287" i="30"/>
  <c r="Q285" i="24"/>
  <c r="AH275" i="10" s="1"/>
  <c r="Q288" i="24"/>
  <c r="G215" i="18"/>
  <c r="G230" i="18"/>
  <c r="G139" i="18"/>
  <c r="H209" i="20"/>
  <c r="H212" i="20"/>
  <c r="J212" i="30"/>
  <c r="J209" i="30"/>
  <c r="R288" i="21"/>
  <c r="R285" i="21"/>
  <c r="AI123" i="10" s="1"/>
  <c r="U216" i="29"/>
  <c r="U211" i="29"/>
  <c r="N209" i="33"/>
  <c r="N212" i="33"/>
  <c r="T230" i="28"/>
  <c r="T215" i="28"/>
  <c r="T139" i="28"/>
  <c r="G288" i="32"/>
  <c r="G285" i="32"/>
  <c r="X541" i="10" s="1"/>
  <c r="L216" i="19"/>
  <c r="L211" i="19"/>
  <c r="I211" i="22"/>
  <c r="I216" i="22"/>
  <c r="O209" i="26"/>
  <c r="O212" i="26"/>
  <c r="I254" i="20"/>
  <c r="I249" i="20"/>
  <c r="M292" i="24"/>
  <c r="M287" i="24"/>
  <c r="V285" i="22"/>
  <c r="AM161" i="10" s="1"/>
  <c r="AO161" i="10" s="1"/>
  <c r="V288" i="22"/>
  <c r="T285" i="24"/>
  <c r="AK275" i="10" s="1"/>
  <c r="T288" i="24"/>
  <c r="M215" i="19"/>
  <c r="M139" i="19"/>
  <c r="M230" i="19"/>
  <c r="K250" i="33"/>
  <c r="K247" i="33"/>
  <c r="AB578" i="10" s="1"/>
  <c r="H247" i="30"/>
  <c r="Y502" i="10" s="1"/>
  <c r="H250" i="30"/>
  <c r="G215" i="21"/>
  <c r="G139" i="21"/>
  <c r="G230" i="21"/>
  <c r="Q247" i="21"/>
  <c r="AH122" i="10" s="1"/>
  <c r="Q250" i="21"/>
  <c r="T69" i="10"/>
  <c r="H69" i="10" s="1"/>
  <c r="D247" i="22"/>
  <c r="U160" i="10" s="1"/>
  <c r="D250" i="22"/>
  <c r="K230" i="24"/>
  <c r="K139" i="24"/>
  <c r="K215" i="24"/>
  <c r="W247" i="24"/>
  <c r="AN274" i="10" s="1"/>
  <c r="W250" i="24"/>
  <c r="F250" i="28"/>
  <c r="F247" i="28"/>
  <c r="W426" i="10" s="1"/>
  <c r="U139" i="33"/>
  <c r="U215" i="33"/>
  <c r="U230" i="33"/>
  <c r="F288" i="23"/>
  <c r="F285" i="23"/>
  <c r="W237" i="10" s="1"/>
  <c r="T215" i="30"/>
  <c r="T139" i="30"/>
  <c r="T230" i="30"/>
  <c r="K139" i="33"/>
  <c r="K215" i="33"/>
  <c r="K230" i="33"/>
  <c r="E247" i="25"/>
  <c r="V350" i="10" s="1"/>
  <c r="E250" i="25"/>
  <c r="U216" i="21"/>
  <c r="U211" i="21"/>
  <c r="J247" i="23"/>
  <c r="AA236" i="10" s="1"/>
  <c r="J250" i="23"/>
  <c r="S247" i="20"/>
  <c r="AJ84" i="10" s="1"/>
  <c r="S250" i="20"/>
  <c r="M247" i="30"/>
  <c r="AD502" i="10" s="1"/>
  <c r="M250" i="30"/>
  <c r="T215" i="23"/>
  <c r="T230" i="23"/>
  <c r="T139" i="23"/>
  <c r="V250" i="28"/>
  <c r="V247" i="28"/>
  <c r="AM426" i="10" s="1"/>
  <c r="AO426" i="10" s="1"/>
  <c r="L216" i="33"/>
  <c r="L211" i="33"/>
  <c r="M306" i="18"/>
  <c r="M291" i="18"/>
  <c r="P212" i="33"/>
  <c r="P209" i="33"/>
  <c r="E285" i="21"/>
  <c r="V123" i="10" s="1"/>
  <c r="E288" i="21"/>
  <c r="M216" i="29"/>
  <c r="M211" i="29"/>
  <c r="L247" i="20"/>
  <c r="AC84" i="10" s="1"/>
  <c r="L250" i="20"/>
  <c r="N291" i="24"/>
  <c r="N306" i="24"/>
  <c r="O288" i="23"/>
  <c r="O285" i="23"/>
  <c r="AF237" i="10" s="1"/>
  <c r="G216" i="20"/>
  <c r="G211" i="20"/>
  <c r="W215" i="20"/>
  <c r="W139" i="20"/>
  <c r="W230" i="20"/>
  <c r="K139" i="32"/>
  <c r="K215" i="32"/>
  <c r="K230" i="32"/>
  <c r="I285" i="33"/>
  <c r="Z579" i="10" s="1"/>
  <c r="I288" i="33"/>
  <c r="R209" i="23"/>
  <c r="R212" i="23"/>
  <c r="L230" i="28"/>
  <c r="L215" i="28"/>
  <c r="L139" i="28"/>
  <c r="I230" i="32"/>
  <c r="I215" i="32"/>
  <c r="I139" i="32"/>
  <c r="I253" i="21"/>
  <c r="I268" i="21"/>
  <c r="N249" i="18"/>
  <c r="N254" i="18"/>
  <c r="O268" i="28"/>
  <c r="O253" i="28"/>
  <c r="D285" i="29"/>
  <c r="U465" i="10" s="1"/>
  <c r="D288" i="29"/>
  <c r="N254" i="29"/>
  <c r="N249" i="29"/>
  <c r="O268" i="30"/>
  <c r="O253" i="30"/>
  <c r="R250" i="26"/>
  <c r="R247" i="26"/>
  <c r="AI312" i="10" s="1"/>
  <c r="N268" i="28"/>
  <c r="N253" i="28"/>
  <c r="Y47" i="10"/>
  <c r="O268" i="18"/>
  <c r="O253" i="18"/>
  <c r="T250" i="28"/>
  <c r="T247" i="28"/>
  <c r="AK426" i="10" s="1"/>
  <c r="E209" i="33"/>
  <c r="E212" i="33"/>
  <c r="W211" i="30"/>
  <c r="W216" i="30"/>
  <c r="U291" i="26"/>
  <c r="U306" i="26"/>
  <c r="Q209" i="30"/>
  <c r="Q212" i="30"/>
  <c r="L287" i="22"/>
  <c r="L292" i="22"/>
  <c r="S216" i="18"/>
  <c r="S211" i="18"/>
  <c r="G250" i="25"/>
  <c r="G247" i="25"/>
  <c r="X350" i="10" s="1"/>
  <c r="U250" i="24"/>
  <c r="U247" i="24"/>
  <c r="AL274" i="10" s="1"/>
  <c r="S288" i="26"/>
  <c r="S285" i="26"/>
  <c r="AJ313" i="10" s="1"/>
  <c r="C230" i="21"/>
  <c r="T143" i="10" s="1"/>
  <c r="H143" i="10" s="1"/>
  <c r="C215" i="21"/>
  <c r="C139" i="21"/>
  <c r="F139" i="29"/>
  <c r="F215" i="29"/>
  <c r="F230" i="29"/>
  <c r="O254" i="26"/>
  <c r="O249" i="26"/>
  <c r="P285" i="18"/>
  <c r="AG199" i="10" s="1"/>
  <c r="P288" i="18"/>
  <c r="Q285" i="20"/>
  <c r="AH85" i="10" s="1"/>
  <c r="Q288" i="20"/>
  <c r="C254" i="33"/>
  <c r="C249" i="33"/>
  <c r="D215" i="27"/>
  <c r="D139" i="27"/>
  <c r="D230" i="27"/>
  <c r="H212" i="33"/>
  <c r="H209" i="33"/>
  <c r="J212" i="32"/>
  <c r="J209" i="32"/>
  <c r="R288" i="26"/>
  <c r="R285" i="26"/>
  <c r="AI313" i="10" s="1"/>
  <c r="L287" i="30"/>
  <c r="L292" i="30"/>
  <c r="N209" i="25"/>
  <c r="N212" i="25"/>
  <c r="S211" i="33"/>
  <c r="S216" i="33"/>
  <c r="G285" i="30"/>
  <c r="X503" i="10" s="1"/>
  <c r="G288" i="30"/>
  <c r="K292" i="20"/>
  <c r="K287" i="20"/>
  <c r="C230" i="30"/>
  <c r="T523" i="10" s="1"/>
  <c r="H523" i="10" s="1"/>
  <c r="C139" i="30"/>
  <c r="C215" i="30"/>
  <c r="O209" i="24"/>
  <c r="O212" i="24"/>
  <c r="F211" i="21"/>
  <c r="F216" i="21"/>
  <c r="V285" i="25"/>
  <c r="AM351" i="10" s="1"/>
  <c r="AO351" i="10" s="1"/>
  <c r="V288" i="25"/>
  <c r="N253" i="24"/>
  <c r="N268" i="24"/>
  <c r="T288" i="23"/>
  <c r="T285" i="23"/>
  <c r="AK237" i="10" s="1"/>
  <c r="O254" i="24"/>
  <c r="O249" i="24"/>
  <c r="K247" i="19"/>
  <c r="K250" i="19"/>
  <c r="C253" i="20"/>
  <c r="C268" i="20"/>
  <c r="H250" i="25"/>
  <c r="H247" i="25"/>
  <c r="Y350" i="10" s="1"/>
  <c r="D139" i="19"/>
  <c r="D215" i="19"/>
  <c r="D230" i="19"/>
  <c r="Q250" i="28"/>
  <c r="Q247" i="28"/>
  <c r="AH426" i="10" s="1"/>
  <c r="J291" i="29"/>
  <c r="J306" i="29"/>
  <c r="D250" i="25"/>
  <c r="D247" i="25"/>
  <c r="U350" i="10" s="1"/>
  <c r="U292" i="25"/>
  <c r="U287" i="25"/>
  <c r="W250" i="29"/>
  <c r="W247" i="29"/>
  <c r="AN464" i="10" s="1"/>
  <c r="F247" i="26"/>
  <c r="W312" i="10" s="1"/>
  <c r="F250" i="26"/>
  <c r="L292" i="32"/>
  <c r="L287" i="32"/>
  <c r="F288" i="18"/>
  <c r="F285" i="18"/>
  <c r="W199" i="10" s="1"/>
  <c r="S215" i="20"/>
  <c r="S230" i="20"/>
  <c r="S139" i="20"/>
  <c r="U287" i="23"/>
  <c r="U292" i="23"/>
  <c r="E247" i="33"/>
  <c r="V578" i="10" s="1"/>
  <c r="E250" i="33"/>
  <c r="L306" i="24"/>
  <c r="L291" i="24"/>
  <c r="J250" i="18"/>
  <c r="J247" i="18"/>
  <c r="AA198" i="10" s="1"/>
  <c r="AJ46" i="10"/>
  <c r="M247" i="22"/>
  <c r="AD160" i="10" s="1"/>
  <c r="M250" i="22"/>
  <c r="S230" i="21"/>
  <c r="S215" i="21"/>
  <c r="S139" i="21"/>
  <c r="V247" i="18"/>
  <c r="AM198" i="10" s="1"/>
  <c r="AO198" i="10" s="1"/>
  <c r="V250" i="18"/>
  <c r="K292" i="30"/>
  <c r="K287" i="30"/>
  <c r="P209" i="27"/>
  <c r="P212" i="27"/>
  <c r="N254" i="23"/>
  <c r="N249" i="23"/>
  <c r="V47" i="10"/>
  <c r="O253" i="19"/>
  <c r="O268" i="19"/>
  <c r="AC46" i="10"/>
  <c r="C268" i="32"/>
  <c r="C253" i="32"/>
  <c r="O288" i="18"/>
  <c r="O285" i="18"/>
  <c r="AF199" i="10" s="1"/>
  <c r="D139" i="33"/>
  <c r="D230" i="33"/>
  <c r="D215" i="33"/>
  <c r="J292" i="27"/>
  <c r="J287" i="27"/>
  <c r="I285" i="18"/>
  <c r="Z199" i="10" s="1"/>
  <c r="I288" i="18"/>
  <c r="R209" i="24"/>
  <c r="R212" i="24"/>
  <c r="K287" i="28"/>
  <c r="K292" i="28"/>
  <c r="C211" i="27"/>
  <c r="C216" i="27"/>
  <c r="F216" i="20"/>
  <c r="F211" i="20"/>
  <c r="W215" i="23"/>
  <c r="W139" i="23"/>
  <c r="W230" i="23"/>
  <c r="T259" i="10" s="1"/>
  <c r="H259" i="10" s="1"/>
  <c r="D288" i="18"/>
  <c r="D285" i="18"/>
  <c r="U199" i="10" s="1"/>
  <c r="G215" i="29"/>
  <c r="G230" i="29"/>
  <c r="G139" i="29"/>
  <c r="R250" i="28"/>
  <c r="R247" i="28"/>
  <c r="AI426" i="10" s="1"/>
  <c r="W211" i="19"/>
  <c r="W216" i="19"/>
  <c r="G211" i="19"/>
  <c r="G216" i="19"/>
  <c r="H288" i="32"/>
  <c r="H285" i="32"/>
  <c r="Y541" i="10" s="1"/>
  <c r="T250" i="24"/>
  <c r="T247" i="24"/>
  <c r="AK274" i="10" s="1"/>
  <c r="W139" i="22"/>
  <c r="W230" i="22"/>
  <c r="T183" i="10" s="1"/>
  <c r="H183" i="10" s="1"/>
  <c r="W215" i="22"/>
  <c r="E209" i="22"/>
  <c r="E212" i="22"/>
  <c r="J287" i="33"/>
  <c r="J292" i="33"/>
  <c r="V212" i="33"/>
  <c r="V209" i="33"/>
  <c r="K291" i="23"/>
  <c r="K306" i="23"/>
  <c r="C285" i="20"/>
  <c r="T85" i="10" s="1"/>
  <c r="C288" i="20"/>
  <c r="P247" i="28"/>
  <c r="AG426" i="10" s="1"/>
  <c r="P250" i="28"/>
  <c r="W288" i="19"/>
  <c r="W285" i="19"/>
  <c r="U306" i="30"/>
  <c r="U291" i="30"/>
  <c r="U287" i="26"/>
  <c r="U292" i="26"/>
  <c r="Q212" i="33"/>
  <c r="Q209" i="33"/>
  <c r="L291" i="22"/>
  <c r="L306" i="22"/>
  <c r="V209" i="21"/>
  <c r="V212" i="21"/>
  <c r="S215" i="18"/>
  <c r="S230" i="18"/>
  <c r="S139" i="18"/>
  <c r="G250" i="30"/>
  <c r="G247" i="30"/>
  <c r="X502" i="10" s="1"/>
  <c r="U250" i="33"/>
  <c r="U247" i="33"/>
  <c r="AL578" i="10" s="1"/>
  <c r="K287" i="23"/>
  <c r="K292" i="23"/>
  <c r="S285" i="33"/>
  <c r="AJ579" i="10" s="1"/>
  <c r="S288" i="33"/>
  <c r="C211" i="21"/>
  <c r="C216" i="21"/>
  <c r="F216" i="29"/>
  <c r="F211" i="29"/>
  <c r="C285" i="22"/>
  <c r="T161" i="10" s="1"/>
  <c r="C288" i="22"/>
  <c r="P247" i="26"/>
  <c r="AG312" i="10" s="1"/>
  <c r="P250" i="26"/>
  <c r="O268" i="26"/>
  <c r="O253" i="26"/>
  <c r="W288" i="24"/>
  <c r="W285" i="24"/>
  <c r="AN275" i="10" s="1"/>
  <c r="P288" i="28"/>
  <c r="P285" i="28"/>
  <c r="AG427" i="10" s="1"/>
  <c r="Q285" i="26"/>
  <c r="AH313" i="10" s="1"/>
  <c r="Q288" i="26"/>
  <c r="C253" i="33"/>
  <c r="C268" i="33"/>
  <c r="D211" i="27"/>
  <c r="D216" i="27"/>
  <c r="H212" i="29"/>
  <c r="H209" i="29"/>
  <c r="U287" i="30"/>
  <c r="U292" i="30"/>
  <c r="J209" i="23"/>
  <c r="J212" i="23"/>
  <c r="AI47" i="10"/>
  <c r="L306" i="30"/>
  <c r="L291" i="30"/>
  <c r="N212" i="23"/>
  <c r="N209" i="23"/>
  <c r="S139" i="33"/>
  <c r="S230" i="33"/>
  <c r="S215" i="33"/>
  <c r="G285" i="18"/>
  <c r="X199" i="10" s="1"/>
  <c r="G288" i="18"/>
  <c r="K291" i="20"/>
  <c r="K306" i="20"/>
  <c r="C211" i="30"/>
  <c r="C216" i="30"/>
  <c r="O212" i="19"/>
  <c r="O209" i="19"/>
  <c r="F230" i="21"/>
  <c r="F215" i="21"/>
  <c r="F139" i="21"/>
  <c r="V285" i="19"/>
  <c r="V288" i="19"/>
  <c r="N249" i="24"/>
  <c r="N254" i="24"/>
  <c r="AK47" i="10"/>
  <c r="O253" i="24"/>
  <c r="O268" i="24"/>
  <c r="K247" i="28"/>
  <c r="AB426" i="10" s="1"/>
  <c r="K250" i="28"/>
  <c r="C254" i="20"/>
  <c r="C249" i="20"/>
  <c r="H247" i="19"/>
  <c r="H250" i="19"/>
  <c r="D216" i="19"/>
  <c r="D211" i="19"/>
  <c r="Q250" i="30"/>
  <c r="Q247" i="30"/>
  <c r="AH502" i="10" s="1"/>
  <c r="J287" i="29"/>
  <c r="J292" i="29"/>
  <c r="D250" i="29"/>
  <c r="D247" i="29"/>
  <c r="U464" i="10" s="1"/>
  <c r="U306" i="25"/>
  <c r="U291" i="25"/>
  <c r="W247" i="33"/>
  <c r="AN578" i="10" s="1"/>
  <c r="W250" i="33"/>
  <c r="F247" i="22"/>
  <c r="W160" i="10" s="1"/>
  <c r="F250" i="22"/>
  <c r="L306" i="32"/>
  <c r="L291" i="32"/>
  <c r="F285" i="27"/>
  <c r="W389" i="10" s="1"/>
  <c r="F288" i="27"/>
  <c r="S216" i="20"/>
  <c r="S211" i="20"/>
  <c r="U291" i="23"/>
  <c r="U306" i="23"/>
  <c r="E250" i="28"/>
  <c r="E247" i="28"/>
  <c r="V426" i="10" s="1"/>
  <c r="L287" i="24"/>
  <c r="L292" i="24"/>
  <c r="J250" i="20"/>
  <c r="J247" i="20"/>
  <c r="AA84" i="10" s="1"/>
  <c r="S250" i="24"/>
  <c r="S247" i="24"/>
  <c r="AJ274" i="10" s="1"/>
  <c r="M250" i="28"/>
  <c r="M247" i="28"/>
  <c r="AD426" i="10" s="1"/>
  <c r="S216" i="21"/>
  <c r="S211" i="21"/>
  <c r="V250" i="20"/>
  <c r="V247" i="20"/>
  <c r="AM84" i="10" s="1"/>
  <c r="K306" i="30"/>
  <c r="K291" i="30"/>
  <c r="P212" i="21"/>
  <c r="P209" i="21"/>
  <c r="N253" i="23"/>
  <c r="N268" i="23"/>
  <c r="E285" i="29"/>
  <c r="V465" i="10" s="1"/>
  <c r="E288" i="29"/>
  <c r="O249" i="19"/>
  <c r="O254" i="19"/>
  <c r="L250" i="30"/>
  <c r="L247" i="30"/>
  <c r="AC502" i="10" s="1"/>
  <c r="C249" i="32"/>
  <c r="C254" i="32"/>
  <c r="O285" i="32"/>
  <c r="AF541" i="10" s="1"/>
  <c r="O288" i="32"/>
  <c r="D216" i="33"/>
  <c r="D211" i="33"/>
  <c r="J291" i="27"/>
  <c r="J306" i="27"/>
  <c r="I285" i="24"/>
  <c r="Z275" i="10" s="1"/>
  <c r="I288" i="24"/>
  <c r="R212" i="19"/>
  <c r="R209" i="19"/>
  <c r="K291" i="28"/>
  <c r="K306" i="28"/>
  <c r="C230" i="27"/>
  <c r="T409" i="10" s="1"/>
  <c r="H409" i="10" s="1"/>
  <c r="C215" i="27"/>
  <c r="C139" i="27"/>
  <c r="F215" i="20"/>
  <c r="F230" i="20"/>
  <c r="F139" i="20"/>
  <c r="W216" i="23"/>
  <c r="W211" i="23"/>
  <c r="D288" i="32"/>
  <c r="D285" i="32"/>
  <c r="U541" i="10" s="1"/>
  <c r="G211" i="29"/>
  <c r="G216" i="29"/>
  <c r="R250" i="25"/>
  <c r="R247" i="25"/>
  <c r="AI350" i="10" s="1"/>
  <c r="W215" i="19"/>
  <c r="W230" i="19"/>
  <c r="W139" i="19"/>
  <c r="G230" i="19"/>
  <c r="G139" i="19"/>
  <c r="G215" i="19"/>
  <c r="H288" i="27"/>
  <c r="H285" i="27"/>
  <c r="Y389" i="10" s="1"/>
  <c r="T247" i="32"/>
  <c r="AK540" i="10" s="1"/>
  <c r="T250" i="32"/>
  <c r="W216" i="22"/>
  <c r="W211" i="22"/>
  <c r="E209" i="30"/>
  <c r="E212" i="30"/>
  <c r="J306" i="33"/>
  <c r="J291" i="33"/>
  <c r="L230" i="27"/>
  <c r="L139" i="27"/>
  <c r="L215" i="27"/>
  <c r="I230" i="25"/>
  <c r="I215" i="25"/>
  <c r="I139" i="25"/>
  <c r="V212" i="18"/>
  <c r="V209" i="18"/>
  <c r="G250" i="20"/>
  <c r="G247" i="20"/>
  <c r="X84" i="10" s="1"/>
  <c r="I249" i="18"/>
  <c r="I254" i="18"/>
  <c r="U250" i="29"/>
  <c r="U247" i="29"/>
  <c r="AL464" i="10" s="1"/>
  <c r="M306" i="33"/>
  <c r="M291" i="33"/>
  <c r="S285" i="19"/>
  <c r="S288" i="19"/>
  <c r="M215" i="20"/>
  <c r="M230" i="20"/>
  <c r="M139" i="20"/>
  <c r="N291" i="32"/>
  <c r="N306" i="32"/>
  <c r="C288" i="32"/>
  <c r="C285" i="32"/>
  <c r="T541" i="10" s="1"/>
  <c r="G216" i="25"/>
  <c r="G211" i="25"/>
  <c r="P247" i="21"/>
  <c r="AG122" i="10" s="1"/>
  <c r="P250" i="21"/>
  <c r="W288" i="21"/>
  <c r="W285" i="21"/>
  <c r="AN123" i="10" s="1"/>
  <c r="W215" i="27"/>
  <c r="W230" i="27"/>
  <c r="T411" i="10" s="1"/>
  <c r="H411" i="10" s="1"/>
  <c r="W139" i="27"/>
  <c r="P288" i="27"/>
  <c r="P285" i="27"/>
  <c r="AG389" i="10" s="1"/>
  <c r="Q288" i="28"/>
  <c r="Q285" i="28"/>
  <c r="AH427" i="10" s="1"/>
  <c r="K216" i="29"/>
  <c r="K211" i="29"/>
  <c r="H212" i="23"/>
  <c r="H209" i="23"/>
  <c r="L211" i="29"/>
  <c r="L216" i="29"/>
  <c r="R288" i="22"/>
  <c r="R285" i="22"/>
  <c r="AI161" i="10" s="1"/>
  <c r="I230" i="18"/>
  <c r="I139" i="18"/>
  <c r="I215" i="18"/>
  <c r="N212" i="24"/>
  <c r="N209" i="24"/>
  <c r="I249" i="24"/>
  <c r="I254" i="24"/>
  <c r="G288" i="26"/>
  <c r="G285" i="26"/>
  <c r="X313" i="10" s="1"/>
  <c r="M287" i="30"/>
  <c r="M292" i="30"/>
  <c r="M215" i="22"/>
  <c r="M139" i="22"/>
  <c r="M230" i="22"/>
  <c r="T182" i="10" s="1"/>
  <c r="H182" i="10" s="1"/>
  <c r="O209" i="27"/>
  <c r="O212" i="27"/>
  <c r="N292" i="20"/>
  <c r="N287" i="20"/>
  <c r="V288" i="21"/>
  <c r="V285" i="21"/>
  <c r="AM123" i="10" s="1"/>
  <c r="AO123" i="10" s="1"/>
  <c r="G216" i="28"/>
  <c r="G211" i="28"/>
  <c r="T285" i="29"/>
  <c r="AK465" i="10" s="1"/>
  <c r="T288" i="29"/>
  <c r="W215" i="32"/>
  <c r="W230" i="32"/>
  <c r="T563" i="10" s="1"/>
  <c r="H563" i="10" s="1"/>
  <c r="W139" i="32"/>
  <c r="K247" i="24"/>
  <c r="AB274" i="10" s="1"/>
  <c r="K250" i="24"/>
  <c r="K215" i="23"/>
  <c r="K139" i="23"/>
  <c r="K230" i="23"/>
  <c r="H250" i="33"/>
  <c r="H247" i="33"/>
  <c r="Y578" i="10" s="1"/>
  <c r="U215" i="22"/>
  <c r="U230" i="22"/>
  <c r="U139" i="22"/>
  <c r="AH46" i="10"/>
  <c r="T230" i="18"/>
  <c r="T139" i="18"/>
  <c r="T215" i="18"/>
  <c r="D247" i="20"/>
  <c r="U84" i="10" s="1"/>
  <c r="D250" i="20"/>
  <c r="L216" i="32"/>
  <c r="L211" i="32"/>
  <c r="W247" i="28"/>
  <c r="AN426" i="10" s="1"/>
  <c r="W250" i="28"/>
  <c r="F250" i="23"/>
  <c r="F247" i="23"/>
  <c r="W236" i="10" s="1"/>
  <c r="I215" i="33"/>
  <c r="I230" i="33"/>
  <c r="I139" i="33"/>
  <c r="F288" i="20"/>
  <c r="F285" i="20"/>
  <c r="W85" i="10" s="1"/>
  <c r="I253" i="30"/>
  <c r="I268" i="30"/>
  <c r="L139" i="26"/>
  <c r="L230" i="26"/>
  <c r="L215" i="26"/>
  <c r="E247" i="21"/>
  <c r="V122" i="10" s="1"/>
  <c r="E250" i="21"/>
  <c r="I215" i="20"/>
  <c r="I230" i="20"/>
  <c r="I139" i="20"/>
  <c r="J250" i="25"/>
  <c r="J247" i="25"/>
  <c r="AA350" i="10" s="1"/>
  <c r="S247" i="33"/>
  <c r="AJ578" i="10" s="1"/>
  <c r="S250" i="33"/>
  <c r="M250" i="32"/>
  <c r="M247" i="32"/>
  <c r="AD540" i="10" s="1"/>
  <c r="I253" i="19"/>
  <c r="I268" i="19"/>
  <c r="V250" i="33"/>
  <c r="V247" i="33"/>
  <c r="AM578" i="10" s="1"/>
  <c r="AO578" i="10" s="1"/>
  <c r="M287" i="25"/>
  <c r="M292" i="25"/>
  <c r="P209" i="29"/>
  <c r="P212" i="29"/>
  <c r="G216" i="33"/>
  <c r="G211" i="33"/>
  <c r="E285" i="24"/>
  <c r="V275" i="10" s="1"/>
  <c r="E288" i="24"/>
  <c r="W216" i="24"/>
  <c r="W211" i="24"/>
  <c r="L247" i="24"/>
  <c r="AC274" i="10" s="1"/>
  <c r="L250" i="24"/>
  <c r="K216" i="18"/>
  <c r="K211" i="18"/>
  <c r="O288" i="26"/>
  <c r="O285" i="26"/>
  <c r="AF313" i="10" s="1"/>
  <c r="U216" i="24"/>
  <c r="U211" i="24"/>
  <c r="T215" i="22"/>
  <c r="T230" i="22"/>
  <c r="T139" i="22"/>
  <c r="I288" i="29"/>
  <c r="I285" i="29"/>
  <c r="Z465" i="10" s="1"/>
  <c r="R209" i="32"/>
  <c r="R212" i="32"/>
  <c r="M292" i="32"/>
  <c r="M287" i="32"/>
  <c r="M139" i="21"/>
  <c r="M230" i="21"/>
  <c r="T144" i="10" s="1"/>
  <c r="H144" i="10" s="1"/>
  <c r="M215" i="21"/>
  <c r="N291" i="29"/>
  <c r="N306" i="29"/>
  <c r="D215" i="28"/>
  <c r="D139" i="28"/>
  <c r="D230" i="28"/>
  <c r="J291" i="22"/>
  <c r="J306" i="22"/>
  <c r="D285" i="21"/>
  <c r="U123" i="10" s="1"/>
  <c r="D288" i="21"/>
  <c r="D215" i="32"/>
  <c r="D230" i="32"/>
  <c r="D139" i="32"/>
  <c r="R247" i="33"/>
  <c r="AI578" i="10" s="1"/>
  <c r="R250" i="33"/>
  <c r="J291" i="20"/>
  <c r="J306" i="20"/>
  <c r="H288" i="25"/>
  <c r="H285" i="25"/>
  <c r="Y351" i="10" s="1"/>
  <c r="T247" i="22"/>
  <c r="AK160" i="10" s="1"/>
  <c r="T250" i="22"/>
  <c r="J292" i="32"/>
  <c r="J287" i="32"/>
  <c r="T216" i="19"/>
  <c r="T211" i="19"/>
  <c r="L216" i="27"/>
  <c r="L211" i="27"/>
  <c r="Q209" i="27"/>
  <c r="Q212" i="27"/>
  <c r="I216" i="25"/>
  <c r="I211" i="25"/>
  <c r="V212" i="29"/>
  <c r="V209" i="29"/>
  <c r="G247" i="28"/>
  <c r="X426" i="10" s="1"/>
  <c r="G250" i="28"/>
  <c r="I253" i="18"/>
  <c r="I268" i="18"/>
  <c r="AL46" i="10"/>
  <c r="M287" i="33"/>
  <c r="M292" i="33"/>
  <c r="S288" i="28"/>
  <c r="S285" i="28"/>
  <c r="AJ427" i="10" s="1"/>
  <c r="M216" i="20"/>
  <c r="M211" i="20"/>
  <c r="N287" i="32"/>
  <c r="N292" i="32"/>
  <c r="C288" i="18"/>
  <c r="C285" i="18"/>
  <c r="T194" i="10" s="1"/>
  <c r="G230" i="25"/>
  <c r="G215" i="25"/>
  <c r="G139" i="25"/>
  <c r="P250" i="27"/>
  <c r="P247" i="27"/>
  <c r="AG388" i="10" s="1"/>
  <c r="W285" i="30"/>
  <c r="AN503" i="10" s="1"/>
  <c r="W288" i="30"/>
  <c r="W216" i="27"/>
  <c r="W211" i="27"/>
  <c r="P288" i="29"/>
  <c r="P285" i="29"/>
  <c r="AG465" i="10" s="1"/>
  <c r="Q285" i="29"/>
  <c r="AH465" i="10" s="1"/>
  <c r="Q288" i="29"/>
  <c r="K215" i="29"/>
  <c r="K230" i="29"/>
  <c r="K139" i="29"/>
  <c r="H209" i="19"/>
  <c r="H212" i="19"/>
  <c r="L215" i="29"/>
  <c r="L139" i="29"/>
  <c r="L230" i="29"/>
  <c r="J209" i="19"/>
  <c r="J212" i="19"/>
  <c r="R288" i="28"/>
  <c r="R285" i="28"/>
  <c r="AI427" i="10" s="1"/>
  <c r="I216" i="18"/>
  <c r="I211" i="18"/>
  <c r="N212" i="19"/>
  <c r="N209" i="19"/>
  <c r="I268" i="24"/>
  <c r="I253" i="24"/>
  <c r="G285" i="19"/>
  <c r="G288" i="19"/>
  <c r="M291" i="30"/>
  <c r="M306" i="30"/>
  <c r="M216" i="22"/>
  <c r="M211" i="22"/>
  <c r="O212" i="25"/>
  <c r="O209" i="25"/>
  <c r="N306" i="20"/>
  <c r="N291" i="20"/>
  <c r="V288" i="32"/>
  <c r="V285" i="32"/>
  <c r="AM541" i="10" s="1"/>
  <c r="AO541" i="10" s="1"/>
  <c r="G139" i="28"/>
  <c r="G215" i="28"/>
  <c r="G230" i="28"/>
  <c r="T288" i="32"/>
  <c r="T285" i="32"/>
  <c r="AK541" i="10" s="1"/>
  <c r="W211" i="32"/>
  <c r="W216" i="32"/>
  <c r="K250" i="27"/>
  <c r="K247" i="27"/>
  <c r="AB388" i="10" s="1"/>
  <c r="K216" i="23"/>
  <c r="K211" i="23"/>
  <c r="H247" i="26"/>
  <c r="Y312" i="10" s="1"/>
  <c r="H250" i="26"/>
  <c r="U211" i="22"/>
  <c r="U216" i="22"/>
  <c r="Q250" i="29"/>
  <c r="Q247" i="29"/>
  <c r="AH464" i="10" s="1"/>
  <c r="T216" i="18"/>
  <c r="T211" i="18"/>
  <c r="D247" i="26"/>
  <c r="U312" i="10" s="1"/>
  <c r="D250" i="26"/>
  <c r="L139" i="32"/>
  <c r="L230" i="32"/>
  <c r="L215" i="32"/>
  <c r="W247" i="30"/>
  <c r="AN502" i="10" s="1"/>
  <c r="W250" i="30"/>
  <c r="W46" i="10"/>
  <c r="I211" i="33"/>
  <c r="I216" i="33"/>
  <c r="F288" i="19"/>
  <c r="F285" i="19"/>
  <c r="I249" i="30"/>
  <c r="I254" i="30"/>
  <c r="L211" i="26"/>
  <c r="L216" i="26"/>
  <c r="E247" i="19"/>
  <c r="E250" i="19"/>
  <c r="I216" i="20"/>
  <c r="I211" i="20"/>
  <c r="J247" i="29"/>
  <c r="AA464" i="10" s="1"/>
  <c r="J250" i="29"/>
  <c r="S250" i="19"/>
  <c r="S247" i="19"/>
  <c r="M250" i="24"/>
  <c r="M247" i="24"/>
  <c r="AD274" i="10" s="1"/>
  <c r="I249" i="19"/>
  <c r="I254" i="19"/>
  <c r="V250" i="25"/>
  <c r="V247" i="25"/>
  <c r="AM350" i="10" s="1"/>
  <c r="AO350" i="10" s="1"/>
  <c r="M291" i="25"/>
  <c r="M306" i="25"/>
  <c r="P209" i="28"/>
  <c r="P212" i="28"/>
  <c r="G215" i="33"/>
  <c r="G139" i="33"/>
  <c r="G230" i="33"/>
  <c r="E285" i="19"/>
  <c r="E288" i="19"/>
  <c r="W215" i="24"/>
  <c r="W139" i="24"/>
  <c r="W230" i="24"/>
  <c r="T297" i="10" s="1"/>
  <c r="H297" i="10" s="1"/>
  <c r="L247" i="25"/>
  <c r="AC350" i="10" s="1"/>
  <c r="L250" i="25"/>
  <c r="K139" i="18"/>
  <c r="K230" i="18"/>
  <c r="K215" i="18"/>
  <c r="O285" i="22"/>
  <c r="AF161" i="10" s="1"/>
  <c r="O288" i="22"/>
  <c r="U139" i="24"/>
  <c r="U215" i="24"/>
  <c r="U230" i="24"/>
  <c r="T216" i="22"/>
  <c r="T211" i="22"/>
  <c r="I285" i="23"/>
  <c r="Z237" i="10" s="1"/>
  <c r="I288" i="23"/>
  <c r="R209" i="21"/>
  <c r="R212" i="21"/>
  <c r="M291" i="32"/>
  <c r="M306" i="32"/>
  <c r="M216" i="21"/>
  <c r="M211" i="21"/>
  <c r="N292" i="29"/>
  <c r="N287" i="29"/>
  <c r="D216" i="28"/>
  <c r="D211" i="28"/>
  <c r="J292" i="22"/>
  <c r="J287" i="22"/>
  <c r="U47" i="10"/>
  <c r="D216" i="32"/>
  <c r="D211" i="32"/>
  <c r="R247" i="27"/>
  <c r="AI388" i="10" s="1"/>
  <c r="R250" i="27"/>
  <c r="J292" i="20"/>
  <c r="J287" i="20"/>
  <c r="H288" i="29"/>
  <c r="H285" i="29"/>
  <c r="Y465" i="10" s="1"/>
  <c r="T247" i="23"/>
  <c r="AK236" i="10" s="1"/>
  <c r="T250" i="23"/>
  <c r="J306" i="32"/>
  <c r="J291" i="32"/>
  <c r="E212" i="29"/>
  <c r="E209" i="29"/>
  <c r="T139" i="19"/>
  <c r="T230" i="19"/>
  <c r="T215" i="19"/>
  <c r="K306" i="18"/>
  <c r="K291" i="18"/>
  <c r="Q209" i="26"/>
  <c r="Q212" i="26"/>
  <c r="C216" i="20"/>
  <c r="C211" i="20"/>
  <c r="V212" i="23"/>
  <c r="V209" i="23"/>
  <c r="G250" i="23"/>
  <c r="G247" i="23"/>
  <c r="X236" i="10" s="1"/>
  <c r="F215" i="28"/>
  <c r="F139" i="28"/>
  <c r="F230" i="28"/>
  <c r="U247" i="23"/>
  <c r="AL236" i="10" s="1"/>
  <c r="U250" i="23"/>
  <c r="N254" i="30"/>
  <c r="N249" i="30"/>
  <c r="S288" i="23"/>
  <c r="S285" i="23"/>
  <c r="AJ237" i="10" s="1"/>
  <c r="O253" i="27"/>
  <c r="O268" i="27"/>
  <c r="C253" i="25"/>
  <c r="C268" i="25"/>
  <c r="C288" i="21"/>
  <c r="C285" i="21"/>
  <c r="T123" i="10" s="1"/>
  <c r="P247" i="25"/>
  <c r="AG350" i="10" s="1"/>
  <c r="P250" i="25"/>
  <c r="D215" i="26"/>
  <c r="D139" i="26"/>
  <c r="D230" i="26"/>
  <c r="W288" i="23"/>
  <c r="W285" i="23"/>
  <c r="AN237" i="10" s="1"/>
  <c r="J291" i="25"/>
  <c r="J306" i="25"/>
  <c r="P288" i="24"/>
  <c r="P285" i="24"/>
  <c r="AG275" i="10" s="1"/>
  <c r="Q288" i="33"/>
  <c r="Q285" i="33"/>
  <c r="AH579" i="10" s="1"/>
  <c r="U292" i="21"/>
  <c r="U287" i="21"/>
  <c r="H212" i="25"/>
  <c r="H209" i="25"/>
  <c r="J212" i="27"/>
  <c r="J209" i="27"/>
  <c r="R285" i="27"/>
  <c r="AI389" i="10" s="1"/>
  <c r="R288" i="27"/>
  <c r="C211" i="33"/>
  <c r="C216" i="33"/>
  <c r="N212" i="30"/>
  <c r="N209" i="30"/>
  <c r="F230" i="19"/>
  <c r="F215" i="19"/>
  <c r="F139" i="19"/>
  <c r="G288" i="21"/>
  <c r="G285" i="21"/>
  <c r="X123" i="10" s="1"/>
  <c r="N249" i="32"/>
  <c r="N254" i="32"/>
  <c r="O249" i="29"/>
  <c r="O254" i="29"/>
  <c r="C249" i="22"/>
  <c r="C254" i="22"/>
  <c r="V288" i="29"/>
  <c r="V285" i="29"/>
  <c r="AM465" i="10" s="1"/>
  <c r="AO465" i="10" s="1"/>
  <c r="D139" i="24"/>
  <c r="D230" i="24"/>
  <c r="D215" i="24"/>
  <c r="T285" i="33"/>
  <c r="AK579" i="10" s="1"/>
  <c r="T288" i="33"/>
  <c r="K250" i="22"/>
  <c r="K247" i="22"/>
  <c r="AB160" i="10" s="1"/>
  <c r="U306" i="28"/>
  <c r="U291" i="28"/>
  <c r="H250" i="32"/>
  <c r="H247" i="32"/>
  <c r="Y540" i="10" s="1"/>
  <c r="L306" i="19"/>
  <c r="L291" i="19"/>
  <c r="Q247" i="27"/>
  <c r="AH388" i="10" s="1"/>
  <c r="Q250" i="27"/>
  <c r="S215" i="29"/>
  <c r="S139" i="29"/>
  <c r="S230" i="29"/>
  <c r="D250" i="23"/>
  <c r="D247" i="23"/>
  <c r="U236" i="10" s="1"/>
  <c r="K291" i="32"/>
  <c r="K306" i="32"/>
  <c r="W250" i="26"/>
  <c r="W247" i="26"/>
  <c r="AN312" i="10" s="1"/>
  <c r="F250" i="18"/>
  <c r="F247" i="18"/>
  <c r="W198" i="10" s="1"/>
  <c r="C216" i="26"/>
  <c r="C211" i="26"/>
  <c r="F285" i="32"/>
  <c r="W541" i="10" s="1"/>
  <c r="F288" i="32"/>
  <c r="F216" i="30"/>
  <c r="F211" i="30"/>
  <c r="K292" i="29"/>
  <c r="K287" i="29"/>
  <c r="E250" i="27"/>
  <c r="E247" i="27"/>
  <c r="V388" i="10" s="1"/>
  <c r="J247" i="24"/>
  <c r="AA274" i="10" s="1"/>
  <c r="J250" i="24"/>
  <c r="T67" i="10"/>
  <c r="H67" i="10" s="1"/>
  <c r="S247" i="23"/>
  <c r="AJ236" i="10" s="1"/>
  <c r="S250" i="23"/>
  <c r="M250" i="27"/>
  <c r="M247" i="27"/>
  <c r="AD388" i="10" s="1"/>
  <c r="F211" i="23"/>
  <c r="F216" i="23"/>
  <c r="V247" i="23"/>
  <c r="AM236" i="10" s="1"/>
  <c r="AO236" i="10" s="1"/>
  <c r="V250" i="23"/>
  <c r="C249" i="28"/>
  <c r="C254" i="28"/>
  <c r="P209" i="19"/>
  <c r="P212" i="19"/>
  <c r="D211" i="30"/>
  <c r="D216" i="30"/>
  <c r="E288" i="30"/>
  <c r="E285" i="30"/>
  <c r="V503" i="10" s="1"/>
  <c r="J306" i="26"/>
  <c r="J291" i="26"/>
  <c r="L250" i="22"/>
  <c r="L247" i="22"/>
  <c r="AC160" i="10" s="1"/>
  <c r="U292" i="27"/>
  <c r="U287" i="27"/>
  <c r="O285" i="20"/>
  <c r="AF85" i="10" s="1"/>
  <c r="O288" i="20"/>
  <c r="L292" i="20"/>
  <c r="L287" i="20"/>
  <c r="S230" i="30"/>
  <c r="S139" i="30"/>
  <c r="S215" i="30"/>
  <c r="K292" i="24"/>
  <c r="K287" i="24"/>
  <c r="I285" i="28"/>
  <c r="Z427" i="10" s="1"/>
  <c r="I288" i="28"/>
  <c r="N253" i="25"/>
  <c r="N268" i="25"/>
  <c r="O254" i="23"/>
  <c r="O249" i="23"/>
  <c r="S216" i="24"/>
  <c r="S211" i="24"/>
  <c r="U211" i="19"/>
  <c r="U216" i="19"/>
  <c r="D285" i="25"/>
  <c r="U351" i="10" s="1"/>
  <c r="D288" i="25"/>
  <c r="U216" i="20"/>
  <c r="U211" i="20"/>
  <c r="R250" i="20"/>
  <c r="R247" i="20"/>
  <c r="AI84" i="10" s="1"/>
  <c r="T216" i="21"/>
  <c r="T211" i="21"/>
  <c r="U139" i="25"/>
  <c r="U230" i="25"/>
  <c r="U215" i="25"/>
  <c r="H288" i="22"/>
  <c r="H285" i="22"/>
  <c r="Y161" i="10" s="1"/>
  <c r="T250" i="33"/>
  <c r="T247" i="33"/>
  <c r="AK578" i="10" s="1"/>
  <c r="T216" i="20"/>
  <c r="T211" i="20"/>
  <c r="E212" i="23"/>
  <c r="E209" i="23"/>
  <c r="I249" i="22"/>
  <c r="I254" i="22"/>
  <c r="O249" i="27"/>
  <c r="O254" i="27"/>
  <c r="C254" i="25"/>
  <c r="C249" i="25"/>
  <c r="C288" i="33"/>
  <c r="C285" i="33"/>
  <c r="T579" i="10" s="1"/>
  <c r="P247" i="30"/>
  <c r="AG502" i="10" s="1"/>
  <c r="P250" i="30"/>
  <c r="D211" i="26"/>
  <c r="D216" i="26"/>
  <c r="W288" i="28"/>
  <c r="W285" i="28"/>
  <c r="AN427" i="10" s="1"/>
  <c r="J287" i="25"/>
  <c r="J292" i="25"/>
  <c r="P288" i="20"/>
  <c r="P285" i="20"/>
  <c r="AG85" i="10" s="1"/>
  <c r="Q288" i="25"/>
  <c r="Q285" i="25"/>
  <c r="AH351" i="10" s="1"/>
  <c r="U291" i="21"/>
  <c r="U306" i="21"/>
  <c r="H212" i="21"/>
  <c r="H209" i="21"/>
  <c r="J212" i="33"/>
  <c r="J209" i="33"/>
  <c r="R288" i="20"/>
  <c r="R285" i="20"/>
  <c r="AI85" i="10" s="1"/>
  <c r="C139" i="33"/>
  <c r="C230" i="33"/>
  <c r="T599" i="10" s="1"/>
  <c r="H599" i="10" s="1"/>
  <c r="C215" i="33"/>
  <c r="N209" i="20"/>
  <c r="N212" i="20"/>
  <c r="F216" i="19"/>
  <c r="F211" i="19"/>
  <c r="G288" i="28"/>
  <c r="G285" i="28"/>
  <c r="X427" i="10" s="1"/>
  <c r="N268" i="32"/>
  <c r="N253" i="32"/>
  <c r="O209" i="32"/>
  <c r="O212" i="32"/>
  <c r="O253" i="29"/>
  <c r="O268" i="29"/>
  <c r="C268" i="22"/>
  <c r="C253" i="22"/>
  <c r="V288" i="24"/>
  <c r="V285" i="24"/>
  <c r="AM275" i="10" s="1"/>
  <c r="AO275" i="10" s="1"/>
  <c r="D211" i="24"/>
  <c r="D216" i="24"/>
  <c r="T285" i="28"/>
  <c r="AK427" i="10" s="1"/>
  <c r="T288" i="28"/>
  <c r="K247" i="18"/>
  <c r="AB198" i="10" s="1"/>
  <c r="K250" i="18"/>
  <c r="U287" i="28"/>
  <c r="U292" i="28"/>
  <c r="H247" i="21"/>
  <c r="Y122" i="10" s="1"/>
  <c r="H250" i="21"/>
  <c r="L292" i="19"/>
  <c r="L287" i="19"/>
  <c r="Q247" i="20"/>
  <c r="AH84" i="10" s="1"/>
  <c r="Q250" i="20"/>
  <c r="S211" i="29"/>
  <c r="S216" i="29"/>
  <c r="D250" i="28"/>
  <c r="D247" i="28"/>
  <c r="U426" i="10" s="1"/>
  <c r="K292" i="32"/>
  <c r="K287" i="32"/>
  <c r="W250" i="21"/>
  <c r="W247" i="21"/>
  <c r="AN122" i="10" s="1"/>
  <c r="F250" i="29"/>
  <c r="F247" i="29"/>
  <c r="W464" i="10" s="1"/>
  <c r="C215" i="26"/>
  <c r="C230" i="26"/>
  <c r="T333" i="10" s="1"/>
  <c r="H333" i="10" s="1"/>
  <c r="C139" i="26"/>
  <c r="F288" i="26"/>
  <c r="F285" i="26"/>
  <c r="W313" i="10" s="1"/>
  <c r="F139" i="30"/>
  <c r="F230" i="30"/>
  <c r="F215" i="30"/>
  <c r="K306" i="29"/>
  <c r="K291" i="29"/>
  <c r="E247" i="20"/>
  <c r="V84" i="10" s="1"/>
  <c r="E250" i="20"/>
  <c r="J247" i="21"/>
  <c r="AA122" i="10" s="1"/>
  <c r="J250" i="21"/>
  <c r="S250" i="27"/>
  <c r="S247" i="27"/>
  <c r="AJ388" i="10" s="1"/>
  <c r="M250" i="23"/>
  <c r="M247" i="23"/>
  <c r="AD236" i="10" s="1"/>
  <c r="F215" i="23"/>
  <c r="F230" i="23"/>
  <c r="F139" i="23"/>
  <c r="AM46" i="10"/>
  <c r="AO46" i="10" s="1"/>
  <c r="C253" i="28"/>
  <c r="C268" i="28"/>
  <c r="P209" i="20"/>
  <c r="P212" i="20"/>
  <c r="D139" i="30"/>
  <c r="D230" i="30"/>
  <c r="D215" i="30"/>
  <c r="E285" i="26"/>
  <c r="V313" i="10" s="1"/>
  <c r="E288" i="26"/>
  <c r="J292" i="26"/>
  <c r="J287" i="26"/>
  <c r="L247" i="27"/>
  <c r="AC388" i="10" s="1"/>
  <c r="L250" i="27"/>
  <c r="U291" i="27"/>
  <c r="U306" i="27"/>
  <c r="O288" i="29"/>
  <c r="O285" i="29"/>
  <c r="AF465" i="10" s="1"/>
  <c r="L291" i="20"/>
  <c r="L306" i="20"/>
  <c r="S216" i="30"/>
  <c r="S211" i="30"/>
  <c r="K291" i="24"/>
  <c r="K306" i="24"/>
  <c r="I288" i="27"/>
  <c r="I285" i="27"/>
  <c r="Z389" i="10" s="1"/>
  <c r="R212" i="25"/>
  <c r="R209" i="25"/>
  <c r="N249" i="25"/>
  <c r="N254" i="25"/>
  <c r="O253" i="23"/>
  <c r="O268" i="23"/>
  <c r="S230" i="24"/>
  <c r="S139" i="24"/>
  <c r="S215" i="24"/>
  <c r="U139" i="19"/>
  <c r="U230" i="19"/>
  <c r="U215" i="19"/>
  <c r="D285" i="30"/>
  <c r="U503" i="10" s="1"/>
  <c r="D288" i="30"/>
  <c r="U215" i="20"/>
  <c r="U139" i="20"/>
  <c r="U230" i="20"/>
  <c r="AI46" i="10"/>
  <c r="T215" i="21"/>
  <c r="T230" i="21"/>
  <c r="T139" i="21"/>
  <c r="U216" i="25"/>
  <c r="U211" i="25"/>
  <c r="H288" i="24"/>
  <c r="H285" i="24"/>
  <c r="Y275" i="10" s="1"/>
  <c r="T247" i="27"/>
  <c r="AK388" i="10" s="1"/>
  <c r="T250" i="27"/>
  <c r="T230" i="20"/>
  <c r="T215" i="20"/>
  <c r="T139" i="20"/>
  <c r="E209" i="27"/>
  <c r="E212" i="27"/>
  <c r="I268" i="22"/>
  <c r="I253" i="22"/>
  <c r="K292" i="18"/>
  <c r="K287" i="18"/>
  <c r="Q209" i="23"/>
  <c r="Q212" i="23"/>
  <c r="C215" i="20"/>
  <c r="C230" i="20"/>
  <c r="C139" i="20"/>
  <c r="V212" i="22"/>
  <c r="V209" i="22"/>
  <c r="G247" i="19"/>
  <c r="G250" i="19"/>
  <c r="F216" i="28"/>
  <c r="F211" i="28"/>
  <c r="U247" i="22"/>
  <c r="AL160" i="10" s="1"/>
  <c r="U250" i="22"/>
  <c r="N253" i="30"/>
  <c r="N268" i="30"/>
  <c r="S285" i="27"/>
  <c r="AJ389" i="10" s="1"/>
  <c r="S288" i="27"/>
  <c r="M292" i="20"/>
  <c r="M287" i="20"/>
  <c r="Q209" i="28"/>
  <c r="Q212" i="28"/>
  <c r="V212" i="25"/>
  <c r="V209" i="25"/>
  <c r="G250" i="18"/>
  <c r="G247" i="18"/>
  <c r="X198" i="10" s="1"/>
  <c r="N287" i="25"/>
  <c r="N292" i="25"/>
  <c r="U250" i="19"/>
  <c r="U247" i="19"/>
  <c r="G216" i="30"/>
  <c r="G211" i="30"/>
  <c r="S285" i="18"/>
  <c r="AJ199" i="10" s="1"/>
  <c r="S288" i="18"/>
  <c r="W211" i="25"/>
  <c r="W216" i="25"/>
  <c r="K230" i="26"/>
  <c r="K139" i="26"/>
  <c r="K215" i="26"/>
  <c r="T47" i="10"/>
  <c r="P250" i="22"/>
  <c r="P247" i="22"/>
  <c r="AG160" i="10" s="1"/>
  <c r="U211" i="18"/>
  <c r="U216" i="18"/>
  <c r="W288" i="25"/>
  <c r="W285" i="25"/>
  <c r="AN351" i="10" s="1"/>
  <c r="T215" i="25"/>
  <c r="T139" i="25"/>
  <c r="T230" i="25"/>
  <c r="P288" i="19"/>
  <c r="P285" i="19"/>
  <c r="AH47" i="10"/>
  <c r="L211" i="21"/>
  <c r="L216" i="21"/>
  <c r="H212" i="24"/>
  <c r="H209" i="24"/>
  <c r="J212" i="22"/>
  <c r="J209" i="22"/>
  <c r="M291" i="21"/>
  <c r="M306" i="21"/>
  <c r="R285" i="24"/>
  <c r="AI275" i="10" s="1"/>
  <c r="R288" i="24"/>
  <c r="M215" i="30"/>
  <c r="M230" i="30"/>
  <c r="T524" i="10" s="1"/>
  <c r="H524" i="10" s="1"/>
  <c r="M139" i="30"/>
  <c r="N212" i="21"/>
  <c r="N209" i="21"/>
  <c r="N287" i="27"/>
  <c r="N292" i="27"/>
  <c r="G285" i="22"/>
  <c r="X161" i="10" s="1"/>
  <c r="G288" i="22"/>
  <c r="G211" i="22"/>
  <c r="G216" i="22"/>
  <c r="O212" i="20"/>
  <c r="O209" i="20"/>
  <c r="W211" i="29"/>
  <c r="W216" i="29"/>
  <c r="K216" i="28"/>
  <c r="K211" i="28"/>
  <c r="V288" i="18"/>
  <c r="V285" i="18"/>
  <c r="AM199" i="10" s="1"/>
  <c r="AO199" i="10" s="1"/>
  <c r="T285" i="20"/>
  <c r="AK85" i="10" s="1"/>
  <c r="T288" i="20"/>
  <c r="U215" i="30"/>
  <c r="U230" i="30"/>
  <c r="U139" i="30"/>
  <c r="K247" i="20"/>
  <c r="AB84" i="10" s="1"/>
  <c r="K250" i="20"/>
  <c r="T216" i="32"/>
  <c r="T211" i="32"/>
  <c r="H247" i="23"/>
  <c r="Y236" i="10" s="1"/>
  <c r="H250" i="23"/>
  <c r="L211" i="24"/>
  <c r="L216" i="24"/>
  <c r="I216" i="21"/>
  <c r="I211" i="21"/>
  <c r="Q250" i="33"/>
  <c r="Q247" i="33"/>
  <c r="AH578" i="10" s="1"/>
  <c r="I254" i="27"/>
  <c r="I249" i="27"/>
  <c r="U46" i="10"/>
  <c r="M291" i="22"/>
  <c r="M306" i="22"/>
  <c r="W250" i="25"/>
  <c r="W247" i="25"/>
  <c r="AN350" i="10" s="1"/>
  <c r="F250" i="19"/>
  <c r="F247" i="19"/>
  <c r="M215" i="25"/>
  <c r="M139" i="25"/>
  <c r="M230" i="25"/>
  <c r="T372" i="10" s="1"/>
  <c r="H372" i="10" s="1"/>
  <c r="F288" i="33"/>
  <c r="F285" i="33"/>
  <c r="W579" i="10" s="1"/>
  <c r="N291" i="26"/>
  <c r="N306" i="26"/>
  <c r="M306" i="19"/>
  <c r="M291" i="19"/>
  <c r="E247" i="26"/>
  <c r="V312" i="10" s="1"/>
  <c r="E250" i="26"/>
  <c r="J250" i="26"/>
  <c r="J247" i="26"/>
  <c r="AA312" i="10" s="1"/>
  <c r="M211" i="18"/>
  <c r="M216" i="18"/>
  <c r="S250" i="28"/>
  <c r="S247" i="28"/>
  <c r="AJ426" i="10" s="1"/>
  <c r="M247" i="26"/>
  <c r="AD312" i="10" s="1"/>
  <c r="M250" i="26"/>
  <c r="N287" i="28"/>
  <c r="N292" i="28"/>
  <c r="V247" i="24"/>
  <c r="AM274" i="10" s="1"/>
  <c r="AO274" i="10" s="1"/>
  <c r="V250" i="24"/>
  <c r="K230" i="20"/>
  <c r="K215" i="20"/>
  <c r="K139" i="20"/>
  <c r="P209" i="30"/>
  <c r="P212" i="30"/>
  <c r="U215" i="27"/>
  <c r="U230" i="27"/>
  <c r="U139" i="27"/>
  <c r="E288" i="25"/>
  <c r="E285" i="25"/>
  <c r="V351" i="10" s="1"/>
  <c r="L250" i="18"/>
  <c r="L247" i="18"/>
  <c r="AC198" i="10" s="1"/>
  <c r="T230" i="33"/>
  <c r="T139" i="33"/>
  <c r="T215" i="33"/>
  <c r="O285" i="25"/>
  <c r="AF351" i="10" s="1"/>
  <c r="O288" i="25"/>
  <c r="L211" i="30"/>
  <c r="L216" i="30"/>
  <c r="I215" i="26"/>
  <c r="I139" i="26"/>
  <c r="I230" i="26"/>
  <c r="I254" i="32"/>
  <c r="I249" i="32"/>
  <c r="M287" i="27"/>
  <c r="M292" i="27"/>
  <c r="I285" i="25"/>
  <c r="Z351" i="10" s="1"/>
  <c r="I288" i="25"/>
  <c r="R209" i="28"/>
  <c r="R212" i="28"/>
  <c r="G230" i="24"/>
  <c r="G215" i="24"/>
  <c r="G139" i="24"/>
  <c r="W215" i="18"/>
  <c r="W139" i="18"/>
  <c r="W230" i="18"/>
  <c r="N292" i="33"/>
  <c r="N287" i="33"/>
  <c r="L306" i="33"/>
  <c r="L291" i="33"/>
  <c r="S216" i="23"/>
  <c r="S211" i="23"/>
  <c r="D285" i="33"/>
  <c r="U579" i="10" s="1"/>
  <c r="D288" i="33"/>
  <c r="L306" i="18"/>
  <c r="L291" i="18"/>
  <c r="R247" i="32"/>
  <c r="AI540" i="10" s="1"/>
  <c r="R250" i="32"/>
  <c r="S230" i="27"/>
  <c r="S139" i="27"/>
  <c r="S215" i="27"/>
  <c r="L292" i="28"/>
  <c r="L287" i="28"/>
  <c r="H288" i="33"/>
  <c r="H285" i="33"/>
  <c r="Y579" i="10" s="1"/>
  <c r="T250" i="19"/>
  <c r="T247" i="19"/>
  <c r="S216" i="19"/>
  <c r="S211" i="19"/>
  <c r="E209" i="26"/>
  <c r="E212" i="26"/>
  <c r="I253" i="28"/>
  <c r="I268" i="28"/>
  <c r="J212" i="25"/>
  <c r="J209" i="25"/>
  <c r="M292" i="21"/>
  <c r="M287" i="21"/>
  <c r="R285" i="33"/>
  <c r="AI579" i="10" s="1"/>
  <c r="R288" i="33"/>
  <c r="M211" i="30"/>
  <c r="M216" i="30"/>
  <c r="N212" i="32"/>
  <c r="N209" i="32"/>
  <c r="N291" i="27"/>
  <c r="N306" i="27"/>
  <c r="G285" i="29"/>
  <c r="X465" i="10" s="1"/>
  <c r="G288" i="29"/>
  <c r="G215" i="22"/>
  <c r="G139" i="22"/>
  <c r="G230" i="22"/>
  <c r="O212" i="18"/>
  <c r="O209" i="18"/>
  <c r="W230" i="29"/>
  <c r="T487" i="10" s="1"/>
  <c r="H487" i="10" s="1"/>
  <c r="W139" i="29"/>
  <c r="W215" i="29"/>
  <c r="K215" i="28"/>
  <c r="K139" i="28"/>
  <c r="K230" i="28"/>
  <c r="AM47" i="10"/>
  <c r="AO47" i="10" s="1"/>
  <c r="T288" i="30"/>
  <c r="T285" i="30"/>
  <c r="AK503" i="10" s="1"/>
  <c r="U211" i="30"/>
  <c r="U216" i="30"/>
  <c r="K247" i="21"/>
  <c r="AB122" i="10" s="1"/>
  <c r="K250" i="21"/>
  <c r="T139" i="32"/>
  <c r="T230" i="32"/>
  <c r="T215" i="32"/>
  <c r="H247" i="18"/>
  <c r="Y198" i="10" s="1"/>
  <c r="H250" i="18"/>
  <c r="L139" i="24"/>
  <c r="L230" i="24"/>
  <c r="L215" i="24"/>
  <c r="I215" i="21"/>
  <c r="I230" i="21"/>
  <c r="I139" i="21"/>
  <c r="Q247" i="19"/>
  <c r="Q250" i="19"/>
  <c r="I253" i="27"/>
  <c r="I268" i="27"/>
  <c r="D250" i="19"/>
  <c r="D247" i="19"/>
  <c r="M292" i="22"/>
  <c r="M287" i="22"/>
  <c r="W247" i="19"/>
  <c r="W250" i="19"/>
  <c r="F250" i="20"/>
  <c r="F247" i="20"/>
  <c r="W84" i="10" s="1"/>
  <c r="M216" i="25"/>
  <c r="M211" i="25"/>
  <c r="F285" i="30"/>
  <c r="W503" i="10" s="1"/>
  <c r="F288" i="30"/>
  <c r="N292" i="26"/>
  <c r="N287" i="26"/>
  <c r="M292" i="19"/>
  <c r="M287" i="19"/>
  <c r="E250" i="30"/>
  <c r="E247" i="30"/>
  <c r="V502" i="10" s="1"/>
  <c r="AA46" i="10"/>
  <c r="M139" i="18"/>
  <c r="M230" i="18"/>
  <c r="M215" i="18"/>
  <c r="S250" i="22"/>
  <c r="S247" i="22"/>
  <c r="AJ160" i="10" s="1"/>
  <c r="M247" i="19"/>
  <c r="M250" i="19"/>
  <c r="N291" i="28"/>
  <c r="N306" i="28"/>
  <c r="V250" i="21"/>
  <c r="V247" i="21"/>
  <c r="AM122" i="10" s="1"/>
  <c r="AO122" i="10" s="1"/>
  <c r="K216" i="20"/>
  <c r="K211" i="20"/>
  <c r="P212" i="25"/>
  <c r="P209" i="25"/>
  <c r="U216" i="27"/>
  <c r="U211" i="27"/>
  <c r="E288" i="27"/>
  <c r="E285" i="27"/>
  <c r="V389" i="10" s="1"/>
  <c r="L250" i="32"/>
  <c r="L247" i="32"/>
  <c r="AC540" i="10" s="1"/>
  <c r="T216" i="33"/>
  <c r="T211" i="33"/>
  <c r="O288" i="27"/>
  <c r="O285" i="27"/>
  <c r="AF389" i="10" s="1"/>
  <c r="L230" i="30"/>
  <c r="L139" i="30"/>
  <c r="L215" i="30"/>
  <c r="I211" i="26"/>
  <c r="I216" i="26"/>
  <c r="I268" i="32"/>
  <c r="I253" i="32"/>
  <c r="M306" i="27"/>
  <c r="M291" i="27"/>
  <c r="I288" i="19"/>
  <c r="I285" i="19"/>
  <c r="R212" i="30"/>
  <c r="R209" i="30"/>
  <c r="G216" i="24"/>
  <c r="G211" i="24"/>
  <c r="W216" i="18"/>
  <c r="W211" i="18"/>
  <c r="N306" i="33"/>
  <c r="N291" i="33"/>
  <c r="L287" i="33"/>
  <c r="L292" i="33"/>
  <c r="S139" i="23"/>
  <c r="S230" i="23"/>
  <c r="S215" i="23"/>
  <c r="D285" i="22"/>
  <c r="U161" i="10" s="1"/>
  <c r="D288" i="22"/>
  <c r="L292" i="18"/>
  <c r="L287" i="18"/>
  <c r="R250" i="18"/>
  <c r="R247" i="18"/>
  <c r="AI198" i="10" s="1"/>
  <c r="S211" i="27"/>
  <c r="S216" i="27"/>
  <c r="L291" i="28"/>
  <c r="L306" i="28"/>
  <c r="H288" i="18"/>
  <c r="H285" i="18"/>
  <c r="Y199" i="10" s="1"/>
  <c r="T247" i="26"/>
  <c r="AK312" i="10" s="1"/>
  <c r="T250" i="26"/>
  <c r="S215" i="19"/>
  <c r="S139" i="19"/>
  <c r="S230" i="19"/>
  <c r="E212" i="18"/>
  <c r="E209" i="18"/>
  <c r="I254" i="28"/>
  <c r="I249" i="28"/>
  <c r="N254" i="20"/>
  <c r="N249" i="20"/>
  <c r="Q212" i="29"/>
  <c r="Q209" i="29"/>
  <c r="O253" i="32"/>
  <c r="O268" i="32"/>
  <c r="V209" i="24"/>
  <c r="V212" i="24"/>
  <c r="G250" i="21"/>
  <c r="G247" i="21"/>
  <c r="X122" i="10" s="1"/>
  <c r="U247" i="27"/>
  <c r="AL388" i="10" s="1"/>
  <c r="U250" i="27"/>
  <c r="C253" i="18"/>
  <c r="C268" i="18"/>
  <c r="D215" i="23"/>
  <c r="D139" i="23"/>
  <c r="D230" i="23"/>
  <c r="S285" i="21"/>
  <c r="AJ123" i="10" s="1"/>
  <c r="S288" i="21"/>
  <c r="J292" i="24"/>
  <c r="J287" i="24"/>
  <c r="U291" i="29"/>
  <c r="U306" i="29"/>
  <c r="C288" i="23"/>
  <c r="C285" i="23"/>
  <c r="T237" i="10" s="1"/>
  <c r="AG46" i="10"/>
  <c r="L292" i="29"/>
  <c r="L287" i="29"/>
  <c r="W288" i="20"/>
  <c r="W285" i="20"/>
  <c r="AN85" i="10" s="1"/>
  <c r="S215" i="26"/>
  <c r="S139" i="26"/>
  <c r="S230" i="26"/>
  <c r="P285" i="21"/>
  <c r="AG123" i="10" s="1"/>
  <c r="P288" i="21"/>
  <c r="Q285" i="22"/>
  <c r="AH161" i="10" s="1"/>
  <c r="Q288" i="22"/>
  <c r="K291" i="25"/>
  <c r="K306" i="25"/>
  <c r="C139" i="22"/>
  <c r="C215" i="22"/>
  <c r="C230" i="22"/>
  <c r="T181" i="10" s="1"/>
  <c r="H181" i="10" s="1"/>
  <c r="H209" i="26"/>
  <c r="H212" i="26"/>
  <c r="J212" i="29"/>
  <c r="J209" i="29"/>
  <c r="N254" i="19"/>
  <c r="N249" i="19"/>
  <c r="R285" i="18"/>
  <c r="AI199" i="10" s="1"/>
  <c r="R288" i="18"/>
  <c r="O254" i="21"/>
  <c r="O249" i="21"/>
  <c r="N209" i="22"/>
  <c r="N212" i="22"/>
  <c r="G288" i="33"/>
  <c r="G285" i="33"/>
  <c r="X579" i="10" s="1"/>
  <c r="C254" i="21"/>
  <c r="C249" i="21"/>
  <c r="D230" i="22"/>
  <c r="D215" i="22"/>
  <c r="D139" i="22"/>
  <c r="O209" i="28"/>
  <c r="O212" i="28"/>
  <c r="J292" i="18"/>
  <c r="J287" i="18"/>
  <c r="U287" i="22"/>
  <c r="U292" i="22"/>
  <c r="V288" i="33"/>
  <c r="V285" i="33"/>
  <c r="AM579" i="10" s="1"/>
  <c r="AO579" i="10" s="1"/>
  <c r="T288" i="21"/>
  <c r="T285" i="21"/>
  <c r="AK123" i="10" s="1"/>
  <c r="L287" i="26"/>
  <c r="L292" i="26"/>
  <c r="AB46" i="10"/>
  <c r="S215" i="25"/>
  <c r="S139" i="25"/>
  <c r="S230" i="25"/>
  <c r="H247" i="22"/>
  <c r="Y160" i="10" s="1"/>
  <c r="H250" i="22"/>
  <c r="K291" i="22"/>
  <c r="K306" i="22"/>
  <c r="C139" i="29"/>
  <c r="C215" i="29"/>
  <c r="C230" i="29"/>
  <c r="T485" i="10" s="1"/>
  <c r="H485" i="10" s="1"/>
  <c r="Q250" i="25"/>
  <c r="Q247" i="25"/>
  <c r="AH350" i="10" s="1"/>
  <c r="F216" i="25"/>
  <c r="F211" i="25"/>
  <c r="D247" i="27"/>
  <c r="U388" i="10" s="1"/>
  <c r="D250" i="27"/>
  <c r="W250" i="22"/>
  <c r="W247" i="22"/>
  <c r="AN160" i="10" s="1"/>
  <c r="N249" i="33"/>
  <c r="N254" i="33"/>
  <c r="F250" i="25"/>
  <c r="F247" i="25"/>
  <c r="W350" i="10" s="1"/>
  <c r="O249" i="33"/>
  <c r="O254" i="33"/>
  <c r="F288" i="28"/>
  <c r="F285" i="28"/>
  <c r="W427" i="10" s="1"/>
  <c r="C249" i="27"/>
  <c r="C254" i="27"/>
  <c r="E250" i="29"/>
  <c r="E247" i="29"/>
  <c r="V464" i="10" s="1"/>
  <c r="N254" i="21"/>
  <c r="N249" i="21"/>
  <c r="J247" i="32"/>
  <c r="AA540" i="10" s="1"/>
  <c r="J250" i="32"/>
  <c r="S247" i="21"/>
  <c r="AJ122" i="10" s="1"/>
  <c r="S250" i="21"/>
  <c r="M247" i="21"/>
  <c r="AD122" i="10" s="1"/>
  <c r="M250" i="21"/>
  <c r="C268" i="19"/>
  <c r="C253" i="19"/>
  <c r="V250" i="32"/>
  <c r="V247" i="32"/>
  <c r="AM540" i="10" s="1"/>
  <c r="AO540" i="10" s="1"/>
  <c r="U291" i="20"/>
  <c r="U306" i="20"/>
  <c r="P209" i="18"/>
  <c r="P212" i="18"/>
  <c r="L292" i="25"/>
  <c r="L287" i="25"/>
  <c r="E288" i="20"/>
  <c r="E285" i="20"/>
  <c r="V85" i="10" s="1"/>
  <c r="L250" i="29"/>
  <c r="L247" i="29"/>
  <c r="AC464" i="10" s="1"/>
  <c r="S211" i="22"/>
  <c r="S216" i="22"/>
  <c r="O285" i="19"/>
  <c r="O288" i="19"/>
  <c r="K306" i="19"/>
  <c r="K291" i="19"/>
  <c r="C230" i="18"/>
  <c r="C139" i="18"/>
  <c r="C215" i="18"/>
  <c r="F211" i="32"/>
  <c r="F216" i="32"/>
  <c r="I288" i="26"/>
  <c r="I285" i="26"/>
  <c r="Z313" i="10" s="1"/>
  <c r="C254" i="30"/>
  <c r="C249" i="30"/>
  <c r="R212" i="27"/>
  <c r="R209" i="27"/>
  <c r="D216" i="20"/>
  <c r="D211" i="20"/>
  <c r="J287" i="30"/>
  <c r="J292" i="30"/>
  <c r="F216" i="33"/>
  <c r="F211" i="33"/>
  <c r="I211" i="24"/>
  <c r="I216" i="24"/>
  <c r="U291" i="24"/>
  <c r="U306" i="24"/>
  <c r="D285" i="27"/>
  <c r="U389" i="10" s="1"/>
  <c r="D288" i="27"/>
  <c r="I139" i="23"/>
  <c r="I230" i="23"/>
  <c r="I215" i="23"/>
  <c r="R250" i="30"/>
  <c r="R247" i="30"/>
  <c r="AI502" i="10" s="1"/>
  <c r="I254" i="25"/>
  <c r="I249" i="25"/>
  <c r="I139" i="29"/>
  <c r="I230" i="29"/>
  <c r="I215" i="29"/>
  <c r="H288" i="21"/>
  <c r="H285" i="21"/>
  <c r="Y123" i="10" s="1"/>
  <c r="T250" i="21"/>
  <c r="T247" i="21"/>
  <c r="AK122" i="10" s="1"/>
  <c r="E209" i="20"/>
  <c r="E212" i="20"/>
  <c r="F211" i="18"/>
  <c r="F216" i="18"/>
  <c r="N253" i="20"/>
  <c r="N268" i="20"/>
  <c r="Q212" i="18"/>
  <c r="Q209" i="18"/>
  <c r="O254" i="32"/>
  <c r="O249" i="32"/>
  <c r="V209" i="28"/>
  <c r="V212" i="28"/>
  <c r="G250" i="22"/>
  <c r="G247" i="22"/>
  <c r="X160" i="10" s="1"/>
  <c r="U247" i="25"/>
  <c r="AL350" i="10" s="1"/>
  <c r="U250" i="25"/>
  <c r="C249" i="18"/>
  <c r="C254" i="18"/>
  <c r="D216" i="23"/>
  <c r="D211" i="23"/>
  <c r="S288" i="22"/>
  <c r="S285" i="22"/>
  <c r="AJ161" i="10" s="1"/>
  <c r="J291" i="24"/>
  <c r="J306" i="24"/>
  <c r="U287" i="29"/>
  <c r="U292" i="29"/>
  <c r="C285" i="19"/>
  <c r="C288" i="19"/>
  <c r="P247" i="29"/>
  <c r="AG464" i="10" s="1"/>
  <c r="P250" i="29"/>
  <c r="L306" i="29"/>
  <c r="L291" i="29"/>
  <c r="W288" i="29"/>
  <c r="W285" i="29"/>
  <c r="AN465" i="10" s="1"/>
  <c r="S211" i="26"/>
  <c r="S216" i="26"/>
  <c r="P288" i="30"/>
  <c r="P285" i="30"/>
  <c r="AG503" i="10" s="1"/>
  <c r="Q288" i="23"/>
  <c r="Q285" i="23"/>
  <c r="AH237" i="10" s="1"/>
  <c r="K287" i="25"/>
  <c r="K292" i="25"/>
  <c r="C216" i="22"/>
  <c r="C211" i="22"/>
  <c r="H212" i="32"/>
  <c r="H209" i="32"/>
  <c r="J212" i="21"/>
  <c r="J209" i="21"/>
  <c r="N268" i="19"/>
  <c r="N253" i="19"/>
  <c r="R288" i="25"/>
  <c r="R285" i="25"/>
  <c r="AI351" i="10" s="1"/>
  <c r="O253" i="21"/>
  <c r="O268" i="21"/>
  <c r="N209" i="29"/>
  <c r="N212" i="29"/>
  <c r="X47" i="10"/>
  <c r="C253" i="21"/>
  <c r="C268" i="21"/>
  <c r="D211" i="22"/>
  <c r="D216" i="22"/>
  <c r="O209" i="21"/>
  <c r="O212" i="21"/>
  <c r="J306" i="18"/>
  <c r="J291" i="18"/>
  <c r="U306" i="22"/>
  <c r="U291" i="22"/>
  <c r="V288" i="30"/>
  <c r="V285" i="30"/>
  <c r="AM503" i="10" s="1"/>
  <c r="AO503" i="10" s="1"/>
  <c r="T288" i="18"/>
  <c r="T285" i="18"/>
  <c r="AK199" i="10" s="1"/>
  <c r="L306" i="26"/>
  <c r="L291" i="26"/>
  <c r="K250" i="32"/>
  <c r="K247" i="32"/>
  <c r="AB540" i="10" s="1"/>
  <c r="S211" i="25"/>
  <c r="S216" i="25"/>
  <c r="H250" i="28"/>
  <c r="H247" i="28"/>
  <c r="Y426" i="10" s="1"/>
  <c r="K292" i="22"/>
  <c r="K287" i="22"/>
  <c r="C211" i="29"/>
  <c r="C216" i="29"/>
  <c r="Q250" i="26"/>
  <c r="Q247" i="26"/>
  <c r="AH312" i="10" s="1"/>
  <c r="F139" i="25"/>
  <c r="F230" i="25"/>
  <c r="F215" i="25"/>
  <c r="D247" i="24"/>
  <c r="U274" i="10" s="1"/>
  <c r="D250" i="24"/>
  <c r="W250" i="32"/>
  <c r="W247" i="32"/>
  <c r="AN540" i="10" s="1"/>
  <c r="N253" i="33"/>
  <c r="N268" i="33"/>
  <c r="F250" i="33"/>
  <c r="F247" i="33"/>
  <c r="W578" i="10" s="1"/>
  <c r="O253" i="33"/>
  <c r="O268" i="33"/>
  <c r="F285" i="21"/>
  <c r="W123" i="10" s="1"/>
  <c r="F288" i="21"/>
  <c r="C253" i="27"/>
  <c r="C268" i="27"/>
  <c r="E247" i="32"/>
  <c r="V540" i="10" s="1"/>
  <c r="E250" i="32"/>
  <c r="N268" i="21"/>
  <c r="N253" i="21"/>
  <c r="J247" i="33"/>
  <c r="AA578" i="10" s="1"/>
  <c r="J250" i="33"/>
  <c r="S247" i="30"/>
  <c r="AJ502" i="10" s="1"/>
  <c r="S250" i="30"/>
  <c r="M247" i="29"/>
  <c r="AD464" i="10" s="1"/>
  <c r="M250" i="29"/>
  <c r="C254" i="19"/>
  <c r="C249" i="19"/>
  <c r="V250" i="19"/>
  <c r="V247" i="19"/>
  <c r="U292" i="20"/>
  <c r="U287" i="20"/>
  <c r="P209" i="23"/>
  <c r="P212" i="23"/>
  <c r="L306" i="25"/>
  <c r="L291" i="25"/>
  <c r="E285" i="22"/>
  <c r="V161" i="10" s="1"/>
  <c r="E288" i="22"/>
  <c r="L250" i="26"/>
  <c r="L247" i="26"/>
  <c r="AC312" i="10" s="1"/>
  <c r="S215" i="22"/>
  <c r="S139" i="22"/>
  <c r="S230" i="22"/>
  <c r="O288" i="21"/>
  <c r="O285" i="21"/>
  <c r="AF123" i="10" s="1"/>
  <c r="K287" i="19"/>
  <c r="K292" i="19"/>
  <c r="C211" i="18"/>
  <c r="C216" i="18"/>
  <c r="F230" i="32"/>
  <c r="F139" i="32"/>
  <c r="F215" i="32"/>
  <c r="I288" i="22"/>
  <c r="I285" i="22"/>
  <c r="Z161" i="10" s="1"/>
  <c r="C253" i="30"/>
  <c r="C268" i="30"/>
  <c r="R212" i="29"/>
  <c r="R209" i="29"/>
  <c r="D215" i="20"/>
  <c r="D230" i="20"/>
  <c r="D139" i="20"/>
  <c r="J306" i="30"/>
  <c r="J291" i="30"/>
  <c r="F215" i="33"/>
  <c r="F139" i="33"/>
  <c r="F230" i="33"/>
  <c r="I230" i="24"/>
  <c r="I139" i="24"/>
  <c r="I215" i="24"/>
  <c r="U292" i="24"/>
  <c r="U287" i="24"/>
  <c r="D288" i="26"/>
  <c r="D285" i="26"/>
  <c r="U313" i="10" s="1"/>
  <c r="I216" i="23"/>
  <c r="I211" i="23"/>
  <c r="R247" i="29"/>
  <c r="AI464" i="10" s="1"/>
  <c r="R250" i="29"/>
  <c r="I268" i="25"/>
  <c r="I253" i="25"/>
  <c r="I211" i="29"/>
  <c r="I216" i="29"/>
  <c r="H288" i="30"/>
  <c r="H285" i="30"/>
  <c r="Y503" i="10" s="1"/>
  <c r="T250" i="18"/>
  <c r="T247" i="18"/>
  <c r="AK198" i="10" s="1"/>
  <c r="E209" i="21"/>
  <c r="E212" i="21"/>
  <c r="F230" i="18"/>
  <c r="F215" i="18"/>
  <c r="F139" i="18"/>
  <c r="Q209" i="20"/>
  <c r="Q212" i="20"/>
  <c r="G211" i="26"/>
  <c r="G216" i="26"/>
  <c r="V212" i="30"/>
  <c r="V209" i="30"/>
  <c r="W211" i="21"/>
  <c r="W216" i="21"/>
  <c r="G247" i="24"/>
  <c r="X274" i="10" s="1"/>
  <c r="G250" i="24"/>
  <c r="U247" i="30"/>
  <c r="AL502" i="10" s="1"/>
  <c r="U250" i="30"/>
  <c r="K230" i="21"/>
  <c r="K139" i="21"/>
  <c r="K215" i="21"/>
  <c r="U215" i="23"/>
  <c r="U230" i="23"/>
  <c r="U139" i="23"/>
  <c r="AJ47" i="10"/>
  <c r="T230" i="26"/>
  <c r="T139" i="26"/>
  <c r="T215" i="26"/>
  <c r="L230" i="22"/>
  <c r="L215" i="22"/>
  <c r="L139" i="22"/>
  <c r="C285" i="27"/>
  <c r="T389" i="10" s="1"/>
  <c r="C288" i="27"/>
  <c r="P247" i="32"/>
  <c r="AG540" i="10" s="1"/>
  <c r="P250" i="32"/>
  <c r="I216" i="28"/>
  <c r="I211" i="28"/>
  <c r="W288" i="32"/>
  <c r="W285" i="32"/>
  <c r="AN541" i="10" s="1"/>
  <c r="P285" i="32"/>
  <c r="AG541" i="10" s="1"/>
  <c r="P288" i="32"/>
  <c r="I249" i="33"/>
  <c r="I254" i="33"/>
  <c r="Q285" i="32"/>
  <c r="AH541" i="10" s="1"/>
  <c r="Q288" i="32"/>
  <c r="M292" i="26"/>
  <c r="M287" i="26"/>
  <c r="M211" i="33"/>
  <c r="M216" i="33"/>
  <c r="J212" i="24"/>
  <c r="J209" i="24"/>
  <c r="G211" i="23"/>
  <c r="G216" i="23"/>
  <c r="R288" i="19"/>
  <c r="R285" i="19"/>
  <c r="W215" i="33"/>
  <c r="W139" i="33"/>
  <c r="W230" i="33"/>
  <c r="T601" i="10" s="1"/>
  <c r="H601" i="10" s="1"/>
  <c r="N209" i="18"/>
  <c r="N212" i="18"/>
  <c r="G288" i="20"/>
  <c r="G285" i="20"/>
  <c r="X85" i="10" s="1"/>
  <c r="K216" i="27"/>
  <c r="K211" i="27"/>
  <c r="U216" i="28"/>
  <c r="U211" i="28"/>
  <c r="O212" i="29"/>
  <c r="O209" i="29"/>
  <c r="T216" i="27"/>
  <c r="T211" i="27"/>
  <c r="L211" i="18"/>
  <c r="L216" i="18"/>
  <c r="V285" i="23"/>
  <c r="AM237" i="10" s="1"/>
  <c r="AO237" i="10" s="1"/>
  <c r="V288" i="23"/>
  <c r="T285" i="19"/>
  <c r="T288" i="19"/>
  <c r="I139" i="30"/>
  <c r="I230" i="30"/>
  <c r="I215" i="30"/>
  <c r="K247" i="29"/>
  <c r="AB464" i="10" s="1"/>
  <c r="K250" i="29"/>
  <c r="I253" i="23"/>
  <c r="I268" i="23"/>
  <c r="Y46" i="10"/>
  <c r="M306" i="23"/>
  <c r="M291" i="23"/>
  <c r="M215" i="24"/>
  <c r="M230" i="24"/>
  <c r="T296" i="10" s="1"/>
  <c r="H296" i="10" s="1"/>
  <c r="M139" i="24"/>
  <c r="Q250" i="24"/>
  <c r="Q247" i="24"/>
  <c r="AH274" i="10" s="1"/>
  <c r="D247" i="30"/>
  <c r="U502" i="10" s="1"/>
  <c r="D250" i="30"/>
  <c r="N306" i="21"/>
  <c r="N291" i="21"/>
  <c r="W247" i="23"/>
  <c r="AN236" i="10" s="1"/>
  <c r="W250" i="23"/>
  <c r="G139" i="27"/>
  <c r="G230" i="27"/>
  <c r="G215" i="27"/>
  <c r="F250" i="21"/>
  <c r="F247" i="21"/>
  <c r="W122" i="10" s="1"/>
  <c r="W216" i="28"/>
  <c r="W211" i="28"/>
  <c r="F288" i="29"/>
  <c r="F285" i="29"/>
  <c r="W465" i="10" s="1"/>
  <c r="K216" i="19"/>
  <c r="K211" i="19"/>
  <c r="E247" i="24"/>
  <c r="V274" i="10" s="1"/>
  <c r="E250" i="24"/>
  <c r="G216" i="32"/>
  <c r="G211" i="32"/>
  <c r="J247" i="30"/>
  <c r="AA502" i="10" s="1"/>
  <c r="J250" i="30"/>
  <c r="S250" i="26"/>
  <c r="S247" i="26"/>
  <c r="AJ312" i="10" s="1"/>
  <c r="W211" i="26"/>
  <c r="W216" i="26"/>
  <c r="AD46" i="10"/>
  <c r="K139" i="25"/>
  <c r="K230" i="25"/>
  <c r="K215" i="25"/>
  <c r="V250" i="29"/>
  <c r="V247" i="29"/>
  <c r="AM464" i="10" s="1"/>
  <c r="AO464" i="10" s="1"/>
  <c r="L216" i="20"/>
  <c r="L211" i="20"/>
  <c r="P212" i="26"/>
  <c r="P209" i="26"/>
  <c r="I230" i="27"/>
  <c r="I215" i="27"/>
  <c r="I139" i="27"/>
  <c r="E285" i="32"/>
  <c r="V541" i="10" s="1"/>
  <c r="E288" i="32"/>
  <c r="L247" i="21"/>
  <c r="AC122" i="10" s="1"/>
  <c r="L250" i="21"/>
  <c r="I268" i="29"/>
  <c r="I253" i="29"/>
  <c r="O285" i="33"/>
  <c r="AF579" i="10" s="1"/>
  <c r="O288" i="33"/>
  <c r="M216" i="32"/>
  <c r="M211" i="32"/>
  <c r="N292" i="19"/>
  <c r="N287" i="19"/>
  <c r="Z47" i="10"/>
  <c r="K230" i="22"/>
  <c r="K215" i="22"/>
  <c r="K139" i="22"/>
  <c r="R209" i="18"/>
  <c r="R212" i="18"/>
  <c r="U216" i="32"/>
  <c r="U211" i="32"/>
  <c r="T139" i="24"/>
  <c r="T230" i="24"/>
  <c r="T215" i="24"/>
  <c r="O254" i="22"/>
  <c r="O249" i="22"/>
  <c r="C211" i="25"/>
  <c r="C216" i="25"/>
  <c r="D285" i="23"/>
  <c r="U237" i="10" s="1"/>
  <c r="D288" i="23"/>
  <c r="L230" i="25"/>
  <c r="L215" i="25"/>
  <c r="L139" i="25"/>
  <c r="C211" i="32"/>
  <c r="C216" i="32"/>
  <c r="R250" i="19"/>
  <c r="R247" i="19"/>
  <c r="F211" i="26"/>
  <c r="F216" i="26"/>
  <c r="H288" i="26"/>
  <c r="H285" i="26"/>
  <c r="Y313" i="10" s="1"/>
  <c r="C211" i="23"/>
  <c r="C216" i="23"/>
  <c r="T247" i="25"/>
  <c r="AK350" i="10" s="1"/>
  <c r="T250" i="25"/>
  <c r="E212" i="28"/>
  <c r="E209" i="28"/>
  <c r="N291" i="22"/>
  <c r="N306" i="22"/>
  <c r="P247" i="24"/>
  <c r="AG274" i="10" s="1"/>
  <c r="P250" i="24"/>
  <c r="I230" i="28"/>
  <c r="I215" i="28"/>
  <c r="I139" i="28"/>
  <c r="W285" i="33"/>
  <c r="AN579" i="10" s="1"/>
  <c r="W288" i="33"/>
  <c r="P285" i="33"/>
  <c r="AG579" i="10" s="1"/>
  <c r="P288" i="33"/>
  <c r="I268" i="33"/>
  <c r="I253" i="33"/>
  <c r="Q288" i="30"/>
  <c r="Q285" i="30"/>
  <c r="AH503" i="10" s="1"/>
  <c r="M291" i="26"/>
  <c r="M306" i="26"/>
  <c r="H209" i="28"/>
  <c r="H212" i="28"/>
  <c r="M215" i="33"/>
  <c r="M139" i="33"/>
  <c r="M230" i="33"/>
  <c r="T600" i="10" s="1"/>
  <c r="H600" i="10" s="1"/>
  <c r="J209" i="26"/>
  <c r="J212" i="26"/>
  <c r="G139" i="23"/>
  <c r="G230" i="23"/>
  <c r="G215" i="23"/>
  <c r="R285" i="32"/>
  <c r="AI541" i="10" s="1"/>
  <c r="R288" i="32"/>
  <c r="W211" i="33"/>
  <c r="W216" i="33"/>
  <c r="N212" i="27"/>
  <c r="N209" i="27"/>
  <c r="G285" i="23"/>
  <c r="X237" i="10" s="1"/>
  <c r="G288" i="23"/>
  <c r="K139" i="27"/>
  <c r="K215" i="27"/>
  <c r="K230" i="27"/>
  <c r="U230" i="28"/>
  <c r="U139" i="28"/>
  <c r="U215" i="28"/>
  <c r="O212" i="22"/>
  <c r="O209" i="22"/>
  <c r="T215" i="27"/>
  <c r="T139" i="27"/>
  <c r="T230" i="27"/>
  <c r="L215" i="18"/>
  <c r="L139" i="18"/>
  <c r="L230" i="18"/>
  <c r="V288" i="20"/>
  <c r="V285" i="20"/>
  <c r="AM85" i="10" s="1"/>
  <c r="T288" i="22"/>
  <c r="T285" i="22"/>
  <c r="AK161" i="10" s="1"/>
  <c r="I211" i="30"/>
  <c r="I216" i="30"/>
  <c r="K250" i="25"/>
  <c r="K247" i="25"/>
  <c r="AB350" i="10" s="1"/>
  <c r="I254" i="23"/>
  <c r="I249" i="23"/>
  <c r="H247" i="20"/>
  <c r="Y84" i="10" s="1"/>
  <c r="H250" i="20"/>
  <c r="M287" i="23"/>
  <c r="M292" i="23"/>
  <c r="M216" i="24"/>
  <c r="M211" i="24"/>
  <c r="Q247" i="32"/>
  <c r="AH540" i="10" s="1"/>
  <c r="Q250" i="32"/>
  <c r="D250" i="32"/>
  <c r="D247" i="32"/>
  <c r="U540" i="10" s="1"/>
  <c r="N287" i="21"/>
  <c r="N292" i="21"/>
  <c r="AN46" i="10"/>
  <c r="G216" i="27"/>
  <c r="G211" i="27"/>
  <c r="F250" i="32"/>
  <c r="F247" i="32"/>
  <c r="W540" i="10" s="1"/>
  <c r="W230" i="28"/>
  <c r="T449" i="10" s="1"/>
  <c r="H449" i="10" s="1"/>
  <c r="W139" i="28"/>
  <c r="W215" i="28"/>
  <c r="W47" i="10"/>
  <c r="K230" i="19"/>
  <c r="K139" i="19"/>
  <c r="K215" i="19"/>
  <c r="E247" i="22"/>
  <c r="V160" i="10" s="1"/>
  <c r="E250" i="22"/>
  <c r="G215" i="32"/>
  <c r="G230" i="32"/>
  <c r="G139" i="32"/>
  <c r="J250" i="19"/>
  <c r="J247" i="19"/>
  <c r="S247" i="32"/>
  <c r="AJ540" i="10" s="1"/>
  <c r="S250" i="32"/>
  <c r="W139" i="26"/>
  <c r="W230" i="26"/>
  <c r="T335" i="10" s="1"/>
  <c r="H335" i="10" s="1"/>
  <c r="W215" i="26"/>
  <c r="M247" i="18"/>
  <c r="AD198" i="10" s="1"/>
  <c r="M250" i="18"/>
  <c r="K211" i="25"/>
  <c r="K216" i="25"/>
  <c r="V247" i="26"/>
  <c r="AM312" i="10" s="1"/>
  <c r="AO312" i="10" s="1"/>
  <c r="V250" i="26"/>
  <c r="L215" i="20"/>
  <c r="L230" i="20"/>
  <c r="L139" i="20"/>
  <c r="P209" i="32"/>
  <c r="P212" i="32"/>
  <c r="I211" i="27"/>
  <c r="I216" i="27"/>
  <c r="E285" i="18"/>
  <c r="V199" i="10" s="1"/>
  <c r="E288" i="18"/>
  <c r="L247" i="28"/>
  <c r="AC426" i="10" s="1"/>
  <c r="L250" i="28"/>
  <c r="I249" i="29"/>
  <c r="I254" i="29"/>
  <c r="AF47" i="10"/>
  <c r="M215" i="32"/>
  <c r="M230" i="32"/>
  <c r="T562" i="10" s="1"/>
  <c r="H562" i="10" s="1"/>
  <c r="M139" i="32"/>
  <c r="N291" i="19"/>
  <c r="N306" i="19"/>
  <c r="I288" i="21"/>
  <c r="I285" i="21"/>
  <c r="Z123" i="10" s="1"/>
  <c r="K216" i="22"/>
  <c r="K211" i="22"/>
  <c r="R209" i="33"/>
  <c r="R212" i="33"/>
  <c r="U139" i="32"/>
  <c r="U215" i="32"/>
  <c r="U230" i="32"/>
  <c r="T211" i="24"/>
  <c r="T216" i="24"/>
  <c r="O268" i="22"/>
  <c r="O253" i="22"/>
  <c r="C139" i="25"/>
  <c r="C230" i="25"/>
  <c r="T371" i="10" s="1"/>
  <c r="H371" i="10" s="1"/>
  <c r="C215" i="25"/>
  <c r="D285" i="19"/>
  <c r="D288" i="19"/>
  <c r="L216" i="25"/>
  <c r="L211" i="25"/>
  <c r="C139" i="32"/>
  <c r="C230" i="32"/>
  <c r="T561" i="10" s="1"/>
  <c r="H561" i="10" s="1"/>
  <c r="C215" i="32"/>
  <c r="R250" i="23"/>
  <c r="R247" i="23"/>
  <c r="AI236" i="10" s="1"/>
  <c r="F215" i="26"/>
  <c r="F139" i="26"/>
  <c r="F230" i="26"/>
  <c r="H288" i="23"/>
  <c r="H285" i="23"/>
  <c r="Y237" i="10" s="1"/>
  <c r="C215" i="23"/>
  <c r="C139" i="23"/>
  <c r="C230" i="23"/>
  <c r="T257" i="10" s="1"/>
  <c r="H257" i="10" s="1"/>
  <c r="T250" i="20"/>
  <c r="T247" i="20"/>
  <c r="AK84" i="10" s="1"/>
  <c r="E209" i="19"/>
  <c r="E212" i="19"/>
  <c r="N287" i="22"/>
  <c r="N292" i="22"/>
  <c r="J545" i="10" l="1"/>
  <c r="J544" i="10"/>
  <c r="J203" i="10"/>
  <c r="J202" i="10"/>
  <c r="I22" i="34"/>
  <c r="D22" i="34"/>
  <c r="M22" i="34"/>
  <c r="F22" i="34"/>
  <c r="T22" i="34"/>
  <c r="G22" i="34"/>
  <c r="U22" i="34"/>
  <c r="K22" i="34"/>
  <c r="S22" i="34"/>
  <c r="L22" i="34"/>
  <c r="C22" i="34"/>
  <c r="W3" i="34"/>
  <c r="W253" i="34"/>
  <c r="W268" i="34"/>
  <c r="AK8" i="10"/>
  <c r="AL8" i="10"/>
  <c r="T11" i="10"/>
  <c r="AN11" i="10"/>
  <c r="V9" i="10"/>
  <c r="AL7" i="10"/>
  <c r="AN7" i="10"/>
  <c r="AA8" i="10"/>
  <c r="X11" i="10"/>
  <c r="AL11" i="10"/>
  <c r="AN13" i="10"/>
  <c r="X13" i="10"/>
  <c r="AL13" i="10"/>
  <c r="AD13" i="10"/>
  <c r="X9" i="10"/>
  <c r="AI8" i="10"/>
  <c r="X7" i="10"/>
  <c r="AB13" i="10"/>
  <c r="AD11" i="10"/>
  <c r="Y9" i="10"/>
  <c r="Y8" i="10"/>
  <c r="V8" i="10"/>
  <c r="AG9" i="10"/>
  <c r="Z11" i="10"/>
  <c r="AB11" i="10"/>
  <c r="AD7" i="10"/>
  <c r="W8" i="10"/>
  <c r="Z13" i="10"/>
  <c r="AB7" i="10"/>
  <c r="AN9" i="10"/>
  <c r="AB8" i="10"/>
  <c r="AC8" i="10"/>
  <c r="Z7" i="10"/>
  <c r="AK7" i="10"/>
  <c r="X8" i="10"/>
  <c r="AJ7" i="10"/>
  <c r="AK11" i="10"/>
  <c r="AD8" i="10"/>
  <c r="AJ13" i="10"/>
  <c r="AK13" i="10"/>
  <c r="U8" i="10"/>
  <c r="AM8" i="10"/>
  <c r="AJ8" i="10"/>
  <c r="AJ11" i="10"/>
  <c r="U7" i="10"/>
  <c r="AH8" i="10"/>
  <c r="AI9" i="10"/>
  <c r="W11" i="10"/>
  <c r="U13" i="10"/>
  <c r="AK9" i="10"/>
  <c r="AF9" i="10"/>
  <c r="Z9" i="10"/>
  <c r="W7" i="10"/>
  <c r="U11" i="10"/>
  <c r="U9" i="10"/>
  <c r="AN8" i="10"/>
  <c r="AJ9" i="10"/>
  <c r="W13" i="10"/>
  <c r="AC13" i="10"/>
  <c r="W9" i="10"/>
  <c r="AH9" i="10"/>
  <c r="T7" i="10"/>
  <c r="AC11" i="10"/>
  <c r="AM9" i="10"/>
  <c r="AG8" i="10"/>
  <c r="H89" i="10"/>
  <c r="T13" i="10"/>
  <c r="AC7" i="10"/>
  <c r="AT48" i="10"/>
  <c r="AT10" i="10" s="1"/>
  <c r="AS10" i="10"/>
  <c r="J393" i="10"/>
  <c r="J89" i="10"/>
  <c r="T109" i="10"/>
  <c r="H109" i="10" s="1"/>
  <c r="T112" i="10"/>
  <c r="H112" i="10" s="1"/>
  <c r="J279" i="10"/>
  <c r="T80" i="10"/>
  <c r="H85" i="10" s="1"/>
  <c r="U80" i="10"/>
  <c r="H87" i="10"/>
  <c r="H88" i="10"/>
  <c r="AE80" i="10"/>
  <c r="AE83" i="10"/>
  <c r="AE87" i="10"/>
  <c r="AE89" i="10"/>
  <c r="AL80" i="10"/>
  <c r="AM89" i="10"/>
  <c r="AM83" i="10"/>
  <c r="AM87" i="10"/>
  <c r="AM80" i="10"/>
  <c r="L84" i="10" s="1"/>
  <c r="Z80" i="10"/>
  <c r="T105" i="10"/>
  <c r="H105" i="10" s="1"/>
  <c r="AO84" i="10"/>
  <c r="AO8" i="10" s="1"/>
  <c r="AI87" i="10"/>
  <c r="AI89" i="10"/>
  <c r="AI80" i="10"/>
  <c r="AI83" i="10"/>
  <c r="AH87" i="10"/>
  <c r="AH89" i="10"/>
  <c r="AH80" i="10"/>
  <c r="AH83" i="10"/>
  <c r="V89" i="10"/>
  <c r="V83" i="10"/>
  <c r="V87" i="10"/>
  <c r="V80" i="10"/>
  <c r="AC80" i="10"/>
  <c r="AG80" i="10"/>
  <c r="AG87" i="10"/>
  <c r="AG89" i="10"/>
  <c r="AG83" i="10"/>
  <c r="T107" i="10"/>
  <c r="H107" i="10" s="1"/>
  <c r="AJ80" i="10"/>
  <c r="T106" i="10"/>
  <c r="H106" i="10" s="1"/>
  <c r="Y83" i="10"/>
  <c r="Y89" i="10"/>
  <c r="Y80" i="10"/>
  <c r="Y87" i="10"/>
  <c r="AB80" i="10"/>
  <c r="AN80" i="10"/>
  <c r="W80" i="10"/>
  <c r="AK80" i="10"/>
  <c r="J88" i="10"/>
  <c r="J87" i="10"/>
  <c r="AO85" i="10"/>
  <c r="AO9" i="10" s="1"/>
  <c r="AF80" i="10"/>
  <c r="AF87" i="10"/>
  <c r="AF89" i="10"/>
  <c r="AF83" i="10"/>
  <c r="AA83" i="10"/>
  <c r="AA80" i="10"/>
  <c r="AA87" i="10"/>
  <c r="AA89" i="10"/>
  <c r="AD80" i="10"/>
  <c r="X80" i="10"/>
  <c r="H86" i="10"/>
  <c r="J86" i="10"/>
  <c r="N158" i="34"/>
  <c r="N3" i="34"/>
  <c r="E158" i="34"/>
  <c r="E3" i="34"/>
  <c r="J158" i="34"/>
  <c r="J3" i="34"/>
  <c r="O158" i="34"/>
  <c r="O3" i="34"/>
  <c r="P158" i="34"/>
  <c r="P3" i="34"/>
  <c r="Q158" i="34"/>
  <c r="Q3" i="34"/>
  <c r="R158" i="34"/>
  <c r="R3" i="34"/>
  <c r="H158" i="34"/>
  <c r="H3" i="34"/>
  <c r="V158" i="34"/>
  <c r="V3" i="34"/>
  <c r="J355" i="10"/>
  <c r="J469" i="10"/>
  <c r="H317" i="10"/>
  <c r="H469" i="10"/>
  <c r="H355" i="10"/>
  <c r="H127" i="10"/>
  <c r="H393" i="10"/>
  <c r="J507" i="10"/>
  <c r="H507" i="10"/>
  <c r="H51" i="10"/>
  <c r="H431" i="10"/>
  <c r="J51" i="10"/>
  <c r="T460" i="10"/>
  <c r="H463" i="10" s="1"/>
  <c r="J165" i="10"/>
  <c r="J127" i="10"/>
  <c r="J241" i="10"/>
  <c r="H194" i="10"/>
  <c r="H198" i="10"/>
  <c r="AP427" i="10"/>
  <c r="AP46" i="10"/>
  <c r="V505" i="10"/>
  <c r="V507" i="10"/>
  <c r="V498" i="10"/>
  <c r="V501" i="10"/>
  <c r="AA241" i="10"/>
  <c r="AA235" i="10"/>
  <c r="AA239" i="10"/>
  <c r="AA232" i="10"/>
  <c r="T346" i="10"/>
  <c r="H351" i="10" s="1"/>
  <c r="J581" i="10"/>
  <c r="J582" i="10"/>
  <c r="W42" i="10"/>
  <c r="AJ156" i="10"/>
  <c r="H163" i="10"/>
  <c r="H164" i="10"/>
  <c r="X156" i="10"/>
  <c r="AK118" i="10"/>
  <c r="U498" i="10"/>
  <c r="AD118" i="10"/>
  <c r="J121" i="10" s="1"/>
  <c r="AC308" i="10"/>
  <c r="AB232" i="10"/>
  <c r="AD422" i="10"/>
  <c r="J426" i="10" s="1"/>
  <c r="U118" i="10"/>
  <c r="H580" i="10"/>
  <c r="AN232" i="10"/>
  <c r="AD460" i="10"/>
  <c r="J464" i="10" s="1"/>
  <c r="AD384" i="10"/>
  <c r="J387" i="10" s="1"/>
  <c r="T422" i="10"/>
  <c r="H425" i="10" s="1"/>
  <c r="AF273" i="10"/>
  <c r="AF277" i="10"/>
  <c r="AF270" i="10"/>
  <c r="AF279" i="10"/>
  <c r="AA539" i="10"/>
  <c r="AA545" i="10"/>
  <c r="AA536" i="10"/>
  <c r="AA543" i="10"/>
  <c r="AH505" i="10"/>
  <c r="AH501" i="10"/>
  <c r="AH507" i="10"/>
  <c r="AH498" i="10"/>
  <c r="AF581" i="10"/>
  <c r="AF577" i="10"/>
  <c r="AF583" i="10"/>
  <c r="AF574" i="10"/>
  <c r="AP161" i="10"/>
  <c r="AM543" i="10"/>
  <c r="AM545" i="10"/>
  <c r="AO545" i="10" s="1"/>
  <c r="AO543" i="10" s="1"/>
  <c r="AO539" i="10" s="1"/>
  <c r="AO536" i="10" s="1"/>
  <c r="AM536" i="10"/>
  <c r="L536" i="10" s="1"/>
  <c r="AM539" i="10"/>
  <c r="Y201" i="10"/>
  <c r="Y194" i="10"/>
  <c r="I194" i="10" s="1"/>
  <c r="Y197" i="10"/>
  <c r="Y203" i="10"/>
  <c r="AH543" i="10"/>
  <c r="AH539" i="10"/>
  <c r="AH545" i="10"/>
  <c r="AH536" i="10"/>
  <c r="AD574" i="10"/>
  <c r="J578" i="10" s="1"/>
  <c r="W574" i="10"/>
  <c r="H201" i="10"/>
  <c r="H202" i="10"/>
  <c r="T156" i="10"/>
  <c r="H159" i="10" s="1"/>
  <c r="AJ232" i="10"/>
  <c r="X498" i="10"/>
  <c r="J352" i="10"/>
  <c r="J124" i="10"/>
  <c r="AN384" i="10"/>
  <c r="J428" i="10"/>
  <c r="AJ194" i="10"/>
  <c r="J316" i="10"/>
  <c r="J315" i="10"/>
  <c r="W384" i="10"/>
  <c r="H582" i="10"/>
  <c r="H581" i="10"/>
  <c r="T118" i="10"/>
  <c r="H123" i="10" s="1"/>
  <c r="J390" i="10"/>
  <c r="T530" i="10"/>
  <c r="H530" i="10" s="1"/>
  <c r="T527" i="10"/>
  <c r="H527" i="10" s="1"/>
  <c r="V543" i="10"/>
  <c r="V539" i="10"/>
  <c r="V545" i="10"/>
  <c r="V536" i="10"/>
  <c r="AE311" i="10"/>
  <c r="AE315" i="10"/>
  <c r="AE308" i="10"/>
  <c r="AE317" i="10"/>
  <c r="T492" i="10"/>
  <c r="H492" i="10" s="1"/>
  <c r="T489" i="10"/>
  <c r="H489" i="10" s="1"/>
  <c r="AM311" i="10"/>
  <c r="L314" i="10" s="1"/>
  <c r="AM317" i="10"/>
  <c r="AO317" i="10" s="1"/>
  <c r="AO315" i="10" s="1"/>
  <c r="AO311" i="10" s="1"/>
  <c r="AO308" i="10" s="1"/>
  <c r="AM315" i="10"/>
  <c r="AM308" i="10"/>
  <c r="L313" i="10" s="1"/>
  <c r="H238" i="10"/>
  <c r="AL536" i="10"/>
  <c r="AK270" i="10"/>
  <c r="W346" i="10"/>
  <c r="AK574" i="10"/>
  <c r="AL270" i="10"/>
  <c r="J431" i="10"/>
  <c r="J430" i="10"/>
  <c r="J429" i="10"/>
  <c r="J317" i="10"/>
  <c r="AN574" i="10"/>
  <c r="H126" i="10"/>
  <c r="H125" i="10"/>
  <c r="J467" i="10"/>
  <c r="J468" i="10"/>
  <c r="H428" i="10"/>
  <c r="AF431" i="10"/>
  <c r="AF429" i="10"/>
  <c r="AF425" i="10"/>
  <c r="AF422" i="10"/>
  <c r="AA463" i="10"/>
  <c r="AA467" i="10"/>
  <c r="AA469" i="10"/>
  <c r="AA460" i="10"/>
  <c r="AH241" i="10"/>
  <c r="AH235" i="10"/>
  <c r="AH232" i="10"/>
  <c r="AH239" i="10"/>
  <c r="T454" i="10"/>
  <c r="H454" i="10" s="1"/>
  <c r="T451" i="10"/>
  <c r="H451" i="10" s="1"/>
  <c r="AM232" i="10"/>
  <c r="L232" i="10" s="1"/>
  <c r="AM241" i="10"/>
  <c r="AO241" i="10" s="1"/>
  <c r="AO239" i="10" s="1"/>
  <c r="AO235" i="10" s="1"/>
  <c r="AO232" i="10" s="1"/>
  <c r="AM239" i="10"/>
  <c r="AM235" i="10"/>
  <c r="AP503" i="10"/>
  <c r="AI543" i="10"/>
  <c r="AI539" i="10"/>
  <c r="AI545" i="10"/>
  <c r="AI536" i="10"/>
  <c r="K536" i="10" s="1"/>
  <c r="AM201" i="10"/>
  <c r="AM203" i="10"/>
  <c r="AO203" i="10" s="1"/>
  <c r="AO201" i="10" s="1"/>
  <c r="AO197" i="10" s="1"/>
  <c r="AO194" i="10" s="1"/>
  <c r="AM194" i="10"/>
  <c r="L194" i="10" s="1"/>
  <c r="AM197" i="10"/>
  <c r="Y467" i="10"/>
  <c r="Y460" i="10"/>
  <c r="I460" i="10" s="1"/>
  <c r="Y469" i="10"/>
  <c r="Y463" i="10"/>
  <c r="AP464" i="10"/>
  <c r="Y577" i="10"/>
  <c r="Y583" i="10"/>
  <c r="Y574" i="10"/>
  <c r="I574" i="10" s="1"/>
  <c r="Y581" i="10"/>
  <c r="Y507" i="10"/>
  <c r="Y498" i="10"/>
  <c r="I498" i="10" s="1"/>
  <c r="Y501" i="10"/>
  <c r="Y505" i="10"/>
  <c r="H239" i="10"/>
  <c r="H240" i="10"/>
  <c r="AL422" i="10"/>
  <c r="AC270" i="10"/>
  <c r="AJ384" i="10"/>
  <c r="AC536" i="10"/>
  <c r="AN42" i="10"/>
  <c r="X194" i="10"/>
  <c r="J314" i="10"/>
  <c r="X42" i="10"/>
  <c r="Z536" i="10"/>
  <c r="AA156" i="10"/>
  <c r="AA165" i="10"/>
  <c r="AA159" i="10"/>
  <c r="AA163" i="10"/>
  <c r="AA194" i="10"/>
  <c r="AA197" i="10"/>
  <c r="AA203" i="10"/>
  <c r="AA201" i="10"/>
  <c r="AH118" i="10"/>
  <c r="AH125" i="10"/>
  <c r="AH127" i="10"/>
  <c r="AH121" i="10"/>
  <c r="H241" i="10"/>
  <c r="X536" i="10"/>
  <c r="AB156" i="10"/>
  <c r="H466" i="10"/>
  <c r="AK536" i="10"/>
  <c r="AC118" i="10"/>
  <c r="AL498" i="10"/>
  <c r="Z574" i="10"/>
  <c r="T270" i="10"/>
  <c r="H273" i="10" s="1"/>
  <c r="AD308" i="10"/>
  <c r="AB460" i="10"/>
  <c r="H124" i="10"/>
  <c r="AK232" i="10"/>
  <c r="W422" i="10"/>
  <c r="AJ422" i="10"/>
  <c r="AE469" i="10"/>
  <c r="AE467" i="10"/>
  <c r="AE460" i="10"/>
  <c r="AE463" i="10"/>
  <c r="AP579" i="10"/>
  <c r="AP236" i="10"/>
  <c r="AI463" i="10"/>
  <c r="AI460" i="10"/>
  <c r="K460" i="10" s="1"/>
  <c r="AI469" i="10"/>
  <c r="AI467" i="10"/>
  <c r="AH429" i="10"/>
  <c r="AH425" i="10"/>
  <c r="AH431" i="10"/>
  <c r="AH422" i="10"/>
  <c r="AP122" i="10"/>
  <c r="Y125" i="10"/>
  <c r="Y127" i="10"/>
  <c r="Y118" i="10"/>
  <c r="I118" i="10" s="1"/>
  <c r="Y121" i="10"/>
  <c r="AI505" i="10"/>
  <c r="AI501" i="10"/>
  <c r="AI507" i="10"/>
  <c r="AI498" i="10"/>
  <c r="K498" i="10" s="1"/>
  <c r="AE536" i="10"/>
  <c r="AE543" i="10"/>
  <c r="AE539" i="10"/>
  <c r="AE545" i="10"/>
  <c r="AF127" i="10"/>
  <c r="AF118" i="10"/>
  <c r="AF125" i="10"/>
  <c r="AF121" i="10"/>
  <c r="AP160" i="10"/>
  <c r="T223" i="10"/>
  <c r="H223" i="10" s="1"/>
  <c r="T226" i="10"/>
  <c r="H226" i="10" s="1"/>
  <c r="V201" i="10"/>
  <c r="V197" i="10"/>
  <c r="V194" i="10"/>
  <c r="V203" i="10"/>
  <c r="AP351" i="10"/>
  <c r="T378" i="10"/>
  <c r="H378" i="10" s="1"/>
  <c r="T375" i="10"/>
  <c r="H375" i="10" s="1"/>
  <c r="AE273" i="10"/>
  <c r="AE270" i="10"/>
  <c r="AE279" i="10"/>
  <c r="AE277" i="10"/>
  <c r="Y539" i="10"/>
  <c r="Y545" i="10"/>
  <c r="Y536" i="10"/>
  <c r="I536" i="10" s="1"/>
  <c r="Y543" i="10"/>
  <c r="AE498" i="10"/>
  <c r="AE505" i="10"/>
  <c r="AE501" i="10"/>
  <c r="AE507" i="10"/>
  <c r="AG127" i="10"/>
  <c r="AG125" i="10"/>
  <c r="AG118" i="10"/>
  <c r="AG121" i="10"/>
  <c r="AI241" i="10"/>
  <c r="AI235" i="10"/>
  <c r="AI232" i="10"/>
  <c r="K232" i="10" s="1"/>
  <c r="AI239" i="10"/>
  <c r="AG49" i="10"/>
  <c r="AG45" i="10"/>
  <c r="AG42" i="10"/>
  <c r="AG51" i="10"/>
  <c r="AI159" i="10"/>
  <c r="AI156" i="10"/>
  <c r="K156" i="10" s="1"/>
  <c r="AI163" i="10"/>
  <c r="AI165" i="10"/>
  <c r="AM51" i="10"/>
  <c r="AO51" i="10" s="1"/>
  <c r="AO49" i="10" s="1"/>
  <c r="AO45" i="10" s="1"/>
  <c r="AO42" i="10" s="1"/>
  <c r="AM49" i="10"/>
  <c r="AM45" i="10"/>
  <c r="AM42" i="10"/>
  <c r="L42" i="10" s="1"/>
  <c r="T232" i="10"/>
  <c r="H235" i="10" s="1"/>
  <c r="Z422" i="10"/>
  <c r="AC346" i="10"/>
  <c r="H467" i="10"/>
  <c r="H468" i="10"/>
  <c r="AJ308" i="10"/>
  <c r="AC498" i="10"/>
  <c r="AD42" i="10"/>
  <c r="J45" i="10" s="1"/>
  <c r="AB308" i="10"/>
  <c r="W232" i="10"/>
  <c r="AN536" i="10"/>
  <c r="H279" i="10"/>
  <c r="H390" i="10"/>
  <c r="X118" i="10"/>
  <c r="AJ536" i="10"/>
  <c r="H505" i="10"/>
  <c r="H506" i="10"/>
  <c r="U346" i="10"/>
  <c r="AM163" i="10"/>
  <c r="AM165" i="10"/>
  <c r="AO165" i="10" s="1"/>
  <c r="AO163" i="10" s="1"/>
  <c r="AO159" i="10" s="1"/>
  <c r="AO156" i="10" s="1"/>
  <c r="AM159" i="10"/>
  <c r="AM156" i="10"/>
  <c r="L156" i="10" s="1"/>
  <c r="AA315" i="10"/>
  <c r="AA311" i="10"/>
  <c r="AA308" i="10"/>
  <c r="AA317" i="10"/>
  <c r="AP465" i="10"/>
  <c r="AP578" i="10"/>
  <c r="Y51" i="10"/>
  <c r="Y49" i="10"/>
  <c r="Y45" i="10"/>
  <c r="Y42" i="10"/>
  <c r="I42" i="10" s="1"/>
  <c r="AA127" i="10"/>
  <c r="AA121" i="10"/>
  <c r="AA125" i="10"/>
  <c r="AA118" i="10"/>
  <c r="V118" i="10"/>
  <c r="V125" i="10"/>
  <c r="V127" i="10"/>
  <c r="V121" i="10"/>
  <c r="AP350" i="10"/>
  <c r="V42" i="10"/>
  <c r="V51" i="10"/>
  <c r="V49" i="10"/>
  <c r="V45" i="10"/>
  <c r="AI581" i="10"/>
  <c r="AI577" i="10"/>
  <c r="AI583" i="10"/>
  <c r="AI574" i="10"/>
  <c r="K574" i="10" s="1"/>
  <c r="Y422" i="10"/>
  <c r="I422" i="10" s="1"/>
  <c r="Y431" i="10"/>
  <c r="Y429" i="10"/>
  <c r="Y425" i="10"/>
  <c r="AE201" i="10"/>
  <c r="AE194" i="10"/>
  <c r="AE197" i="10"/>
  <c r="AE203" i="10"/>
  <c r="AP540" i="10"/>
  <c r="Y317" i="10"/>
  <c r="Y315" i="10"/>
  <c r="Y311" i="10"/>
  <c r="Y308" i="10"/>
  <c r="I308" i="10" s="1"/>
  <c r="T220" i="10"/>
  <c r="H220" i="10" s="1"/>
  <c r="Y277" i="10"/>
  <c r="Y273" i="10"/>
  <c r="Y270" i="10"/>
  <c r="I270" i="10" s="1"/>
  <c r="Y279" i="10"/>
  <c r="AG422" i="10"/>
  <c r="AG425" i="10"/>
  <c r="AG431" i="10"/>
  <c r="AG429" i="10"/>
  <c r="AG391" i="10"/>
  <c r="AG393" i="10"/>
  <c r="AG387" i="10"/>
  <c r="AG384" i="10"/>
  <c r="AP47" i="10"/>
  <c r="AE425" i="10"/>
  <c r="AE431" i="10"/>
  <c r="AE422" i="10"/>
  <c r="AE429" i="10"/>
  <c r="AN422" i="10"/>
  <c r="J49" i="10"/>
  <c r="J50" i="10"/>
  <c r="AN194" i="10"/>
  <c r="AC42" i="10"/>
  <c r="H276" i="10"/>
  <c r="H392" i="10"/>
  <c r="H391" i="10"/>
  <c r="AK460" i="10"/>
  <c r="U194" i="10"/>
  <c r="T498" i="10"/>
  <c r="H501" i="10" s="1"/>
  <c r="AC422" i="10"/>
  <c r="AC574" i="10"/>
  <c r="AG543" i="10"/>
  <c r="AG539" i="10"/>
  <c r="AG545" i="10"/>
  <c r="AG536" i="10"/>
  <c r="AP502" i="10"/>
  <c r="AE393" i="10"/>
  <c r="AE387" i="10"/>
  <c r="AE384" i="10"/>
  <c r="AE391" i="10"/>
  <c r="T147" i="10"/>
  <c r="H147" i="10" s="1"/>
  <c r="T150" i="10"/>
  <c r="H150" i="10" s="1"/>
  <c r="AG201" i="10"/>
  <c r="AG197" i="10"/>
  <c r="AG203" i="10"/>
  <c r="AG194" i="10"/>
  <c r="T221" i="10"/>
  <c r="H221" i="10" s="1"/>
  <c r="AG498" i="10"/>
  <c r="AG505" i="10"/>
  <c r="AG501" i="10"/>
  <c r="AG507" i="10"/>
  <c r="T603" i="10"/>
  <c r="H603" i="10" s="1"/>
  <c r="T606" i="10"/>
  <c r="H606" i="10" s="1"/>
  <c r="AM121" i="10"/>
  <c r="AM118" i="10"/>
  <c r="L118" i="10" s="1"/>
  <c r="AM125" i="10"/>
  <c r="AM127" i="10"/>
  <c r="AO127" i="10" s="1"/>
  <c r="AO125" i="10" s="1"/>
  <c r="AO121" i="10" s="1"/>
  <c r="AO118" i="10" s="1"/>
  <c r="V581" i="10"/>
  <c r="V577" i="10"/>
  <c r="V583" i="10"/>
  <c r="V574" i="10"/>
  <c r="Y391" i="10"/>
  <c r="Y384" i="10"/>
  <c r="I384" i="10" s="1"/>
  <c r="Y393" i="10"/>
  <c r="Y387" i="10"/>
  <c r="AF505" i="10"/>
  <c r="AF507" i="10"/>
  <c r="AF498" i="10"/>
  <c r="AF501" i="10"/>
  <c r="W308" i="10"/>
  <c r="J542" i="10"/>
  <c r="AB384" i="10"/>
  <c r="U232" i="10"/>
  <c r="J48" i="10"/>
  <c r="H48" i="10"/>
  <c r="U536" i="10"/>
  <c r="AK194" i="10"/>
  <c r="J164" i="10"/>
  <c r="J163" i="10"/>
  <c r="H278" i="10"/>
  <c r="H277" i="10"/>
  <c r="T384" i="10"/>
  <c r="H387" i="10" s="1"/>
  <c r="AB574" i="10"/>
  <c r="AL232" i="10"/>
  <c r="AJ498" i="10"/>
  <c r="AN156" i="10"/>
  <c r="U574" i="10"/>
  <c r="AC232" i="10"/>
  <c r="AJ42" i="10"/>
  <c r="U460" i="10"/>
  <c r="AE165" i="10"/>
  <c r="AE159" i="10"/>
  <c r="AE156" i="10"/>
  <c r="AE163" i="10"/>
  <c r="AF460" i="10"/>
  <c r="AF467" i="10"/>
  <c r="AF463" i="10"/>
  <c r="AF469" i="10"/>
  <c r="AI194" i="10"/>
  <c r="K194" i="10" s="1"/>
  <c r="AI197" i="10"/>
  <c r="AI203" i="10"/>
  <c r="AI201" i="10"/>
  <c r="AM505" i="10"/>
  <c r="AM501" i="10"/>
  <c r="AM507" i="10"/>
  <c r="AO507" i="10" s="1"/>
  <c r="AO505" i="10" s="1"/>
  <c r="AO501" i="10" s="1"/>
  <c r="AO498" i="10" s="1"/>
  <c r="AM498" i="10"/>
  <c r="L498" i="10" s="1"/>
  <c r="AM425" i="10"/>
  <c r="AM431" i="10"/>
  <c r="AO431" i="10" s="1"/>
  <c r="AO429" i="10" s="1"/>
  <c r="AO425" i="10" s="1"/>
  <c r="AO422" i="10" s="1"/>
  <c r="AM422" i="10"/>
  <c r="L427" i="10" s="1"/>
  <c r="AM429" i="10"/>
  <c r="AH317" i="10"/>
  <c r="AH311" i="10"/>
  <c r="AH308" i="10"/>
  <c r="AH315" i="10"/>
  <c r="AH51" i="10"/>
  <c r="AH45" i="10"/>
  <c r="AH42" i="10"/>
  <c r="AH49" i="10"/>
  <c r="AE574" i="10"/>
  <c r="AE581" i="10"/>
  <c r="AE577" i="10"/>
  <c r="AE583" i="10"/>
  <c r="AM393" i="10"/>
  <c r="AO393" i="10" s="1"/>
  <c r="AO391" i="10" s="1"/>
  <c r="AO387" i="10" s="1"/>
  <c r="AO384" i="10" s="1"/>
  <c r="AM387" i="10"/>
  <c r="AM384" i="10"/>
  <c r="L389" i="10" s="1"/>
  <c r="AM391" i="10"/>
  <c r="AI315" i="10"/>
  <c r="AI317" i="10"/>
  <c r="AI311" i="10"/>
  <c r="AI308" i="10"/>
  <c r="K308" i="10" s="1"/>
  <c r="J543" i="10"/>
  <c r="Z460" i="10"/>
  <c r="AJ346" i="10"/>
  <c r="J201" i="10"/>
  <c r="AL384" i="10"/>
  <c r="AB194" i="10"/>
  <c r="AD156" i="10"/>
  <c r="J159" i="10" s="1"/>
  <c r="W118" i="10"/>
  <c r="H504" i="10"/>
  <c r="AK498" i="10"/>
  <c r="AN498" i="10"/>
  <c r="AP541" i="10"/>
  <c r="AG235" i="10"/>
  <c r="AG239" i="10"/>
  <c r="AG232" i="10"/>
  <c r="AG241" i="10"/>
  <c r="T219" i="10"/>
  <c r="H219" i="10" s="1"/>
  <c r="AG353" i="10"/>
  <c r="AG346" i="10"/>
  <c r="AG349" i="10"/>
  <c r="AG355" i="10"/>
  <c r="AF197" i="10"/>
  <c r="AF203" i="10"/>
  <c r="AF201" i="10"/>
  <c r="AF194" i="10"/>
  <c r="V387" i="10"/>
  <c r="V384" i="10"/>
  <c r="V391" i="10"/>
  <c r="V393" i="10"/>
  <c r="AI42" i="10"/>
  <c r="K42" i="10" s="1"/>
  <c r="AI51" i="10"/>
  <c r="AI45" i="10"/>
  <c r="AI49" i="10"/>
  <c r="K50" i="10" s="1"/>
  <c r="T199" i="10"/>
  <c r="H199" i="10" s="1"/>
  <c r="AM467" i="10"/>
  <c r="AM469" i="10"/>
  <c r="AO469" i="10" s="1"/>
  <c r="AO467" i="10" s="1"/>
  <c r="AO463" i="10" s="1"/>
  <c r="AO460" i="10" s="1"/>
  <c r="AM460" i="10"/>
  <c r="L460" i="10" s="1"/>
  <c r="AM463" i="10"/>
  <c r="AE239" i="10"/>
  <c r="AE235" i="10"/>
  <c r="AE232" i="10"/>
  <c r="AE241" i="10"/>
  <c r="AH353" i="10"/>
  <c r="AH355" i="10"/>
  <c r="AH349" i="10"/>
  <c r="AH346" i="10"/>
  <c r="AD536" i="10"/>
  <c r="J540" i="10" s="1"/>
  <c r="W194" i="10"/>
  <c r="AB422" i="10"/>
  <c r="AL194" i="10"/>
  <c r="J504" i="10"/>
  <c r="H50" i="10"/>
  <c r="H49" i="10"/>
  <c r="AK346" i="10"/>
  <c r="J162" i="10"/>
  <c r="AL574" i="10"/>
  <c r="W156" i="10"/>
  <c r="U384" i="10"/>
  <c r="J276" i="10"/>
  <c r="AI346" i="10"/>
  <c r="K346" i="10" s="1"/>
  <c r="AI349" i="10"/>
  <c r="AI353" i="10"/>
  <c r="AI355" i="10"/>
  <c r="AP426" i="10"/>
  <c r="AF393" i="10"/>
  <c r="AF387" i="10"/>
  <c r="AF384" i="10"/>
  <c r="AF391" i="10"/>
  <c r="AH581" i="10"/>
  <c r="AH577" i="10"/>
  <c r="AH583" i="10"/>
  <c r="AH574" i="10"/>
  <c r="AM577" i="10"/>
  <c r="AM583" i="10"/>
  <c r="AO583" i="10" s="1"/>
  <c r="AO581" i="10" s="1"/>
  <c r="AO577" i="10" s="1"/>
  <c r="AO574" i="10" s="1"/>
  <c r="AM574" i="10"/>
  <c r="L574" i="10" s="1"/>
  <c r="AM581" i="10"/>
  <c r="AG581" i="10"/>
  <c r="AG577" i="10"/>
  <c r="AG583" i="10"/>
  <c r="AG574" i="10"/>
  <c r="V349" i="10"/>
  <c r="V355" i="10"/>
  <c r="V353" i="10"/>
  <c r="V346" i="10"/>
  <c r="AP388" i="10"/>
  <c r="T340" i="10"/>
  <c r="H340" i="10" s="1"/>
  <c r="T337" i="10"/>
  <c r="H337" i="10" s="1"/>
  <c r="T71" i="10"/>
  <c r="H71" i="10" s="1"/>
  <c r="T74" i="10"/>
  <c r="H74" i="10" s="1"/>
  <c r="T536" i="10"/>
  <c r="H539" i="10" s="1"/>
  <c r="X232" i="10"/>
  <c r="AN118" i="10"/>
  <c r="AL42" i="10"/>
  <c r="W536" i="10"/>
  <c r="U156" i="10"/>
  <c r="J200" i="10"/>
  <c r="AD498" i="10"/>
  <c r="J501" i="10" s="1"/>
  <c r="AK42" i="10"/>
  <c r="AL346" i="10"/>
  <c r="AN270" i="10"/>
  <c r="AK156" i="10"/>
  <c r="Z346" i="10"/>
  <c r="X384" i="10"/>
  <c r="AK422" i="10"/>
  <c r="AL460" i="10"/>
  <c r="W498" i="10"/>
  <c r="J277" i="10"/>
  <c r="J278" i="10"/>
  <c r="AB536" i="10"/>
  <c r="AL118" i="10"/>
  <c r="AA346" i="10"/>
  <c r="AA353" i="10"/>
  <c r="AA355" i="10"/>
  <c r="AA349" i="10"/>
  <c r="V431" i="10"/>
  <c r="V425" i="10"/>
  <c r="V422" i="10"/>
  <c r="V429" i="10"/>
  <c r="AH203" i="10"/>
  <c r="AH197" i="10"/>
  <c r="AH194" i="10"/>
  <c r="AH201" i="10"/>
  <c r="AM279" i="10"/>
  <c r="AO279" i="10" s="1"/>
  <c r="AO277" i="10" s="1"/>
  <c r="AO273" i="10" s="1"/>
  <c r="AO270" i="10" s="1"/>
  <c r="AM277" i="10"/>
  <c r="AM273" i="10"/>
  <c r="AM270" i="10"/>
  <c r="L270" i="10" s="1"/>
  <c r="AE127" i="10"/>
  <c r="AE118" i="10"/>
  <c r="AE125" i="10"/>
  <c r="AE121" i="10"/>
  <c r="AM349" i="10"/>
  <c r="AM353" i="10"/>
  <c r="AM346" i="10"/>
  <c r="L346" i="10" s="1"/>
  <c r="AM355" i="10"/>
  <c r="AO355" i="10" s="1"/>
  <c r="AO353" i="10" s="1"/>
  <c r="AO349" i="10" s="1"/>
  <c r="AO346" i="10" s="1"/>
  <c r="T188" i="10"/>
  <c r="H188" i="10" s="1"/>
  <c r="T185" i="10"/>
  <c r="H185" i="10" s="1"/>
  <c r="V241" i="10"/>
  <c r="V239" i="10"/>
  <c r="V235" i="10"/>
  <c r="V232" i="10"/>
  <c r="AA384" i="10"/>
  <c r="AA391" i="10"/>
  <c r="AA393" i="10"/>
  <c r="AA387" i="10"/>
  <c r="AP237" i="10"/>
  <c r="AG467" i="10"/>
  <c r="AG469" i="10"/>
  <c r="AG460" i="10"/>
  <c r="AG463" i="10"/>
  <c r="AA49" i="10"/>
  <c r="AA45" i="10"/>
  <c r="AA42" i="10"/>
  <c r="AA51" i="10"/>
  <c r="Y165" i="10"/>
  <c r="Y159" i="10"/>
  <c r="Y163" i="10"/>
  <c r="Y156" i="10"/>
  <c r="I156" i="10" s="1"/>
  <c r="V279" i="10"/>
  <c r="V277" i="10"/>
  <c r="V273" i="10"/>
  <c r="V270" i="10"/>
  <c r="AP389" i="10"/>
  <c r="AH279" i="10"/>
  <c r="AH273" i="10"/>
  <c r="AH270" i="10"/>
  <c r="AH277" i="10"/>
  <c r="AH163" i="10"/>
  <c r="AH159" i="10"/>
  <c r="AH156" i="10"/>
  <c r="AH165" i="10"/>
  <c r="H545" i="10"/>
  <c r="X308" i="10"/>
  <c r="H316" i="10"/>
  <c r="H315" i="10"/>
  <c r="AD194" i="10"/>
  <c r="J197" i="10" s="1"/>
  <c r="J505" i="10"/>
  <c r="J506" i="10"/>
  <c r="X270" i="10"/>
  <c r="AJ460" i="10"/>
  <c r="AD270" i="10"/>
  <c r="J273" i="10" s="1"/>
  <c r="AP312" i="10"/>
  <c r="AI125" i="10"/>
  <c r="K126" i="10" s="1"/>
  <c r="AI121" i="10"/>
  <c r="AI127" i="10"/>
  <c r="AI118" i="10"/>
  <c r="K118" i="10" s="1"/>
  <c r="AP123" i="10"/>
  <c r="T568" i="10"/>
  <c r="H568" i="10" s="1"/>
  <c r="T565" i="10"/>
  <c r="H565" i="10" s="1"/>
  <c r="AE355" i="10"/>
  <c r="AE353" i="10"/>
  <c r="AE346" i="10"/>
  <c r="AE349" i="10"/>
  <c r="T264" i="10"/>
  <c r="H264" i="10" s="1"/>
  <c r="T261" i="10"/>
  <c r="H261" i="10" s="1"/>
  <c r="AG156" i="10"/>
  <c r="AG159" i="10"/>
  <c r="AG163" i="10"/>
  <c r="AG165" i="10"/>
  <c r="H542" i="10"/>
  <c r="AC194" i="10"/>
  <c r="X346" i="10"/>
  <c r="Z270" i="10"/>
  <c r="AN346" i="10"/>
  <c r="AJ270" i="10"/>
  <c r="U422" i="10"/>
  <c r="Z194" i="10"/>
  <c r="AK308" i="10"/>
  <c r="AJ574" i="10"/>
  <c r="AB346" i="10"/>
  <c r="AJ118" i="10"/>
  <c r="AD232" i="10"/>
  <c r="J235" i="10" s="1"/>
  <c r="Z156" i="10"/>
  <c r="AP275" i="10"/>
  <c r="AP274" i="10"/>
  <c r="AF315" i="10"/>
  <c r="AF311" i="10"/>
  <c r="AF308" i="10"/>
  <c r="AF317" i="10"/>
  <c r="AA505" i="10"/>
  <c r="AA507" i="10"/>
  <c r="AA498" i="10"/>
  <c r="AA501" i="10"/>
  <c r="AP313" i="10"/>
  <c r="AE42" i="10"/>
  <c r="AE49" i="10"/>
  <c r="AE45" i="10"/>
  <c r="AE51" i="10"/>
  <c r="AF239" i="10"/>
  <c r="AF232" i="10"/>
  <c r="AF235" i="10"/>
  <c r="AF241" i="10"/>
  <c r="AP199" i="10"/>
  <c r="H543" i="10"/>
  <c r="H544" i="10"/>
  <c r="Z232" i="10"/>
  <c r="H314" i="10"/>
  <c r="Z118" i="10"/>
  <c r="U270" i="10"/>
  <c r="U42" i="10"/>
  <c r="AL156" i="10"/>
  <c r="AC384" i="10"/>
  <c r="X460" i="10"/>
  <c r="J238" i="10"/>
  <c r="W270" i="10"/>
  <c r="AA273" i="10"/>
  <c r="AA277" i="10"/>
  <c r="AA270" i="10"/>
  <c r="AA279" i="10"/>
  <c r="AI425" i="10"/>
  <c r="AI431" i="10"/>
  <c r="AI422" i="10"/>
  <c r="K422" i="10" s="1"/>
  <c r="AI429" i="10"/>
  <c r="V469" i="10"/>
  <c r="V467" i="10"/>
  <c r="V460" i="10"/>
  <c r="V463" i="10"/>
  <c r="AH384" i="10"/>
  <c r="AH393" i="10"/>
  <c r="AH387" i="10"/>
  <c r="AH391" i="10"/>
  <c r="AA422" i="10"/>
  <c r="AA429" i="10"/>
  <c r="AA425" i="10"/>
  <c r="AA431" i="10"/>
  <c r="H352" i="10"/>
  <c r="J583" i="10"/>
  <c r="H203" i="10"/>
  <c r="H162" i="10"/>
  <c r="T308" i="10"/>
  <c r="H313" i="10" s="1"/>
  <c r="AN460" i="10"/>
  <c r="Z42" i="10"/>
  <c r="AC460" i="10"/>
  <c r="AD346" i="10"/>
  <c r="J349" i="10" s="1"/>
  <c r="AB42" i="10"/>
  <c r="AB498" i="10"/>
  <c r="T574" i="10"/>
  <c r="H579" i="10" s="1"/>
  <c r="X422" i="10"/>
  <c r="W460" i="10"/>
  <c r="J239" i="10"/>
  <c r="J240" i="10"/>
  <c r="AC156" i="10"/>
  <c r="AB118" i="10"/>
  <c r="T416" i="10"/>
  <c r="H416" i="10" s="1"/>
  <c r="T413" i="10"/>
  <c r="H413" i="10" s="1"/>
  <c r="AF165" i="10"/>
  <c r="AF159" i="10"/>
  <c r="AF156" i="10"/>
  <c r="AF163" i="10"/>
  <c r="AA583" i="10"/>
  <c r="AA574" i="10"/>
  <c r="AA581" i="10"/>
  <c r="AA577" i="10"/>
  <c r="AF51" i="10"/>
  <c r="AF45" i="10"/>
  <c r="AF42" i="10"/>
  <c r="AF49" i="10"/>
  <c r="AH460" i="10"/>
  <c r="AH467" i="10"/>
  <c r="AH469" i="10"/>
  <c r="AH463" i="10"/>
  <c r="AG317" i="10"/>
  <c r="AG311" i="10"/>
  <c r="AG308" i="10"/>
  <c r="AG315" i="10"/>
  <c r="AI393" i="10"/>
  <c r="AI387" i="10"/>
  <c r="AI384" i="10"/>
  <c r="K384" i="10" s="1"/>
  <c r="AI391" i="10"/>
  <c r="V317" i="10"/>
  <c r="V315" i="10"/>
  <c r="V311" i="10"/>
  <c r="V308" i="10"/>
  <c r="AF536" i="10"/>
  <c r="AF543" i="10"/>
  <c r="AF539" i="10"/>
  <c r="AF545" i="10"/>
  <c r="Y349" i="10"/>
  <c r="Y355" i="10"/>
  <c r="Y353" i="10"/>
  <c r="Y346" i="10"/>
  <c r="I346" i="10" s="1"/>
  <c r="AF355" i="10"/>
  <c r="AF353" i="10"/>
  <c r="AF346" i="10"/>
  <c r="AF349" i="10"/>
  <c r="Y239" i="10"/>
  <c r="Y241" i="10"/>
  <c r="Y235" i="10"/>
  <c r="Y232" i="10"/>
  <c r="I232" i="10" s="1"/>
  <c r="V159" i="10"/>
  <c r="V165" i="10"/>
  <c r="V163" i="10"/>
  <c r="V156" i="10"/>
  <c r="AI279" i="10"/>
  <c r="AI273" i="10"/>
  <c r="AI270" i="10"/>
  <c r="K270" i="10" s="1"/>
  <c r="AI277" i="10"/>
  <c r="T299" i="10"/>
  <c r="H299" i="10" s="1"/>
  <c r="T302" i="10"/>
  <c r="H302" i="10" s="1"/>
  <c r="AG273" i="10"/>
  <c r="AG270" i="10"/>
  <c r="AG279" i="10"/>
  <c r="AG277" i="10"/>
  <c r="AP198" i="10"/>
  <c r="H354" i="10"/>
  <c r="H353" i="10"/>
  <c r="AN308" i="10"/>
  <c r="AK384" i="10"/>
  <c r="J580" i="10"/>
  <c r="H200" i="10"/>
  <c r="H197" i="10"/>
  <c r="H165" i="10"/>
  <c r="Z308" i="10"/>
  <c r="J353" i="10"/>
  <c r="J354" i="10"/>
  <c r="X574" i="10"/>
  <c r="J126" i="10"/>
  <c r="J125" i="10"/>
  <c r="AB270" i="10"/>
  <c r="Z498" i="10"/>
  <c r="H583" i="10"/>
  <c r="AL308" i="10"/>
  <c r="U308" i="10"/>
  <c r="J466" i="10"/>
  <c r="J392" i="10"/>
  <c r="J391" i="10"/>
  <c r="H430" i="10"/>
  <c r="H429" i="10"/>
  <c r="Z384" i="10"/>
  <c r="R211" i="18"/>
  <c r="R216" i="18"/>
  <c r="U158" i="19"/>
  <c r="U3" i="19"/>
  <c r="U22" i="19" s="1"/>
  <c r="J253" i="21"/>
  <c r="J268" i="21"/>
  <c r="N230" i="30"/>
  <c r="N139" i="30"/>
  <c r="N215" i="30"/>
  <c r="T306" i="29"/>
  <c r="T291" i="29"/>
  <c r="W292" i="32"/>
  <c r="W287" i="32"/>
  <c r="H292" i="30"/>
  <c r="H287" i="30"/>
  <c r="J230" i="21"/>
  <c r="J215" i="21"/>
  <c r="J139" i="21"/>
  <c r="P291" i="21"/>
  <c r="P306" i="21"/>
  <c r="L253" i="21"/>
  <c r="L268" i="21"/>
  <c r="S158" i="27"/>
  <c r="S3" i="27"/>
  <c r="S22" i="27" s="1"/>
  <c r="U158" i="27"/>
  <c r="U3" i="27"/>
  <c r="U22" i="27" s="1"/>
  <c r="Q230" i="27"/>
  <c r="Q215" i="27"/>
  <c r="Q139" i="27"/>
  <c r="J254" i="20"/>
  <c r="J249" i="20"/>
  <c r="H211" i="29"/>
  <c r="H216" i="29"/>
  <c r="G268" i="30"/>
  <c r="G253" i="30"/>
  <c r="T291" i="21"/>
  <c r="T306" i="21"/>
  <c r="H230" i="28"/>
  <c r="H139" i="28"/>
  <c r="H215" i="28"/>
  <c r="E139" i="28"/>
  <c r="E215" i="28"/>
  <c r="E230" i="28"/>
  <c r="N230" i="18"/>
  <c r="N139" i="18"/>
  <c r="N215" i="18"/>
  <c r="H249" i="22"/>
  <c r="H254" i="22"/>
  <c r="G291" i="33"/>
  <c r="G306" i="33"/>
  <c r="T254" i="26"/>
  <c r="T249" i="26"/>
  <c r="I287" i="25"/>
  <c r="I292" i="25"/>
  <c r="M249" i="26"/>
  <c r="M254" i="26"/>
  <c r="T268" i="20"/>
  <c r="T253" i="20"/>
  <c r="K253" i="25"/>
  <c r="K268" i="25"/>
  <c r="V292" i="23"/>
  <c r="V287" i="23"/>
  <c r="C291" i="27"/>
  <c r="C306" i="27"/>
  <c r="R254" i="29"/>
  <c r="R249" i="29"/>
  <c r="F158" i="33"/>
  <c r="F3" i="33"/>
  <c r="F22" i="33" s="1"/>
  <c r="R230" i="29"/>
  <c r="R139" i="29"/>
  <c r="R215" i="29"/>
  <c r="F254" i="33"/>
  <c r="F249" i="33"/>
  <c r="Q254" i="26"/>
  <c r="Q249" i="26"/>
  <c r="C306" i="19"/>
  <c r="C291" i="19"/>
  <c r="V139" i="24"/>
  <c r="V215" i="24"/>
  <c r="V230" i="24"/>
  <c r="V254" i="21"/>
  <c r="V249" i="21"/>
  <c r="E211" i="26"/>
  <c r="E216" i="26"/>
  <c r="I291" i="25"/>
  <c r="I306" i="25"/>
  <c r="P249" i="22"/>
  <c r="P254" i="22"/>
  <c r="T268" i="32"/>
  <c r="T253" i="32"/>
  <c r="O287" i="32"/>
  <c r="O292" i="32"/>
  <c r="O211" i="19"/>
  <c r="O216" i="19"/>
  <c r="N216" i="23"/>
  <c r="N211" i="23"/>
  <c r="C291" i="22"/>
  <c r="C306" i="22"/>
  <c r="W306" i="19"/>
  <c r="W291" i="19"/>
  <c r="E230" i="22"/>
  <c r="E139" i="22"/>
  <c r="E215" i="22"/>
  <c r="R253" i="28"/>
  <c r="R268" i="28"/>
  <c r="R215" i="24"/>
  <c r="R139" i="24"/>
  <c r="R230" i="24"/>
  <c r="V268" i="18"/>
  <c r="V253" i="18"/>
  <c r="F254" i="26"/>
  <c r="F249" i="26"/>
  <c r="H268" i="25"/>
  <c r="H253" i="25"/>
  <c r="W158" i="20"/>
  <c r="W3" i="20"/>
  <c r="W22" i="20" s="1"/>
  <c r="D268" i="22"/>
  <c r="D253" i="22"/>
  <c r="W291" i="26"/>
  <c r="W306" i="26"/>
  <c r="O292" i="24"/>
  <c r="O287" i="24"/>
  <c r="S253" i="29"/>
  <c r="S268" i="29"/>
  <c r="Q249" i="23"/>
  <c r="Q254" i="23"/>
  <c r="L3" i="19"/>
  <c r="L22" i="19" s="1"/>
  <c r="L158" i="19"/>
  <c r="J216" i="18"/>
  <c r="J211" i="18"/>
  <c r="W292" i="22"/>
  <c r="W287" i="22"/>
  <c r="L268" i="23"/>
  <c r="L253" i="23"/>
  <c r="M268" i="25"/>
  <c r="M253" i="25"/>
  <c r="V291" i="27"/>
  <c r="V306" i="27"/>
  <c r="G291" i="27"/>
  <c r="G306" i="27"/>
  <c r="H215" i="22"/>
  <c r="H139" i="22"/>
  <c r="H230" i="22"/>
  <c r="T249" i="30"/>
  <c r="T254" i="30"/>
  <c r="H249" i="29"/>
  <c r="H254" i="29"/>
  <c r="V287" i="28"/>
  <c r="V292" i="28"/>
  <c r="P254" i="19"/>
  <c r="P249" i="19"/>
  <c r="U253" i="28"/>
  <c r="U268" i="28"/>
  <c r="Q215" i="25"/>
  <c r="Q139" i="25"/>
  <c r="Q230" i="25"/>
  <c r="U254" i="18"/>
  <c r="U249" i="18"/>
  <c r="G249" i="29"/>
  <c r="G254" i="29"/>
  <c r="U158" i="26"/>
  <c r="U3" i="26"/>
  <c r="U22" i="26" s="1"/>
  <c r="W3" i="21"/>
  <c r="W22" i="21" s="1"/>
  <c r="W158" i="21"/>
  <c r="R215" i="33"/>
  <c r="R139" i="33"/>
  <c r="R230" i="33"/>
  <c r="Q230" i="23"/>
  <c r="Q139" i="23"/>
  <c r="Q215" i="23"/>
  <c r="Q291" i="33"/>
  <c r="Q306" i="33"/>
  <c r="H254" i="26"/>
  <c r="H249" i="26"/>
  <c r="K158" i="23"/>
  <c r="K3" i="23"/>
  <c r="K22" i="23" s="1"/>
  <c r="R287" i="22"/>
  <c r="R292" i="22"/>
  <c r="T158" i="20"/>
  <c r="T3" i="20"/>
  <c r="T22" i="20" s="1"/>
  <c r="E292" i="30"/>
  <c r="E287" i="30"/>
  <c r="G249" i="23"/>
  <c r="G254" i="23"/>
  <c r="E291" i="24"/>
  <c r="E306" i="24"/>
  <c r="W253" i="28"/>
  <c r="W268" i="28"/>
  <c r="S292" i="19"/>
  <c r="S287" i="19"/>
  <c r="T253" i="28"/>
  <c r="T268" i="28"/>
  <c r="J216" i="24"/>
  <c r="J211" i="24"/>
  <c r="L254" i="26"/>
  <c r="L249" i="26"/>
  <c r="J216" i="25"/>
  <c r="J211" i="25"/>
  <c r="W158" i="26"/>
  <c r="W3" i="26"/>
  <c r="W22" i="26" s="1"/>
  <c r="V291" i="30"/>
  <c r="V306" i="30"/>
  <c r="V211" i="28"/>
  <c r="V216" i="28"/>
  <c r="T249" i="21"/>
  <c r="T254" i="21"/>
  <c r="T253" i="26"/>
  <c r="T268" i="26"/>
  <c r="I306" i="19"/>
  <c r="I291" i="19"/>
  <c r="K268" i="21"/>
  <c r="K253" i="21"/>
  <c r="M268" i="26"/>
  <c r="M253" i="26"/>
  <c r="E230" i="23"/>
  <c r="E139" i="23"/>
  <c r="E215" i="23"/>
  <c r="Q254" i="29"/>
  <c r="Q249" i="29"/>
  <c r="F292" i="20"/>
  <c r="F287" i="20"/>
  <c r="H268" i="33"/>
  <c r="H253" i="33"/>
  <c r="P291" i="27"/>
  <c r="P306" i="27"/>
  <c r="C292" i="32"/>
  <c r="C287" i="32"/>
  <c r="T254" i="20"/>
  <c r="T249" i="20"/>
  <c r="C158" i="25"/>
  <c r="C3" i="25"/>
  <c r="C22" i="25" s="1"/>
  <c r="K3" i="19"/>
  <c r="K22" i="19" s="1"/>
  <c r="K158" i="19"/>
  <c r="K254" i="25"/>
  <c r="K249" i="25"/>
  <c r="K158" i="27"/>
  <c r="K3" i="27"/>
  <c r="K22" i="27" s="1"/>
  <c r="T249" i="25"/>
  <c r="T254" i="25"/>
  <c r="F292" i="29"/>
  <c r="F287" i="29"/>
  <c r="V306" i="23"/>
  <c r="V291" i="23"/>
  <c r="W3" i="33"/>
  <c r="W22" i="33" s="1"/>
  <c r="W158" i="33"/>
  <c r="L158" i="22"/>
  <c r="L3" i="22"/>
  <c r="L22" i="22" s="1"/>
  <c r="U3" i="23"/>
  <c r="U22" i="23" s="1"/>
  <c r="U158" i="23"/>
  <c r="G254" i="24"/>
  <c r="G249" i="24"/>
  <c r="R268" i="29"/>
  <c r="R253" i="29"/>
  <c r="R216" i="29"/>
  <c r="R211" i="29"/>
  <c r="J253" i="33"/>
  <c r="J268" i="33"/>
  <c r="V287" i="30"/>
  <c r="V292" i="30"/>
  <c r="N216" i="29"/>
  <c r="N211" i="29"/>
  <c r="V139" i="28"/>
  <c r="V230" i="28"/>
  <c r="V215" i="28"/>
  <c r="H291" i="21"/>
  <c r="H306" i="21"/>
  <c r="E268" i="29"/>
  <c r="E253" i="29"/>
  <c r="N211" i="22"/>
  <c r="N216" i="22"/>
  <c r="H291" i="18"/>
  <c r="H306" i="18"/>
  <c r="I292" i="19"/>
  <c r="I287" i="19"/>
  <c r="O291" i="27"/>
  <c r="O306" i="27"/>
  <c r="E268" i="30"/>
  <c r="E253" i="30"/>
  <c r="D268" i="19"/>
  <c r="D253" i="19"/>
  <c r="L158" i="24"/>
  <c r="L3" i="24"/>
  <c r="L22" i="24" s="1"/>
  <c r="E215" i="26"/>
  <c r="E230" i="26"/>
  <c r="E139" i="26"/>
  <c r="R254" i="32"/>
  <c r="R249" i="32"/>
  <c r="T158" i="33"/>
  <c r="T3" i="33"/>
  <c r="T22" i="33" s="1"/>
  <c r="S268" i="28"/>
  <c r="S253" i="28"/>
  <c r="M3" i="25"/>
  <c r="M22" i="25" s="1"/>
  <c r="M158" i="25"/>
  <c r="G287" i="22"/>
  <c r="G292" i="22"/>
  <c r="U249" i="19"/>
  <c r="U254" i="19"/>
  <c r="R211" i="25"/>
  <c r="R216" i="25"/>
  <c r="L254" i="27"/>
  <c r="L249" i="27"/>
  <c r="F292" i="26"/>
  <c r="F287" i="26"/>
  <c r="G287" i="28"/>
  <c r="G292" i="28"/>
  <c r="E216" i="23"/>
  <c r="E211" i="23"/>
  <c r="R268" i="20"/>
  <c r="R253" i="20"/>
  <c r="O292" i="20"/>
  <c r="O287" i="20"/>
  <c r="J249" i="24"/>
  <c r="J254" i="24"/>
  <c r="H253" i="32"/>
  <c r="H268" i="32"/>
  <c r="U249" i="23"/>
  <c r="U254" i="23"/>
  <c r="Q215" i="26"/>
  <c r="Q139" i="26"/>
  <c r="Q230" i="26"/>
  <c r="S254" i="19"/>
  <c r="S249" i="19"/>
  <c r="G291" i="19"/>
  <c r="G306" i="19"/>
  <c r="I292" i="29"/>
  <c r="I287" i="29"/>
  <c r="I3" i="33"/>
  <c r="I22" i="33" s="1"/>
  <c r="I158" i="33"/>
  <c r="T158" i="18"/>
  <c r="T3" i="18"/>
  <c r="T22" i="18" s="1"/>
  <c r="H249" i="33"/>
  <c r="H254" i="33"/>
  <c r="P287" i="27"/>
  <c r="P292" i="27"/>
  <c r="U249" i="29"/>
  <c r="U254" i="29"/>
  <c r="H291" i="27"/>
  <c r="H306" i="27"/>
  <c r="O306" i="32"/>
  <c r="O291" i="32"/>
  <c r="D268" i="29"/>
  <c r="D253" i="29"/>
  <c r="Q287" i="26"/>
  <c r="Q292" i="26"/>
  <c r="W292" i="19"/>
  <c r="W287" i="19"/>
  <c r="R254" i="28"/>
  <c r="R249" i="28"/>
  <c r="I287" i="18"/>
  <c r="I292" i="18"/>
  <c r="S3" i="21"/>
  <c r="S22" i="21" s="1"/>
  <c r="S158" i="21"/>
  <c r="E254" i="33"/>
  <c r="E249" i="33"/>
  <c r="F268" i="26"/>
  <c r="F253" i="26"/>
  <c r="H254" i="25"/>
  <c r="H249" i="25"/>
  <c r="N211" i="25"/>
  <c r="N216" i="25"/>
  <c r="C158" i="21"/>
  <c r="C3" i="21"/>
  <c r="C22" i="21" s="1"/>
  <c r="E287" i="21"/>
  <c r="E292" i="21"/>
  <c r="H249" i="30"/>
  <c r="H254" i="30"/>
  <c r="H216" i="20"/>
  <c r="H211" i="20"/>
  <c r="W287" i="26"/>
  <c r="W292" i="26"/>
  <c r="R216" i="20"/>
  <c r="R211" i="20"/>
  <c r="O306" i="24"/>
  <c r="O291" i="24"/>
  <c r="S249" i="29"/>
  <c r="S254" i="29"/>
  <c r="F291" i="25"/>
  <c r="F306" i="25"/>
  <c r="G306" i="25"/>
  <c r="G291" i="25"/>
  <c r="J139" i="18"/>
  <c r="J215" i="18"/>
  <c r="J230" i="18"/>
  <c r="L254" i="23"/>
  <c r="L249" i="23"/>
  <c r="G292" i="27"/>
  <c r="G287" i="27"/>
  <c r="H211" i="22"/>
  <c r="H216" i="22"/>
  <c r="C158" i="28"/>
  <c r="C3" i="28"/>
  <c r="C22" i="28" s="1"/>
  <c r="C3" i="24"/>
  <c r="C22" i="24" s="1"/>
  <c r="C158" i="24"/>
  <c r="H268" i="29"/>
  <c r="H253" i="29"/>
  <c r="H139" i="18"/>
  <c r="H230" i="18"/>
  <c r="H215" i="18"/>
  <c r="P253" i="19"/>
  <c r="P268" i="19"/>
  <c r="U249" i="28"/>
  <c r="U254" i="28"/>
  <c r="U253" i="18"/>
  <c r="U268" i="18"/>
  <c r="G253" i="29"/>
  <c r="G268" i="29"/>
  <c r="S292" i="24"/>
  <c r="S287" i="24"/>
  <c r="Q254" i="20"/>
  <c r="Q249" i="20"/>
  <c r="V268" i="23"/>
  <c r="V253" i="23"/>
  <c r="E253" i="27"/>
  <c r="E268" i="27"/>
  <c r="W253" i="21"/>
  <c r="W268" i="21"/>
  <c r="R211" i="21"/>
  <c r="R216" i="21"/>
  <c r="O306" i="22"/>
  <c r="O291" i="22"/>
  <c r="T291" i="32"/>
  <c r="T306" i="32"/>
  <c r="W306" i="30"/>
  <c r="W291" i="30"/>
  <c r="O139" i="27"/>
  <c r="O215" i="27"/>
  <c r="O230" i="27"/>
  <c r="P254" i="21"/>
  <c r="P249" i="21"/>
  <c r="P216" i="27"/>
  <c r="P211" i="27"/>
  <c r="V254" i="28"/>
  <c r="V249" i="28"/>
  <c r="G291" i="20"/>
  <c r="G306" i="20"/>
  <c r="H139" i="32"/>
  <c r="H230" i="32"/>
  <c r="H215" i="32"/>
  <c r="H139" i="26"/>
  <c r="H230" i="26"/>
  <c r="H215" i="26"/>
  <c r="D292" i="22"/>
  <c r="D287" i="22"/>
  <c r="F254" i="20"/>
  <c r="F249" i="20"/>
  <c r="E254" i="22"/>
  <c r="E249" i="22"/>
  <c r="T306" i="19"/>
  <c r="T291" i="19"/>
  <c r="C292" i="27"/>
  <c r="C287" i="27"/>
  <c r="T292" i="18"/>
  <c r="T287" i="18"/>
  <c r="G249" i="22"/>
  <c r="G254" i="22"/>
  <c r="T253" i="21"/>
  <c r="T268" i="21"/>
  <c r="D254" i="27"/>
  <c r="D249" i="27"/>
  <c r="V287" i="33"/>
  <c r="V292" i="33"/>
  <c r="S287" i="21"/>
  <c r="S292" i="21"/>
  <c r="V211" i="24"/>
  <c r="V216" i="24"/>
  <c r="R211" i="30"/>
  <c r="R216" i="30"/>
  <c r="V253" i="21"/>
  <c r="V268" i="21"/>
  <c r="K254" i="21"/>
  <c r="K249" i="21"/>
  <c r="W158" i="29"/>
  <c r="W3" i="29"/>
  <c r="W22" i="29" s="1"/>
  <c r="G291" i="29"/>
  <c r="G306" i="29"/>
  <c r="O306" i="25"/>
  <c r="O291" i="25"/>
  <c r="F292" i="33"/>
  <c r="F287" i="33"/>
  <c r="T3" i="27"/>
  <c r="T22" i="27" s="1"/>
  <c r="T158" i="27"/>
  <c r="G158" i="23"/>
  <c r="G3" i="23"/>
  <c r="G22" i="23" s="1"/>
  <c r="E216" i="28"/>
  <c r="E211" i="28"/>
  <c r="F306" i="29"/>
  <c r="F291" i="29"/>
  <c r="U268" i="30"/>
  <c r="U253" i="30"/>
  <c r="J249" i="33"/>
  <c r="J254" i="33"/>
  <c r="I3" i="23"/>
  <c r="I22" i="23" s="1"/>
  <c r="I158" i="23"/>
  <c r="D268" i="27"/>
  <c r="D253" i="27"/>
  <c r="H253" i="22"/>
  <c r="H268" i="22"/>
  <c r="G292" i="33"/>
  <c r="G287" i="33"/>
  <c r="S291" i="21"/>
  <c r="S306" i="21"/>
  <c r="S158" i="23"/>
  <c r="S3" i="23"/>
  <c r="S22" i="23" s="1"/>
  <c r="W158" i="18"/>
  <c r="W3" i="18"/>
  <c r="W22" i="18" s="1"/>
  <c r="U253" i="19"/>
  <c r="U268" i="19"/>
  <c r="R230" i="25"/>
  <c r="R215" i="25"/>
  <c r="R139" i="25"/>
  <c r="F306" i="26"/>
  <c r="F291" i="26"/>
  <c r="D254" i="28"/>
  <c r="D249" i="28"/>
  <c r="T291" i="28"/>
  <c r="T306" i="28"/>
  <c r="G291" i="28"/>
  <c r="G306" i="28"/>
  <c r="J211" i="33"/>
  <c r="J216" i="33"/>
  <c r="W249" i="26"/>
  <c r="W254" i="26"/>
  <c r="F3" i="19"/>
  <c r="F22" i="19" s="1"/>
  <c r="F158" i="19"/>
  <c r="Q211" i="26"/>
  <c r="Q216" i="26"/>
  <c r="H287" i="29"/>
  <c r="H292" i="29"/>
  <c r="S268" i="19"/>
  <c r="S253" i="19"/>
  <c r="G287" i="19"/>
  <c r="G292" i="19"/>
  <c r="I306" i="29"/>
  <c r="I291" i="29"/>
  <c r="U268" i="29"/>
  <c r="U253" i="29"/>
  <c r="R268" i="23"/>
  <c r="R253" i="23"/>
  <c r="R216" i="33"/>
  <c r="R211" i="33"/>
  <c r="T253" i="25"/>
  <c r="T268" i="25"/>
  <c r="D249" i="30"/>
  <c r="D254" i="30"/>
  <c r="G253" i="24"/>
  <c r="G268" i="24"/>
  <c r="O291" i="21"/>
  <c r="O306" i="21"/>
  <c r="P216" i="23"/>
  <c r="P211" i="23"/>
  <c r="N139" i="29"/>
  <c r="N230" i="29"/>
  <c r="N215" i="29"/>
  <c r="Q306" i="23"/>
  <c r="Q291" i="23"/>
  <c r="H292" i="21"/>
  <c r="H287" i="21"/>
  <c r="R139" i="27"/>
  <c r="R215" i="27"/>
  <c r="R230" i="27"/>
  <c r="V268" i="32"/>
  <c r="V253" i="32"/>
  <c r="E254" i="29"/>
  <c r="E249" i="29"/>
  <c r="S158" i="25"/>
  <c r="S3" i="25"/>
  <c r="S22" i="25" s="1"/>
  <c r="N215" i="22"/>
  <c r="N139" i="22"/>
  <c r="N230" i="22"/>
  <c r="W291" i="20"/>
  <c r="W306" i="20"/>
  <c r="D3" i="23"/>
  <c r="D22" i="23" s="1"/>
  <c r="D158" i="23"/>
  <c r="H292" i="18"/>
  <c r="H287" i="18"/>
  <c r="O292" i="27"/>
  <c r="O287" i="27"/>
  <c r="E249" i="30"/>
  <c r="E254" i="30"/>
  <c r="D249" i="19"/>
  <c r="D254" i="19"/>
  <c r="R253" i="32"/>
  <c r="R268" i="32"/>
  <c r="P211" i="30"/>
  <c r="P216" i="30"/>
  <c r="S254" i="28"/>
  <c r="S249" i="28"/>
  <c r="Q253" i="33"/>
  <c r="Q268" i="33"/>
  <c r="G291" i="22"/>
  <c r="G306" i="22"/>
  <c r="P306" i="19"/>
  <c r="P291" i="19"/>
  <c r="Q216" i="23"/>
  <c r="Q211" i="23"/>
  <c r="T249" i="27"/>
  <c r="T254" i="27"/>
  <c r="U158" i="20"/>
  <c r="U3" i="20"/>
  <c r="U22" i="20" s="1"/>
  <c r="I291" i="27"/>
  <c r="I306" i="27"/>
  <c r="L268" i="27"/>
  <c r="L253" i="27"/>
  <c r="J249" i="21"/>
  <c r="J254" i="21"/>
  <c r="C3" i="26"/>
  <c r="C22" i="26" s="1"/>
  <c r="C158" i="26"/>
  <c r="W291" i="28"/>
  <c r="W306" i="28"/>
  <c r="R254" i="20"/>
  <c r="R249" i="20"/>
  <c r="O306" i="20"/>
  <c r="O291" i="20"/>
  <c r="V254" i="23"/>
  <c r="V249" i="23"/>
  <c r="J268" i="24"/>
  <c r="J253" i="24"/>
  <c r="H249" i="32"/>
  <c r="H254" i="32"/>
  <c r="U268" i="23"/>
  <c r="U253" i="23"/>
  <c r="J249" i="29"/>
  <c r="J254" i="29"/>
  <c r="W249" i="30"/>
  <c r="W254" i="30"/>
  <c r="O291" i="26"/>
  <c r="O306" i="26"/>
  <c r="V253" i="33"/>
  <c r="V268" i="33"/>
  <c r="T287" i="29"/>
  <c r="T292" i="29"/>
  <c r="R291" i="22"/>
  <c r="R306" i="22"/>
  <c r="W158" i="27"/>
  <c r="W3" i="27"/>
  <c r="W22" i="27" s="1"/>
  <c r="L3" i="27"/>
  <c r="L22" i="27" s="1"/>
  <c r="L158" i="27"/>
  <c r="H287" i="27"/>
  <c r="H292" i="27"/>
  <c r="V268" i="20"/>
  <c r="V253" i="20"/>
  <c r="D254" i="29"/>
  <c r="D249" i="29"/>
  <c r="Q291" i="26"/>
  <c r="Q306" i="26"/>
  <c r="P249" i="28"/>
  <c r="P254" i="28"/>
  <c r="G3" i="29"/>
  <c r="G22" i="29" s="1"/>
  <c r="G158" i="29"/>
  <c r="I291" i="18"/>
  <c r="I306" i="18"/>
  <c r="E253" i="33"/>
  <c r="E268" i="33"/>
  <c r="W253" i="29"/>
  <c r="W268" i="29"/>
  <c r="O211" i="24"/>
  <c r="O216" i="24"/>
  <c r="N230" i="25"/>
  <c r="N139" i="25"/>
  <c r="N215" i="25"/>
  <c r="Q216" i="30"/>
  <c r="Q211" i="30"/>
  <c r="E306" i="21"/>
  <c r="E291" i="21"/>
  <c r="H268" i="30"/>
  <c r="H253" i="30"/>
  <c r="N216" i="33"/>
  <c r="N211" i="33"/>
  <c r="H230" i="20"/>
  <c r="H215" i="20"/>
  <c r="H139" i="20"/>
  <c r="R230" i="20"/>
  <c r="R215" i="20"/>
  <c r="R139" i="20"/>
  <c r="J253" i="28"/>
  <c r="J268" i="28"/>
  <c r="F292" i="25"/>
  <c r="F287" i="25"/>
  <c r="G292" i="25"/>
  <c r="G287" i="25"/>
  <c r="M3" i="27"/>
  <c r="M22" i="27" s="1"/>
  <c r="M158" i="27"/>
  <c r="D292" i="24"/>
  <c r="D287" i="24"/>
  <c r="V216" i="32"/>
  <c r="V211" i="32"/>
  <c r="M268" i="33"/>
  <c r="M253" i="33"/>
  <c r="W268" i="18"/>
  <c r="W253" i="18"/>
  <c r="F3" i="27"/>
  <c r="F22" i="27" s="1"/>
  <c r="F158" i="27"/>
  <c r="N215" i="28"/>
  <c r="N139" i="28"/>
  <c r="N230" i="28"/>
  <c r="H211" i="18"/>
  <c r="H216" i="18"/>
  <c r="C292" i="24"/>
  <c r="C287" i="24"/>
  <c r="G249" i="27"/>
  <c r="G254" i="27"/>
  <c r="Q211" i="24"/>
  <c r="Q216" i="24"/>
  <c r="S306" i="24"/>
  <c r="S291" i="24"/>
  <c r="V215" i="19"/>
  <c r="V139" i="19"/>
  <c r="V230" i="19"/>
  <c r="Q230" i="30"/>
  <c r="Q215" i="30"/>
  <c r="Q139" i="30"/>
  <c r="P139" i="33"/>
  <c r="P215" i="33"/>
  <c r="P230" i="33"/>
  <c r="M254" i="30"/>
  <c r="M249" i="30"/>
  <c r="O216" i="26"/>
  <c r="O211" i="26"/>
  <c r="N215" i="33"/>
  <c r="N230" i="33"/>
  <c r="N139" i="33"/>
  <c r="G3" i="18"/>
  <c r="G22" i="18" s="1"/>
  <c r="G158" i="18"/>
  <c r="L3" i="23"/>
  <c r="L22" i="23" s="1"/>
  <c r="L158" i="23"/>
  <c r="E230" i="32"/>
  <c r="E139" i="32"/>
  <c r="E215" i="32"/>
  <c r="I292" i="20"/>
  <c r="I287" i="20"/>
  <c r="J249" i="28"/>
  <c r="J254" i="28"/>
  <c r="H253" i="24"/>
  <c r="H268" i="24"/>
  <c r="M158" i="23"/>
  <c r="M3" i="23"/>
  <c r="M22" i="23" s="1"/>
  <c r="D306" i="24"/>
  <c r="D291" i="24"/>
  <c r="I291" i="32"/>
  <c r="I306" i="32"/>
  <c r="S249" i="25"/>
  <c r="S254" i="25"/>
  <c r="F268" i="24"/>
  <c r="F253" i="24"/>
  <c r="V215" i="32"/>
  <c r="V139" i="32"/>
  <c r="V230" i="32"/>
  <c r="H292" i="28"/>
  <c r="H287" i="28"/>
  <c r="D291" i="28"/>
  <c r="D306" i="28"/>
  <c r="M254" i="33"/>
  <c r="M249" i="33"/>
  <c r="W254" i="18"/>
  <c r="W249" i="18"/>
  <c r="N216" i="28"/>
  <c r="N211" i="28"/>
  <c r="C291" i="24"/>
  <c r="C306" i="24"/>
  <c r="G253" i="27"/>
  <c r="G268" i="27"/>
  <c r="Q139" i="24"/>
  <c r="Q215" i="24"/>
  <c r="Q230" i="24"/>
  <c r="V230" i="26"/>
  <c r="V139" i="26"/>
  <c r="V215" i="26"/>
  <c r="V216" i="19"/>
  <c r="V211" i="19"/>
  <c r="Q291" i="30"/>
  <c r="Q306" i="30"/>
  <c r="Q292" i="32"/>
  <c r="Q287" i="32"/>
  <c r="N216" i="32"/>
  <c r="N211" i="32"/>
  <c r="T253" i="19"/>
  <c r="T268" i="19"/>
  <c r="E254" i="20"/>
  <c r="E249" i="20"/>
  <c r="T253" i="33"/>
  <c r="T268" i="33"/>
  <c r="E253" i="21"/>
  <c r="E268" i="21"/>
  <c r="M158" i="20"/>
  <c r="M3" i="20"/>
  <c r="M22" i="20" s="1"/>
  <c r="G253" i="20"/>
  <c r="G268" i="20"/>
  <c r="G158" i="19"/>
  <c r="G3" i="19"/>
  <c r="G22" i="19" s="1"/>
  <c r="R215" i="19"/>
  <c r="R230" i="19"/>
  <c r="R139" i="19"/>
  <c r="L268" i="30"/>
  <c r="L253" i="30"/>
  <c r="P287" i="28"/>
  <c r="P292" i="28"/>
  <c r="V216" i="21"/>
  <c r="V211" i="21"/>
  <c r="Q292" i="20"/>
  <c r="Q287" i="20"/>
  <c r="R216" i="23"/>
  <c r="R211" i="23"/>
  <c r="P216" i="33"/>
  <c r="P211" i="33"/>
  <c r="M268" i="30"/>
  <c r="M253" i="30"/>
  <c r="F268" i="28"/>
  <c r="F253" i="28"/>
  <c r="O139" i="26"/>
  <c r="O230" i="26"/>
  <c r="O215" i="26"/>
  <c r="P253" i="23"/>
  <c r="P268" i="23"/>
  <c r="V211" i="27"/>
  <c r="V216" i="27"/>
  <c r="E211" i="32"/>
  <c r="E216" i="32"/>
  <c r="D291" i="20"/>
  <c r="D306" i="20"/>
  <c r="I306" i="20"/>
  <c r="I291" i="20"/>
  <c r="L254" i="33"/>
  <c r="L249" i="33"/>
  <c r="U158" i="21"/>
  <c r="U3" i="21"/>
  <c r="U22" i="21" s="1"/>
  <c r="H249" i="24"/>
  <c r="H254" i="24"/>
  <c r="H139" i="27"/>
  <c r="H230" i="27"/>
  <c r="H215" i="27"/>
  <c r="I292" i="32"/>
  <c r="I287" i="32"/>
  <c r="E291" i="33"/>
  <c r="E306" i="33"/>
  <c r="S253" i="25"/>
  <c r="S268" i="25"/>
  <c r="F249" i="24"/>
  <c r="F254" i="24"/>
  <c r="H249" i="27"/>
  <c r="H254" i="27"/>
  <c r="Q291" i="19"/>
  <c r="Q306" i="19"/>
  <c r="H291" i="28"/>
  <c r="H306" i="28"/>
  <c r="D287" i="28"/>
  <c r="D292" i="28"/>
  <c r="D3" i="18"/>
  <c r="D22" i="18" s="1"/>
  <c r="D158" i="18"/>
  <c r="C291" i="26"/>
  <c r="C306" i="26"/>
  <c r="W287" i="18"/>
  <c r="W292" i="18"/>
  <c r="V216" i="26"/>
  <c r="V211" i="26"/>
  <c r="I158" i="19"/>
  <c r="I3" i="19"/>
  <c r="I22" i="19" s="1"/>
  <c r="G3" i="26"/>
  <c r="G22" i="26" s="1"/>
  <c r="G158" i="26"/>
  <c r="W268" i="30"/>
  <c r="W253" i="30"/>
  <c r="E249" i="21"/>
  <c r="E254" i="21"/>
  <c r="V254" i="20"/>
  <c r="V249" i="20"/>
  <c r="P306" i="28"/>
  <c r="P291" i="28"/>
  <c r="W249" i="29"/>
  <c r="W254" i="29"/>
  <c r="S253" i="32"/>
  <c r="S268" i="32"/>
  <c r="D268" i="32"/>
  <c r="D253" i="32"/>
  <c r="T291" i="22"/>
  <c r="T306" i="22"/>
  <c r="Q292" i="30"/>
  <c r="Q287" i="30"/>
  <c r="P253" i="24"/>
  <c r="P268" i="24"/>
  <c r="D287" i="23"/>
  <c r="D292" i="23"/>
  <c r="R215" i="18"/>
  <c r="R230" i="18"/>
  <c r="R139" i="18"/>
  <c r="F253" i="21"/>
  <c r="F268" i="21"/>
  <c r="Q253" i="24"/>
  <c r="Q268" i="24"/>
  <c r="Q306" i="32"/>
  <c r="Q291" i="32"/>
  <c r="D306" i="26"/>
  <c r="D291" i="26"/>
  <c r="W253" i="32"/>
  <c r="W268" i="32"/>
  <c r="P306" i="30"/>
  <c r="P291" i="30"/>
  <c r="Q139" i="18"/>
  <c r="Q230" i="18"/>
  <c r="Q215" i="18"/>
  <c r="O291" i="19"/>
  <c r="O306" i="19"/>
  <c r="Q249" i="25"/>
  <c r="Q254" i="25"/>
  <c r="O211" i="28"/>
  <c r="O216" i="28"/>
  <c r="Q139" i="29"/>
  <c r="Q230" i="29"/>
  <c r="Q215" i="29"/>
  <c r="M254" i="19"/>
  <c r="M249" i="19"/>
  <c r="T287" i="30"/>
  <c r="T292" i="30"/>
  <c r="K158" i="20"/>
  <c r="K3" i="20"/>
  <c r="K22" i="20" s="1"/>
  <c r="J211" i="22"/>
  <c r="J216" i="22"/>
  <c r="K3" i="26"/>
  <c r="K22" i="26" s="1"/>
  <c r="K158" i="26"/>
  <c r="G253" i="18"/>
  <c r="G268" i="18"/>
  <c r="U253" i="22"/>
  <c r="U268" i="22"/>
  <c r="H291" i="24"/>
  <c r="H306" i="24"/>
  <c r="Q268" i="20"/>
  <c r="Q253" i="20"/>
  <c r="V287" i="24"/>
  <c r="V292" i="24"/>
  <c r="N216" i="20"/>
  <c r="N211" i="20"/>
  <c r="H139" i="21"/>
  <c r="H215" i="21"/>
  <c r="H230" i="21"/>
  <c r="I287" i="28"/>
  <c r="I292" i="28"/>
  <c r="E254" i="27"/>
  <c r="E249" i="27"/>
  <c r="D268" i="23"/>
  <c r="D253" i="23"/>
  <c r="V306" i="29"/>
  <c r="V291" i="29"/>
  <c r="N216" i="30"/>
  <c r="N211" i="30"/>
  <c r="Q292" i="33"/>
  <c r="Q287" i="33"/>
  <c r="P268" i="25"/>
  <c r="P253" i="25"/>
  <c r="F158" i="28"/>
  <c r="F3" i="28"/>
  <c r="F22" i="28" s="1"/>
  <c r="L253" i="25"/>
  <c r="L268" i="25"/>
  <c r="H268" i="26"/>
  <c r="H253" i="26"/>
  <c r="V291" i="32"/>
  <c r="V306" i="32"/>
  <c r="H216" i="19"/>
  <c r="H211" i="19"/>
  <c r="Q287" i="29"/>
  <c r="Q292" i="29"/>
  <c r="G254" i="28"/>
  <c r="G249" i="28"/>
  <c r="T254" i="22"/>
  <c r="T249" i="22"/>
  <c r="J253" i="19"/>
  <c r="J268" i="19"/>
  <c r="D249" i="32"/>
  <c r="D254" i="32"/>
  <c r="T292" i="22"/>
  <c r="T287" i="22"/>
  <c r="J216" i="26"/>
  <c r="J211" i="26"/>
  <c r="H291" i="26"/>
  <c r="H306" i="26"/>
  <c r="D291" i="23"/>
  <c r="D306" i="23"/>
  <c r="K158" i="22"/>
  <c r="K3" i="22"/>
  <c r="K22" i="22" s="1"/>
  <c r="O292" i="33"/>
  <c r="O287" i="33"/>
  <c r="P215" i="26"/>
  <c r="P230" i="26"/>
  <c r="P139" i="26"/>
  <c r="F254" i="21"/>
  <c r="F249" i="21"/>
  <c r="Q254" i="24"/>
  <c r="Q249" i="24"/>
  <c r="K249" i="29"/>
  <c r="K254" i="29"/>
  <c r="V215" i="30"/>
  <c r="V230" i="30"/>
  <c r="V139" i="30"/>
  <c r="E216" i="21"/>
  <c r="E211" i="21"/>
  <c r="D292" i="26"/>
  <c r="D287" i="26"/>
  <c r="I291" i="22"/>
  <c r="I306" i="22"/>
  <c r="S3" i="22"/>
  <c r="S22" i="22" s="1"/>
  <c r="S158" i="22"/>
  <c r="E249" i="32"/>
  <c r="E254" i="32"/>
  <c r="W254" i="32"/>
  <c r="W249" i="32"/>
  <c r="H253" i="28"/>
  <c r="H268" i="28"/>
  <c r="P287" i="30"/>
  <c r="P292" i="30"/>
  <c r="Q211" i="18"/>
  <c r="Q216" i="18"/>
  <c r="I158" i="29"/>
  <c r="I3" i="29"/>
  <c r="I22" i="29" s="1"/>
  <c r="D292" i="27"/>
  <c r="D287" i="27"/>
  <c r="F291" i="28"/>
  <c r="F306" i="28"/>
  <c r="O215" i="28"/>
  <c r="O230" i="28"/>
  <c r="O139" i="28"/>
  <c r="R287" i="18"/>
  <c r="R292" i="18"/>
  <c r="Q211" i="29"/>
  <c r="Q216" i="29"/>
  <c r="L253" i="32"/>
  <c r="L268" i="32"/>
  <c r="M268" i="19"/>
  <c r="M253" i="19"/>
  <c r="O215" i="18"/>
  <c r="O230" i="18"/>
  <c r="O139" i="18"/>
  <c r="T254" i="19"/>
  <c r="T249" i="19"/>
  <c r="J253" i="26"/>
  <c r="J268" i="26"/>
  <c r="T292" i="20"/>
  <c r="T287" i="20"/>
  <c r="N215" i="21"/>
  <c r="N230" i="21"/>
  <c r="N139" i="21"/>
  <c r="H139" i="24"/>
  <c r="H230" i="24"/>
  <c r="H215" i="24"/>
  <c r="T3" i="25"/>
  <c r="T22" i="25" s="1"/>
  <c r="T158" i="25"/>
  <c r="G249" i="18"/>
  <c r="G254" i="18"/>
  <c r="H292" i="24"/>
  <c r="H287" i="24"/>
  <c r="S3" i="24"/>
  <c r="S22" i="24" s="1"/>
  <c r="S158" i="24"/>
  <c r="E292" i="26"/>
  <c r="E287" i="26"/>
  <c r="F3" i="23"/>
  <c r="F22" i="23" s="1"/>
  <c r="F158" i="23"/>
  <c r="E253" i="20"/>
  <c r="E268" i="20"/>
  <c r="N215" i="20"/>
  <c r="N230" i="20"/>
  <c r="N139" i="20"/>
  <c r="H216" i="21"/>
  <c r="H211" i="21"/>
  <c r="T254" i="33"/>
  <c r="T249" i="33"/>
  <c r="D292" i="25"/>
  <c r="D287" i="25"/>
  <c r="I291" i="28"/>
  <c r="I306" i="28"/>
  <c r="L253" i="22"/>
  <c r="L268" i="22"/>
  <c r="D249" i="23"/>
  <c r="D254" i="23"/>
  <c r="V287" i="29"/>
  <c r="V292" i="29"/>
  <c r="P291" i="24"/>
  <c r="P306" i="24"/>
  <c r="C291" i="21"/>
  <c r="C306" i="21"/>
  <c r="U3" i="24"/>
  <c r="U22" i="24" s="1"/>
  <c r="U158" i="24"/>
  <c r="P216" i="28"/>
  <c r="P211" i="28"/>
  <c r="V287" i="32"/>
  <c r="V292" i="32"/>
  <c r="N215" i="19"/>
  <c r="N230" i="19"/>
  <c r="N139" i="19"/>
  <c r="H139" i="19"/>
  <c r="H230" i="19"/>
  <c r="H215" i="19"/>
  <c r="Q306" i="29"/>
  <c r="Q291" i="29"/>
  <c r="C291" i="18"/>
  <c r="C306" i="18"/>
  <c r="G253" i="28"/>
  <c r="G268" i="28"/>
  <c r="T253" i="22"/>
  <c r="T268" i="22"/>
  <c r="G291" i="26"/>
  <c r="G306" i="26"/>
  <c r="G254" i="20"/>
  <c r="G249" i="20"/>
  <c r="R216" i="19"/>
  <c r="R211" i="19"/>
  <c r="L249" i="30"/>
  <c r="L254" i="30"/>
  <c r="F287" i="27"/>
  <c r="F292" i="27"/>
  <c r="Q268" i="30"/>
  <c r="Q253" i="30"/>
  <c r="W291" i="24"/>
  <c r="W306" i="24"/>
  <c r="S287" i="33"/>
  <c r="S292" i="33"/>
  <c r="V230" i="21"/>
  <c r="V215" i="21"/>
  <c r="V139" i="21"/>
  <c r="S158" i="20"/>
  <c r="S3" i="20"/>
  <c r="S22" i="20" s="1"/>
  <c r="K249" i="19"/>
  <c r="K254" i="19"/>
  <c r="C3" i="30"/>
  <c r="C22" i="30" s="1"/>
  <c r="C158" i="30"/>
  <c r="R291" i="26"/>
  <c r="R306" i="26"/>
  <c r="Q291" i="20"/>
  <c r="Q306" i="20"/>
  <c r="R268" i="26"/>
  <c r="R253" i="26"/>
  <c r="R215" i="23"/>
  <c r="R230" i="23"/>
  <c r="R139" i="23"/>
  <c r="S254" i="20"/>
  <c r="S249" i="20"/>
  <c r="T3" i="30"/>
  <c r="T22" i="30" s="1"/>
  <c r="T158" i="30"/>
  <c r="F254" i="28"/>
  <c r="F249" i="28"/>
  <c r="P254" i="23"/>
  <c r="P249" i="23"/>
  <c r="V139" i="27"/>
  <c r="V230" i="27"/>
  <c r="V215" i="27"/>
  <c r="T249" i="29"/>
  <c r="T254" i="29"/>
  <c r="D292" i="20"/>
  <c r="D287" i="20"/>
  <c r="L253" i="33"/>
  <c r="L268" i="33"/>
  <c r="L158" i="33"/>
  <c r="L3" i="33"/>
  <c r="L22" i="33" s="1"/>
  <c r="F254" i="30"/>
  <c r="F249" i="30"/>
  <c r="O211" i="33"/>
  <c r="O216" i="33"/>
  <c r="H216" i="27"/>
  <c r="H211" i="27"/>
  <c r="E292" i="33"/>
  <c r="E287" i="33"/>
  <c r="J254" i="22"/>
  <c r="J249" i="22"/>
  <c r="H253" i="27"/>
  <c r="H268" i="27"/>
  <c r="N211" i="26"/>
  <c r="N216" i="26"/>
  <c r="Q292" i="19"/>
  <c r="Q287" i="19"/>
  <c r="S287" i="30"/>
  <c r="S292" i="30"/>
  <c r="O291" i="30"/>
  <c r="O306" i="30"/>
  <c r="F287" i="22"/>
  <c r="F292" i="22"/>
  <c r="C292" i="26"/>
  <c r="C287" i="26"/>
  <c r="W306" i="18"/>
  <c r="W291" i="18"/>
  <c r="R216" i="27"/>
  <c r="R211" i="27"/>
  <c r="U254" i="22"/>
  <c r="U249" i="22"/>
  <c r="P254" i="25"/>
  <c r="P249" i="25"/>
  <c r="J253" i="29"/>
  <c r="J268" i="29"/>
  <c r="O287" i="26"/>
  <c r="O292" i="26"/>
  <c r="V249" i="33"/>
  <c r="V254" i="33"/>
  <c r="F158" i="20"/>
  <c r="F3" i="20"/>
  <c r="F22" i="20" s="1"/>
  <c r="W3" i="22"/>
  <c r="W22" i="22" s="1"/>
  <c r="W158" i="22"/>
  <c r="O215" i="24"/>
  <c r="O230" i="24"/>
  <c r="O139" i="24"/>
  <c r="C3" i="32"/>
  <c r="C22" i="32" s="1"/>
  <c r="C158" i="32"/>
  <c r="I291" i="21"/>
  <c r="I306" i="21"/>
  <c r="V254" i="26"/>
  <c r="V249" i="26"/>
  <c r="J249" i="19"/>
  <c r="J254" i="19"/>
  <c r="W158" i="28"/>
  <c r="W3" i="28"/>
  <c r="W22" i="28" s="1"/>
  <c r="Q249" i="32"/>
  <c r="Q254" i="32"/>
  <c r="V291" i="20"/>
  <c r="V306" i="20"/>
  <c r="O230" i="22"/>
  <c r="O139" i="22"/>
  <c r="O215" i="22"/>
  <c r="G292" i="23"/>
  <c r="G287" i="23"/>
  <c r="J215" i="26"/>
  <c r="J139" i="26"/>
  <c r="J230" i="26"/>
  <c r="H287" i="26"/>
  <c r="H292" i="26"/>
  <c r="O291" i="33"/>
  <c r="O306" i="33"/>
  <c r="P211" i="26"/>
  <c r="P216" i="26"/>
  <c r="S253" i="26"/>
  <c r="S268" i="26"/>
  <c r="M158" i="24"/>
  <c r="M3" i="24"/>
  <c r="M22" i="24" s="1"/>
  <c r="K268" i="29"/>
  <c r="K253" i="29"/>
  <c r="O139" i="29"/>
  <c r="O230" i="29"/>
  <c r="O215" i="29"/>
  <c r="V211" i="30"/>
  <c r="V216" i="30"/>
  <c r="E139" i="21"/>
  <c r="E215" i="21"/>
  <c r="E230" i="21"/>
  <c r="I287" i="22"/>
  <c r="I292" i="22"/>
  <c r="V253" i="19"/>
  <c r="V268" i="19"/>
  <c r="E253" i="32"/>
  <c r="E268" i="32"/>
  <c r="D249" i="24"/>
  <c r="D254" i="24"/>
  <c r="H249" i="28"/>
  <c r="H254" i="28"/>
  <c r="R291" i="25"/>
  <c r="R306" i="25"/>
  <c r="S306" i="22"/>
  <c r="S291" i="22"/>
  <c r="D306" i="27"/>
  <c r="D291" i="27"/>
  <c r="I306" i="26"/>
  <c r="I291" i="26"/>
  <c r="M249" i="21"/>
  <c r="M254" i="21"/>
  <c r="F287" i="28"/>
  <c r="F292" i="28"/>
  <c r="D158" i="22"/>
  <c r="D3" i="22"/>
  <c r="D22" i="22" s="1"/>
  <c r="R306" i="18"/>
  <c r="R291" i="18"/>
  <c r="L254" i="32"/>
  <c r="L249" i="32"/>
  <c r="S253" i="22"/>
  <c r="S268" i="22"/>
  <c r="Q249" i="19"/>
  <c r="Q254" i="19"/>
  <c r="H249" i="18"/>
  <c r="H254" i="18"/>
  <c r="O211" i="18"/>
  <c r="O216" i="18"/>
  <c r="H306" i="33"/>
  <c r="H291" i="33"/>
  <c r="D292" i="33"/>
  <c r="D287" i="33"/>
  <c r="G3" i="24"/>
  <c r="G22" i="24" s="1"/>
  <c r="G158" i="24"/>
  <c r="I158" i="26"/>
  <c r="I3" i="26"/>
  <c r="I22" i="26" s="1"/>
  <c r="J249" i="26"/>
  <c r="J254" i="26"/>
  <c r="T291" i="20"/>
  <c r="T306" i="20"/>
  <c r="N211" i="21"/>
  <c r="N216" i="21"/>
  <c r="H211" i="24"/>
  <c r="H216" i="24"/>
  <c r="V215" i="25"/>
  <c r="V139" i="25"/>
  <c r="V230" i="25"/>
  <c r="E291" i="26"/>
  <c r="E306" i="26"/>
  <c r="P254" i="30"/>
  <c r="P249" i="30"/>
  <c r="H291" i="22"/>
  <c r="H306" i="22"/>
  <c r="D291" i="25"/>
  <c r="D306" i="25"/>
  <c r="L249" i="22"/>
  <c r="L254" i="22"/>
  <c r="M268" i="27"/>
  <c r="M253" i="27"/>
  <c r="K268" i="22"/>
  <c r="K253" i="22"/>
  <c r="P292" i="24"/>
  <c r="P287" i="24"/>
  <c r="C292" i="21"/>
  <c r="C287" i="21"/>
  <c r="W158" i="24"/>
  <c r="W3" i="24"/>
  <c r="W22" i="24" s="1"/>
  <c r="P215" i="28"/>
  <c r="P139" i="28"/>
  <c r="P230" i="28"/>
  <c r="E254" i="19"/>
  <c r="E249" i="19"/>
  <c r="L158" i="32"/>
  <c r="L3" i="32"/>
  <c r="L22" i="32" s="1"/>
  <c r="N216" i="19"/>
  <c r="N211" i="19"/>
  <c r="P291" i="29"/>
  <c r="P306" i="29"/>
  <c r="C287" i="18"/>
  <c r="C292" i="18"/>
  <c r="V139" i="29"/>
  <c r="V230" i="29"/>
  <c r="V215" i="29"/>
  <c r="H291" i="25"/>
  <c r="H306" i="25"/>
  <c r="D292" i="21"/>
  <c r="D287" i="21"/>
  <c r="L254" i="24"/>
  <c r="L249" i="24"/>
  <c r="M268" i="32"/>
  <c r="M253" i="32"/>
  <c r="V291" i="21"/>
  <c r="V306" i="21"/>
  <c r="G292" i="26"/>
  <c r="G287" i="26"/>
  <c r="V230" i="18"/>
  <c r="V215" i="18"/>
  <c r="V139" i="18"/>
  <c r="W158" i="19"/>
  <c r="W3" i="19"/>
  <c r="W22" i="19" s="1"/>
  <c r="I292" i="24"/>
  <c r="I287" i="24"/>
  <c r="M253" i="28"/>
  <c r="M268" i="28"/>
  <c r="F306" i="27"/>
  <c r="F291" i="27"/>
  <c r="Q254" i="30"/>
  <c r="Q249" i="30"/>
  <c r="V292" i="19"/>
  <c r="V287" i="19"/>
  <c r="G292" i="18"/>
  <c r="G287" i="18"/>
  <c r="J216" i="23"/>
  <c r="J211" i="23"/>
  <c r="W292" i="24"/>
  <c r="W287" i="24"/>
  <c r="S291" i="33"/>
  <c r="S306" i="33"/>
  <c r="C292" i="20"/>
  <c r="C287" i="20"/>
  <c r="D253" i="25"/>
  <c r="D268" i="25"/>
  <c r="K253" i="19"/>
  <c r="K268" i="19"/>
  <c r="R287" i="26"/>
  <c r="R292" i="26"/>
  <c r="P287" i="18"/>
  <c r="P292" i="18"/>
  <c r="R254" i="26"/>
  <c r="R249" i="26"/>
  <c r="I3" i="32"/>
  <c r="I22" i="32" s="1"/>
  <c r="I158" i="32"/>
  <c r="I292" i="33"/>
  <c r="I287" i="33"/>
  <c r="S268" i="20"/>
  <c r="S253" i="20"/>
  <c r="W254" i="24"/>
  <c r="W249" i="24"/>
  <c r="K253" i="33"/>
  <c r="K268" i="33"/>
  <c r="R291" i="21"/>
  <c r="R306" i="21"/>
  <c r="T253" i="29"/>
  <c r="T268" i="29"/>
  <c r="M3" i="29"/>
  <c r="M22" i="29" s="1"/>
  <c r="M158" i="29"/>
  <c r="F268" i="30"/>
  <c r="F253" i="30"/>
  <c r="O139" i="33"/>
  <c r="O215" i="33"/>
  <c r="O230" i="33"/>
  <c r="P216" i="22"/>
  <c r="P211" i="22"/>
  <c r="J268" i="22"/>
  <c r="J253" i="22"/>
  <c r="N230" i="26"/>
  <c r="N139" i="26"/>
  <c r="N215" i="26"/>
  <c r="F158" i="24"/>
  <c r="F3" i="24"/>
  <c r="F22" i="24" s="1"/>
  <c r="S306" i="30"/>
  <c r="S291" i="30"/>
  <c r="Q230" i="21"/>
  <c r="Q215" i="21"/>
  <c r="Q139" i="21"/>
  <c r="O292" i="30"/>
  <c r="O287" i="30"/>
  <c r="S253" i="18"/>
  <c r="S268" i="18"/>
  <c r="F291" i="22"/>
  <c r="F306" i="22"/>
  <c r="O211" i="23"/>
  <c r="O216" i="23"/>
  <c r="Q306" i="18"/>
  <c r="Q291" i="18"/>
  <c r="V215" i="20"/>
  <c r="V139" i="20"/>
  <c r="V230" i="20"/>
  <c r="U268" i="26"/>
  <c r="U253" i="26"/>
  <c r="U158" i="18"/>
  <c r="U3" i="18"/>
  <c r="U22" i="18" s="1"/>
  <c r="P254" i="24"/>
  <c r="P249" i="24"/>
  <c r="O287" i="19"/>
  <c r="O292" i="19"/>
  <c r="I287" i="21"/>
  <c r="I292" i="21"/>
  <c r="L254" i="28"/>
  <c r="L249" i="28"/>
  <c r="V253" i="26"/>
  <c r="V268" i="26"/>
  <c r="G158" i="32"/>
  <c r="G3" i="32"/>
  <c r="G22" i="32" s="1"/>
  <c r="Q253" i="32"/>
  <c r="Q268" i="32"/>
  <c r="V292" i="20"/>
  <c r="V287" i="20"/>
  <c r="O211" i="22"/>
  <c r="O216" i="22"/>
  <c r="G306" i="23"/>
  <c r="G291" i="23"/>
  <c r="S254" i="26"/>
  <c r="S249" i="26"/>
  <c r="O211" i="29"/>
  <c r="O216" i="29"/>
  <c r="R291" i="19"/>
  <c r="R306" i="19"/>
  <c r="P292" i="32"/>
  <c r="P287" i="32"/>
  <c r="T268" i="18"/>
  <c r="T253" i="18"/>
  <c r="V254" i="19"/>
  <c r="V249" i="19"/>
  <c r="D268" i="24"/>
  <c r="D253" i="24"/>
  <c r="R287" i="25"/>
  <c r="R292" i="25"/>
  <c r="S292" i="22"/>
  <c r="S287" i="22"/>
  <c r="I292" i="26"/>
  <c r="I287" i="26"/>
  <c r="L253" i="29"/>
  <c r="L268" i="29"/>
  <c r="M253" i="21"/>
  <c r="M268" i="21"/>
  <c r="C3" i="29"/>
  <c r="C22" i="29" s="1"/>
  <c r="C158" i="29"/>
  <c r="Q287" i="22"/>
  <c r="Q292" i="22"/>
  <c r="E306" i="27"/>
  <c r="E291" i="27"/>
  <c r="S249" i="22"/>
  <c r="S254" i="22"/>
  <c r="F287" i="30"/>
  <c r="F292" i="30"/>
  <c r="Q253" i="19"/>
  <c r="Q268" i="19"/>
  <c r="H268" i="18"/>
  <c r="H253" i="18"/>
  <c r="R292" i="33"/>
  <c r="R287" i="33"/>
  <c r="H292" i="33"/>
  <c r="H287" i="33"/>
  <c r="D291" i="33"/>
  <c r="D306" i="33"/>
  <c r="L253" i="18"/>
  <c r="L268" i="18"/>
  <c r="E254" i="26"/>
  <c r="E249" i="26"/>
  <c r="F253" i="19"/>
  <c r="F268" i="19"/>
  <c r="V306" i="18"/>
  <c r="V291" i="18"/>
  <c r="M158" i="30"/>
  <c r="M3" i="30"/>
  <c r="M22" i="30" s="1"/>
  <c r="V216" i="25"/>
  <c r="V211" i="25"/>
  <c r="G249" i="19"/>
  <c r="G254" i="19"/>
  <c r="H254" i="21"/>
  <c r="H249" i="21"/>
  <c r="P253" i="30"/>
  <c r="P268" i="30"/>
  <c r="H292" i="22"/>
  <c r="H287" i="22"/>
  <c r="M254" i="27"/>
  <c r="M249" i="27"/>
  <c r="S3" i="29"/>
  <c r="S22" i="29" s="1"/>
  <c r="S158" i="29"/>
  <c r="K249" i="22"/>
  <c r="K254" i="22"/>
  <c r="R292" i="27"/>
  <c r="R287" i="27"/>
  <c r="T3" i="19"/>
  <c r="T22" i="19" s="1"/>
  <c r="T158" i="19"/>
  <c r="E268" i="19"/>
  <c r="E253" i="19"/>
  <c r="K268" i="27"/>
  <c r="K253" i="27"/>
  <c r="P287" i="29"/>
  <c r="P292" i="29"/>
  <c r="V216" i="29"/>
  <c r="V211" i="29"/>
  <c r="H287" i="25"/>
  <c r="H292" i="25"/>
  <c r="D291" i="21"/>
  <c r="D306" i="21"/>
  <c r="M158" i="21"/>
  <c r="M3" i="21"/>
  <c r="M22" i="21" s="1"/>
  <c r="L253" i="24"/>
  <c r="L268" i="24"/>
  <c r="M254" i="32"/>
  <c r="M249" i="32"/>
  <c r="L3" i="26"/>
  <c r="L22" i="26" s="1"/>
  <c r="L158" i="26"/>
  <c r="V287" i="21"/>
  <c r="V292" i="21"/>
  <c r="V216" i="18"/>
  <c r="V211" i="18"/>
  <c r="I291" i="24"/>
  <c r="I306" i="24"/>
  <c r="M249" i="28"/>
  <c r="M254" i="28"/>
  <c r="V291" i="19"/>
  <c r="V306" i="19"/>
  <c r="G291" i="18"/>
  <c r="G306" i="18"/>
  <c r="J215" i="23"/>
  <c r="J230" i="23"/>
  <c r="J139" i="23"/>
  <c r="C291" i="20"/>
  <c r="C306" i="20"/>
  <c r="D254" i="25"/>
  <c r="D249" i="25"/>
  <c r="J230" i="32"/>
  <c r="J215" i="32"/>
  <c r="J139" i="32"/>
  <c r="P291" i="18"/>
  <c r="P306" i="18"/>
  <c r="I291" i="33"/>
  <c r="I306" i="33"/>
  <c r="J254" i="23"/>
  <c r="J249" i="23"/>
  <c r="W253" i="24"/>
  <c r="W268" i="24"/>
  <c r="K254" i="33"/>
  <c r="K249" i="33"/>
  <c r="R287" i="21"/>
  <c r="R292" i="21"/>
  <c r="W253" i="20"/>
  <c r="W268" i="20"/>
  <c r="K253" i="30"/>
  <c r="K268" i="30"/>
  <c r="H291" i="20"/>
  <c r="H306" i="20"/>
  <c r="P215" i="22"/>
  <c r="P230" i="22"/>
  <c r="P139" i="22"/>
  <c r="W249" i="27"/>
  <c r="W254" i="27"/>
  <c r="Q211" i="21"/>
  <c r="Q216" i="21"/>
  <c r="M158" i="28"/>
  <c r="M3" i="28"/>
  <c r="M22" i="28" s="1"/>
  <c r="R216" i="26"/>
  <c r="R211" i="26"/>
  <c r="F158" i="22"/>
  <c r="F3" i="22"/>
  <c r="F22" i="22" s="1"/>
  <c r="E306" i="28"/>
  <c r="E291" i="28"/>
  <c r="S249" i="18"/>
  <c r="S254" i="18"/>
  <c r="D268" i="18"/>
  <c r="D253" i="18"/>
  <c r="O215" i="23"/>
  <c r="O230" i="23"/>
  <c r="O139" i="23"/>
  <c r="Q292" i="18"/>
  <c r="Q287" i="18"/>
  <c r="V216" i="20"/>
  <c r="V211" i="20"/>
  <c r="U254" i="26"/>
  <c r="U249" i="26"/>
  <c r="Q216" i="22"/>
  <c r="Q211" i="22"/>
  <c r="Q291" i="27"/>
  <c r="Q306" i="27"/>
  <c r="C158" i="23"/>
  <c r="C3" i="23"/>
  <c r="C22" i="23" s="1"/>
  <c r="Q268" i="25"/>
  <c r="Q253" i="25"/>
  <c r="G3" i="27"/>
  <c r="G22" i="27" s="1"/>
  <c r="G158" i="27"/>
  <c r="R287" i="19"/>
  <c r="R292" i="19"/>
  <c r="P291" i="32"/>
  <c r="P306" i="32"/>
  <c r="T249" i="18"/>
  <c r="T254" i="18"/>
  <c r="F3" i="32"/>
  <c r="F22" i="32" s="1"/>
  <c r="F158" i="32"/>
  <c r="O216" i="21"/>
  <c r="O211" i="21"/>
  <c r="W291" i="29"/>
  <c r="W306" i="29"/>
  <c r="L254" i="29"/>
  <c r="L249" i="29"/>
  <c r="S249" i="21"/>
  <c r="S254" i="21"/>
  <c r="Q306" i="22"/>
  <c r="Q291" i="22"/>
  <c r="C306" i="23"/>
  <c r="C291" i="23"/>
  <c r="R253" i="18"/>
  <c r="R268" i="18"/>
  <c r="E292" i="27"/>
  <c r="E287" i="27"/>
  <c r="F306" i="30"/>
  <c r="F291" i="30"/>
  <c r="I3" i="21"/>
  <c r="I22" i="21" s="1"/>
  <c r="I158" i="21"/>
  <c r="K158" i="28"/>
  <c r="K3" i="28"/>
  <c r="K22" i="28" s="1"/>
  <c r="G158" i="22"/>
  <c r="G3" i="22"/>
  <c r="G22" i="22" s="1"/>
  <c r="R291" i="33"/>
  <c r="R306" i="33"/>
  <c r="L254" i="18"/>
  <c r="L249" i="18"/>
  <c r="E268" i="26"/>
  <c r="E253" i="26"/>
  <c r="F254" i="19"/>
  <c r="F249" i="19"/>
  <c r="H254" i="23"/>
  <c r="H249" i="23"/>
  <c r="V287" i="18"/>
  <c r="V292" i="18"/>
  <c r="G253" i="19"/>
  <c r="G268" i="19"/>
  <c r="T158" i="21"/>
  <c r="T3" i="21"/>
  <c r="T22" i="21" s="1"/>
  <c r="D292" i="30"/>
  <c r="D287" i="30"/>
  <c r="H253" i="21"/>
  <c r="H268" i="21"/>
  <c r="C3" i="33"/>
  <c r="C22" i="33" s="1"/>
  <c r="C158" i="33"/>
  <c r="C291" i="33"/>
  <c r="C306" i="33"/>
  <c r="S249" i="23"/>
  <c r="S254" i="23"/>
  <c r="R291" i="27"/>
  <c r="R306" i="27"/>
  <c r="E230" i="29"/>
  <c r="E215" i="29"/>
  <c r="E139" i="29"/>
  <c r="K249" i="27"/>
  <c r="K254" i="27"/>
  <c r="S249" i="33"/>
  <c r="S254" i="33"/>
  <c r="F268" i="23"/>
  <c r="F253" i="23"/>
  <c r="H230" i="23"/>
  <c r="H139" i="23"/>
  <c r="H215" i="23"/>
  <c r="I3" i="25"/>
  <c r="I22" i="25" s="1"/>
  <c r="I158" i="25"/>
  <c r="E287" i="29"/>
  <c r="E292" i="29"/>
  <c r="S268" i="24"/>
  <c r="S253" i="24"/>
  <c r="F158" i="21"/>
  <c r="F3" i="21"/>
  <c r="F22" i="21" s="1"/>
  <c r="T268" i="24"/>
  <c r="T253" i="24"/>
  <c r="M254" i="22"/>
  <c r="M249" i="22"/>
  <c r="J216" i="32"/>
  <c r="J211" i="32"/>
  <c r="S291" i="26"/>
  <c r="S306" i="26"/>
  <c r="O306" i="23"/>
  <c r="O291" i="23"/>
  <c r="J268" i="23"/>
  <c r="J253" i="23"/>
  <c r="Q254" i="21"/>
  <c r="Q249" i="21"/>
  <c r="J215" i="30"/>
  <c r="J139" i="30"/>
  <c r="J230" i="30"/>
  <c r="Q215" i="19"/>
  <c r="Q230" i="19"/>
  <c r="Q139" i="19"/>
  <c r="W254" i="20"/>
  <c r="W249" i="20"/>
  <c r="K249" i="30"/>
  <c r="K254" i="30"/>
  <c r="Q287" i="21"/>
  <c r="Q292" i="21"/>
  <c r="P253" i="18"/>
  <c r="P268" i="18"/>
  <c r="H292" i="20"/>
  <c r="H287" i="20"/>
  <c r="W253" i="27"/>
  <c r="W268" i="27"/>
  <c r="K253" i="26"/>
  <c r="K268" i="26"/>
  <c r="P253" i="33"/>
  <c r="P268" i="33"/>
  <c r="R253" i="24"/>
  <c r="R268" i="24"/>
  <c r="R139" i="26"/>
  <c r="R230" i="26"/>
  <c r="R215" i="26"/>
  <c r="E287" i="28"/>
  <c r="E292" i="28"/>
  <c r="J253" i="27"/>
  <c r="J268" i="27"/>
  <c r="D249" i="18"/>
  <c r="D254" i="18"/>
  <c r="Q211" i="32"/>
  <c r="Q216" i="32"/>
  <c r="U254" i="20"/>
  <c r="U249" i="20"/>
  <c r="Q230" i="22"/>
  <c r="Q215" i="22"/>
  <c r="Q139" i="22"/>
  <c r="Q287" i="27"/>
  <c r="Q292" i="27"/>
  <c r="S249" i="32"/>
  <c r="S254" i="32"/>
  <c r="P215" i="23"/>
  <c r="P139" i="23"/>
  <c r="P230" i="23"/>
  <c r="Q287" i="23"/>
  <c r="Q292" i="23"/>
  <c r="V254" i="32"/>
  <c r="V249" i="32"/>
  <c r="Q249" i="33"/>
  <c r="Q254" i="33"/>
  <c r="T253" i="27"/>
  <c r="T268" i="27"/>
  <c r="P292" i="33"/>
  <c r="P287" i="33"/>
  <c r="E287" i="18"/>
  <c r="E292" i="18"/>
  <c r="L158" i="18"/>
  <c r="L3" i="18"/>
  <c r="L22" i="18" s="1"/>
  <c r="U158" i="28"/>
  <c r="U3" i="28"/>
  <c r="U22" i="28" s="1"/>
  <c r="N211" i="27"/>
  <c r="N216" i="27"/>
  <c r="P291" i="33"/>
  <c r="P306" i="33"/>
  <c r="R253" i="19"/>
  <c r="R268" i="19"/>
  <c r="V268" i="29"/>
  <c r="V253" i="29"/>
  <c r="J253" i="30"/>
  <c r="J268" i="30"/>
  <c r="I158" i="30"/>
  <c r="I3" i="30"/>
  <c r="I22" i="30" s="1"/>
  <c r="W291" i="32"/>
  <c r="W306" i="32"/>
  <c r="T158" i="26"/>
  <c r="T3" i="26"/>
  <c r="T22" i="26" s="1"/>
  <c r="K158" i="21"/>
  <c r="K3" i="21"/>
  <c r="K22" i="21" s="1"/>
  <c r="Q216" i="20"/>
  <c r="Q211" i="20"/>
  <c r="H291" i="30"/>
  <c r="H306" i="30"/>
  <c r="I3" i="24"/>
  <c r="I22" i="24" s="1"/>
  <c r="I158" i="24"/>
  <c r="D158" i="20"/>
  <c r="D3" i="20"/>
  <c r="D22" i="20" s="1"/>
  <c r="K268" i="32"/>
  <c r="K253" i="32"/>
  <c r="O230" i="21"/>
  <c r="O215" i="21"/>
  <c r="O139" i="21"/>
  <c r="W287" i="29"/>
  <c r="W292" i="29"/>
  <c r="E291" i="20"/>
  <c r="E306" i="20"/>
  <c r="S253" i="21"/>
  <c r="S268" i="21"/>
  <c r="F253" i="25"/>
  <c r="F268" i="25"/>
  <c r="J139" i="29"/>
  <c r="J215" i="29"/>
  <c r="J230" i="29"/>
  <c r="P287" i="21"/>
  <c r="P292" i="21"/>
  <c r="C292" i="23"/>
  <c r="C287" i="23"/>
  <c r="R249" i="18"/>
  <c r="R254" i="18"/>
  <c r="E291" i="25"/>
  <c r="E306" i="25"/>
  <c r="W253" i="25"/>
  <c r="W268" i="25"/>
  <c r="H253" i="23"/>
  <c r="H268" i="23"/>
  <c r="V230" i="22"/>
  <c r="V215" i="22"/>
  <c r="V139" i="22"/>
  <c r="E211" i="27"/>
  <c r="E216" i="27"/>
  <c r="D291" i="30"/>
  <c r="D306" i="30"/>
  <c r="D158" i="30"/>
  <c r="D3" i="30"/>
  <c r="D22" i="30" s="1"/>
  <c r="F268" i="29"/>
  <c r="F253" i="29"/>
  <c r="C292" i="33"/>
  <c r="C287" i="33"/>
  <c r="S3" i="30"/>
  <c r="S22" i="30" s="1"/>
  <c r="S158" i="30"/>
  <c r="S268" i="23"/>
  <c r="S253" i="23"/>
  <c r="F287" i="32"/>
  <c r="F292" i="32"/>
  <c r="J139" i="27"/>
  <c r="J230" i="27"/>
  <c r="J215" i="27"/>
  <c r="E216" i="29"/>
  <c r="E211" i="29"/>
  <c r="O230" i="25"/>
  <c r="O139" i="25"/>
  <c r="O215" i="25"/>
  <c r="R291" i="28"/>
  <c r="R306" i="28"/>
  <c r="T3" i="22"/>
  <c r="T22" i="22" s="1"/>
  <c r="T158" i="22"/>
  <c r="S268" i="33"/>
  <c r="S253" i="33"/>
  <c r="F249" i="23"/>
  <c r="F254" i="23"/>
  <c r="U158" i="22"/>
  <c r="U3" i="22"/>
  <c r="U22" i="22" s="1"/>
  <c r="K254" i="24"/>
  <c r="K249" i="24"/>
  <c r="N215" i="24"/>
  <c r="N139" i="24"/>
  <c r="N230" i="24"/>
  <c r="H216" i="23"/>
  <c r="H211" i="23"/>
  <c r="W291" i="21"/>
  <c r="W306" i="21"/>
  <c r="R268" i="25"/>
  <c r="R253" i="25"/>
  <c r="E306" i="29"/>
  <c r="E291" i="29"/>
  <c r="S249" i="24"/>
  <c r="S254" i="24"/>
  <c r="H249" i="19"/>
  <c r="H254" i="19"/>
  <c r="U253" i="33"/>
  <c r="U268" i="33"/>
  <c r="Q215" i="33"/>
  <c r="Q230" i="33"/>
  <c r="Q139" i="33"/>
  <c r="T254" i="24"/>
  <c r="T249" i="24"/>
  <c r="D306" i="18"/>
  <c r="D291" i="18"/>
  <c r="D3" i="33"/>
  <c r="D22" i="33" s="1"/>
  <c r="D158" i="33"/>
  <c r="M268" i="22"/>
  <c r="M253" i="22"/>
  <c r="T291" i="23"/>
  <c r="T306" i="23"/>
  <c r="H230" i="33"/>
  <c r="H139" i="33"/>
  <c r="H215" i="33"/>
  <c r="S292" i="26"/>
  <c r="S287" i="26"/>
  <c r="E216" i="33"/>
  <c r="E211" i="33"/>
  <c r="O292" i="23"/>
  <c r="O287" i="23"/>
  <c r="K3" i="24"/>
  <c r="K22" i="24" s="1"/>
  <c r="K158" i="24"/>
  <c r="Q253" i="21"/>
  <c r="Q268" i="21"/>
  <c r="M3" i="19"/>
  <c r="M22" i="19" s="1"/>
  <c r="M158" i="19"/>
  <c r="G291" i="32"/>
  <c r="G306" i="32"/>
  <c r="J216" i="30"/>
  <c r="J211" i="30"/>
  <c r="C291" i="30"/>
  <c r="C306" i="30"/>
  <c r="U253" i="21"/>
  <c r="U268" i="21"/>
  <c r="Q216" i="19"/>
  <c r="Q211" i="19"/>
  <c r="H287" i="19"/>
  <c r="H292" i="19"/>
  <c r="G158" i="20"/>
  <c r="G3" i="20"/>
  <c r="G22" i="20" s="1"/>
  <c r="I3" i="22"/>
  <c r="I22" i="22" s="1"/>
  <c r="I158" i="22"/>
  <c r="U158" i="29"/>
  <c r="U3" i="29"/>
  <c r="U22" i="29" s="1"/>
  <c r="Q291" i="21"/>
  <c r="Q306" i="21"/>
  <c r="P254" i="18"/>
  <c r="P249" i="18"/>
  <c r="E254" i="23"/>
  <c r="E249" i="23"/>
  <c r="K254" i="26"/>
  <c r="K249" i="26"/>
  <c r="R292" i="23"/>
  <c r="R287" i="23"/>
  <c r="P254" i="33"/>
  <c r="P249" i="33"/>
  <c r="R254" i="24"/>
  <c r="R249" i="24"/>
  <c r="P139" i="24"/>
  <c r="P230" i="24"/>
  <c r="P215" i="24"/>
  <c r="J254" i="27"/>
  <c r="J249" i="27"/>
  <c r="F254" i="27"/>
  <c r="F249" i="27"/>
  <c r="Q268" i="22"/>
  <c r="Q253" i="22"/>
  <c r="K268" i="23"/>
  <c r="K253" i="23"/>
  <c r="S291" i="20"/>
  <c r="S306" i="20"/>
  <c r="Q230" i="32"/>
  <c r="Q215" i="32"/>
  <c r="Q139" i="32"/>
  <c r="C287" i="28"/>
  <c r="C292" i="28"/>
  <c r="U268" i="20"/>
  <c r="U253" i="20"/>
  <c r="W158" i="25"/>
  <c r="W3" i="25"/>
  <c r="W22" i="25" s="1"/>
  <c r="L253" i="28"/>
  <c r="L268" i="28"/>
  <c r="H291" i="23"/>
  <c r="H306" i="23"/>
  <c r="H287" i="23"/>
  <c r="H292" i="23"/>
  <c r="M249" i="18"/>
  <c r="M254" i="18"/>
  <c r="V249" i="29"/>
  <c r="V254" i="29"/>
  <c r="E292" i="20"/>
  <c r="E287" i="20"/>
  <c r="F249" i="25"/>
  <c r="F254" i="25"/>
  <c r="E215" i="18"/>
  <c r="E230" i="18"/>
  <c r="E139" i="18"/>
  <c r="M3" i="18"/>
  <c r="M22" i="18" s="1"/>
  <c r="M158" i="18"/>
  <c r="T3" i="32"/>
  <c r="T22" i="32" s="1"/>
  <c r="T158" i="32"/>
  <c r="E292" i="25"/>
  <c r="E287" i="25"/>
  <c r="W249" i="25"/>
  <c r="W254" i="25"/>
  <c r="Q211" i="28"/>
  <c r="Q216" i="28"/>
  <c r="V211" i="22"/>
  <c r="V216" i="22"/>
  <c r="E215" i="27"/>
  <c r="E139" i="27"/>
  <c r="E230" i="27"/>
  <c r="F254" i="29"/>
  <c r="F249" i="29"/>
  <c r="U158" i="25"/>
  <c r="U3" i="25"/>
  <c r="U22" i="25" s="1"/>
  <c r="E291" i="30"/>
  <c r="E306" i="30"/>
  <c r="F306" i="32"/>
  <c r="F291" i="32"/>
  <c r="J211" i="27"/>
  <c r="J216" i="27"/>
  <c r="W291" i="23"/>
  <c r="W306" i="23"/>
  <c r="G253" i="23"/>
  <c r="G268" i="23"/>
  <c r="R254" i="27"/>
  <c r="R249" i="27"/>
  <c r="O292" i="22"/>
  <c r="O287" i="22"/>
  <c r="V253" i="25"/>
  <c r="V268" i="25"/>
  <c r="O216" i="25"/>
  <c r="O211" i="25"/>
  <c r="R292" i="28"/>
  <c r="R287" i="28"/>
  <c r="W287" i="30"/>
  <c r="W292" i="30"/>
  <c r="Q216" i="27"/>
  <c r="Q211" i="27"/>
  <c r="E292" i="24"/>
  <c r="E287" i="24"/>
  <c r="J253" i="25"/>
  <c r="J268" i="25"/>
  <c r="W249" i="28"/>
  <c r="W254" i="28"/>
  <c r="K268" i="24"/>
  <c r="K253" i="24"/>
  <c r="O216" i="27"/>
  <c r="O211" i="27"/>
  <c r="N216" i="24"/>
  <c r="N211" i="24"/>
  <c r="W292" i="21"/>
  <c r="W287" i="21"/>
  <c r="R254" i="25"/>
  <c r="R249" i="25"/>
  <c r="C3" i="27"/>
  <c r="C22" i="27" s="1"/>
  <c r="C158" i="27"/>
  <c r="J268" i="20"/>
  <c r="J253" i="20"/>
  <c r="F254" i="22"/>
  <c r="F249" i="22"/>
  <c r="H253" i="19"/>
  <c r="H268" i="19"/>
  <c r="S3" i="33"/>
  <c r="S22" i="33" s="1"/>
  <c r="S158" i="33"/>
  <c r="H215" i="29"/>
  <c r="H230" i="29"/>
  <c r="H139" i="29"/>
  <c r="P254" i="26"/>
  <c r="P249" i="26"/>
  <c r="U254" i="33"/>
  <c r="U249" i="33"/>
  <c r="Q211" i="33"/>
  <c r="Q216" i="33"/>
  <c r="H291" i="32"/>
  <c r="H306" i="32"/>
  <c r="D292" i="18"/>
  <c r="D287" i="18"/>
  <c r="T287" i="23"/>
  <c r="T292" i="23"/>
  <c r="H216" i="33"/>
  <c r="H211" i="33"/>
  <c r="U268" i="24"/>
  <c r="U253" i="24"/>
  <c r="E215" i="33"/>
  <c r="E230" i="33"/>
  <c r="E139" i="33"/>
  <c r="K3" i="32"/>
  <c r="K22" i="32" s="1"/>
  <c r="K158" i="32"/>
  <c r="V253" i="28"/>
  <c r="V268" i="28"/>
  <c r="G292" i="32"/>
  <c r="G287" i="32"/>
  <c r="Q287" i="24"/>
  <c r="Q292" i="24"/>
  <c r="C292" i="30"/>
  <c r="C287" i="30"/>
  <c r="U249" i="21"/>
  <c r="U254" i="21"/>
  <c r="H306" i="19"/>
  <c r="H291" i="19"/>
  <c r="V253" i="27"/>
  <c r="V268" i="27"/>
  <c r="E253" i="23"/>
  <c r="E268" i="23"/>
  <c r="O215" i="30"/>
  <c r="O139" i="30"/>
  <c r="O230" i="30"/>
  <c r="R291" i="23"/>
  <c r="R306" i="23"/>
  <c r="C291" i="25"/>
  <c r="C306" i="25"/>
  <c r="M3" i="26"/>
  <c r="M22" i="26" s="1"/>
  <c r="M158" i="26"/>
  <c r="P211" i="24"/>
  <c r="P216" i="24"/>
  <c r="D3" i="29"/>
  <c r="D22" i="29" s="1"/>
  <c r="D158" i="29"/>
  <c r="F268" i="27"/>
  <c r="F253" i="27"/>
  <c r="Q249" i="22"/>
  <c r="Q254" i="22"/>
  <c r="K249" i="23"/>
  <c r="K254" i="23"/>
  <c r="P291" i="25"/>
  <c r="P306" i="25"/>
  <c r="S292" i="20"/>
  <c r="S287" i="20"/>
  <c r="D3" i="25"/>
  <c r="D22" i="25" s="1"/>
  <c r="D158" i="25"/>
  <c r="S306" i="25"/>
  <c r="S291" i="25"/>
  <c r="H211" i="30"/>
  <c r="H216" i="30"/>
  <c r="P268" i="20"/>
  <c r="P253" i="20"/>
  <c r="C291" i="28"/>
  <c r="C306" i="28"/>
  <c r="G254" i="32"/>
  <c r="G249" i="32"/>
  <c r="K3" i="30"/>
  <c r="K22" i="30" s="1"/>
  <c r="K158" i="30"/>
  <c r="V249" i="25"/>
  <c r="V254" i="25"/>
  <c r="E216" i="30"/>
  <c r="E211" i="30"/>
  <c r="Q268" i="28"/>
  <c r="Q253" i="28"/>
  <c r="U254" i="24"/>
  <c r="U249" i="24"/>
  <c r="G158" i="21"/>
  <c r="G3" i="21"/>
  <c r="G22" i="21" s="1"/>
  <c r="T287" i="24"/>
  <c r="T292" i="24"/>
  <c r="T158" i="28"/>
  <c r="T3" i="28"/>
  <c r="T22" i="28" s="1"/>
  <c r="Q291" i="24"/>
  <c r="Q306" i="24"/>
  <c r="G268" i="33"/>
  <c r="G253" i="33"/>
  <c r="V249" i="27"/>
  <c r="V254" i="27"/>
  <c r="E268" i="18"/>
  <c r="E253" i="18"/>
  <c r="D249" i="33"/>
  <c r="D254" i="33"/>
  <c r="T292" i="27"/>
  <c r="T287" i="27"/>
  <c r="R254" i="22"/>
  <c r="R249" i="22"/>
  <c r="V249" i="30"/>
  <c r="V254" i="30"/>
  <c r="D249" i="21"/>
  <c r="D254" i="21"/>
  <c r="C158" i="19"/>
  <c r="C3" i="19"/>
  <c r="C22" i="19" s="1"/>
  <c r="O211" i="30"/>
  <c r="O216" i="30"/>
  <c r="J215" i="20"/>
  <c r="J230" i="20"/>
  <c r="J139" i="20"/>
  <c r="C287" i="25"/>
  <c r="C292" i="25"/>
  <c r="U268" i="32"/>
  <c r="U253" i="32"/>
  <c r="I292" i="30"/>
  <c r="I287" i="30"/>
  <c r="R291" i="29"/>
  <c r="R306" i="29"/>
  <c r="P287" i="25"/>
  <c r="P292" i="25"/>
  <c r="S287" i="25"/>
  <c r="S292" i="25"/>
  <c r="H215" i="30"/>
  <c r="H139" i="30"/>
  <c r="H230" i="30"/>
  <c r="P254" i="20"/>
  <c r="P249" i="20"/>
  <c r="G268" i="32"/>
  <c r="G253" i="32"/>
  <c r="P291" i="23"/>
  <c r="P306" i="23"/>
  <c r="D268" i="30"/>
  <c r="D253" i="30"/>
  <c r="N230" i="32"/>
  <c r="N139" i="32"/>
  <c r="N215" i="32"/>
  <c r="P292" i="19"/>
  <c r="P287" i="19"/>
  <c r="P268" i="28"/>
  <c r="P253" i="28"/>
  <c r="N139" i="27"/>
  <c r="N230" i="27"/>
  <c r="N215" i="27"/>
  <c r="M158" i="33"/>
  <c r="M3" i="33"/>
  <c r="M22" i="33" s="1"/>
  <c r="W287" i="33"/>
  <c r="W292" i="33"/>
  <c r="L254" i="21"/>
  <c r="L249" i="21"/>
  <c r="F3" i="25"/>
  <c r="F22" i="25" s="1"/>
  <c r="F158" i="25"/>
  <c r="M253" i="18"/>
  <c r="M268" i="18"/>
  <c r="W291" i="25"/>
  <c r="W306" i="25"/>
  <c r="Q215" i="28"/>
  <c r="Q230" i="28"/>
  <c r="Q139" i="28"/>
  <c r="C158" i="20"/>
  <c r="C3" i="20"/>
  <c r="C22" i="20" s="1"/>
  <c r="K254" i="18"/>
  <c r="K249" i="18"/>
  <c r="T291" i="33"/>
  <c r="T306" i="33"/>
  <c r="V215" i="23"/>
  <c r="V230" i="23"/>
  <c r="V139" i="23"/>
  <c r="R139" i="21"/>
  <c r="R215" i="21"/>
  <c r="R230" i="21"/>
  <c r="E287" i="19"/>
  <c r="E292" i="19"/>
  <c r="F306" i="19"/>
  <c r="F291" i="19"/>
  <c r="D268" i="26"/>
  <c r="D253" i="26"/>
  <c r="G249" i="30"/>
  <c r="G254" i="30"/>
  <c r="V216" i="33"/>
  <c r="V211" i="33"/>
  <c r="W158" i="23"/>
  <c r="W3" i="23"/>
  <c r="W22" i="23" s="1"/>
  <c r="P139" i="27"/>
  <c r="P215" i="27"/>
  <c r="P230" i="27"/>
  <c r="J253" i="18"/>
  <c r="J268" i="18"/>
  <c r="F291" i="18"/>
  <c r="F306" i="18"/>
  <c r="Q249" i="28"/>
  <c r="Q254" i="28"/>
  <c r="D158" i="27"/>
  <c r="D3" i="27"/>
  <c r="D22" i="27" s="1"/>
  <c r="F3" i="29"/>
  <c r="F22" i="29" s="1"/>
  <c r="F158" i="29"/>
  <c r="G253" i="25"/>
  <c r="G268" i="25"/>
  <c r="T254" i="28"/>
  <c r="T249" i="28"/>
  <c r="D287" i="29"/>
  <c r="D292" i="29"/>
  <c r="T3" i="23"/>
  <c r="T22" i="23" s="1"/>
  <c r="T158" i="23"/>
  <c r="E268" i="25"/>
  <c r="E253" i="25"/>
  <c r="F292" i="23"/>
  <c r="F287" i="23"/>
  <c r="T306" i="24"/>
  <c r="T291" i="24"/>
  <c r="G254" i="33"/>
  <c r="G249" i="33"/>
  <c r="E254" i="18"/>
  <c r="E249" i="18"/>
  <c r="D253" i="33"/>
  <c r="D268" i="33"/>
  <c r="T291" i="27"/>
  <c r="T306" i="27"/>
  <c r="E215" i="25"/>
  <c r="E139" i="25"/>
  <c r="E230" i="25"/>
  <c r="R253" i="22"/>
  <c r="R268" i="22"/>
  <c r="O292" i="28"/>
  <c r="O287" i="28"/>
  <c r="V253" i="30"/>
  <c r="V268" i="30"/>
  <c r="D268" i="21"/>
  <c r="D253" i="21"/>
  <c r="J216" i="20"/>
  <c r="J211" i="20"/>
  <c r="U249" i="32"/>
  <c r="U254" i="32"/>
  <c r="I291" i="30"/>
  <c r="I306" i="30"/>
  <c r="R292" i="29"/>
  <c r="R287" i="29"/>
  <c r="W291" i="27"/>
  <c r="W306" i="27"/>
  <c r="P287" i="23"/>
  <c r="P292" i="23"/>
  <c r="R254" i="23"/>
  <c r="R249" i="23"/>
  <c r="P230" i="30"/>
  <c r="P139" i="30"/>
  <c r="P215" i="30"/>
  <c r="V306" i="24"/>
  <c r="V291" i="24"/>
  <c r="J249" i="30"/>
  <c r="J254" i="30"/>
  <c r="E306" i="18"/>
  <c r="E291" i="18"/>
  <c r="Q230" i="20"/>
  <c r="Q139" i="20"/>
  <c r="Q215" i="20"/>
  <c r="M254" i="29"/>
  <c r="M249" i="29"/>
  <c r="J216" i="29"/>
  <c r="J211" i="29"/>
  <c r="W291" i="33"/>
  <c r="W306" i="33"/>
  <c r="U254" i="27"/>
  <c r="U249" i="27"/>
  <c r="L158" i="30"/>
  <c r="L3" i="30"/>
  <c r="L22" i="30" s="1"/>
  <c r="P215" i="25"/>
  <c r="P230" i="25"/>
  <c r="P139" i="25"/>
  <c r="J139" i="25"/>
  <c r="J230" i="25"/>
  <c r="J215" i="25"/>
  <c r="F3" i="30"/>
  <c r="F22" i="30" s="1"/>
  <c r="F158" i="30"/>
  <c r="O211" i="32"/>
  <c r="O216" i="32"/>
  <c r="T287" i="33"/>
  <c r="T292" i="33"/>
  <c r="W292" i="23"/>
  <c r="W287" i="23"/>
  <c r="S306" i="28"/>
  <c r="S291" i="28"/>
  <c r="J249" i="25"/>
  <c r="J254" i="25"/>
  <c r="W3" i="32"/>
  <c r="W22" i="32" s="1"/>
  <c r="W158" i="32"/>
  <c r="F253" i="22"/>
  <c r="F268" i="22"/>
  <c r="V230" i="33"/>
  <c r="V139" i="33"/>
  <c r="V215" i="33"/>
  <c r="F306" i="23"/>
  <c r="F291" i="23"/>
  <c r="H254" i="20"/>
  <c r="H249" i="20"/>
  <c r="T158" i="24"/>
  <c r="T3" i="24"/>
  <c r="T22" i="24" s="1"/>
  <c r="E292" i="32"/>
  <c r="E287" i="32"/>
  <c r="S249" i="30"/>
  <c r="S254" i="30"/>
  <c r="R268" i="30"/>
  <c r="R253" i="30"/>
  <c r="S3" i="26"/>
  <c r="S22" i="26" s="1"/>
  <c r="S158" i="26"/>
  <c r="P216" i="25"/>
  <c r="P211" i="25"/>
  <c r="V253" i="24"/>
  <c r="V268" i="24"/>
  <c r="K254" i="20"/>
  <c r="K249" i="20"/>
  <c r="W292" i="25"/>
  <c r="W287" i="25"/>
  <c r="S287" i="18"/>
  <c r="S292" i="18"/>
  <c r="O291" i="29"/>
  <c r="O306" i="29"/>
  <c r="M253" i="23"/>
  <c r="M268" i="23"/>
  <c r="W254" i="21"/>
  <c r="W249" i="21"/>
  <c r="K253" i="18"/>
  <c r="K268" i="18"/>
  <c r="O215" i="32"/>
  <c r="O230" i="32"/>
  <c r="O139" i="32"/>
  <c r="Q291" i="25"/>
  <c r="Q306" i="25"/>
  <c r="T292" i="32"/>
  <c r="T287" i="32"/>
  <c r="J139" i="19"/>
  <c r="J230" i="19"/>
  <c r="J215" i="19"/>
  <c r="P253" i="27"/>
  <c r="P268" i="27"/>
  <c r="S287" i="28"/>
  <c r="S292" i="28"/>
  <c r="D158" i="28"/>
  <c r="D3" i="28"/>
  <c r="D22" i="28" s="1"/>
  <c r="I158" i="20"/>
  <c r="I3" i="20"/>
  <c r="I22" i="20" s="1"/>
  <c r="I3" i="18"/>
  <c r="I22" i="18" s="1"/>
  <c r="I158" i="18"/>
  <c r="P253" i="21"/>
  <c r="P268" i="21"/>
  <c r="S291" i="19"/>
  <c r="S306" i="19"/>
  <c r="E230" i="30"/>
  <c r="E139" i="30"/>
  <c r="E215" i="30"/>
  <c r="W249" i="33"/>
  <c r="W254" i="33"/>
  <c r="D287" i="19"/>
  <c r="D292" i="19"/>
  <c r="U3" i="32"/>
  <c r="U22" i="32" s="1"/>
  <c r="U158" i="32"/>
  <c r="P216" i="32"/>
  <c r="P211" i="32"/>
  <c r="F249" i="32"/>
  <c r="F254" i="32"/>
  <c r="H253" i="20"/>
  <c r="H268" i="20"/>
  <c r="R291" i="32"/>
  <c r="R306" i="32"/>
  <c r="L158" i="25"/>
  <c r="L3" i="25"/>
  <c r="L22" i="25" s="1"/>
  <c r="E306" i="32"/>
  <c r="E291" i="32"/>
  <c r="K158" i="25"/>
  <c r="K3" i="25"/>
  <c r="K22" i="25" s="1"/>
  <c r="E253" i="24"/>
  <c r="E268" i="24"/>
  <c r="W254" i="23"/>
  <c r="W249" i="23"/>
  <c r="G292" i="20"/>
  <c r="G287" i="20"/>
  <c r="P249" i="32"/>
  <c r="P254" i="32"/>
  <c r="E292" i="22"/>
  <c r="E287" i="22"/>
  <c r="S268" i="30"/>
  <c r="S253" i="30"/>
  <c r="H216" i="32"/>
  <c r="H211" i="32"/>
  <c r="P254" i="29"/>
  <c r="P249" i="29"/>
  <c r="U253" i="25"/>
  <c r="U268" i="25"/>
  <c r="E216" i="20"/>
  <c r="E211" i="20"/>
  <c r="R254" i="30"/>
  <c r="R249" i="30"/>
  <c r="P216" i="18"/>
  <c r="P211" i="18"/>
  <c r="J249" i="32"/>
  <c r="J254" i="32"/>
  <c r="W253" i="22"/>
  <c r="W268" i="22"/>
  <c r="T292" i="21"/>
  <c r="T287" i="21"/>
  <c r="G268" i="21"/>
  <c r="G253" i="21"/>
  <c r="S3" i="19"/>
  <c r="S22" i="19" s="1"/>
  <c r="S158" i="19"/>
  <c r="D291" i="22"/>
  <c r="D306" i="22"/>
  <c r="W254" i="19"/>
  <c r="W249" i="19"/>
  <c r="R211" i="28"/>
  <c r="R216" i="28"/>
  <c r="K268" i="20"/>
  <c r="K253" i="20"/>
  <c r="O215" i="20"/>
  <c r="O230" i="20"/>
  <c r="O139" i="20"/>
  <c r="S291" i="18"/>
  <c r="S306" i="18"/>
  <c r="O287" i="29"/>
  <c r="O292" i="29"/>
  <c r="M249" i="23"/>
  <c r="M254" i="23"/>
  <c r="R306" i="20"/>
  <c r="R291" i="20"/>
  <c r="Q292" i="25"/>
  <c r="Q287" i="25"/>
  <c r="F268" i="18"/>
  <c r="F253" i="18"/>
  <c r="Q249" i="27"/>
  <c r="Q254" i="27"/>
  <c r="H215" i="25"/>
  <c r="H139" i="25"/>
  <c r="H230" i="25"/>
  <c r="D3" i="26"/>
  <c r="D22" i="26" s="1"/>
  <c r="D158" i="26"/>
  <c r="S291" i="23"/>
  <c r="S306" i="23"/>
  <c r="V216" i="23"/>
  <c r="V211" i="23"/>
  <c r="T254" i="23"/>
  <c r="T249" i="23"/>
  <c r="I292" i="23"/>
  <c r="I287" i="23"/>
  <c r="E306" i="19"/>
  <c r="E291" i="19"/>
  <c r="F292" i="19"/>
  <c r="F287" i="19"/>
  <c r="K3" i="29"/>
  <c r="K22" i="29" s="1"/>
  <c r="K158" i="29"/>
  <c r="P254" i="27"/>
  <c r="P249" i="27"/>
  <c r="R249" i="33"/>
  <c r="R254" i="33"/>
  <c r="M158" i="22"/>
  <c r="M3" i="22"/>
  <c r="M22" i="22" s="1"/>
  <c r="D306" i="32"/>
  <c r="D291" i="32"/>
  <c r="P215" i="21"/>
  <c r="P139" i="21"/>
  <c r="P230" i="21"/>
  <c r="W253" i="33"/>
  <c r="W268" i="33"/>
  <c r="K249" i="28"/>
  <c r="K254" i="28"/>
  <c r="S3" i="18"/>
  <c r="S22" i="18" s="1"/>
  <c r="S158" i="18"/>
  <c r="J254" i="18"/>
  <c r="J249" i="18"/>
  <c r="F287" i="18"/>
  <c r="F292" i="18"/>
  <c r="G287" i="30"/>
  <c r="G292" i="30"/>
  <c r="G249" i="25"/>
  <c r="G254" i="25"/>
  <c r="D291" i="29"/>
  <c r="D306" i="29"/>
  <c r="L158" i="28"/>
  <c r="L3" i="28"/>
  <c r="L22" i="28" s="1"/>
  <c r="L254" i="20"/>
  <c r="L249" i="20"/>
  <c r="V292" i="22"/>
  <c r="V287" i="22"/>
  <c r="R268" i="21"/>
  <c r="R253" i="21"/>
  <c r="E291" i="23"/>
  <c r="E306" i="23"/>
  <c r="V306" i="26"/>
  <c r="V291" i="26"/>
  <c r="E216" i="25"/>
  <c r="E211" i="25"/>
  <c r="O291" i="28"/>
  <c r="O306" i="28"/>
  <c r="Q249" i="18"/>
  <c r="Q254" i="18"/>
  <c r="T291" i="26"/>
  <c r="T306" i="26"/>
  <c r="P292" i="26"/>
  <c r="P287" i="26"/>
  <c r="G253" i="26"/>
  <c r="G268" i="26"/>
  <c r="E211" i="24"/>
  <c r="E216" i="24"/>
  <c r="V254" i="22"/>
  <c r="V249" i="22"/>
  <c r="D3" i="21"/>
  <c r="D22" i="21" s="1"/>
  <c r="D158" i="21"/>
  <c r="T291" i="25"/>
  <c r="T306" i="25"/>
  <c r="J211" i="28"/>
  <c r="J216" i="28"/>
  <c r="W287" i="27"/>
  <c r="W292" i="27"/>
  <c r="G3" i="30"/>
  <c r="G22" i="30" s="1"/>
  <c r="G158" i="30"/>
  <c r="C292" i="29"/>
  <c r="C287" i="29"/>
  <c r="T291" i="30"/>
  <c r="T306" i="30"/>
  <c r="J215" i="22"/>
  <c r="J139" i="22"/>
  <c r="J230" i="22"/>
  <c r="I287" i="27"/>
  <c r="I292" i="27"/>
  <c r="L254" i="25"/>
  <c r="L249" i="25"/>
  <c r="L268" i="26"/>
  <c r="L253" i="26"/>
  <c r="F291" i="21"/>
  <c r="F306" i="21"/>
  <c r="E249" i="24"/>
  <c r="E254" i="24"/>
  <c r="U268" i="27"/>
  <c r="U253" i="27"/>
  <c r="E211" i="19"/>
  <c r="E216" i="19"/>
  <c r="D291" i="19"/>
  <c r="D306" i="19"/>
  <c r="H211" i="28"/>
  <c r="H216" i="28"/>
  <c r="W253" i="23"/>
  <c r="W268" i="23"/>
  <c r="T292" i="19"/>
  <c r="T287" i="19"/>
  <c r="N211" i="18"/>
  <c r="N216" i="18"/>
  <c r="P253" i="32"/>
  <c r="P268" i="32"/>
  <c r="E291" i="22"/>
  <c r="E306" i="22"/>
  <c r="T306" i="18"/>
  <c r="T291" i="18"/>
  <c r="P268" i="29"/>
  <c r="P253" i="29"/>
  <c r="G268" i="22"/>
  <c r="G253" i="22"/>
  <c r="E215" i="20"/>
  <c r="E230" i="20"/>
  <c r="E139" i="20"/>
  <c r="P230" i="18"/>
  <c r="P215" i="18"/>
  <c r="P139" i="18"/>
  <c r="J253" i="32"/>
  <c r="J268" i="32"/>
  <c r="W254" i="22"/>
  <c r="W249" i="22"/>
  <c r="V291" i="33"/>
  <c r="V306" i="33"/>
  <c r="G254" i="21"/>
  <c r="G249" i="21"/>
  <c r="R139" i="30"/>
  <c r="R215" i="30"/>
  <c r="R230" i="30"/>
  <c r="W268" i="19"/>
  <c r="W253" i="19"/>
  <c r="G292" i="29"/>
  <c r="G287" i="29"/>
  <c r="R230" i="28"/>
  <c r="R215" i="28"/>
  <c r="R139" i="28"/>
  <c r="O287" i="25"/>
  <c r="O292" i="25"/>
  <c r="F291" i="33"/>
  <c r="F306" i="33"/>
  <c r="U3" i="30"/>
  <c r="U22" i="30" s="1"/>
  <c r="U158" i="30"/>
  <c r="O216" i="20"/>
  <c r="O211" i="20"/>
  <c r="R287" i="24"/>
  <c r="R292" i="24"/>
  <c r="S292" i="27"/>
  <c r="S287" i="27"/>
  <c r="P216" i="20"/>
  <c r="P211" i="20"/>
  <c r="S268" i="27"/>
  <c r="S253" i="27"/>
  <c r="R292" i="20"/>
  <c r="R287" i="20"/>
  <c r="P306" i="20"/>
  <c r="P291" i="20"/>
  <c r="P211" i="19"/>
  <c r="P216" i="19"/>
  <c r="F249" i="18"/>
  <c r="F254" i="18"/>
  <c r="Q253" i="27"/>
  <c r="Q268" i="27"/>
  <c r="G306" i="21"/>
  <c r="G291" i="21"/>
  <c r="H216" i="25"/>
  <c r="H211" i="25"/>
  <c r="S287" i="23"/>
  <c r="S292" i="23"/>
  <c r="T253" i="23"/>
  <c r="T268" i="23"/>
  <c r="I291" i="23"/>
  <c r="I306" i="23"/>
  <c r="K3" i="18"/>
  <c r="K22" i="18" s="1"/>
  <c r="K158" i="18"/>
  <c r="M268" i="24"/>
  <c r="M253" i="24"/>
  <c r="L158" i="29"/>
  <c r="L3" i="29"/>
  <c r="L22" i="29" s="1"/>
  <c r="G158" i="25"/>
  <c r="G3" i="25"/>
  <c r="G22" i="25" s="1"/>
  <c r="R253" i="33"/>
  <c r="R268" i="33"/>
  <c r="R211" i="32"/>
  <c r="R216" i="32"/>
  <c r="P216" i="29"/>
  <c r="P211" i="29"/>
  <c r="D254" i="20"/>
  <c r="D249" i="20"/>
  <c r="Q291" i="28"/>
  <c r="Q306" i="28"/>
  <c r="D292" i="32"/>
  <c r="D287" i="32"/>
  <c r="P216" i="21"/>
  <c r="P211" i="21"/>
  <c r="E253" i="28"/>
  <c r="E268" i="28"/>
  <c r="K268" i="28"/>
  <c r="K253" i="28"/>
  <c r="O291" i="18"/>
  <c r="O306" i="18"/>
  <c r="V287" i="25"/>
  <c r="V292" i="25"/>
  <c r="G291" i="30"/>
  <c r="G306" i="30"/>
  <c r="L268" i="20"/>
  <c r="L253" i="20"/>
  <c r="V306" i="22"/>
  <c r="V291" i="22"/>
  <c r="P287" i="22"/>
  <c r="P292" i="22"/>
  <c r="S291" i="32"/>
  <c r="S306" i="32"/>
  <c r="W158" i="30"/>
  <c r="W3" i="30"/>
  <c r="W22" i="30" s="1"/>
  <c r="R249" i="21"/>
  <c r="R254" i="21"/>
  <c r="E287" i="23"/>
  <c r="E292" i="23"/>
  <c r="M254" i="20"/>
  <c r="M249" i="20"/>
  <c r="V287" i="26"/>
  <c r="V292" i="26"/>
  <c r="R292" i="30"/>
  <c r="R287" i="30"/>
  <c r="R230" i="22"/>
  <c r="R215" i="22"/>
  <c r="R139" i="22"/>
  <c r="F291" i="24"/>
  <c r="F306" i="24"/>
  <c r="Q268" i="18"/>
  <c r="Q253" i="18"/>
  <c r="T287" i="26"/>
  <c r="T292" i="26"/>
  <c r="P291" i="26"/>
  <c r="P306" i="26"/>
  <c r="G254" i="26"/>
  <c r="G249" i="26"/>
  <c r="E215" i="24"/>
  <c r="E230" i="24"/>
  <c r="E139" i="24"/>
  <c r="S3" i="32"/>
  <c r="S22" i="32" s="1"/>
  <c r="S158" i="32"/>
  <c r="L268" i="19"/>
  <c r="L253" i="19"/>
  <c r="V253" i="22"/>
  <c r="V268" i="22"/>
  <c r="T287" i="25"/>
  <c r="T292" i="25"/>
  <c r="G306" i="24"/>
  <c r="G291" i="24"/>
  <c r="J139" i="28"/>
  <c r="J215" i="28"/>
  <c r="J230" i="28"/>
  <c r="S291" i="29"/>
  <c r="S306" i="29"/>
  <c r="C291" i="29"/>
  <c r="C306" i="29"/>
  <c r="O287" i="21"/>
  <c r="O292" i="21"/>
  <c r="W292" i="20"/>
  <c r="W287" i="20"/>
  <c r="W287" i="28"/>
  <c r="W292" i="28"/>
  <c r="M3" i="32"/>
  <c r="M22" i="32" s="1"/>
  <c r="M158" i="32"/>
  <c r="R254" i="19"/>
  <c r="R249" i="19"/>
  <c r="F292" i="21"/>
  <c r="F287" i="21"/>
  <c r="K254" i="32"/>
  <c r="K249" i="32"/>
  <c r="J215" i="24"/>
  <c r="J230" i="24"/>
  <c r="J139" i="24"/>
  <c r="F3" i="18"/>
  <c r="F22" i="18" s="1"/>
  <c r="F158" i="18"/>
  <c r="M253" i="29"/>
  <c r="M268" i="29"/>
  <c r="J211" i="21"/>
  <c r="J216" i="21"/>
  <c r="C158" i="18"/>
  <c r="C3" i="18"/>
  <c r="C22" i="18" s="1"/>
  <c r="H211" i="26"/>
  <c r="H216" i="26"/>
  <c r="E211" i="18"/>
  <c r="E216" i="18"/>
  <c r="F268" i="20"/>
  <c r="F253" i="20"/>
  <c r="V254" i="24"/>
  <c r="V249" i="24"/>
  <c r="R268" i="27"/>
  <c r="R253" i="27"/>
  <c r="D249" i="26"/>
  <c r="D254" i="26"/>
  <c r="J211" i="19"/>
  <c r="J216" i="19"/>
  <c r="P253" i="26"/>
  <c r="P268" i="26"/>
  <c r="H287" i="32"/>
  <c r="H292" i="32"/>
  <c r="E254" i="25"/>
  <c r="E249" i="25"/>
  <c r="F3" i="26"/>
  <c r="F22" i="26" s="1"/>
  <c r="F158" i="26"/>
  <c r="F253" i="32"/>
  <c r="F268" i="32"/>
  <c r="R287" i="32"/>
  <c r="R292" i="32"/>
  <c r="I158" i="28"/>
  <c r="I3" i="28"/>
  <c r="I22" i="28" s="1"/>
  <c r="U254" i="25"/>
  <c r="U249" i="25"/>
  <c r="P139" i="32"/>
  <c r="P230" i="32"/>
  <c r="P215" i="32"/>
  <c r="I158" i="27"/>
  <c r="I3" i="27"/>
  <c r="I22" i="27" s="1"/>
  <c r="E215" i="19"/>
  <c r="E230" i="19"/>
  <c r="E139" i="19"/>
  <c r="L158" i="20"/>
  <c r="L3" i="20"/>
  <c r="L22" i="20" s="1"/>
  <c r="E253" i="22"/>
  <c r="E268" i="22"/>
  <c r="U249" i="30"/>
  <c r="U254" i="30"/>
  <c r="F268" i="33"/>
  <c r="F253" i="33"/>
  <c r="Q253" i="26"/>
  <c r="Q268" i="26"/>
  <c r="C292" i="19"/>
  <c r="C287" i="19"/>
  <c r="C3" i="22"/>
  <c r="C22" i="22" s="1"/>
  <c r="C158" i="22"/>
  <c r="R306" i="24"/>
  <c r="R291" i="24"/>
  <c r="P268" i="22"/>
  <c r="P253" i="22"/>
  <c r="S291" i="27"/>
  <c r="S306" i="27"/>
  <c r="P230" i="20"/>
  <c r="P215" i="20"/>
  <c r="P139" i="20"/>
  <c r="S249" i="27"/>
  <c r="S254" i="27"/>
  <c r="D253" i="28"/>
  <c r="D268" i="28"/>
  <c r="T287" i="28"/>
  <c r="T292" i="28"/>
  <c r="J230" i="33"/>
  <c r="J139" i="33"/>
  <c r="J215" i="33"/>
  <c r="P292" i="20"/>
  <c r="P287" i="20"/>
  <c r="P215" i="19"/>
  <c r="P230" i="19"/>
  <c r="P139" i="19"/>
  <c r="W268" i="26"/>
  <c r="W253" i="26"/>
  <c r="D3" i="24"/>
  <c r="D22" i="24" s="1"/>
  <c r="D158" i="24"/>
  <c r="G292" i="21"/>
  <c r="G287" i="21"/>
  <c r="H306" i="29"/>
  <c r="H291" i="29"/>
  <c r="G158" i="33"/>
  <c r="G3" i="33"/>
  <c r="G22" i="33" s="1"/>
  <c r="M249" i="24"/>
  <c r="M254" i="24"/>
  <c r="Q268" i="29"/>
  <c r="Q253" i="29"/>
  <c r="G3" i="28"/>
  <c r="G22" i="28" s="1"/>
  <c r="G158" i="28"/>
  <c r="D3" i="32"/>
  <c r="D22" i="32" s="1"/>
  <c r="D158" i="32"/>
  <c r="R139" i="32"/>
  <c r="R230" i="32"/>
  <c r="R215" i="32"/>
  <c r="P139" i="29"/>
  <c r="P215" i="29"/>
  <c r="P230" i="29"/>
  <c r="F306" i="20"/>
  <c r="F291" i="20"/>
  <c r="D268" i="20"/>
  <c r="D253" i="20"/>
  <c r="Q292" i="28"/>
  <c r="Q287" i="28"/>
  <c r="C306" i="32"/>
  <c r="C291" i="32"/>
  <c r="T249" i="32"/>
  <c r="T254" i="32"/>
  <c r="E249" i="28"/>
  <c r="E254" i="28"/>
  <c r="O139" i="19"/>
  <c r="O215" i="19"/>
  <c r="O230" i="19"/>
  <c r="N139" i="23"/>
  <c r="N230" i="23"/>
  <c r="N215" i="23"/>
  <c r="C292" i="22"/>
  <c r="C287" i="22"/>
  <c r="E211" i="22"/>
  <c r="E216" i="22"/>
  <c r="R211" i="24"/>
  <c r="R216" i="24"/>
  <c r="O292" i="18"/>
  <c r="O287" i="18"/>
  <c r="V249" i="18"/>
  <c r="V254" i="18"/>
  <c r="D3" i="19"/>
  <c r="D22" i="19" s="1"/>
  <c r="D158" i="19"/>
  <c r="V291" i="25"/>
  <c r="V306" i="25"/>
  <c r="K158" i="33"/>
  <c r="K3" i="33"/>
  <c r="K22" i="33" s="1"/>
  <c r="U3" i="33"/>
  <c r="U22" i="33" s="1"/>
  <c r="U158" i="33"/>
  <c r="D254" i="22"/>
  <c r="D249" i="22"/>
  <c r="P291" i="22"/>
  <c r="P306" i="22"/>
  <c r="S292" i="32"/>
  <c r="S287" i="32"/>
  <c r="T3" i="29"/>
  <c r="T22" i="29" s="1"/>
  <c r="T158" i="29"/>
  <c r="M268" i="20"/>
  <c r="M253" i="20"/>
  <c r="Q253" i="23"/>
  <c r="Q268" i="23"/>
  <c r="R291" i="30"/>
  <c r="R306" i="30"/>
  <c r="W306" i="22"/>
  <c r="W291" i="22"/>
  <c r="R211" i="22"/>
  <c r="R216" i="22"/>
  <c r="M254" i="25"/>
  <c r="M249" i="25"/>
  <c r="F292" i="24"/>
  <c r="F287" i="24"/>
  <c r="V287" i="27"/>
  <c r="V292" i="27"/>
  <c r="S3" i="28"/>
  <c r="S22" i="28" s="1"/>
  <c r="S158" i="28"/>
  <c r="T253" i="30"/>
  <c r="T268" i="30"/>
  <c r="L249" i="19"/>
  <c r="L254" i="19"/>
  <c r="V291" i="28"/>
  <c r="V306" i="28"/>
  <c r="G287" i="24"/>
  <c r="G292" i="24"/>
  <c r="Q216" i="25"/>
  <c r="Q211" i="25"/>
  <c r="L158" i="21"/>
  <c r="L3" i="21"/>
  <c r="L22" i="21" s="1"/>
  <c r="S292" i="29"/>
  <c r="S287" i="29"/>
  <c r="I51" i="10" l="1"/>
  <c r="I50" i="10"/>
  <c r="I127" i="10"/>
  <c r="I126" i="10"/>
  <c r="I241" i="10"/>
  <c r="I240" i="10"/>
  <c r="I89" i="10"/>
  <c r="I88" i="10"/>
  <c r="I49" i="10"/>
  <c r="P22" i="34"/>
  <c r="G3" i="35"/>
  <c r="G22" i="35" s="1"/>
  <c r="O22" i="34"/>
  <c r="W22" i="34"/>
  <c r="W3" i="35"/>
  <c r="W22" i="35" s="1"/>
  <c r="T3" i="35"/>
  <c r="T22" i="35" s="1"/>
  <c r="V22" i="34"/>
  <c r="J22" i="34"/>
  <c r="L3" i="35"/>
  <c r="L22" i="35" s="1"/>
  <c r="F3" i="35"/>
  <c r="F22" i="35" s="1"/>
  <c r="H22" i="34"/>
  <c r="E22" i="34"/>
  <c r="S3" i="35"/>
  <c r="S22" i="35" s="1"/>
  <c r="M3" i="35"/>
  <c r="M22" i="35" s="1"/>
  <c r="R22" i="34"/>
  <c r="N22" i="34"/>
  <c r="K3" i="35"/>
  <c r="K22" i="35" s="1"/>
  <c r="D3" i="35"/>
  <c r="D22" i="35" s="1"/>
  <c r="Q22" i="34"/>
  <c r="U3" i="35"/>
  <c r="U22" i="35" s="1"/>
  <c r="I3" i="35"/>
  <c r="I22" i="35" s="1"/>
  <c r="C3" i="35"/>
  <c r="C22" i="35" s="1"/>
  <c r="J577" i="10"/>
  <c r="I199" i="10"/>
  <c r="L85" i="10"/>
  <c r="H121" i="10"/>
  <c r="H83" i="10"/>
  <c r="K464" i="10"/>
  <c r="I198" i="10"/>
  <c r="AL4" i="10"/>
  <c r="AA4" i="10"/>
  <c r="AH4" i="10"/>
  <c r="I80" i="10"/>
  <c r="Y4" i="10"/>
  <c r="AA7" i="10"/>
  <c r="Y13" i="10"/>
  <c r="AH13" i="10"/>
  <c r="AE13" i="10"/>
  <c r="AF7" i="10"/>
  <c r="Y7" i="10"/>
  <c r="AH11" i="10"/>
  <c r="AE11" i="10"/>
  <c r="AF13" i="10"/>
  <c r="AI7" i="10"/>
  <c r="AE7" i="10"/>
  <c r="AF11" i="10"/>
  <c r="AJ4" i="10"/>
  <c r="K80" i="10"/>
  <c r="AI4" i="10"/>
  <c r="AE4" i="10"/>
  <c r="M203" i="10"/>
  <c r="AF4" i="10"/>
  <c r="AI13" i="10"/>
  <c r="AG7" i="10"/>
  <c r="AI11" i="10"/>
  <c r="AG13" i="10"/>
  <c r="U4" i="10"/>
  <c r="AG11" i="10"/>
  <c r="T4" i="10"/>
  <c r="AG4" i="10"/>
  <c r="AP127" i="10"/>
  <c r="AP125" i="10" s="1"/>
  <c r="AC4" i="10"/>
  <c r="Z4" i="10"/>
  <c r="M431" i="10"/>
  <c r="AK4" i="10"/>
  <c r="V4" i="10"/>
  <c r="L80" i="10"/>
  <c r="AM4" i="10"/>
  <c r="X4" i="10"/>
  <c r="W4" i="10"/>
  <c r="V11" i="10"/>
  <c r="AM11" i="10"/>
  <c r="T9" i="10"/>
  <c r="K502" i="10"/>
  <c r="J83" i="10"/>
  <c r="AD4" i="10"/>
  <c r="AN4" i="10"/>
  <c r="V7" i="10"/>
  <c r="AM7" i="10"/>
  <c r="AA13" i="10"/>
  <c r="AB4" i="10"/>
  <c r="V13" i="10"/>
  <c r="AM13" i="10"/>
  <c r="AA11" i="10"/>
  <c r="Y11" i="10"/>
  <c r="AH7" i="10"/>
  <c r="J84" i="10"/>
  <c r="AP469" i="10"/>
  <c r="AP467" i="10" s="1"/>
  <c r="N469" i="10" s="1"/>
  <c r="M469" i="10"/>
  <c r="K237" i="10"/>
  <c r="L540" i="10"/>
  <c r="AP507" i="10"/>
  <c r="I312" i="10"/>
  <c r="L541" i="10"/>
  <c r="AP203" i="10"/>
  <c r="AQ203" i="10" s="1"/>
  <c r="J160" i="10"/>
  <c r="M165" i="10"/>
  <c r="AP545" i="10"/>
  <c r="AP543" i="10" s="1"/>
  <c r="M545" i="10"/>
  <c r="AP51" i="10"/>
  <c r="AQ51" i="10" s="1"/>
  <c r="M51" i="10"/>
  <c r="J425" i="10"/>
  <c r="I85" i="10"/>
  <c r="AP431" i="10"/>
  <c r="AP429" i="10" s="1"/>
  <c r="I87" i="10"/>
  <c r="I83" i="10"/>
  <c r="I86" i="10"/>
  <c r="AO89" i="10"/>
  <c r="AO13" i="10" s="1"/>
  <c r="L89" i="10"/>
  <c r="T111" i="10"/>
  <c r="H111" i="10" s="1"/>
  <c r="T114" i="10"/>
  <c r="H114" i="10" s="1"/>
  <c r="H237" i="10"/>
  <c r="AP583" i="10"/>
  <c r="AQ583" i="10" s="1"/>
  <c r="AP317" i="10"/>
  <c r="AQ317" i="10" s="1"/>
  <c r="AP85" i="10"/>
  <c r="AP9" i="10" s="1"/>
  <c r="K86" i="10"/>
  <c r="K83" i="10"/>
  <c r="M393" i="10"/>
  <c r="K89" i="10"/>
  <c r="AP393" i="10"/>
  <c r="AQ393" i="10" s="1"/>
  <c r="K540" i="10"/>
  <c r="K87" i="10"/>
  <c r="K88" i="10"/>
  <c r="AP165" i="10"/>
  <c r="AP84" i="10"/>
  <c r="AP8" i="10" s="1"/>
  <c r="J80" i="10"/>
  <c r="J85" i="10"/>
  <c r="H80" i="10"/>
  <c r="H84" i="10"/>
  <c r="K85" i="10"/>
  <c r="K541" i="10"/>
  <c r="M279" i="10"/>
  <c r="M241" i="10"/>
  <c r="M355" i="10"/>
  <c r="AP279" i="10"/>
  <c r="AP241" i="10"/>
  <c r="AQ241" i="10" s="1"/>
  <c r="L87" i="10"/>
  <c r="L88" i="10"/>
  <c r="I84" i="10"/>
  <c r="T110" i="10"/>
  <c r="H110" i="10" s="1"/>
  <c r="T113" i="10"/>
  <c r="H113" i="10" s="1"/>
  <c r="AP355" i="10"/>
  <c r="AP353" i="10" s="1"/>
  <c r="L83" i="10"/>
  <c r="L86" i="10"/>
  <c r="K84" i="10"/>
  <c r="I540" i="10"/>
  <c r="I578" i="10"/>
  <c r="K465" i="10"/>
  <c r="K236" i="10"/>
  <c r="I165" i="10"/>
  <c r="L198" i="10"/>
  <c r="L199" i="10"/>
  <c r="K165" i="10"/>
  <c r="J463" i="10"/>
  <c r="I393" i="10"/>
  <c r="I123" i="10"/>
  <c r="L46" i="10"/>
  <c r="I122" i="10"/>
  <c r="K579" i="10"/>
  <c r="K47" i="10"/>
  <c r="K313" i="10"/>
  <c r="L578" i="10"/>
  <c r="L274" i="10"/>
  <c r="H349" i="10"/>
  <c r="H465" i="10"/>
  <c r="K123" i="10"/>
  <c r="I579" i="10"/>
  <c r="K393" i="10"/>
  <c r="H427" i="10"/>
  <c r="I502" i="10"/>
  <c r="L393" i="10"/>
  <c r="K469" i="10"/>
  <c r="K545" i="10"/>
  <c r="J388" i="10"/>
  <c r="L161" i="10"/>
  <c r="I503" i="10"/>
  <c r="I583" i="10"/>
  <c r="K427" i="10"/>
  <c r="I464" i="10"/>
  <c r="I465" i="10"/>
  <c r="J274" i="10"/>
  <c r="I47" i="10"/>
  <c r="L160" i="10"/>
  <c r="J46" i="10"/>
  <c r="K507" i="10"/>
  <c r="L279" i="10"/>
  <c r="K279" i="10"/>
  <c r="I355" i="10"/>
  <c r="I389" i="10"/>
  <c r="L165" i="10"/>
  <c r="L241" i="10"/>
  <c r="K203" i="10"/>
  <c r="L122" i="10"/>
  <c r="I469" i="10"/>
  <c r="H161" i="10"/>
  <c r="I507" i="10"/>
  <c r="L583" i="10"/>
  <c r="L350" i="10"/>
  <c r="K198" i="10"/>
  <c r="L275" i="10"/>
  <c r="J122" i="10"/>
  <c r="H460" i="10"/>
  <c r="H464" i="10"/>
  <c r="K51" i="10"/>
  <c r="J198" i="10"/>
  <c r="H389" i="10"/>
  <c r="L507" i="10"/>
  <c r="I388" i="10"/>
  <c r="I160" i="10"/>
  <c r="T338" i="10"/>
  <c r="H338" i="10" s="1"/>
  <c r="T341" i="10"/>
  <c r="H341" i="10" s="1"/>
  <c r="T151" i="10"/>
  <c r="H151" i="10" s="1"/>
  <c r="T148" i="10"/>
  <c r="H148" i="10" s="1"/>
  <c r="K387" i="10"/>
  <c r="K390" i="10"/>
  <c r="AQ312" i="10"/>
  <c r="I162" i="10"/>
  <c r="I159" i="10"/>
  <c r="AQ388" i="10"/>
  <c r="M506" i="10"/>
  <c r="I351" i="10"/>
  <c r="M127" i="10"/>
  <c r="M126" i="10"/>
  <c r="L125" i="10"/>
  <c r="L126" i="10"/>
  <c r="H42" i="10"/>
  <c r="H46" i="10"/>
  <c r="J308" i="10"/>
  <c r="J313" i="10"/>
  <c r="M582" i="10"/>
  <c r="M581" i="10"/>
  <c r="M315" i="10"/>
  <c r="M316" i="10"/>
  <c r="T567" i="10"/>
  <c r="H567" i="10" s="1"/>
  <c r="T570" i="10"/>
  <c r="H570" i="10" s="1"/>
  <c r="T300" i="10"/>
  <c r="H300" i="10" s="1"/>
  <c r="T303" i="10"/>
  <c r="H303" i="10" s="1"/>
  <c r="K276" i="10"/>
  <c r="K273" i="10"/>
  <c r="I354" i="10"/>
  <c r="I353" i="10"/>
  <c r="K430" i="10"/>
  <c r="K429" i="10"/>
  <c r="AQ275" i="10"/>
  <c r="AQ507" i="10"/>
  <c r="AP505" i="10"/>
  <c r="N507" i="10" s="1"/>
  <c r="L466" i="10"/>
  <c r="L463" i="10"/>
  <c r="M202" i="10"/>
  <c r="M201" i="10"/>
  <c r="AQ502" i="10"/>
  <c r="H498" i="10"/>
  <c r="H502" i="10"/>
  <c r="AQ351" i="10"/>
  <c r="I124" i="10"/>
  <c r="I121" i="10"/>
  <c r="AQ236" i="10"/>
  <c r="H270" i="10"/>
  <c r="H274" i="10"/>
  <c r="J350" i="10"/>
  <c r="M317" i="10"/>
  <c r="AQ198" i="10"/>
  <c r="K351" i="10"/>
  <c r="J498" i="10"/>
  <c r="J503" i="10"/>
  <c r="AQ541" i="10"/>
  <c r="L504" i="10"/>
  <c r="L501" i="10"/>
  <c r="AP201" i="10"/>
  <c r="L124" i="10"/>
  <c r="L121" i="10"/>
  <c r="K275" i="10"/>
  <c r="K583" i="10"/>
  <c r="AQ465" i="10"/>
  <c r="I467" i="10"/>
  <c r="I468" i="10"/>
  <c r="T189" i="10"/>
  <c r="H189" i="10" s="1"/>
  <c r="T186" i="10"/>
  <c r="H186" i="10" s="1"/>
  <c r="T455" i="10"/>
  <c r="H455" i="10" s="1"/>
  <c r="T452" i="10"/>
  <c r="H452" i="10" s="1"/>
  <c r="T225" i="10"/>
  <c r="H225" i="10" s="1"/>
  <c r="T228" i="10"/>
  <c r="H228" i="10" s="1"/>
  <c r="T152" i="10"/>
  <c r="H152" i="10" s="1"/>
  <c r="T149" i="10"/>
  <c r="H149" i="10" s="1"/>
  <c r="M354" i="10"/>
  <c r="I349" i="10"/>
  <c r="I352" i="10"/>
  <c r="K431" i="10"/>
  <c r="J270" i="10"/>
  <c r="J275" i="10"/>
  <c r="K426" i="10"/>
  <c r="L469" i="10"/>
  <c r="M430" i="10"/>
  <c r="M429" i="10"/>
  <c r="L505" i="10"/>
  <c r="L506" i="10"/>
  <c r="J312" i="10"/>
  <c r="I311" i="10"/>
  <c r="I314" i="10"/>
  <c r="K577" i="10"/>
  <c r="K580" i="10"/>
  <c r="I426" i="10"/>
  <c r="H503" i="10"/>
  <c r="I543" i="10"/>
  <c r="I544" i="10"/>
  <c r="AQ579" i="10"/>
  <c r="J311" i="10"/>
  <c r="L200" i="10"/>
  <c r="L197" i="10"/>
  <c r="L311" i="10"/>
  <c r="L308" i="10"/>
  <c r="AQ161" i="10"/>
  <c r="K425" i="10"/>
  <c r="K428" i="10"/>
  <c r="H311" i="10"/>
  <c r="AQ313" i="10"/>
  <c r="K350" i="10"/>
  <c r="L273" i="10"/>
  <c r="L276" i="10"/>
  <c r="L467" i="10"/>
  <c r="L468" i="10"/>
  <c r="L237" i="10"/>
  <c r="H45" i="10"/>
  <c r="I45" i="10" s="1"/>
  <c r="I316" i="10"/>
  <c r="I315" i="10"/>
  <c r="K582" i="10"/>
  <c r="K581" i="10"/>
  <c r="K240" i="10"/>
  <c r="K239" i="10"/>
  <c r="I125" i="10"/>
  <c r="L579" i="10"/>
  <c r="L316" i="10"/>
  <c r="L315" i="10"/>
  <c r="H422" i="10"/>
  <c r="H426" i="10"/>
  <c r="T263" i="10"/>
  <c r="H263" i="10" s="1"/>
  <c r="T266" i="10"/>
  <c r="H266" i="10" s="1"/>
  <c r="T604" i="10"/>
  <c r="H604" i="10" s="1"/>
  <c r="T607" i="10"/>
  <c r="H607" i="10" s="1"/>
  <c r="T531" i="10"/>
  <c r="H531" i="10" s="1"/>
  <c r="T528" i="10"/>
  <c r="H528" i="10" s="1"/>
  <c r="L277" i="10"/>
  <c r="L278" i="10"/>
  <c r="J536" i="10"/>
  <c r="J541" i="10"/>
  <c r="K202" i="10"/>
  <c r="K201" i="10"/>
  <c r="I390" i="10"/>
  <c r="I387" i="10"/>
  <c r="I317" i="10"/>
  <c r="H232" i="10"/>
  <c r="H236" i="10"/>
  <c r="I545" i="10"/>
  <c r="I313" i="10"/>
  <c r="L203" i="10"/>
  <c r="L317" i="10"/>
  <c r="L312" i="10"/>
  <c r="J384" i="10"/>
  <c r="J389" i="10"/>
  <c r="T262" i="10"/>
  <c r="H262" i="10" s="1"/>
  <c r="T265" i="10"/>
  <c r="H265" i="10" s="1"/>
  <c r="H574" i="10"/>
  <c r="H578" i="10"/>
  <c r="J232" i="10"/>
  <c r="J237" i="10"/>
  <c r="M164" i="10"/>
  <c r="L503" i="10"/>
  <c r="I48" i="10"/>
  <c r="K235" i="10"/>
  <c r="K238" i="10"/>
  <c r="I542" i="10"/>
  <c r="I539" i="10"/>
  <c r="L202" i="10"/>
  <c r="L201" i="10"/>
  <c r="I161" i="10"/>
  <c r="J460" i="10"/>
  <c r="J465" i="10"/>
  <c r="T380" i="10"/>
  <c r="H380" i="10" s="1"/>
  <c r="T377" i="10"/>
  <c r="H377" i="10" s="1"/>
  <c r="T301" i="10"/>
  <c r="H301" i="10" s="1"/>
  <c r="T304" i="10"/>
  <c r="H304" i="10" s="1"/>
  <c r="T190" i="10"/>
  <c r="H190" i="10" s="1"/>
  <c r="T187" i="10"/>
  <c r="H187" i="10" s="1"/>
  <c r="M468" i="10"/>
  <c r="M467" i="10"/>
  <c r="AQ165" i="10"/>
  <c r="AP163" i="10"/>
  <c r="N165" i="10" s="1"/>
  <c r="K311" i="10"/>
  <c r="K314" i="10"/>
  <c r="K197" i="10"/>
  <c r="K200" i="10"/>
  <c r="AQ540" i="10"/>
  <c r="L48" i="10"/>
  <c r="L45" i="10"/>
  <c r="K241" i="10"/>
  <c r="AQ122" i="10"/>
  <c r="M50" i="10"/>
  <c r="H275" i="10"/>
  <c r="I203" i="10"/>
  <c r="K578" i="10"/>
  <c r="T418" i="10"/>
  <c r="H418" i="10" s="1"/>
  <c r="T415" i="10"/>
  <c r="H415" i="10" s="1"/>
  <c r="T72" i="10"/>
  <c r="H72" i="10" s="1"/>
  <c r="T75" i="10"/>
  <c r="H75" i="10" s="1"/>
  <c r="T529" i="10"/>
  <c r="H529" i="10" s="1"/>
  <c r="T532" i="10"/>
  <c r="H532" i="10" s="1"/>
  <c r="T456" i="10"/>
  <c r="H456" i="10" s="1"/>
  <c r="T453" i="10"/>
  <c r="H453" i="10" s="1"/>
  <c r="I235" i="10"/>
  <c r="I238" i="10"/>
  <c r="I275" i="10"/>
  <c r="AQ389" i="10"/>
  <c r="AQ426" i="10"/>
  <c r="J156" i="10"/>
  <c r="J161" i="10"/>
  <c r="K317" i="10"/>
  <c r="I391" i="10"/>
  <c r="I392" i="10"/>
  <c r="K199" i="10"/>
  <c r="L49" i="10"/>
  <c r="L50" i="10"/>
  <c r="I541" i="10"/>
  <c r="I200" i="10"/>
  <c r="I197" i="10"/>
  <c r="T493" i="10"/>
  <c r="H493" i="10" s="1"/>
  <c r="T490" i="10"/>
  <c r="H490" i="10" s="1"/>
  <c r="T494" i="10"/>
  <c r="H494" i="10" s="1"/>
  <c r="T491" i="10"/>
  <c r="H491" i="10" s="1"/>
  <c r="J346" i="10"/>
  <c r="J351" i="10"/>
  <c r="AQ199" i="10"/>
  <c r="AQ123" i="10"/>
  <c r="J194" i="10"/>
  <c r="J199" i="10"/>
  <c r="K389" i="10"/>
  <c r="K315" i="10"/>
  <c r="K316" i="10"/>
  <c r="H384" i="10"/>
  <c r="H388" i="10"/>
  <c r="L465" i="10"/>
  <c r="L51" i="10"/>
  <c r="I582" i="10"/>
  <c r="I581" i="10"/>
  <c r="K542" i="10"/>
  <c r="K539" i="10"/>
  <c r="H577" i="10"/>
  <c r="H346" i="10"/>
  <c r="H350" i="10"/>
  <c r="AQ46" i="10"/>
  <c r="M392" i="10"/>
  <c r="I239" i="10"/>
  <c r="L355" i="10"/>
  <c r="H536" i="10"/>
  <c r="H540" i="10"/>
  <c r="K355" i="10"/>
  <c r="K49" i="10"/>
  <c r="K48" i="10"/>
  <c r="K45" i="10"/>
  <c r="L391" i="10"/>
  <c r="L392" i="10"/>
  <c r="J539" i="10"/>
  <c r="AQ350" i="10"/>
  <c r="L162" i="10"/>
  <c r="L159" i="10"/>
  <c r="AQ160" i="10"/>
  <c r="K544" i="10"/>
  <c r="K543" i="10"/>
  <c r="H118" i="10"/>
  <c r="H122" i="10"/>
  <c r="H156" i="10"/>
  <c r="H160" i="10"/>
  <c r="I202" i="10"/>
  <c r="I201" i="10"/>
  <c r="L502" i="10"/>
  <c r="T417" i="10"/>
  <c r="H417" i="10" s="1"/>
  <c r="T414" i="10"/>
  <c r="H414" i="10" s="1"/>
  <c r="K127" i="10"/>
  <c r="L582" i="10"/>
  <c r="L581" i="10"/>
  <c r="K353" i="10"/>
  <c r="K354" i="10"/>
  <c r="L388" i="10"/>
  <c r="L384" i="10"/>
  <c r="AQ47" i="10"/>
  <c r="K46" i="10"/>
  <c r="I427" i="10"/>
  <c r="I274" i="10"/>
  <c r="AQ427" i="10"/>
  <c r="T605" i="10"/>
  <c r="H605" i="10" s="1"/>
  <c r="T608" i="10"/>
  <c r="H608" i="10" s="1"/>
  <c r="T227" i="10"/>
  <c r="H227" i="10" s="1"/>
  <c r="T224" i="10"/>
  <c r="H224" i="10" s="1"/>
  <c r="T73" i="10"/>
  <c r="H73" i="10" s="1"/>
  <c r="T76" i="10"/>
  <c r="H76" i="10" s="1"/>
  <c r="K125" i="10"/>
  <c r="K121" i="10"/>
  <c r="K124" i="10"/>
  <c r="L353" i="10"/>
  <c r="L354" i="10"/>
  <c r="K352" i="10"/>
  <c r="K349" i="10"/>
  <c r="L390" i="10"/>
  <c r="L387" i="10"/>
  <c r="L430" i="10"/>
  <c r="L429" i="10"/>
  <c r="M544" i="10"/>
  <c r="M543" i="10"/>
  <c r="I279" i="10"/>
  <c r="I428" i="10"/>
  <c r="I425" i="10"/>
  <c r="AQ578" i="10"/>
  <c r="L163" i="10"/>
  <c r="L164" i="10"/>
  <c r="K164" i="10"/>
  <c r="K163" i="10"/>
  <c r="K468" i="10"/>
  <c r="K467" i="10"/>
  <c r="K274" i="10"/>
  <c r="H541" i="10"/>
  <c r="I577" i="10"/>
  <c r="I580" i="10"/>
  <c r="AQ503" i="10"/>
  <c r="I236" i="10"/>
  <c r="L542" i="10"/>
  <c r="L539" i="10"/>
  <c r="J422" i="10"/>
  <c r="J427" i="10"/>
  <c r="I237" i="10"/>
  <c r="T379" i="10"/>
  <c r="H379" i="10" s="1"/>
  <c r="T376" i="10"/>
  <c r="H376" i="10" s="1"/>
  <c r="H308" i="10"/>
  <c r="H312" i="10"/>
  <c r="L352" i="10"/>
  <c r="L349" i="10"/>
  <c r="L426" i="10"/>
  <c r="L422" i="10"/>
  <c r="I430" i="10"/>
  <c r="I429" i="10"/>
  <c r="J42" i="10"/>
  <c r="J47" i="10"/>
  <c r="I505" i="10"/>
  <c r="I506" i="10"/>
  <c r="L235" i="10"/>
  <c r="L238" i="10"/>
  <c r="K312" i="10"/>
  <c r="T339" i="10"/>
  <c r="H339" i="10" s="1"/>
  <c r="T342" i="10"/>
  <c r="H342" i="10" s="1"/>
  <c r="T566" i="10"/>
  <c r="H566" i="10" s="1"/>
  <c r="T569" i="10"/>
  <c r="H569" i="10" s="1"/>
  <c r="K392" i="10"/>
  <c r="K391" i="10"/>
  <c r="AQ274" i="10"/>
  <c r="M278" i="10"/>
  <c r="K388" i="10"/>
  <c r="AQ237" i="10"/>
  <c r="L580" i="10"/>
  <c r="L577" i="10"/>
  <c r="H47" i="10"/>
  <c r="L431" i="10"/>
  <c r="K160" i="10"/>
  <c r="I276" i="10"/>
  <c r="I273" i="10"/>
  <c r="I431" i="10"/>
  <c r="L47" i="10"/>
  <c r="K162" i="10"/>
  <c r="K159" i="10"/>
  <c r="L123" i="10"/>
  <c r="K501" i="10"/>
  <c r="K504" i="10"/>
  <c r="I501" i="10"/>
  <c r="I504" i="10"/>
  <c r="AQ464" i="10"/>
  <c r="L239" i="10"/>
  <c r="L240" i="10"/>
  <c r="K503" i="10"/>
  <c r="J574" i="10"/>
  <c r="J579" i="10"/>
  <c r="L545" i="10"/>
  <c r="I350" i="10"/>
  <c r="K278" i="10"/>
  <c r="K277" i="10"/>
  <c r="L351" i="10"/>
  <c r="AP277" i="10"/>
  <c r="N279" i="10" s="1"/>
  <c r="AQ279" i="10"/>
  <c r="K122" i="10"/>
  <c r="I164" i="10"/>
  <c r="I163" i="10"/>
  <c r="J236" i="10"/>
  <c r="M507" i="10"/>
  <c r="K161" i="10"/>
  <c r="L428" i="10"/>
  <c r="L425" i="10"/>
  <c r="L127" i="10"/>
  <c r="L464" i="10"/>
  <c r="J502" i="10"/>
  <c r="I277" i="10"/>
  <c r="I278" i="10"/>
  <c r="L236" i="10"/>
  <c r="K506" i="10"/>
  <c r="K505" i="10"/>
  <c r="K463" i="10"/>
  <c r="K466" i="10"/>
  <c r="M583" i="10"/>
  <c r="I466" i="10"/>
  <c r="I463" i="10"/>
  <c r="M240" i="10"/>
  <c r="L543" i="10"/>
  <c r="L544" i="10"/>
  <c r="J118" i="10"/>
  <c r="J123" i="10"/>
  <c r="Q158" i="33"/>
  <c r="Q3" i="33"/>
  <c r="Q22" i="33" s="1"/>
  <c r="O3" i="25"/>
  <c r="O22" i="25" s="1"/>
  <c r="O158" i="25"/>
  <c r="R3" i="22"/>
  <c r="R22" i="22" s="1"/>
  <c r="R158" i="22"/>
  <c r="J3" i="22"/>
  <c r="J22" i="22" s="1"/>
  <c r="J158" i="22"/>
  <c r="E158" i="25"/>
  <c r="E3" i="25"/>
  <c r="E22" i="25" s="1"/>
  <c r="H3" i="30"/>
  <c r="H22" i="30" s="1"/>
  <c r="H158" i="30"/>
  <c r="H158" i="23"/>
  <c r="H3" i="23"/>
  <c r="H22" i="23" s="1"/>
  <c r="O3" i="18"/>
  <c r="O22" i="18" s="1"/>
  <c r="O158" i="18"/>
  <c r="N3" i="25"/>
  <c r="N22" i="25" s="1"/>
  <c r="N158" i="25"/>
  <c r="O3" i="32"/>
  <c r="O22" i="32" s="1"/>
  <c r="O158" i="32"/>
  <c r="J3" i="26"/>
  <c r="J22" i="26" s="1"/>
  <c r="J158" i="26"/>
  <c r="R158" i="23"/>
  <c r="R3" i="23"/>
  <c r="R22" i="23" s="1"/>
  <c r="P3" i="26"/>
  <c r="P22" i="26" s="1"/>
  <c r="P158" i="26"/>
  <c r="E158" i="32"/>
  <c r="E3" i="32"/>
  <c r="E22" i="32" s="1"/>
  <c r="Q3" i="23"/>
  <c r="Q22" i="23" s="1"/>
  <c r="Q158" i="23"/>
  <c r="R158" i="30"/>
  <c r="R3" i="30"/>
  <c r="R22" i="30" s="1"/>
  <c r="E158" i="30"/>
  <c r="E3" i="30"/>
  <c r="E22" i="30" s="1"/>
  <c r="J3" i="25"/>
  <c r="J22" i="25" s="1"/>
  <c r="J158" i="25"/>
  <c r="E3" i="33"/>
  <c r="E22" i="33" s="1"/>
  <c r="E158" i="33"/>
  <c r="E3" i="27"/>
  <c r="E22" i="27" s="1"/>
  <c r="E158" i="27"/>
  <c r="P3" i="24"/>
  <c r="P22" i="24" s="1"/>
  <c r="P158" i="24"/>
  <c r="E3" i="29"/>
  <c r="E22" i="29" s="1"/>
  <c r="E158" i="29"/>
  <c r="N158" i="21"/>
  <c r="N3" i="21"/>
  <c r="N22" i="21" s="1"/>
  <c r="O158" i="28"/>
  <c r="O3" i="28"/>
  <c r="O22" i="28" s="1"/>
  <c r="H3" i="21"/>
  <c r="H22" i="21" s="1"/>
  <c r="H158" i="21"/>
  <c r="V158" i="26"/>
  <c r="V3" i="26"/>
  <c r="V22" i="26" s="1"/>
  <c r="R158" i="27"/>
  <c r="R3" i="27"/>
  <c r="R22" i="27" s="1"/>
  <c r="H158" i="32"/>
  <c r="H3" i="32"/>
  <c r="H22" i="32" s="1"/>
  <c r="E3" i="23"/>
  <c r="E22" i="23" s="1"/>
  <c r="E158" i="23"/>
  <c r="R3" i="29"/>
  <c r="R22" i="29" s="1"/>
  <c r="R158" i="29"/>
  <c r="P3" i="18"/>
  <c r="P22" i="18" s="1"/>
  <c r="P158" i="18"/>
  <c r="R158" i="32"/>
  <c r="R3" i="32"/>
  <c r="R22" i="32" s="1"/>
  <c r="J158" i="24"/>
  <c r="J3" i="24"/>
  <c r="J22" i="24" s="1"/>
  <c r="R158" i="28"/>
  <c r="R3" i="28"/>
  <c r="R22" i="28" s="1"/>
  <c r="P3" i="27"/>
  <c r="P22" i="27" s="1"/>
  <c r="P158" i="27"/>
  <c r="N3" i="27"/>
  <c r="N22" i="27" s="1"/>
  <c r="N158" i="27"/>
  <c r="O3" i="30"/>
  <c r="O22" i="30" s="1"/>
  <c r="O158" i="30"/>
  <c r="V3" i="22"/>
  <c r="V22" i="22" s="1"/>
  <c r="V158" i="22"/>
  <c r="Q3" i="19"/>
  <c r="Q22" i="19" s="1"/>
  <c r="Q158" i="19"/>
  <c r="J3" i="23"/>
  <c r="J22" i="23" s="1"/>
  <c r="J158" i="23"/>
  <c r="N158" i="26"/>
  <c r="N3" i="26"/>
  <c r="N22" i="26" s="1"/>
  <c r="E158" i="21"/>
  <c r="E3" i="21"/>
  <c r="E22" i="21" s="1"/>
  <c r="V158" i="27"/>
  <c r="V3" i="27"/>
  <c r="V22" i="27" s="1"/>
  <c r="N158" i="22"/>
  <c r="N3" i="22"/>
  <c r="N22" i="22" s="1"/>
  <c r="O3" i="27"/>
  <c r="O22" i="27" s="1"/>
  <c r="O158" i="27"/>
  <c r="N158" i="30"/>
  <c r="N3" i="30"/>
  <c r="N22" i="30" s="1"/>
  <c r="O158" i="19"/>
  <c r="O3" i="19"/>
  <c r="O22" i="19" s="1"/>
  <c r="P3" i="23"/>
  <c r="P22" i="23" s="1"/>
  <c r="P158" i="23"/>
  <c r="R3" i="26"/>
  <c r="R22" i="26" s="1"/>
  <c r="R158" i="26"/>
  <c r="Q158" i="21"/>
  <c r="Q3" i="21"/>
  <c r="Q22" i="21" s="1"/>
  <c r="V3" i="29"/>
  <c r="V22" i="29" s="1"/>
  <c r="V158" i="29"/>
  <c r="H3" i="19"/>
  <c r="H22" i="19" s="1"/>
  <c r="H158" i="19"/>
  <c r="N158" i="20"/>
  <c r="N3" i="20"/>
  <c r="N22" i="20" s="1"/>
  <c r="V3" i="30"/>
  <c r="V22" i="30" s="1"/>
  <c r="V158" i="30"/>
  <c r="Q158" i="18"/>
  <c r="Q3" i="18"/>
  <c r="Q22" i="18" s="1"/>
  <c r="V158" i="32"/>
  <c r="V3" i="32"/>
  <c r="V22" i="32" s="1"/>
  <c r="R158" i="20"/>
  <c r="R3" i="20"/>
  <c r="R22" i="20" s="1"/>
  <c r="E3" i="19"/>
  <c r="E22" i="19" s="1"/>
  <c r="E158" i="19"/>
  <c r="P3" i="28"/>
  <c r="P22" i="28" s="1"/>
  <c r="P158" i="28"/>
  <c r="O158" i="24"/>
  <c r="O3" i="24"/>
  <c r="O22" i="24" s="1"/>
  <c r="N158" i="19"/>
  <c r="N3" i="19"/>
  <c r="N22" i="19" s="1"/>
  <c r="J158" i="18"/>
  <c r="J3" i="18"/>
  <c r="J22" i="18" s="1"/>
  <c r="V3" i="33"/>
  <c r="V22" i="33" s="1"/>
  <c r="V158" i="33"/>
  <c r="E3" i="22"/>
  <c r="E22" i="22" s="1"/>
  <c r="E158" i="22"/>
  <c r="V3" i="24"/>
  <c r="V22" i="24" s="1"/>
  <c r="V158" i="24"/>
  <c r="E3" i="28"/>
  <c r="E22" i="28" s="1"/>
  <c r="E158" i="28"/>
  <c r="R158" i="21"/>
  <c r="R3" i="21"/>
  <c r="R22" i="21" s="1"/>
  <c r="V158" i="25"/>
  <c r="V3" i="25"/>
  <c r="V22" i="25" s="1"/>
  <c r="Q158" i="29"/>
  <c r="Q3" i="29"/>
  <c r="Q22" i="29" s="1"/>
  <c r="R3" i="19"/>
  <c r="R22" i="19" s="1"/>
  <c r="R158" i="19"/>
  <c r="V3" i="19"/>
  <c r="V22" i="19" s="1"/>
  <c r="V158" i="19"/>
  <c r="N3" i="28"/>
  <c r="N22" i="28" s="1"/>
  <c r="N158" i="28"/>
  <c r="O158" i="20"/>
  <c r="O3" i="20"/>
  <c r="O22" i="20" s="1"/>
  <c r="P3" i="25"/>
  <c r="P22" i="25" s="1"/>
  <c r="P158" i="25"/>
  <c r="J158" i="28"/>
  <c r="J3" i="28"/>
  <c r="J22" i="28" s="1"/>
  <c r="E158" i="20"/>
  <c r="E3" i="20"/>
  <c r="E22" i="20" s="1"/>
  <c r="J158" i="30"/>
  <c r="J3" i="30"/>
  <c r="J22" i="30" s="1"/>
  <c r="P158" i="22"/>
  <c r="P3" i="22"/>
  <c r="P22" i="22" s="1"/>
  <c r="V158" i="21"/>
  <c r="V3" i="21"/>
  <c r="V22" i="21" s="1"/>
  <c r="O3" i="26"/>
  <c r="O22" i="26" s="1"/>
  <c r="O158" i="26"/>
  <c r="P158" i="33"/>
  <c r="P3" i="33"/>
  <c r="P22" i="33" s="1"/>
  <c r="R3" i="33"/>
  <c r="R22" i="33" s="1"/>
  <c r="R158" i="33"/>
  <c r="P158" i="21"/>
  <c r="P3" i="21"/>
  <c r="P22" i="21" s="1"/>
  <c r="P158" i="30"/>
  <c r="P3" i="30"/>
  <c r="P22" i="30" s="1"/>
  <c r="N3" i="24"/>
  <c r="N22" i="24" s="1"/>
  <c r="N158" i="24"/>
  <c r="O158" i="33"/>
  <c r="O3" i="33"/>
  <c r="O22" i="33" s="1"/>
  <c r="N3" i="23"/>
  <c r="N22" i="23" s="1"/>
  <c r="N158" i="23"/>
  <c r="P158" i="20"/>
  <c r="P3" i="20"/>
  <c r="P22" i="20" s="1"/>
  <c r="Q158" i="20"/>
  <c r="Q3" i="20"/>
  <c r="Q22" i="20" s="1"/>
  <c r="Q3" i="28"/>
  <c r="Q22" i="28" s="1"/>
  <c r="Q158" i="28"/>
  <c r="H3" i="33"/>
  <c r="H22" i="33" s="1"/>
  <c r="H158" i="33"/>
  <c r="J158" i="27"/>
  <c r="J3" i="27"/>
  <c r="J22" i="27" s="1"/>
  <c r="O158" i="22"/>
  <c r="O3" i="22"/>
  <c r="O22" i="22" s="1"/>
  <c r="Q158" i="24"/>
  <c r="Q3" i="24"/>
  <c r="Q22" i="24" s="1"/>
  <c r="Q3" i="25"/>
  <c r="Q22" i="25" s="1"/>
  <c r="Q158" i="25"/>
  <c r="P158" i="19"/>
  <c r="P3" i="19"/>
  <c r="P22" i="19" s="1"/>
  <c r="H158" i="25"/>
  <c r="H3" i="25"/>
  <c r="H22" i="25" s="1"/>
  <c r="J3" i="19"/>
  <c r="J22" i="19" s="1"/>
  <c r="J158" i="19"/>
  <c r="J158" i="29"/>
  <c r="J3" i="29"/>
  <c r="J22" i="29" s="1"/>
  <c r="N158" i="33"/>
  <c r="N3" i="33"/>
  <c r="N22" i="33" s="1"/>
  <c r="H158" i="20"/>
  <c r="H3" i="20"/>
  <c r="H22" i="20" s="1"/>
  <c r="H3" i="26"/>
  <c r="H22" i="26" s="1"/>
  <c r="H158" i="26"/>
  <c r="J158" i="20"/>
  <c r="J3" i="20"/>
  <c r="J22" i="20" s="1"/>
  <c r="P158" i="29"/>
  <c r="P3" i="29"/>
  <c r="P22" i="29" s="1"/>
  <c r="J158" i="33"/>
  <c r="J3" i="33"/>
  <c r="J22" i="33" s="1"/>
  <c r="P3" i="32"/>
  <c r="P22" i="32" s="1"/>
  <c r="P158" i="32"/>
  <c r="E158" i="24"/>
  <c r="E3" i="24"/>
  <c r="E22" i="24" s="1"/>
  <c r="Q158" i="32"/>
  <c r="Q3" i="32"/>
  <c r="Q22" i="32" s="1"/>
  <c r="V158" i="18"/>
  <c r="V3" i="18"/>
  <c r="V22" i="18" s="1"/>
  <c r="O3" i="29"/>
  <c r="O22" i="29" s="1"/>
  <c r="O158" i="29"/>
  <c r="R3" i="25"/>
  <c r="R22" i="25" s="1"/>
  <c r="R158" i="25"/>
  <c r="E3" i="26"/>
  <c r="E22" i="26" s="1"/>
  <c r="E158" i="26"/>
  <c r="R158" i="24"/>
  <c r="R3" i="24"/>
  <c r="R22" i="24" s="1"/>
  <c r="H158" i="28"/>
  <c r="H3" i="28"/>
  <c r="H22" i="28" s="1"/>
  <c r="Q3" i="27"/>
  <c r="Q22" i="27" s="1"/>
  <c r="Q158" i="27"/>
  <c r="E3" i="18"/>
  <c r="E22" i="18" s="1"/>
  <c r="E158" i="18"/>
  <c r="V158" i="23"/>
  <c r="V3" i="23"/>
  <c r="V22" i="23" s="1"/>
  <c r="H158" i="24"/>
  <c r="H3" i="24"/>
  <c r="H22" i="24" s="1"/>
  <c r="Q3" i="26"/>
  <c r="Q22" i="26" s="1"/>
  <c r="Q158" i="26"/>
  <c r="N158" i="18"/>
  <c r="N3" i="18"/>
  <c r="N22" i="18" s="1"/>
  <c r="N158" i="32"/>
  <c r="N3" i="32"/>
  <c r="N22" i="32" s="1"/>
  <c r="H3" i="29"/>
  <c r="H22" i="29" s="1"/>
  <c r="H158" i="29"/>
  <c r="O158" i="21"/>
  <c r="O3" i="21"/>
  <c r="O22" i="21" s="1"/>
  <c r="Q3" i="22"/>
  <c r="Q22" i="22" s="1"/>
  <c r="Q158" i="22"/>
  <c r="V158" i="20"/>
  <c r="V3" i="20"/>
  <c r="V22" i="20" s="1"/>
  <c r="R3" i="18"/>
  <c r="R22" i="18" s="1"/>
  <c r="R158" i="18"/>
  <c r="H158" i="27"/>
  <c r="H3" i="27"/>
  <c r="H22" i="27" s="1"/>
  <c r="N158" i="29"/>
  <c r="N3" i="29"/>
  <c r="N22" i="29" s="1"/>
  <c r="H3" i="18"/>
  <c r="H22" i="18" s="1"/>
  <c r="H158" i="18"/>
  <c r="V158" i="28"/>
  <c r="V3" i="28"/>
  <c r="V22" i="28" s="1"/>
  <c r="J158" i="21"/>
  <c r="J3" i="21"/>
  <c r="J22" i="21" s="1"/>
  <c r="O3" i="23"/>
  <c r="O22" i="23" s="1"/>
  <c r="O158" i="23"/>
  <c r="J3" i="32"/>
  <c r="J22" i="32" s="1"/>
  <c r="J158" i="32"/>
  <c r="Q158" i="30"/>
  <c r="Q3" i="30"/>
  <c r="Q22" i="30" s="1"/>
  <c r="H3" i="22"/>
  <c r="H22" i="22" s="1"/>
  <c r="H158" i="22"/>
  <c r="N3" i="35" l="1"/>
  <c r="N22" i="35" s="1"/>
  <c r="J3" i="35"/>
  <c r="J22" i="35" s="1"/>
  <c r="R3" i="35"/>
  <c r="R22" i="35" s="1"/>
  <c r="V3" i="35"/>
  <c r="V22" i="35" s="1"/>
  <c r="E3" i="35"/>
  <c r="E22" i="35" s="1"/>
  <c r="O3" i="35"/>
  <c r="O22" i="35" s="1"/>
  <c r="Q3" i="35"/>
  <c r="Q22" i="35" s="1"/>
  <c r="H3" i="35"/>
  <c r="H22" i="35" s="1"/>
  <c r="P3" i="35"/>
  <c r="P22" i="35" s="1"/>
  <c r="I46" i="10"/>
  <c r="AQ545" i="10"/>
  <c r="AQ469" i="10"/>
  <c r="AP315" i="10"/>
  <c r="N317" i="10" s="1"/>
  <c r="AP49" i="10"/>
  <c r="N51" i="10" s="1"/>
  <c r="AQ127" i="10"/>
  <c r="AR127" i="10" s="1"/>
  <c r="AP581" i="10"/>
  <c r="N583" i="10" s="1"/>
  <c r="AQ431" i="10"/>
  <c r="AP239" i="10"/>
  <c r="N241" i="10" s="1"/>
  <c r="AQ355" i="10"/>
  <c r="AR355" i="10" s="1"/>
  <c r="AP391" i="10"/>
  <c r="N393" i="10" s="1"/>
  <c r="AQ85" i="10"/>
  <c r="AQ9" i="10" s="1"/>
  <c r="AQ84" i="10"/>
  <c r="AQ8" i="10" s="1"/>
  <c r="AO87" i="10"/>
  <c r="AO11" i="10" s="1"/>
  <c r="AP89" i="10"/>
  <c r="AP13" i="10" s="1"/>
  <c r="M238" i="10"/>
  <c r="M235" i="10"/>
  <c r="M277" i="10"/>
  <c r="M276" i="10"/>
  <c r="M387" i="10"/>
  <c r="M390" i="10"/>
  <c r="M162" i="10"/>
  <c r="M159" i="10"/>
  <c r="AR578" i="10"/>
  <c r="AR389" i="10"/>
  <c r="M49" i="10"/>
  <c r="M45" i="10"/>
  <c r="M48" i="10"/>
  <c r="N50" i="10"/>
  <c r="N354" i="10"/>
  <c r="AP349" i="10"/>
  <c r="N353" i="10" s="1"/>
  <c r="AR541" i="10"/>
  <c r="N506" i="10"/>
  <c r="AP501" i="10"/>
  <c r="N505" i="10" s="1"/>
  <c r="M314" i="10"/>
  <c r="AR47" i="10"/>
  <c r="AR46" i="10"/>
  <c r="AR51" i="10"/>
  <c r="AQ49" i="10"/>
  <c r="O51" i="10" s="1"/>
  <c r="AR236" i="10"/>
  <c r="AR507" i="10"/>
  <c r="AQ505" i="10"/>
  <c r="M505" i="10"/>
  <c r="M501" i="10"/>
  <c r="M504" i="10"/>
  <c r="N545" i="10"/>
  <c r="N544" i="10"/>
  <c r="AP539" i="10"/>
  <c r="AP159" i="10"/>
  <c r="N163" i="10" s="1"/>
  <c r="N164" i="10"/>
  <c r="AR123" i="10"/>
  <c r="AR165" i="10"/>
  <c r="AQ163" i="10"/>
  <c r="O165" i="10" s="1"/>
  <c r="AR275" i="10"/>
  <c r="AR241" i="10"/>
  <c r="AQ239" i="10"/>
  <c r="O241" i="10" s="1"/>
  <c r="N127" i="10"/>
  <c r="N126" i="10"/>
  <c r="AP121" i="10"/>
  <c r="AR545" i="10"/>
  <c r="AQ543" i="10"/>
  <c r="O545" i="10" s="1"/>
  <c r="AR503" i="10"/>
  <c r="M353" i="10"/>
  <c r="M352" i="10"/>
  <c r="AR465" i="10"/>
  <c r="AR388" i="10"/>
  <c r="M542" i="10"/>
  <c r="AR199" i="10"/>
  <c r="AR122" i="10"/>
  <c r="M466" i="10"/>
  <c r="N468" i="10"/>
  <c r="AP463" i="10"/>
  <c r="N467" i="10" s="1"/>
  <c r="AR198" i="10"/>
  <c r="AR351" i="10"/>
  <c r="M580" i="10"/>
  <c r="M577" i="10"/>
  <c r="AR274" i="10"/>
  <c r="AR469" i="10"/>
  <c r="AQ467" i="10"/>
  <c r="O469" i="10" s="1"/>
  <c r="AR161" i="10"/>
  <c r="AR312" i="10"/>
  <c r="AR160" i="10"/>
  <c r="AR203" i="10"/>
  <c r="AQ201" i="10"/>
  <c r="O203" i="10" s="1"/>
  <c r="AR502" i="10"/>
  <c r="AQ277" i="10"/>
  <c r="O279" i="10" s="1"/>
  <c r="AR279" i="10"/>
  <c r="AR464" i="10"/>
  <c r="AR313" i="10"/>
  <c r="N203" i="10"/>
  <c r="AP197" i="10"/>
  <c r="N202" i="10"/>
  <c r="M197" i="10"/>
  <c r="M200" i="10"/>
  <c r="AR317" i="10"/>
  <c r="AQ315" i="10"/>
  <c r="O317" i="10" s="1"/>
  <c r="M428" i="10"/>
  <c r="AP273" i="10"/>
  <c r="N278" i="10"/>
  <c r="AR237" i="10"/>
  <c r="AR427" i="10"/>
  <c r="AR393" i="10"/>
  <c r="AQ391" i="10"/>
  <c r="O393" i="10" s="1"/>
  <c r="AR540" i="10"/>
  <c r="AR583" i="10"/>
  <c r="AQ581" i="10"/>
  <c r="O583" i="10" s="1"/>
  <c r="AR350" i="10"/>
  <c r="M391" i="10"/>
  <c r="M163" i="10"/>
  <c r="AR579" i="10"/>
  <c r="N431" i="10"/>
  <c r="N430" i="10"/>
  <c r="AP425" i="10"/>
  <c r="M125" i="10"/>
  <c r="M124" i="10"/>
  <c r="M239" i="10"/>
  <c r="AR426" i="10"/>
  <c r="N355" i="10"/>
  <c r="AR431" i="10"/>
  <c r="AQ429" i="10"/>
  <c r="AP311" i="10" l="1"/>
  <c r="N314" i="10" s="1"/>
  <c r="N316" i="10"/>
  <c r="AP577" i="10"/>
  <c r="N581" i="10" s="1"/>
  <c r="N582" i="10"/>
  <c r="AP45" i="10"/>
  <c r="N49" i="10" s="1"/>
  <c r="AP387" i="10"/>
  <c r="N390" i="10" s="1"/>
  <c r="AQ125" i="10"/>
  <c r="O127" i="10" s="1"/>
  <c r="N392" i="10"/>
  <c r="AP235" i="10"/>
  <c r="N239" i="10" s="1"/>
  <c r="N240" i="10"/>
  <c r="M89" i="10"/>
  <c r="AQ353" i="10"/>
  <c r="O355" i="10" s="1"/>
  <c r="AQ89" i="10"/>
  <c r="AQ13" i="10" s="1"/>
  <c r="AP87" i="10"/>
  <c r="AO83" i="10"/>
  <c r="AO7" i="10" s="1"/>
  <c r="M88" i="10"/>
  <c r="AR84" i="10"/>
  <c r="AR8" i="10" s="1"/>
  <c r="AR85" i="10"/>
  <c r="AR9" i="10" s="1"/>
  <c r="O431" i="10"/>
  <c r="O430" i="10"/>
  <c r="AQ425" i="10"/>
  <c r="O429" i="10" s="1"/>
  <c r="AR429" i="10"/>
  <c r="AS431" i="10"/>
  <c r="AS350" i="10"/>
  <c r="N201" i="10"/>
  <c r="AP194" i="10"/>
  <c r="N200" i="10"/>
  <c r="M574" i="10"/>
  <c r="M578" i="10"/>
  <c r="M579" i="10"/>
  <c r="M539" i="10"/>
  <c r="M536" i="10"/>
  <c r="M540" i="10"/>
  <c r="M541" i="10"/>
  <c r="AQ501" i="10"/>
  <c r="O505" i="10" s="1"/>
  <c r="O506" i="10"/>
  <c r="AS578" i="10"/>
  <c r="AS507" i="10"/>
  <c r="AR505" i="10"/>
  <c r="P507" i="10" s="1"/>
  <c r="AS541" i="10"/>
  <c r="AS426" i="10"/>
  <c r="AS313" i="10"/>
  <c r="AS388" i="10"/>
  <c r="AS241" i="10"/>
  <c r="AR239" i="10"/>
  <c r="P241" i="10" s="1"/>
  <c r="AS236" i="10"/>
  <c r="N352" i="10"/>
  <c r="AP346" i="10"/>
  <c r="AS355" i="10"/>
  <c r="AR353" i="10"/>
  <c r="P355" i="10" s="1"/>
  <c r="N315" i="10"/>
  <c r="M425" i="10"/>
  <c r="M422" i="10"/>
  <c r="M427" i="10"/>
  <c r="M426" i="10"/>
  <c r="N162" i="10"/>
  <c r="AP156" i="10"/>
  <c r="O582" i="10"/>
  <c r="AQ577" i="10"/>
  <c r="AS351" i="10"/>
  <c r="AS583" i="10"/>
  <c r="AR581" i="10"/>
  <c r="P583" i="10" s="1"/>
  <c r="AS464" i="10"/>
  <c r="AS465" i="10"/>
  <c r="AS275" i="10"/>
  <c r="N543" i="10"/>
  <c r="AP536" i="10"/>
  <c r="N542" i="10"/>
  <c r="O50" i="10"/>
  <c r="AQ45" i="10"/>
  <c r="O49" i="10" s="1"/>
  <c r="M156" i="10"/>
  <c r="M160" i="10"/>
  <c r="M161" i="10"/>
  <c r="M121" i="10"/>
  <c r="M118" i="10"/>
  <c r="M123" i="10"/>
  <c r="M122" i="10"/>
  <c r="AS198" i="10"/>
  <c r="AS51" i="10"/>
  <c r="AR49" i="10"/>
  <c r="P51" i="10" s="1"/>
  <c r="N276" i="10"/>
  <c r="AP270" i="10"/>
  <c r="O240" i="10"/>
  <c r="AQ235" i="10"/>
  <c r="AS540" i="10"/>
  <c r="AS279" i="10"/>
  <c r="AR277" i="10"/>
  <c r="P279" i="10" s="1"/>
  <c r="M349" i="10"/>
  <c r="M346" i="10"/>
  <c r="M350" i="10"/>
  <c r="M351" i="10"/>
  <c r="AQ159" i="10"/>
  <c r="O163" i="10" s="1"/>
  <c r="O164" i="10"/>
  <c r="AS312" i="10"/>
  <c r="AQ273" i="10"/>
  <c r="O278" i="10"/>
  <c r="AS161" i="10"/>
  <c r="N466" i="10"/>
  <c r="AP460" i="10"/>
  <c r="AS165" i="10"/>
  <c r="AR163" i="10"/>
  <c r="P165" i="10" s="1"/>
  <c r="AS46" i="10"/>
  <c r="M384" i="10"/>
  <c r="M388" i="10"/>
  <c r="M389" i="10"/>
  <c r="AS503" i="10"/>
  <c r="AR125" i="10"/>
  <c r="P127" i="10" s="1"/>
  <c r="AS127" i="10"/>
  <c r="AS47" i="10"/>
  <c r="N429" i="10"/>
  <c r="AP422" i="10"/>
  <c r="N428" i="10"/>
  <c r="O392" i="10"/>
  <c r="AQ387" i="10"/>
  <c r="O391" i="10" s="1"/>
  <c r="AS393" i="10"/>
  <c r="AR391" i="10"/>
  <c r="P393" i="10" s="1"/>
  <c r="AQ311" i="10"/>
  <c r="O315" i="10" s="1"/>
  <c r="O316" i="10"/>
  <c r="AS502" i="10"/>
  <c r="AQ463" i="10"/>
  <c r="O468" i="10"/>
  <c r="AR315" i="10"/>
  <c r="AS317" i="10"/>
  <c r="AR467" i="10"/>
  <c r="P469" i="10" s="1"/>
  <c r="AS469" i="10"/>
  <c r="M463" i="10"/>
  <c r="M460" i="10"/>
  <c r="M464" i="10"/>
  <c r="M465" i="10"/>
  <c r="M311" i="10"/>
  <c r="M308" i="10"/>
  <c r="M312" i="10"/>
  <c r="M313" i="10"/>
  <c r="M42" i="10"/>
  <c r="M47" i="10"/>
  <c r="M46" i="10"/>
  <c r="M273" i="10"/>
  <c r="M270" i="10"/>
  <c r="M274" i="10"/>
  <c r="M275" i="10"/>
  <c r="AS427" i="10"/>
  <c r="AQ197" i="10"/>
  <c r="O202" i="10"/>
  <c r="AQ539" i="10"/>
  <c r="O543" i="10" s="1"/>
  <c r="O544" i="10"/>
  <c r="AS123" i="10"/>
  <c r="M194" i="10"/>
  <c r="M199" i="10"/>
  <c r="M198" i="10"/>
  <c r="AS203" i="10"/>
  <c r="AR201" i="10"/>
  <c r="P203" i="10" s="1"/>
  <c r="AS122" i="10"/>
  <c r="AS545" i="10"/>
  <c r="AR543" i="10"/>
  <c r="P545" i="10" s="1"/>
  <c r="M498" i="10"/>
  <c r="M503" i="10"/>
  <c r="M502" i="10"/>
  <c r="AP498" i="10"/>
  <c r="N501" i="10" s="1"/>
  <c r="N504" i="10"/>
  <c r="AS237" i="10"/>
  <c r="N125" i="10"/>
  <c r="N124" i="10"/>
  <c r="AP118" i="10"/>
  <c r="N121" i="10" s="1"/>
  <c r="AS389" i="10"/>
  <c r="M232" i="10"/>
  <c r="M237" i="10"/>
  <c r="M236" i="10"/>
  <c r="AS579" i="10"/>
  <c r="N277" i="10"/>
  <c r="AS160" i="10"/>
  <c r="AS274" i="10"/>
  <c r="AS199" i="10"/>
  <c r="O507" i="10"/>
  <c r="AP42" i="10" l="1"/>
  <c r="N46" i="10" s="1"/>
  <c r="AP308" i="10"/>
  <c r="N308" i="10" s="1"/>
  <c r="O126" i="10"/>
  <c r="AQ121" i="10"/>
  <c r="AQ118" i="10" s="1"/>
  <c r="O121" i="10" s="1"/>
  <c r="AP574" i="10"/>
  <c r="N579" i="10" s="1"/>
  <c r="AQ349" i="10"/>
  <c r="O353" i="10" s="1"/>
  <c r="O354" i="10"/>
  <c r="N580" i="10"/>
  <c r="N48" i="10"/>
  <c r="AP384" i="10"/>
  <c r="N388" i="10" s="1"/>
  <c r="N391" i="10"/>
  <c r="AP232" i="10"/>
  <c r="N236" i="10" s="1"/>
  <c r="N238" i="10"/>
  <c r="M87" i="10"/>
  <c r="N89" i="10"/>
  <c r="AP11" i="10"/>
  <c r="AS85" i="10"/>
  <c r="AS9" i="10" s="1"/>
  <c r="AS84" i="10"/>
  <c r="AS8" i="10" s="1"/>
  <c r="AO80" i="10"/>
  <c r="M86" i="10"/>
  <c r="N88" i="10"/>
  <c r="AP83" i="10"/>
  <c r="AR89" i="10"/>
  <c r="AR13" i="10" s="1"/>
  <c r="AQ87" i="10"/>
  <c r="AQ11" i="10" s="1"/>
  <c r="O201" i="10"/>
  <c r="AQ194" i="10"/>
  <c r="O197" i="10" s="1"/>
  <c r="O200" i="10"/>
  <c r="O125" i="10"/>
  <c r="AT122" i="10"/>
  <c r="O276" i="10"/>
  <c r="AQ270" i="10"/>
  <c r="AT540" i="10"/>
  <c r="AT541" i="10"/>
  <c r="AT427" i="10"/>
  <c r="AQ384" i="10"/>
  <c r="O390" i="10"/>
  <c r="AT388" i="10"/>
  <c r="AS467" i="10"/>
  <c r="Q469" i="10" s="1"/>
  <c r="AT469" i="10"/>
  <c r="AT467" i="10" s="1"/>
  <c r="AT312" i="10"/>
  <c r="AT464" i="10"/>
  <c r="AR501" i="10"/>
  <c r="P505" i="10" s="1"/>
  <c r="P506" i="10"/>
  <c r="AT393" i="10"/>
  <c r="AS391" i="10"/>
  <c r="AT241" i="10"/>
  <c r="AS239" i="10"/>
  <c r="Q241" i="10" s="1"/>
  <c r="P468" i="10"/>
  <c r="AR463" i="10"/>
  <c r="P467" i="10" s="1"/>
  <c r="N311" i="10"/>
  <c r="N313" i="10"/>
  <c r="N312" i="10"/>
  <c r="AT507" i="10"/>
  <c r="AS505" i="10"/>
  <c r="Q507" i="10" s="1"/>
  <c r="AR197" i="10"/>
  <c r="P202" i="10"/>
  <c r="AT317" i="10"/>
  <c r="AS315" i="10"/>
  <c r="N425" i="10"/>
  <c r="N422" i="10"/>
  <c r="N426" i="10"/>
  <c r="N427" i="10"/>
  <c r="N45" i="10"/>
  <c r="N42" i="10"/>
  <c r="O239" i="10"/>
  <c r="AQ232" i="10"/>
  <c r="O238" i="10"/>
  <c r="AR577" i="10"/>
  <c r="P582" i="10"/>
  <c r="AT199" i="10"/>
  <c r="N118" i="10"/>
  <c r="N122" i="10"/>
  <c r="N123" i="10"/>
  <c r="AT274" i="10"/>
  <c r="AT160" i="10"/>
  <c r="AT237" i="10"/>
  <c r="AT203" i="10"/>
  <c r="AS201" i="10"/>
  <c r="P317" i="10"/>
  <c r="P316" i="10"/>
  <c r="AR311" i="10"/>
  <c r="P315" i="10" s="1"/>
  <c r="AT46" i="10"/>
  <c r="AQ42" i="10"/>
  <c r="O45" i="10" s="1"/>
  <c r="O48" i="10"/>
  <c r="AT583" i="10"/>
  <c r="AS581" i="10"/>
  <c r="Q583" i="10" s="1"/>
  <c r="AT578" i="10"/>
  <c r="N197" i="10"/>
  <c r="N194" i="10"/>
  <c r="N198" i="10"/>
  <c r="N199" i="10"/>
  <c r="AT313" i="10"/>
  <c r="O467" i="10"/>
  <c r="AQ460" i="10"/>
  <c r="O466" i="10"/>
  <c r="AT47" i="10"/>
  <c r="P164" i="10"/>
  <c r="AR159" i="10"/>
  <c r="AQ156" i="10"/>
  <c r="O162" i="10"/>
  <c r="AT351" i="10"/>
  <c r="P354" i="10"/>
  <c r="AR349" i="10"/>
  <c r="P353" i="10" s="1"/>
  <c r="N273" i="10"/>
  <c r="N270" i="10"/>
  <c r="N275" i="10"/>
  <c r="N274" i="10"/>
  <c r="AT579" i="10"/>
  <c r="N498" i="10"/>
  <c r="N502" i="10"/>
  <c r="N503" i="10"/>
  <c r="AT127" i="10"/>
  <c r="AS125" i="10"/>
  <c r="AT165" i="10"/>
  <c r="AS163" i="10"/>
  <c r="N539" i="10"/>
  <c r="N536" i="10"/>
  <c r="N540" i="10"/>
  <c r="N541" i="10"/>
  <c r="AS353" i="10"/>
  <c r="AT355" i="10"/>
  <c r="AT426" i="10"/>
  <c r="O504" i="10"/>
  <c r="AQ498" i="10"/>
  <c r="AT350" i="10"/>
  <c r="AT502" i="10"/>
  <c r="N460" i="10"/>
  <c r="N464" i="10"/>
  <c r="N465" i="10"/>
  <c r="P50" i="10"/>
  <c r="AR45" i="10"/>
  <c r="N349" i="10"/>
  <c r="N346" i="10"/>
  <c r="N350" i="10"/>
  <c r="N351" i="10"/>
  <c r="AS429" i="10"/>
  <c r="Q431" i="10" s="1"/>
  <c r="AT431" i="10"/>
  <c r="AT123" i="10"/>
  <c r="P126" i="10"/>
  <c r="AR121" i="10"/>
  <c r="N463" i="10"/>
  <c r="AT51" i="10"/>
  <c r="AS49" i="10"/>
  <c r="Q51" i="10" s="1"/>
  <c r="P431" i="10"/>
  <c r="P430" i="10"/>
  <c r="AR425" i="10"/>
  <c r="AT275" i="10"/>
  <c r="O581" i="10"/>
  <c r="AQ574" i="10"/>
  <c r="O580" i="10"/>
  <c r="AQ308" i="10"/>
  <c r="O314" i="10"/>
  <c r="AT198" i="10"/>
  <c r="AT236" i="10"/>
  <c r="AQ422" i="10"/>
  <c r="O428" i="10"/>
  <c r="AT389" i="10"/>
  <c r="AR539" i="10"/>
  <c r="P544" i="10"/>
  <c r="O542" i="10"/>
  <c r="AQ536" i="10"/>
  <c r="AT161" i="10"/>
  <c r="AR273" i="10"/>
  <c r="P277" i="10" s="1"/>
  <c r="P278" i="10"/>
  <c r="AT465" i="10"/>
  <c r="N159" i="10"/>
  <c r="N156" i="10"/>
  <c r="N160" i="10"/>
  <c r="N161" i="10"/>
  <c r="AT545" i="10"/>
  <c r="AS543" i="10"/>
  <c r="Q545" i="10" s="1"/>
  <c r="P392" i="10"/>
  <c r="AR387" i="10"/>
  <c r="P391" i="10" s="1"/>
  <c r="AT503" i="10"/>
  <c r="O277" i="10"/>
  <c r="AT279" i="10"/>
  <c r="AS277" i="10"/>
  <c r="AR235" i="10"/>
  <c r="P240" i="10"/>
  <c r="N47" i="10" l="1"/>
  <c r="O124" i="10"/>
  <c r="AQ346" i="10"/>
  <c r="O349" i="10" s="1"/>
  <c r="N577" i="10"/>
  <c r="O352" i="10"/>
  <c r="N574" i="10"/>
  <c r="N578" i="10"/>
  <c r="N387" i="10"/>
  <c r="N384" i="10"/>
  <c r="N389" i="10"/>
  <c r="N235" i="10"/>
  <c r="N232" i="10"/>
  <c r="N237" i="10"/>
  <c r="O89" i="10"/>
  <c r="N87" i="10"/>
  <c r="AP7" i="10"/>
  <c r="M83" i="10"/>
  <c r="AO4" i="10"/>
  <c r="O88" i="10"/>
  <c r="AQ83" i="10"/>
  <c r="AQ7" i="10" s="1"/>
  <c r="AS89" i="10"/>
  <c r="AS13" i="10" s="1"/>
  <c r="AR87" i="10"/>
  <c r="AP80" i="10"/>
  <c r="AP4" i="10" s="1"/>
  <c r="N86" i="10"/>
  <c r="M80" i="10"/>
  <c r="M84" i="10"/>
  <c r="M85" i="10"/>
  <c r="AT84" i="10"/>
  <c r="AT8" i="10" s="1"/>
  <c r="AT85" i="10"/>
  <c r="AT9" i="10" s="1"/>
  <c r="AS197" i="10"/>
  <c r="Q201" i="10" s="1"/>
  <c r="Q202" i="10"/>
  <c r="Q392" i="10"/>
  <c r="AS387" i="10"/>
  <c r="Q391" i="10" s="1"/>
  <c r="P239" i="10"/>
  <c r="AR232" i="10"/>
  <c r="P238" i="10"/>
  <c r="P201" i="10"/>
  <c r="AR194" i="10"/>
  <c r="P200" i="10"/>
  <c r="Q279" i="10"/>
  <c r="AS273" i="10"/>
  <c r="Q278" i="10"/>
  <c r="P429" i="10"/>
  <c r="AR422" i="10"/>
  <c r="P428" i="10"/>
  <c r="Q127" i="10"/>
  <c r="Q126" i="10"/>
  <c r="AS121" i="10"/>
  <c r="R469" i="10"/>
  <c r="AT463" i="10"/>
  <c r="R468" i="10"/>
  <c r="Q355" i="10"/>
  <c r="Q354" i="10"/>
  <c r="AS349" i="10"/>
  <c r="AT201" i="10"/>
  <c r="R203" i="10" s="1"/>
  <c r="AT125" i="10"/>
  <c r="R127" i="10" s="1"/>
  <c r="O159" i="10"/>
  <c r="O156" i="10"/>
  <c r="O160" i="10"/>
  <c r="O161" i="10"/>
  <c r="O235" i="10"/>
  <c r="O232" i="10"/>
  <c r="O237" i="10"/>
  <c r="O236" i="10"/>
  <c r="Q506" i="10"/>
  <c r="AS501" i="10"/>
  <c r="Q505" i="10" s="1"/>
  <c r="Q468" i="10"/>
  <c r="AS463" i="10"/>
  <c r="Q467" i="10" s="1"/>
  <c r="O273" i="10"/>
  <c r="O270" i="10"/>
  <c r="O274" i="10"/>
  <c r="O275" i="10"/>
  <c r="AT505" i="10"/>
  <c r="R507" i="10" s="1"/>
  <c r="Q430" i="10"/>
  <c r="AS425" i="10"/>
  <c r="O501" i="10"/>
  <c r="O498" i="10"/>
  <c r="O503" i="10"/>
  <c r="O502" i="10"/>
  <c r="AT581" i="10"/>
  <c r="R583" i="10" s="1"/>
  <c r="AT163" i="10"/>
  <c r="R165" i="10" s="1"/>
  <c r="O425" i="10"/>
  <c r="O422" i="10"/>
  <c r="O427" i="10"/>
  <c r="O426" i="10"/>
  <c r="P163" i="10"/>
  <c r="AR156" i="10"/>
  <c r="P162" i="10"/>
  <c r="Q582" i="10"/>
  <c r="AS577" i="10"/>
  <c r="Q581" i="10" s="1"/>
  <c r="P542" i="10"/>
  <c r="AR536" i="10"/>
  <c r="P539" i="10" s="1"/>
  <c r="AS159" i="10"/>
  <c r="Q163" i="10" s="1"/>
  <c r="Q164" i="10"/>
  <c r="P580" i="10"/>
  <c r="AR574" i="10"/>
  <c r="AT391" i="10"/>
  <c r="R393" i="10" s="1"/>
  <c r="AT277" i="10"/>
  <c r="R279" i="10" s="1"/>
  <c r="P390" i="10"/>
  <c r="AR384" i="10"/>
  <c r="O42" i="10"/>
  <c r="O47" i="10"/>
  <c r="O46" i="10"/>
  <c r="AR498" i="10"/>
  <c r="P504" i="10"/>
  <c r="AT429" i="10"/>
  <c r="R431" i="10" s="1"/>
  <c r="P276" i="10"/>
  <c r="AR270" i="10"/>
  <c r="AT353" i="10"/>
  <c r="R355" i="10" s="1"/>
  <c r="O463" i="10"/>
  <c r="O460" i="10"/>
  <c r="O465" i="10"/>
  <c r="O464" i="10"/>
  <c r="O387" i="10"/>
  <c r="O384" i="10"/>
  <c r="O389" i="10"/>
  <c r="O388" i="10"/>
  <c r="AR460" i="10"/>
  <c r="P466" i="10"/>
  <c r="O118" i="10"/>
  <c r="O122" i="10"/>
  <c r="O123" i="10"/>
  <c r="AS539" i="10"/>
  <c r="Q543" i="10" s="1"/>
  <c r="Q544" i="10"/>
  <c r="AT543" i="10"/>
  <c r="R545" i="10" s="1"/>
  <c r="O539" i="10"/>
  <c r="O536" i="10"/>
  <c r="O540" i="10"/>
  <c r="O541" i="10"/>
  <c r="O311" i="10"/>
  <c r="O308" i="10"/>
  <c r="O313" i="10"/>
  <c r="O312" i="10"/>
  <c r="AS45" i="10"/>
  <c r="Q50" i="10"/>
  <c r="P49" i="10"/>
  <c r="AR42" i="10"/>
  <c r="P48" i="10"/>
  <c r="P314" i="10"/>
  <c r="AR308" i="10"/>
  <c r="P311" i="10" s="1"/>
  <c r="AS311" i="10"/>
  <c r="Q315" i="10" s="1"/>
  <c r="Q316" i="10"/>
  <c r="AS235" i="10"/>
  <c r="Q240" i="10"/>
  <c r="AT49" i="10"/>
  <c r="P543" i="10"/>
  <c r="O577" i="10"/>
  <c r="O574" i="10"/>
  <c r="O578" i="10"/>
  <c r="O579" i="10"/>
  <c r="P352" i="10"/>
  <c r="AR346" i="10"/>
  <c r="AT315" i="10"/>
  <c r="AT239" i="10"/>
  <c r="R241" i="10" s="1"/>
  <c r="O194" i="10"/>
  <c r="O199" i="10"/>
  <c r="O198" i="10"/>
  <c r="P125" i="10"/>
  <c r="AR118" i="10"/>
  <c r="P124" i="10"/>
  <c r="Q165" i="10"/>
  <c r="Q203" i="10"/>
  <c r="P581" i="10"/>
  <c r="Q317" i="10"/>
  <c r="Q393" i="10"/>
  <c r="O346" i="10" l="1"/>
  <c r="O350" i="10"/>
  <c r="O351" i="10"/>
  <c r="N83" i="10"/>
  <c r="P89" i="10"/>
  <c r="AR11" i="10"/>
  <c r="N80" i="10"/>
  <c r="N85" i="10"/>
  <c r="N84" i="10"/>
  <c r="P88" i="10"/>
  <c r="AR83" i="10"/>
  <c r="AT89" i="10"/>
  <c r="AT13" i="10" s="1"/>
  <c r="AS87" i="10"/>
  <c r="AS11" i="10" s="1"/>
  <c r="O87" i="10"/>
  <c r="AQ80" i="10"/>
  <c r="O86" i="10"/>
  <c r="P42" i="10"/>
  <c r="P47" i="10"/>
  <c r="P46" i="10"/>
  <c r="P273" i="10"/>
  <c r="P270" i="10"/>
  <c r="P275" i="10"/>
  <c r="P274" i="10"/>
  <c r="Q353" i="10"/>
  <c r="AS346" i="10"/>
  <c r="Q349" i="10" s="1"/>
  <c r="Q352" i="10"/>
  <c r="AS270" i="10"/>
  <c r="Q276" i="10"/>
  <c r="AS498" i="10"/>
  <c r="Q504" i="10"/>
  <c r="AT311" i="10"/>
  <c r="R316" i="10"/>
  <c r="P349" i="10"/>
  <c r="P346" i="10"/>
  <c r="P350" i="10"/>
  <c r="P351" i="10"/>
  <c r="P463" i="10"/>
  <c r="P460" i="10"/>
  <c r="P465" i="10"/>
  <c r="P464" i="10"/>
  <c r="R430" i="10"/>
  <c r="AT425" i="10"/>
  <c r="AT273" i="10"/>
  <c r="R277" i="10" s="1"/>
  <c r="R278" i="10"/>
  <c r="Q429" i="10"/>
  <c r="Q428" i="10"/>
  <c r="AS422" i="10"/>
  <c r="P197" i="10"/>
  <c r="P194" i="10"/>
  <c r="P198" i="10"/>
  <c r="P199" i="10"/>
  <c r="R467" i="10"/>
  <c r="R466" i="10"/>
  <c r="AT460" i="10"/>
  <c r="R463" i="10" s="1"/>
  <c r="P501" i="10"/>
  <c r="P498" i="10"/>
  <c r="P503" i="10"/>
  <c r="P502" i="10"/>
  <c r="R392" i="10"/>
  <c r="AT387" i="10"/>
  <c r="R391" i="10" s="1"/>
  <c r="AT501" i="10"/>
  <c r="R505" i="10" s="1"/>
  <c r="R506" i="10"/>
  <c r="P308" i="10"/>
  <c r="P313" i="10"/>
  <c r="P312" i="10"/>
  <c r="P121" i="10"/>
  <c r="P118" i="10"/>
  <c r="P123" i="10"/>
  <c r="P122" i="10"/>
  <c r="AT539" i="10"/>
  <c r="R543" i="10" s="1"/>
  <c r="R544" i="10"/>
  <c r="P577" i="10"/>
  <c r="P574" i="10"/>
  <c r="P579" i="10"/>
  <c r="P578" i="10"/>
  <c r="R164" i="10"/>
  <c r="AT159" i="10"/>
  <c r="R163" i="10" s="1"/>
  <c r="Q125" i="10"/>
  <c r="AS118" i="10"/>
  <c r="Q121" i="10" s="1"/>
  <c r="Q124" i="10"/>
  <c r="P235" i="10"/>
  <c r="P232" i="10"/>
  <c r="P236" i="10"/>
  <c r="P237" i="10"/>
  <c r="R50" i="10"/>
  <c r="AT45" i="10"/>
  <c r="R51" i="10"/>
  <c r="P45" i="10"/>
  <c r="Q239" i="10"/>
  <c r="AS232" i="10"/>
  <c r="Q235" i="10" s="1"/>
  <c r="Q238" i="10"/>
  <c r="Q162" i="10"/>
  <c r="AS156" i="10"/>
  <c r="Q580" i="10"/>
  <c r="AS574" i="10"/>
  <c r="Q390" i="10"/>
  <c r="AS384" i="10"/>
  <c r="Q387" i="10" s="1"/>
  <c r="P425" i="10"/>
  <c r="P422" i="10"/>
  <c r="P426" i="10"/>
  <c r="P427" i="10"/>
  <c r="AS536" i="10"/>
  <c r="Q542" i="10"/>
  <c r="Q49" i="10"/>
  <c r="AS42" i="10"/>
  <c r="Q48" i="10"/>
  <c r="R354" i="10"/>
  <c r="AT349" i="10"/>
  <c r="R353" i="10" s="1"/>
  <c r="P536" i="10"/>
  <c r="P540" i="10"/>
  <c r="P541" i="10"/>
  <c r="R126" i="10"/>
  <c r="AT121" i="10"/>
  <c r="R125" i="10" s="1"/>
  <c r="AT235" i="10"/>
  <c r="R239" i="10" s="1"/>
  <c r="R240" i="10"/>
  <c r="AS308" i="10"/>
  <c r="Q311" i="10" s="1"/>
  <c r="Q314" i="10"/>
  <c r="P387" i="10"/>
  <c r="P384" i="10"/>
  <c r="P389" i="10"/>
  <c r="P388" i="10"/>
  <c r="P159" i="10"/>
  <c r="P156" i="10"/>
  <c r="P161" i="10"/>
  <c r="P160" i="10"/>
  <c r="R582" i="10"/>
  <c r="AT577" i="10"/>
  <c r="Q466" i="10"/>
  <c r="AS460" i="10"/>
  <c r="R317" i="10"/>
  <c r="AT197" i="10"/>
  <c r="R201" i="10" s="1"/>
  <c r="R202" i="10"/>
  <c r="Q277" i="10"/>
  <c r="AS194" i="10"/>
  <c r="Q200" i="10"/>
  <c r="Q89" i="10" l="1"/>
  <c r="P87" i="10"/>
  <c r="AR7" i="10"/>
  <c r="O83" i="10"/>
  <c r="AQ4" i="10"/>
  <c r="O80" i="10"/>
  <c r="O84" i="10"/>
  <c r="O85" i="10"/>
  <c r="Q88" i="10"/>
  <c r="AS83" i="10"/>
  <c r="AS7" i="10" s="1"/>
  <c r="AT87" i="10"/>
  <c r="AR80" i="10"/>
  <c r="P86" i="10"/>
  <c r="Q574" i="10"/>
  <c r="Q579" i="10"/>
  <c r="Q578" i="10"/>
  <c r="Q501" i="10"/>
  <c r="Q498" i="10"/>
  <c r="Q502" i="10"/>
  <c r="Q503" i="10"/>
  <c r="AT308" i="10"/>
  <c r="R311" i="10" s="1"/>
  <c r="R314" i="10"/>
  <c r="Q273" i="10"/>
  <c r="Q270" i="10"/>
  <c r="Q274" i="10"/>
  <c r="Q275" i="10"/>
  <c r="AT346" i="10"/>
  <c r="R352" i="10"/>
  <c r="Q45" i="10"/>
  <c r="Q42" i="10"/>
  <c r="Q46" i="10"/>
  <c r="Q47" i="10"/>
  <c r="Q308" i="10"/>
  <c r="Q312" i="10"/>
  <c r="Q313" i="10"/>
  <c r="Q232" i="10"/>
  <c r="Q236" i="10"/>
  <c r="Q237" i="10"/>
  <c r="Q197" i="10"/>
  <c r="Q194" i="10"/>
  <c r="Q199" i="10"/>
  <c r="Q198" i="10"/>
  <c r="AT422" i="10"/>
  <c r="R425" i="10" s="1"/>
  <c r="R428" i="10"/>
  <c r="R460" i="10"/>
  <c r="R465" i="10"/>
  <c r="R464" i="10"/>
  <c r="Q159" i="10"/>
  <c r="Q156" i="10"/>
  <c r="Q161" i="10"/>
  <c r="Q160" i="10"/>
  <c r="AT194" i="10"/>
  <c r="R197" i="10" s="1"/>
  <c r="R200" i="10"/>
  <c r="Q118" i="10"/>
  <c r="Q122" i="10"/>
  <c r="Q123" i="10"/>
  <c r="Q539" i="10"/>
  <c r="Q536" i="10"/>
  <c r="Q540" i="10"/>
  <c r="Q541" i="10"/>
  <c r="AT156" i="10"/>
  <c r="R162" i="10"/>
  <c r="Q346" i="10"/>
  <c r="Q351" i="10"/>
  <c r="Q350" i="10"/>
  <c r="AT232" i="10"/>
  <c r="R235" i="10" s="1"/>
  <c r="R238" i="10"/>
  <c r="R504" i="10"/>
  <c r="AT498" i="10"/>
  <c r="Q425" i="10"/>
  <c r="Q422" i="10"/>
  <c r="Q427" i="10"/>
  <c r="Q426" i="10"/>
  <c r="R581" i="10"/>
  <c r="R580" i="10"/>
  <c r="AT574" i="10"/>
  <c r="AT118" i="10"/>
  <c r="R124" i="10"/>
  <c r="R390" i="10"/>
  <c r="AT384" i="10"/>
  <c r="Q463" i="10"/>
  <c r="Q460" i="10"/>
  <c r="Q464" i="10"/>
  <c r="Q465" i="10"/>
  <c r="R49" i="10"/>
  <c r="AT42" i="10"/>
  <c r="R45" i="10" s="1"/>
  <c r="R48" i="10"/>
  <c r="Q384" i="10"/>
  <c r="Q388" i="10"/>
  <c r="Q389" i="10"/>
  <c r="AT270" i="10"/>
  <c r="R273" i="10" s="1"/>
  <c r="R276" i="10"/>
  <c r="Q577" i="10"/>
  <c r="R542" i="10"/>
  <c r="AT536" i="10"/>
  <c r="R539" i="10" s="1"/>
  <c r="R429" i="10"/>
  <c r="R315" i="10"/>
  <c r="Q87" i="10" l="1"/>
  <c r="R89" i="10"/>
  <c r="AT11" i="10"/>
  <c r="P83" i="10"/>
  <c r="AR4" i="10"/>
  <c r="P80" i="10"/>
  <c r="P85" i="10"/>
  <c r="P84" i="10"/>
  <c r="AT83" i="10"/>
  <c r="R88" i="10"/>
  <c r="AS80" i="10"/>
  <c r="Q86" i="10"/>
  <c r="R387" i="10"/>
  <c r="R384" i="10"/>
  <c r="R389" i="10"/>
  <c r="R388" i="10"/>
  <c r="R194" i="10"/>
  <c r="R198" i="10"/>
  <c r="R199" i="10"/>
  <c r="R121" i="10"/>
  <c r="R118" i="10"/>
  <c r="R122" i="10"/>
  <c r="R123" i="10"/>
  <c r="R232" i="10"/>
  <c r="R237" i="10"/>
  <c r="R236" i="10"/>
  <c r="R270" i="10"/>
  <c r="R275" i="10"/>
  <c r="R274" i="10"/>
  <c r="R577" i="10"/>
  <c r="R574" i="10"/>
  <c r="R578" i="10"/>
  <c r="R579" i="10"/>
  <c r="R536" i="10"/>
  <c r="R540" i="10"/>
  <c r="R541" i="10"/>
  <c r="R501" i="10"/>
  <c r="R498" i="10"/>
  <c r="R502" i="10"/>
  <c r="R503" i="10"/>
  <c r="R308" i="10"/>
  <c r="R312" i="10"/>
  <c r="R313" i="10"/>
  <c r="R159" i="10"/>
  <c r="R156" i="10"/>
  <c r="R160" i="10"/>
  <c r="R161" i="10"/>
  <c r="R42" i="10"/>
  <c r="R46" i="10"/>
  <c r="R47" i="10"/>
  <c r="R422" i="10"/>
  <c r="R426" i="10"/>
  <c r="R427" i="10"/>
  <c r="R349" i="10"/>
  <c r="R346" i="10"/>
  <c r="R350" i="10"/>
  <c r="R351" i="10"/>
  <c r="R87" i="10" l="1"/>
  <c r="AT7" i="10"/>
  <c r="Q83" i="10"/>
  <c r="AS4" i="10"/>
  <c r="Q80" i="10"/>
  <c r="Q84" i="10"/>
  <c r="Q85" i="10"/>
  <c r="R86" i="10"/>
  <c r="AT80" i="10"/>
  <c r="R83" i="10" l="1"/>
  <c r="AT4" i="10"/>
  <c r="R80" i="10"/>
  <c r="R85" i="10"/>
  <c r="R84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Brad Griffin</author>
  </authors>
  <commentList>
    <comment ref="L1" authorId="0" shapeId="0" xr:uid="{2ABF93E6-8180-405F-AFD8-91BA3ED22E25}">
      <text>
        <r>
          <rPr>
            <b/>
            <sz val="9"/>
            <color indexed="81"/>
            <rFont val="Tahoma"/>
            <family val="2"/>
          </rPr>
          <t>Brad Griffin:</t>
        </r>
        <r>
          <rPr>
            <sz val="9"/>
            <color indexed="81"/>
            <rFont val="Tahoma"/>
            <family val="2"/>
          </rPr>
          <t xml:space="preserve">
Use as proxy for non-COVID 2020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Brad Griffin</author>
  </authors>
  <commentList>
    <comment ref="C6" authorId="0" shapeId="0" xr:uid="{EFBE63E2-F8CC-40CE-B822-B77E4D63218E}">
      <text>
        <r>
          <rPr>
            <b/>
            <sz val="9"/>
            <color indexed="81"/>
            <rFont val="Tahoma"/>
            <family val="2"/>
          </rPr>
          <t>Brad Griffin:</t>
        </r>
        <r>
          <rPr>
            <sz val="9"/>
            <color indexed="81"/>
            <rFont val="Tahoma"/>
            <family val="2"/>
          </rPr>
          <t xml:space="preserve">
StatCan assumption for passenger air travel.
See 23-10-0220</t>
        </r>
      </text>
    </comment>
    <comment ref="D16" authorId="0" shapeId="0" xr:uid="{45BEF1CA-408E-4F61-8DF5-DFE268AB0227}">
      <text>
        <r>
          <rPr>
            <b/>
            <sz val="9"/>
            <color indexed="81"/>
            <rFont val="Tahoma"/>
            <family val="2"/>
          </rPr>
          <t>Brad Griffin:</t>
        </r>
        <r>
          <rPr>
            <sz val="9"/>
            <color indexed="81"/>
            <rFont val="Tahoma"/>
            <family val="2"/>
          </rPr>
          <t xml:space="preserve">
https://www.nap.edu/catalog/12845/technologies-and-approaches-to-reducing-the-fuel-consumption-of-medium-and-heavy-duty-vehicles
Table 2-1 Page 18</t>
        </r>
      </text>
    </comment>
    <comment ref="D17" authorId="0" shapeId="0" xr:uid="{A486E48E-F35A-4341-B5AE-649EC511D0A4}">
      <text>
        <r>
          <rPr>
            <b/>
            <sz val="9"/>
            <color indexed="81"/>
            <rFont val="Tahoma"/>
            <family val="2"/>
          </rPr>
          <t>Brad Griffin:</t>
        </r>
        <r>
          <rPr>
            <sz val="9"/>
            <color indexed="81"/>
            <rFont val="Tahoma"/>
            <family val="2"/>
          </rPr>
          <t xml:space="preserve">
https://www.nap.edu/catalog/12845/technologies-and-approaches-to-reducing-the-fuel-consumption-of-medium-and-heavy-duty-vehicles
Table 2-1 Page 18</t>
        </r>
      </text>
    </comment>
    <comment ref="D18" authorId="0" shapeId="0" xr:uid="{DE15C5B8-8843-4098-BC38-0DEDD57EA175}">
      <text>
        <r>
          <rPr>
            <b/>
            <sz val="9"/>
            <color indexed="81"/>
            <rFont val="Tahoma"/>
            <family val="2"/>
          </rPr>
          <t>Brad Griffin:</t>
        </r>
        <r>
          <rPr>
            <sz val="9"/>
            <color indexed="81"/>
            <rFont val="Tahoma"/>
            <family val="2"/>
          </rPr>
          <t xml:space="preserve">
https://www.nap.edu/catalog/12845/technologies-and-approaches-to-reducing-the-fuel-consumption-of-medium-and-heavy-duty-vehicles
Table 2-1 Page 18</t>
        </r>
      </text>
    </comment>
  </commentList>
</comments>
</file>

<file path=xl/sharedStrings.xml><?xml version="1.0" encoding="utf-8"?>
<sst xmlns="http://schemas.openxmlformats.org/spreadsheetml/2006/main" count="9525" uniqueCount="352">
  <si>
    <t>Ethanol</t>
  </si>
  <si>
    <t>Propane</t>
  </si>
  <si>
    <t>Light Trucks</t>
  </si>
  <si>
    <t>Medium Trucks</t>
  </si>
  <si>
    <t>Heavy Trucks</t>
  </si>
  <si>
    <t>Activity</t>
  </si>
  <si>
    <t>kg / passenger</t>
  </si>
  <si>
    <t>tkm / pkm</t>
  </si>
  <si>
    <t>Freight</t>
  </si>
  <si>
    <t>Passengers</t>
  </si>
  <si>
    <t>tonne-kilometres (millions)</t>
  </si>
  <si>
    <r>
      <t>passenger-kilometres</t>
    </r>
    <r>
      <rPr>
        <sz val="10"/>
        <color indexed="8"/>
        <rFont val="Arial"/>
        <family val="2"/>
      </rPr>
      <t xml:space="preserve"> (millions)</t>
    </r>
  </si>
  <si>
    <r>
      <t>tonne-kilometres</t>
    </r>
    <r>
      <rPr>
        <sz val="10"/>
        <color indexed="8"/>
        <rFont val="Arial"/>
        <family val="2"/>
      </rPr>
      <t xml:space="preserve"> (millions)</t>
    </r>
  </si>
  <si>
    <t>Total</t>
  </si>
  <si>
    <t>Freight (%)</t>
  </si>
  <si>
    <t>Passengers (%)</t>
  </si>
  <si>
    <t>StatCan Table 23-10-0220</t>
  </si>
  <si>
    <t>Canada</t>
  </si>
  <si>
    <t>Railways</t>
  </si>
  <si>
    <t>Fuel (TJ)</t>
  </si>
  <si>
    <t>Ontario</t>
  </si>
  <si>
    <t>Diesel fuel oil</t>
  </si>
  <si>
    <t>Heavy fuel oil</t>
  </si>
  <si>
    <t>Aviation turbo fuel</t>
  </si>
  <si>
    <t>Aviation gasoline</t>
  </si>
  <si>
    <t>Motor gasoline</t>
  </si>
  <si>
    <t>Biodiesel fuel</t>
  </si>
  <si>
    <t>Electricity</t>
  </si>
  <si>
    <t>Natural gas</t>
  </si>
  <si>
    <t>Gas plant natural gas liquids (NGL's)</t>
  </si>
  <si>
    <t>Stock (thousands)</t>
  </si>
  <si>
    <t>Activity (millions tonne-kilometres)</t>
  </si>
  <si>
    <t>NRCan CEUD, 2023</t>
  </si>
  <si>
    <t>CIMS.CAN.ON</t>
  </si>
  <si>
    <t>Unit</t>
  </si>
  <si>
    <t>CIMS.CAN.ON.Transportation Freight</t>
  </si>
  <si>
    <t>CIMS.CAN.ON.Transportation Freight.Freight</t>
  </si>
  <si>
    <t>CIMS.CAN.ON.Transportation Freight.Freight.Land</t>
  </si>
  <si>
    <t>Target</t>
  </si>
  <si>
    <t>CIMS.CAN.ON.Transportation Freight.Off Road</t>
  </si>
  <si>
    <t>CIMS.CAN.ON.Transportation Freight.Freight.Marine</t>
  </si>
  <si>
    <t>CIMS.CAN.ON.Transportation Freight.Freight.Air</t>
  </si>
  <si>
    <t>CIMS.CAN.ON.Transportation Freight.Freight.Land.Light Medium</t>
  </si>
  <si>
    <t xml:space="preserve">Average Distance (vkm) </t>
  </si>
  <si>
    <t xml:space="preserve">Total Distance (M*vkm) </t>
  </si>
  <si>
    <t>Load factor (tonne / vehicle)</t>
  </si>
  <si>
    <t>Intensity (GJ / tkm)</t>
  </si>
  <si>
    <t xml:space="preserve">Average Distance (tkm) </t>
  </si>
  <si>
    <t>Light Medium</t>
  </si>
  <si>
    <t>Marine</t>
  </si>
  <si>
    <t>Air</t>
  </si>
  <si>
    <t>Source</t>
  </si>
  <si>
    <t>Notes</t>
  </si>
  <si>
    <t>Formula references</t>
  </si>
  <si>
    <t>Heavy</t>
  </si>
  <si>
    <t>Rail</t>
  </si>
  <si>
    <t>CIMS.CAN.ON.Transportation Freight.Freight.Land.Heavy</t>
  </si>
  <si>
    <t>CIMS.CAN.ON.Transportation Freight.Freight.Land.Heavy.Trucks</t>
  </si>
  <si>
    <t>CIMS.CAN.ON.Transportation Freight.Freight.Land.Heavy.Rail</t>
  </si>
  <si>
    <t>Convert to tkm to calculate shares below</t>
  </si>
  <si>
    <t>Prince Edward Island</t>
  </si>
  <si>
    <t>Alberta</t>
  </si>
  <si>
    <t>British Columbia</t>
  </si>
  <si>
    <t>Saskatchewan</t>
  </si>
  <si>
    <t>Manitoba</t>
  </si>
  <si>
    <t>Quebec</t>
  </si>
  <si>
    <t>New Brunswick</t>
  </si>
  <si>
    <t>Nova Scotia</t>
  </si>
  <si>
    <t>Newfoundland and Labrador</t>
  </si>
  <si>
    <t>Yukon</t>
  </si>
  <si>
    <t>Northwest Territories</t>
  </si>
  <si>
    <t>Nunavut</t>
  </si>
  <si>
    <t>Atlantic</t>
  </si>
  <si>
    <t>Territories</t>
  </si>
  <si>
    <t>BC and Territories</t>
  </si>
  <si>
    <t>Freight Light Trucks</t>
  </si>
  <si>
    <t>CIMS.CAN.BC</t>
  </si>
  <si>
    <t>CIMS.CAN.AB</t>
  </si>
  <si>
    <t>CIMS.CAN.BC.Transportation Freight</t>
  </si>
  <si>
    <t>CIMS.CAN.BC.Transportation Freight.Freight</t>
  </si>
  <si>
    <t>CIMS.CAN.BC.Transportation Freight.Off Road</t>
  </si>
  <si>
    <t>CIMS.CAN.BC.Transportation Freight.Freight.Land</t>
  </si>
  <si>
    <t>CIMS.CAN.BC.Transportation Freight.Freight.Marine</t>
  </si>
  <si>
    <t>CIMS.CAN.BC.Transportation Freight.Freight.Air</t>
  </si>
  <si>
    <t>CIMS.CAN.BC.Transportation Freight.Freight.Land.Light Medium</t>
  </si>
  <si>
    <t>CIMS.CAN.BC.Transportation Freight.Freight.Land.Heavy</t>
  </si>
  <si>
    <t>CIMS.CAN.BC.Transportation Freight.Freight.Land.Heavy.Trucks</t>
  </si>
  <si>
    <t>CIMS.CAN.BC.Transportation Freight.Freight.Land.Heavy.Rail</t>
  </si>
  <si>
    <t>CIMS.CAN.AB.Transportation Freight</t>
  </si>
  <si>
    <t>CIMS.CAN.AB.Transportation Freight.Freight</t>
  </si>
  <si>
    <t>CIMS.CAN.AB.Transportation Freight.Off Road</t>
  </si>
  <si>
    <t>CIMS.CAN.AB.Transportation Freight.Freight.Land</t>
  </si>
  <si>
    <t>CIMS.CAN.AB.Transportation Freight.Freight.Marine</t>
  </si>
  <si>
    <t>CIMS.CAN.AB.Transportation Freight.Freight.Air</t>
  </si>
  <si>
    <t>CIMS.CAN.AB.Transportation Freight.Freight.Land.Light Medium</t>
  </si>
  <si>
    <t>CIMS.CAN.AB.Transportation Freight.Freight.Land.Heavy</t>
  </si>
  <si>
    <t>CIMS.CAN.AB.Transportation Freight.Freight.Land.Heavy.Trucks</t>
  </si>
  <si>
    <t>CIMS.CAN.AB.Transportation Freight.Freight.Land.Heavy.Rail</t>
  </si>
  <si>
    <t>CIMS.CAN.SK</t>
  </si>
  <si>
    <t>CIMS.CAN.SK.Transportation Freight</t>
  </si>
  <si>
    <t>CIMS.CAN.SK.Transportation Freight.Freight</t>
  </si>
  <si>
    <t>CIMS.CAN.SK.Transportation Freight.Off Road</t>
  </si>
  <si>
    <t>CIMS.CAN.SK.Transportation Freight.Freight.Land</t>
  </si>
  <si>
    <t>CIMS.CAN.SK.Transportation Freight.Freight.Marine</t>
  </si>
  <si>
    <t>CIMS.CAN.SK.Transportation Freight.Freight.Air</t>
  </si>
  <si>
    <t>CIMS.CAN.SK.Transportation Freight.Freight.Land.Light Medium</t>
  </si>
  <si>
    <t>CIMS.CAN.SK.Transportation Freight.Freight.Land.Heavy</t>
  </si>
  <si>
    <t>CIMS.CAN.SK.Transportation Freight.Freight.Land.Heavy.Trucks</t>
  </si>
  <si>
    <t>CIMS.CAN.SK.Transportation Freight.Freight.Land.Heavy.Rail</t>
  </si>
  <si>
    <t>CIMS.CAN.MB</t>
  </si>
  <si>
    <t>CIMS.CAN.MB.Transportation Freight</t>
  </si>
  <si>
    <t>CIMS.CAN.MB.Transportation Freight.Freight</t>
  </si>
  <si>
    <t>CIMS.CAN.MB.Transportation Freight.Off Road</t>
  </si>
  <si>
    <t>CIMS.CAN.MB.Transportation Freight.Freight.Land</t>
  </si>
  <si>
    <t>CIMS.CAN.MB.Transportation Freight.Freight.Marine</t>
  </si>
  <si>
    <t>CIMS.CAN.MB.Transportation Freight.Freight.Air</t>
  </si>
  <si>
    <t>CIMS.CAN.MB.Transportation Freight.Freight.Land.Light Medium</t>
  </si>
  <si>
    <t>CIMS.CAN.MB.Transportation Freight.Freight.Land.Heavy</t>
  </si>
  <si>
    <t>CIMS.CAN.MB.Transportation Freight.Freight.Land.Heavy.Trucks</t>
  </si>
  <si>
    <t>CIMS.CAN.MB.Transportation Freight.Freight.Land.Heavy.Rail</t>
  </si>
  <si>
    <t>CIMS.CAN.QC</t>
  </si>
  <si>
    <t>CIMS.CAN.QC.Transportation Freight</t>
  </si>
  <si>
    <t>CIMS.CAN.QC.Transportation Freight.Freight</t>
  </si>
  <si>
    <t>CIMS.CAN.QC.Transportation Freight.Off Road</t>
  </si>
  <si>
    <t>CIMS.CAN.QC.Transportation Freight.Freight.Land</t>
  </si>
  <si>
    <t>CIMS.CAN.QC.Transportation Freight.Freight.Marine</t>
  </si>
  <si>
    <t>CIMS.CAN.QC.Transportation Freight.Freight.Air</t>
  </si>
  <si>
    <t>CIMS.CAN.QC.Transportation Freight.Freight.Land.Light Medium</t>
  </si>
  <si>
    <t>CIMS.CAN.QC.Transportation Freight.Freight.Land.Heavy</t>
  </si>
  <si>
    <t>CIMS.CAN.QC.Transportation Freight.Freight.Land.Heavy.Trucks</t>
  </si>
  <si>
    <t>CIMS.CAN.QC.Transportation Freight.Freight.Land.Heavy.Rail</t>
  </si>
  <si>
    <t>CIMS.CAN.NB</t>
  </si>
  <si>
    <t>CIMS.CAN.NB.Transportation Freight</t>
  </si>
  <si>
    <t>CIMS.CAN.NB.Transportation Freight.Freight</t>
  </si>
  <si>
    <t>CIMS.CAN.NB.Transportation Freight.Off Road</t>
  </si>
  <si>
    <t>CIMS.CAN.NB.Transportation Freight.Freight.Land</t>
  </si>
  <si>
    <t>CIMS.CAN.NB.Transportation Freight.Freight.Marine</t>
  </si>
  <si>
    <t>CIMS.CAN.NB.Transportation Freight.Freight.Air</t>
  </si>
  <si>
    <t>CIMS.CAN.NB.Transportation Freight.Freight.Land.Light Medium</t>
  </si>
  <si>
    <t>CIMS.CAN.NB.Transportation Freight.Freight.Land.Heavy</t>
  </si>
  <si>
    <t>CIMS.CAN.NB.Transportation Freight.Freight.Land.Heavy.Trucks</t>
  </si>
  <si>
    <t>CIMS.CAN.NB.Transportation Freight.Freight.Land.Heavy.Rail</t>
  </si>
  <si>
    <t>CIMS.CAN.NS</t>
  </si>
  <si>
    <t>CIMS.CAN.NS.Transportation Freight</t>
  </si>
  <si>
    <t>CIMS.CAN.NS.Transportation Freight.Freight</t>
  </si>
  <si>
    <t>CIMS.CAN.NS.Transportation Freight.Off Road</t>
  </si>
  <si>
    <t>CIMS.CAN.NS.Transportation Freight.Freight.Land</t>
  </si>
  <si>
    <t>CIMS.CAN.NS.Transportation Freight.Freight.Marine</t>
  </si>
  <si>
    <t>CIMS.CAN.NS.Transportation Freight.Freight.Air</t>
  </si>
  <si>
    <t>CIMS.CAN.NS.Transportation Freight.Freight.Land.Light Medium</t>
  </si>
  <si>
    <t>CIMS.CAN.NS.Transportation Freight.Freight.Land.Heavy</t>
  </si>
  <si>
    <t>CIMS.CAN.NS.Transportation Freight.Freight.Land.Heavy.Trucks</t>
  </si>
  <si>
    <t>CIMS.CAN.NS.Transportation Freight.Freight.Land.Heavy.Rail</t>
  </si>
  <si>
    <t>CIMS.CAN.PE</t>
  </si>
  <si>
    <t>CIMS.CAN.PE.Transportation Freight</t>
  </si>
  <si>
    <t>CIMS.CAN.PE.Transportation Freight.Freight</t>
  </si>
  <si>
    <t>CIMS.CAN.PE.Transportation Freight.Off Road</t>
  </si>
  <si>
    <t>CIMS.CAN.PE.Transportation Freight.Freight.Land</t>
  </si>
  <si>
    <t>CIMS.CAN.PE.Transportation Freight.Freight.Marine</t>
  </si>
  <si>
    <t>CIMS.CAN.PE.Transportation Freight.Freight.Air</t>
  </si>
  <si>
    <t>CIMS.CAN.PE.Transportation Freight.Freight.Land.Light Medium</t>
  </si>
  <si>
    <t>CIMS.CAN.PE.Transportation Freight.Freight.Land.Heavy</t>
  </si>
  <si>
    <t>CIMS.CAN.PE.Transportation Freight.Freight.Land.Heavy.Trucks</t>
  </si>
  <si>
    <t>CIMS.CAN.PE.Transportation Freight.Freight.Land.Heavy.Rail</t>
  </si>
  <si>
    <t>CIMS.CAN.NL</t>
  </si>
  <si>
    <t>CIMS.CAN.NL.Transportation Freight</t>
  </si>
  <si>
    <t>CIMS.CAN.NL.Transportation Freight.Freight</t>
  </si>
  <si>
    <t>CIMS.CAN.NL.Transportation Freight.Off Road</t>
  </si>
  <si>
    <t>CIMS.CAN.NL.Transportation Freight.Freight.Land</t>
  </si>
  <si>
    <t>CIMS.CAN.NL.Transportation Freight.Freight.Marine</t>
  </si>
  <si>
    <t>CIMS.CAN.NL.Transportation Freight.Freight.Air</t>
  </si>
  <si>
    <t>CIMS.CAN.NL.Transportation Freight.Freight.Land.Light Medium</t>
  </si>
  <si>
    <t>CIMS.CAN.NL.Transportation Freight.Freight.Land.Heavy</t>
  </si>
  <si>
    <t>CIMS.CAN.NL.Transportation Freight.Freight.Land.Heavy.Trucks</t>
  </si>
  <si>
    <t>CIMS.CAN.NL.Transportation Freight.Freight.Land.Heavy.Rail</t>
  </si>
  <si>
    <t>CIMS.CAN.YT</t>
  </si>
  <si>
    <t>CIMS.CAN.YT.Transportation Freight</t>
  </si>
  <si>
    <t>CIMS.CAN.YT.Transportation Freight.Freight</t>
  </si>
  <si>
    <t>CIMS.CAN.YT.Transportation Freight.Off Road</t>
  </si>
  <si>
    <t>CIMS.CAN.YT.Transportation Freight.Freight.Land</t>
  </si>
  <si>
    <t>CIMS.CAN.YT.Transportation Freight.Freight.Marine</t>
  </si>
  <si>
    <t>CIMS.CAN.YT.Transportation Freight.Freight.Air</t>
  </si>
  <si>
    <t>CIMS.CAN.YT.Transportation Freight.Freight.Land.Light Medium</t>
  </si>
  <si>
    <t>CIMS.CAN.YT.Transportation Freight.Freight.Land.Heavy</t>
  </si>
  <si>
    <t>CIMS.CAN.YT.Transportation Freight.Freight.Land.Heavy.Trucks</t>
  </si>
  <si>
    <t>CIMS.CAN.YT.Transportation Freight.Freight.Land.Heavy.Rail</t>
  </si>
  <si>
    <t>CIMS.CAN.NT</t>
  </si>
  <si>
    <t>CIMS.CAN.NT.Transportation Freight</t>
  </si>
  <si>
    <t>CIMS.CAN.NT.Transportation Freight.Freight</t>
  </si>
  <si>
    <t>CIMS.CAN.NT.Transportation Freight.Off Road</t>
  </si>
  <si>
    <t>CIMS.CAN.NT.Transportation Freight.Freight.Land</t>
  </si>
  <si>
    <t>CIMS.CAN.NT.Transportation Freight.Freight.Marine</t>
  </si>
  <si>
    <t>CIMS.CAN.NT.Transportation Freight.Freight.Air</t>
  </si>
  <si>
    <t>CIMS.CAN.NT.Transportation Freight.Freight.Land.Light Medium</t>
  </si>
  <si>
    <t>CIMS.CAN.NT.Transportation Freight.Freight.Land.Heavy</t>
  </si>
  <si>
    <t>CIMS.CAN.NT.Transportation Freight.Freight.Land.Heavy.Trucks</t>
  </si>
  <si>
    <t>CIMS.CAN.NT.Transportation Freight.Freight.Land.Heavy.Rail</t>
  </si>
  <si>
    <t>CIMS.CAN.NU</t>
  </si>
  <si>
    <t>CIMS.CAN.NU.Transportation Freight</t>
  </si>
  <si>
    <t>CIMS.CAN.NU.Transportation Freight.Freight</t>
  </si>
  <si>
    <t>CIMS.CAN.NU.Transportation Freight.Off Road</t>
  </si>
  <si>
    <t>CIMS.CAN.NU.Transportation Freight.Freight.Land</t>
  </si>
  <si>
    <t>CIMS.CAN.NU.Transportation Freight.Freight.Marine</t>
  </si>
  <si>
    <t>CIMS.CAN.NU.Transportation Freight.Freight.Air</t>
  </si>
  <si>
    <t>CIMS.CAN.NU.Transportation Freight.Freight.Land.Light Medium</t>
  </si>
  <si>
    <t>CIMS.CAN.NU.Transportation Freight.Freight.Land.Heavy</t>
  </si>
  <si>
    <t>CIMS.CAN.NU.Transportation Freight.Freight.Land.Heavy.Trucks</t>
  </si>
  <si>
    <t>CIMS.CAN.NU.Transportation Freight.Freight.Land.Heavy.Rail</t>
  </si>
  <si>
    <t>CIMS.CAN.AT</t>
  </si>
  <si>
    <t>CIMS.CAN.AT.Transportation Freight</t>
  </si>
  <si>
    <t>CIMS.CAN.AT.Transportation Freight.Freight</t>
  </si>
  <si>
    <t>CIMS.CAN.AT.Transportation Freight.Off Road</t>
  </si>
  <si>
    <t>CIMS.CAN.AT.Transportation Freight.Freight.Land</t>
  </si>
  <si>
    <t>CIMS.CAN.AT.Transportation Freight.Freight.Marine</t>
  </si>
  <si>
    <t>CIMS.CAN.AT.Transportation Freight.Freight.Air</t>
  </si>
  <si>
    <t>CIMS.CAN.AT.Transportation Freight.Freight.Land.Light Medium</t>
  </si>
  <si>
    <t>CIMS.CAN.AT.Transportation Freight.Freight.Land.Heavy</t>
  </si>
  <si>
    <t>CIMS.CAN.AT.Transportation Freight.Freight.Land.Heavy.Trucks</t>
  </si>
  <si>
    <t>CIMS.CAN.AT.Transportation Freight.Freight.Land.Heavy.Rail</t>
  </si>
  <si>
    <t>CIMS.CAN.TR</t>
  </si>
  <si>
    <t>CIMS.CAN.TR.Transportation Freight</t>
  </si>
  <si>
    <t>CIMS.CAN.TR.Transportation Freight.Freight</t>
  </si>
  <si>
    <t>CIMS.CAN.TR.Transportation Freight.Off Road</t>
  </si>
  <si>
    <t>CIMS.CAN.TR.Transportation Freight.Freight.Land</t>
  </si>
  <si>
    <t>CIMS.CAN.TR.Transportation Freight.Freight.Marine</t>
  </si>
  <si>
    <t>CIMS.CAN.TR.Transportation Freight.Freight.Air</t>
  </si>
  <si>
    <t>CIMS.CAN.TR.Transportation Freight.Freight.Land.Light Medium</t>
  </si>
  <si>
    <t>CIMS.CAN.TR.Transportation Freight.Freight.Land.Heavy</t>
  </si>
  <si>
    <t>CIMS.CAN.TR.Transportation Freight.Freight.Land.Heavy.Trucks</t>
  </si>
  <si>
    <t>CIMS.CAN.TR.Transportation Freight.Freight.Land.Heavy.Rail</t>
  </si>
  <si>
    <t>JCIMS</t>
  </si>
  <si>
    <t>Branch</t>
  </si>
  <si>
    <t>k*tkm</t>
  </si>
  <si>
    <t>GJ</t>
  </si>
  <si>
    <t>Diesel Existing</t>
  </si>
  <si>
    <t>Diesel Standard</t>
  </si>
  <si>
    <t>Diesel Efficient</t>
  </si>
  <si>
    <t>Technology</t>
  </si>
  <si>
    <t>Parameter</t>
  </si>
  <si>
    <t>Service requested</t>
  </si>
  <si>
    <t>Market share</t>
  </si>
  <si>
    <t>%</t>
  </si>
  <si>
    <t>Gasoline Existing</t>
  </si>
  <si>
    <t>Gasoline Standard</t>
  </si>
  <si>
    <t>Gasoline Efficient</t>
  </si>
  <si>
    <t>CIMS.Generic Fuels.Diesel</t>
  </si>
  <si>
    <t>Fuel Oil Existing</t>
  </si>
  <si>
    <t>Fuel Oil Standard</t>
  </si>
  <si>
    <t>Fuel Oil Efficient</t>
  </si>
  <si>
    <t>CIMS.Generic Fuels.Fuel Oil</t>
  </si>
  <si>
    <t>Index</t>
  </si>
  <si>
    <t>Output</t>
  </si>
  <si>
    <t>Aviation</t>
  </si>
  <si>
    <t>Trucks</t>
  </si>
  <si>
    <t>Load factors</t>
  </si>
  <si>
    <t>Off Road</t>
  </si>
  <si>
    <t>CIMS.CAN.CAN</t>
  </si>
  <si>
    <t>CIMS.CAN.CAN.Transportation Freight</t>
  </si>
  <si>
    <t>CIMS.CAN.CAN.Transportation Freight.Freight</t>
  </si>
  <si>
    <t>CIMS.CAN.CAN.Transportation Freight.Off Road</t>
  </si>
  <si>
    <t>CIMS.CAN.CAN.Transportation Freight.Freight.Land</t>
  </si>
  <si>
    <t>CIMS.CAN.CAN.Transportation Freight.Freight.Marine</t>
  </si>
  <si>
    <t>CIMS.CAN.CAN.Transportation Freight.Freight.Air</t>
  </si>
  <si>
    <t>CIMS.CAN.CAN.Transportation Freight.Freight.Land.Light Medium</t>
  </si>
  <si>
    <t>CIMS.CAN.CAN.Transportation Freight.Freight.Land.Heavy</t>
  </si>
  <si>
    <t>CIMS.CAN.CAN.Transportation Freight.Freight.Land.Heavy.Trucks</t>
  </si>
  <si>
    <t>CIMS.CAN.CAN.Transportation Freight.Freight.Land.Heavy.Rail</t>
  </si>
  <si>
    <t>Personal - Car/Truck</t>
  </si>
  <si>
    <t>n/a</t>
  </si>
  <si>
    <t>Personal - Bus Urban</t>
  </si>
  <si>
    <t>person/vehicle</t>
  </si>
  <si>
    <t>CIMS</t>
  </si>
  <si>
    <t>Personal - Bus Intercity</t>
  </si>
  <si>
    <t>Personal - Rail Urban</t>
  </si>
  <si>
    <t>Translink</t>
  </si>
  <si>
    <t>Personal - Rail Intercity</t>
  </si>
  <si>
    <t>Personal - Marine</t>
  </si>
  <si>
    <t>Personal - Air</t>
  </si>
  <si>
    <t>Air Canada</t>
  </si>
  <si>
    <t>Freight - Light/Medium Truck</t>
  </si>
  <si>
    <t>tonne/vehicle</t>
  </si>
  <si>
    <t>Freight - Heavy Short Haul Truck</t>
  </si>
  <si>
    <t>Freight - Heavy Long Haul Truck</t>
  </si>
  <si>
    <t>Freight - Rail</t>
  </si>
  <si>
    <t>Rail Assoc Canada</t>
  </si>
  <si>
    <t>Freight - Marine</t>
  </si>
  <si>
    <t>Wikipedia</t>
  </si>
  <si>
    <t>Freight - Air</t>
  </si>
  <si>
    <t>Freight - Off Road</t>
  </si>
  <si>
    <t>Guess</t>
  </si>
  <si>
    <t>Regions</t>
  </si>
  <si>
    <t>CAN</t>
  </si>
  <si>
    <t>BC</t>
  </si>
  <si>
    <t>AB</t>
  </si>
  <si>
    <t>SK</t>
  </si>
  <si>
    <t>MB</t>
  </si>
  <si>
    <t>ON</t>
  </si>
  <si>
    <t>QC</t>
  </si>
  <si>
    <t>AT</t>
  </si>
  <si>
    <t>Region</t>
  </si>
  <si>
    <t>NB</t>
  </si>
  <si>
    <t>NS</t>
  </si>
  <si>
    <t>PE</t>
  </si>
  <si>
    <t>NL</t>
  </si>
  <si>
    <t>YT</t>
  </si>
  <si>
    <t>NT</t>
  </si>
  <si>
    <t>NU</t>
  </si>
  <si>
    <t>TR</t>
  </si>
  <si>
    <t>Extend 20-year CAN trend</t>
  </si>
  <si>
    <t>BCTerr</t>
  </si>
  <si>
    <t>Not BC, AB, ON, QC</t>
  </si>
  <si>
    <t>Domestic</t>
  </si>
  <si>
    <t>23-10-0022</t>
  </si>
  <si>
    <t>International</t>
  </si>
  <si>
    <t>energy</t>
  </si>
  <si>
    <t>Match NIR</t>
  </si>
  <si>
    <t>Total tkm</t>
  </si>
  <si>
    <t>Average</t>
  </si>
  <si>
    <t>Diff Can &lt;&gt; Sum provinces</t>
  </si>
  <si>
    <t>tkm</t>
  </si>
  <si>
    <t>CIMS.CAN.CAN.Fuel Blends.Diesel_Transportation</t>
  </si>
  <si>
    <t>CIMS.CAN.CAN.Fuel Blends.Gasoline_Transportation</t>
  </si>
  <si>
    <t>CIMS.CAN.BC.Fuel Blends.Diesel_Transportation</t>
  </si>
  <si>
    <t>CIMS.CAN.BC.Fuel Blends.Gasoline_Transportation</t>
  </si>
  <si>
    <t>CIMS.CAN.AB.Fuel Blends.Diesel_Transportation</t>
  </si>
  <si>
    <t>CIMS.CAN.AB.Fuel Blends.Gasoline_Transportation</t>
  </si>
  <si>
    <t>CIMS.CAN.SK.Fuel Blends.Diesel_Transportation</t>
  </si>
  <si>
    <t>CIMS.CAN.SK.Fuel Blends.Gasoline_Transportation</t>
  </si>
  <si>
    <t>CIMS.CAN.MB.Fuel Blends.Diesel_Transportation</t>
  </si>
  <si>
    <t>CIMS.CAN.MB.Fuel Blends.Gasoline_Transportation</t>
  </si>
  <si>
    <t>CIMS.CAN.ON.Fuel Blends.Diesel_Transportation</t>
  </si>
  <si>
    <t>CIMS.CAN.ON.Fuel Blends.Gasoline_Transportation</t>
  </si>
  <si>
    <t>CIMS.CAN.QC.Fuel Blends.Diesel_Transportation</t>
  </si>
  <si>
    <t>CIMS.CAN.QC.Fuel Blends.Gasoline_Transportation</t>
  </si>
  <si>
    <t>CIMS.CAN.NB.Fuel Blends.Diesel_Transportation</t>
  </si>
  <si>
    <t>CIMS.CAN.NB.Fuel Blends.Gasoline_Transportation</t>
  </si>
  <si>
    <t>CIMS.CAN.NS.Fuel Blends.Diesel_Transportation</t>
  </si>
  <si>
    <t>CIMS.CAN.NS.Fuel Blends.Gasoline_Transportation</t>
  </si>
  <si>
    <t>CIMS.CAN.PE.Fuel Blends.Diesel_Transportation</t>
  </si>
  <si>
    <t>CIMS.CAN.PE.Fuel Blends.Gasoline_Transportation</t>
  </si>
  <si>
    <t>CIMS.CAN.NL.Fuel Blends.Diesel_Transportation</t>
  </si>
  <si>
    <t>CIMS.CAN.NL.Fuel Blends.Gasoline_Transportation</t>
  </si>
  <si>
    <t>CIMS.CAN.YT.Fuel Blends.Diesel_Transportation</t>
  </si>
  <si>
    <t>CIMS.CAN.YT.Fuel Blends.Gasoline_Transportation</t>
  </si>
  <si>
    <t>CIMS.CAN.NT.Fuel Blends.Diesel_Transportation</t>
  </si>
  <si>
    <t>CIMS.CAN.NT.Fuel Blends.Gasoline_Transportation</t>
  </si>
  <si>
    <t>CIMS.CAN.NU.Fuel Blends.Diesel_Transportation</t>
  </si>
  <si>
    <t>CIMS.CAN.NU.Fuel Blends.Gasoline_Transportation</t>
  </si>
  <si>
    <t>CIMS.CAN.AT.Fuel Blends.Diesel_Transportation</t>
  </si>
  <si>
    <t>CIMS.CAN.AT.Fuel Blends.Gasoline_Transportation</t>
  </si>
  <si>
    <t>CIMS.CAN.TR.Fuel Blends.Diesel_Transportation</t>
  </si>
  <si>
    <t>CIMS.CAN.TR.Fuel Blends.Gasoline_Transportation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</si>
</sst>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#,##0.0000"/>
    <numFmt numFmtId="166" formatCode="0.000"/>
  </numFmts>
  <fonts count="15" x14ac:knownFonts="1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indexed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sz val="10"/>
      <color rgb="FF00B050"/>
      <name val="Arial"/>
      <family val="2"/>
    </font>
    <font>
      <b/>
      <sz val="12"/>
      <color rgb="FFC0000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sz val="10"/>
      <color theme="0" tint="-0.3499862666707357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5">
    <xf numFmtId="0" fontId="0" fillId="0" borderId="0" xfId="0"/>
    <xf numFmtId="0" fontId="1" fillId="0" borderId="0" xfId="0" applyFont="1"/>
    <xf numFmtId="0" fontId="2" fillId="0" borderId="1" xfId="0" applyFont="1" applyBorder="1"/>
    <xf numFmtId="0" fontId="2" fillId="0" borderId="0" xfId="0" applyFont="1"/>
    <xf numFmtId="0" fontId="1" fillId="0" borderId="0" xfId="0" applyFont="1" applyAlignment="1">
      <alignment horizontal="left" indent="2"/>
    </xf>
    <xf numFmtId="3" fontId="1" fillId="0" borderId="0" xfId="0" applyNumberFormat="1" applyFont="1"/>
    <xf numFmtId="0" fontId="1" fillId="0" borderId="0" xfId="0" applyFont="1" applyAlignment="1">
      <alignment horizontal="left"/>
    </xf>
    <xf numFmtId="3" fontId="1" fillId="2" borderId="0" xfId="0" applyNumberFormat="1" applyFont="1" applyFill="1"/>
    <xf numFmtId="1" fontId="3" fillId="0" borderId="0" xfId="0" applyNumberFormat="1" applyFont="1" applyAlignment="1">
      <alignment horizontal="left" indent="1"/>
    </xf>
    <xf numFmtId="0" fontId="2" fillId="0" borderId="0" xfId="0" applyFont="1" applyAlignment="1">
      <alignment horizontal="left" indent="1"/>
    </xf>
    <xf numFmtId="1" fontId="3" fillId="0" borderId="0" xfId="0" applyNumberFormat="1" applyFont="1" applyAlignment="1">
      <alignment horizontal="left" indent="3"/>
    </xf>
    <xf numFmtId="9" fontId="1" fillId="0" borderId="0" xfId="1" applyFont="1"/>
    <xf numFmtId="164" fontId="1" fillId="0" borderId="0" xfId="1" applyNumberFormat="1" applyFont="1"/>
    <xf numFmtId="10" fontId="1" fillId="0" borderId="0" xfId="1" applyNumberFormat="1" applyFont="1"/>
    <xf numFmtId="0" fontId="8" fillId="0" borderId="0" xfId="0" applyFont="1"/>
    <xf numFmtId="4" fontId="1" fillId="0" borderId="0" xfId="0" applyNumberFormat="1" applyFont="1"/>
    <xf numFmtId="0" fontId="2" fillId="0" borderId="0" xfId="0" applyFont="1" applyAlignment="1">
      <alignment horizontal="left" indent="2"/>
    </xf>
    <xf numFmtId="1" fontId="4" fillId="0" borderId="0" xfId="0" applyNumberFormat="1" applyFont="1" applyAlignment="1">
      <alignment horizontal="left" indent="2"/>
    </xf>
    <xf numFmtId="1" fontId="3" fillId="0" borderId="0" xfId="0" applyNumberFormat="1" applyFont="1" applyAlignment="1">
      <alignment horizontal="left" indent="4"/>
    </xf>
    <xf numFmtId="3" fontId="9" fillId="0" borderId="0" xfId="0" applyNumberFormat="1" applyFont="1"/>
    <xf numFmtId="9" fontId="10" fillId="0" borderId="0" xfId="1" applyFont="1"/>
    <xf numFmtId="3" fontId="2" fillId="0" borderId="0" xfId="0" applyNumberFormat="1" applyFont="1"/>
    <xf numFmtId="0" fontId="0" fillId="0" borderId="0" xfId="0" applyAlignment="1">
      <alignment horizontal="left" indent="1"/>
    </xf>
    <xf numFmtId="0" fontId="9" fillId="0" borderId="0" xfId="0" applyFont="1"/>
    <xf numFmtId="2" fontId="1" fillId="0" borderId="0" xfId="0" applyNumberFormat="1" applyFont="1"/>
    <xf numFmtId="3" fontId="0" fillId="0" borderId="0" xfId="0" applyNumberFormat="1"/>
    <xf numFmtId="0" fontId="8" fillId="0" borderId="1" xfId="0" applyFont="1" applyBorder="1"/>
    <xf numFmtId="2" fontId="9" fillId="0" borderId="0" xfId="0" applyNumberFormat="1" applyFont="1"/>
    <xf numFmtId="165" fontId="1" fillId="0" borderId="0" xfId="0" applyNumberFormat="1" applyFont="1"/>
    <xf numFmtId="0" fontId="1" fillId="0" borderId="0" xfId="0" applyFont="1" applyAlignment="1">
      <alignment horizontal="left" indent="3"/>
    </xf>
    <xf numFmtId="0" fontId="11" fillId="0" borderId="1" xfId="0" applyFont="1" applyBorder="1" applyAlignment="1">
      <alignment horizontal="center" vertical="center"/>
    </xf>
    <xf numFmtId="0" fontId="12" fillId="3" borderId="0" xfId="0" applyFont="1" applyFill="1"/>
    <xf numFmtId="0" fontId="13" fillId="3" borderId="0" xfId="0" applyFont="1" applyFill="1"/>
    <xf numFmtId="0" fontId="12" fillId="4" borderId="0" xfId="0" applyFont="1" applyFill="1"/>
    <xf numFmtId="0" fontId="13" fillId="4" borderId="0" xfId="0" applyFont="1" applyFill="1"/>
    <xf numFmtId="164" fontId="13" fillId="4" borderId="0" xfId="0" applyNumberFormat="1" applyFont="1" applyFill="1"/>
    <xf numFmtId="0" fontId="2" fillId="5" borderId="0" xfId="0" applyFont="1" applyFill="1"/>
    <xf numFmtId="0" fontId="1" fillId="5" borderId="0" xfId="0" applyFont="1" applyFill="1"/>
    <xf numFmtId="0" fontId="0" fillId="5" borderId="0" xfId="0" applyFill="1"/>
    <xf numFmtId="3" fontId="0" fillId="2" borderId="0" xfId="0" applyNumberFormat="1" applyFill="1"/>
    <xf numFmtId="166" fontId="0" fillId="0" borderId="0" xfId="0" applyNumberFormat="1"/>
    <xf numFmtId="166" fontId="0" fillId="2" borderId="0" xfId="0" applyNumberFormat="1" applyFill="1"/>
    <xf numFmtId="4" fontId="9" fillId="0" borderId="0" xfId="0" applyNumberFormat="1" applyFont="1"/>
    <xf numFmtId="4" fontId="1" fillId="2" borderId="0" xfId="0" applyNumberFormat="1" applyFont="1" applyFill="1"/>
    <xf numFmtId="0" fontId="1" fillId="2" borderId="0" xfId="0" applyFont="1" applyFill="1"/>
    <xf numFmtId="0" fontId="2" fillId="0" borderId="1" xfId="0" applyFont="1" applyBorder="1" applyAlignment="1">
      <alignment horizontal="center"/>
    </xf>
    <xf numFmtId="164" fontId="8" fillId="0" borderId="0" xfId="1" applyNumberFormat="1" applyFont="1"/>
    <xf numFmtId="3" fontId="9" fillId="2" borderId="0" xfId="0" applyNumberFormat="1" applyFont="1" applyFill="1"/>
    <xf numFmtId="0" fontId="9" fillId="0" borderId="1" xfId="0" applyFont="1" applyBorder="1"/>
    <xf numFmtId="2" fontId="0" fillId="2" borderId="0" xfId="0" applyNumberFormat="1" applyFill="1"/>
    <xf numFmtId="0" fontId="2" fillId="2" borderId="0" xfId="0" applyFont="1" applyFill="1"/>
    <xf numFmtId="0" fontId="0" fillId="0" borderId="1" xfId="0" applyBorder="1" applyAlignment="1">
      <alignment horizontal="center"/>
    </xf>
    <xf numFmtId="9" fontId="14" fillId="0" borderId="0" xfId="1" applyFont="1"/>
    <xf numFmtId="9" fontId="1" fillId="0" borderId="0" xfId="0" applyNumberFormat="1" applyFont="1"/>
    <xf numFmtId="4" fontId="1" fillId="0" borderId="0" xfId="0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32" Type="http://schemas.openxmlformats.org/officeDocument/2006/relationships/externalLink" Target="externalLinks/externalLink1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externalLink" Target="externalLinks/externalLink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externalLink" Target="externalLinks/externalLink7.xml"/><Relationship Id="rId30" Type="http://schemas.openxmlformats.org/officeDocument/2006/relationships/externalLink" Target="externalLinks/externalLink1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N:\CIMS\Sources\Data\NRCan\CEUD%202023\Trans\transCan2000-2020EN_WEB.xls" TargetMode="External"/><Relationship Id="rId1" Type="http://schemas.openxmlformats.org/officeDocument/2006/relationships/externalLinkPath" Target="file:///N:\CIMS\Sources\Data\NRCan\CEUD%202023\Trans\transCan2000-2020EN_WEB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N:\CIMS\Sources\Data\NRCan\CEUD%202023\Trans\transBCTerr2000-2020EN_WEB.xls" TargetMode="External"/><Relationship Id="rId1" Type="http://schemas.openxmlformats.org/officeDocument/2006/relationships/externalLinkPath" Target="file:///N:\CIMS\Sources\Data\NRCan\CEUD%202023\Trans\transBCTerr2000-2020EN_WEB.xls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N:\CIMS\Sources\Data\NRCan\CEUD%202023\Trans\transALB2000-2020EN_WEB.xls" TargetMode="External"/><Relationship Id="rId1" Type="http://schemas.openxmlformats.org/officeDocument/2006/relationships/externalLinkPath" Target="file:///N:\CIMS\Sources\Data\NRCan\CEUD%202023\Trans\transALB2000-2020EN_WEB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N:\CIMS\Sources\Data\NRCan\CEUD%202023\Trans\transSASK2000-2020EN_WEB.xls" TargetMode="External"/><Relationship Id="rId1" Type="http://schemas.openxmlformats.org/officeDocument/2006/relationships/externalLinkPath" Target="file:///N:\CIMS\Sources\Data\NRCan\CEUD%202023\Trans\transSASK2000-2020EN_WEB.xls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N:\CIMS\Sources\Data\NRCan\CEUD%202023\Trans\transMAN2000-2020EN_WEB.xls" TargetMode="External"/><Relationship Id="rId1" Type="http://schemas.openxmlformats.org/officeDocument/2006/relationships/externalLinkPath" Target="file:///N:\CIMS\Sources\Data\NRCan\CEUD%202023\Trans\transMAN2000-2020EN_WEB.xls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N:\CIMS\Sources\Data\NRCan\CEUD%202023\Trans\transONT2000-2020EN_WEB.xls" TargetMode="External"/><Relationship Id="rId1" Type="http://schemas.openxmlformats.org/officeDocument/2006/relationships/externalLinkPath" Target="file:///N:\CIMS\Sources\Data\NRCan\CEUD%202023\Trans\transONT2000-2020EN_WEB.xls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N:\CIMS\Sources\Data\NRCan\CEUD%202023\Trans\transQUE2000-2020EN_WEB.xls" TargetMode="External"/><Relationship Id="rId1" Type="http://schemas.openxmlformats.org/officeDocument/2006/relationships/externalLinkPath" Target="file:///N:\CIMS\Sources\Data\NRCan\CEUD%202023\Trans\transQUE2000-2020EN_WEB.xls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N:\CIMS\Sources\Data\NRCan\CEUD%202023\Trans\transNB2000-2020EN_WEB.xls" TargetMode="External"/><Relationship Id="rId1" Type="http://schemas.openxmlformats.org/officeDocument/2006/relationships/externalLinkPath" Target="file:///N:\CIMS\Sources\Data\NRCan\CEUD%202023\Trans\transNB2000-2020EN_WEB.xls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N:\CIMS\Sources\Data\NRCan\CEUD%202023\Trans\transNS2000-2020EN_WEB.xls" TargetMode="External"/><Relationship Id="rId1" Type="http://schemas.openxmlformats.org/officeDocument/2006/relationships/externalLinkPath" Target="file:///N:\CIMS\Sources\Data\NRCan\CEUD%202023\Trans\transNS2000-2020EN_WEB.xls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N:\CIMS\Sources\Data\NRCan\CEUD%202023\Trans\transPEI2000-2020EN_WEB.xls" TargetMode="External"/><Relationship Id="rId1" Type="http://schemas.openxmlformats.org/officeDocument/2006/relationships/externalLinkPath" Target="file:///N:\CIMS\Sources\Data\NRCan\CEUD%202023\Trans\transPEI2000-2020EN_WEB.xls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N:\CIMS\Sources\Data\NRCan\CEUD%202023\Trans\transNFLD2000-2020EN_WEB.xls" TargetMode="External"/><Relationship Id="rId1" Type="http://schemas.openxmlformats.org/officeDocument/2006/relationships/externalLinkPath" Target="file:///N:\CIMS\Sources\Data\NRCan\CEUD%202023\Trans\transNFLD2000-2020EN_WEB.xls" TargetMode="External"/></Relationships>
</file>

<file path=xl/externalLinks/_rels/externalLink1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N:\CIMS\Sources\Data\NRCan\CEUD%202023\Trans\transATL2000-2020EN_WEB.xls" TargetMode="External"/><Relationship Id="rId1" Type="http://schemas.openxmlformats.org/officeDocument/2006/relationships/externalLinkPath" Target="file:///N:\CIMS\Sources\Data\NRCan\CEUD%202023\Trans\transATL2000-2020EN_WEB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enu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26"/>
      <sheetName val="Table 27"/>
      <sheetName val="Table 28"/>
      <sheetName val="Table 29"/>
      <sheetName val="Table 30"/>
      <sheetName val="Table 31"/>
      <sheetName val="Table 32"/>
      <sheetName val="Table 33"/>
      <sheetName val="Table 34"/>
      <sheetName val="Table 35"/>
      <sheetName val="Table 36"/>
      <sheetName val="Table 37"/>
      <sheetName val="Table 38"/>
      <sheetName val="Table 39"/>
      <sheetName val="Table 40"/>
      <sheetName val="Table 41"/>
      <sheetName val="Table 42"/>
      <sheetName val="Table 43"/>
      <sheetName val="Table 44"/>
      <sheetName val="Table 45"/>
      <sheetName val="Table 46"/>
      <sheetName val="Table 47"/>
      <sheetName val="Table 48"/>
      <sheetName val="Table 49"/>
      <sheetName val="Table 50"/>
      <sheetName val="Table 51"/>
      <sheetName val="Table 52"/>
      <sheetName val="Table 53"/>
      <sheetName val="Table 54"/>
      <sheetName val="Table 55"/>
      <sheetName val="Table 56"/>
      <sheetName val="Table 57"/>
      <sheetName val="Table 58"/>
      <sheetName val="Table 59"/>
      <sheetName val="Table 60"/>
      <sheetName val="Transportation1"/>
      <sheetName val="Transportation2"/>
      <sheetName val="Transportation3"/>
      <sheetName val="Passenger1"/>
      <sheetName val="Passenger2"/>
      <sheetName val="Passenger3"/>
      <sheetName val="Passenger4"/>
      <sheetName val="Freight1"/>
      <sheetName val="Freight2"/>
      <sheetName val="Freight3"/>
      <sheetName val="Freight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4">
          <cell r="C14">
            <v>3.539056</v>
          </cell>
        </row>
      </sheetData>
      <sheetData sheetId="21">
        <row r="14">
          <cell r="C14">
            <v>2.9943999999999998E-2</v>
          </cell>
          <cell r="D14">
            <v>3.5352000000000001E-2</v>
          </cell>
          <cell r="E14">
            <v>3.6138000000000003E-2</v>
          </cell>
          <cell r="F14">
            <v>3.3634999999999998E-2</v>
          </cell>
          <cell r="G14">
            <v>3.1348000000000001E-2</v>
          </cell>
          <cell r="H14">
            <v>3.6119999999999999E-2</v>
          </cell>
          <cell r="I14">
            <v>3.184E-2</v>
          </cell>
          <cell r="J14">
            <v>3.7421999999999997E-2</v>
          </cell>
          <cell r="K14">
            <v>3.1800000000000002E-2</v>
          </cell>
          <cell r="L14">
            <v>2.6450000000000001E-2</v>
          </cell>
          <cell r="M14">
            <v>2.6806E-2</v>
          </cell>
          <cell r="N14">
            <v>2.9016E-2</v>
          </cell>
          <cell r="O14">
            <v>3.6525000000000002E-2</v>
          </cell>
          <cell r="P14">
            <v>2.29E-2</v>
          </cell>
          <cell r="Q14">
            <v>3.3674999999999997E-2</v>
          </cell>
          <cell r="R14">
            <v>3.7026000000000003E-2</v>
          </cell>
          <cell r="S14">
            <v>4.002E-2</v>
          </cell>
          <cell r="T14">
            <v>4.9299999999999997E-2</v>
          </cell>
          <cell r="U14">
            <v>4.1724999999999998E-2</v>
          </cell>
          <cell r="V14">
            <v>4.7856000000000003E-2</v>
          </cell>
          <cell r="W14">
            <v>9.3324000000000004E-2</v>
          </cell>
        </row>
        <row r="15">
          <cell r="C15">
            <v>8.0689580000000003</v>
          </cell>
          <cell r="D15">
            <v>6.8190840000000001</v>
          </cell>
          <cell r="E15">
            <v>7.2842960000000003</v>
          </cell>
          <cell r="F15">
            <v>6.7683</v>
          </cell>
          <cell r="G15">
            <v>7.212148</v>
          </cell>
          <cell r="H15">
            <v>7.8392999999999997</v>
          </cell>
          <cell r="I15">
            <v>7.1754559999999996</v>
          </cell>
          <cell r="J15">
            <v>5.8663980000000002</v>
          </cell>
          <cell r="K15">
            <v>4.9071119999999997</v>
          </cell>
          <cell r="L15">
            <v>4.4245559999999999</v>
          </cell>
          <cell r="M15">
            <v>5.2629460000000003</v>
          </cell>
          <cell r="N15">
            <v>5.4239379999999997</v>
          </cell>
          <cell r="O15">
            <v>6.0863250000000004</v>
          </cell>
          <cell r="P15">
            <v>6.2991250000000001</v>
          </cell>
          <cell r="Q15">
            <v>6.2140000000000004</v>
          </cell>
          <cell r="R15">
            <v>5.5525140000000004</v>
          </cell>
          <cell r="S15">
            <v>5.930021</v>
          </cell>
          <cell r="T15">
            <v>7.017525</v>
          </cell>
          <cell r="U15">
            <v>7.91005</v>
          </cell>
          <cell r="V15">
            <v>7.613448</v>
          </cell>
          <cell r="W15">
            <v>9.3600539999999999</v>
          </cell>
        </row>
      </sheetData>
      <sheetData sheetId="22"/>
      <sheetData sheetId="23"/>
      <sheetData sheetId="24"/>
      <sheetData sheetId="25"/>
      <sheetData sheetId="26">
        <row r="12">
          <cell r="C12">
            <v>2.9738790000000002</v>
          </cell>
        </row>
      </sheetData>
      <sheetData sheetId="27">
        <row r="12">
          <cell r="C12">
            <v>81.506120999999993</v>
          </cell>
          <cell r="D12">
            <v>80.741410000000002</v>
          </cell>
          <cell r="E12">
            <v>73.478515000000002</v>
          </cell>
          <cell r="F12">
            <v>74.353247999999994</v>
          </cell>
          <cell r="G12">
            <v>76.596835999999996</v>
          </cell>
          <cell r="H12">
            <v>81.603098000000003</v>
          </cell>
          <cell r="I12">
            <v>85.544644000000005</v>
          </cell>
          <cell r="J12">
            <v>91.677702999999994</v>
          </cell>
          <cell r="K12">
            <v>96.581630000000004</v>
          </cell>
          <cell r="L12">
            <v>82.259867</v>
          </cell>
          <cell r="M12">
            <v>81.147188999999997</v>
          </cell>
          <cell r="N12">
            <v>91.477896000000001</v>
          </cell>
          <cell r="O12">
            <v>94.089185999999998</v>
          </cell>
          <cell r="P12">
            <v>90.819405000000003</v>
          </cell>
          <cell r="Q12">
            <v>93.194660999999996</v>
          </cell>
          <cell r="R12">
            <v>88.665295999999998</v>
          </cell>
          <cell r="S12">
            <v>81.289831000000007</v>
          </cell>
          <cell r="T12">
            <v>93.066417000000001</v>
          </cell>
          <cell r="U12">
            <v>95.162566999999996</v>
          </cell>
          <cell r="V12">
            <v>95.827141999999995</v>
          </cell>
          <cell r="W12">
            <v>90.463566999999998</v>
          </cell>
        </row>
      </sheetData>
      <sheetData sheetId="28">
        <row r="14">
          <cell r="C14">
            <v>46.825000000000003</v>
          </cell>
          <cell r="D14">
            <v>46.375</v>
          </cell>
          <cell r="E14">
            <v>46.293999999999997</v>
          </cell>
          <cell r="F14">
            <v>37.084000000000003</v>
          </cell>
          <cell r="G14">
            <v>46.216000000000001</v>
          </cell>
          <cell r="H14">
            <v>45.122999999999998</v>
          </cell>
          <cell r="I14">
            <v>44.314999999999998</v>
          </cell>
          <cell r="J14">
            <v>41.244999999999997</v>
          </cell>
          <cell r="K14">
            <v>37.305999999999997</v>
          </cell>
          <cell r="L14">
            <v>30.991</v>
          </cell>
          <cell r="M14">
            <v>36.164999999999999</v>
          </cell>
          <cell r="N14">
            <v>37.363999999999997</v>
          </cell>
          <cell r="O14">
            <v>31.594000000000001</v>
          </cell>
          <cell r="P14">
            <v>29.617999999999999</v>
          </cell>
          <cell r="Q14">
            <v>29.332999999999998</v>
          </cell>
          <cell r="R14">
            <v>32.561999999999998</v>
          </cell>
          <cell r="S14">
            <v>33.402999999999999</v>
          </cell>
          <cell r="T14">
            <v>33.113999999999997</v>
          </cell>
          <cell r="U14">
            <v>33.530999999999999</v>
          </cell>
          <cell r="V14">
            <v>37.966000000000001</v>
          </cell>
          <cell r="W14">
            <v>38.817999999999998</v>
          </cell>
        </row>
        <row r="15">
          <cell r="C15">
            <v>61.402999999999999</v>
          </cell>
          <cell r="D15">
            <v>70.281000000000006</v>
          </cell>
          <cell r="E15">
            <v>65.731999999999999</v>
          </cell>
          <cell r="F15">
            <v>75.655000000000001</v>
          </cell>
          <cell r="G15">
            <v>78.837999999999994</v>
          </cell>
          <cell r="H15">
            <v>82.960999999999999</v>
          </cell>
          <cell r="I15">
            <v>68.697000000000003</v>
          </cell>
          <cell r="J15">
            <v>84.436999999999998</v>
          </cell>
          <cell r="K15">
            <v>84.894999999999996</v>
          </cell>
          <cell r="L15">
            <v>86.974999999999994</v>
          </cell>
          <cell r="M15">
            <v>86.146000000000001</v>
          </cell>
          <cell r="N15">
            <v>61.183</v>
          </cell>
          <cell r="O15">
            <v>62.826999999999998</v>
          </cell>
          <cell r="P15">
            <v>59.366</v>
          </cell>
          <cell r="Q15">
            <v>50.777000000000001</v>
          </cell>
          <cell r="R15">
            <v>40.752000000000002</v>
          </cell>
          <cell r="S15">
            <v>31.312000000000001</v>
          </cell>
          <cell r="T15">
            <v>36.67</v>
          </cell>
          <cell r="U15">
            <v>38.779000000000003</v>
          </cell>
          <cell r="V15">
            <v>44.709000000000003</v>
          </cell>
          <cell r="W15">
            <v>35.210999999999999</v>
          </cell>
        </row>
      </sheetData>
      <sheetData sheetId="29"/>
      <sheetData sheetId="30">
        <row r="14">
          <cell r="B14" t="str">
            <v>Natural Gas</v>
          </cell>
        </row>
      </sheetData>
      <sheetData sheetId="31"/>
      <sheetData sheetId="32"/>
      <sheetData sheetId="33"/>
      <sheetData sheetId="34"/>
      <sheetData sheetId="35"/>
      <sheetData sheetId="36"/>
      <sheetData sheetId="37">
        <row r="14">
          <cell r="B14" t="str">
            <v>Natural Gas</v>
          </cell>
        </row>
      </sheetData>
      <sheetData sheetId="38">
        <row r="14">
          <cell r="B14" t="str">
            <v>Natural Gas</v>
          </cell>
          <cell r="C14">
            <v>9.5459000000000002E-2</v>
          </cell>
          <cell r="D14">
            <v>0.121335</v>
          </cell>
          <cell r="E14">
            <v>0.117813</v>
          </cell>
          <cell r="F14">
            <v>0.13430300000000001</v>
          </cell>
          <cell r="G14">
            <v>0.14233000000000001</v>
          </cell>
          <cell r="H14">
            <v>0.160107</v>
          </cell>
          <cell r="I14">
            <v>0.133772</v>
          </cell>
          <cell r="J14">
            <v>0.13189899999999999</v>
          </cell>
          <cell r="K14">
            <v>0.143592</v>
          </cell>
          <cell r="L14">
            <v>0.18140400000000001</v>
          </cell>
          <cell r="M14">
            <v>0.23666799999999999</v>
          </cell>
          <cell r="N14">
            <v>0.30549900000000002</v>
          </cell>
          <cell r="O14">
            <v>0.29414800000000002</v>
          </cell>
          <cell r="P14">
            <v>0.25574200000000002</v>
          </cell>
          <cell r="Q14">
            <v>0.39688000000000001</v>
          </cell>
          <cell r="R14">
            <v>0.39127200000000001</v>
          </cell>
          <cell r="S14">
            <v>0.38252799999999998</v>
          </cell>
          <cell r="T14">
            <v>0.37701800000000002</v>
          </cell>
          <cell r="U14">
            <v>0.733796</v>
          </cell>
          <cell r="V14">
            <v>0.937303</v>
          </cell>
          <cell r="W14">
            <v>0.60049799999999998</v>
          </cell>
        </row>
        <row r="15">
          <cell r="B15" t="str">
            <v>Motor Gasoline</v>
          </cell>
          <cell r="C15">
            <v>229.449974</v>
          </cell>
          <cell r="D15">
            <v>240.27671799999999</v>
          </cell>
          <cell r="E15">
            <v>238.55271500000001</v>
          </cell>
          <cell r="F15">
            <v>253.752622</v>
          </cell>
          <cell r="G15">
            <v>271.586566</v>
          </cell>
          <cell r="H15">
            <v>259.98708199999999</v>
          </cell>
          <cell r="I15">
            <v>275.45376900000002</v>
          </cell>
          <cell r="J15">
            <v>279.67940700000003</v>
          </cell>
          <cell r="K15">
            <v>283.80787900000001</v>
          </cell>
          <cell r="L15">
            <v>294.105615</v>
          </cell>
          <cell r="M15">
            <v>307.67818799999998</v>
          </cell>
          <cell r="N15">
            <v>297.39066700000001</v>
          </cell>
          <cell r="O15">
            <v>304.16991300000001</v>
          </cell>
          <cell r="P15">
            <v>321.95799799999998</v>
          </cell>
          <cell r="Q15">
            <v>320.849017</v>
          </cell>
          <cell r="R15">
            <v>344.38480399999997</v>
          </cell>
          <cell r="S15">
            <v>362.47117400000002</v>
          </cell>
          <cell r="T15">
            <v>370.95482199999998</v>
          </cell>
          <cell r="U15">
            <v>380.60927199999998</v>
          </cell>
          <cell r="V15">
            <v>389.24967099999998</v>
          </cell>
          <cell r="W15">
            <v>327.68513400000001</v>
          </cell>
        </row>
        <row r="16">
          <cell r="B16" t="str">
            <v>Diesel Fuel Oil</v>
          </cell>
          <cell r="C16">
            <v>473.054329</v>
          </cell>
          <cell r="D16">
            <v>460.62453799999997</v>
          </cell>
          <cell r="E16">
            <v>459.00884000000002</v>
          </cell>
          <cell r="F16">
            <v>505.42664300000001</v>
          </cell>
          <cell r="G16">
            <v>531.14401199999998</v>
          </cell>
          <cell r="H16">
            <v>557.28074800000002</v>
          </cell>
          <cell r="I16">
            <v>556.87657899999999</v>
          </cell>
          <cell r="J16">
            <v>583.25641700000006</v>
          </cell>
          <cell r="K16">
            <v>594.22111700000005</v>
          </cell>
          <cell r="L16">
            <v>596.21694000000002</v>
          </cell>
          <cell r="M16">
            <v>635.68344300000001</v>
          </cell>
          <cell r="N16">
            <v>659.09292800000003</v>
          </cell>
          <cell r="O16">
            <v>653.95155199999999</v>
          </cell>
          <cell r="P16">
            <v>665.53061200000002</v>
          </cell>
          <cell r="Q16">
            <v>661.37917100000004</v>
          </cell>
          <cell r="R16">
            <v>621.33869800000002</v>
          </cell>
          <cell r="S16">
            <v>578.78439800000001</v>
          </cell>
          <cell r="T16">
            <v>611.06014300000004</v>
          </cell>
          <cell r="U16">
            <v>647.01656300000002</v>
          </cell>
          <cell r="V16">
            <v>640.86821299999997</v>
          </cell>
          <cell r="W16">
            <v>599.40201200000001</v>
          </cell>
        </row>
        <row r="17">
          <cell r="B17" t="str">
            <v>Ethanol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>
            <v>1.239047</v>
          </cell>
          <cell r="I17">
            <v>1.385372</v>
          </cell>
          <cell r="J17">
            <v>6.036848</v>
          </cell>
          <cell r="K17">
            <v>6.2104569999999999</v>
          </cell>
          <cell r="L17">
            <v>7.2602570000000002</v>
          </cell>
          <cell r="M17">
            <v>9.5972609999999996</v>
          </cell>
          <cell r="N17">
            <v>14.276664999999999</v>
          </cell>
          <cell r="O17">
            <v>15.582936</v>
          </cell>
          <cell r="P17">
            <v>14.440543</v>
          </cell>
          <cell r="Q17">
            <v>15.692500000000001</v>
          </cell>
          <cell r="R17" t="str">
            <v>n.a.</v>
          </cell>
          <cell r="S17" t="str">
            <v>n.a.</v>
          </cell>
          <cell r="T17" t="str">
            <v>n.a.</v>
          </cell>
          <cell r="U17" t="str">
            <v>n.a.</v>
          </cell>
          <cell r="V17" t="str">
            <v>n.a.</v>
          </cell>
          <cell r="W17" t="str">
            <v>n.a.</v>
          </cell>
        </row>
        <row r="18">
          <cell r="B18" t="str">
            <v>Biodiesel Fuel</v>
          </cell>
          <cell r="C18">
            <v>0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 t="str">
            <v>n.a.</v>
          </cell>
          <cell r="O18" t="str">
            <v>n.a.</v>
          </cell>
          <cell r="P18" t="str">
            <v>n.a.</v>
          </cell>
          <cell r="Q18" t="str">
            <v>n.a.</v>
          </cell>
          <cell r="R18" t="str">
            <v>n.a.</v>
          </cell>
          <cell r="S18" t="str">
            <v>n.a.</v>
          </cell>
          <cell r="T18" t="str">
            <v>n.a.</v>
          </cell>
          <cell r="U18" t="str">
            <v>n.a.</v>
          </cell>
          <cell r="V18" t="str">
            <v>n.a.</v>
          </cell>
          <cell r="W18" t="str">
            <v>n.a.</v>
          </cell>
        </row>
        <row r="19">
          <cell r="B19" t="str">
            <v>Propane</v>
          </cell>
          <cell r="C19">
            <v>8.5088019999999993</v>
          </cell>
          <cell r="D19">
            <v>9.1079329999999992</v>
          </cell>
          <cell r="E19">
            <v>6.2733400000000001</v>
          </cell>
          <cell r="F19">
            <v>6.1393170000000001</v>
          </cell>
          <cell r="G19">
            <v>6.4072680000000002</v>
          </cell>
          <cell r="H19">
            <v>4.8680139999999996</v>
          </cell>
          <cell r="I19">
            <v>6.0642930000000002</v>
          </cell>
          <cell r="J19">
            <v>7.1547289999999997</v>
          </cell>
          <cell r="K19">
            <v>7.3502299999999998</v>
          </cell>
          <cell r="L19">
            <v>6.8642329999999996</v>
          </cell>
          <cell r="M19">
            <v>6.8151710000000003</v>
          </cell>
          <cell r="N19">
            <v>7.3427389999999999</v>
          </cell>
          <cell r="O19">
            <v>7.5759610000000004</v>
          </cell>
          <cell r="P19">
            <v>6.219824</v>
          </cell>
          <cell r="Q19">
            <v>5.3819970000000001</v>
          </cell>
          <cell r="R19">
            <v>5.4583190000000004</v>
          </cell>
          <cell r="S19">
            <v>6.0306610000000003</v>
          </cell>
          <cell r="T19">
            <v>5.9390989999999997</v>
          </cell>
          <cell r="U19">
            <v>5.8519959999999998</v>
          </cell>
          <cell r="V19">
            <v>5.8065819999999997</v>
          </cell>
          <cell r="W19">
            <v>5.1525730000000003</v>
          </cell>
        </row>
      </sheetData>
      <sheetData sheetId="39"/>
      <sheetData sheetId="40"/>
      <sheetData sheetId="41"/>
      <sheetData sheetId="42"/>
      <sheetData sheetId="43">
        <row r="14">
          <cell r="B14" t="str">
            <v>Natural Gas</v>
          </cell>
        </row>
      </sheetData>
      <sheetData sheetId="44"/>
      <sheetData sheetId="45">
        <row r="14">
          <cell r="B14" t="str">
            <v>Electricity</v>
          </cell>
        </row>
      </sheetData>
      <sheetData sheetId="46"/>
      <sheetData sheetId="47">
        <row r="14">
          <cell r="B14" t="str">
            <v>Motor Gasoline</v>
          </cell>
        </row>
      </sheetData>
      <sheetData sheetId="48"/>
      <sheetData sheetId="49"/>
      <sheetData sheetId="50">
        <row r="12">
          <cell r="C12">
            <v>2.4653269999999998</v>
          </cell>
        </row>
      </sheetData>
      <sheetData sheetId="51"/>
      <sheetData sheetId="52"/>
      <sheetData sheetId="53">
        <row r="14">
          <cell r="B14" t="str">
            <v>Natural Gas</v>
          </cell>
          <cell r="C14">
            <v>5.9325000000000003E-2</v>
          </cell>
          <cell r="D14">
            <v>5.9151000000000002E-2</v>
          </cell>
          <cell r="E14">
            <v>6.0964999999999998E-2</v>
          </cell>
          <cell r="F14">
            <v>6.5931000000000003E-2</v>
          </cell>
          <cell r="G14">
            <v>7.1361999999999995E-2</v>
          </cell>
          <cell r="H14">
            <v>8.4668999999999994E-2</v>
          </cell>
          <cell r="I14">
            <v>0.133772</v>
          </cell>
          <cell r="J14">
            <v>0.13189899999999999</v>
          </cell>
          <cell r="K14">
            <v>0.143592</v>
          </cell>
          <cell r="L14">
            <v>0.11521000000000001</v>
          </cell>
          <cell r="M14">
            <v>0.137657</v>
          </cell>
          <cell r="N14">
            <v>0.15698300000000001</v>
          </cell>
          <cell r="O14">
            <v>0.14596700000000001</v>
          </cell>
          <cell r="P14">
            <v>0.116036</v>
          </cell>
          <cell r="Q14">
            <v>0.176873</v>
          </cell>
          <cell r="R14">
            <v>0.124143</v>
          </cell>
          <cell r="S14">
            <v>0.100133</v>
          </cell>
          <cell r="T14">
            <v>8.0288999999999999E-2</v>
          </cell>
          <cell r="U14">
            <v>6.6727999999999996E-2</v>
          </cell>
          <cell r="V14">
            <v>4.8862000000000003E-2</v>
          </cell>
          <cell r="W14">
            <v>2.8774000000000001E-2</v>
          </cell>
        </row>
        <row r="15">
          <cell r="B15" t="str">
            <v>Motor Gasoline</v>
          </cell>
          <cell r="C15">
            <v>134.155069</v>
          </cell>
          <cell r="D15">
            <v>135.360198</v>
          </cell>
          <cell r="E15">
            <v>142.55858699999999</v>
          </cell>
          <cell r="F15">
            <v>145.40351799999999</v>
          </cell>
          <cell r="G15">
            <v>149.40155999999999</v>
          </cell>
          <cell r="H15">
            <v>152.37723800000001</v>
          </cell>
          <cell r="I15">
            <v>152.024069</v>
          </cell>
          <cell r="J15">
            <v>158.426579</v>
          </cell>
          <cell r="K15">
            <v>157.266842</v>
          </cell>
          <cell r="L15">
            <v>161.20032</v>
          </cell>
          <cell r="M15">
            <v>166.249075</v>
          </cell>
          <cell r="N15">
            <v>164.14880099999999</v>
          </cell>
          <cell r="O15">
            <v>168.320896</v>
          </cell>
          <cell r="P15">
            <v>177.97323600000001</v>
          </cell>
          <cell r="Q15">
            <v>178.611749</v>
          </cell>
          <cell r="R15">
            <v>195.26705799999999</v>
          </cell>
          <cell r="S15">
            <v>209.23168799999999</v>
          </cell>
          <cell r="T15">
            <v>216.89009200000001</v>
          </cell>
          <cell r="U15">
            <v>225.717535</v>
          </cell>
          <cell r="V15">
            <v>233.66809499999999</v>
          </cell>
          <cell r="W15">
            <v>201.1199</v>
          </cell>
        </row>
        <row r="16">
          <cell r="B16" t="str">
            <v>Diesel Fuel Oil</v>
          </cell>
          <cell r="C16">
            <v>3.8853230000000001</v>
          </cell>
          <cell r="D16">
            <v>4.2172840000000003</v>
          </cell>
          <cell r="E16">
            <v>4.6334559999999998</v>
          </cell>
          <cell r="F16">
            <v>4.4143679999999996</v>
          </cell>
          <cell r="G16">
            <v>3.8642280000000002</v>
          </cell>
          <cell r="H16">
            <v>4.2550489999999996</v>
          </cell>
          <cell r="I16">
            <v>1.206278</v>
          </cell>
          <cell r="J16">
            <v>1.218218</v>
          </cell>
          <cell r="K16">
            <v>1.345879</v>
          </cell>
          <cell r="L16">
            <v>1.4683980000000001</v>
          </cell>
          <cell r="M16">
            <v>1.495296</v>
          </cell>
          <cell r="N16">
            <v>1.491959</v>
          </cell>
          <cell r="O16">
            <v>1.409392</v>
          </cell>
          <cell r="P16">
            <v>1.544233</v>
          </cell>
          <cell r="Q16">
            <v>1.7172810000000001</v>
          </cell>
          <cell r="R16">
            <v>2.0795360000000001</v>
          </cell>
          <cell r="S16">
            <v>2.3477160000000001</v>
          </cell>
          <cell r="T16">
            <v>2.558872</v>
          </cell>
          <cell r="U16">
            <v>2.9675560000000001</v>
          </cell>
          <cell r="V16">
            <v>3.026437</v>
          </cell>
          <cell r="W16">
            <v>3.133378</v>
          </cell>
        </row>
        <row r="17">
          <cell r="B17" t="str">
            <v>Ethanol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>
            <v>0.71333400000000002</v>
          </cell>
          <cell r="I17">
            <v>0.75511300000000003</v>
          </cell>
          <cell r="J17">
            <v>3.501881</v>
          </cell>
          <cell r="K17">
            <v>3.6967279999999998</v>
          </cell>
          <cell r="L17">
            <v>4.2112639999999999</v>
          </cell>
          <cell r="M17">
            <v>5.327026</v>
          </cell>
          <cell r="N17">
            <v>7.9668140000000003</v>
          </cell>
          <cell r="O17">
            <v>8.6076519999999999</v>
          </cell>
          <cell r="P17">
            <v>8.0886169999999993</v>
          </cell>
          <cell r="Q17">
            <v>8.8284660000000006</v>
          </cell>
          <cell r="R17" t="str">
            <v>n.a.</v>
          </cell>
          <cell r="S17" t="str">
            <v>n.a.</v>
          </cell>
          <cell r="T17" t="str">
            <v>n.a.</v>
          </cell>
          <cell r="U17" t="str">
            <v>n.a.</v>
          </cell>
          <cell r="V17" t="str">
            <v>n.a.</v>
          </cell>
          <cell r="W17" t="str">
            <v>n.a.</v>
          </cell>
        </row>
        <row r="18">
          <cell r="B18" t="str">
            <v>Biodiesel Fuel</v>
          </cell>
          <cell r="C18">
            <v>0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 t="str">
            <v>n.a.</v>
          </cell>
          <cell r="O18" t="str">
            <v>n.a.</v>
          </cell>
          <cell r="P18" t="str">
            <v>n.a.</v>
          </cell>
          <cell r="Q18" t="str">
            <v>n.a.</v>
          </cell>
          <cell r="R18" t="str">
            <v>n.a.</v>
          </cell>
          <cell r="S18" t="str">
            <v>n.a.</v>
          </cell>
          <cell r="T18" t="str">
            <v>n.a.</v>
          </cell>
          <cell r="U18" t="str">
            <v>n.a.</v>
          </cell>
          <cell r="V18" t="str">
            <v>n.a.</v>
          </cell>
          <cell r="W18" t="str">
            <v>n.a.</v>
          </cell>
        </row>
        <row r="19">
          <cell r="B19" t="str">
            <v>Propane</v>
          </cell>
          <cell r="C19">
            <v>7.7243579999999996</v>
          </cell>
          <cell r="D19">
            <v>8.0587859999999996</v>
          </cell>
          <cell r="E19">
            <v>5.6071330000000001</v>
          </cell>
          <cell r="F19">
            <v>5.1524089999999996</v>
          </cell>
          <cell r="G19">
            <v>5.0719370000000001</v>
          </cell>
          <cell r="H19">
            <v>3.7879040000000002</v>
          </cell>
          <cell r="I19">
            <v>6.064292</v>
          </cell>
          <cell r="J19">
            <v>7.1547280000000004</v>
          </cell>
          <cell r="K19">
            <v>7.3502289999999997</v>
          </cell>
          <cell r="L19">
            <v>5.5407140000000004</v>
          </cell>
          <cell r="M19">
            <v>5.7089169999999996</v>
          </cell>
          <cell r="N19">
            <v>6.2740049999999998</v>
          </cell>
          <cell r="O19">
            <v>6.6380530000000002</v>
          </cell>
          <cell r="P19">
            <v>5.5146759999999997</v>
          </cell>
          <cell r="Q19">
            <v>4.8033380000000001</v>
          </cell>
          <cell r="R19">
            <v>4.9705399999999997</v>
          </cell>
          <cell r="S19">
            <v>5.5691170000000003</v>
          </cell>
          <cell r="T19">
            <v>5.5280449999999997</v>
          </cell>
          <cell r="U19">
            <v>5.3845789999999996</v>
          </cell>
          <cell r="V19">
            <v>5.3553360000000003</v>
          </cell>
          <cell r="W19">
            <v>4.8442249999999998</v>
          </cell>
        </row>
      </sheetData>
      <sheetData sheetId="54"/>
      <sheetData sheetId="55"/>
      <sheetData sheetId="56"/>
      <sheetData sheetId="57">
        <row r="14">
          <cell r="B14" t="str">
            <v>Motor Gasoline</v>
          </cell>
          <cell r="C14">
            <v>95.294904000000002</v>
          </cell>
          <cell r="D14">
            <v>104.91652000000001</v>
          </cell>
          <cell r="E14">
            <v>95.994128000000003</v>
          </cell>
          <cell r="F14">
            <v>108.349104</v>
          </cell>
          <cell r="G14">
            <v>122.185005</v>
          </cell>
          <cell r="H14">
            <v>107.609844</v>
          </cell>
          <cell r="I14">
            <v>123.4297</v>
          </cell>
          <cell r="J14">
            <v>121.252827</v>
          </cell>
          <cell r="K14">
            <v>126.541038</v>
          </cell>
          <cell r="L14">
            <v>132.905295</v>
          </cell>
          <cell r="M14">
            <v>141.429114</v>
          </cell>
          <cell r="N14">
            <v>133.24186599999999</v>
          </cell>
          <cell r="O14">
            <v>135.849018</v>
          </cell>
          <cell r="P14">
            <v>143.98476199999999</v>
          </cell>
          <cell r="Q14">
            <v>142.237268</v>
          </cell>
          <cell r="R14">
            <v>149.11774600000001</v>
          </cell>
          <cell r="S14">
            <v>153.239486</v>
          </cell>
          <cell r="T14">
            <v>154.06473099999999</v>
          </cell>
          <cell r="U14">
            <v>154.89173700000001</v>
          </cell>
          <cell r="V14">
            <v>155.58157600000001</v>
          </cell>
          <cell r="W14">
            <v>126.565234</v>
          </cell>
        </row>
        <row r="15">
          <cell r="B15" t="str">
            <v>Diesel Fuel Oil</v>
          </cell>
          <cell r="C15">
            <v>60.983248000000003</v>
          </cell>
          <cell r="D15">
            <v>73.66713</v>
          </cell>
          <cell r="E15">
            <v>76.654904000000002</v>
          </cell>
          <cell r="F15">
            <v>93.986954999999995</v>
          </cell>
          <cell r="G15">
            <v>102.167012</v>
          </cell>
          <cell r="H15">
            <v>100.93397899999999</v>
          </cell>
          <cell r="I15">
            <v>118.779427</v>
          </cell>
          <cell r="J15">
            <v>125.623391</v>
          </cell>
          <cell r="K15">
            <v>133.70753300000001</v>
          </cell>
          <cell r="L15">
            <v>143.066912</v>
          </cell>
          <cell r="M15">
            <v>167.04098999999999</v>
          </cell>
          <cell r="N15">
            <v>166.643685</v>
          </cell>
          <cell r="O15">
            <v>160.65320500000001</v>
          </cell>
          <cell r="P15">
            <v>167.38865799999999</v>
          </cell>
          <cell r="Q15">
            <v>160.25576799999999</v>
          </cell>
          <cell r="R15">
            <v>147.40665999999999</v>
          </cell>
          <cell r="S15">
            <v>135.14936599999999</v>
          </cell>
          <cell r="T15">
            <v>141.76556099999999</v>
          </cell>
          <cell r="U15">
            <v>155.944526</v>
          </cell>
          <cell r="V15">
            <v>150.185067</v>
          </cell>
          <cell r="W15">
            <v>142.157974</v>
          </cell>
        </row>
        <row r="16">
          <cell r="B16" t="str">
            <v>Ethanol</v>
          </cell>
          <cell r="C16" t="str">
            <v>n.a.</v>
          </cell>
          <cell r="D16" t="str">
            <v>n.a.</v>
          </cell>
          <cell r="E16" t="str">
            <v>n.a.</v>
          </cell>
          <cell r="F16" t="str">
            <v>n.a.</v>
          </cell>
          <cell r="G16" t="str">
            <v>n.a.</v>
          </cell>
          <cell r="H16">
            <v>0.52571299999999999</v>
          </cell>
          <cell r="I16">
            <v>0.63025900000000001</v>
          </cell>
          <cell r="J16">
            <v>2.534967</v>
          </cell>
          <cell r="K16">
            <v>2.5137299999999998</v>
          </cell>
          <cell r="L16">
            <v>3.0489929999999998</v>
          </cell>
          <cell r="M16">
            <v>4.2702349999999996</v>
          </cell>
          <cell r="N16">
            <v>6.3098510000000001</v>
          </cell>
          <cell r="O16">
            <v>6.9752830000000001</v>
          </cell>
          <cell r="P16">
            <v>6.3519259999999997</v>
          </cell>
          <cell r="Q16">
            <v>6.8640340000000002</v>
          </cell>
          <cell r="R16" t="str">
            <v>n.a.</v>
          </cell>
          <cell r="S16" t="str">
            <v>n.a.</v>
          </cell>
          <cell r="T16" t="str">
            <v>n.a.</v>
          </cell>
          <cell r="U16" t="str">
            <v>n.a.</v>
          </cell>
          <cell r="V16" t="str">
            <v>n.a.</v>
          </cell>
          <cell r="W16" t="str">
            <v>n.a.</v>
          </cell>
        </row>
        <row r="17">
          <cell r="B17" t="str">
            <v>Biodiesel Fuel</v>
          </cell>
          <cell r="C17">
            <v>0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 t="str">
            <v>n.a.</v>
          </cell>
          <cell r="O17" t="str">
            <v>n.a.</v>
          </cell>
          <cell r="P17" t="str">
            <v>n.a.</v>
          </cell>
          <cell r="Q17" t="str">
            <v>n.a.</v>
          </cell>
          <cell r="R17" t="str">
            <v>n.a.</v>
          </cell>
          <cell r="S17" t="str">
            <v>n.a.</v>
          </cell>
          <cell r="T17" t="str">
            <v>n.a.</v>
          </cell>
          <cell r="U17" t="str">
            <v>n.a.</v>
          </cell>
          <cell r="V17" t="str">
            <v>n.a.</v>
          </cell>
          <cell r="W17" t="str">
            <v>n.a.</v>
          </cell>
        </row>
      </sheetData>
      <sheetData sheetId="58"/>
      <sheetData sheetId="59"/>
      <sheetData sheetId="60"/>
      <sheetData sheetId="61"/>
      <sheetData sheetId="62"/>
      <sheetData sheetId="63"/>
      <sheetData sheetId="64">
        <row r="33">
          <cell r="C33">
            <v>311430.81680099998</v>
          </cell>
        </row>
        <row r="39">
          <cell r="C39">
            <v>104881.671</v>
          </cell>
          <cell r="D39">
            <v>102534.77</v>
          </cell>
          <cell r="E39">
            <v>95094.45</v>
          </cell>
          <cell r="F39">
            <v>90326.455000000002</v>
          </cell>
          <cell r="G39">
            <v>101965.192</v>
          </cell>
          <cell r="H39">
            <v>109975.113</v>
          </cell>
          <cell r="I39">
            <v>118728.73136400001</v>
          </cell>
          <cell r="J39">
            <v>126333.878</v>
          </cell>
          <cell r="K39">
            <v>129600.466</v>
          </cell>
          <cell r="L39">
            <v>122682.87</v>
          </cell>
          <cell r="M39">
            <v>136286.48800000001</v>
          </cell>
          <cell r="N39">
            <v>147106.71299999999</v>
          </cell>
          <cell r="O39">
            <v>156022.96</v>
          </cell>
          <cell r="P39">
            <v>155927.079</v>
          </cell>
          <cell r="Q39">
            <v>166704.41399999999</v>
          </cell>
          <cell r="R39">
            <v>175656.71400000001</v>
          </cell>
          <cell r="S39">
            <v>192644.285</v>
          </cell>
          <cell r="T39">
            <v>210500.016</v>
          </cell>
          <cell r="U39">
            <v>228168.554</v>
          </cell>
          <cell r="V39">
            <v>233216.962</v>
          </cell>
          <cell r="W39">
            <v>62038.51</v>
          </cell>
        </row>
        <row r="40">
          <cell r="C40">
            <v>1548.5070000000001</v>
          </cell>
          <cell r="D40">
            <v>1553.059</v>
          </cell>
          <cell r="E40">
            <v>1596.9469999999999</v>
          </cell>
          <cell r="F40">
            <v>1433.643</v>
          </cell>
          <cell r="G40">
            <v>1420.8040000000001</v>
          </cell>
          <cell r="H40">
            <v>1478.454</v>
          </cell>
          <cell r="I40">
            <v>1450.481</v>
          </cell>
          <cell r="J40">
            <v>1453.0050000000001</v>
          </cell>
          <cell r="K40">
            <v>1574.2929999999999</v>
          </cell>
          <cell r="L40">
            <v>1413.3520000000001</v>
          </cell>
          <cell r="M40">
            <v>1403.8530000000001</v>
          </cell>
          <cell r="N40">
            <v>1404.39</v>
          </cell>
          <cell r="O40">
            <v>1373.8009999999999</v>
          </cell>
          <cell r="P40">
            <v>1365.414</v>
          </cell>
          <cell r="Q40">
            <v>1327.2170000000001</v>
          </cell>
          <cell r="R40">
            <v>1349.3710000000001</v>
          </cell>
          <cell r="S40">
            <v>1408.145</v>
          </cell>
          <cell r="T40">
            <v>1528.6289999999999</v>
          </cell>
          <cell r="U40">
            <v>1529.5309999999999</v>
          </cell>
          <cell r="V40">
            <v>1729.2650000000001</v>
          </cell>
          <cell r="W40">
            <v>235.4</v>
          </cell>
        </row>
      </sheetData>
      <sheetData sheetId="65"/>
      <sheetData sheetId="66"/>
      <sheetData sheetId="67">
        <row r="11">
          <cell r="C11">
            <v>848.34199999999998</v>
          </cell>
        </row>
      </sheetData>
      <sheetData sheetId="68">
        <row r="32">
          <cell r="C32">
            <v>17540.195667</v>
          </cell>
          <cell r="D32">
            <v>18057.532985999998</v>
          </cell>
          <cell r="E32">
            <v>18922.644060999999</v>
          </cell>
          <cell r="F32">
            <v>19453.650639</v>
          </cell>
          <cell r="G32">
            <v>20125.298144</v>
          </cell>
          <cell r="H32">
            <v>20799.571120000001</v>
          </cell>
          <cell r="I32">
            <v>20900.002994999999</v>
          </cell>
          <cell r="J32">
            <v>22520.831058</v>
          </cell>
          <cell r="K32">
            <v>22658.225773999999</v>
          </cell>
          <cell r="L32">
            <v>23286.946753</v>
          </cell>
          <cell r="M32">
            <v>24405.588384999999</v>
          </cell>
          <cell r="N32">
            <v>24834.721421999999</v>
          </cell>
          <cell r="O32">
            <v>25651.282168999998</v>
          </cell>
          <cell r="P32">
            <v>27031.509542</v>
          </cell>
          <cell r="Q32">
            <v>27316.860615000001</v>
          </cell>
          <cell r="R32">
            <v>28787.111292000001</v>
          </cell>
          <cell r="S32">
            <v>31175.661573000001</v>
          </cell>
          <cell r="T32">
            <v>32596.716909999999</v>
          </cell>
          <cell r="U32">
            <v>34271.155735</v>
          </cell>
          <cell r="V32">
            <v>35831.578302000002</v>
          </cell>
          <cell r="W32">
            <v>31210.195146999999</v>
          </cell>
        </row>
        <row r="33">
          <cell r="C33">
            <v>20135.507355999998</v>
          </cell>
          <cell r="D33">
            <v>23090.880028</v>
          </cell>
          <cell r="E33">
            <v>22450.911834999999</v>
          </cell>
          <cell r="F33">
            <v>26646.899684</v>
          </cell>
          <cell r="G33">
            <v>29932.302115999999</v>
          </cell>
          <cell r="H33">
            <v>28129.348363000001</v>
          </cell>
          <cell r="I33">
            <v>36121.380508000002</v>
          </cell>
          <cell r="J33">
            <v>37923.784602</v>
          </cell>
          <cell r="K33">
            <v>39105.653659000003</v>
          </cell>
          <cell r="L33">
            <v>39033.379507999998</v>
          </cell>
          <cell r="M33">
            <v>46824.728588999998</v>
          </cell>
          <cell r="N33">
            <v>46480.488707999997</v>
          </cell>
          <cell r="O33">
            <v>46810.015319999999</v>
          </cell>
          <cell r="P33">
            <v>49722.263067</v>
          </cell>
          <cell r="Q33">
            <v>49197.494008000001</v>
          </cell>
          <cell r="R33">
            <v>47985.555871999997</v>
          </cell>
          <cell r="S33">
            <v>47531.613572000002</v>
          </cell>
          <cell r="T33">
            <v>49487.768766000001</v>
          </cell>
          <cell r="U33">
            <v>52810.075806000001</v>
          </cell>
          <cell r="V33">
            <v>52896.429543999999</v>
          </cell>
          <cell r="W33">
            <v>47087.664247000001</v>
          </cell>
        </row>
        <row r="34">
          <cell r="C34">
            <v>202452.56170200001</v>
          </cell>
          <cell r="D34">
            <v>192848.80335999999</v>
          </cell>
          <cell r="E34">
            <v>193333.21058399999</v>
          </cell>
          <cell r="F34">
            <v>211766.78386200001</v>
          </cell>
          <cell r="G34">
            <v>224909.81162600001</v>
          </cell>
          <cell r="H34">
            <v>233582.97946</v>
          </cell>
          <cell r="I34">
            <v>225104.523586</v>
          </cell>
          <cell r="J34">
            <v>224839.335078</v>
          </cell>
          <cell r="K34">
            <v>223801.807547</v>
          </cell>
          <cell r="L34">
            <v>208531.29384</v>
          </cell>
          <cell r="M34">
            <v>221766.50700899999</v>
          </cell>
          <cell r="N34">
            <v>231630.598772</v>
          </cell>
          <cell r="O34">
            <v>241494.93114299999</v>
          </cell>
          <cell r="P34">
            <v>251387.478129</v>
          </cell>
          <cell r="Q34">
            <v>268567.26711700001</v>
          </cell>
          <cell r="R34">
            <v>277395.79283400002</v>
          </cell>
          <cell r="S34">
            <v>294715.68835900002</v>
          </cell>
          <cell r="T34">
            <v>299159.96433400002</v>
          </cell>
          <cell r="U34">
            <v>269094.07835299999</v>
          </cell>
          <cell r="V34">
            <v>279975.73099700001</v>
          </cell>
          <cell r="W34">
            <v>263530.72332699999</v>
          </cell>
        </row>
        <row r="35">
          <cell r="C35">
            <v>2327.3020000000001</v>
          </cell>
          <cell r="D35">
            <v>2172.424</v>
          </cell>
          <cell r="E35">
            <v>2150.9140000000002</v>
          </cell>
          <cell r="F35">
            <v>1855.077</v>
          </cell>
          <cell r="G35">
            <v>2012.9390000000001</v>
          </cell>
          <cell r="H35">
            <v>2235.549</v>
          </cell>
          <cell r="I35">
            <v>2226.9948890000001</v>
          </cell>
          <cell r="J35">
            <v>1997.175</v>
          </cell>
          <cell r="K35">
            <v>1809.4960000000001</v>
          </cell>
          <cell r="L35">
            <v>1628.107</v>
          </cell>
          <cell r="M35">
            <v>2085.2240000000002</v>
          </cell>
          <cell r="N35">
            <v>2211.8530000000001</v>
          </cell>
          <cell r="O35">
            <v>2282.826</v>
          </cell>
          <cell r="P35">
            <v>2273.0610000000001</v>
          </cell>
          <cell r="Q35">
            <v>2376.0839999999998</v>
          </cell>
          <cell r="R35">
            <v>2283.7669999999998</v>
          </cell>
          <cell r="S35">
            <v>2546.75</v>
          </cell>
          <cell r="T35">
            <v>3089.8879999999999</v>
          </cell>
          <cell r="U35">
            <v>3352.1129999999998</v>
          </cell>
          <cell r="V35">
            <v>3256.982</v>
          </cell>
          <cell r="W35">
            <v>2465.3919999999998</v>
          </cell>
        </row>
        <row r="36">
          <cell r="C36">
            <v>322511</v>
          </cell>
          <cell r="D36">
            <v>323211</v>
          </cell>
          <cell r="E36">
            <v>317807</v>
          </cell>
          <cell r="F36">
            <v>318263</v>
          </cell>
          <cell r="G36">
            <v>338898</v>
          </cell>
          <cell r="H36">
            <v>352140</v>
          </cell>
          <cell r="I36">
            <v>352477</v>
          </cell>
          <cell r="J36">
            <v>358832</v>
          </cell>
          <cell r="K36">
            <v>340092</v>
          </cell>
          <cell r="L36">
            <v>299829</v>
          </cell>
          <cell r="M36">
            <v>341325</v>
          </cell>
          <cell r="N36">
            <v>352091</v>
          </cell>
          <cell r="O36">
            <v>371074</v>
          </cell>
          <cell r="P36">
            <v>386132</v>
          </cell>
          <cell r="Q36">
            <v>415462</v>
          </cell>
          <cell r="R36">
            <v>411813</v>
          </cell>
          <cell r="S36">
            <v>395889</v>
          </cell>
          <cell r="T36">
            <v>423664</v>
          </cell>
          <cell r="U36">
            <v>448319</v>
          </cell>
          <cell r="V36">
            <v>451277</v>
          </cell>
          <cell r="W36">
            <v>420233</v>
          </cell>
        </row>
        <row r="37">
          <cell r="C37">
            <v>210499</v>
          </cell>
          <cell r="D37">
            <v>201195</v>
          </cell>
          <cell r="E37">
            <v>231463</v>
          </cell>
          <cell r="F37">
            <v>243293</v>
          </cell>
          <cell r="G37">
            <v>240537</v>
          </cell>
          <cell r="H37">
            <v>259113</v>
          </cell>
          <cell r="I37">
            <v>259640</v>
          </cell>
          <cell r="J37">
            <v>251637</v>
          </cell>
          <cell r="K37">
            <v>242848</v>
          </cell>
          <cell r="L37">
            <v>211653</v>
          </cell>
          <cell r="M37">
            <v>214839</v>
          </cell>
          <cell r="N37">
            <v>195675</v>
          </cell>
          <cell r="O37">
            <v>199380</v>
          </cell>
          <cell r="P37">
            <v>201080</v>
          </cell>
          <cell r="Q37">
            <v>199935</v>
          </cell>
          <cell r="R37">
            <v>202637</v>
          </cell>
          <cell r="S37">
            <v>204085</v>
          </cell>
          <cell r="T37">
            <v>205533</v>
          </cell>
          <cell r="U37">
            <v>206981</v>
          </cell>
          <cell r="V37">
            <v>208429</v>
          </cell>
          <cell r="W37">
            <v>209877</v>
          </cell>
        </row>
      </sheetData>
      <sheetData sheetId="69"/>
      <sheetData sheetId="70"/>
      <sheetData sheetId="71">
        <row r="15">
          <cell r="C15">
            <v>1518.462</v>
          </cell>
          <cell r="D15">
            <v>1590.145</v>
          </cell>
          <cell r="E15">
            <v>1631.9670000000001</v>
          </cell>
          <cell r="F15">
            <v>1680.807</v>
          </cell>
          <cell r="G15">
            <v>1755.874</v>
          </cell>
          <cell r="H15">
            <v>1807.9179999999999</v>
          </cell>
          <cell r="I15">
            <v>1822.9269999999999</v>
          </cell>
          <cell r="J15">
            <v>1944.22</v>
          </cell>
          <cell r="K15">
            <v>2083.893</v>
          </cell>
          <cell r="L15">
            <v>2174.4490000000001</v>
          </cell>
          <cell r="M15">
            <v>2257.7040000000002</v>
          </cell>
          <cell r="N15">
            <v>2337.8429999999998</v>
          </cell>
          <cell r="O15">
            <v>2387.3850000000002</v>
          </cell>
          <cell r="P15">
            <v>2524.7330000000002</v>
          </cell>
          <cell r="Q15">
            <v>2683.9639999999999</v>
          </cell>
          <cell r="R15">
            <v>2858.873</v>
          </cell>
          <cell r="S15">
            <v>3052.1460000000002</v>
          </cell>
          <cell r="T15">
            <v>3223.2820000000002</v>
          </cell>
          <cell r="U15">
            <v>3397.1819999999998</v>
          </cell>
          <cell r="V15">
            <v>3492.4029999999998</v>
          </cell>
          <cell r="W15">
            <v>3526.0770000000002</v>
          </cell>
        </row>
        <row r="16">
          <cell r="C16">
            <v>671.77200000000005</v>
          </cell>
          <cell r="D16">
            <v>719.95600000000002</v>
          </cell>
          <cell r="E16">
            <v>749.29499999999996</v>
          </cell>
          <cell r="F16">
            <v>795.66300000000001</v>
          </cell>
          <cell r="G16">
            <v>852.03800000000001</v>
          </cell>
          <cell r="H16">
            <v>886.52700000000004</v>
          </cell>
          <cell r="I16">
            <v>1001.174</v>
          </cell>
          <cell r="J16">
            <v>1114.751</v>
          </cell>
          <cell r="K16">
            <v>1230.9349999999999</v>
          </cell>
          <cell r="L16">
            <v>1315.116</v>
          </cell>
          <cell r="M16">
            <v>1405.1849999999999</v>
          </cell>
          <cell r="N16">
            <v>1431.6869999999999</v>
          </cell>
          <cell r="O16">
            <v>1449.673</v>
          </cell>
          <cell r="P16">
            <v>1501.615</v>
          </cell>
          <cell r="Q16">
            <v>1551.1690000000001</v>
          </cell>
          <cell r="R16">
            <v>1597.0119999999999</v>
          </cell>
          <cell r="S16">
            <v>1623.5419999999999</v>
          </cell>
          <cell r="T16">
            <v>1662.5450000000001</v>
          </cell>
          <cell r="U16">
            <v>1693.71</v>
          </cell>
          <cell r="V16">
            <v>1697.396</v>
          </cell>
          <cell r="W16">
            <v>1671.95</v>
          </cell>
        </row>
        <row r="17">
          <cell r="C17">
            <v>301.495</v>
          </cell>
          <cell r="D17">
            <v>319.06299999999999</v>
          </cell>
          <cell r="E17">
            <v>325.34199999999998</v>
          </cell>
          <cell r="F17">
            <v>343.108</v>
          </cell>
          <cell r="G17">
            <v>345.74</v>
          </cell>
          <cell r="H17">
            <v>359.39499999999998</v>
          </cell>
          <cell r="I17">
            <v>375.75799999999998</v>
          </cell>
          <cell r="J17">
            <v>386.49900000000002</v>
          </cell>
          <cell r="K17">
            <v>392.923</v>
          </cell>
          <cell r="L17">
            <v>390.76499999999999</v>
          </cell>
          <cell r="M17">
            <v>396.23200000000003</v>
          </cell>
          <cell r="N17">
            <v>415.42200000000003</v>
          </cell>
          <cell r="O17">
            <v>431.61399999999998</v>
          </cell>
          <cell r="P17">
            <v>432.68400000000003</v>
          </cell>
          <cell r="Q17">
            <v>455.00400000000002</v>
          </cell>
          <cell r="R17">
            <v>464.322</v>
          </cell>
          <cell r="S17">
            <v>462.90800000000002</v>
          </cell>
          <cell r="T17">
            <v>470.541</v>
          </cell>
          <cell r="U17">
            <v>481.18200000000002</v>
          </cell>
          <cell r="V17">
            <v>488.90199999999999</v>
          </cell>
          <cell r="W17">
            <v>494.52800000000002</v>
          </cell>
        </row>
        <row r="19">
          <cell r="C19">
            <v>21658.662745000001</v>
          </cell>
          <cell r="D19">
            <v>21160.062836000001</v>
          </cell>
          <cell r="E19">
            <v>21472.203277000001</v>
          </cell>
          <cell r="F19">
            <v>21301.830623999998</v>
          </cell>
          <cell r="G19">
            <v>20966.521359999999</v>
          </cell>
          <cell r="H19">
            <v>20917.650624999998</v>
          </cell>
          <cell r="I19">
            <v>20720.024273999999</v>
          </cell>
          <cell r="J19">
            <v>20808.642950000001</v>
          </cell>
          <cell r="K19">
            <v>19532.384989999999</v>
          </cell>
          <cell r="L19">
            <v>19238.358656</v>
          </cell>
          <cell r="M19">
            <v>19419.006344000001</v>
          </cell>
          <cell r="N19">
            <v>19083.093804</v>
          </cell>
          <cell r="O19">
            <v>19301.511129999999</v>
          </cell>
          <cell r="P19">
            <v>19233.556892000001</v>
          </cell>
          <cell r="Q19">
            <v>18283.478574000001</v>
          </cell>
          <cell r="R19">
            <v>18088.726564000001</v>
          </cell>
          <cell r="S19">
            <v>18349.118032999999</v>
          </cell>
          <cell r="T19">
            <v>18166.880185000002</v>
          </cell>
          <cell r="U19">
            <v>18122.359253999999</v>
          </cell>
          <cell r="V19">
            <v>18430.892240000001</v>
          </cell>
          <cell r="W19">
            <v>15900.453023</v>
          </cell>
        </row>
        <row r="20">
          <cell r="C20">
            <v>24978.103593</v>
          </cell>
          <cell r="D20">
            <v>26506.304334</v>
          </cell>
          <cell r="E20">
            <v>24559.602684000001</v>
          </cell>
          <cell r="F20">
            <v>27227.79118</v>
          </cell>
          <cell r="G20">
            <v>28330.841132000001</v>
          </cell>
          <cell r="H20">
            <v>25383.861577</v>
          </cell>
          <cell r="I20">
            <v>28748.231816</v>
          </cell>
          <cell r="J20">
            <v>26999.963362999999</v>
          </cell>
          <cell r="K20">
            <v>25213.539237000001</v>
          </cell>
          <cell r="L20">
            <v>23555.998241000001</v>
          </cell>
          <cell r="M20">
            <v>26446.683517000001</v>
          </cell>
          <cell r="N20">
            <v>25766.299981</v>
          </cell>
          <cell r="O20">
            <v>25627.024698000001</v>
          </cell>
          <cell r="P20">
            <v>26279.781085999999</v>
          </cell>
          <cell r="Q20">
            <v>25171.744779000001</v>
          </cell>
          <cell r="R20">
            <v>23846.893104999999</v>
          </cell>
          <cell r="S20">
            <v>23235.310694</v>
          </cell>
          <cell r="T20">
            <v>23624.026355999998</v>
          </cell>
          <cell r="U20">
            <v>24746.124489000002</v>
          </cell>
          <cell r="V20">
            <v>24732.763166000001</v>
          </cell>
          <cell r="W20">
            <v>22351.841902</v>
          </cell>
        </row>
        <row r="21">
          <cell r="C21">
            <v>93281.100875000004</v>
          </cell>
          <cell r="D21">
            <v>83963.591180999996</v>
          </cell>
          <cell r="E21">
            <v>82549.953213000001</v>
          </cell>
          <cell r="F21">
            <v>85738.819115999999</v>
          </cell>
          <cell r="G21">
            <v>90366.877313000005</v>
          </cell>
          <cell r="H21">
            <v>94197.089049000002</v>
          </cell>
          <cell r="I21">
            <v>86979.384946000006</v>
          </cell>
          <cell r="J21">
            <v>87328.496883999993</v>
          </cell>
          <cell r="K21">
            <v>85737.883958000006</v>
          </cell>
          <cell r="L21">
            <v>90034.210988000006</v>
          </cell>
          <cell r="M21">
            <v>91741.903619000004</v>
          </cell>
          <cell r="N21">
            <v>93028.358122000005</v>
          </cell>
          <cell r="O21">
            <v>90912.031069000004</v>
          </cell>
          <cell r="P21">
            <v>92546.255864999999</v>
          </cell>
          <cell r="Q21">
            <v>89652.373407999999</v>
          </cell>
          <cell r="R21">
            <v>84038.005223999993</v>
          </cell>
          <cell r="S21">
            <v>79815.813473999995</v>
          </cell>
          <cell r="T21">
            <v>84218.721988999998</v>
          </cell>
          <cell r="U21">
            <v>87193.033611000006</v>
          </cell>
          <cell r="V21">
            <v>86900.381909999996</v>
          </cell>
          <cell r="W21">
            <v>81083.351953000005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enu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26"/>
      <sheetName val="Table 27"/>
      <sheetName val="Table 28"/>
      <sheetName val="Table 29"/>
      <sheetName val="Table 30"/>
      <sheetName val="Table 31"/>
      <sheetName val="Table 32"/>
      <sheetName val="Table 33"/>
      <sheetName val="Table 34"/>
      <sheetName val="Table 35"/>
      <sheetName val="Table 36"/>
      <sheetName val="Table 3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4">
          <cell r="C14">
            <v>0.78851199999999999</v>
          </cell>
        </row>
      </sheetData>
      <sheetData sheetId="15">
        <row r="14">
          <cell r="C14">
            <v>1.0488000000000001E-2</v>
          </cell>
          <cell r="D14">
            <v>9.972E-3</v>
          </cell>
          <cell r="E14">
            <v>8.7399999999999995E-3</v>
          </cell>
          <cell r="F14">
            <v>8.1200000000000005E-3</v>
          </cell>
          <cell r="G14">
            <v>8.9079999999999993E-3</v>
          </cell>
          <cell r="H14">
            <v>9.9050000000000006E-3</v>
          </cell>
          <cell r="I14">
            <v>8.2880000000000002E-3</v>
          </cell>
          <cell r="J14">
            <v>8.6940000000000003E-3</v>
          </cell>
          <cell r="K14">
            <v>7.0800000000000004E-3</v>
          </cell>
          <cell r="L14">
            <v>4.8529999999999997E-3</v>
          </cell>
          <cell r="M14">
            <v>4.7840000000000001E-3</v>
          </cell>
          <cell r="N14">
            <v>4.9659999999999999E-3</v>
          </cell>
          <cell r="O14">
            <v>3.725E-3</v>
          </cell>
          <cell r="P14">
            <v>3.375E-3</v>
          </cell>
          <cell r="Q14">
            <v>3.8500000000000001E-3</v>
          </cell>
          <cell r="R14">
            <v>3.718E-3</v>
          </cell>
          <cell r="S14">
            <v>3.9560000000000003E-3</v>
          </cell>
          <cell r="T14">
            <v>4.3499999999999997E-3</v>
          </cell>
          <cell r="U14">
            <v>4.7999999999999996E-3</v>
          </cell>
          <cell r="V14">
            <v>6.6239999999999997E-3</v>
          </cell>
          <cell r="W14">
            <v>1.0626E-2</v>
          </cell>
        </row>
        <row r="15">
          <cell r="C15">
            <v>2.3197100000000002</v>
          </cell>
          <cell r="D15">
            <v>1.742796</v>
          </cell>
          <cell r="E15">
            <v>2.2028219999999998</v>
          </cell>
          <cell r="F15">
            <v>1.843415</v>
          </cell>
          <cell r="G15">
            <v>1.907978</v>
          </cell>
          <cell r="H15">
            <v>1.96427</v>
          </cell>
          <cell r="I15">
            <v>1.8478079999999999</v>
          </cell>
          <cell r="J15">
            <v>1.568052</v>
          </cell>
          <cell r="K15">
            <v>1.4485440000000001</v>
          </cell>
          <cell r="L15">
            <v>1.2765690000000001</v>
          </cell>
          <cell r="M15">
            <v>1.6327480000000001</v>
          </cell>
          <cell r="N15">
            <v>1.7252559999999999</v>
          </cell>
          <cell r="O15">
            <v>1.476575</v>
          </cell>
          <cell r="P15">
            <v>1.5200750000000001</v>
          </cell>
          <cell r="Q15">
            <v>1.4216</v>
          </cell>
          <cell r="R15">
            <v>1.024254</v>
          </cell>
          <cell r="S15">
            <v>1.035345</v>
          </cell>
          <cell r="T15">
            <v>1.3853249999999999</v>
          </cell>
          <cell r="U15">
            <v>1.9341999999999999</v>
          </cell>
          <cell r="V15">
            <v>1.8624000000000001</v>
          </cell>
          <cell r="W15">
            <v>2.672472</v>
          </cell>
        </row>
      </sheetData>
      <sheetData sheetId="16"/>
      <sheetData sheetId="17">
        <row r="12">
          <cell r="C12">
            <v>0.57675200000000004</v>
          </cell>
        </row>
      </sheetData>
      <sheetData sheetId="18">
        <row r="12">
          <cell r="C12">
            <v>15.807248</v>
          </cell>
          <cell r="D12">
            <v>13.100631999999999</v>
          </cell>
          <cell r="E12">
            <v>10.688748</v>
          </cell>
          <cell r="F12">
            <v>7.0864599999999998</v>
          </cell>
          <cell r="G12">
            <v>5.0039249999999997</v>
          </cell>
          <cell r="H12">
            <v>5.3539599999999998</v>
          </cell>
          <cell r="I12">
            <v>5.2474780000000001</v>
          </cell>
          <cell r="J12">
            <v>5.2465159999999997</v>
          </cell>
          <cell r="K12">
            <v>8.1112529999999996</v>
          </cell>
          <cell r="L12">
            <v>5.4438519999999997</v>
          </cell>
          <cell r="M12">
            <v>6.3398820000000002</v>
          </cell>
          <cell r="N12">
            <v>8.3022299999999998</v>
          </cell>
          <cell r="O12">
            <v>8.533258</v>
          </cell>
          <cell r="P12">
            <v>6.6512339999999996</v>
          </cell>
          <cell r="Q12">
            <v>8.2846879999999992</v>
          </cell>
          <cell r="R12">
            <v>8.2880760000000002</v>
          </cell>
          <cell r="S12">
            <v>9.8032540000000008</v>
          </cell>
          <cell r="T12">
            <v>13.662469</v>
          </cell>
          <cell r="U12">
            <v>12.5055</v>
          </cell>
          <cell r="V12">
            <v>12.252349000000001</v>
          </cell>
          <cell r="W12">
            <v>11.715396</v>
          </cell>
        </row>
      </sheetData>
      <sheetData sheetId="19">
        <row r="14">
          <cell r="C14">
            <v>14.358000000000001</v>
          </cell>
          <cell r="D14">
            <v>17.391999999999999</v>
          </cell>
          <cell r="E14">
            <v>19.317</v>
          </cell>
          <cell r="F14">
            <v>15.756</v>
          </cell>
          <cell r="G14">
            <v>16.201000000000001</v>
          </cell>
          <cell r="H14">
            <v>15.305</v>
          </cell>
          <cell r="I14">
            <v>15.462999999999999</v>
          </cell>
          <cell r="J14">
            <v>13.218</v>
          </cell>
          <cell r="K14">
            <v>14.292999999999999</v>
          </cell>
          <cell r="L14">
            <v>10.839</v>
          </cell>
          <cell r="M14">
            <v>11.143000000000001</v>
          </cell>
          <cell r="N14">
            <v>10.597</v>
          </cell>
          <cell r="O14">
            <v>10.711</v>
          </cell>
          <cell r="P14">
            <v>10.76</v>
          </cell>
          <cell r="Q14">
            <v>10.537000000000001</v>
          </cell>
          <cell r="R14">
            <v>13.526999999999999</v>
          </cell>
          <cell r="S14">
            <v>14.641</v>
          </cell>
          <cell r="T14">
            <v>13.909000000000001</v>
          </cell>
          <cell r="U14">
            <v>14.201000000000001</v>
          </cell>
          <cell r="V14">
            <v>17.562999999999999</v>
          </cell>
          <cell r="W14">
            <v>19.058</v>
          </cell>
        </row>
        <row r="15">
          <cell r="C15">
            <v>19.032</v>
          </cell>
          <cell r="D15">
            <v>24.088999999999999</v>
          </cell>
          <cell r="E15">
            <v>22.341000000000001</v>
          </cell>
          <cell r="F15">
            <v>37.07</v>
          </cell>
          <cell r="G15">
            <v>36.804000000000002</v>
          </cell>
          <cell r="H15">
            <v>35.953000000000003</v>
          </cell>
          <cell r="I15">
            <v>34.965000000000003</v>
          </cell>
          <cell r="J15">
            <v>42.097000000000001</v>
          </cell>
          <cell r="K15">
            <v>34.735999999999997</v>
          </cell>
          <cell r="L15">
            <v>36.167999999999999</v>
          </cell>
          <cell r="M15">
            <v>37.637</v>
          </cell>
          <cell r="N15">
            <v>24.782</v>
          </cell>
          <cell r="O15">
            <v>25.873999999999999</v>
          </cell>
          <cell r="P15">
            <v>21.771000000000001</v>
          </cell>
          <cell r="Q15">
            <v>17.797999999999998</v>
          </cell>
          <cell r="R15">
            <v>15.702999999999999</v>
          </cell>
          <cell r="S15">
            <v>10.836</v>
          </cell>
          <cell r="T15">
            <v>11.212</v>
          </cell>
          <cell r="U15">
            <v>12.754</v>
          </cell>
          <cell r="V15">
            <v>14.808</v>
          </cell>
          <cell r="W15">
            <v>8.827</v>
          </cell>
        </row>
      </sheetData>
      <sheetData sheetId="20">
        <row r="14">
          <cell r="B14" t="str">
            <v>Natural Gas</v>
          </cell>
        </row>
      </sheetData>
      <sheetData sheetId="21">
        <row r="13">
          <cell r="C13">
            <v>77.040000000000006</v>
          </cell>
        </row>
      </sheetData>
      <sheetData sheetId="22"/>
      <sheetData sheetId="23"/>
      <sheetData sheetId="24"/>
      <sheetData sheetId="25">
        <row r="14">
          <cell r="B14" t="str">
            <v>Natural Gas</v>
          </cell>
        </row>
      </sheetData>
      <sheetData sheetId="26"/>
      <sheetData sheetId="27"/>
      <sheetData sheetId="28">
        <row r="14">
          <cell r="B14" t="str">
            <v>Natural Gas</v>
          </cell>
        </row>
      </sheetData>
      <sheetData sheetId="29">
        <row r="14">
          <cell r="B14" t="str">
            <v>Electricity</v>
          </cell>
        </row>
      </sheetData>
      <sheetData sheetId="30">
        <row r="14">
          <cell r="B14" t="str">
            <v>Motor Gasoline</v>
          </cell>
        </row>
      </sheetData>
      <sheetData sheetId="31">
        <row r="13">
          <cell r="C13">
            <v>5.4080000000000004</v>
          </cell>
        </row>
      </sheetData>
      <sheetData sheetId="32">
        <row r="12">
          <cell r="C12">
            <v>0.431253</v>
          </cell>
        </row>
      </sheetData>
      <sheetData sheetId="33"/>
      <sheetData sheetId="34"/>
      <sheetData sheetId="35">
        <row r="14">
          <cell r="B14" t="str">
            <v>Natural Gas</v>
          </cell>
          <cell r="C14">
            <v>1.7465999999999999E-2</v>
          </cell>
          <cell r="D14">
            <v>1.0699999999999999E-2</v>
          </cell>
          <cell r="E14">
            <v>6.8799999999999998E-3</v>
          </cell>
          <cell r="F14">
            <v>7.1809999999999999E-3</v>
          </cell>
          <cell r="G14">
            <v>7.4130000000000003E-3</v>
          </cell>
          <cell r="H14">
            <v>8.3599999999999994E-3</v>
          </cell>
          <cell r="I14">
            <v>2.0074000000000002E-2</v>
          </cell>
          <cell r="J14">
            <v>1.9588999999999999E-2</v>
          </cell>
          <cell r="K14">
            <v>2.1426000000000001E-2</v>
          </cell>
          <cell r="L14">
            <v>2.4461E-2</v>
          </cell>
          <cell r="M14">
            <v>4.0410000000000001E-2</v>
          </cell>
          <cell r="N14">
            <v>7.6186000000000004E-2</v>
          </cell>
          <cell r="O14">
            <v>8.2762000000000002E-2</v>
          </cell>
          <cell r="P14">
            <v>6.8056000000000005E-2</v>
          </cell>
          <cell r="Q14">
            <v>6.8484000000000003E-2</v>
          </cell>
          <cell r="R14">
            <v>5.6723000000000003E-2</v>
          </cell>
          <cell r="S14">
            <v>5.0345000000000001E-2</v>
          </cell>
          <cell r="T14">
            <v>4.0687000000000001E-2</v>
          </cell>
          <cell r="U14">
            <v>3.1891999999999997E-2</v>
          </cell>
          <cell r="V14">
            <v>2.6200999999999999E-2</v>
          </cell>
          <cell r="W14">
            <v>1.5044999999999999E-2</v>
          </cell>
        </row>
        <row r="15">
          <cell r="B15" t="str">
            <v>Motor Gasoline</v>
          </cell>
          <cell r="C15">
            <v>18.310497999999999</v>
          </cell>
          <cell r="D15">
            <v>17.831052</v>
          </cell>
          <cell r="E15">
            <v>18.333635999999998</v>
          </cell>
          <cell r="F15">
            <v>18.493980000000001</v>
          </cell>
          <cell r="G15">
            <v>19.687480999999998</v>
          </cell>
          <cell r="H15">
            <v>18.909317999999999</v>
          </cell>
          <cell r="I15">
            <v>17.684258</v>
          </cell>
          <cell r="J15">
            <v>18.915735999999999</v>
          </cell>
          <cell r="K15">
            <v>18.274384999999999</v>
          </cell>
          <cell r="L15">
            <v>18.722961000000002</v>
          </cell>
          <cell r="M15">
            <v>18.669203</v>
          </cell>
          <cell r="N15">
            <v>17.706695</v>
          </cell>
          <cell r="O15">
            <v>18.387968999999998</v>
          </cell>
          <cell r="P15">
            <v>19.315529000000002</v>
          </cell>
          <cell r="Q15">
            <v>20.253498</v>
          </cell>
          <cell r="R15">
            <v>22.133557</v>
          </cell>
          <cell r="S15">
            <v>24.991479000000002</v>
          </cell>
          <cell r="T15">
            <v>25.717399</v>
          </cell>
          <cell r="U15">
            <v>26.604725999999999</v>
          </cell>
          <cell r="V15">
            <v>26.616357000000001</v>
          </cell>
          <cell r="W15">
            <v>24.64171</v>
          </cell>
        </row>
        <row r="16">
          <cell r="B16" t="str">
            <v>Diesel Fuel Oil</v>
          </cell>
          <cell r="C16">
            <v>0.95623999999999998</v>
          </cell>
          <cell r="D16">
            <v>1.1572100000000001</v>
          </cell>
          <cell r="E16">
            <v>1.1929940000000001</v>
          </cell>
          <cell r="F16">
            <v>1.1405369999999999</v>
          </cell>
          <cell r="G16">
            <v>0.95433199999999996</v>
          </cell>
          <cell r="H16">
            <v>0.91774599999999995</v>
          </cell>
          <cell r="I16">
            <v>0.19133700000000001</v>
          </cell>
          <cell r="J16">
            <v>0.21734600000000001</v>
          </cell>
          <cell r="K16">
            <v>0.25613799999999998</v>
          </cell>
          <cell r="L16">
            <v>0.221891</v>
          </cell>
          <cell r="M16">
            <v>0.22941900000000001</v>
          </cell>
          <cell r="N16">
            <v>0.22314600000000001</v>
          </cell>
          <cell r="O16">
            <v>0.23205899999999999</v>
          </cell>
          <cell r="P16">
            <v>0.28142499999999998</v>
          </cell>
          <cell r="Q16">
            <v>0.322517</v>
          </cell>
          <cell r="R16">
            <v>0.38390400000000002</v>
          </cell>
          <cell r="S16">
            <v>0.47084500000000001</v>
          </cell>
          <cell r="T16">
            <v>0.526474</v>
          </cell>
          <cell r="U16">
            <v>0.61824900000000005</v>
          </cell>
          <cell r="V16">
            <v>0.66560799999999998</v>
          </cell>
          <cell r="W16">
            <v>0.72602299999999997</v>
          </cell>
        </row>
        <row r="17">
          <cell r="B17" t="str">
            <v>Ethanol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>
            <v>0.66451499999999997</v>
          </cell>
          <cell r="N17">
            <v>0.75318399999999996</v>
          </cell>
          <cell r="O17">
            <v>0.72803099999999998</v>
          </cell>
          <cell r="P17">
            <v>0.68974599999999997</v>
          </cell>
          <cell r="Q17">
            <v>0.74087499999999995</v>
          </cell>
          <cell r="R17" t="str">
            <v>n.a.</v>
          </cell>
          <cell r="S17" t="str">
            <v>n.a.</v>
          </cell>
          <cell r="T17" t="str">
            <v>n.a.</v>
          </cell>
          <cell r="U17" t="str">
            <v>n.a.</v>
          </cell>
          <cell r="V17" t="str">
            <v>n.a.</v>
          </cell>
          <cell r="W17" t="str">
            <v>n.a.</v>
          </cell>
        </row>
        <row r="18">
          <cell r="B18" t="str">
            <v>Biodiesel Fuel</v>
          </cell>
          <cell r="C18">
            <v>0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 t="str">
            <v>n.a.</v>
          </cell>
          <cell r="O18" t="str">
            <v>n.a.</v>
          </cell>
          <cell r="P18" t="str">
            <v>n.a.</v>
          </cell>
          <cell r="Q18" t="str">
            <v>n.a.</v>
          </cell>
          <cell r="R18" t="str">
            <v>n.a.</v>
          </cell>
          <cell r="S18" t="str">
            <v>n.a.</v>
          </cell>
          <cell r="T18" t="str">
            <v>n.a.</v>
          </cell>
          <cell r="U18" t="str">
            <v>n.a.</v>
          </cell>
          <cell r="V18" t="str">
            <v>n.a.</v>
          </cell>
          <cell r="W18" t="str">
            <v>n.a.</v>
          </cell>
        </row>
        <row r="19">
          <cell r="B19" t="str">
            <v>Propane</v>
          </cell>
          <cell r="C19">
            <v>2.2956910000000001</v>
          </cell>
          <cell r="D19">
            <v>2.3252999999999999</v>
          </cell>
          <cell r="E19">
            <v>2.0577100000000002</v>
          </cell>
          <cell r="F19">
            <v>1.774208</v>
          </cell>
          <cell r="G19">
            <v>1.6388240000000001</v>
          </cell>
          <cell r="H19">
            <v>1.331861</v>
          </cell>
          <cell r="I19">
            <v>1.5671850000000001</v>
          </cell>
          <cell r="J19">
            <v>2.2577609999999999</v>
          </cell>
          <cell r="K19">
            <v>2.7620499999999999</v>
          </cell>
          <cell r="L19">
            <v>1.836498</v>
          </cell>
          <cell r="M19">
            <v>1.9423079999999999</v>
          </cell>
          <cell r="N19">
            <v>1.79114</v>
          </cell>
          <cell r="O19">
            <v>1.6513230000000001</v>
          </cell>
          <cell r="P19">
            <v>1.4675800000000001</v>
          </cell>
          <cell r="Q19">
            <v>1.2235229999999999</v>
          </cell>
          <cell r="R19">
            <v>1.267916</v>
          </cell>
          <cell r="S19">
            <v>1.0564070000000001</v>
          </cell>
          <cell r="T19">
            <v>1.1304069999999999</v>
          </cell>
          <cell r="U19">
            <v>1.828962</v>
          </cell>
          <cell r="V19">
            <v>1.740251</v>
          </cell>
          <cell r="W19">
            <v>1.3370390000000001</v>
          </cell>
        </row>
      </sheetData>
      <sheetData sheetId="36">
        <row r="14">
          <cell r="B14" t="str">
            <v>Motor Gasoline</v>
          </cell>
          <cell r="C14">
            <v>14.510031</v>
          </cell>
          <cell r="D14">
            <v>14.304651</v>
          </cell>
          <cell r="E14">
            <v>13.117673999999999</v>
          </cell>
          <cell r="F14">
            <v>16.027391999999999</v>
          </cell>
          <cell r="G14">
            <v>18.742360000000001</v>
          </cell>
          <cell r="H14">
            <v>18.967013999999999</v>
          </cell>
          <cell r="I14">
            <v>25.267481</v>
          </cell>
          <cell r="J14">
            <v>19.708939999999998</v>
          </cell>
          <cell r="K14">
            <v>22.067404</v>
          </cell>
          <cell r="L14">
            <v>25.494308</v>
          </cell>
          <cell r="M14">
            <v>25.258251999999999</v>
          </cell>
          <cell r="N14">
            <v>23.395047999999999</v>
          </cell>
          <cell r="O14">
            <v>23.883773000000001</v>
          </cell>
          <cell r="P14">
            <v>24.510031999999999</v>
          </cell>
          <cell r="Q14">
            <v>24.467973000000001</v>
          </cell>
          <cell r="R14">
            <v>25.676110999999999</v>
          </cell>
          <cell r="S14">
            <v>27.264127999999999</v>
          </cell>
          <cell r="T14">
            <v>27.049306000000001</v>
          </cell>
          <cell r="U14">
            <v>27.495867000000001</v>
          </cell>
          <cell r="V14">
            <v>25.808294</v>
          </cell>
          <cell r="W14">
            <v>22.331354000000001</v>
          </cell>
        </row>
        <row r="15">
          <cell r="B15" t="str">
            <v>Diesel Fuel Oil</v>
          </cell>
          <cell r="C15">
            <v>11.686574999999999</v>
          </cell>
          <cell r="D15">
            <v>16.257135000000002</v>
          </cell>
          <cell r="E15">
            <v>17.233530999999999</v>
          </cell>
          <cell r="F15">
            <v>23.160761999999998</v>
          </cell>
          <cell r="G15">
            <v>25.416985</v>
          </cell>
          <cell r="H15">
            <v>28.611953</v>
          </cell>
          <cell r="I15">
            <v>33.345461999999998</v>
          </cell>
          <cell r="J15">
            <v>30.658567000000001</v>
          </cell>
          <cell r="K15">
            <v>35.909928000000001</v>
          </cell>
          <cell r="L15">
            <v>34.564383999999997</v>
          </cell>
          <cell r="M15">
            <v>38.715873000000002</v>
          </cell>
          <cell r="N15">
            <v>36.493589999999998</v>
          </cell>
          <cell r="O15">
            <v>37.605499999999999</v>
          </cell>
          <cell r="P15">
            <v>41.668455999999999</v>
          </cell>
          <cell r="Q15">
            <v>39.249513999999998</v>
          </cell>
          <cell r="R15">
            <v>36.593426999999998</v>
          </cell>
          <cell r="S15">
            <v>36.252048000000002</v>
          </cell>
          <cell r="T15">
            <v>38.678162</v>
          </cell>
          <cell r="U15">
            <v>42.393362000000003</v>
          </cell>
          <cell r="V15">
            <v>41.540503000000001</v>
          </cell>
          <cell r="W15">
            <v>40.109292000000003</v>
          </cell>
        </row>
        <row r="16">
          <cell r="B16" t="str">
            <v>Ethanol</v>
          </cell>
          <cell r="C16" t="str">
            <v>n.a.</v>
          </cell>
          <cell r="D16" t="str">
            <v>n.a.</v>
          </cell>
          <cell r="E16" t="str">
            <v>n.a.</v>
          </cell>
          <cell r="F16" t="str">
            <v>n.a.</v>
          </cell>
          <cell r="G16" t="str">
            <v>n.a.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>
            <v>0.89904700000000004</v>
          </cell>
          <cell r="N16">
            <v>0.99514800000000003</v>
          </cell>
          <cell r="O16">
            <v>0.94562599999999997</v>
          </cell>
          <cell r="P16">
            <v>0.87523899999999999</v>
          </cell>
          <cell r="Q16">
            <v>0.89504099999999998</v>
          </cell>
          <cell r="R16" t="str">
            <v>n.a.</v>
          </cell>
          <cell r="S16" t="str">
            <v>n.a.</v>
          </cell>
          <cell r="T16" t="str">
            <v>n.a.</v>
          </cell>
          <cell r="U16" t="str">
            <v>n.a.</v>
          </cell>
          <cell r="V16" t="str">
            <v>n.a.</v>
          </cell>
          <cell r="W16" t="str">
            <v>n.a.</v>
          </cell>
        </row>
        <row r="17">
          <cell r="B17" t="str">
            <v>Biodiesel Fuel</v>
          </cell>
          <cell r="C17">
            <v>0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 t="str">
            <v>n.a.</v>
          </cell>
          <cell r="O17" t="str">
            <v>n.a.</v>
          </cell>
          <cell r="P17" t="str">
            <v>n.a.</v>
          </cell>
          <cell r="Q17" t="str">
            <v>n.a.</v>
          </cell>
          <cell r="R17" t="str">
            <v>n.a.</v>
          </cell>
          <cell r="S17" t="str">
            <v>n.a.</v>
          </cell>
          <cell r="T17" t="str">
            <v>n.a.</v>
          </cell>
          <cell r="U17" t="str">
            <v>n.a.</v>
          </cell>
          <cell r="V17" t="str">
            <v>n.a.</v>
          </cell>
          <cell r="W17" t="str">
            <v>n.a.</v>
          </cell>
        </row>
        <row r="48">
          <cell r="C48">
            <v>39.768286000000003</v>
          </cell>
          <cell r="D48">
            <v>33.329146000000001</v>
          </cell>
          <cell r="E48">
            <v>32.685389000000001</v>
          </cell>
          <cell r="F48">
            <v>35.322592999999998</v>
          </cell>
          <cell r="G48">
            <v>40.043968999999997</v>
          </cell>
          <cell r="H48">
            <v>38.927034999999997</v>
          </cell>
          <cell r="I48">
            <v>33.780804000000003</v>
          </cell>
          <cell r="J48">
            <v>40.470613999999998</v>
          </cell>
          <cell r="K48">
            <v>39.504179000000001</v>
          </cell>
          <cell r="L48">
            <v>32.446091000000003</v>
          </cell>
          <cell r="M48">
            <v>31.949408999999999</v>
          </cell>
          <cell r="N48">
            <v>30.545499</v>
          </cell>
          <cell r="O48">
            <v>33.203811000000002</v>
          </cell>
          <cell r="P48">
            <v>36.800905</v>
          </cell>
          <cell r="Q48">
            <v>37.111536000000001</v>
          </cell>
          <cell r="R48">
            <v>35.657141000000003</v>
          </cell>
          <cell r="S48">
            <v>36.931012000000003</v>
          </cell>
          <cell r="T48">
            <v>39.195943999999997</v>
          </cell>
          <cell r="U48">
            <v>42.778925000000001</v>
          </cell>
          <cell r="V48">
            <v>44.528669999999998</v>
          </cell>
          <cell r="W48">
            <v>42.736893999999999</v>
          </cell>
        </row>
      </sheetData>
      <sheetData sheetId="37">
        <row r="13">
          <cell r="C13">
            <v>53.360999999999997</v>
          </cell>
        </row>
        <row r="26">
          <cell r="B26" t="str">
            <v>Freight Light Trucks</v>
          </cell>
          <cell r="C26">
            <v>236.25</v>
          </cell>
          <cell r="D26">
            <v>251.14400000000001</v>
          </cell>
          <cell r="E26">
            <v>256.88299999999998</v>
          </cell>
          <cell r="F26">
            <v>266.55200000000002</v>
          </cell>
          <cell r="G26">
            <v>275.17099999999999</v>
          </cell>
          <cell r="H26">
            <v>275.95499999999998</v>
          </cell>
          <cell r="I26">
            <v>281.37400000000002</v>
          </cell>
          <cell r="J26">
            <v>305.94799999999998</v>
          </cell>
          <cell r="K26">
            <v>340.04199999999997</v>
          </cell>
          <cell r="L26">
            <v>352.84899999999999</v>
          </cell>
          <cell r="M26">
            <v>362.12</v>
          </cell>
          <cell r="N26">
            <v>372.26600000000002</v>
          </cell>
          <cell r="O26">
            <v>371.05799999999999</v>
          </cell>
          <cell r="P26">
            <v>398.81799999999998</v>
          </cell>
          <cell r="Q26">
            <v>421.20499999999998</v>
          </cell>
          <cell r="R26">
            <v>448.88099999999997</v>
          </cell>
          <cell r="S26">
            <v>481.10500000000002</v>
          </cell>
          <cell r="T26">
            <v>506.11200000000002</v>
          </cell>
          <cell r="U26">
            <v>520.91300000000001</v>
          </cell>
          <cell r="V26">
            <v>553.66399999999999</v>
          </cell>
          <cell r="W26">
            <v>567.70500000000004</v>
          </cell>
        </row>
        <row r="27">
          <cell r="B27" t="str">
            <v>Medium Trucks</v>
          </cell>
          <cell r="C27">
            <v>93.808000000000007</v>
          </cell>
          <cell r="D27">
            <v>104.209</v>
          </cell>
          <cell r="E27">
            <v>109.55800000000001</v>
          </cell>
          <cell r="F27">
            <v>121.182</v>
          </cell>
          <cell r="G27">
            <v>134.125</v>
          </cell>
          <cell r="H27">
            <v>144.99</v>
          </cell>
          <cell r="I27">
            <v>200.554</v>
          </cell>
          <cell r="J27">
            <v>224.679</v>
          </cell>
          <cell r="K27">
            <v>251.84100000000001</v>
          </cell>
          <cell r="L27">
            <v>269.34100000000001</v>
          </cell>
          <cell r="M27">
            <v>288.21100000000001</v>
          </cell>
          <cell r="N27">
            <v>291.43799999999999</v>
          </cell>
          <cell r="O27">
            <v>289.94400000000002</v>
          </cell>
          <cell r="P27">
            <v>302.858</v>
          </cell>
          <cell r="Q27">
            <v>307.5</v>
          </cell>
          <cell r="R27">
            <v>314.95499999999998</v>
          </cell>
          <cell r="S27">
            <v>318.70600000000002</v>
          </cell>
          <cell r="T27">
            <v>327.20299999999997</v>
          </cell>
          <cell r="U27">
            <v>333.55700000000002</v>
          </cell>
          <cell r="V27">
            <v>335.67200000000003</v>
          </cell>
          <cell r="W27">
            <v>333.952</v>
          </cell>
        </row>
        <row r="28">
          <cell r="B28" t="str">
            <v>Heavy Trucks</v>
          </cell>
          <cell r="C28">
            <v>24.547999999999998</v>
          </cell>
          <cell r="D28">
            <v>27.001000000000001</v>
          </cell>
          <cell r="E28">
            <v>27.675999999999998</v>
          </cell>
          <cell r="F28">
            <v>29.48</v>
          </cell>
          <cell r="G28">
            <v>30.756</v>
          </cell>
          <cell r="H28">
            <v>32.088000000000001</v>
          </cell>
          <cell r="I28">
            <v>33.476999999999997</v>
          </cell>
          <cell r="J28">
            <v>34.926000000000002</v>
          </cell>
          <cell r="K28">
            <v>36.436999999999998</v>
          </cell>
          <cell r="L28">
            <v>38.015000000000001</v>
          </cell>
          <cell r="M28">
            <v>39.659999999999997</v>
          </cell>
          <cell r="N28">
            <v>40.459000000000003</v>
          </cell>
          <cell r="O28">
            <v>41.414999999999999</v>
          </cell>
          <cell r="P28">
            <v>42.475999999999999</v>
          </cell>
          <cell r="Q28">
            <v>43.863</v>
          </cell>
          <cell r="R28">
            <v>45.033000000000001</v>
          </cell>
          <cell r="S28">
            <v>45.241</v>
          </cell>
          <cell r="T28">
            <v>45.393000000000001</v>
          </cell>
          <cell r="U28">
            <v>47.978000000000002</v>
          </cell>
          <cell r="V28">
            <v>49.098999999999997</v>
          </cell>
          <cell r="W28">
            <v>49.344000000000001</v>
          </cell>
        </row>
        <row r="38">
          <cell r="B38" t="str">
            <v>Freight Light Trucks</v>
          </cell>
          <cell r="C38">
            <v>20601.666825</v>
          </cell>
          <cell r="D38">
            <v>19332.737241999999</v>
          </cell>
          <cell r="E38">
            <v>19184.576192</v>
          </cell>
          <cell r="F38">
            <v>18387.186240999999</v>
          </cell>
          <cell r="G38">
            <v>18596.713991000001</v>
          </cell>
          <cell r="H38">
            <v>17714.368488</v>
          </cell>
          <cell r="I38">
            <v>16115.767231</v>
          </cell>
          <cell r="J38">
            <v>16355.821995</v>
          </cell>
          <cell r="K38">
            <v>14666.502122</v>
          </cell>
          <cell r="L38">
            <v>13947.545367999999</v>
          </cell>
          <cell r="M38">
            <v>14212.716641999999</v>
          </cell>
          <cell r="N38">
            <v>13265.912934</v>
          </cell>
          <cell r="O38">
            <v>13841.722577</v>
          </cell>
          <cell r="P38">
            <v>13434.004003</v>
          </cell>
          <cell r="Q38">
            <v>13279.845292</v>
          </cell>
          <cell r="R38">
            <v>13261.678105999999</v>
          </cell>
          <cell r="S38">
            <v>13952.462121</v>
          </cell>
          <cell r="T38">
            <v>13828.979281</v>
          </cell>
          <cell r="U38">
            <v>14347.52693</v>
          </cell>
          <cell r="V38">
            <v>13714.561722</v>
          </cell>
          <cell r="W38">
            <v>12439.948205999999</v>
          </cell>
        </row>
        <row r="39">
          <cell r="B39" t="str">
            <v>Medium Trucks</v>
          </cell>
          <cell r="C39">
            <v>29865.314273</v>
          </cell>
          <cell r="D39">
            <v>31038.481661000002</v>
          </cell>
          <cell r="E39">
            <v>29196.352404000001</v>
          </cell>
          <cell r="F39">
            <v>34278.097874999999</v>
          </cell>
          <cell r="G39">
            <v>35145.525807999999</v>
          </cell>
          <cell r="H39">
            <v>34994.011137000001</v>
          </cell>
          <cell r="I39">
            <v>34343.909863000001</v>
          </cell>
          <cell r="J39">
            <v>26578.669462999998</v>
          </cell>
          <cell r="K39">
            <v>26875.546769</v>
          </cell>
          <cell r="L39">
            <v>24773.061355000002</v>
          </cell>
          <cell r="M39">
            <v>26691.273933</v>
          </cell>
          <cell r="N39">
            <v>25150.152061000001</v>
          </cell>
          <cell r="O39">
            <v>26277.572603000001</v>
          </cell>
          <cell r="P39">
            <v>27361.250635</v>
          </cell>
          <cell r="Q39">
            <v>26382.701075000001</v>
          </cell>
          <cell r="R39">
            <v>25254.987558000001</v>
          </cell>
          <cell r="S39">
            <v>25883.452074000001</v>
          </cell>
          <cell r="T39">
            <v>26463.466800999999</v>
          </cell>
          <cell r="U39">
            <v>28049.000358000001</v>
          </cell>
          <cell r="V39">
            <v>27291.749556999999</v>
          </cell>
          <cell r="W39">
            <v>25790.539121000002</v>
          </cell>
        </row>
        <row r="40">
          <cell r="B40" t="str">
            <v>Heavy Trucks</v>
          </cell>
          <cell r="C40">
            <v>110815.326371</v>
          </cell>
          <cell r="D40">
            <v>85351.975453999999</v>
          </cell>
          <cell r="E40">
            <v>82558.340221999999</v>
          </cell>
          <cell r="F40">
            <v>84689.474828000006</v>
          </cell>
          <cell r="G40">
            <v>93059.094486000002</v>
          </cell>
          <cell r="H40">
            <v>87716.725133</v>
          </cell>
          <cell r="I40">
            <v>65037.290658999998</v>
          </cell>
          <cell r="J40">
            <v>74629.138703999997</v>
          </cell>
          <cell r="K40">
            <v>74084.032181999995</v>
          </cell>
          <cell r="L40">
            <v>60937.361620999996</v>
          </cell>
          <cell r="M40">
            <v>56254.320789999998</v>
          </cell>
          <cell r="N40">
            <v>52217.533335</v>
          </cell>
          <cell r="O40">
            <v>55495.761356000003</v>
          </cell>
          <cell r="P40">
            <v>60019.167457000003</v>
          </cell>
          <cell r="Q40">
            <v>58658.574581000001</v>
          </cell>
          <cell r="R40">
            <v>54939.240209000003</v>
          </cell>
          <cell r="S40">
            <v>56685.552639000001</v>
          </cell>
          <cell r="T40">
            <v>60008.430654999996</v>
          </cell>
          <cell r="U40">
            <v>62014.705498000003</v>
          </cell>
          <cell r="V40">
            <v>63144.718078999998</v>
          </cell>
          <cell r="W40">
            <v>60351.232511000002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enu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26"/>
      <sheetName val="Table 27"/>
      <sheetName val="Table 28"/>
      <sheetName val="Table 29"/>
      <sheetName val="Table 30"/>
      <sheetName val="Table 31"/>
      <sheetName val="Table 32"/>
      <sheetName val="Table 33"/>
      <sheetName val="Table 34"/>
      <sheetName val="Table 35"/>
      <sheetName val="Table 36"/>
      <sheetName val="Table 3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4">
          <cell r="C14">
            <v>0.78708599999999995</v>
          </cell>
        </row>
      </sheetData>
      <sheetData sheetId="15">
        <row r="14">
          <cell r="C14">
            <v>3.9139999999999999E-3</v>
          </cell>
          <cell r="D14">
            <v>5.94E-3</v>
          </cell>
          <cell r="E14">
            <v>6.1180000000000002E-3</v>
          </cell>
          <cell r="F14">
            <v>7.8050000000000003E-3</v>
          </cell>
          <cell r="G14">
            <v>5.4400000000000004E-3</v>
          </cell>
          <cell r="H14">
            <v>5.4250000000000001E-3</v>
          </cell>
          <cell r="I14">
            <v>3.3279999999999998E-3</v>
          </cell>
          <cell r="J14">
            <v>4.8869999999999999E-3</v>
          </cell>
          <cell r="K14">
            <v>4.5120000000000004E-3</v>
          </cell>
          <cell r="L14">
            <v>3.0820000000000001E-3</v>
          </cell>
          <cell r="M14">
            <v>3.8999999999999998E-3</v>
          </cell>
          <cell r="N14">
            <v>7.7479999999999997E-3</v>
          </cell>
          <cell r="O14">
            <v>1.1625E-2</v>
          </cell>
          <cell r="P14">
            <v>5.3249999999999999E-3</v>
          </cell>
          <cell r="Q14">
            <v>7.9749999999999995E-3</v>
          </cell>
          <cell r="R14">
            <v>8.6459999999999992E-3</v>
          </cell>
          <cell r="S14">
            <v>8.9700000000000005E-3</v>
          </cell>
          <cell r="T14">
            <v>1.405E-2</v>
          </cell>
          <cell r="U14">
            <v>1.32E-2</v>
          </cell>
          <cell r="V14">
            <v>1.0319999999999999E-2</v>
          </cell>
          <cell r="W14">
            <v>1.6038E-2</v>
          </cell>
        </row>
        <row r="15">
          <cell r="C15">
            <v>1.027938</v>
          </cell>
          <cell r="D15">
            <v>0.93603599999999998</v>
          </cell>
          <cell r="E15">
            <v>0.82805799999999996</v>
          </cell>
          <cell r="F15">
            <v>0.85763999999999996</v>
          </cell>
          <cell r="G15">
            <v>0.80090399999999995</v>
          </cell>
          <cell r="H15">
            <v>0.90229999999999999</v>
          </cell>
          <cell r="I15">
            <v>0.88377600000000001</v>
          </cell>
          <cell r="J15">
            <v>0.81680399999999997</v>
          </cell>
          <cell r="K15">
            <v>0.71361600000000003</v>
          </cell>
          <cell r="L15">
            <v>0.68291599999999997</v>
          </cell>
          <cell r="M15">
            <v>0.75139999999999996</v>
          </cell>
          <cell r="N15">
            <v>0.70545800000000003</v>
          </cell>
          <cell r="O15">
            <v>0.78062500000000001</v>
          </cell>
          <cell r="P15">
            <v>0.797925</v>
          </cell>
          <cell r="Q15">
            <v>0.85185</v>
          </cell>
          <cell r="R15">
            <v>0.79888599999999999</v>
          </cell>
          <cell r="S15">
            <v>0.77627299999999999</v>
          </cell>
          <cell r="T15">
            <v>0.88200000000000001</v>
          </cell>
          <cell r="U15">
            <v>0.89144999999999996</v>
          </cell>
          <cell r="V15">
            <v>0.85339200000000004</v>
          </cell>
          <cell r="W15">
            <v>0.99904199999999999</v>
          </cell>
        </row>
      </sheetData>
      <sheetData sheetId="16"/>
      <sheetData sheetId="17">
        <row r="12">
          <cell r="C12">
            <v>0.81401500000000004</v>
          </cell>
        </row>
      </sheetData>
      <sheetData sheetId="18">
        <row r="12">
          <cell r="C12">
            <v>22.309985000000001</v>
          </cell>
          <cell r="D12">
            <v>27.953994999999999</v>
          </cell>
          <cell r="E12">
            <v>27.260211000000002</v>
          </cell>
          <cell r="F12">
            <v>31.887622</v>
          </cell>
          <cell r="G12">
            <v>32.806198999999999</v>
          </cell>
          <cell r="H12">
            <v>34.507814000000003</v>
          </cell>
          <cell r="I12">
            <v>39.342993999999997</v>
          </cell>
          <cell r="J12">
            <v>44.709400000000002</v>
          </cell>
          <cell r="K12">
            <v>44.427897999999999</v>
          </cell>
          <cell r="L12">
            <v>35.498894999999997</v>
          </cell>
          <cell r="M12">
            <v>26.880206999999999</v>
          </cell>
          <cell r="N12">
            <v>32.455671000000002</v>
          </cell>
          <cell r="O12">
            <v>38.735664</v>
          </cell>
          <cell r="P12">
            <v>37.307512000000003</v>
          </cell>
          <cell r="Q12">
            <v>36.443423000000003</v>
          </cell>
          <cell r="R12">
            <v>31.552385999999998</v>
          </cell>
          <cell r="S12">
            <v>23.56606</v>
          </cell>
          <cell r="T12">
            <v>25.769145000000002</v>
          </cell>
          <cell r="U12">
            <v>23.800412000000001</v>
          </cell>
          <cell r="V12">
            <v>24.287877000000002</v>
          </cell>
          <cell r="W12">
            <v>23.679783</v>
          </cell>
        </row>
      </sheetData>
      <sheetData sheetId="19">
        <row r="14">
          <cell r="L14">
            <v>0.1</v>
          </cell>
          <cell r="M14">
            <v>9.9000000000000005E-2</v>
          </cell>
          <cell r="R14">
            <v>1.4999999999999999E-2</v>
          </cell>
          <cell r="S14">
            <v>0.01</v>
          </cell>
          <cell r="T14">
            <v>1.2E-2</v>
          </cell>
          <cell r="U14">
            <v>1E-3</v>
          </cell>
          <cell r="V14">
            <v>4.4999999999999998E-2</v>
          </cell>
          <cell r="W14">
            <v>4.7E-2</v>
          </cell>
        </row>
        <row r="15"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1E-3</v>
          </cell>
          <cell r="W15">
            <v>0</v>
          </cell>
        </row>
      </sheetData>
      <sheetData sheetId="20">
        <row r="14">
          <cell r="B14" t="str">
            <v>Natural Gas</v>
          </cell>
        </row>
      </sheetData>
      <sheetData sheetId="21">
        <row r="13">
          <cell r="C13">
            <v>64.134</v>
          </cell>
        </row>
      </sheetData>
      <sheetData sheetId="22"/>
      <sheetData sheetId="23"/>
      <sheetData sheetId="24"/>
      <sheetData sheetId="25">
        <row r="14">
          <cell r="B14" t="str">
            <v>Natural Gas</v>
          </cell>
        </row>
      </sheetData>
      <sheetData sheetId="26"/>
      <sheetData sheetId="27"/>
      <sheetData sheetId="28">
        <row r="14">
          <cell r="B14" t="str">
            <v>Natural Gas</v>
          </cell>
        </row>
      </sheetData>
      <sheetData sheetId="29">
        <row r="14">
          <cell r="B14" t="str">
            <v>Electricity</v>
          </cell>
        </row>
      </sheetData>
      <sheetData sheetId="30">
        <row r="14">
          <cell r="B14" t="str">
            <v>Motor Gasoline</v>
          </cell>
        </row>
      </sheetData>
      <sheetData sheetId="31">
        <row r="13">
          <cell r="C13">
            <v>7.23</v>
          </cell>
        </row>
      </sheetData>
      <sheetData sheetId="32">
        <row r="12">
          <cell r="C12">
            <v>0.30283599999999999</v>
          </cell>
        </row>
      </sheetData>
      <sheetData sheetId="33"/>
      <sheetData sheetId="34"/>
      <sheetData sheetId="35">
        <row r="14">
          <cell r="B14" t="str">
            <v>Natural Gas</v>
          </cell>
          <cell r="C14">
            <v>2.7889999999999998E-3</v>
          </cell>
          <cell r="D14">
            <v>2.9640000000000001E-3</v>
          </cell>
          <cell r="E14">
            <v>3.1770000000000001E-3</v>
          </cell>
          <cell r="F14">
            <v>3.1350000000000002E-3</v>
          </cell>
          <cell r="G14">
            <v>3.5509999999999999E-3</v>
          </cell>
          <cell r="H14">
            <v>3.9789999999999999E-3</v>
          </cell>
          <cell r="I14">
            <v>4.4209999999999996E-3</v>
          </cell>
          <cell r="J14">
            <v>3.9690000000000003E-3</v>
          </cell>
          <cell r="K14">
            <v>4.2979999999999997E-3</v>
          </cell>
          <cell r="L14">
            <v>3.4069999999999999E-3</v>
          </cell>
          <cell r="M14">
            <v>3.9979999999999998E-3</v>
          </cell>
          <cell r="N14">
            <v>1.9466000000000001E-2</v>
          </cell>
          <cell r="O14">
            <v>1.5101E-2</v>
          </cell>
          <cell r="P14">
            <v>1.1665999999999999E-2</v>
          </cell>
          <cell r="Q14">
            <v>3.9024000000000003E-2</v>
          </cell>
          <cell r="R14">
            <v>2.0038E-2</v>
          </cell>
          <cell r="S14">
            <v>1.8141999999999998E-2</v>
          </cell>
          <cell r="T14">
            <v>1.7276E-2</v>
          </cell>
          <cell r="U14">
            <v>1.5058E-2</v>
          </cell>
          <cell r="V14">
            <v>1.0826000000000001E-2</v>
          </cell>
          <cell r="W14">
            <v>6.7549999999999997E-3</v>
          </cell>
        </row>
        <row r="15">
          <cell r="B15" t="str">
            <v>Motor Gasoline</v>
          </cell>
          <cell r="C15">
            <v>27.166734000000002</v>
          </cell>
          <cell r="D15">
            <v>28.390768999999999</v>
          </cell>
          <cell r="E15">
            <v>29.340986999999998</v>
          </cell>
          <cell r="F15">
            <v>28.074396</v>
          </cell>
          <cell r="G15">
            <v>27.753419000000001</v>
          </cell>
          <cell r="H15">
            <v>29.307036</v>
          </cell>
          <cell r="I15">
            <v>29.167539999999999</v>
          </cell>
          <cell r="J15">
            <v>31.823751999999999</v>
          </cell>
          <cell r="K15">
            <v>31.157333999999999</v>
          </cell>
          <cell r="L15">
            <v>30.581761</v>
          </cell>
          <cell r="M15">
            <v>30.690632000000001</v>
          </cell>
          <cell r="N15">
            <v>27.829552</v>
          </cell>
          <cell r="O15">
            <v>30.304580000000001</v>
          </cell>
          <cell r="P15">
            <v>33.703716</v>
          </cell>
          <cell r="Q15">
            <v>35.785787999999997</v>
          </cell>
          <cell r="R15">
            <v>36.488822999999996</v>
          </cell>
          <cell r="S15">
            <v>39.405512000000002</v>
          </cell>
          <cell r="T15">
            <v>41.231290000000001</v>
          </cell>
          <cell r="U15">
            <v>42.856124000000001</v>
          </cell>
          <cell r="V15">
            <v>45.313730999999997</v>
          </cell>
          <cell r="W15">
            <v>38.439926</v>
          </cell>
        </row>
        <row r="16">
          <cell r="B16" t="str">
            <v>Diesel Fuel Oil</v>
          </cell>
          <cell r="C16">
            <v>1.2202500000000001</v>
          </cell>
          <cell r="D16">
            <v>1.5274380000000001</v>
          </cell>
          <cell r="E16">
            <v>1.7802979999999999</v>
          </cell>
          <cell r="F16">
            <v>1.355154</v>
          </cell>
          <cell r="G16">
            <v>1.1222129999999999</v>
          </cell>
          <cell r="H16">
            <v>1.3398829999999999</v>
          </cell>
          <cell r="I16">
            <v>0.250724</v>
          </cell>
          <cell r="J16">
            <v>0.27089200000000002</v>
          </cell>
          <cell r="K16">
            <v>0.307259</v>
          </cell>
          <cell r="L16">
            <v>0.375612</v>
          </cell>
          <cell r="M16">
            <v>0.39919199999999999</v>
          </cell>
          <cell r="N16">
            <v>0.37315999999999999</v>
          </cell>
          <cell r="O16">
            <v>0.32759300000000002</v>
          </cell>
          <cell r="P16">
            <v>0.34165099999999998</v>
          </cell>
          <cell r="Q16">
            <v>0.400949</v>
          </cell>
          <cell r="R16">
            <v>0.43240899999999999</v>
          </cell>
          <cell r="S16">
            <v>0.43069800000000003</v>
          </cell>
          <cell r="T16">
            <v>0.46330500000000002</v>
          </cell>
          <cell r="U16">
            <v>0.54922499999999996</v>
          </cell>
          <cell r="V16">
            <v>0.57179800000000003</v>
          </cell>
          <cell r="W16">
            <v>0.62417100000000003</v>
          </cell>
        </row>
        <row r="17">
          <cell r="B17" t="str">
            <v>Ethanol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1.114233</v>
          </cell>
          <cell r="O17">
            <v>1.6760010000000001</v>
          </cell>
          <cell r="P17">
            <v>1.3081240000000001</v>
          </cell>
          <cell r="Q17">
            <v>1.604123</v>
          </cell>
          <cell r="R17" t="str">
            <v>n.a.</v>
          </cell>
          <cell r="S17" t="str">
            <v>n.a.</v>
          </cell>
          <cell r="T17" t="str">
            <v>n.a.</v>
          </cell>
          <cell r="U17" t="str">
            <v>n.a.</v>
          </cell>
          <cell r="V17" t="str">
            <v>n.a.</v>
          </cell>
          <cell r="W17" t="str">
            <v>n.a.</v>
          </cell>
        </row>
        <row r="18">
          <cell r="B18" t="str">
            <v>Biodiesel Fuel</v>
          </cell>
          <cell r="C18">
            <v>0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 t="str">
            <v>n.a.</v>
          </cell>
          <cell r="O18" t="str">
            <v>n.a.</v>
          </cell>
          <cell r="P18" t="str">
            <v>n.a.</v>
          </cell>
          <cell r="Q18" t="str">
            <v>n.a.</v>
          </cell>
          <cell r="R18" t="str">
            <v>n.a.</v>
          </cell>
          <cell r="S18" t="str">
            <v>n.a.</v>
          </cell>
          <cell r="T18" t="str">
            <v>n.a.</v>
          </cell>
          <cell r="U18" t="str">
            <v>n.a.</v>
          </cell>
          <cell r="V18" t="str">
            <v>n.a.</v>
          </cell>
          <cell r="W18" t="str">
            <v>n.a.</v>
          </cell>
        </row>
        <row r="19">
          <cell r="B19" t="str">
            <v>Propane</v>
          </cell>
          <cell r="C19">
            <v>2.4272070000000001</v>
          </cell>
          <cell r="D19">
            <v>2.390393</v>
          </cell>
          <cell r="E19">
            <v>1.800454</v>
          </cell>
          <cell r="F19">
            <v>1.571326</v>
          </cell>
          <cell r="G19">
            <v>1.4122809999999999</v>
          </cell>
          <cell r="H19">
            <v>0.89970799999999995</v>
          </cell>
          <cell r="I19">
            <v>1.4320930000000001</v>
          </cell>
          <cell r="J19">
            <v>1.4558519999999999</v>
          </cell>
          <cell r="K19">
            <v>1.001833</v>
          </cell>
          <cell r="L19">
            <v>0.78631700000000004</v>
          </cell>
          <cell r="M19">
            <v>0.63997599999999999</v>
          </cell>
          <cell r="N19">
            <v>0.81470399999999998</v>
          </cell>
          <cell r="O19">
            <v>0.70091599999999998</v>
          </cell>
          <cell r="P19">
            <v>0.84587000000000001</v>
          </cell>
          <cell r="Q19">
            <v>0.66304300000000005</v>
          </cell>
          <cell r="R19">
            <v>0.77002899999999996</v>
          </cell>
          <cell r="S19">
            <v>0.69418400000000002</v>
          </cell>
          <cell r="T19">
            <v>0.58203199999999999</v>
          </cell>
          <cell r="U19">
            <v>0.55233100000000002</v>
          </cell>
          <cell r="V19">
            <v>0.54701699999999998</v>
          </cell>
          <cell r="W19">
            <v>0.51066299999999998</v>
          </cell>
        </row>
      </sheetData>
      <sheetData sheetId="36">
        <row r="14">
          <cell r="B14" t="str">
            <v>Motor Gasoline</v>
          </cell>
          <cell r="C14">
            <v>17.740863000000001</v>
          </cell>
          <cell r="D14">
            <v>24.212671</v>
          </cell>
          <cell r="E14">
            <v>20.792580000000001</v>
          </cell>
          <cell r="F14">
            <v>24.083435000000001</v>
          </cell>
          <cell r="G14">
            <v>33.666806999999999</v>
          </cell>
          <cell r="H14">
            <v>30.067111000000001</v>
          </cell>
          <cell r="I14">
            <v>36.211446000000002</v>
          </cell>
          <cell r="J14">
            <v>35.423045999999999</v>
          </cell>
          <cell r="K14">
            <v>36.308155999999997</v>
          </cell>
          <cell r="L14">
            <v>36.643543999999999</v>
          </cell>
          <cell r="M14">
            <v>41.332949999999997</v>
          </cell>
          <cell r="N14">
            <v>37.662584000000003</v>
          </cell>
          <cell r="O14">
            <v>41.769267999999997</v>
          </cell>
          <cell r="P14">
            <v>47.990712000000002</v>
          </cell>
          <cell r="Q14">
            <v>48.319471</v>
          </cell>
          <cell r="R14">
            <v>47.908610000000003</v>
          </cell>
          <cell r="S14">
            <v>48.517164000000001</v>
          </cell>
          <cell r="T14">
            <v>48.870507000000003</v>
          </cell>
          <cell r="U14">
            <v>49.280937999999999</v>
          </cell>
          <cell r="V14">
            <v>50.601011999999997</v>
          </cell>
          <cell r="W14">
            <v>40.176319999999997</v>
          </cell>
        </row>
        <row r="15">
          <cell r="B15" t="str">
            <v>Diesel Fuel Oil</v>
          </cell>
          <cell r="C15">
            <v>7.4209759999999996</v>
          </cell>
          <cell r="D15">
            <v>13.215958000000001</v>
          </cell>
          <cell r="E15">
            <v>15.237026</v>
          </cell>
          <cell r="F15">
            <v>15.829507</v>
          </cell>
          <cell r="G15">
            <v>21.142195000000001</v>
          </cell>
          <cell r="H15">
            <v>22.528448999999998</v>
          </cell>
          <cell r="I15">
            <v>30.742008999999999</v>
          </cell>
          <cell r="J15">
            <v>34.454825</v>
          </cell>
          <cell r="K15">
            <v>35.841720000000002</v>
          </cell>
          <cell r="L15">
            <v>41.670892000000002</v>
          </cell>
          <cell r="M15">
            <v>53.815148999999998</v>
          </cell>
          <cell r="N15">
            <v>52.679963999999998</v>
          </cell>
          <cell r="O15">
            <v>51.824133000000003</v>
          </cell>
          <cell r="P15">
            <v>56.155490999999998</v>
          </cell>
          <cell r="Q15">
            <v>57.026352000000003</v>
          </cell>
          <cell r="R15">
            <v>49.356820999999997</v>
          </cell>
          <cell r="S15">
            <v>41.878601000000003</v>
          </cell>
          <cell r="T15">
            <v>42.502409</v>
          </cell>
          <cell r="U15">
            <v>47.430908000000002</v>
          </cell>
          <cell r="V15">
            <v>46.064135999999998</v>
          </cell>
          <cell r="W15">
            <v>45.437724000000003</v>
          </cell>
        </row>
        <row r="16">
          <cell r="B16" t="str">
            <v>Ethanol</v>
          </cell>
          <cell r="C16" t="str">
            <v>n.a.</v>
          </cell>
          <cell r="D16" t="str">
            <v>n.a.</v>
          </cell>
          <cell r="E16" t="str">
            <v>n.a.</v>
          </cell>
          <cell r="F16" t="str">
            <v>n.a.</v>
          </cell>
          <cell r="G16" t="str">
            <v>n.a.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>
            <v>1.507925</v>
          </cell>
          <cell r="O16">
            <v>2.3100580000000002</v>
          </cell>
          <cell r="P16">
            <v>1.8626370000000001</v>
          </cell>
          <cell r="Q16">
            <v>2.1659540000000002</v>
          </cell>
          <cell r="R16" t="str">
            <v>n.a.</v>
          </cell>
          <cell r="S16" t="str">
            <v>n.a.</v>
          </cell>
          <cell r="T16" t="str">
            <v>n.a.</v>
          </cell>
          <cell r="U16" t="str">
            <v>n.a.</v>
          </cell>
          <cell r="V16" t="str">
            <v>n.a.</v>
          </cell>
          <cell r="W16" t="str">
            <v>n.a.</v>
          </cell>
        </row>
        <row r="17">
          <cell r="B17" t="str">
            <v>Biodiesel Fuel</v>
          </cell>
          <cell r="C17">
            <v>0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 t="str">
            <v>n.a.</v>
          </cell>
          <cell r="O17" t="str">
            <v>n.a.</v>
          </cell>
          <cell r="P17" t="str">
            <v>n.a.</v>
          </cell>
          <cell r="Q17" t="str">
            <v>n.a.</v>
          </cell>
          <cell r="R17" t="str">
            <v>n.a.</v>
          </cell>
          <cell r="S17" t="str">
            <v>n.a.</v>
          </cell>
          <cell r="T17" t="str">
            <v>n.a.</v>
          </cell>
          <cell r="U17" t="str">
            <v>n.a.</v>
          </cell>
          <cell r="V17" t="str">
            <v>n.a.</v>
          </cell>
          <cell r="W17" t="str">
            <v>n.a.</v>
          </cell>
        </row>
        <row r="48">
          <cell r="C48">
            <v>77.974734999999995</v>
          </cell>
          <cell r="D48">
            <v>77.709373999999997</v>
          </cell>
          <cell r="E48">
            <v>71.888471999999993</v>
          </cell>
          <cell r="F48">
            <v>82.597125000000005</v>
          </cell>
          <cell r="G48">
            <v>87.701803999999996</v>
          </cell>
          <cell r="H48">
            <v>88.785211000000004</v>
          </cell>
          <cell r="I48">
            <v>93.492750999999998</v>
          </cell>
          <cell r="J48">
            <v>101.673084</v>
          </cell>
          <cell r="K48">
            <v>100.17701700000001</v>
          </cell>
          <cell r="L48">
            <v>106.16074399999999</v>
          </cell>
          <cell r="M48">
            <v>116.831152</v>
          </cell>
          <cell r="N48">
            <v>114.965824</v>
          </cell>
          <cell r="O48">
            <v>117.640044</v>
          </cell>
          <cell r="P48">
            <v>126.90292100000001</v>
          </cell>
          <cell r="Q48">
            <v>137.265028</v>
          </cell>
          <cell r="R48">
            <v>118.631013</v>
          </cell>
          <cell r="S48">
            <v>100.800206</v>
          </cell>
          <cell r="T48">
            <v>104.246128</v>
          </cell>
          <cell r="U48">
            <v>114.41568100000001</v>
          </cell>
          <cell r="V48">
            <v>116.970714</v>
          </cell>
          <cell r="W48">
            <v>114.253587</v>
          </cell>
        </row>
      </sheetData>
      <sheetData sheetId="37">
        <row r="13">
          <cell r="C13">
            <v>61.753999999999998</v>
          </cell>
        </row>
        <row r="26">
          <cell r="B26" t="str">
            <v>Freight Light Trucks</v>
          </cell>
          <cell r="C26">
            <v>290.77600000000001</v>
          </cell>
          <cell r="D26">
            <v>303.90100000000001</v>
          </cell>
          <cell r="E26">
            <v>315.45699999999999</v>
          </cell>
          <cell r="F26">
            <v>312.51900000000001</v>
          </cell>
          <cell r="G26">
            <v>328.57499999999999</v>
          </cell>
          <cell r="H26">
            <v>345.35</v>
          </cell>
          <cell r="I26">
            <v>343.77699999999999</v>
          </cell>
          <cell r="J26">
            <v>383.31299999999999</v>
          </cell>
          <cell r="K26">
            <v>439.05099999999999</v>
          </cell>
          <cell r="L26">
            <v>464.54700000000003</v>
          </cell>
          <cell r="M26">
            <v>479.00700000000001</v>
          </cell>
          <cell r="N26">
            <v>501.21699999999998</v>
          </cell>
          <cell r="O26">
            <v>515.57000000000005</v>
          </cell>
          <cell r="P26">
            <v>549.85599999999999</v>
          </cell>
          <cell r="Q26">
            <v>594.39599999999996</v>
          </cell>
          <cell r="R26">
            <v>629.45000000000005</v>
          </cell>
          <cell r="S26">
            <v>659.76300000000003</v>
          </cell>
          <cell r="T26">
            <v>682.05200000000002</v>
          </cell>
          <cell r="U26">
            <v>703.702</v>
          </cell>
          <cell r="V26">
            <v>713.88</v>
          </cell>
          <cell r="W26">
            <v>735.44899999999996</v>
          </cell>
        </row>
        <row r="27">
          <cell r="B27" t="str">
            <v>Medium Trucks</v>
          </cell>
          <cell r="C27">
            <v>140.423</v>
          </cell>
          <cell r="D27">
            <v>158.4</v>
          </cell>
          <cell r="E27">
            <v>169.75700000000001</v>
          </cell>
          <cell r="F27">
            <v>186.28200000000001</v>
          </cell>
          <cell r="G27">
            <v>208.41499999999999</v>
          </cell>
          <cell r="H27">
            <v>225.554</v>
          </cell>
          <cell r="I27">
            <v>270.709</v>
          </cell>
          <cell r="J27">
            <v>303.084</v>
          </cell>
          <cell r="K27">
            <v>347.81400000000002</v>
          </cell>
          <cell r="L27">
            <v>371.83199999999999</v>
          </cell>
          <cell r="M27">
            <v>388.72500000000002</v>
          </cell>
          <cell r="N27">
            <v>398.33499999999998</v>
          </cell>
          <cell r="O27">
            <v>409.67500000000001</v>
          </cell>
          <cell r="P27">
            <v>435.262</v>
          </cell>
          <cell r="Q27">
            <v>452.10599999999999</v>
          </cell>
          <cell r="R27">
            <v>461.04</v>
          </cell>
          <cell r="S27">
            <v>456.15499999999997</v>
          </cell>
          <cell r="T27">
            <v>453.67599999999999</v>
          </cell>
          <cell r="U27">
            <v>453.64</v>
          </cell>
          <cell r="V27">
            <v>447.13</v>
          </cell>
          <cell r="W27">
            <v>440.58300000000003</v>
          </cell>
        </row>
        <row r="28">
          <cell r="B28" t="str">
            <v>Heavy Trucks</v>
          </cell>
          <cell r="C28">
            <v>51.789000000000001</v>
          </cell>
          <cell r="D28">
            <v>55.738</v>
          </cell>
          <cell r="E28">
            <v>56.820999999999998</v>
          </cell>
          <cell r="F28">
            <v>68.046000000000006</v>
          </cell>
          <cell r="G28">
            <v>68.929000000000002</v>
          </cell>
          <cell r="H28">
            <v>73.522999999999996</v>
          </cell>
          <cell r="I28">
            <v>80.965000000000003</v>
          </cell>
          <cell r="J28">
            <v>87.052000000000007</v>
          </cell>
          <cell r="K28">
            <v>90.968999999999994</v>
          </cell>
          <cell r="L28">
            <v>89.718000000000004</v>
          </cell>
          <cell r="M28">
            <v>89.631</v>
          </cell>
          <cell r="N28">
            <v>95.006</v>
          </cell>
          <cell r="O28">
            <v>101.17100000000001</v>
          </cell>
          <cell r="P28">
            <v>107.161</v>
          </cell>
          <cell r="Q28">
            <v>111.845</v>
          </cell>
          <cell r="R28">
            <v>112.10899999999999</v>
          </cell>
          <cell r="S28">
            <v>106.938</v>
          </cell>
          <cell r="T28">
            <v>107.518</v>
          </cell>
          <cell r="U28">
            <v>110.595</v>
          </cell>
          <cell r="V28">
            <v>111.41500000000001</v>
          </cell>
          <cell r="W28">
            <v>110.907</v>
          </cell>
        </row>
        <row r="38">
          <cell r="B38" t="str">
            <v>Freight Light Trucks</v>
          </cell>
          <cell r="C38">
            <v>20773.290244</v>
          </cell>
          <cell r="D38">
            <v>21106.746081000001</v>
          </cell>
          <cell r="E38">
            <v>20862.744575000001</v>
          </cell>
          <cell r="F38">
            <v>19996.762735</v>
          </cell>
          <cell r="G38">
            <v>18628.113334000001</v>
          </cell>
          <cell r="H38">
            <v>18685.570614</v>
          </cell>
          <cell r="I38">
            <v>18504.832608000001</v>
          </cell>
          <cell r="J38">
            <v>18262.040161000001</v>
          </cell>
          <cell r="K38">
            <v>15557.830277999999</v>
          </cell>
          <cell r="L38">
            <v>14515.282705</v>
          </cell>
          <cell r="M38">
            <v>14201.547973999999</v>
          </cell>
          <cell r="N38">
            <v>12960.756751000001</v>
          </cell>
          <cell r="O38">
            <v>13998.896124000001</v>
          </cell>
          <cell r="P38">
            <v>14552.292367</v>
          </cell>
          <cell r="Q38">
            <v>14448.763557</v>
          </cell>
          <cell r="R38">
            <v>13485.072151</v>
          </cell>
          <cell r="S38">
            <v>13926.885119</v>
          </cell>
          <cell r="T38">
            <v>14145.442155999999</v>
          </cell>
          <cell r="U38">
            <v>14364.196561999999</v>
          </cell>
          <cell r="V38">
            <v>15077.649144000001</v>
          </cell>
          <cell r="W38">
            <v>12531.463569</v>
          </cell>
        </row>
        <row r="39">
          <cell r="B39" t="str">
            <v>Medium Trucks</v>
          </cell>
          <cell r="C39">
            <v>19410.190979999999</v>
          </cell>
          <cell r="D39">
            <v>25347.217809000002</v>
          </cell>
          <cell r="E39">
            <v>22646.064562</v>
          </cell>
          <cell r="F39">
            <v>23068.773721000001</v>
          </cell>
          <cell r="G39">
            <v>28452.060866</v>
          </cell>
          <cell r="H39">
            <v>25189.649789999999</v>
          </cell>
          <cell r="I39">
            <v>29407.596105000001</v>
          </cell>
          <cell r="J39">
            <v>27872.159262000001</v>
          </cell>
          <cell r="K39">
            <v>24532.763789000001</v>
          </cell>
          <cell r="L39">
            <v>23304.541291000001</v>
          </cell>
          <cell r="M39">
            <v>28933.927744000001</v>
          </cell>
          <cell r="N39">
            <v>27650.675753</v>
          </cell>
          <cell r="O39">
            <v>28568.010533000001</v>
          </cell>
          <cell r="P39">
            <v>30201.928491999999</v>
          </cell>
          <cell r="Q39">
            <v>29946.492933000001</v>
          </cell>
          <cell r="R39">
            <v>27062.522785000001</v>
          </cell>
          <cell r="S39">
            <v>25925.852827999999</v>
          </cell>
          <cell r="T39">
            <v>26767.842331</v>
          </cell>
          <cell r="U39">
            <v>28781.904916</v>
          </cell>
          <cell r="V39">
            <v>29728.690553</v>
          </cell>
          <cell r="W39">
            <v>27020.370829</v>
          </cell>
        </row>
        <row r="40">
          <cell r="B40" t="str">
            <v>Heavy Trucks</v>
          </cell>
          <cell r="C40">
            <v>102640.517339</v>
          </cell>
          <cell r="D40">
            <v>96582.206300999998</v>
          </cell>
          <cell r="E40">
            <v>89086.496713</v>
          </cell>
          <cell r="F40">
            <v>86901.603759999998</v>
          </cell>
          <cell r="G40">
            <v>92639.773218999995</v>
          </cell>
          <cell r="H40">
            <v>89445.710433</v>
          </cell>
          <cell r="I40">
            <v>86018.887459999998</v>
          </cell>
          <cell r="J40">
            <v>89062.465125000002</v>
          </cell>
          <cell r="K40">
            <v>81175.942867000005</v>
          </cell>
          <cell r="L40">
            <v>93366.016266000006</v>
          </cell>
          <cell r="M40">
            <v>102756.975974</v>
          </cell>
          <cell r="N40">
            <v>96857.887042999995</v>
          </cell>
          <cell r="O40">
            <v>94490.824120000005</v>
          </cell>
          <cell r="P40">
            <v>97754.531128999995</v>
          </cell>
          <cell r="Q40">
            <v>102902.504426</v>
          </cell>
          <cell r="R40">
            <v>90171.694090000005</v>
          </cell>
          <cell r="S40">
            <v>81628.774372</v>
          </cell>
          <cell r="T40">
            <v>85379.830168</v>
          </cell>
          <cell r="U40">
            <v>92664.358099999998</v>
          </cell>
          <cell r="V40">
            <v>95644.172449000005</v>
          </cell>
          <cell r="W40">
            <v>95516.733380999998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enu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26"/>
      <sheetName val="Table 27"/>
      <sheetName val="Table 28"/>
      <sheetName val="Table 29"/>
      <sheetName val="Table 30"/>
      <sheetName val="Table 31"/>
      <sheetName val="Table 32"/>
      <sheetName val="Table 33"/>
      <sheetName val="Table 34"/>
      <sheetName val="Table 35"/>
      <sheetName val="Table 36"/>
      <sheetName val="Table 3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4">
          <cell r="C14">
            <v>0.20002400000000001</v>
          </cell>
        </row>
      </sheetData>
      <sheetData sheetId="15">
        <row r="14">
          <cell r="C14">
            <v>1.9759999999999999E-3</v>
          </cell>
          <cell r="D14">
            <v>3.4919999999999999E-3</v>
          </cell>
          <cell r="E14">
            <v>4.712E-3</v>
          </cell>
          <cell r="F14">
            <v>2.0999999999999999E-3</v>
          </cell>
          <cell r="G14">
            <v>1.9380000000000001E-3</v>
          </cell>
          <cell r="H14">
            <v>2.5899999999999999E-3</v>
          </cell>
          <cell r="I14">
            <v>2.6879999999999999E-3</v>
          </cell>
          <cell r="J14">
            <v>2.349E-3</v>
          </cell>
          <cell r="K14">
            <v>1.848E-3</v>
          </cell>
          <cell r="L14">
            <v>1.242E-3</v>
          </cell>
          <cell r="M14">
            <v>1.456E-3</v>
          </cell>
          <cell r="N14">
            <v>1.2999999999999999E-3</v>
          </cell>
          <cell r="O14">
            <v>1.7750000000000001E-3</v>
          </cell>
          <cell r="P14">
            <v>6.7500000000000004E-4</v>
          </cell>
          <cell r="Q14">
            <v>2.2499999999999999E-4</v>
          </cell>
          <cell r="R14">
            <v>2.2000000000000001E-4</v>
          </cell>
          <cell r="S14">
            <v>1.84E-4</v>
          </cell>
          <cell r="T14">
            <v>3.5E-4</v>
          </cell>
          <cell r="U14">
            <v>1.75E-4</v>
          </cell>
          <cell r="V14">
            <v>0</v>
          </cell>
          <cell r="W14">
            <v>6.6000000000000005E-5</v>
          </cell>
        </row>
        <row r="15">
          <cell r="C15">
            <v>7.2466000000000003E-2</v>
          </cell>
          <cell r="D15">
            <v>7.4448E-2</v>
          </cell>
          <cell r="E15">
            <v>6.6196000000000005E-2</v>
          </cell>
          <cell r="F15">
            <v>5.194E-2</v>
          </cell>
          <cell r="G15">
            <v>4.8008000000000002E-2</v>
          </cell>
          <cell r="H15">
            <v>6.0269999999999997E-2</v>
          </cell>
          <cell r="I15">
            <v>6.2112000000000001E-2</v>
          </cell>
          <cell r="J15">
            <v>7.6086000000000001E-2</v>
          </cell>
          <cell r="K15">
            <v>7.3032E-2</v>
          </cell>
          <cell r="L15">
            <v>6.4124E-2</v>
          </cell>
          <cell r="M15">
            <v>8.2783999999999996E-2</v>
          </cell>
          <cell r="N15">
            <v>8.7333999999999995E-2</v>
          </cell>
          <cell r="O15">
            <v>8.6150000000000004E-2</v>
          </cell>
          <cell r="P15">
            <v>9.0124999999999997E-2</v>
          </cell>
          <cell r="Q15">
            <v>0.14829999999999999</v>
          </cell>
          <cell r="R15">
            <v>8.3512000000000003E-2</v>
          </cell>
          <cell r="S15">
            <v>7.4842000000000006E-2</v>
          </cell>
          <cell r="T15">
            <v>7.9549999999999996E-2</v>
          </cell>
          <cell r="U15">
            <v>7.7924999999999994E-2</v>
          </cell>
          <cell r="V15">
            <v>5.3496000000000002E-2</v>
          </cell>
          <cell r="W15">
            <v>8.6459999999999995E-2</v>
          </cell>
        </row>
      </sheetData>
      <sheetData sheetId="16"/>
      <sheetData sheetId="17">
        <row r="12">
          <cell r="C12">
            <v>0.184389</v>
          </cell>
        </row>
      </sheetData>
      <sheetData sheetId="18">
        <row r="12">
          <cell r="C12">
            <v>5.0536110000000001</v>
          </cell>
          <cell r="D12">
            <v>3.749514</v>
          </cell>
          <cell r="E12">
            <v>3.0276269999999998</v>
          </cell>
          <cell r="F12">
            <v>2.3302719999999999</v>
          </cell>
          <cell r="G12">
            <v>2.1051329999999999</v>
          </cell>
          <cell r="H12">
            <v>5.086697</v>
          </cell>
          <cell r="I12">
            <v>4.7259289999999998</v>
          </cell>
          <cell r="J12">
            <v>3.0875560000000002</v>
          </cell>
          <cell r="K12">
            <v>5.8452149999999996</v>
          </cell>
          <cell r="L12">
            <v>4.6825619999999999</v>
          </cell>
          <cell r="M12">
            <v>8.6116810000000008</v>
          </cell>
          <cell r="N12">
            <v>8.9487030000000001</v>
          </cell>
          <cell r="O12">
            <v>7.0078240000000003</v>
          </cell>
          <cell r="P12">
            <v>8.6754379999999998</v>
          </cell>
          <cell r="Q12">
            <v>8.9759759999999993</v>
          </cell>
          <cell r="R12">
            <v>10.015124999999999</v>
          </cell>
          <cell r="S12">
            <v>9.7359279999999995</v>
          </cell>
          <cell r="T12">
            <v>14.014815</v>
          </cell>
          <cell r="U12">
            <v>15.983864000000001</v>
          </cell>
          <cell r="V12">
            <v>16.936468000000001</v>
          </cell>
          <cell r="W12">
            <v>15.807930000000001</v>
          </cell>
        </row>
      </sheetData>
      <sheetData sheetId="19"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1E-3</v>
          </cell>
        </row>
        <row r="15"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</row>
      </sheetData>
      <sheetData sheetId="20">
        <row r="14">
          <cell r="B14" t="str">
            <v>Natural Gas</v>
          </cell>
        </row>
      </sheetData>
      <sheetData sheetId="21">
        <row r="13">
          <cell r="C13">
            <v>14.106</v>
          </cell>
        </row>
      </sheetData>
      <sheetData sheetId="22"/>
      <sheetData sheetId="23"/>
      <sheetData sheetId="24"/>
      <sheetData sheetId="25">
        <row r="14">
          <cell r="B14" t="str">
            <v>Natural Gas</v>
          </cell>
        </row>
      </sheetData>
      <sheetData sheetId="26"/>
      <sheetData sheetId="27"/>
      <sheetData sheetId="28">
        <row r="14">
          <cell r="B14" t="str">
            <v>Natural Gas</v>
          </cell>
        </row>
      </sheetData>
      <sheetData sheetId="29">
        <row r="14">
          <cell r="B14" t="str">
            <v>Electricity</v>
          </cell>
        </row>
      </sheetData>
      <sheetData sheetId="30">
        <row r="14">
          <cell r="B14" t="str">
            <v>Motor Gasoline</v>
          </cell>
        </row>
      </sheetData>
      <sheetData sheetId="31">
        <row r="13">
          <cell r="C13">
            <v>2.3639999999999999</v>
          </cell>
        </row>
      </sheetData>
      <sheetData sheetId="32">
        <row r="12">
          <cell r="C12">
            <v>4.6921999999999998E-2</v>
          </cell>
        </row>
      </sheetData>
      <sheetData sheetId="33"/>
      <sheetData sheetId="34"/>
      <sheetData sheetId="35">
        <row r="14">
          <cell r="B14" t="str">
            <v>Natural Gas</v>
          </cell>
          <cell r="C14">
            <v>7.8200000000000003E-4</v>
          </cell>
          <cell r="D14">
            <v>1.0300000000000001E-3</v>
          </cell>
          <cell r="E14">
            <v>1.284E-3</v>
          </cell>
          <cell r="F14">
            <v>1.717E-3</v>
          </cell>
          <cell r="G14">
            <v>1.766E-3</v>
          </cell>
          <cell r="H14">
            <v>2.6020000000000001E-3</v>
          </cell>
          <cell r="I14">
            <v>4.4900000000000001E-3</v>
          </cell>
          <cell r="J14">
            <v>4.4359999999999998E-3</v>
          </cell>
          <cell r="K14">
            <v>4.9030000000000002E-3</v>
          </cell>
          <cell r="L14">
            <v>3.8310000000000002E-3</v>
          </cell>
          <cell r="M14">
            <v>4.9630000000000004E-3</v>
          </cell>
          <cell r="N14">
            <v>5.8100000000000001E-3</v>
          </cell>
          <cell r="O14">
            <v>3.0969999999999999E-3</v>
          </cell>
          <cell r="P14">
            <v>3.614E-3</v>
          </cell>
          <cell r="Q14">
            <v>3.5409999999999999E-3</v>
          </cell>
          <cell r="R14">
            <v>2.8739999999999998E-3</v>
          </cell>
          <cell r="S14">
            <v>3.1319999999999998E-3</v>
          </cell>
          <cell r="T14">
            <v>2.758E-3</v>
          </cell>
          <cell r="U14">
            <v>2.9970000000000001E-3</v>
          </cell>
          <cell r="V14">
            <v>2.2720000000000001E-3</v>
          </cell>
          <cell r="W14">
            <v>1.0740000000000001E-3</v>
          </cell>
        </row>
        <row r="15">
          <cell r="B15" t="str">
            <v>Motor Gasoline</v>
          </cell>
          <cell r="C15">
            <v>8.033989</v>
          </cell>
          <cell r="D15">
            <v>8.0042209999999994</v>
          </cell>
          <cell r="E15">
            <v>8.9009920000000005</v>
          </cell>
          <cell r="F15">
            <v>9.3127099999999992</v>
          </cell>
          <cell r="G15">
            <v>9.1314349999999997</v>
          </cell>
          <cell r="H15">
            <v>8.9660229999999999</v>
          </cell>
          <cell r="I15">
            <v>9.5482949999999995</v>
          </cell>
          <cell r="J15">
            <v>10.776997</v>
          </cell>
          <cell r="K15">
            <v>11.912774000000001</v>
          </cell>
          <cell r="L15">
            <v>12.669905999999999</v>
          </cell>
          <cell r="M15">
            <v>13.456360999999999</v>
          </cell>
          <cell r="N15">
            <v>10.781871000000001</v>
          </cell>
          <cell r="O15">
            <v>12.899895000000001</v>
          </cell>
          <cell r="P15">
            <v>13.858995</v>
          </cell>
          <cell r="Q15">
            <v>13.132353999999999</v>
          </cell>
          <cell r="R15">
            <v>15.453096</v>
          </cell>
          <cell r="S15">
            <v>16.293531000000002</v>
          </cell>
          <cell r="T15">
            <v>16.719415999999999</v>
          </cell>
          <cell r="U15">
            <v>16.551480999999999</v>
          </cell>
          <cell r="V15">
            <v>16.729925999999999</v>
          </cell>
          <cell r="W15">
            <v>15.339302</v>
          </cell>
        </row>
        <row r="16">
          <cell r="B16" t="str">
            <v>Diesel Fuel Oil</v>
          </cell>
          <cell r="C16">
            <v>0.48314000000000001</v>
          </cell>
          <cell r="D16">
            <v>0.420373</v>
          </cell>
          <cell r="E16">
            <v>0.53750699999999996</v>
          </cell>
          <cell r="F16">
            <v>0.65047200000000005</v>
          </cell>
          <cell r="G16">
            <v>0.58614500000000003</v>
          </cell>
          <cell r="H16">
            <v>0.65190199999999998</v>
          </cell>
          <cell r="I16">
            <v>0.29345100000000002</v>
          </cell>
          <cell r="J16">
            <v>0.28603499999999998</v>
          </cell>
          <cell r="K16">
            <v>0.28235900000000003</v>
          </cell>
          <cell r="L16">
            <v>0.3211</v>
          </cell>
          <cell r="M16">
            <v>0.271675</v>
          </cell>
          <cell r="N16">
            <v>0.235406</v>
          </cell>
          <cell r="O16">
            <v>0.20017399999999999</v>
          </cell>
          <cell r="P16">
            <v>0.18831700000000001</v>
          </cell>
          <cell r="Q16">
            <v>0.16501299999999999</v>
          </cell>
          <cell r="R16">
            <v>0.179426</v>
          </cell>
          <cell r="S16">
            <v>0.17228099999999999</v>
          </cell>
          <cell r="T16">
            <v>0.189415</v>
          </cell>
          <cell r="U16">
            <v>0.20494899999999999</v>
          </cell>
          <cell r="V16">
            <v>0.19519400000000001</v>
          </cell>
          <cell r="W16">
            <v>0.20705200000000001</v>
          </cell>
        </row>
        <row r="17">
          <cell r="B17" t="str">
            <v>Ethanol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0.79904299999999995</v>
          </cell>
          <cell r="O17">
            <v>0.86408399999999996</v>
          </cell>
          <cell r="P17">
            <v>0.91245799999999999</v>
          </cell>
          <cell r="Q17">
            <v>0.96840700000000002</v>
          </cell>
          <cell r="R17" t="str">
            <v>n.a.</v>
          </cell>
          <cell r="S17" t="str">
            <v>n.a.</v>
          </cell>
          <cell r="T17" t="str">
            <v>n.a.</v>
          </cell>
          <cell r="U17" t="str">
            <v>n.a.</v>
          </cell>
          <cell r="V17" t="str">
            <v>n.a.</v>
          </cell>
          <cell r="W17" t="str">
            <v>n.a.</v>
          </cell>
        </row>
        <row r="18">
          <cell r="B18" t="str">
            <v>Biodiesel Fuel</v>
          </cell>
          <cell r="C18">
            <v>0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 t="str">
            <v>n.a.</v>
          </cell>
          <cell r="O18" t="str">
            <v>n.a.</v>
          </cell>
          <cell r="P18" t="str">
            <v>n.a.</v>
          </cell>
          <cell r="Q18" t="str">
            <v>n.a.</v>
          </cell>
          <cell r="R18" t="str">
            <v>n.a.</v>
          </cell>
          <cell r="S18" t="str">
            <v>n.a.</v>
          </cell>
          <cell r="T18" t="str">
            <v>n.a.</v>
          </cell>
          <cell r="U18" t="str">
            <v>n.a.</v>
          </cell>
          <cell r="V18" t="str">
            <v>n.a.</v>
          </cell>
          <cell r="W18" t="str">
            <v>n.a.</v>
          </cell>
        </row>
        <row r="19">
          <cell r="B19" t="str">
            <v>Propane</v>
          </cell>
          <cell r="C19">
            <v>0.23710899999999999</v>
          </cell>
          <cell r="D19">
            <v>0.27567700000000001</v>
          </cell>
          <cell r="E19">
            <v>0.15545300000000001</v>
          </cell>
          <cell r="F19">
            <v>0.107084</v>
          </cell>
          <cell r="G19">
            <v>0.11931700000000001</v>
          </cell>
          <cell r="H19">
            <v>5.0960999999999999E-2</v>
          </cell>
          <cell r="I19">
            <v>7.8123999999999999E-2</v>
          </cell>
          <cell r="J19">
            <v>8.0495999999999998E-2</v>
          </cell>
          <cell r="K19">
            <v>8.7781999999999999E-2</v>
          </cell>
          <cell r="L19">
            <v>8.974E-2</v>
          </cell>
          <cell r="M19">
            <v>8.1127000000000005E-2</v>
          </cell>
          <cell r="N19">
            <v>7.5531000000000001E-2</v>
          </cell>
          <cell r="O19">
            <v>0.104689</v>
          </cell>
          <cell r="P19">
            <v>7.7471999999999999E-2</v>
          </cell>
          <cell r="Q19">
            <v>0.10033</v>
          </cell>
          <cell r="R19">
            <v>0.101701</v>
          </cell>
          <cell r="S19">
            <v>7.9944000000000001E-2</v>
          </cell>
          <cell r="T19">
            <v>7.0574999999999999E-2</v>
          </cell>
          <cell r="U19">
            <v>7.6700000000000004E-2</v>
          </cell>
          <cell r="V19">
            <v>8.4669999999999995E-2</v>
          </cell>
          <cell r="W19">
            <v>5.3336000000000001E-2</v>
          </cell>
        </row>
      </sheetData>
      <sheetData sheetId="36">
        <row r="14">
          <cell r="B14" t="str">
            <v>Motor Gasoline</v>
          </cell>
          <cell r="C14">
            <v>2.9091770000000001</v>
          </cell>
          <cell r="D14">
            <v>5.0713309999999998</v>
          </cell>
          <cell r="E14">
            <v>3.8014199999999998</v>
          </cell>
          <cell r="F14">
            <v>4.2408869999999999</v>
          </cell>
          <cell r="G14">
            <v>5.4321950000000001</v>
          </cell>
          <cell r="H14">
            <v>5.010262</v>
          </cell>
          <cell r="I14">
            <v>7.3689349999999996</v>
          </cell>
          <cell r="J14">
            <v>7.9410100000000003</v>
          </cell>
          <cell r="K14">
            <v>8.2477210000000003</v>
          </cell>
          <cell r="L14">
            <v>10.207428</v>
          </cell>
          <cell r="M14">
            <v>12.212092</v>
          </cell>
          <cell r="N14">
            <v>10.097835999999999</v>
          </cell>
          <cell r="O14">
            <v>12.476386</v>
          </cell>
          <cell r="P14">
            <v>13.991059999999999</v>
          </cell>
          <cell r="Q14">
            <v>12.369593</v>
          </cell>
          <cell r="R14">
            <v>13.923605999999999</v>
          </cell>
          <cell r="S14">
            <v>14.151064</v>
          </cell>
          <cell r="T14">
            <v>14.219068</v>
          </cell>
          <cell r="U14">
            <v>13.666931</v>
          </cell>
          <cell r="V14">
            <v>13.588044</v>
          </cell>
          <cell r="W14">
            <v>11.870271000000001</v>
          </cell>
        </row>
        <row r="15">
          <cell r="B15" t="str">
            <v>Diesel Fuel Oil</v>
          </cell>
          <cell r="C15">
            <v>0.92803100000000005</v>
          </cell>
          <cell r="D15">
            <v>1.3961429999999999</v>
          </cell>
          <cell r="E15">
            <v>1.3940669999999999</v>
          </cell>
          <cell r="F15">
            <v>2.014046</v>
          </cell>
          <cell r="G15">
            <v>2.7178559999999998</v>
          </cell>
          <cell r="H15">
            <v>2.8165650000000002</v>
          </cell>
          <cell r="I15">
            <v>6.1258540000000004</v>
          </cell>
          <cell r="J15">
            <v>6.5641069999999999</v>
          </cell>
          <cell r="K15">
            <v>6.3726989999999999</v>
          </cell>
          <cell r="L15">
            <v>8.877319</v>
          </cell>
          <cell r="M15">
            <v>9.4221400000000006</v>
          </cell>
          <cell r="N15">
            <v>9.5411230000000007</v>
          </cell>
          <cell r="O15">
            <v>9.8163789999999995</v>
          </cell>
          <cell r="P15">
            <v>11.396948</v>
          </cell>
          <cell r="Q15">
            <v>10.068534</v>
          </cell>
          <cell r="R15">
            <v>9.9937839999999998</v>
          </cell>
          <cell r="S15">
            <v>8.7316179999999992</v>
          </cell>
          <cell r="T15">
            <v>9.2648609999999998</v>
          </cell>
          <cell r="U15">
            <v>9.9265340000000002</v>
          </cell>
          <cell r="V15">
            <v>9.2026559999999993</v>
          </cell>
          <cell r="W15">
            <v>8.9383940000000006</v>
          </cell>
        </row>
        <row r="16">
          <cell r="B16" t="str">
            <v>Ethanol</v>
          </cell>
          <cell r="C16" t="str">
            <v>n.a.</v>
          </cell>
          <cell r="D16" t="str">
            <v>n.a.</v>
          </cell>
          <cell r="E16" t="str">
            <v>n.a.</v>
          </cell>
          <cell r="F16" t="str">
            <v>n.a.</v>
          </cell>
          <cell r="G16" t="str">
            <v>n.a.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>
            <v>0.74834999999999996</v>
          </cell>
          <cell r="O16">
            <v>0.83571499999999999</v>
          </cell>
          <cell r="P16">
            <v>0.921153</v>
          </cell>
          <cell r="Q16">
            <v>0.91215999999999997</v>
          </cell>
          <cell r="R16" t="str">
            <v>n.a.</v>
          </cell>
          <cell r="S16" t="str">
            <v>n.a.</v>
          </cell>
          <cell r="T16" t="str">
            <v>n.a.</v>
          </cell>
          <cell r="U16" t="str">
            <v>n.a.</v>
          </cell>
          <cell r="V16" t="str">
            <v>n.a.</v>
          </cell>
          <cell r="W16" t="str">
            <v>n.a.</v>
          </cell>
        </row>
        <row r="17">
          <cell r="B17" t="str">
            <v>Biodiesel Fuel</v>
          </cell>
          <cell r="C17">
            <v>0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 t="str">
            <v>n.a.</v>
          </cell>
          <cell r="O17" t="str">
            <v>n.a.</v>
          </cell>
          <cell r="P17" t="str">
            <v>n.a.</v>
          </cell>
          <cell r="Q17" t="str">
            <v>n.a.</v>
          </cell>
          <cell r="R17" t="str">
            <v>n.a.</v>
          </cell>
          <cell r="S17" t="str">
            <v>n.a.</v>
          </cell>
          <cell r="T17" t="str">
            <v>n.a.</v>
          </cell>
          <cell r="U17" t="str">
            <v>n.a.</v>
          </cell>
          <cell r="V17" t="str">
            <v>n.a.</v>
          </cell>
          <cell r="W17" t="str">
            <v>n.a.</v>
          </cell>
        </row>
        <row r="48">
          <cell r="C48">
            <v>15.114661999999999</v>
          </cell>
          <cell r="D48">
            <v>14.831381</v>
          </cell>
          <cell r="E48">
            <v>19.253525</v>
          </cell>
          <cell r="F48">
            <v>22.410685000000001</v>
          </cell>
          <cell r="G48">
            <v>23.488060000000001</v>
          </cell>
          <cell r="H48">
            <v>25.759937000000001</v>
          </cell>
          <cell r="I48">
            <v>24.651517999999999</v>
          </cell>
          <cell r="J48">
            <v>28.208729000000002</v>
          </cell>
          <cell r="K48">
            <v>27.190868999999999</v>
          </cell>
          <cell r="L48">
            <v>30.481528999999998</v>
          </cell>
          <cell r="M48">
            <v>31.271926000000001</v>
          </cell>
          <cell r="N48">
            <v>31.190083000000001</v>
          </cell>
          <cell r="O48">
            <v>32.002755999999998</v>
          </cell>
          <cell r="P48">
            <v>37.135458999999997</v>
          </cell>
          <cell r="Q48">
            <v>36.551214999999999</v>
          </cell>
          <cell r="R48">
            <v>35.541454999999999</v>
          </cell>
          <cell r="S48">
            <v>31.898432</v>
          </cell>
          <cell r="T48">
            <v>34.534950000000002</v>
          </cell>
          <cell r="U48">
            <v>35.827109999999998</v>
          </cell>
          <cell r="V48">
            <v>35.183593000000002</v>
          </cell>
          <cell r="W48">
            <v>33.766655</v>
          </cell>
        </row>
      </sheetData>
      <sheetData sheetId="37">
        <row r="13">
          <cell r="C13">
            <v>12.304</v>
          </cell>
        </row>
        <row r="26">
          <cell r="B26" t="str">
            <v>Freight Light Trucks</v>
          </cell>
          <cell r="C26">
            <v>114.92100000000001</v>
          </cell>
          <cell r="D26">
            <v>122.208</v>
          </cell>
          <cell r="E26">
            <v>123.241</v>
          </cell>
          <cell r="F26">
            <v>126.10899999999999</v>
          </cell>
          <cell r="G26">
            <v>129.398</v>
          </cell>
          <cell r="H26">
            <v>133.12799999999999</v>
          </cell>
          <cell r="I26">
            <v>128.03700000000001</v>
          </cell>
          <cell r="J26">
            <v>131.846</v>
          </cell>
          <cell r="K26">
            <v>139.85400000000001</v>
          </cell>
          <cell r="L26">
            <v>146.983</v>
          </cell>
          <cell r="M26">
            <v>155.316</v>
          </cell>
          <cell r="N26">
            <v>160.69200000000001</v>
          </cell>
          <cell r="O26">
            <v>160.50399999999999</v>
          </cell>
          <cell r="P26">
            <v>163.74199999999999</v>
          </cell>
          <cell r="Q26">
            <v>171.2</v>
          </cell>
          <cell r="R26">
            <v>189.63399999999999</v>
          </cell>
          <cell r="S26">
            <v>196.83199999999999</v>
          </cell>
          <cell r="T26">
            <v>202.375</v>
          </cell>
          <cell r="U26">
            <v>206.31399999999999</v>
          </cell>
          <cell r="V26">
            <v>207.21199999999999</v>
          </cell>
          <cell r="W26">
            <v>211.19200000000001</v>
          </cell>
        </row>
        <row r="27">
          <cell r="B27" t="str">
            <v>Medium Trucks</v>
          </cell>
          <cell r="C27">
            <v>50.213999999999999</v>
          </cell>
          <cell r="D27">
            <v>58.264000000000003</v>
          </cell>
          <cell r="E27">
            <v>60.689</v>
          </cell>
          <cell r="F27">
            <v>62.113</v>
          </cell>
          <cell r="G27">
            <v>64.210999999999999</v>
          </cell>
          <cell r="H27">
            <v>65.373000000000005</v>
          </cell>
          <cell r="I27">
            <v>75.097999999999999</v>
          </cell>
          <cell r="J27">
            <v>81.855999999999995</v>
          </cell>
          <cell r="K27">
            <v>90.397000000000006</v>
          </cell>
          <cell r="L27">
            <v>98.352999999999994</v>
          </cell>
          <cell r="M27">
            <v>108.89400000000001</v>
          </cell>
          <cell r="N27">
            <v>112.509</v>
          </cell>
          <cell r="O27">
            <v>114.765</v>
          </cell>
          <cell r="P27">
            <v>117.889</v>
          </cell>
          <cell r="Q27">
            <v>118.28400000000001</v>
          </cell>
          <cell r="R27">
            <v>124.524</v>
          </cell>
          <cell r="S27">
            <v>125.81</v>
          </cell>
          <cell r="T27">
            <v>126.27500000000001</v>
          </cell>
          <cell r="U27">
            <v>125.5</v>
          </cell>
          <cell r="V27">
            <v>123.846</v>
          </cell>
          <cell r="W27">
            <v>123.642</v>
          </cell>
        </row>
        <row r="28">
          <cell r="B28" t="str">
            <v>Heavy Trucks</v>
          </cell>
          <cell r="C28">
            <v>20.079000000000001</v>
          </cell>
          <cell r="D28">
            <v>23.12</v>
          </cell>
          <cell r="E28">
            <v>23.385999999999999</v>
          </cell>
          <cell r="F28">
            <v>23.657</v>
          </cell>
          <cell r="G28">
            <v>24.45</v>
          </cell>
          <cell r="H28">
            <v>25.530999999999999</v>
          </cell>
          <cell r="I28">
            <v>26.259</v>
          </cell>
          <cell r="J28">
            <v>27.757000000000001</v>
          </cell>
          <cell r="K28">
            <v>29.521000000000001</v>
          </cell>
          <cell r="L28">
            <v>31.181999999999999</v>
          </cell>
          <cell r="M28">
            <v>33.274000000000001</v>
          </cell>
          <cell r="N28">
            <v>35.430999999999997</v>
          </cell>
          <cell r="O28">
            <v>36.944000000000003</v>
          </cell>
          <cell r="P28">
            <v>38.939</v>
          </cell>
          <cell r="Q28">
            <v>40.932000000000002</v>
          </cell>
          <cell r="R28">
            <v>41.984000000000002</v>
          </cell>
          <cell r="S28">
            <v>41.871000000000002</v>
          </cell>
          <cell r="T28">
            <v>42.36</v>
          </cell>
          <cell r="U28">
            <v>42.710999999999999</v>
          </cell>
          <cell r="V28">
            <v>43.137999999999998</v>
          </cell>
          <cell r="W28">
            <v>43.457000000000001</v>
          </cell>
        </row>
        <row r="38">
          <cell r="B38" t="str">
            <v>Freight Light Trucks</v>
          </cell>
          <cell r="C38">
            <v>15863.079641</v>
          </cell>
          <cell r="D38">
            <v>14828.217246</v>
          </cell>
          <cell r="E38">
            <v>16283.217881</v>
          </cell>
          <cell r="F38">
            <v>16750.750913</v>
          </cell>
          <cell r="G38">
            <v>16029.467151999999</v>
          </cell>
          <cell r="H38">
            <v>15386.342219</v>
          </cell>
          <cell r="I38">
            <v>16528.719980000002</v>
          </cell>
          <cell r="J38">
            <v>18231.634555000001</v>
          </cell>
          <cell r="K38">
            <v>19231.527700999999</v>
          </cell>
          <cell r="L38">
            <v>19747.143509000001</v>
          </cell>
          <cell r="M38">
            <v>19930.393089000001</v>
          </cell>
          <cell r="N38">
            <v>16765.985575999999</v>
          </cell>
          <cell r="O38">
            <v>20354.751967</v>
          </cell>
          <cell r="P38">
            <v>21555.288939999999</v>
          </cell>
          <cell r="Q38">
            <v>19872.350917</v>
          </cell>
          <cell r="R38">
            <v>19826.486682999999</v>
          </cell>
          <cell r="S38">
            <v>20210.795461000002</v>
          </cell>
          <cell r="T38">
            <v>20304.361072</v>
          </cell>
          <cell r="U38">
            <v>19900.336538</v>
          </cell>
          <cell r="V38">
            <v>20158.492870999999</v>
          </cell>
          <cell r="W38">
            <v>18309.937807999999</v>
          </cell>
        </row>
        <row r="39">
          <cell r="B39" t="str">
            <v>Medium Trucks</v>
          </cell>
          <cell r="C39">
            <v>8309.4138839999996</v>
          </cell>
          <cell r="D39">
            <v>12053.494884</v>
          </cell>
          <cell r="E39">
            <v>9267.6297310000009</v>
          </cell>
          <cell r="F39">
            <v>10909.073163999999</v>
          </cell>
          <cell r="G39">
            <v>13779.696792000001</v>
          </cell>
          <cell r="H39">
            <v>13014.355732</v>
          </cell>
          <cell r="I39">
            <v>21378.075400999998</v>
          </cell>
          <cell r="J39">
            <v>21566.919798999999</v>
          </cell>
          <cell r="K39">
            <v>19250.239851999999</v>
          </cell>
          <cell r="L39">
            <v>21525.615702999999</v>
          </cell>
          <cell r="M39">
            <v>23776.322775000001</v>
          </cell>
          <cell r="N39">
            <v>21933.274064000001</v>
          </cell>
          <cell r="O39">
            <v>24866.408669</v>
          </cell>
          <cell r="P39">
            <v>27912.485798999998</v>
          </cell>
          <cell r="Q39">
            <v>25075.04709</v>
          </cell>
          <cell r="R39">
            <v>24804.819220000001</v>
          </cell>
          <cell r="S39">
            <v>23934.530997999998</v>
          </cell>
          <cell r="T39">
            <v>24830.411862000001</v>
          </cell>
          <cell r="U39">
            <v>25452.036682999998</v>
          </cell>
          <cell r="V39">
            <v>25362.032030999999</v>
          </cell>
          <cell r="W39">
            <v>23526.950295999999</v>
          </cell>
        </row>
        <row r="40">
          <cell r="B40" t="str">
            <v>Heavy Trucks</v>
          </cell>
          <cell r="C40">
            <v>48988.783560999997</v>
          </cell>
          <cell r="D40">
            <v>42094.082987000002</v>
          </cell>
          <cell r="E40">
            <v>54488.960781000002</v>
          </cell>
          <cell r="F40">
            <v>63242.476132999996</v>
          </cell>
          <cell r="G40">
            <v>64695.444789000001</v>
          </cell>
          <cell r="H40">
            <v>68550.056406000003</v>
          </cell>
          <cell r="I40">
            <v>76051.258688999995</v>
          </cell>
          <cell r="J40">
            <v>70197.301449999999</v>
          </cell>
          <cell r="K40">
            <v>62189.787602999997</v>
          </cell>
          <cell r="L40">
            <v>71513.405081000004</v>
          </cell>
          <cell r="M40">
            <v>69240.010165999993</v>
          </cell>
          <cell r="N40">
            <v>65707.439557000005</v>
          </cell>
          <cell r="O40">
            <v>65538.987718000004</v>
          </cell>
          <cell r="P40">
            <v>73150.226429000002</v>
          </cell>
          <cell r="Q40">
            <v>69431.954717000001</v>
          </cell>
          <cell r="R40">
            <v>66756.480783000006</v>
          </cell>
          <cell r="S40">
            <v>60940.648459999997</v>
          </cell>
          <cell r="T40">
            <v>66148.205316000007</v>
          </cell>
          <cell r="U40">
            <v>69068.022442999994</v>
          </cell>
          <cell r="V40">
            <v>68144.590737999999</v>
          </cell>
          <cell r="W40">
            <v>65911.456946000006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enu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26"/>
      <sheetName val="Table 27"/>
      <sheetName val="Table 28"/>
      <sheetName val="Table 29"/>
      <sheetName val="Table 30"/>
      <sheetName val="Table 31"/>
      <sheetName val="Table 32"/>
      <sheetName val="Table 33"/>
      <sheetName val="Table 34"/>
      <sheetName val="Table 35"/>
      <sheetName val="Table 36"/>
      <sheetName val="Table 3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4">
          <cell r="C14">
            <v>0.39535199999999998</v>
          </cell>
        </row>
      </sheetData>
      <sheetData sheetId="15">
        <row r="14">
          <cell r="C14">
            <v>3.6480000000000002E-3</v>
          </cell>
          <cell r="D14">
            <v>3.4919999999999999E-3</v>
          </cell>
          <cell r="E14">
            <v>3.4580000000000001E-3</v>
          </cell>
          <cell r="F14">
            <v>3.5000000000000001E-3</v>
          </cell>
          <cell r="G14">
            <v>2.7200000000000002E-3</v>
          </cell>
          <cell r="H14">
            <v>2.5899999999999999E-3</v>
          </cell>
          <cell r="I14">
            <v>3.6480000000000002E-3</v>
          </cell>
          <cell r="J14">
            <v>5.6160000000000003E-3</v>
          </cell>
          <cell r="K14">
            <v>4.5120000000000004E-3</v>
          </cell>
          <cell r="L14">
            <v>2.4840000000000001E-3</v>
          </cell>
          <cell r="M14">
            <v>3.3019999999999998E-3</v>
          </cell>
          <cell r="N14">
            <v>4.1859999999999996E-3</v>
          </cell>
          <cell r="O14">
            <v>7.2750000000000002E-3</v>
          </cell>
          <cell r="P14">
            <v>5.7499999999999999E-3</v>
          </cell>
          <cell r="Q14">
            <v>5.875E-3</v>
          </cell>
          <cell r="R14">
            <v>8.1180000000000002E-3</v>
          </cell>
          <cell r="S14">
            <v>9.1079999999999998E-3</v>
          </cell>
          <cell r="T14">
            <v>1.2749999999999999E-2</v>
          </cell>
          <cell r="U14">
            <v>1.2800000000000001E-2</v>
          </cell>
          <cell r="V14">
            <v>1.1328E-2</v>
          </cell>
          <cell r="W14">
            <v>2.6136E-2</v>
          </cell>
        </row>
        <row r="15">
          <cell r="C15">
            <v>0.25878000000000001</v>
          </cell>
          <cell r="D15">
            <v>0.21149999999999999</v>
          </cell>
          <cell r="E15">
            <v>0.192356</v>
          </cell>
          <cell r="F15">
            <v>0.18991</v>
          </cell>
          <cell r="G15">
            <v>0.18615000000000001</v>
          </cell>
          <cell r="H15">
            <v>0.210315</v>
          </cell>
          <cell r="I15">
            <v>0.19849600000000001</v>
          </cell>
          <cell r="J15">
            <v>0.184005</v>
          </cell>
          <cell r="K15">
            <v>0.16667999999999999</v>
          </cell>
          <cell r="L15">
            <v>0.15642300000000001</v>
          </cell>
          <cell r="M15">
            <v>0.19767799999999999</v>
          </cell>
          <cell r="N15">
            <v>0.19723599999999999</v>
          </cell>
          <cell r="O15">
            <v>0.19450000000000001</v>
          </cell>
          <cell r="P15">
            <v>0.16562499999999999</v>
          </cell>
          <cell r="Q15">
            <v>0.11837499999999999</v>
          </cell>
          <cell r="R15">
            <v>9.7811999999999996E-2</v>
          </cell>
          <cell r="S15">
            <v>0.10566200000000001</v>
          </cell>
          <cell r="T15">
            <v>0.15115000000000001</v>
          </cell>
          <cell r="U15">
            <v>0.20605000000000001</v>
          </cell>
          <cell r="V15">
            <v>0.224496</v>
          </cell>
          <cell r="W15">
            <v>0.39639600000000003</v>
          </cell>
        </row>
      </sheetData>
      <sheetData sheetId="16"/>
      <sheetData sheetId="17">
        <row r="12">
          <cell r="C12">
            <v>0.14457500000000001</v>
          </cell>
        </row>
      </sheetData>
      <sheetData sheetId="18">
        <row r="12">
          <cell r="C12">
            <v>3.9624250000000001</v>
          </cell>
          <cell r="D12">
            <v>3.0086789999999999</v>
          </cell>
          <cell r="E12">
            <v>1.1152390000000001</v>
          </cell>
          <cell r="F12">
            <v>2.5061049999999998</v>
          </cell>
          <cell r="G12">
            <v>3.637283</v>
          </cell>
          <cell r="H12">
            <v>3.7068110000000001</v>
          </cell>
          <cell r="I12">
            <v>3.6275750000000002</v>
          </cell>
          <cell r="J12">
            <v>3.1535380000000002</v>
          </cell>
          <cell r="K12">
            <v>3.4097089999999999</v>
          </cell>
          <cell r="L12">
            <v>6.4560110000000002</v>
          </cell>
          <cell r="M12">
            <v>7.7518719999999997</v>
          </cell>
          <cell r="N12">
            <v>8.5808149999999994</v>
          </cell>
          <cell r="O12">
            <v>7.688612</v>
          </cell>
          <cell r="P12">
            <v>7.1125689999999997</v>
          </cell>
          <cell r="Q12">
            <v>8.1965629999999994</v>
          </cell>
          <cell r="R12">
            <v>8.794651</v>
          </cell>
          <cell r="S12">
            <v>8.2284109999999995</v>
          </cell>
          <cell r="T12">
            <v>10.010164</v>
          </cell>
          <cell r="U12">
            <v>10.990067</v>
          </cell>
          <cell r="V12">
            <v>11.138942999999999</v>
          </cell>
          <cell r="W12">
            <v>9.7294009999999993</v>
          </cell>
        </row>
      </sheetData>
      <sheetData sheetId="19">
        <row r="14">
          <cell r="C14">
            <v>1.4E-2</v>
          </cell>
          <cell r="D14">
            <v>1.7000000000000001E-2</v>
          </cell>
          <cell r="E14">
            <v>0.02</v>
          </cell>
          <cell r="F14">
            <v>2.7E-2</v>
          </cell>
          <cell r="G14">
            <v>2.7E-2</v>
          </cell>
          <cell r="H14">
            <v>3.2000000000000001E-2</v>
          </cell>
          <cell r="I14">
            <v>3.5999999999999997E-2</v>
          </cell>
          <cell r="J14">
            <v>2.4E-2</v>
          </cell>
          <cell r="K14">
            <v>2.9000000000000001E-2</v>
          </cell>
          <cell r="L14">
            <v>7.2999999999999995E-2</v>
          </cell>
          <cell r="V14">
            <v>6.6000000000000003E-2</v>
          </cell>
          <cell r="W14">
            <v>4.0000000000000001E-3</v>
          </cell>
        </row>
        <row r="15"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4.0000000000000001E-3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</row>
      </sheetData>
      <sheetData sheetId="20">
        <row r="14">
          <cell r="B14" t="str">
            <v>Natural Gas</v>
          </cell>
        </row>
      </sheetData>
      <sheetData sheetId="21">
        <row r="13">
          <cell r="C13">
            <v>18.702000000000002</v>
          </cell>
        </row>
      </sheetData>
      <sheetData sheetId="22"/>
      <sheetData sheetId="23"/>
      <sheetData sheetId="24"/>
      <sheetData sheetId="25">
        <row r="14">
          <cell r="B14" t="str">
            <v>Natural Gas</v>
          </cell>
        </row>
      </sheetData>
      <sheetData sheetId="26"/>
      <sheetData sheetId="27"/>
      <sheetData sheetId="28">
        <row r="14">
          <cell r="B14" t="str">
            <v>Natural Gas</v>
          </cell>
        </row>
      </sheetData>
      <sheetData sheetId="29">
        <row r="14">
          <cell r="B14" t="str">
            <v>Electricity</v>
          </cell>
        </row>
      </sheetData>
      <sheetData sheetId="30">
        <row r="14">
          <cell r="B14" t="str">
            <v>Motor Gasoline</v>
          </cell>
        </row>
      </sheetData>
      <sheetData sheetId="31">
        <row r="13">
          <cell r="C13">
            <v>2.1549999999999998</v>
          </cell>
        </row>
      </sheetData>
      <sheetData sheetId="32">
        <row r="12">
          <cell r="C12">
            <v>2.1798000000000001E-2</v>
          </cell>
        </row>
      </sheetData>
      <sheetData sheetId="33"/>
      <sheetData sheetId="34"/>
      <sheetData sheetId="35">
        <row r="14">
          <cell r="B14" t="str">
            <v>Natural Gas</v>
          </cell>
          <cell r="C14">
            <v>7.36E-4</v>
          </cell>
          <cell r="D14">
            <v>1.1999999999999999E-3</v>
          </cell>
          <cell r="E14">
            <v>1.189E-3</v>
          </cell>
          <cell r="F14">
            <v>1.224E-3</v>
          </cell>
          <cell r="G14">
            <v>1.2769999999999999E-3</v>
          </cell>
          <cell r="H14">
            <v>1.3940000000000001E-3</v>
          </cell>
          <cell r="I14">
            <v>1.5590000000000001E-3</v>
          </cell>
          <cell r="J14">
            <v>1.423E-3</v>
          </cell>
          <cell r="K14">
            <v>1.4430000000000001E-3</v>
          </cell>
          <cell r="L14">
            <v>1.227E-3</v>
          </cell>
          <cell r="M14">
            <v>1.428E-3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 t="str">
            <v>Motor Gasoline</v>
          </cell>
          <cell r="C15">
            <v>4.6100810000000001</v>
          </cell>
          <cell r="D15">
            <v>4.5038809999999998</v>
          </cell>
          <cell r="E15">
            <v>4.8368140000000004</v>
          </cell>
          <cell r="F15">
            <v>5.0236840000000003</v>
          </cell>
          <cell r="G15">
            <v>5.2444689999999996</v>
          </cell>
          <cell r="H15">
            <v>5.0147029999999999</v>
          </cell>
          <cell r="I15">
            <v>5.4470679999999998</v>
          </cell>
          <cell r="J15">
            <v>5.5222179999999996</v>
          </cell>
          <cell r="K15">
            <v>4.860754</v>
          </cell>
          <cell r="L15">
            <v>5.0773609999999998</v>
          </cell>
          <cell r="M15">
            <v>5.8064730000000004</v>
          </cell>
          <cell r="N15">
            <v>5.6143900000000002</v>
          </cell>
          <cell r="O15">
            <v>7.3190109999999997</v>
          </cell>
          <cell r="P15">
            <v>7.6379549999999998</v>
          </cell>
          <cell r="Q15">
            <v>7.8459589999999997</v>
          </cell>
          <cell r="R15">
            <v>8.1937359999999995</v>
          </cell>
          <cell r="S15">
            <v>8.6305870000000002</v>
          </cell>
          <cell r="T15">
            <v>8.6723420000000004</v>
          </cell>
          <cell r="U15">
            <v>9.7019789999999997</v>
          </cell>
          <cell r="V15">
            <v>9.8506470000000004</v>
          </cell>
          <cell r="W15">
            <v>9.0161040000000003</v>
          </cell>
        </row>
        <row r="16">
          <cell r="B16" t="str">
            <v>Diesel Fuel Oil</v>
          </cell>
          <cell r="C16">
            <v>7.9815999999999998E-2</v>
          </cell>
          <cell r="D16">
            <v>6.4000000000000001E-2</v>
          </cell>
          <cell r="E16">
            <v>7.7821000000000001E-2</v>
          </cell>
          <cell r="F16">
            <v>9.2754000000000003E-2</v>
          </cell>
          <cell r="G16">
            <v>8.3037E-2</v>
          </cell>
          <cell r="H16">
            <v>9.3105999999999994E-2</v>
          </cell>
          <cell r="I16">
            <v>3.6122000000000001E-2</v>
          </cell>
          <cell r="J16">
            <v>3.8310999999999998E-2</v>
          </cell>
          <cell r="K16">
            <v>4.2000999999999997E-2</v>
          </cell>
          <cell r="L16">
            <v>4.2168999999999998E-2</v>
          </cell>
          <cell r="M16">
            <v>3.5904999999999999E-2</v>
          </cell>
          <cell r="N16">
            <v>3.0415000000000001E-2</v>
          </cell>
          <cell r="O16">
            <v>3.0145000000000002E-2</v>
          </cell>
          <cell r="P16">
            <v>2.2189E-2</v>
          </cell>
          <cell r="Q16">
            <v>2.1933000000000001E-2</v>
          </cell>
          <cell r="R16">
            <v>2.0115000000000001E-2</v>
          </cell>
          <cell r="S16">
            <v>2.4445000000000001E-2</v>
          </cell>
          <cell r="T16">
            <v>2.6504E-2</v>
          </cell>
          <cell r="U16">
            <v>2.7758999999999999E-2</v>
          </cell>
          <cell r="V16">
            <v>2.7314000000000001E-2</v>
          </cell>
          <cell r="W16">
            <v>2.8747000000000002E-2</v>
          </cell>
        </row>
        <row r="17">
          <cell r="B17" t="str">
            <v>Ethanol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>
            <v>0.396065</v>
          </cell>
          <cell r="L17">
            <v>0.42232700000000001</v>
          </cell>
          <cell r="M17">
            <v>0.461372</v>
          </cell>
          <cell r="N17">
            <v>0.48919200000000002</v>
          </cell>
          <cell r="O17">
            <v>0.487182</v>
          </cell>
          <cell r="P17">
            <v>0.47988900000000001</v>
          </cell>
          <cell r="Q17">
            <v>0.49899500000000002</v>
          </cell>
          <cell r="R17" t="str">
            <v>n.a.</v>
          </cell>
          <cell r="S17" t="str">
            <v>n.a.</v>
          </cell>
          <cell r="T17" t="str">
            <v>n.a.</v>
          </cell>
          <cell r="U17" t="str">
            <v>n.a.</v>
          </cell>
          <cell r="V17" t="str">
            <v>n.a.</v>
          </cell>
          <cell r="W17" t="str">
            <v>n.a.</v>
          </cell>
        </row>
        <row r="18">
          <cell r="B18" t="str">
            <v>Biodiesel Fuel</v>
          </cell>
          <cell r="C18">
            <v>0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 t="str">
            <v>n.a.</v>
          </cell>
          <cell r="O18" t="str">
            <v>n.a.</v>
          </cell>
          <cell r="P18" t="str">
            <v>n.a.</v>
          </cell>
          <cell r="Q18" t="str">
            <v>n.a.</v>
          </cell>
          <cell r="R18" t="str">
            <v>n.a.</v>
          </cell>
          <cell r="S18" t="str">
            <v>n.a.</v>
          </cell>
          <cell r="T18" t="str">
            <v>n.a.</v>
          </cell>
          <cell r="U18" t="str">
            <v>n.a.</v>
          </cell>
          <cell r="V18" t="str">
            <v>n.a.</v>
          </cell>
          <cell r="W18" t="str">
            <v>n.a.</v>
          </cell>
        </row>
        <row r="19">
          <cell r="B19" t="str">
            <v>Propane</v>
          </cell>
          <cell r="C19">
            <v>0.31576500000000002</v>
          </cell>
          <cell r="D19">
            <v>0.25365599999999999</v>
          </cell>
          <cell r="E19">
            <v>0.151812</v>
          </cell>
          <cell r="F19">
            <v>0.16636500000000001</v>
          </cell>
          <cell r="G19">
            <v>0.14863299999999999</v>
          </cell>
          <cell r="H19">
            <v>6.1168E-2</v>
          </cell>
          <cell r="I19">
            <v>0.111611</v>
          </cell>
          <cell r="J19">
            <v>0.13206999999999999</v>
          </cell>
          <cell r="K19">
            <v>0.149621</v>
          </cell>
          <cell r="L19">
            <v>0.113785</v>
          </cell>
          <cell r="M19">
            <v>8.0524999999999999E-2</v>
          </cell>
          <cell r="N19">
            <v>8.0560000000000007E-2</v>
          </cell>
          <cell r="O19">
            <v>9.7670000000000007E-2</v>
          </cell>
          <cell r="P19">
            <v>0.113568</v>
          </cell>
          <cell r="Q19">
            <v>8.9866000000000001E-2</v>
          </cell>
          <cell r="R19">
            <v>8.1485000000000002E-2</v>
          </cell>
          <cell r="S19">
            <v>6.2759999999999996E-2</v>
          </cell>
          <cell r="T19">
            <v>0.10510799999999999</v>
          </cell>
          <cell r="U19">
            <v>0.13167499999999999</v>
          </cell>
          <cell r="V19">
            <v>0.135629</v>
          </cell>
          <cell r="W19">
            <v>0.148566</v>
          </cell>
        </row>
      </sheetData>
      <sheetData sheetId="36">
        <row r="14">
          <cell r="B14" t="str">
            <v>Motor Gasoline</v>
          </cell>
          <cell r="C14">
            <v>4.2952779999999997</v>
          </cell>
          <cell r="D14">
            <v>4.8027410000000001</v>
          </cell>
          <cell r="E14">
            <v>3.933319</v>
          </cell>
          <cell r="F14">
            <v>3.4587870000000001</v>
          </cell>
          <cell r="G14">
            <v>3.2300309999999999</v>
          </cell>
          <cell r="H14">
            <v>3.5651890000000002</v>
          </cell>
          <cell r="I14">
            <v>3.6260240000000001</v>
          </cell>
          <cell r="J14">
            <v>4.040184</v>
          </cell>
          <cell r="K14">
            <v>3.3550879999999998</v>
          </cell>
          <cell r="L14">
            <v>3.217381</v>
          </cell>
          <cell r="M14">
            <v>3.543857</v>
          </cell>
          <cell r="N14">
            <v>3.2516590000000001</v>
          </cell>
          <cell r="O14">
            <v>3.950329</v>
          </cell>
          <cell r="P14">
            <v>3.9715189999999998</v>
          </cell>
          <cell r="Q14">
            <v>4.051526</v>
          </cell>
          <cell r="R14">
            <v>4.0859969999999999</v>
          </cell>
          <cell r="S14">
            <v>4.186674</v>
          </cell>
          <cell r="T14">
            <v>4.086398</v>
          </cell>
          <cell r="U14">
            <v>4.4295710000000001</v>
          </cell>
          <cell r="V14">
            <v>4.3981469999999998</v>
          </cell>
          <cell r="W14">
            <v>3.754372</v>
          </cell>
        </row>
        <row r="15">
          <cell r="B15" t="str">
            <v>Diesel Fuel Oil</v>
          </cell>
          <cell r="C15">
            <v>1.0027919999999999</v>
          </cell>
          <cell r="D15">
            <v>0.99358199999999997</v>
          </cell>
          <cell r="E15">
            <v>1.0484070000000001</v>
          </cell>
          <cell r="F15">
            <v>1.2241899999999999</v>
          </cell>
          <cell r="G15">
            <v>1.0525869999999999</v>
          </cell>
          <cell r="H15">
            <v>1.287453</v>
          </cell>
          <cell r="I15">
            <v>1.419117</v>
          </cell>
          <cell r="J15">
            <v>1.9764600000000001</v>
          </cell>
          <cell r="K15">
            <v>2.0499260000000001</v>
          </cell>
          <cell r="L15">
            <v>2.0429390000000001</v>
          </cell>
          <cell r="M15">
            <v>1.939967</v>
          </cell>
          <cell r="N15">
            <v>1.9933019999999999</v>
          </cell>
          <cell r="O15">
            <v>2.113137</v>
          </cell>
          <cell r="P15">
            <v>1.6954499999999999</v>
          </cell>
          <cell r="Q15">
            <v>1.7062759999999999</v>
          </cell>
          <cell r="R15">
            <v>1.397411</v>
          </cell>
          <cell r="S15">
            <v>1.5132099999999999</v>
          </cell>
          <cell r="T15">
            <v>1.5902499999999999</v>
          </cell>
          <cell r="U15">
            <v>1.6239589999999999</v>
          </cell>
          <cell r="V15">
            <v>1.5129159999999999</v>
          </cell>
          <cell r="W15">
            <v>1.4620949999999999</v>
          </cell>
        </row>
        <row r="16">
          <cell r="B16" t="str">
            <v>Ethanol</v>
          </cell>
          <cell r="C16" t="str">
            <v>n.a.</v>
          </cell>
          <cell r="D16" t="str">
            <v>n.a.</v>
          </cell>
          <cell r="E16" t="str">
            <v>n.a.</v>
          </cell>
          <cell r="F16" t="str">
            <v>n.a.</v>
          </cell>
          <cell r="G16" t="str">
            <v>n.a.</v>
          </cell>
          <cell r="H16" t="str">
            <v>n.a.</v>
          </cell>
          <cell r="I16" t="str">
            <v>n.a.</v>
          </cell>
          <cell r="J16" t="str">
            <v>n.a.</v>
          </cell>
          <cell r="K16">
            <v>0.27338000000000001</v>
          </cell>
          <cell r="L16">
            <v>0.26761699999999999</v>
          </cell>
          <cell r="M16">
            <v>0.28158899999999998</v>
          </cell>
          <cell r="N16">
            <v>0.28332299999999999</v>
          </cell>
          <cell r="O16">
            <v>0.26295000000000002</v>
          </cell>
          <cell r="P16">
            <v>0.249528</v>
          </cell>
          <cell r="Q16">
            <v>0.25767299999999999</v>
          </cell>
          <cell r="R16" t="str">
            <v>n.a.</v>
          </cell>
          <cell r="S16" t="str">
            <v>n.a.</v>
          </cell>
          <cell r="T16" t="str">
            <v>n.a.</v>
          </cell>
          <cell r="U16" t="str">
            <v>n.a.</v>
          </cell>
          <cell r="V16" t="str">
            <v>n.a.</v>
          </cell>
          <cell r="W16" t="str">
            <v>n.a.</v>
          </cell>
        </row>
        <row r="17">
          <cell r="B17" t="str">
            <v>Biodiesel Fuel</v>
          </cell>
          <cell r="C17">
            <v>0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 t="str">
            <v>n.a.</v>
          </cell>
          <cell r="O17" t="str">
            <v>n.a.</v>
          </cell>
          <cell r="P17" t="str">
            <v>n.a.</v>
          </cell>
          <cell r="Q17" t="str">
            <v>n.a.</v>
          </cell>
          <cell r="R17" t="str">
            <v>n.a.</v>
          </cell>
          <cell r="S17" t="str">
            <v>n.a.</v>
          </cell>
          <cell r="T17" t="str">
            <v>n.a.</v>
          </cell>
          <cell r="U17" t="str">
            <v>n.a.</v>
          </cell>
          <cell r="V17" t="str">
            <v>n.a.</v>
          </cell>
          <cell r="W17" t="str">
            <v>n.a.</v>
          </cell>
        </row>
        <row r="48">
          <cell r="C48">
            <v>12.616542000000001</v>
          </cell>
          <cell r="D48">
            <v>13.095572000000001</v>
          </cell>
          <cell r="E48">
            <v>13.315341999999999</v>
          </cell>
          <cell r="F48">
            <v>14.755515000000001</v>
          </cell>
          <cell r="G48">
            <v>16.851158000000002</v>
          </cell>
          <cell r="H48">
            <v>18.658218000000002</v>
          </cell>
          <cell r="I48">
            <v>17.294916000000001</v>
          </cell>
          <cell r="J48">
            <v>17.099314</v>
          </cell>
          <cell r="K48">
            <v>17.836407000000001</v>
          </cell>
          <cell r="L48">
            <v>18.551210999999999</v>
          </cell>
          <cell r="M48">
            <v>18.279268999999999</v>
          </cell>
          <cell r="N48">
            <v>20.054478</v>
          </cell>
          <cell r="O48">
            <v>22.526025000000001</v>
          </cell>
          <cell r="P48">
            <v>19.061710000000001</v>
          </cell>
          <cell r="Q48">
            <v>19.955352999999999</v>
          </cell>
          <cell r="R48">
            <v>17.206899</v>
          </cell>
          <cell r="S48">
            <v>19.411107000000001</v>
          </cell>
          <cell r="T48">
            <v>20.737727</v>
          </cell>
          <cell r="U48">
            <v>20.279786000000001</v>
          </cell>
          <cell r="V48">
            <v>19.846063999999998</v>
          </cell>
          <cell r="W48">
            <v>18.955750999999999</v>
          </cell>
        </row>
      </sheetData>
      <sheetData sheetId="37">
        <row r="13">
          <cell r="C13">
            <v>15.359</v>
          </cell>
        </row>
        <row r="26">
          <cell r="B26" t="str">
            <v>Freight Light Trucks</v>
          </cell>
          <cell r="C26">
            <v>58.65</v>
          </cell>
          <cell r="D26">
            <v>61.817999999999998</v>
          </cell>
          <cell r="E26">
            <v>63.55</v>
          </cell>
          <cell r="F26">
            <v>66.816999999999993</v>
          </cell>
          <cell r="G26">
            <v>70.572999999999993</v>
          </cell>
          <cell r="H26">
            <v>64.765000000000001</v>
          </cell>
          <cell r="I26">
            <v>62.908000000000001</v>
          </cell>
          <cell r="J26">
            <v>78.8</v>
          </cell>
          <cell r="K26">
            <v>82.158000000000001</v>
          </cell>
          <cell r="L26">
            <v>85.55</v>
          </cell>
          <cell r="M26">
            <v>88.617999999999995</v>
          </cell>
          <cell r="N26">
            <v>82.908000000000001</v>
          </cell>
          <cell r="O26">
            <v>88.412999999999997</v>
          </cell>
          <cell r="P26">
            <v>91.215999999999994</v>
          </cell>
          <cell r="Q26">
            <v>94.313000000000002</v>
          </cell>
          <cell r="R26">
            <v>97.406999999999996</v>
          </cell>
          <cell r="S26">
            <v>100.6</v>
          </cell>
          <cell r="T26">
            <v>104.011</v>
          </cell>
          <cell r="U26">
            <v>107.712</v>
          </cell>
          <cell r="V26">
            <v>110.21899999999999</v>
          </cell>
          <cell r="W26">
            <v>114.608</v>
          </cell>
        </row>
        <row r="27">
          <cell r="B27" t="str">
            <v>Medium Trucks</v>
          </cell>
          <cell r="C27">
            <v>29.16</v>
          </cell>
          <cell r="D27">
            <v>30.305</v>
          </cell>
          <cell r="E27">
            <v>31.731000000000002</v>
          </cell>
          <cell r="F27">
            <v>32.615000000000002</v>
          </cell>
          <cell r="G27">
            <v>33.997999999999998</v>
          </cell>
          <cell r="H27">
            <v>32.267000000000003</v>
          </cell>
          <cell r="I27">
            <v>34.460999999999999</v>
          </cell>
          <cell r="J27">
            <v>43.642000000000003</v>
          </cell>
          <cell r="K27">
            <v>46.462000000000003</v>
          </cell>
          <cell r="L27">
            <v>49.661999999999999</v>
          </cell>
          <cell r="M27">
            <v>52.765999999999998</v>
          </cell>
          <cell r="N27">
            <v>51.62</v>
          </cell>
          <cell r="O27">
            <v>54.323</v>
          </cell>
          <cell r="P27">
            <v>56.475000000000001</v>
          </cell>
          <cell r="Q27">
            <v>57.095999999999997</v>
          </cell>
          <cell r="R27">
            <v>57.688000000000002</v>
          </cell>
          <cell r="S27">
            <v>58.036000000000001</v>
          </cell>
          <cell r="T27">
            <v>58.74</v>
          </cell>
          <cell r="U27">
            <v>59.295000000000002</v>
          </cell>
          <cell r="V27">
            <v>59.499000000000002</v>
          </cell>
          <cell r="W27">
            <v>59.484999999999999</v>
          </cell>
        </row>
        <row r="28">
          <cell r="B28" t="str">
            <v>Heavy Trucks</v>
          </cell>
          <cell r="C28">
            <v>15.144</v>
          </cell>
          <cell r="D28">
            <v>16.835999999999999</v>
          </cell>
          <cell r="E28">
            <v>17.623000000000001</v>
          </cell>
          <cell r="F28">
            <v>18.108000000000001</v>
          </cell>
          <cell r="G28">
            <v>18.634</v>
          </cell>
          <cell r="H28">
            <v>19.16</v>
          </cell>
          <cell r="I28">
            <v>19.684999999999999</v>
          </cell>
          <cell r="J28">
            <v>20.210999999999999</v>
          </cell>
          <cell r="K28">
            <v>20.736999999999998</v>
          </cell>
          <cell r="L28">
            <v>21.263000000000002</v>
          </cell>
          <cell r="M28">
            <v>23.797000000000001</v>
          </cell>
          <cell r="N28">
            <v>24.881</v>
          </cell>
          <cell r="O28">
            <v>26.206</v>
          </cell>
          <cell r="P28">
            <v>27.234999999999999</v>
          </cell>
          <cell r="Q28">
            <v>28.363</v>
          </cell>
          <cell r="R28">
            <v>29.395</v>
          </cell>
          <cell r="S28">
            <v>30.018000000000001</v>
          </cell>
          <cell r="T28">
            <v>30.573</v>
          </cell>
          <cell r="U28">
            <v>31.268000000000001</v>
          </cell>
          <cell r="V28">
            <v>32.131</v>
          </cell>
          <cell r="W28">
            <v>32.793999999999997</v>
          </cell>
        </row>
        <row r="38">
          <cell r="B38" t="str">
            <v>Freight Light Trucks</v>
          </cell>
          <cell r="C38">
            <v>16288.416959</v>
          </cell>
          <cell r="D38">
            <v>14992.452626</v>
          </cell>
          <cell r="E38">
            <v>15402.867725</v>
          </cell>
          <cell r="F38">
            <v>15247.76964</v>
          </cell>
          <cell r="G38">
            <v>14975.963652</v>
          </cell>
          <cell r="H38">
            <v>15593.79559</v>
          </cell>
          <cell r="I38">
            <v>17456.961415999998</v>
          </cell>
          <cell r="J38">
            <v>14307.769881</v>
          </cell>
          <cell r="K38">
            <v>13228.738017</v>
          </cell>
          <cell r="L38">
            <v>13339.944146</v>
          </cell>
          <cell r="M38">
            <v>14676.142699</v>
          </cell>
          <cell r="N38">
            <v>15607.355917000001</v>
          </cell>
          <cell r="O38">
            <v>18851.238376000001</v>
          </cell>
          <cell r="P38">
            <v>19223.223386000001</v>
          </cell>
          <cell r="Q38">
            <v>19244.077367999998</v>
          </cell>
          <cell r="R38">
            <v>18486.26266</v>
          </cell>
          <cell r="S38">
            <v>19050.552692000001</v>
          </cell>
          <cell r="T38">
            <v>18815.487254</v>
          </cell>
          <cell r="U38">
            <v>20575.181348999999</v>
          </cell>
          <cell r="V38">
            <v>20589.940115000001</v>
          </cell>
          <cell r="W38">
            <v>18306.662796000001</v>
          </cell>
        </row>
        <row r="39">
          <cell r="B39" t="str">
            <v>Medium Trucks</v>
          </cell>
          <cell r="C39">
            <v>19928.910721</v>
          </cell>
          <cell r="D39">
            <v>20923.298918</v>
          </cell>
          <cell r="E39">
            <v>17134.278129999999</v>
          </cell>
          <cell r="F39">
            <v>15698.868157000001</v>
          </cell>
          <cell r="G39">
            <v>13851.564111</v>
          </cell>
          <cell r="H39">
            <v>16549.336367</v>
          </cell>
          <cell r="I39">
            <v>17737.010973</v>
          </cell>
          <cell r="J39">
            <v>17123.487426</v>
          </cell>
          <cell r="K39">
            <v>14660.218493</v>
          </cell>
          <cell r="L39">
            <v>12464.732620000001</v>
          </cell>
          <cell r="M39">
            <v>13232.657053000001</v>
          </cell>
          <cell r="N39">
            <v>13107.877264999999</v>
          </cell>
          <cell r="O39">
            <v>14490.707202</v>
          </cell>
          <cell r="P39">
            <v>13286.427481000001</v>
          </cell>
          <cell r="Q39">
            <v>13563.648708000001</v>
          </cell>
          <cell r="R39">
            <v>12457.974381</v>
          </cell>
          <cell r="S39">
            <v>13055.464042</v>
          </cell>
          <cell r="T39">
            <v>13027.008680999999</v>
          </cell>
          <cell r="U39">
            <v>13995.232307</v>
          </cell>
          <cell r="V39">
            <v>13852.623498000001</v>
          </cell>
          <cell r="W39">
            <v>12397.611564000001</v>
          </cell>
        </row>
        <row r="40">
          <cell r="B40" t="str">
            <v>Heavy Trucks</v>
          </cell>
          <cell r="C40">
            <v>58021.040857</v>
          </cell>
          <cell r="D40">
            <v>55443.401353000001</v>
          </cell>
          <cell r="E40">
            <v>55151.175271</v>
          </cell>
          <cell r="F40">
            <v>60944.604423999997</v>
          </cell>
          <cell r="G40">
            <v>69343.819982000001</v>
          </cell>
          <cell r="H40">
            <v>76607.031392000004</v>
          </cell>
          <cell r="I40">
            <v>71307.168850000002</v>
          </cell>
          <cell r="J40">
            <v>66196.633266999997</v>
          </cell>
          <cell r="K40">
            <v>67806.658261000004</v>
          </cell>
          <cell r="L40">
            <v>70373.029580999995</v>
          </cell>
          <cell r="M40">
            <v>64178.240528000002</v>
          </cell>
          <cell r="N40">
            <v>68549.829154000006</v>
          </cell>
          <cell r="O40">
            <v>74463.218561000002</v>
          </cell>
          <cell r="P40">
            <v>61757.646938999998</v>
          </cell>
          <cell r="Q40">
            <v>63279.266543999998</v>
          </cell>
          <cell r="R40">
            <v>53683.756994000003</v>
          </cell>
          <cell r="S40">
            <v>60472.002909000003</v>
          </cell>
          <cell r="T40">
            <v>64730.391925999997</v>
          </cell>
          <cell r="U40">
            <v>63163.715024999998</v>
          </cell>
          <cell r="V40">
            <v>61435.878916000001</v>
          </cell>
          <cell r="W40">
            <v>58723.873861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enu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26"/>
      <sheetName val="Table 27"/>
      <sheetName val="Table 28"/>
      <sheetName val="Table 29"/>
      <sheetName val="Table 30"/>
      <sheetName val="Table 31"/>
      <sheetName val="Table 32"/>
      <sheetName val="Table 33"/>
      <sheetName val="Table 34"/>
      <sheetName val="Table 35"/>
      <sheetName val="Table 36"/>
      <sheetName val="Table 3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4">
          <cell r="C14">
            <v>0.56946600000000003</v>
          </cell>
        </row>
      </sheetData>
      <sheetData sheetId="15">
        <row r="14">
          <cell r="C14">
            <v>3.5339999999999998E-3</v>
          </cell>
          <cell r="D14">
            <v>4.6080000000000001E-3</v>
          </cell>
          <cell r="E14">
            <v>4.9779999999999998E-3</v>
          </cell>
          <cell r="F14">
            <v>5.3550000000000004E-3</v>
          </cell>
          <cell r="G14">
            <v>4.4200000000000003E-3</v>
          </cell>
          <cell r="H14">
            <v>7.8399999999999997E-3</v>
          </cell>
          <cell r="I14">
            <v>6.5279999999999999E-3</v>
          </cell>
          <cell r="J14">
            <v>5.1029999999999999E-3</v>
          </cell>
          <cell r="K14">
            <v>3.8639999999999998E-3</v>
          </cell>
          <cell r="L14">
            <v>3.9329999999999999E-3</v>
          </cell>
          <cell r="M14">
            <v>1.8979999999999999E-3</v>
          </cell>
          <cell r="N14">
            <v>2.8600000000000001E-3</v>
          </cell>
          <cell r="O14">
            <v>1.9E-3</v>
          </cell>
          <cell r="P14">
            <v>1.4250000000000001E-3</v>
          </cell>
          <cell r="Q14">
            <v>4.6249999999999998E-3</v>
          </cell>
          <cell r="R14">
            <v>6.0720000000000001E-3</v>
          </cell>
          <cell r="S14">
            <v>6.8770000000000003E-3</v>
          </cell>
          <cell r="T14">
            <v>6.5750000000000001E-3</v>
          </cell>
          <cell r="U14">
            <v>4.4999999999999997E-3</v>
          </cell>
          <cell r="V14">
            <v>8.1119999999999994E-3</v>
          </cell>
          <cell r="W14">
            <v>1.452E-2</v>
          </cell>
        </row>
        <row r="15">
          <cell r="C15">
            <v>2.4739900000000001</v>
          </cell>
          <cell r="D15">
            <v>1.957716</v>
          </cell>
          <cell r="E15">
            <v>1.548424</v>
          </cell>
          <cell r="F15">
            <v>1.6902900000000001</v>
          </cell>
          <cell r="G15">
            <v>2.0654659999999998</v>
          </cell>
          <cell r="H15">
            <v>2.8634550000000001</v>
          </cell>
          <cell r="I15">
            <v>1.8054079999999999</v>
          </cell>
          <cell r="J15">
            <v>1.27332</v>
          </cell>
          <cell r="K15">
            <v>1.3156559999999999</v>
          </cell>
          <cell r="L15">
            <v>1.291174</v>
          </cell>
          <cell r="M15">
            <v>1.417494</v>
          </cell>
          <cell r="N15">
            <v>1.404936</v>
          </cell>
          <cell r="O15">
            <v>1.6315999999999999</v>
          </cell>
          <cell r="P15">
            <v>1.7124999999999999</v>
          </cell>
          <cell r="Q15">
            <v>1.6772499999999999</v>
          </cell>
          <cell r="R15">
            <v>1.5768500000000001</v>
          </cell>
          <cell r="S15">
            <v>1.7512890000000001</v>
          </cell>
          <cell r="T15">
            <v>2.2908750000000002</v>
          </cell>
          <cell r="U15">
            <v>2.4756</v>
          </cell>
          <cell r="V15">
            <v>2.2514159999999999</v>
          </cell>
          <cell r="W15">
            <v>2.9144939999999999</v>
          </cell>
        </row>
      </sheetData>
      <sheetData sheetId="16"/>
      <sheetData sheetId="17">
        <row r="12">
          <cell r="C12">
            <v>0.75265800000000005</v>
          </cell>
        </row>
      </sheetData>
      <sheetData sheetId="18">
        <row r="12">
          <cell r="C12">
            <v>20.628342</v>
          </cell>
          <cell r="D12">
            <v>19.518311000000001</v>
          </cell>
          <cell r="E12">
            <v>18.032744000000001</v>
          </cell>
          <cell r="F12">
            <v>15.856861</v>
          </cell>
          <cell r="G12">
            <v>17.919279</v>
          </cell>
          <cell r="H12">
            <v>19.24869</v>
          </cell>
          <cell r="I12">
            <v>18.279408</v>
          </cell>
          <cell r="J12">
            <v>19.058039999999998</v>
          </cell>
          <cell r="K12">
            <v>18.997919</v>
          </cell>
          <cell r="L12">
            <v>14.205926</v>
          </cell>
          <cell r="M12">
            <v>15.579437</v>
          </cell>
          <cell r="N12">
            <v>16.424883999999999</v>
          </cell>
          <cell r="O12">
            <v>15.483537</v>
          </cell>
          <cell r="P12">
            <v>16.439935999999999</v>
          </cell>
          <cell r="Q12">
            <v>17.670933000000002</v>
          </cell>
          <cell r="R12">
            <v>17.877794999999999</v>
          </cell>
          <cell r="S12">
            <v>18.084354999999999</v>
          </cell>
          <cell r="T12">
            <v>18.012635</v>
          </cell>
          <cell r="U12">
            <v>19.166176</v>
          </cell>
          <cell r="V12">
            <v>19.384008000000001</v>
          </cell>
          <cell r="W12">
            <v>18.875848000000001</v>
          </cell>
        </row>
      </sheetData>
      <sheetData sheetId="19">
        <row r="14">
          <cell r="C14">
            <v>4.819</v>
          </cell>
          <cell r="D14">
            <v>4.117</v>
          </cell>
          <cell r="E14">
            <v>4.1749999999999998</v>
          </cell>
          <cell r="F14">
            <v>4.585</v>
          </cell>
          <cell r="G14">
            <v>4.63</v>
          </cell>
          <cell r="H14">
            <v>4.6500000000000004</v>
          </cell>
          <cell r="I14">
            <v>4.5650000000000004</v>
          </cell>
          <cell r="J14">
            <v>3.3109999999999999</v>
          </cell>
          <cell r="K14">
            <v>3.746</v>
          </cell>
          <cell r="L14">
            <v>1.5469999999999999</v>
          </cell>
          <cell r="M14">
            <v>1.948</v>
          </cell>
          <cell r="N14">
            <v>1.907</v>
          </cell>
          <cell r="O14">
            <v>2.8730000000000002</v>
          </cell>
          <cell r="P14">
            <v>2.4169999999999998</v>
          </cell>
          <cell r="Q14">
            <v>2.5680000000000001</v>
          </cell>
          <cell r="R14">
            <v>0.93899999999999995</v>
          </cell>
          <cell r="S14">
            <v>0.28899999999999998</v>
          </cell>
          <cell r="T14">
            <v>0.44900000000000001</v>
          </cell>
          <cell r="U14">
            <v>0.45500000000000002</v>
          </cell>
          <cell r="V14">
            <v>0.498</v>
          </cell>
          <cell r="W14">
            <v>0.73499999999999999</v>
          </cell>
        </row>
        <row r="15">
          <cell r="C15">
            <v>10.234999999999999</v>
          </cell>
          <cell r="D15">
            <v>11.989000000000001</v>
          </cell>
          <cell r="E15">
            <v>10.180999999999999</v>
          </cell>
          <cell r="F15">
            <v>10.464</v>
          </cell>
          <cell r="G15">
            <v>11.586</v>
          </cell>
          <cell r="H15">
            <v>10.371</v>
          </cell>
          <cell r="I15">
            <v>10.103</v>
          </cell>
          <cell r="J15">
            <v>9.1910000000000007</v>
          </cell>
          <cell r="K15">
            <v>8.9879999999999995</v>
          </cell>
          <cell r="L15">
            <v>7.9219999999999997</v>
          </cell>
          <cell r="M15">
            <v>13.84</v>
          </cell>
          <cell r="N15">
            <v>9.3460000000000001</v>
          </cell>
          <cell r="O15">
            <v>11.53</v>
          </cell>
          <cell r="P15">
            <v>15.473000000000001</v>
          </cell>
          <cell r="Q15">
            <v>14.917</v>
          </cell>
          <cell r="R15">
            <v>15.709</v>
          </cell>
          <cell r="S15">
            <v>14.666</v>
          </cell>
          <cell r="T15">
            <v>15.087999999999999</v>
          </cell>
          <cell r="U15">
            <v>14.912000000000001</v>
          </cell>
          <cell r="V15">
            <v>18.193999999999999</v>
          </cell>
          <cell r="W15">
            <v>16.292000000000002</v>
          </cell>
        </row>
      </sheetData>
      <sheetData sheetId="20">
        <row r="14">
          <cell r="B14" t="str">
            <v>Natural Gas</v>
          </cell>
        </row>
      </sheetData>
      <sheetData sheetId="21">
        <row r="13">
          <cell r="C13">
            <v>363.08100000000002</v>
          </cell>
        </row>
      </sheetData>
      <sheetData sheetId="22"/>
      <sheetData sheetId="23"/>
      <sheetData sheetId="24"/>
      <sheetData sheetId="25">
        <row r="14">
          <cell r="B14" t="str">
            <v>Natural Gas</v>
          </cell>
        </row>
      </sheetData>
      <sheetData sheetId="26"/>
      <sheetData sheetId="27"/>
      <sheetData sheetId="28">
        <row r="14">
          <cell r="B14" t="str">
            <v>Natural Gas</v>
          </cell>
        </row>
      </sheetData>
      <sheetData sheetId="29">
        <row r="14">
          <cell r="B14" t="str">
            <v>Electricity</v>
          </cell>
        </row>
      </sheetData>
      <sheetData sheetId="30">
        <row r="14">
          <cell r="B14" t="str">
            <v>Motor Gasoline</v>
          </cell>
        </row>
      </sheetData>
      <sheetData sheetId="31">
        <row r="13">
          <cell r="C13">
            <v>16.414999999999999</v>
          </cell>
        </row>
      </sheetData>
      <sheetData sheetId="32">
        <row r="12">
          <cell r="C12">
            <v>0.705183</v>
          </cell>
        </row>
      </sheetData>
      <sheetData sheetId="33"/>
      <sheetData sheetId="34"/>
      <sheetData sheetId="35">
        <row r="14">
          <cell r="B14" t="str">
            <v>Natural Gas</v>
          </cell>
          <cell r="C14">
            <v>3.6902999999999998E-2</v>
          </cell>
          <cell r="D14">
            <v>4.2028000000000003E-2</v>
          </cell>
          <cell r="E14">
            <v>4.7246000000000003E-2</v>
          </cell>
          <cell r="F14">
            <v>5.1445999999999999E-2</v>
          </cell>
          <cell r="G14">
            <v>5.6078999999999997E-2</v>
          </cell>
          <cell r="H14">
            <v>6.6934999999999995E-2</v>
          </cell>
          <cell r="I14">
            <v>0.101629</v>
          </cell>
          <cell r="J14">
            <v>0.101031</v>
          </cell>
          <cell r="K14">
            <v>0.11008800000000001</v>
          </cell>
          <cell r="L14">
            <v>8.1083000000000002E-2</v>
          </cell>
          <cell r="M14">
            <v>8.5552000000000003E-2</v>
          </cell>
          <cell r="N14">
            <v>5.4906000000000003E-2</v>
          </cell>
          <cell r="O14">
            <v>4.2472999999999997E-2</v>
          </cell>
          <cell r="P14">
            <v>2.8774000000000001E-2</v>
          </cell>
          <cell r="Q14">
            <v>4.1423000000000001E-2</v>
          </cell>
          <cell r="R14">
            <v>2.9752000000000001E-2</v>
          </cell>
          <cell r="S14">
            <v>1.9217999999999999E-2</v>
          </cell>
          <cell r="T14">
            <v>1.2997E-2</v>
          </cell>
          <cell r="U14">
            <v>1.2496999999999999E-2</v>
          </cell>
          <cell r="V14">
            <v>6.3480000000000003E-3</v>
          </cell>
          <cell r="W14">
            <v>3.8990000000000001E-3</v>
          </cell>
        </row>
        <row r="15">
          <cell r="B15" t="str">
            <v>Motor Gasoline</v>
          </cell>
          <cell r="C15">
            <v>42.009222000000001</v>
          </cell>
          <cell r="D15">
            <v>42.325235999999997</v>
          </cell>
          <cell r="E15">
            <v>45.257430999999997</v>
          </cell>
          <cell r="F15">
            <v>46.787402</v>
          </cell>
          <cell r="G15">
            <v>49.506238000000003</v>
          </cell>
          <cell r="H15">
            <v>52.198872000000001</v>
          </cell>
          <cell r="I15">
            <v>52.176158000000001</v>
          </cell>
          <cell r="J15">
            <v>51.992341000000003</v>
          </cell>
          <cell r="K15">
            <v>51.845014999999997</v>
          </cell>
          <cell r="L15">
            <v>54.999108</v>
          </cell>
          <cell r="M15">
            <v>57.297390999999998</v>
          </cell>
          <cell r="N15">
            <v>57.755028000000003</v>
          </cell>
          <cell r="O15">
            <v>54.519927000000003</v>
          </cell>
          <cell r="P15">
            <v>59.613691000000003</v>
          </cell>
          <cell r="Q15">
            <v>58.960279999999997</v>
          </cell>
          <cell r="R15">
            <v>64.947143999999994</v>
          </cell>
          <cell r="S15">
            <v>68.518634000000006</v>
          </cell>
          <cell r="T15">
            <v>69.946453000000005</v>
          </cell>
          <cell r="U15">
            <v>73.858350999999999</v>
          </cell>
          <cell r="V15">
            <v>77.240644000000003</v>
          </cell>
          <cell r="W15">
            <v>62.736224</v>
          </cell>
        </row>
        <row r="16">
          <cell r="B16" t="str">
            <v>Diesel Fuel Oil</v>
          </cell>
          <cell r="C16">
            <v>0.46572999999999998</v>
          </cell>
          <cell r="D16">
            <v>0.45069999999999999</v>
          </cell>
          <cell r="E16">
            <v>0.461285</v>
          </cell>
          <cell r="F16">
            <v>0.47853800000000002</v>
          </cell>
          <cell r="G16">
            <v>0.50198200000000004</v>
          </cell>
          <cell r="H16">
            <v>0.60698300000000005</v>
          </cell>
          <cell r="I16">
            <v>0.154117</v>
          </cell>
          <cell r="J16">
            <v>0.14716299999999999</v>
          </cell>
          <cell r="K16">
            <v>0.171178</v>
          </cell>
          <cell r="L16">
            <v>0.22369</v>
          </cell>
          <cell r="M16">
            <v>0.26838600000000001</v>
          </cell>
          <cell r="N16">
            <v>0.31635799999999997</v>
          </cell>
          <cell r="O16">
            <v>0.34587499999999999</v>
          </cell>
          <cell r="P16">
            <v>0.41300500000000001</v>
          </cell>
          <cell r="Q16">
            <v>0.50964799999999999</v>
          </cell>
          <cell r="R16">
            <v>0.65479500000000002</v>
          </cell>
          <cell r="S16">
            <v>0.73416499999999996</v>
          </cell>
          <cell r="T16">
            <v>0.80338100000000001</v>
          </cell>
          <cell r="U16">
            <v>0.98360899999999996</v>
          </cell>
          <cell r="V16">
            <v>0.97833599999999998</v>
          </cell>
          <cell r="W16">
            <v>0.94109200000000004</v>
          </cell>
        </row>
        <row r="17">
          <cell r="B17" t="str">
            <v>Ethanol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>
            <v>1.9464490000000001</v>
          </cell>
          <cell r="K17">
            <v>2.4032990000000001</v>
          </cell>
          <cell r="L17">
            <v>2.4643670000000002</v>
          </cell>
          <cell r="M17">
            <v>2.740475</v>
          </cell>
          <cell r="N17">
            <v>3.186509</v>
          </cell>
          <cell r="O17">
            <v>3.2652420000000002</v>
          </cell>
          <cell r="P17">
            <v>3.3943829999999999</v>
          </cell>
          <cell r="Q17">
            <v>3.5856859999999999</v>
          </cell>
          <cell r="R17" t="str">
            <v>n.a.</v>
          </cell>
          <cell r="S17" t="str">
            <v>n.a.</v>
          </cell>
          <cell r="T17" t="str">
            <v>n.a.</v>
          </cell>
          <cell r="U17" t="str">
            <v>n.a.</v>
          </cell>
          <cell r="V17" t="str">
            <v>n.a.</v>
          </cell>
          <cell r="W17" t="str">
            <v>n.a.</v>
          </cell>
        </row>
        <row r="18">
          <cell r="B18" t="str">
            <v>Biodiesel Fuel</v>
          </cell>
          <cell r="C18">
            <v>0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 t="str">
            <v>n.a.</v>
          </cell>
          <cell r="O18" t="str">
            <v>n.a.</v>
          </cell>
          <cell r="P18" t="str">
            <v>n.a.</v>
          </cell>
          <cell r="Q18" t="str">
            <v>n.a.</v>
          </cell>
          <cell r="R18" t="str">
            <v>n.a.</v>
          </cell>
          <cell r="S18" t="str">
            <v>n.a.</v>
          </cell>
          <cell r="T18" t="str">
            <v>n.a.</v>
          </cell>
          <cell r="U18" t="str">
            <v>n.a.</v>
          </cell>
          <cell r="V18" t="str">
            <v>n.a.</v>
          </cell>
          <cell r="W18" t="str">
            <v>n.a.</v>
          </cell>
        </row>
        <row r="19">
          <cell r="B19" t="str">
            <v>Propane</v>
          </cell>
          <cell r="C19">
            <v>2.1073659999999999</v>
          </cell>
          <cell r="D19">
            <v>2.3031239999999999</v>
          </cell>
          <cell r="E19">
            <v>1.2150049999999999</v>
          </cell>
          <cell r="F19">
            <v>1.3585020000000001</v>
          </cell>
          <cell r="G19">
            <v>1.5262830000000001</v>
          </cell>
          <cell r="H19">
            <v>1.2760480000000001</v>
          </cell>
          <cell r="I19">
            <v>2.5277910000000001</v>
          </cell>
          <cell r="J19">
            <v>2.8237070000000002</v>
          </cell>
          <cell r="K19">
            <v>3.0050119999999998</v>
          </cell>
          <cell r="L19">
            <v>2.447695</v>
          </cell>
          <cell r="M19">
            <v>2.646007</v>
          </cell>
          <cell r="N19">
            <v>3.1890269999999998</v>
          </cell>
          <cell r="O19">
            <v>3.7351740000000002</v>
          </cell>
          <cell r="P19">
            <v>2.6445500000000002</v>
          </cell>
          <cell r="Q19">
            <v>2.3717839999999999</v>
          </cell>
          <cell r="R19">
            <v>2.3730370000000001</v>
          </cell>
          <cell r="S19">
            <v>3.283884</v>
          </cell>
          <cell r="T19">
            <v>3.281863</v>
          </cell>
          <cell r="U19">
            <v>2.4281329999999999</v>
          </cell>
          <cell r="V19">
            <v>2.4576630000000002</v>
          </cell>
          <cell r="W19">
            <v>2.5004559999999998</v>
          </cell>
        </row>
      </sheetData>
      <sheetData sheetId="36">
        <row r="14">
          <cell r="B14" t="str">
            <v>Motor Gasoline</v>
          </cell>
          <cell r="C14">
            <v>36.225898000000001</v>
          </cell>
          <cell r="D14">
            <v>37.938321999999999</v>
          </cell>
          <cell r="E14">
            <v>35.393807000000002</v>
          </cell>
          <cell r="F14">
            <v>40.482394999999997</v>
          </cell>
          <cell r="G14">
            <v>36.861935000000003</v>
          </cell>
          <cell r="H14">
            <v>30.279741000000001</v>
          </cell>
          <cell r="I14">
            <v>32.507576</v>
          </cell>
          <cell r="J14">
            <v>33.820638000000002</v>
          </cell>
          <cell r="K14">
            <v>33.599708</v>
          </cell>
          <cell r="L14">
            <v>35.281637000000003</v>
          </cell>
          <cell r="M14">
            <v>35.786662999999997</v>
          </cell>
          <cell r="N14">
            <v>33.527087999999999</v>
          </cell>
          <cell r="O14">
            <v>29.359241999999998</v>
          </cell>
          <cell r="P14">
            <v>30.603043</v>
          </cell>
          <cell r="Q14">
            <v>30.830186999999999</v>
          </cell>
          <cell r="R14">
            <v>33.160508</v>
          </cell>
          <cell r="S14">
            <v>34.029471999999998</v>
          </cell>
          <cell r="T14">
            <v>33.669981999999997</v>
          </cell>
          <cell r="U14">
            <v>34.056711</v>
          </cell>
          <cell r="V14">
            <v>34.914233000000003</v>
          </cell>
          <cell r="W14">
            <v>27.118221999999999</v>
          </cell>
        </row>
        <row r="15">
          <cell r="B15" t="str">
            <v>Diesel Fuel Oil</v>
          </cell>
          <cell r="C15">
            <v>20.981802999999999</v>
          </cell>
          <cell r="D15">
            <v>24.795946000000001</v>
          </cell>
          <cell r="E15">
            <v>24.623517</v>
          </cell>
          <cell r="F15">
            <v>29.734596</v>
          </cell>
          <cell r="G15">
            <v>28.462147000000002</v>
          </cell>
          <cell r="H15">
            <v>25.672585999999999</v>
          </cell>
          <cell r="I15">
            <v>25.267811999999999</v>
          </cell>
          <cell r="J15">
            <v>27.814094999999998</v>
          </cell>
          <cell r="K15">
            <v>26.657</v>
          </cell>
          <cell r="L15">
            <v>31.014403999999999</v>
          </cell>
          <cell r="M15">
            <v>34.966346000000001</v>
          </cell>
          <cell r="N15">
            <v>35.458736999999999</v>
          </cell>
          <cell r="O15">
            <v>32.960799000000002</v>
          </cell>
          <cell r="P15">
            <v>31.062138999999998</v>
          </cell>
          <cell r="Q15">
            <v>29.461202</v>
          </cell>
          <cell r="R15">
            <v>27.060300999999999</v>
          </cell>
          <cell r="S15">
            <v>24.391475</v>
          </cell>
          <cell r="T15">
            <v>26.064511</v>
          </cell>
          <cell r="U15">
            <v>29.804873000000001</v>
          </cell>
          <cell r="V15">
            <v>28.320767</v>
          </cell>
          <cell r="W15">
            <v>24.950075999999999</v>
          </cell>
        </row>
        <row r="16">
          <cell r="B16" t="str">
            <v>Ethanol</v>
          </cell>
          <cell r="C16" t="str">
            <v>n.a.</v>
          </cell>
          <cell r="D16" t="str">
            <v>n.a.</v>
          </cell>
          <cell r="E16" t="str">
            <v>n.a.</v>
          </cell>
          <cell r="F16" t="str">
            <v>n.a.</v>
          </cell>
          <cell r="G16" t="str">
            <v>n.a.</v>
          </cell>
          <cell r="H16" t="str">
            <v>n.a.</v>
          </cell>
          <cell r="I16" t="str">
            <v>n.a.</v>
          </cell>
          <cell r="J16">
            <v>1.266151</v>
          </cell>
          <cell r="K16">
            <v>1.5575300000000001</v>
          </cell>
          <cell r="L16">
            <v>1.580878</v>
          </cell>
          <cell r="M16">
            <v>1.7116389999999999</v>
          </cell>
          <cell r="N16">
            <v>1.849785</v>
          </cell>
          <cell r="O16">
            <v>1.758348</v>
          </cell>
          <cell r="P16">
            <v>1.7425269999999999</v>
          </cell>
          <cell r="Q16">
            <v>1.874946</v>
          </cell>
          <cell r="R16" t="str">
            <v>n.a.</v>
          </cell>
          <cell r="S16" t="str">
            <v>n.a.</v>
          </cell>
          <cell r="T16" t="str">
            <v>n.a.</v>
          </cell>
          <cell r="U16" t="str">
            <v>n.a.</v>
          </cell>
          <cell r="V16" t="str">
            <v>n.a.</v>
          </cell>
          <cell r="W16" t="str">
            <v>n.a.</v>
          </cell>
        </row>
        <row r="17">
          <cell r="B17" t="str">
            <v>Biodiesel Fuel</v>
          </cell>
          <cell r="C17">
            <v>0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 t="str">
            <v>n.a.</v>
          </cell>
          <cell r="O17" t="str">
            <v>n.a.</v>
          </cell>
          <cell r="P17" t="str">
            <v>n.a.</v>
          </cell>
          <cell r="Q17" t="str">
            <v>n.a.</v>
          </cell>
          <cell r="R17" t="str">
            <v>n.a.</v>
          </cell>
          <cell r="S17" t="str">
            <v>n.a.</v>
          </cell>
          <cell r="T17" t="str">
            <v>n.a.</v>
          </cell>
          <cell r="U17" t="str">
            <v>n.a.</v>
          </cell>
          <cell r="V17" t="str">
            <v>n.a.</v>
          </cell>
          <cell r="W17" t="str">
            <v>n.a.</v>
          </cell>
        </row>
        <row r="48">
          <cell r="C48">
            <v>140.98035999999999</v>
          </cell>
          <cell r="D48">
            <v>130.20802800000001</v>
          </cell>
          <cell r="E48">
            <v>128.840653</v>
          </cell>
          <cell r="F48">
            <v>134.942958</v>
          </cell>
          <cell r="G48">
            <v>140.27165600000001</v>
          </cell>
          <cell r="H48">
            <v>157.371072</v>
          </cell>
          <cell r="I48">
            <v>147.69844900000001</v>
          </cell>
          <cell r="J48">
            <v>148.299916</v>
          </cell>
          <cell r="K48">
            <v>147.637922</v>
          </cell>
          <cell r="L48">
            <v>145.23746800000001</v>
          </cell>
          <cell r="M48">
            <v>151.50287399999999</v>
          </cell>
          <cell r="N48">
            <v>161.837423</v>
          </cell>
          <cell r="O48">
            <v>162.38180299999999</v>
          </cell>
          <cell r="P48">
            <v>161.52392399999999</v>
          </cell>
          <cell r="Q48">
            <v>154.83705699999999</v>
          </cell>
          <cell r="R48">
            <v>147.52949599999999</v>
          </cell>
          <cell r="S48">
            <v>135.543869</v>
          </cell>
          <cell r="T48">
            <v>144.31148300000001</v>
          </cell>
          <cell r="U48">
            <v>154.141143</v>
          </cell>
          <cell r="V48">
            <v>152.51835500000001</v>
          </cell>
          <cell r="W48">
            <v>138.48861600000001</v>
          </cell>
        </row>
      </sheetData>
      <sheetData sheetId="37">
        <row r="13">
          <cell r="C13">
            <v>207.27500000000001</v>
          </cell>
        </row>
        <row r="26">
          <cell r="B26" t="str">
            <v>Freight Light Trucks</v>
          </cell>
          <cell r="C26">
            <v>465.74400000000003</v>
          </cell>
          <cell r="D26">
            <v>491.18200000000002</v>
          </cell>
          <cell r="E26">
            <v>501.69</v>
          </cell>
          <cell r="F26">
            <v>522.42600000000004</v>
          </cell>
          <cell r="G26">
            <v>549.96799999999996</v>
          </cell>
          <cell r="H26">
            <v>574.31200000000001</v>
          </cell>
          <cell r="I26">
            <v>585.61800000000005</v>
          </cell>
          <cell r="J26">
            <v>610.10299999999995</v>
          </cell>
          <cell r="K26">
            <v>633.99300000000005</v>
          </cell>
          <cell r="L26">
            <v>656.97199999999998</v>
          </cell>
          <cell r="M26">
            <v>681.90200000000004</v>
          </cell>
          <cell r="N26">
            <v>707.30499999999995</v>
          </cell>
          <cell r="O26">
            <v>724.71500000000003</v>
          </cell>
          <cell r="P26">
            <v>766.34500000000003</v>
          </cell>
          <cell r="Q26">
            <v>813.68600000000004</v>
          </cell>
          <cell r="R26">
            <v>870.22799999999995</v>
          </cell>
          <cell r="S26">
            <v>945.03099999999995</v>
          </cell>
          <cell r="T26">
            <v>1019.605</v>
          </cell>
          <cell r="U26">
            <v>1106.9349999999999</v>
          </cell>
          <cell r="V26">
            <v>1133.683</v>
          </cell>
          <cell r="W26">
            <v>1099.7750000000001</v>
          </cell>
        </row>
        <row r="27">
          <cell r="B27" t="str">
            <v>Medium Trucks</v>
          </cell>
          <cell r="C27">
            <v>203.28899999999999</v>
          </cell>
          <cell r="D27">
            <v>208.05799999999999</v>
          </cell>
          <cell r="E27">
            <v>213.446</v>
          </cell>
          <cell r="F27">
            <v>221.48599999999999</v>
          </cell>
          <cell r="G27">
            <v>231.16200000000001</v>
          </cell>
          <cell r="H27">
            <v>235.125</v>
          </cell>
          <cell r="I27">
            <v>234.50399999999999</v>
          </cell>
          <cell r="J27">
            <v>257.959</v>
          </cell>
          <cell r="K27">
            <v>277.05399999999997</v>
          </cell>
          <cell r="L27">
            <v>293.548</v>
          </cell>
          <cell r="M27">
            <v>314.23</v>
          </cell>
          <cell r="N27">
            <v>317.72399999999999</v>
          </cell>
          <cell r="O27">
            <v>317.97399999999999</v>
          </cell>
          <cell r="P27">
            <v>327.84899999999999</v>
          </cell>
          <cell r="Q27">
            <v>341.76299999999998</v>
          </cell>
          <cell r="R27">
            <v>354.96899999999999</v>
          </cell>
          <cell r="S27">
            <v>372.67099999999999</v>
          </cell>
          <cell r="T27">
            <v>391.96199999999999</v>
          </cell>
          <cell r="U27">
            <v>409.50599999999997</v>
          </cell>
          <cell r="V27">
            <v>414.101</v>
          </cell>
          <cell r="W27">
            <v>400.44600000000003</v>
          </cell>
        </row>
        <row r="28">
          <cell r="B28" t="str">
            <v>Heavy Trucks</v>
          </cell>
          <cell r="C28">
            <v>98.753</v>
          </cell>
          <cell r="D28">
            <v>101.898</v>
          </cell>
          <cell r="E28">
            <v>104.539</v>
          </cell>
          <cell r="F28">
            <v>106.925</v>
          </cell>
          <cell r="G28">
            <v>106.98399999999999</v>
          </cell>
          <cell r="H28">
            <v>111.54600000000001</v>
          </cell>
          <cell r="I28">
            <v>117.622</v>
          </cell>
          <cell r="J28">
            <v>118.556</v>
          </cell>
          <cell r="K28">
            <v>117.46299999999999</v>
          </cell>
          <cell r="L28">
            <v>112.79600000000001</v>
          </cell>
          <cell r="M28">
            <v>110.595</v>
          </cell>
          <cell r="N28">
            <v>114.242</v>
          </cell>
          <cell r="O28">
            <v>116.125</v>
          </cell>
          <cell r="P28">
            <v>117.84</v>
          </cell>
          <cell r="Q28">
            <v>118.941</v>
          </cell>
          <cell r="R28">
            <v>122.462</v>
          </cell>
          <cell r="S28">
            <v>125.59399999999999</v>
          </cell>
          <cell r="T28">
            <v>129.084</v>
          </cell>
          <cell r="U28">
            <v>131.952</v>
          </cell>
          <cell r="V28">
            <v>134.202</v>
          </cell>
          <cell r="W28">
            <v>138.03100000000001</v>
          </cell>
        </row>
        <row r="38">
          <cell r="B38" t="str">
            <v>Freight Light Trucks</v>
          </cell>
          <cell r="C38">
            <v>23886.135855</v>
          </cell>
          <cell r="D38">
            <v>23225.092854999999</v>
          </cell>
          <cell r="E38">
            <v>23862.198339999999</v>
          </cell>
          <cell r="F38">
            <v>23903.69024</v>
          </cell>
          <cell r="G38">
            <v>24155.742315</v>
          </cell>
          <cell r="H38">
            <v>24470.065850999999</v>
          </cell>
          <cell r="I38">
            <v>24400.263819</v>
          </cell>
          <cell r="J38">
            <v>24495.645211999999</v>
          </cell>
          <cell r="K38">
            <v>24042.339958</v>
          </cell>
          <cell r="L38">
            <v>24465.969319</v>
          </cell>
          <cell r="M38">
            <v>24892.379844999999</v>
          </cell>
          <cell r="N38">
            <v>24733.377988</v>
          </cell>
          <cell r="O38">
            <v>23325.916140000001</v>
          </cell>
          <cell r="P38">
            <v>23761.233883000001</v>
          </cell>
          <cell r="Q38">
            <v>22315.891756000001</v>
          </cell>
          <cell r="R38">
            <v>21898.782794999999</v>
          </cell>
          <cell r="S38">
            <v>21697.652592999999</v>
          </cell>
          <cell r="T38">
            <v>20737.695017999999</v>
          </cell>
          <cell r="U38">
            <v>20202.460166000001</v>
          </cell>
          <cell r="V38">
            <v>20820.532017000001</v>
          </cell>
          <cell r="W38">
            <v>17830.116269999999</v>
          </cell>
        </row>
        <row r="39">
          <cell r="B39" t="str">
            <v>Medium Trucks</v>
          </cell>
          <cell r="C39">
            <v>30342.448344</v>
          </cell>
          <cell r="D39">
            <v>32373.937678999999</v>
          </cell>
          <cell r="E39">
            <v>30122.744599000001</v>
          </cell>
          <cell r="F39">
            <v>34156.314134</v>
          </cell>
          <cell r="G39">
            <v>30547.081710999999</v>
          </cell>
          <cell r="H39">
            <v>25754.071549</v>
          </cell>
          <cell r="I39">
            <v>29362.128797000001</v>
          </cell>
          <cell r="J39">
            <v>29727.963516</v>
          </cell>
          <cell r="K39">
            <v>26568.185794000001</v>
          </cell>
          <cell r="L39">
            <v>25808.678241000001</v>
          </cell>
          <cell r="M39">
            <v>27585.708822000001</v>
          </cell>
          <cell r="N39">
            <v>27006.941972000001</v>
          </cell>
          <cell r="O39">
            <v>24754.240324999999</v>
          </cell>
          <cell r="P39">
            <v>24107.069152</v>
          </cell>
          <cell r="Q39">
            <v>23063.599184999999</v>
          </cell>
          <cell r="R39">
            <v>21863.687121999999</v>
          </cell>
          <cell r="S39">
            <v>20598.572236</v>
          </cell>
          <cell r="T39">
            <v>20306.506583999999</v>
          </cell>
          <cell r="U39">
            <v>21056.099740000001</v>
          </cell>
          <cell r="V39">
            <v>21007.155812000001</v>
          </cell>
          <cell r="W39">
            <v>18139.493845000001</v>
          </cell>
        </row>
        <row r="40">
          <cell r="B40" t="str">
            <v>Heavy Trucks</v>
          </cell>
          <cell r="C40">
            <v>99931.110235</v>
          </cell>
          <cell r="D40">
            <v>90983.453110999995</v>
          </cell>
          <cell r="E40">
            <v>89312.354439000002</v>
          </cell>
          <cell r="F40">
            <v>93082.691112999993</v>
          </cell>
          <cell r="G40">
            <v>98485.558575000003</v>
          </cell>
          <cell r="H40">
            <v>107928.42415200001</v>
          </cell>
          <cell r="I40">
            <v>94784.656191999995</v>
          </cell>
          <cell r="J40">
            <v>94339.056370000006</v>
          </cell>
          <cell r="K40">
            <v>93843.118623999995</v>
          </cell>
          <cell r="L40">
            <v>101415.109088</v>
          </cell>
          <cell r="M40">
            <v>107797.881327</v>
          </cell>
          <cell r="N40">
            <v>112697.896136</v>
          </cell>
          <cell r="O40">
            <v>112477.16046699999</v>
          </cell>
          <cell r="P40">
            <v>111456.408367</v>
          </cell>
          <cell r="Q40">
            <v>107053.487995</v>
          </cell>
          <cell r="R40">
            <v>100204.546227</v>
          </cell>
          <cell r="S40">
            <v>90809.323504999993</v>
          </cell>
          <cell r="T40">
            <v>95173.474423000007</v>
          </cell>
          <cell r="U40">
            <v>100627.780061</v>
          </cell>
          <cell r="V40">
            <v>99075.785432000004</v>
          </cell>
          <cell r="W40">
            <v>88530.660281999997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enu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26"/>
      <sheetName val="Table 27"/>
      <sheetName val="Table 28"/>
      <sheetName val="Table 29"/>
      <sheetName val="Table 30"/>
      <sheetName val="Table 31"/>
      <sheetName val="Table 32"/>
      <sheetName val="Table 33"/>
      <sheetName val="Table 34"/>
      <sheetName val="Table 35"/>
      <sheetName val="Table 36"/>
      <sheetName val="Table 3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4">
          <cell r="C14">
            <v>0.63846599999999998</v>
          </cell>
        </row>
      </sheetData>
      <sheetData sheetId="15">
        <row r="14">
          <cell r="C14">
            <v>3.5339999999999998E-3</v>
          </cell>
          <cell r="D14">
            <v>5.1840000000000002E-3</v>
          </cell>
          <cell r="E14">
            <v>5.0920000000000002E-3</v>
          </cell>
          <cell r="F14">
            <v>4.3049999999999998E-3</v>
          </cell>
          <cell r="G14">
            <v>5.6439999999999997E-3</v>
          </cell>
          <cell r="H14">
            <v>5.5300000000000002E-3</v>
          </cell>
          <cell r="I14">
            <v>5.1840000000000002E-3</v>
          </cell>
          <cell r="J14">
            <v>8.397E-3</v>
          </cell>
          <cell r="K14">
            <v>7.7039999999999999E-3</v>
          </cell>
          <cell r="L14">
            <v>8.3949999999999997E-3</v>
          </cell>
          <cell r="M14">
            <v>9.1260000000000004E-3</v>
          </cell>
          <cell r="N14">
            <v>6.3699999999999998E-3</v>
          </cell>
          <cell r="O14">
            <v>8.8749999999999992E-3</v>
          </cell>
          <cell r="P14">
            <v>4.8250000000000003E-3</v>
          </cell>
          <cell r="Q14">
            <v>1.0800000000000001E-2</v>
          </cell>
          <cell r="R14">
            <v>1.0252000000000001E-2</v>
          </cell>
          <cell r="S14">
            <v>1.0925000000000001E-2</v>
          </cell>
          <cell r="T14">
            <v>1.1225000000000001E-2</v>
          </cell>
          <cell r="U14">
            <v>6.2249999999999996E-3</v>
          </cell>
          <cell r="V14">
            <v>1.1472E-2</v>
          </cell>
          <cell r="W14">
            <v>2.5937999999999999E-2</v>
          </cell>
        </row>
        <row r="15">
          <cell r="C15">
            <v>1.4248860000000001</v>
          </cell>
          <cell r="D15">
            <v>1.484964</v>
          </cell>
          <cell r="E15">
            <v>2.0572819999999998</v>
          </cell>
          <cell r="F15">
            <v>1.647065</v>
          </cell>
          <cell r="G15">
            <v>1.591574</v>
          </cell>
          <cell r="H15">
            <v>1.167635</v>
          </cell>
          <cell r="I15">
            <v>1.8961920000000001</v>
          </cell>
          <cell r="J15">
            <v>1.616058</v>
          </cell>
          <cell r="K15">
            <v>0.84489599999999998</v>
          </cell>
          <cell r="L15">
            <v>0.57571300000000003</v>
          </cell>
          <cell r="M15">
            <v>0.74250799999999995</v>
          </cell>
          <cell r="N15">
            <v>0.89453000000000005</v>
          </cell>
          <cell r="O15">
            <v>1.7870999999999999</v>
          </cell>
          <cell r="P15">
            <v>1.7991999999999999</v>
          </cell>
          <cell r="Q15">
            <v>1.646625</v>
          </cell>
          <cell r="R15">
            <v>1.6415740000000001</v>
          </cell>
          <cell r="S15">
            <v>1.815275</v>
          </cell>
          <cell r="T15">
            <v>1.835475</v>
          </cell>
          <cell r="U15">
            <v>1.9339249999999999</v>
          </cell>
          <cell r="V15">
            <v>2.006904</v>
          </cell>
          <cell r="W15">
            <v>1.8612</v>
          </cell>
        </row>
      </sheetData>
      <sheetData sheetId="16"/>
      <sheetData sheetId="17">
        <row r="12">
          <cell r="C12">
            <v>0.36318099999999998</v>
          </cell>
        </row>
      </sheetData>
      <sheetData sheetId="18">
        <row r="12">
          <cell r="C12">
            <v>9.9538189999999993</v>
          </cell>
          <cell r="D12">
            <v>9.3501530000000006</v>
          </cell>
          <cell r="E12">
            <v>9.2101170000000003</v>
          </cell>
          <cell r="F12">
            <v>9.1713389999999997</v>
          </cell>
          <cell r="G12">
            <v>10.059148</v>
          </cell>
          <cell r="H12">
            <v>8.7479960000000005</v>
          </cell>
          <cell r="I12">
            <v>9.5158389999999997</v>
          </cell>
          <cell r="J12">
            <v>10.948112</v>
          </cell>
          <cell r="K12">
            <v>11.023209</v>
          </cell>
          <cell r="L12">
            <v>11.429967</v>
          </cell>
          <cell r="M12">
            <v>10.484629</v>
          </cell>
          <cell r="N12">
            <v>11.056050000000001</v>
          </cell>
          <cell r="O12">
            <v>11.597778999999999</v>
          </cell>
          <cell r="P12">
            <v>10.849185</v>
          </cell>
          <cell r="Q12">
            <v>9.7064310000000003</v>
          </cell>
          <cell r="R12">
            <v>8.5139809999999994</v>
          </cell>
          <cell r="S12">
            <v>8.3864809999999999</v>
          </cell>
          <cell r="T12">
            <v>7.7408939999999999</v>
          </cell>
          <cell r="U12">
            <v>8.6841849999999994</v>
          </cell>
          <cell r="V12">
            <v>7.9628059999999996</v>
          </cell>
          <cell r="W12">
            <v>6.933198</v>
          </cell>
        </row>
      </sheetData>
      <sheetData sheetId="19">
        <row r="14">
          <cell r="C14">
            <v>5.8680000000000003</v>
          </cell>
          <cell r="D14">
            <v>5.4939999999999998</v>
          </cell>
          <cell r="E14">
            <v>4.9320000000000004</v>
          </cell>
          <cell r="F14">
            <v>2.3450000000000002</v>
          </cell>
          <cell r="G14">
            <v>5.4119999999999999</v>
          </cell>
          <cell r="H14">
            <v>5.9669999999999996</v>
          </cell>
          <cell r="I14">
            <v>6.085</v>
          </cell>
          <cell r="J14">
            <v>5.6130000000000004</v>
          </cell>
          <cell r="K14">
            <v>5.1349999999999998</v>
          </cell>
          <cell r="L14">
            <v>4.4809999999999999</v>
          </cell>
          <cell r="M14">
            <v>5.5439999999999996</v>
          </cell>
          <cell r="N14">
            <v>6.8209999999999997</v>
          </cell>
          <cell r="O14">
            <v>5.468</v>
          </cell>
          <cell r="P14">
            <v>6.7469999999999999</v>
          </cell>
          <cell r="Q14">
            <v>6.0590000000000002</v>
          </cell>
          <cell r="R14">
            <v>7.1639999999999997</v>
          </cell>
          <cell r="S14">
            <v>7.2839999999999998</v>
          </cell>
          <cell r="T14">
            <v>7.1040000000000001</v>
          </cell>
          <cell r="U14">
            <v>7.3209999999999997</v>
          </cell>
          <cell r="V14">
            <v>8.1829999999999998</v>
          </cell>
          <cell r="W14">
            <v>7.8780000000000001</v>
          </cell>
        </row>
        <row r="15">
          <cell r="C15">
            <v>20.84</v>
          </cell>
          <cell r="D15">
            <v>25.356999999999999</v>
          </cell>
          <cell r="E15">
            <v>26.783000000000001</v>
          </cell>
          <cell r="F15">
            <v>20.167000000000002</v>
          </cell>
          <cell r="G15">
            <v>23.189</v>
          </cell>
          <cell r="H15">
            <v>28.265000000000001</v>
          </cell>
          <cell r="I15">
            <v>18.818999999999999</v>
          </cell>
          <cell r="J15">
            <v>25.667999999999999</v>
          </cell>
          <cell r="K15">
            <v>35.826999999999998</v>
          </cell>
          <cell r="L15">
            <v>34.557000000000002</v>
          </cell>
          <cell r="M15">
            <v>27.466000000000001</v>
          </cell>
          <cell r="N15">
            <v>21.649000000000001</v>
          </cell>
          <cell r="O15">
            <v>20.85</v>
          </cell>
          <cell r="P15">
            <v>19.841000000000001</v>
          </cell>
          <cell r="Q15">
            <v>16.417999999999999</v>
          </cell>
          <cell r="R15">
            <v>8.7289999999999992</v>
          </cell>
          <cell r="S15">
            <v>5.8070000000000004</v>
          </cell>
          <cell r="T15">
            <v>10.103</v>
          </cell>
          <cell r="U15">
            <v>10.579000000000001</v>
          </cell>
          <cell r="V15">
            <v>11.175000000000001</v>
          </cell>
          <cell r="W15">
            <v>9.657</v>
          </cell>
        </row>
      </sheetData>
      <sheetData sheetId="20">
        <row r="14">
          <cell r="B14" t="str">
            <v>Natural Gas</v>
          </cell>
        </row>
      </sheetData>
      <sheetData sheetId="21">
        <row r="13">
          <cell r="C13">
            <v>248.70400000000001</v>
          </cell>
        </row>
      </sheetData>
      <sheetData sheetId="22"/>
      <sheetData sheetId="23"/>
      <sheetData sheetId="24"/>
      <sheetData sheetId="25">
        <row r="14">
          <cell r="B14" t="str">
            <v>Natural Gas</v>
          </cell>
        </row>
      </sheetData>
      <sheetData sheetId="26"/>
      <sheetData sheetId="27"/>
      <sheetData sheetId="28">
        <row r="14">
          <cell r="B14" t="str">
            <v>Natural Gas</v>
          </cell>
        </row>
      </sheetData>
      <sheetData sheetId="29">
        <row r="14">
          <cell r="B14" t="str">
            <v>Electricity</v>
          </cell>
        </row>
      </sheetData>
      <sheetData sheetId="30">
        <row r="14">
          <cell r="B14" t="str">
            <v>Motor Gasoline</v>
          </cell>
        </row>
      </sheetData>
      <sheetData sheetId="31">
        <row r="13">
          <cell r="C13">
            <v>9.85</v>
          </cell>
        </row>
      </sheetData>
      <sheetData sheetId="32">
        <row r="12">
          <cell r="C12">
            <v>0.77258000000000004</v>
          </cell>
        </row>
      </sheetData>
      <sheetData sheetId="33"/>
      <sheetData sheetId="34"/>
      <sheetData sheetId="35">
        <row r="14">
          <cell r="B14" t="str">
            <v>Natural Gas</v>
          </cell>
          <cell r="C14">
            <v>6.4999999999999997E-4</v>
          </cell>
          <cell r="D14">
            <v>1.2290000000000001E-3</v>
          </cell>
          <cell r="E14">
            <v>1.189E-3</v>
          </cell>
          <cell r="F14">
            <v>1.2279999999999999E-3</v>
          </cell>
          <cell r="G14">
            <v>1.2769999999999999E-3</v>
          </cell>
          <cell r="H14">
            <v>1.3990000000000001E-3</v>
          </cell>
          <cell r="I14">
            <v>1.5989999999999999E-3</v>
          </cell>
          <cell r="J14">
            <v>1.451E-3</v>
          </cell>
          <cell r="K14">
            <v>1.4339999999999999E-3</v>
          </cell>
          <cell r="L14">
            <v>1.201E-3</v>
          </cell>
          <cell r="M14">
            <v>1.3060000000000001E-3</v>
          </cell>
          <cell r="N14">
            <v>6.1399999999999996E-4</v>
          </cell>
          <cell r="O14">
            <v>2.5339999999999998E-3</v>
          </cell>
          <cell r="P14">
            <v>3.9269999999999999E-3</v>
          </cell>
          <cell r="Q14">
            <v>2.1869E-2</v>
          </cell>
          <cell r="R14">
            <v>1.3044E-2</v>
          </cell>
          <cell r="S14">
            <v>8.0789999999999994E-3</v>
          </cell>
          <cell r="T14">
            <v>5.6899999999999997E-3</v>
          </cell>
          <cell r="U14">
            <v>3.6700000000000001E-3</v>
          </cell>
          <cell r="V14">
            <v>2.905E-3</v>
          </cell>
          <cell r="W14">
            <v>1.846E-3</v>
          </cell>
        </row>
        <row r="15">
          <cell r="B15" t="str">
            <v>Motor Gasoline</v>
          </cell>
          <cell r="C15">
            <v>24.393501000000001</v>
          </cell>
          <cell r="D15">
            <v>25.010476000000001</v>
          </cell>
          <cell r="E15">
            <v>26.016807</v>
          </cell>
          <cell r="F15">
            <v>27.507128000000002</v>
          </cell>
          <cell r="G15">
            <v>27.817672000000002</v>
          </cell>
          <cell r="H15">
            <v>28.271015999999999</v>
          </cell>
          <cell r="I15">
            <v>28.322201</v>
          </cell>
          <cell r="J15">
            <v>30.188084</v>
          </cell>
          <cell r="K15">
            <v>28.815082</v>
          </cell>
          <cell r="L15">
            <v>30.099269</v>
          </cell>
          <cell r="M15">
            <v>30.735572999999999</v>
          </cell>
          <cell r="N15">
            <v>31.822614000000002</v>
          </cell>
          <cell r="O15">
            <v>31.714728000000001</v>
          </cell>
          <cell r="P15">
            <v>32.262473999999997</v>
          </cell>
          <cell r="Q15">
            <v>31.309965999999999</v>
          </cell>
          <cell r="R15">
            <v>34.26972</v>
          </cell>
          <cell r="S15">
            <v>36.444589999999998</v>
          </cell>
          <cell r="T15">
            <v>39.483531999999997</v>
          </cell>
          <cell r="U15">
            <v>40.786617</v>
          </cell>
          <cell r="V15">
            <v>42.663604999999997</v>
          </cell>
          <cell r="W15">
            <v>36.924495999999998</v>
          </cell>
        </row>
        <row r="16">
          <cell r="B16" t="str">
            <v>Diesel Fuel Oil</v>
          </cell>
          <cell r="C16">
            <v>0.42191800000000002</v>
          </cell>
          <cell r="D16">
            <v>0.36510199999999998</v>
          </cell>
          <cell r="E16">
            <v>0.323687</v>
          </cell>
          <cell r="F16">
            <v>0.381073</v>
          </cell>
          <cell r="G16">
            <v>0.342441</v>
          </cell>
          <cell r="H16">
            <v>0.37365199999999998</v>
          </cell>
          <cell r="I16">
            <v>0.19902700000000001</v>
          </cell>
          <cell r="J16">
            <v>0.18949199999999999</v>
          </cell>
          <cell r="K16">
            <v>0.217637</v>
          </cell>
          <cell r="L16">
            <v>0.21486</v>
          </cell>
          <cell r="M16">
            <v>0.22577800000000001</v>
          </cell>
          <cell r="N16">
            <v>0.236457</v>
          </cell>
          <cell r="O16">
            <v>0.22053900000000001</v>
          </cell>
          <cell r="P16">
            <v>0.250805</v>
          </cell>
          <cell r="Q16">
            <v>0.24717600000000001</v>
          </cell>
          <cell r="R16">
            <v>0.34034300000000001</v>
          </cell>
          <cell r="S16">
            <v>0.43465300000000001</v>
          </cell>
          <cell r="T16">
            <v>0.467219</v>
          </cell>
          <cell r="U16">
            <v>0.488483</v>
          </cell>
          <cell r="V16">
            <v>0.49412499999999998</v>
          </cell>
          <cell r="W16">
            <v>0.50775999999999999</v>
          </cell>
        </row>
        <row r="17">
          <cell r="B17" t="str">
            <v>Ethanol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1.1660699999999999</v>
          </cell>
          <cell r="O17">
            <v>1.1159840000000001</v>
          </cell>
          <cell r="P17">
            <v>1.126539</v>
          </cell>
          <cell r="Q17">
            <v>1.1898770000000001</v>
          </cell>
          <cell r="R17" t="str">
            <v>n.a.</v>
          </cell>
          <cell r="S17" t="str">
            <v>n.a.</v>
          </cell>
          <cell r="T17" t="str">
            <v>n.a.</v>
          </cell>
          <cell r="U17" t="str">
            <v>n.a.</v>
          </cell>
          <cell r="V17" t="str">
            <v>n.a.</v>
          </cell>
          <cell r="W17" t="str">
            <v>n.a.</v>
          </cell>
        </row>
        <row r="18">
          <cell r="B18" t="str">
            <v>Biodiesel Fuel</v>
          </cell>
          <cell r="C18">
            <v>0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 t="str">
            <v>n.a.</v>
          </cell>
          <cell r="O18" t="str">
            <v>n.a.</v>
          </cell>
          <cell r="P18" t="str">
            <v>n.a.</v>
          </cell>
          <cell r="Q18" t="str">
            <v>n.a.</v>
          </cell>
          <cell r="R18" t="str">
            <v>n.a.</v>
          </cell>
          <cell r="S18" t="str">
            <v>n.a.</v>
          </cell>
          <cell r="T18" t="str">
            <v>n.a.</v>
          </cell>
          <cell r="U18" t="str">
            <v>n.a.</v>
          </cell>
          <cell r="V18" t="str">
            <v>n.a.</v>
          </cell>
          <cell r="W18" t="str">
            <v>n.a.</v>
          </cell>
        </row>
        <row r="19">
          <cell r="B19" t="str">
            <v>Propane</v>
          </cell>
          <cell r="C19">
            <v>0.24296699999999999</v>
          </cell>
          <cell r="D19">
            <v>0.39649499999999999</v>
          </cell>
          <cell r="E19">
            <v>0.185922</v>
          </cell>
          <cell r="F19">
            <v>0.13544200000000001</v>
          </cell>
          <cell r="G19">
            <v>0.18925700000000001</v>
          </cell>
          <cell r="H19">
            <v>0.139184</v>
          </cell>
          <cell r="I19">
            <v>0.29704199999999997</v>
          </cell>
          <cell r="J19">
            <v>0.35526799999999997</v>
          </cell>
          <cell r="K19">
            <v>0.28614400000000001</v>
          </cell>
          <cell r="L19">
            <v>0.21680199999999999</v>
          </cell>
          <cell r="M19">
            <v>0.27177299999999999</v>
          </cell>
          <cell r="N19">
            <v>0.28287899999999999</v>
          </cell>
          <cell r="O19">
            <v>0.31648700000000002</v>
          </cell>
          <cell r="P19">
            <v>0.33657199999999998</v>
          </cell>
          <cell r="Q19">
            <v>0.33308900000000002</v>
          </cell>
          <cell r="R19">
            <v>0.33991199999999999</v>
          </cell>
          <cell r="S19">
            <v>0.36062499999999997</v>
          </cell>
          <cell r="T19">
            <v>0.33009300000000003</v>
          </cell>
          <cell r="U19">
            <v>0.35105700000000001</v>
          </cell>
          <cell r="V19">
            <v>0.371562</v>
          </cell>
          <cell r="W19">
            <v>0.28164800000000001</v>
          </cell>
        </row>
      </sheetData>
      <sheetData sheetId="36">
        <row r="14">
          <cell r="B14" t="str">
            <v>Motor Gasoline</v>
          </cell>
          <cell r="C14">
            <v>14.787915999999999</v>
          </cell>
          <cell r="D14">
            <v>12.996528</v>
          </cell>
          <cell r="E14">
            <v>14.347325</v>
          </cell>
          <cell r="F14">
            <v>15.17348</v>
          </cell>
          <cell r="G14">
            <v>19.494399999999999</v>
          </cell>
          <cell r="H14">
            <v>15.499262999999999</v>
          </cell>
          <cell r="I14">
            <v>14.153378</v>
          </cell>
          <cell r="J14">
            <v>16.675059000000001</v>
          </cell>
          <cell r="K14">
            <v>18.217852000000001</v>
          </cell>
          <cell r="L14">
            <v>18.160191999999999</v>
          </cell>
          <cell r="M14">
            <v>19.313918999999999</v>
          </cell>
          <cell r="N14">
            <v>19.362174</v>
          </cell>
          <cell r="O14">
            <v>18.584330999999999</v>
          </cell>
          <cell r="P14">
            <v>17.896798</v>
          </cell>
          <cell r="Q14">
            <v>17.266043</v>
          </cell>
          <cell r="R14">
            <v>18.381736</v>
          </cell>
          <cell r="S14">
            <v>18.528516</v>
          </cell>
          <cell r="T14">
            <v>19.620021999999999</v>
          </cell>
          <cell r="U14">
            <v>19.370484999999999</v>
          </cell>
          <cell r="V14">
            <v>19.851624000000001</v>
          </cell>
          <cell r="W14">
            <v>15.888306</v>
          </cell>
        </row>
        <row r="15">
          <cell r="B15" t="str">
            <v>Diesel Fuel Oil</v>
          </cell>
          <cell r="C15">
            <v>12.677232999999999</v>
          </cell>
          <cell r="D15">
            <v>9.8178900000000002</v>
          </cell>
          <cell r="E15">
            <v>10.265371999999999</v>
          </cell>
          <cell r="F15">
            <v>12.835368000000001</v>
          </cell>
          <cell r="G15">
            <v>15.216099</v>
          </cell>
          <cell r="H15">
            <v>12.464883</v>
          </cell>
          <cell r="I15">
            <v>13.662508000000001</v>
          </cell>
          <cell r="J15">
            <v>16.036854000000002</v>
          </cell>
          <cell r="K15">
            <v>19.051145999999999</v>
          </cell>
          <cell r="L15">
            <v>16.601458999999998</v>
          </cell>
          <cell r="M15">
            <v>19.537575</v>
          </cell>
          <cell r="N15">
            <v>19.909486000000001</v>
          </cell>
          <cell r="O15">
            <v>18.528036</v>
          </cell>
          <cell r="P15">
            <v>18.374618000000002</v>
          </cell>
          <cell r="Q15">
            <v>15.407278</v>
          </cell>
          <cell r="R15">
            <v>15.766966999999999</v>
          </cell>
          <cell r="S15">
            <v>15.609607</v>
          </cell>
          <cell r="T15">
            <v>17.005490999999999</v>
          </cell>
          <cell r="U15">
            <v>17.258623</v>
          </cell>
          <cell r="V15">
            <v>16.538402999999999</v>
          </cell>
          <cell r="W15">
            <v>14.789139</v>
          </cell>
        </row>
        <row r="16">
          <cell r="B16" t="str">
            <v>Ethanol</v>
          </cell>
          <cell r="C16" t="str">
            <v>n.a.</v>
          </cell>
          <cell r="D16" t="str">
            <v>n.a.</v>
          </cell>
          <cell r="E16" t="str">
            <v>n.a.</v>
          </cell>
          <cell r="F16" t="str">
            <v>n.a.</v>
          </cell>
          <cell r="G16" t="str">
            <v>n.a.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>
            <v>0.709484</v>
          </cell>
          <cell r="O16">
            <v>0.653949</v>
          </cell>
          <cell r="P16">
            <v>0.624919</v>
          </cell>
          <cell r="Q16">
            <v>0.65616399999999997</v>
          </cell>
          <cell r="R16" t="str">
            <v>n.a.</v>
          </cell>
          <cell r="S16" t="str">
            <v>n.a.</v>
          </cell>
          <cell r="T16" t="str">
            <v>n.a.</v>
          </cell>
          <cell r="U16" t="str">
            <v>n.a.</v>
          </cell>
          <cell r="V16" t="str">
            <v>n.a.</v>
          </cell>
          <cell r="W16" t="str">
            <v>n.a.</v>
          </cell>
        </row>
        <row r="17">
          <cell r="B17" t="str">
            <v>Biodiesel Fuel</v>
          </cell>
          <cell r="C17">
            <v>0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 t="str">
            <v>n.a.</v>
          </cell>
          <cell r="O17" t="str">
            <v>n.a.</v>
          </cell>
          <cell r="P17" t="str">
            <v>n.a.</v>
          </cell>
          <cell r="Q17" t="str">
            <v>n.a.</v>
          </cell>
          <cell r="R17" t="str">
            <v>n.a.</v>
          </cell>
          <cell r="S17" t="str">
            <v>n.a.</v>
          </cell>
          <cell r="T17" t="str">
            <v>n.a.</v>
          </cell>
          <cell r="U17" t="str">
            <v>n.a.</v>
          </cell>
          <cell r="V17" t="str">
            <v>n.a.</v>
          </cell>
          <cell r="W17" t="str">
            <v>n.a.</v>
          </cell>
        </row>
        <row r="48">
          <cell r="C48">
            <v>83.284233</v>
          </cell>
          <cell r="D48">
            <v>76.601400999999996</v>
          </cell>
          <cell r="E48">
            <v>75.199365999999998</v>
          </cell>
          <cell r="F48">
            <v>81.707650999999998</v>
          </cell>
          <cell r="G48">
            <v>81.994654999999995</v>
          </cell>
          <cell r="H48">
            <v>85.909536000000003</v>
          </cell>
          <cell r="I48">
            <v>87.034861000000006</v>
          </cell>
          <cell r="J48">
            <v>88.008533999999997</v>
          </cell>
          <cell r="K48">
            <v>97.860265999999996</v>
          </cell>
          <cell r="L48">
            <v>89.663072999999997</v>
          </cell>
          <cell r="M48">
            <v>87.097815999999995</v>
          </cell>
          <cell r="N48">
            <v>94.395735999999999</v>
          </cell>
          <cell r="O48">
            <v>94.625969999999995</v>
          </cell>
          <cell r="P48">
            <v>87.517374000000004</v>
          </cell>
          <cell r="Q48">
            <v>84.186897999999999</v>
          </cell>
          <cell r="R48">
            <v>87.820558000000005</v>
          </cell>
          <cell r="S48">
            <v>88.923028000000002</v>
          </cell>
          <cell r="T48">
            <v>96.566192999999998</v>
          </cell>
          <cell r="U48">
            <v>91.836590000000001</v>
          </cell>
          <cell r="V48">
            <v>91.149905000000004</v>
          </cell>
          <cell r="W48">
            <v>81.396249999999995</v>
          </cell>
        </row>
      </sheetData>
      <sheetData sheetId="37">
        <row r="13">
          <cell r="C13">
            <v>91.882999999999996</v>
          </cell>
        </row>
        <row r="26">
          <cell r="B26" t="str">
            <v>Freight Light Trucks</v>
          </cell>
          <cell r="C26">
            <v>240.625</v>
          </cell>
          <cell r="D26">
            <v>248.12899999999999</v>
          </cell>
          <cell r="E26">
            <v>256.93799999999999</v>
          </cell>
          <cell r="F26">
            <v>268.90899999999999</v>
          </cell>
          <cell r="G26">
            <v>281.95600000000002</v>
          </cell>
          <cell r="H26">
            <v>292.029</v>
          </cell>
          <cell r="I26">
            <v>297.90499999999997</v>
          </cell>
          <cell r="J26">
            <v>307.09800000000001</v>
          </cell>
          <cell r="K26">
            <v>316.12299999999999</v>
          </cell>
          <cell r="L26">
            <v>327.52300000000002</v>
          </cell>
          <cell r="M26">
            <v>341.98599999999999</v>
          </cell>
          <cell r="N26">
            <v>357.87099999999998</v>
          </cell>
          <cell r="O26">
            <v>366.41199999999998</v>
          </cell>
          <cell r="P26">
            <v>388.49900000000002</v>
          </cell>
          <cell r="Q26">
            <v>416.68400000000003</v>
          </cell>
          <cell r="R26">
            <v>442.423</v>
          </cell>
          <cell r="S26">
            <v>479.673</v>
          </cell>
          <cell r="T26">
            <v>512.10799999999995</v>
          </cell>
          <cell r="U26">
            <v>545.322</v>
          </cell>
          <cell r="V26">
            <v>562.56899999999996</v>
          </cell>
          <cell r="W26">
            <v>575.79200000000003</v>
          </cell>
        </row>
        <row r="27">
          <cell r="B27" t="str">
            <v>Medium Trucks</v>
          </cell>
          <cell r="C27">
            <v>118.429</v>
          </cell>
          <cell r="D27">
            <v>123.066</v>
          </cell>
          <cell r="E27">
            <v>124.876</v>
          </cell>
          <cell r="F27">
            <v>129.56200000000001</v>
          </cell>
          <cell r="G27">
            <v>136.01599999999999</v>
          </cell>
          <cell r="H27">
            <v>138.14400000000001</v>
          </cell>
          <cell r="I27">
            <v>138.68700000000001</v>
          </cell>
          <cell r="J27">
            <v>151.85900000000001</v>
          </cell>
          <cell r="K27">
            <v>161.01900000000001</v>
          </cell>
          <cell r="L27">
            <v>171.36199999999999</v>
          </cell>
          <cell r="M27">
            <v>184.28</v>
          </cell>
          <cell r="N27">
            <v>189.20500000000001</v>
          </cell>
          <cell r="O27">
            <v>191.49299999999999</v>
          </cell>
          <cell r="P27">
            <v>188.249</v>
          </cell>
          <cell r="Q27">
            <v>199.11</v>
          </cell>
          <cell r="R27">
            <v>205.53100000000001</v>
          </cell>
          <cell r="S27">
            <v>210.297</v>
          </cell>
          <cell r="T27">
            <v>220.13300000000001</v>
          </cell>
          <cell r="U27">
            <v>224.41399999999999</v>
          </cell>
          <cell r="V27">
            <v>228.62700000000001</v>
          </cell>
          <cell r="W27">
            <v>224.68199999999999</v>
          </cell>
        </row>
        <row r="28">
          <cell r="B28" t="str">
            <v>Heavy Trucks</v>
          </cell>
          <cell r="C28">
            <v>65.477999999999994</v>
          </cell>
          <cell r="D28">
            <v>68.281999999999996</v>
          </cell>
          <cell r="E28">
            <v>68.234999999999999</v>
          </cell>
          <cell r="F28">
            <v>70.402000000000001</v>
          </cell>
          <cell r="G28">
            <v>70.253</v>
          </cell>
          <cell r="H28">
            <v>70.91</v>
          </cell>
          <cell r="I28">
            <v>71.290999999999997</v>
          </cell>
          <cell r="J28">
            <v>71.253</v>
          </cell>
          <cell r="K28">
            <v>70.947999999999993</v>
          </cell>
          <cell r="L28">
            <v>71.177000000000007</v>
          </cell>
          <cell r="M28">
            <v>70.132000000000005</v>
          </cell>
          <cell r="N28">
            <v>75.534000000000006</v>
          </cell>
          <cell r="O28">
            <v>79.831999999999994</v>
          </cell>
          <cell r="P28">
            <v>69.536000000000001</v>
          </cell>
          <cell r="Q28">
            <v>81.057000000000002</v>
          </cell>
          <cell r="R28">
            <v>83.055999999999997</v>
          </cell>
          <cell r="S28">
            <v>83.247</v>
          </cell>
          <cell r="T28">
            <v>85.712999999999994</v>
          </cell>
          <cell r="U28">
            <v>85.932000000000002</v>
          </cell>
          <cell r="V28">
            <v>88.277000000000001</v>
          </cell>
          <cell r="W28">
            <v>89.298000000000002</v>
          </cell>
        </row>
        <row r="38">
          <cell r="B38" t="str">
            <v>Freight Light Trucks</v>
          </cell>
          <cell r="C38">
            <v>24207.500735000001</v>
          </cell>
          <cell r="D38">
            <v>24378.023464999998</v>
          </cell>
          <cell r="E38">
            <v>24378.760264</v>
          </cell>
          <cell r="F38">
            <v>24647.650900000001</v>
          </cell>
          <cell r="G38">
            <v>23883.695841000001</v>
          </cell>
          <cell r="H38">
            <v>23603.825787999998</v>
          </cell>
          <cell r="I38">
            <v>23228.594084</v>
          </cell>
          <cell r="J38">
            <v>24221.109078000001</v>
          </cell>
          <cell r="K38">
            <v>22684.668729000001</v>
          </cell>
          <cell r="L38">
            <v>23057.257387000001</v>
          </cell>
          <cell r="M38">
            <v>22908.193055</v>
          </cell>
          <cell r="N38">
            <v>23696.886994</v>
          </cell>
          <cell r="O38">
            <v>23253.248359000001</v>
          </cell>
          <cell r="P38">
            <v>22585.501647000001</v>
          </cell>
          <cell r="Q38">
            <v>20667.457627</v>
          </cell>
          <cell r="R38">
            <v>20639.330821</v>
          </cell>
          <cell r="S38">
            <v>20489.953175999999</v>
          </cell>
          <cell r="T38">
            <v>20963.915387000001</v>
          </cell>
          <cell r="U38">
            <v>20569.224187</v>
          </cell>
          <cell r="V38">
            <v>21082.974814000001</v>
          </cell>
          <cell r="W38">
            <v>18088.962726000002</v>
          </cell>
        </row>
        <row r="39">
          <cell r="B39" t="str">
            <v>Medium Trucks</v>
          </cell>
          <cell r="C39">
            <v>24670.017917000001</v>
          </cell>
          <cell r="D39">
            <v>19700.167133999999</v>
          </cell>
          <cell r="E39">
            <v>21035.895971999998</v>
          </cell>
          <cell r="F39">
            <v>23083.668472000001</v>
          </cell>
          <cell r="G39">
            <v>27380.975221000001</v>
          </cell>
          <cell r="H39">
            <v>21796.785830000001</v>
          </cell>
          <cell r="I39">
            <v>23766.445817</v>
          </cell>
          <cell r="J39">
            <v>26053.350461000002</v>
          </cell>
          <cell r="K39">
            <v>27331.993300999999</v>
          </cell>
          <cell r="L39">
            <v>22509.186226999998</v>
          </cell>
          <cell r="M39">
            <v>25084.21155</v>
          </cell>
          <cell r="N39">
            <v>25526.286627000001</v>
          </cell>
          <cell r="O39">
            <v>24194.389291</v>
          </cell>
          <cell r="P39">
            <v>24381.822362999999</v>
          </cell>
          <cell r="Q39">
            <v>21216.827282999999</v>
          </cell>
          <cell r="R39">
            <v>21399.291146</v>
          </cell>
          <cell r="S39">
            <v>21244.402791</v>
          </cell>
          <cell r="T39">
            <v>22104.649644000001</v>
          </cell>
          <cell r="U39">
            <v>22100.751520000002</v>
          </cell>
          <cell r="V39">
            <v>21957.580590000001</v>
          </cell>
          <cell r="W39">
            <v>19077.314331000001</v>
          </cell>
        </row>
        <row r="40">
          <cell r="B40" t="str">
            <v>Heavy Trucks</v>
          </cell>
          <cell r="C40">
            <v>87787.416918999996</v>
          </cell>
          <cell r="D40">
            <v>78908.491397999998</v>
          </cell>
          <cell r="E40">
            <v>79029.189973999994</v>
          </cell>
          <cell r="F40">
            <v>84881.049144999997</v>
          </cell>
          <cell r="G40">
            <v>87091.936820999996</v>
          </cell>
          <cell r="H40">
            <v>92277.177660999994</v>
          </cell>
          <cell r="I40">
            <v>94868.160474000004</v>
          </cell>
          <cell r="J40">
            <v>94879.347387999995</v>
          </cell>
          <cell r="K40">
            <v>102398.85236400001</v>
          </cell>
          <cell r="L40">
            <v>99790.216664000007</v>
          </cell>
          <cell r="M40">
            <v>99313.681530000002</v>
          </cell>
          <cell r="N40">
            <v>101365.493219</v>
          </cell>
          <cell r="O40">
            <v>97566.646706</v>
          </cell>
          <cell r="P40">
            <v>105122.77662</v>
          </cell>
          <cell r="Q40">
            <v>88073.553451</v>
          </cell>
          <cell r="R40">
            <v>91023.598297999997</v>
          </cell>
          <cell r="S40">
            <v>93402.193098000003</v>
          </cell>
          <cell r="T40">
            <v>100053.506371</v>
          </cell>
          <cell r="U40">
            <v>96452.528986999998</v>
          </cell>
          <cell r="V40">
            <v>94693.990007999993</v>
          </cell>
          <cell r="W40">
            <v>84997.444721000007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enu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26"/>
      <sheetName val="Table 27"/>
      <sheetName val="Table 28"/>
      <sheetName val="Table 29"/>
      <sheetName val="Table 30"/>
      <sheetName val="Table 31"/>
      <sheetName val="Table 32"/>
      <sheetName val="Table 33"/>
      <sheetName val="Table 34"/>
      <sheetName val="Table 35"/>
      <sheetName val="Table 36"/>
      <sheetName val="Table 3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4">
          <cell r="C14">
            <v>5.5708000000000001E-2</v>
          </cell>
        </row>
      </sheetData>
      <sheetData sheetId="15">
        <row r="14">
          <cell r="C14">
            <v>1.292E-3</v>
          </cell>
          <cell r="D14">
            <v>1.3320000000000001E-3</v>
          </cell>
          <cell r="E14">
            <v>1.5200000000000001E-3</v>
          </cell>
          <cell r="F14">
            <v>1.0499999999999999E-3</v>
          </cell>
          <cell r="G14">
            <v>1.0200000000000001E-3</v>
          </cell>
          <cell r="H14">
            <v>1.0499999999999999E-3</v>
          </cell>
          <cell r="I14">
            <v>9.6000000000000002E-4</v>
          </cell>
          <cell r="J14">
            <v>1.242E-3</v>
          </cell>
          <cell r="K14">
            <v>1.2960000000000001E-3</v>
          </cell>
          <cell r="L14">
            <v>1.6100000000000001E-3</v>
          </cell>
          <cell r="M14">
            <v>1.508E-3</v>
          </cell>
          <cell r="N14">
            <v>8.8400000000000002E-4</v>
          </cell>
          <cell r="O14">
            <v>6.9999999999999999E-4</v>
          </cell>
          <cell r="P14">
            <v>1.4E-3</v>
          </cell>
          <cell r="Q14">
            <v>2.9999999999999997E-4</v>
          </cell>
          <cell r="R14">
            <v>0</v>
          </cell>
          <cell r="S14">
            <v>0</v>
          </cell>
          <cell r="T14">
            <v>0</v>
          </cell>
          <cell r="U14">
            <v>2.5000000000000001E-5</v>
          </cell>
          <cell r="V14">
            <v>0</v>
          </cell>
          <cell r="W14">
            <v>0</v>
          </cell>
        </row>
        <row r="15">
          <cell r="C15">
            <v>8.3334000000000005E-2</v>
          </cell>
          <cell r="D15">
            <v>6.8292000000000005E-2</v>
          </cell>
          <cell r="E15">
            <v>4.9551999999999999E-2</v>
          </cell>
          <cell r="F15">
            <v>5.4809999999999998E-2</v>
          </cell>
          <cell r="G15">
            <v>5.3448000000000002E-2</v>
          </cell>
          <cell r="H15">
            <v>5.6454999999999998E-2</v>
          </cell>
          <cell r="I15">
            <v>5.9487999999999999E-2</v>
          </cell>
          <cell r="J15">
            <v>2.2032E-2</v>
          </cell>
          <cell r="K15">
            <v>2.7792000000000001E-2</v>
          </cell>
          <cell r="L15">
            <v>3.6339999999999997E-2</v>
          </cell>
          <cell r="M15">
            <v>3.9857999999999998E-2</v>
          </cell>
          <cell r="N15">
            <v>3.5984000000000002E-2</v>
          </cell>
          <cell r="O15">
            <v>3.2199999999999999E-2</v>
          </cell>
          <cell r="P15">
            <v>4.6875E-2</v>
          </cell>
          <cell r="Q15">
            <v>4.1474999999999998E-2</v>
          </cell>
          <cell r="R15">
            <v>2.9128000000000001E-2</v>
          </cell>
          <cell r="S15">
            <v>2.5552999999999999E-2</v>
          </cell>
          <cell r="T15">
            <v>2.9950000000000001E-2</v>
          </cell>
          <cell r="U15">
            <v>3.1350000000000003E-2</v>
          </cell>
          <cell r="V15">
            <v>3.0072000000000002E-2</v>
          </cell>
          <cell r="W15">
            <v>4.0391999999999997E-2</v>
          </cell>
        </row>
      </sheetData>
      <sheetData sheetId="16"/>
      <sheetData sheetId="17">
        <row r="12">
          <cell r="C12">
            <v>0.105114</v>
          </cell>
        </row>
      </sheetData>
      <sheetData sheetId="18">
        <row r="12">
          <cell r="C12">
            <v>2.8808859999999998</v>
          </cell>
          <cell r="D12">
            <v>3.2064279999999998</v>
          </cell>
          <cell r="E12">
            <v>3.1895630000000001</v>
          </cell>
          <cell r="F12">
            <v>3.4780169999999999</v>
          </cell>
          <cell r="G12">
            <v>3.6092140000000001</v>
          </cell>
          <cell r="H12">
            <v>3.5276679999999998</v>
          </cell>
          <cell r="I12">
            <v>3.510275</v>
          </cell>
          <cell r="J12">
            <v>3.5503979999999999</v>
          </cell>
          <cell r="K12">
            <v>3.0465620000000002</v>
          </cell>
          <cell r="L12">
            <v>3.1194570000000001</v>
          </cell>
          <cell r="M12">
            <v>3.803153</v>
          </cell>
          <cell r="N12">
            <v>3.598312</v>
          </cell>
          <cell r="O12">
            <v>3.4078409999999999</v>
          </cell>
          <cell r="P12">
            <v>2.4767420000000002</v>
          </cell>
          <cell r="Q12">
            <v>2.5595289999999999</v>
          </cell>
          <cell r="R12">
            <v>2.1456089999999999</v>
          </cell>
          <cell r="S12">
            <v>1.995387</v>
          </cell>
          <cell r="T12">
            <v>1.9647479999999999</v>
          </cell>
          <cell r="U12">
            <v>1.997128</v>
          </cell>
          <cell r="V12">
            <v>1.8839999999999999</v>
          </cell>
          <cell r="W12">
            <v>1.690566</v>
          </cell>
        </row>
      </sheetData>
      <sheetData sheetId="19">
        <row r="14">
          <cell r="C14">
            <v>4.702</v>
          </cell>
          <cell r="D14">
            <v>4.6950000000000003</v>
          </cell>
          <cell r="E14">
            <v>4.202</v>
          </cell>
          <cell r="F14">
            <v>4.6619999999999999</v>
          </cell>
          <cell r="G14">
            <v>4.87</v>
          </cell>
          <cell r="H14">
            <v>4.6369999999999996</v>
          </cell>
          <cell r="I14">
            <v>4.593</v>
          </cell>
          <cell r="J14">
            <v>4.7069999999999999</v>
          </cell>
          <cell r="K14">
            <v>4.0149999999999997</v>
          </cell>
          <cell r="L14">
            <v>3.7770000000000001</v>
          </cell>
          <cell r="M14">
            <v>5.0270000000000001</v>
          </cell>
          <cell r="N14">
            <v>7.0620000000000003</v>
          </cell>
          <cell r="O14">
            <v>4.6550000000000002</v>
          </cell>
          <cell r="P14">
            <v>3.4359999999999999</v>
          </cell>
          <cell r="Q14">
            <v>3.5150000000000001</v>
          </cell>
          <cell r="R14">
            <v>2.9489999999999998</v>
          </cell>
          <cell r="S14">
            <v>2.7559999999999998</v>
          </cell>
          <cell r="T14">
            <v>2.7130000000000001</v>
          </cell>
          <cell r="U14">
            <v>2.665</v>
          </cell>
          <cell r="V14">
            <v>2.46</v>
          </cell>
          <cell r="W14">
            <v>2.234</v>
          </cell>
        </row>
        <row r="15">
          <cell r="C15">
            <v>2.444</v>
          </cell>
          <cell r="D15">
            <v>2.0129999999999999</v>
          </cell>
          <cell r="E15">
            <v>1.5509999999999999</v>
          </cell>
          <cell r="F15">
            <v>0</v>
          </cell>
          <cell r="G15">
            <v>0.64300000000000002</v>
          </cell>
          <cell r="H15">
            <v>0.73199999999999998</v>
          </cell>
          <cell r="I15">
            <v>0.497</v>
          </cell>
          <cell r="J15">
            <v>0.35299999999999998</v>
          </cell>
          <cell r="K15">
            <v>0.34899999999999998</v>
          </cell>
          <cell r="L15">
            <v>0.26400000000000001</v>
          </cell>
          <cell r="M15">
            <v>6.2E-2</v>
          </cell>
          <cell r="N15">
            <v>0</v>
          </cell>
          <cell r="O15">
            <v>0.255</v>
          </cell>
          <cell r="P15">
            <v>4.1000000000000002E-2</v>
          </cell>
          <cell r="Q15">
            <v>4.2000000000000003E-2</v>
          </cell>
          <cell r="R15">
            <v>0</v>
          </cell>
          <cell r="S15">
            <v>0</v>
          </cell>
          <cell r="T15">
            <v>2E-3</v>
          </cell>
          <cell r="U15">
            <v>0</v>
          </cell>
          <cell r="V15">
            <v>1E-3</v>
          </cell>
          <cell r="W15">
            <v>0</v>
          </cell>
        </row>
      </sheetData>
      <sheetData sheetId="20">
        <row r="14">
          <cell r="B14" t="str">
            <v>Natural Gas</v>
          </cell>
        </row>
      </sheetData>
      <sheetData sheetId="21">
        <row r="13">
          <cell r="C13">
            <v>19.277000000000001</v>
          </cell>
        </row>
      </sheetData>
      <sheetData sheetId="22"/>
      <sheetData sheetId="23"/>
      <sheetData sheetId="24"/>
      <sheetData sheetId="25">
        <row r="14">
          <cell r="B14" t="str">
            <v>Natural Gas</v>
          </cell>
        </row>
      </sheetData>
      <sheetData sheetId="26"/>
      <sheetData sheetId="27"/>
      <sheetData sheetId="28">
        <row r="14">
          <cell r="B14" t="str">
            <v>Natural Gas</v>
          </cell>
        </row>
      </sheetData>
      <sheetData sheetId="29">
        <row r="14">
          <cell r="B14" t="str">
            <v>Electricity</v>
          </cell>
        </row>
      </sheetData>
      <sheetData sheetId="30">
        <row r="14">
          <cell r="B14" t="str">
            <v>Motor Gasoline</v>
          </cell>
        </row>
      </sheetData>
      <sheetData sheetId="31">
        <row r="13">
          <cell r="C13">
            <v>1.5860000000000001</v>
          </cell>
        </row>
      </sheetData>
      <sheetData sheetId="32">
        <row r="12">
          <cell r="C12">
            <v>6.6546999999999995E-2</v>
          </cell>
        </row>
      </sheetData>
      <sheetData sheetId="33"/>
      <sheetData sheetId="34"/>
      <sheetData sheetId="35">
        <row r="14">
          <cell r="B14" t="str">
            <v>Natural Gas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2.4000000000000001E-5</v>
          </cell>
          <cell r="R14">
            <v>1.2E-5</v>
          </cell>
          <cell r="S14">
            <v>6.9999999999999999E-6</v>
          </cell>
          <cell r="T14">
            <v>1.9999999999999999E-6</v>
          </cell>
          <cell r="U14">
            <v>1.9999999999999999E-6</v>
          </cell>
          <cell r="V14">
            <v>9.9999999999999995E-7</v>
          </cell>
          <cell r="W14">
            <v>9.9999999999999995E-7</v>
          </cell>
        </row>
        <row r="15">
          <cell r="B15" t="str">
            <v>Motor Gasoline</v>
          </cell>
          <cell r="C15">
            <v>3.1897310000000001</v>
          </cell>
          <cell r="D15">
            <v>3.132558</v>
          </cell>
          <cell r="E15">
            <v>3.3234819999999998</v>
          </cell>
          <cell r="F15">
            <v>3.424086</v>
          </cell>
          <cell r="G15">
            <v>3.4667400000000002</v>
          </cell>
          <cell r="H15">
            <v>3.4824799999999998</v>
          </cell>
          <cell r="I15">
            <v>3.4695800000000001</v>
          </cell>
          <cell r="J15">
            <v>3.5361630000000002</v>
          </cell>
          <cell r="K15">
            <v>3.6449009999999999</v>
          </cell>
          <cell r="L15">
            <v>3.3051339999999998</v>
          </cell>
          <cell r="M15">
            <v>3.6130429999999998</v>
          </cell>
          <cell r="N15">
            <v>4.3379219999999998</v>
          </cell>
          <cell r="O15">
            <v>4.3223789999999997</v>
          </cell>
          <cell r="P15">
            <v>3.6129769999999999</v>
          </cell>
          <cell r="Q15">
            <v>3.290521</v>
          </cell>
          <cell r="R15">
            <v>4.1619080000000004</v>
          </cell>
          <cell r="S15">
            <v>4.9316709999999997</v>
          </cell>
          <cell r="T15">
            <v>4.462834</v>
          </cell>
          <cell r="U15">
            <v>4.5029969999999997</v>
          </cell>
          <cell r="V15">
            <v>4.4668809999999999</v>
          </cell>
          <cell r="W15">
            <v>3.9590990000000001</v>
          </cell>
        </row>
        <row r="16">
          <cell r="B16" t="str">
            <v>Diesel Fuel Oil</v>
          </cell>
          <cell r="C16">
            <v>0.123237</v>
          </cell>
          <cell r="D16">
            <v>0.11076</v>
          </cell>
          <cell r="E16">
            <v>0.114384</v>
          </cell>
          <cell r="F16">
            <v>0.136994</v>
          </cell>
          <cell r="G16">
            <v>0.10431799999999999</v>
          </cell>
          <cell r="H16">
            <v>0.126611</v>
          </cell>
          <cell r="I16">
            <v>3.8991999999999999E-2</v>
          </cell>
          <cell r="J16">
            <v>2.8635000000000001E-2</v>
          </cell>
          <cell r="K16">
            <v>2.4808E-2</v>
          </cell>
          <cell r="L16">
            <v>2.7642E-2</v>
          </cell>
          <cell r="M16">
            <v>2.8639000000000001E-2</v>
          </cell>
          <cell r="N16">
            <v>3.5371E-2</v>
          </cell>
          <cell r="O16">
            <v>2.2498000000000001E-2</v>
          </cell>
          <cell r="P16">
            <v>1.6305E-2</v>
          </cell>
          <cell r="Q16">
            <v>1.6233000000000001E-2</v>
          </cell>
          <cell r="R16">
            <v>2.0566000000000001E-2</v>
          </cell>
          <cell r="S16">
            <v>2.6581E-2</v>
          </cell>
          <cell r="T16">
            <v>2.2359E-2</v>
          </cell>
          <cell r="U16">
            <v>2.4459999999999999E-2</v>
          </cell>
          <cell r="V16">
            <v>2.2398999999999999E-2</v>
          </cell>
          <cell r="W16">
            <v>2.3703999999999999E-2</v>
          </cell>
        </row>
        <row r="17">
          <cell r="B17" t="str">
            <v>Ethanol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0.15954699999999999</v>
          </cell>
          <cell r="O17">
            <v>0.157947</v>
          </cell>
          <cell r="P17">
            <v>6.4631999999999995E-2</v>
          </cell>
          <cell r="Q17">
            <v>3.2016000000000003E-2</v>
          </cell>
          <cell r="R17" t="str">
            <v>n.a.</v>
          </cell>
          <cell r="S17" t="str">
            <v>n.a.</v>
          </cell>
          <cell r="T17" t="str">
            <v>n.a.</v>
          </cell>
          <cell r="U17" t="str">
            <v>n.a.</v>
          </cell>
          <cell r="V17" t="str">
            <v>n.a.</v>
          </cell>
          <cell r="W17" t="str">
            <v>n.a.</v>
          </cell>
        </row>
        <row r="18">
          <cell r="B18" t="str">
            <v>Biodiesel Fuel</v>
          </cell>
          <cell r="C18">
            <v>0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 t="str">
            <v>n.a.</v>
          </cell>
          <cell r="O18" t="str">
            <v>n.a.</v>
          </cell>
          <cell r="P18" t="str">
            <v>n.a.</v>
          </cell>
          <cell r="Q18" t="str">
            <v>n.a.</v>
          </cell>
          <cell r="R18" t="str">
            <v>n.a.</v>
          </cell>
          <cell r="S18" t="str">
            <v>n.a.</v>
          </cell>
          <cell r="T18" t="str">
            <v>n.a.</v>
          </cell>
          <cell r="U18" t="str">
            <v>n.a.</v>
          </cell>
          <cell r="V18" t="str">
            <v>n.a.</v>
          </cell>
          <cell r="W18" t="str">
            <v>n.a.</v>
          </cell>
        </row>
        <row r="19">
          <cell r="B19" t="str">
            <v>Propane</v>
          </cell>
          <cell r="C19">
            <v>5.2748999999999997E-2</v>
          </cell>
          <cell r="D19">
            <v>5.9361999999999998E-2</v>
          </cell>
          <cell r="E19">
            <v>1.0503E-2</v>
          </cell>
          <cell r="F19">
            <v>9.4120000000000002E-3</v>
          </cell>
          <cell r="G19">
            <v>8.4440000000000001E-3</v>
          </cell>
          <cell r="H19">
            <v>3.9160000000000002E-3</v>
          </cell>
          <cell r="I19">
            <v>8.7469999999999996E-3</v>
          </cell>
          <cell r="J19">
            <v>8.7159999999999998E-3</v>
          </cell>
          <cell r="K19">
            <v>1.1054E-2</v>
          </cell>
          <cell r="L19">
            <v>1.0274999999999999E-2</v>
          </cell>
          <cell r="M19">
            <v>7.0980000000000001E-3</v>
          </cell>
          <cell r="N19">
            <v>9.5960000000000004E-3</v>
          </cell>
          <cell r="O19">
            <v>5.7720000000000002E-3</v>
          </cell>
          <cell r="P19">
            <v>5.3020000000000003E-3</v>
          </cell>
          <cell r="Q19">
            <v>4.7600000000000002E-4</v>
          </cell>
          <cell r="R19">
            <v>8.574E-3</v>
          </cell>
          <cell r="S19">
            <v>7.1419999999999999E-3</v>
          </cell>
          <cell r="T19">
            <v>6.1609999999999998E-3</v>
          </cell>
          <cell r="U19">
            <v>4.7670000000000004E-3</v>
          </cell>
          <cell r="V19">
            <v>8.5800000000000008E-3</v>
          </cell>
          <cell r="W19">
            <v>6.1580000000000003E-3</v>
          </cell>
        </row>
      </sheetData>
      <sheetData sheetId="36">
        <row r="14">
          <cell r="B14" t="str">
            <v>Motor Gasoline</v>
          </cell>
          <cell r="C14">
            <v>1.5572839999999999</v>
          </cell>
          <cell r="D14">
            <v>2.0679539999999998</v>
          </cell>
          <cell r="E14">
            <v>1.7017990000000001</v>
          </cell>
          <cell r="F14">
            <v>1.726675</v>
          </cell>
          <cell r="G14">
            <v>1.7382280000000001</v>
          </cell>
          <cell r="H14">
            <v>1.702248</v>
          </cell>
          <cell r="I14">
            <v>1.7718210000000001</v>
          </cell>
          <cell r="J14">
            <v>1.753134</v>
          </cell>
          <cell r="K14">
            <v>1.877999</v>
          </cell>
          <cell r="L14">
            <v>1.685125</v>
          </cell>
          <cell r="M14">
            <v>1.7683690000000001</v>
          </cell>
          <cell r="N14">
            <v>2.0470769999999998</v>
          </cell>
          <cell r="O14">
            <v>1.911735</v>
          </cell>
          <cell r="P14">
            <v>1.558179</v>
          </cell>
          <cell r="Q14">
            <v>1.4460139999999999</v>
          </cell>
          <cell r="R14">
            <v>1.8311660000000001</v>
          </cell>
          <cell r="S14">
            <v>2.184965</v>
          </cell>
          <cell r="T14">
            <v>1.9554689999999999</v>
          </cell>
          <cell r="U14">
            <v>1.92371</v>
          </cell>
          <cell r="V14">
            <v>1.8847480000000001</v>
          </cell>
          <cell r="W14">
            <v>1.5860289999999999</v>
          </cell>
        </row>
        <row r="15">
          <cell r="B15" t="str">
            <v>Diesel Fuel Oil</v>
          </cell>
          <cell r="C15">
            <v>2.763274</v>
          </cell>
          <cell r="D15">
            <v>3.2212779999999999</v>
          </cell>
          <cell r="E15">
            <v>2.8642759999999998</v>
          </cell>
          <cell r="F15">
            <v>3.494475</v>
          </cell>
          <cell r="G15">
            <v>2.7607919999999999</v>
          </cell>
          <cell r="H15">
            <v>3.2384460000000002</v>
          </cell>
          <cell r="I15">
            <v>3.5619730000000001</v>
          </cell>
          <cell r="J15">
            <v>2.962396</v>
          </cell>
          <cell r="K15">
            <v>2.479857</v>
          </cell>
          <cell r="L15">
            <v>2.881284</v>
          </cell>
          <cell r="M15">
            <v>3.181101</v>
          </cell>
          <cell r="N15">
            <v>4.1148699999999998</v>
          </cell>
          <cell r="O15">
            <v>2.947673</v>
          </cell>
          <cell r="P15">
            <v>2.2318359999999999</v>
          </cell>
          <cell r="Q15">
            <v>2.2752759999999999</v>
          </cell>
          <cell r="R15">
            <v>2.0551279999999998</v>
          </cell>
          <cell r="S15">
            <v>2.1519650000000001</v>
          </cell>
          <cell r="T15">
            <v>1.8852089999999999</v>
          </cell>
          <cell r="U15">
            <v>1.9624280000000001</v>
          </cell>
          <cell r="V15">
            <v>1.7317709999999999</v>
          </cell>
          <cell r="W15">
            <v>1.7539070000000001</v>
          </cell>
        </row>
        <row r="16">
          <cell r="B16" t="str">
            <v>Ethanol</v>
          </cell>
          <cell r="C16" t="str">
            <v>n.a.</v>
          </cell>
          <cell r="D16" t="str">
            <v>n.a.</v>
          </cell>
          <cell r="E16" t="str">
            <v>n.a.</v>
          </cell>
          <cell r="F16" t="str">
            <v>n.a.</v>
          </cell>
          <cell r="G16" t="str">
            <v>n.a.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>
            <v>7.5290999999999997E-2</v>
          </cell>
          <cell r="O16">
            <v>6.9858000000000003E-2</v>
          </cell>
          <cell r="P16">
            <v>2.7873999999999999E-2</v>
          </cell>
          <cell r="Q16">
            <v>1.4069E-2</v>
          </cell>
          <cell r="R16" t="str">
            <v>n.a.</v>
          </cell>
          <cell r="S16" t="str">
            <v>n.a.</v>
          </cell>
          <cell r="T16" t="str">
            <v>n.a.</v>
          </cell>
          <cell r="U16" t="str">
            <v>n.a.</v>
          </cell>
          <cell r="V16" t="str">
            <v>n.a.</v>
          </cell>
          <cell r="W16" t="str">
            <v>n.a.</v>
          </cell>
        </row>
        <row r="17">
          <cell r="B17" t="str">
            <v>Biodiesel Fuel</v>
          </cell>
          <cell r="C17">
            <v>0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 t="str">
            <v>n.a.</v>
          </cell>
          <cell r="O17" t="str">
            <v>n.a.</v>
          </cell>
          <cell r="P17" t="str">
            <v>n.a.</v>
          </cell>
          <cell r="Q17" t="str">
            <v>n.a.</v>
          </cell>
          <cell r="R17" t="str">
            <v>n.a.</v>
          </cell>
          <cell r="S17" t="str">
            <v>n.a.</v>
          </cell>
          <cell r="T17" t="str">
            <v>n.a.</v>
          </cell>
          <cell r="U17" t="str">
            <v>n.a.</v>
          </cell>
          <cell r="V17" t="str">
            <v>n.a.</v>
          </cell>
          <cell r="W17" t="str">
            <v>n.a.</v>
          </cell>
        </row>
        <row r="48">
          <cell r="C48">
            <v>17.212278999999999</v>
          </cell>
          <cell r="D48">
            <v>15.30819</v>
          </cell>
          <cell r="E48">
            <v>14.947879</v>
          </cell>
          <cell r="F48">
            <v>12.187934</v>
          </cell>
          <cell r="G48">
            <v>14.469381</v>
          </cell>
          <cell r="H48">
            <v>14.395004</v>
          </cell>
          <cell r="I48">
            <v>13.136837999999999</v>
          </cell>
          <cell r="J48">
            <v>12.324614</v>
          </cell>
          <cell r="K48">
            <v>10.238633999999999</v>
          </cell>
          <cell r="L48">
            <v>9.3996150000000007</v>
          </cell>
          <cell r="M48">
            <v>10.515470000000001</v>
          </cell>
          <cell r="N48">
            <v>13.859947999999999</v>
          </cell>
          <cell r="O48">
            <v>10.524729000000001</v>
          </cell>
          <cell r="P48">
            <v>8.1735690000000005</v>
          </cell>
          <cell r="Q48">
            <v>8.753425</v>
          </cell>
          <cell r="R48">
            <v>8.2087020000000006</v>
          </cell>
          <cell r="S48">
            <v>8.6893360000000008</v>
          </cell>
          <cell r="T48">
            <v>7.4672599999999996</v>
          </cell>
          <cell r="U48">
            <v>7.2750760000000003</v>
          </cell>
          <cell r="V48">
            <v>6.6552090000000002</v>
          </cell>
          <cell r="W48">
            <v>6.8308819999999999</v>
          </cell>
        </row>
      </sheetData>
      <sheetData sheetId="37">
        <row r="13">
          <cell r="C13">
            <v>11.826000000000001</v>
          </cell>
        </row>
        <row r="26">
          <cell r="B26" t="str">
            <v>Freight Light Trucks</v>
          </cell>
          <cell r="C26">
            <v>41.695999999999998</v>
          </cell>
          <cell r="D26">
            <v>40.920999999999999</v>
          </cell>
          <cell r="E26">
            <v>41.411999999999999</v>
          </cell>
          <cell r="F26">
            <v>42.024000000000001</v>
          </cell>
          <cell r="G26">
            <v>41.936999999999998</v>
          </cell>
          <cell r="H26">
            <v>42.997</v>
          </cell>
          <cell r="I26">
            <v>43.27</v>
          </cell>
          <cell r="J26">
            <v>44.793999999999997</v>
          </cell>
          <cell r="K26">
            <v>46.386000000000003</v>
          </cell>
          <cell r="L26">
            <v>50.853000000000002</v>
          </cell>
          <cell r="M26">
            <v>53.625999999999998</v>
          </cell>
          <cell r="N26">
            <v>55.918999999999997</v>
          </cell>
          <cell r="O26">
            <v>57.228000000000002</v>
          </cell>
          <cell r="P26">
            <v>58.720999999999997</v>
          </cell>
          <cell r="Q26">
            <v>60.122999999999998</v>
          </cell>
          <cell r="R26">
            <v>62.427999999999997</v>
          </cell>
          <cell r="S26">
            <v>64.906000000000006</v>
          </cell>
          <cell r="T26">
            <v>67.349999999999994</v>
          </cell>
          <cell r="U26">
            <v>70.956000000000003</v>
          </cell>
          <cell r="V26">
            <v>72.372</v>
          </cell>
          <cell r="W26">
            <v>72.629000000000005</v>
          </cell>
        </row>
        <row r="27">
          <cell r="B27" t="str">
            <v>Medium Trucks</v>
          </cell>
          <cell r="C27">
            <v>13.548</v>
          </cell>
          <cell r="D27">
            <v>14.548</v>
          </cell>
          <cell r="E27">
            <v>14.997</v>
          </cell>
          <cell r="F27">
            <v>15.102</v>
          </cell>
          <cell r="G27">
            <v>15.813000000000001</v>
          </cell>
          <cell r="H27">
            <v>16.172000000000001</v>
          </cell>
          <cell r="I27">
            <v>17.132000000000001</v>
          </cell>
          <cell r="J27">
            <v>18.545999999999999</v>
          </cell>
          <cell r="K27">
            <v>19.696999999999999</v>
          </cell>
          <cell r="L27">
            <v>21.35</v>
          </cell>
          <cell r="M27">
            <v>22.672000000000001</v>
          </cell>
          <cell r="N27">
            <v>23.335000000000001</v>
          </cell>
          <cell r="O27">
            <v>23.291</v>
          </cell>
          <cell r="P27">
            <v>23.564</v>
          </cell>
          <cell r="Q27">
            <v>24.183</v>
          </cell>
          <cell r="R27">
            <v>25.277999999999999</v>
          </cell>
          <cell r="S27">
            <v>26.175999999999998</v>
          </cell>
          <cell r="T27">
            <v>27.181999999999999</v>
          </cell>
          <cell r="U27">
            <v>28.306000000000001</v>
          </cell>
          <cell r="V27">
            <v>28.824999999999999</v>
          </cell>
          <cell r="W27">
            <v>28.38</v>
          </cell>
        </row>
        <row r="28">
          <cell r="B28" t="str">
            <v>Heavy Trucks</v>
          </cell>
          <cell r="C28">
            <v>12.561999999999999</v>
          </cell>
          <cell r="D28">
            <v>12.991</v>
          </cell>
          <cell r="E28">
            <v>13.464</v>
          </cell>
          <cell r="F28">
            <v>12.821</v>
          </cell>
          <cell r="G28">
            <v>12.736000000000001</v>
          </cell>
          <cell r="H28">
            <v>12.653</v>
          </cell>
          <cell r="I28">
            <v>12.569000000000001</v>
          </cell>
          <cell r="J28">
            <v>12.486000000000001</v>
          </cell>
          <cell r="K28">
            <v>12.404</v>
          </cell>
          <cell r="L28">
            <v>12.321999999999999</v>
          </cell>
          <cell r="M28">
            <v>12.241</v>
          </cell>
          <cell r="N28">
            <v>12.275</v>
          </cell>
          <cell r="O28">
            <v>12.242000000000001</v>
          </cell>
          <cell r="P28">
            <v>11.914</v>
          </cell>
          <cell r="Q28">
            <v>12.302</v>
          </cell>
          <cell r="R28">
            <v>12.738</v>
          </cell>
          <cell r="S28">
            <v>12.478999999999999</v>
          </cell>
          <cell r="T28">
            <v>12.456</v>
          </cell>
          <cell r="U28">
            <v>12.656000000000001</v>
          </cell>
          <cell r="V28">
            <v>12.879</v>
          </cell>
          <cell r="W28">
            <v>12.996</v>
          </cell>
        </row>
        <row r="38">
          <cell r="B38" t="str">
            <v>Freight Light Trucks</v>
          </cell>
          <cell r="C38">
            <v>18346.957821</v>
          </cell>
          <cell r="D38">
            <v>18449.383023999999</v>
          </cell>
          <cell r="E38">
            <v>19130.894560000001</v>
          </cell>
          <cell r="F38">
            <v>19551.6937</v>
          </cell>
          <cell r="G38">
            <v>19675.146175999998</v>
          </cell>
          <cell r="H38">
            <v>19508.223031000001</v>
          </cell>
          <cell r="I38">
            <v>18952.535053</v>
          </cell>
          <cell r="J38">
            <v>18765.778649</v>
          </cell>
          <cell r="K38">
            <v>18831.754191</v>
          </cell>
          <cell r="L38">
            <v>15758.704725</v>
          </cell>
          <cell r="M38">
            <v>16506.650758</v>
          </cell>
          <cell r="N38">
            <v>19901.185352</v>
          </cell>
          <cell r="O38">
            <v>19498.685206999999</v>
          </cell>
          <cell r="P38">
            <v>15748.672984000001</v>
          </cell>
          <cell r="Q38">
            <v>13900.970961999999</v>
          </cell>
          <cell r="R38">
            <v>17130.127228000001</v>
          </cell>
          <cell r="S38">
            <v>19813.602154</v>
          </cell>
          <cell r="T38">
            <v>17421.916395</v>
          </cell>
          <cell r="U38">
            <v>16941.627185000001</v>
          </cell>
          <cell r="V38">
            <v>16667.463474</v>
          </cell>
          <cell r="W38">
            <v>14952.294470000001</v>
          </cell>
        </row>
        <row r="39">
          <cell r="B39" t="str">
            <v>Medium Trucks</v>
          </cell>
          <cell r="C39">
            <v>33131.410743</v>
          </cell>
          <cell r="D39">
            <v>37873.591369000002</v>
          </cell>
          <cell r="E39">
            <v>31688.110866999999</v>
          </cell>
          <cell r="F39">
            <v>35985.602584</v>
          </cell>
          <cell r="G39">
            <v>29886.308870000001</v>
          </cell>
          <cell r="H39">
            <v>32046.424726000001</v>
          </cell>
          <cell r="I39">
            <v>36196.802903000003</v>
          </cell>
          <cell r="J39">
            <v>30046.414938000002</v>
          </cell>
          <cell r="K39">
            <v>25966.554598999999</v>
          </cell>
          <cell r="L39">
            <v>23473.934487999999</v>
          </cell>
          <cell r="M39">
            <v>25559.046519</v>
          </cell>
          <cell r="N39">
            <v>31707.298460999998</v>
          </cell>
          <cell r="O39">
            <v>25645.743663000001</v>
          </cell>
          <cell r="P39">
            <v>19961.182508999998</v>
          </cell>
          <cell r="Q39">
            <v>19281.604465</v>
          </cell>
          <cell r="R39">
            <v>19641.386012999999</v>
          </cell>
          <cell r="S39">
            <v>21567.416389000002</v>
          </cell>
          <cell r="T39">
            <v>18698.227391</v>
          </cell>
          <cell r="U39">
            <v>18444.626563000002</v>
          </cell>
          <cell r="V39">
            <v>17174.356666</v>
          </cell>
          <cell r="W39">
            <v>16322.429604999999</v>
          </cell>
        </row>
        <row r="40">
          <cell r="B40" t="str">
            <v>Heavy Trucks</v>
          </cell>
          <cell r="C40">
            <v>92418.226670000004</v>
          </cell>
          <cell r="D40">
            <v>79976.114554</v>
          </cell>
          <cell r="E40">
            <v>75823.252752</v>
          </cell>
          <cell r="F40">
            <v>65334.130093</v>
          </cell>
          <cell r="G40">
            <v>78578.036770999999</v>
          </cell>
          <cell r="H40">
            <v>79190.380594999995</v>
          </cell>
          <cell r="I40">
            <v>69650.930426000006</v>
          </cell>
          <cell r="J40">
            <v>60540.717000999997</v>
          </cell>
          <cell r="K40">
            <v>54588.901647999999</v>
          </cell>
          <cell r="L40">
            <v>59330.599263999997</v>
          </cell>
          <cell r="M40">
            <v>59211.086875000001</v>
          </cell>
          <cell r="N40">
            <v>78012.539921000003</v>
          </cell>
          <cell r="O40">
            <v>59541.314445000004</v>
          </cell>
          <cell r="P40">
            <v>47614.206146999997</v>
          </cell>
          <cell r="Q40">
            <v>49502.253979000001</v>
          </cell>
          <cell r="R40">
            <v>44928.577635000001</v>
          </cell>
          <cell r="S40">
            <v>48663.254093000003</v>
          </cell>
          <cell r="T40">
            <v>41997.601255000001</v>
          </cell>
          <cell r="U40">
            <v>40356.741581000002</v>
          </cell>
          <cell r="V40">
            <v>36366.952109999998</v>
          </cell>
          <cell r="W40">
            <v>37070.795118000002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enu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26"/>
      <sheetName val="Table 27"/>
      <sheetName val="Table 28"/>
      <sheetName val="Table 29"/>
      <sheetName val="Table 30"/>
      <sheetName val="Table 31"/>
      <sheetName val="Table 32"/>
      <sheetName val="Table 33"/>
      <sheetName val="Table 34"/>
      <sheetName val="Table 35"/>
      <sheetName val="Table 36"/>
      <sheetName val="Table 3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4">
          <cell r="C14">
            <v>3.8353999999999999E-2</v>
          </cell>
        </row>
      </sheetData>
      <sheetData sheetId="15">
        <row r="14">
          <cell r="C14">
            <v>6.4599999999999998E-4</v>
          </cell>
          <cell r="D14">
            <v>6.1200000000000002E-4</v>
          </cell>
          <cell r="E14">
            <v>7.6000000000000004E-4</v>
          </cell>
          <cell r="F14">
            <v>8.0500000000000005E-4</v>
          </cell>
          <cell r="G14">
            <v>5.7799999999999995E-4</v>
          </cell>
          <cell r="H14">
            <v>5.9500000000000004E-4</v>
          </cell>
          <cell r="I14">
            <v>5.44E-4</v>
          </cell>
          <cell r="J14">
            <v>4.86E-4</v>
          </cell>
          <cell r="K14">
            <v>4.8000000000000001E-4</v>
          </cell>
          <cell r="L14">
            <v>4.6000000000000001E-4</v>
          </cell>
          <cell r="M14">
            <v>5.4600000000000004E-4</v>
          </cell>
          <cell r="N14">
            <v>4.4200000000000001E-4</v>
          </cell>
          <cell r="O14">
            <v>4.2499999999999998E-4</v>
          </cell>
          <cell r="P14">
            <v>2.5000000000000001E-5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C15">
            <v>0.16495799999999999</v>
          </cell>
          <cell r="D15">
            <v>0.130716</v>
          </cell>
          <cell r="E15">
            <v>0.13448199999999999</v>
          </cell>
          <cell r="F15">
            <v>0.16656499999999999</v>
          </cell>
          <cell r="G15">
            <v>0.245446</v>
          </cell>
          <cell r="H15">
            <v>0.27751500000000001</v>
          </cell>
          <cell r="I15">
            <v>0.207264</v>
          </cell>
          <cell r="J15">
            <v>0.10025100000000001</v>
          </cell>
          <cell r="K15">
            <v>9.3743999999999994E-2</v>
          </cell>
          <cell r="L15">
            <v>0.100671</v>
          </cell>
          <cell r="M15">
            <v>0.12170599999999999</v>
          </cell>
          <cell r="N15">
            <v>9.6537999999999999E-2</v>
          </cell>
          <cell r="O15">
            <v>6.2950000000000006E-2</v>
          </cell>
          <cell r="P15">
            <v>9.7199999999999995E-2</v>
          </cell>
          <cell r="Q15">
            <v>9.5625000000000002E-2</v>
          </cell>
          <cell r="R15">
            <v>0.10582</v>
          </cell>
          <cell r="S15">
            <v>0.116035</v>
          </cell>
          <cell r="T15">
            <v>0.10174999999999999</v>
          </cell>
          <cell r="U15">
            <v>0.107975</v>
          </cell>
          <cell r="V15">
            <v>9.8183999999999994E-2</v>
          </cell>
          <cell r="W15">
            <v>0.12606000000000001</v>
          </cell>
        </row>
      </sheetData>
      <sheetData sheetId="16"/>
      <sheetData sheetId="17">
        <row r="12">
          <cell r="C12">
            <v>3.3196000000000003E-2</v>
          </cell>
        </row>
      </sheetData>
      <sheetData sheetId="18">
        <row r="12">
          <cell r="C12">
            <v>0.90980399999999995</v>
          </cell>
          <cell r="D12">
            <v>0.85369700000000004</v>
          </cell>
          <cell r="E12">
            <v>0.95426599999999995</v>
          </cell>
          <cell r="F12">
            <v>2.036572</v>
          </cell>
          <cell r="G12">
            <v>1.456655</v>
          </cell>
          <cell r="H12">
            <v>1.423462</v>
          </cell>
          <cell r="I12">
            <v>1.295147</v>
          </cell>
          <cell r="J12">
            <v>1.9241429999999999</v>
          </cell>
          <cell r="K12">
            <v>1.719865</v>
          </cell>
          <cell r="L12">
            <v>1.423198</v>
          </cell>
          <cell r="M12">
            <v>1.6963280000000001</v>
          </cell>
          <cell r="N12">
            <v>2.1112299999999999</v>
          </cell>
          <cell r="O12">
            <v>1.634671</v>
          </cell>
          <cell r="P12">
            <v>1.306789</v>
          </cell>
          <cell r="Q12">
            <v>1.357118</v>
          </cell>
          <cell r="R12">
            <v>1.477673</v>
          </cell>
          <cell r="S12">
            <v>1.489954</v>
          </cell>
          <cell r="T12">
            <v>1.8915459999999999</v>
          </cell>
          <cell r="U12">
            <v>2.035234</v>
          </cell>
          <cell r="V12">
            <v>1.980691</v>
          </cell>
          <cell r="W12">
            <v>2.0314459999999999</v>
          </cell>
        </row>
      </sheetData>
      <sheetData sheetId="19">
        <row r="14">
          <cell r="C14">
            <v>6.2939999999999996</v>
          </cell>
          <cell r="D14">
            <v>5.0540000000000003</v>
          </cell>
          <cell r="E14">
            <v>4.6849999999999996</v>
          </cell>
          <cell r="F14">
            <v>2.46</v>
          </cell>
          <cell r="G14">
            <v>4.6630000000000003</v>
          </cell>
          <cell r="H14">
            <v>5.0140000000000002</v>
          </cell>
          <cell r="I14">
            <v>4.4429999999999996</v>
          </cell>
          <cell r="J14">
            <v>3.7519999999999998</v>
          </cell>
          <cell r="K14">
            <v>2.7949999999999999</v>
          </cell>
          <cell r="L14">
            <v>2.6469999999999998</v>
          </cell>
          <cell r="M14">
            <v>3.4620000000000002</v>
          </cell>
          <cell r="N14">
            <v>4.5960000000000001</v>
          </cell>
          <cell r="O14">
            <v>3.1680000000000001</v>
          </cell>
          <cell r="P14">
            <v>2.7749999999999999</v>
          </cell>
          <cell r="Q14">
            <v>2.4260000000000002</v>
          </cell>
          <cell r="R14">
            <v>2.3719999999999999</v>
          </cell>
          <cell r="S14">
            <v>2.4580000000000002</v>
          </cell>
          <cell r="T14">
            <v>3.419</v>
          </cell>
          <cell r="U14">
            <v>3.9390000000000001</v>
          </cell>
          <cell r="V14">
            <v>4.1340000000000003</v>
          </cell>
          <cell r="W14">
            <v>4.3440000000000003</v>
          </cell>
        </row>
        <row r="15">
          <cell r="C15">
            <v>8.4870000000000001</v>
          </cell>
          <cell r="D15">
            <v>6.4180000000000001</v>
          </cell>
          <cell r="E15">
            <v>4.2720000000000002</v>
          </cell>
          <cell r="F15">
            <v>6.9249999999999998</v>
          </cell>
          <cell r="G15">
            <v>5.6790000000000003</v>
          </cell>
          <cell r="H15">
            <v>6.5709999999999997</v>
          </cell>
          <cell r="I15">
            <v>3.85</v>
          </cell>
          <cell r="J15">
            <v>5.4489999999999998</v>
          </cell>
          <cell r="K15">
            <v>3.9660000000000002</v>
          </cell>
          <cell r="L15">
            <v>3.6509999999999998</v>
          </cell>
          <cell r="M15">
            <v>2.91</v>
          </cell>
          <cell r="N15">
            <v>2.3330000000000002</v>
          </cell>
          <cell r="O15">
            <v>2.4580000000000002</v>
          </cell>
          <cell r="P15">
            <v>1.796</v>
          </cell>
          <cell r="Q15">
            <v>1.599</v>
          </cell>
          <cell r="R15">
            <v>0.61099999999999999</v>
          </cell>
          <cell r="S15">
            <v>3.0000000000000001E-3</v>
          </cell>
          <cell r="T15">
            <v>8.0000000000000002E-3</v>
          </cell>
          <cell r="U15">
            <v>5.0000000000000001E-3</v>
          </cell>
          <cell r="V15">
            <v>0</v>
          </cell>
          <cell r="W15">
            <v>0</v>
          </cell>
        </row>
      </sheetData>
      <sheetData sheetId="20">
        <row r="14">
          <cell r="B14" t="str">
            <v>Natural Gas</v>
          </cell>
        </row>
      </sheetData>
      <sheetData sheetId="21">
        <row r="13">
          <cell r="C13">
            <v>26.884</v>
          </cell>
        </row>
      </sheetData>
      <sheetData sheetId="22"/>
      <sheetData sheetId="23"/>
      <sheetData sheetId="24"/>
      <sheetData sheetId="25">
        <row r="14">
          <cell r="B14" t="str">
            <v>Natural Gas</v>
          </cell>
        </row>
      </sheetData>
      <sheetData sheetId="26"/>
      <sheetData sheetId="27"/>
      <sheetData sheetId="28">
        <row r="14">
          <cell r="B14" t="str">
            <v>Natural Gas</v>
          </cell>
        </row>
      </sheetData>
      <sheetData sheetId="29">
        <row r="14">
          <cell r="B14" t="str">
            <v>Electricity</v>
          </cell>
        </row>
      </sheetData>
      <sheetData sheetId="30">
        <row r="14">
          <cell r="B14" t="str">
            <v>Motor Gasoline</v>
          </cell>
        </row>
      </sheetData>
      <sheetData sheetId="31">
        <row r="13">
          <cell r="C13">
            <v>1.1259999999999999</v>
          </cell>
        </row>
      </sheetData>
      <sheetData sheetId="32">
        <row r="12">
          <cell r="C12">
            <v>8.5025000000000003E-2</v>
          </cell>
        </row>
      </sheetData>
      <sheetData sheetId="33"/>
      <sheetData sheetId="34"/>
      <sheetData sheetId="35">
        <row r="14">
          <cell r="B14" t="str">
            <v>Natural Gas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2.5070000000000001E-3</v>
          </cell>
          <cell r="R14">
            <v>1.699E-3</v>
          </cell>
          <cell r="S14">
            <v>1.2099999999999999E-3</v>
          </cell>
          <cell r="T14">
            <v>8.7900000000000001E-4</v>
          </cell>
          <cell r="U14">
            <v>6.1200000000000002E-4</v>
          </cell>
          <cell r="V14">
            <v>3.1E-4</v>
          </cell>
          <cell r="W14">
            <v>1.54E-4</v>
          </cell>
        </row>
        <row r="15">
          <cell r="B15" t="str">
            <v>Motor Gasoline</v>
          </cell>
          <cell r="C15">
            <v>3.9503979999999999</v>
          </cell>
          <cell r="D15">
            <v>3.6581830000000002</v>
          </cell>
          <cell r="E15">
            <v>3.8658519999999998</v>
          </cell>
          <cell r="F15">
            <v>4.0147269999999997</v>
          </cell>
          <cell r="G15">
            <v>4.0892390000000001</v>
          </cell>
          <cell r="H15">
            <v>4.0663340000000003</v>
          </cell>
          <cell r="I15">
            <v>4.1448850000000004</v>
          </cell>
          <cell r="J15">
            <v>3.9466130000000001</v>
          </cell>
          <cell r="K15">
            <v>4.1376080000000002</v>
          </cell>
          <cell r="L15">
            <v>3.7438060000000002</v>
          </cell>
          <cell r="M15">
            <v>3.9637799999999999</v>
          </cell>
          <cell r="N15">
            <v>4.3579730000000003</v>
          </cell>
          <cell r="O15">
            <v>4.4840479999999996</v>
          </cell>
          <cell r="P15">
            <v>4.005789</v>
          </cell>
          <cell r="Q15">
            <v>3.709587</v>
          </cell>
          <cell r="R15">
            <v>4.8180909999999999</v>
          </cell>
          <cell r="S15">
            <v>5.1205999999999996</v>
          </cell>
          <cell r="T15">
            <v>5.4593179999999997</v>
          </cell>
          <cell r="U15">
            <v>5.7477150000000004</v>
          </cell>
          <cell r="V15">
            <v>5.7578129999999996</v>
          </cell>
          <cell r="W15">
            <v>5.1102359999999996</v>
          </cell>
        </row>
        <row r="16">
          <cell r="B16" t="str">
            <v>Diesel Fuel Oil</v>
          </cell>
          <cell r="C16">
            <v>7.3641999999999999E-2</v>
          </cell>
          <cell r="D16">
            <v>6.8174999999999999E-2</v>
          </cell>
          <cell r="E16">
            <v>8.3392999999999995E-2</v>
          </cell>
          <cell r="F16">
            <v>0.10272299999999999</v>
          </cell>
          <cell r="G16">
            <v>0.100864</v>
          </cell>
          <cell r="H16">
            <v>7.7036999999999994E-2</v>
          </cell>
          <cell r="I16">
            <v>1.9342999999999999E-2</v>
          </cell>
          <cell r="J16">
            <v>1.7988000000000001E-2</v>
          </cell>
          <cell r="K16">
            <v>1.9871E-2</v>
          </cell>
          <cell r="L16">
            <v>2.0982000000000001E-2</v>
          </cell>
          <cell r="M16">
            <v>1.8667E-2</v>
          </cell>
          <cell r="N16">
            <v>2.1725999999999999E-2</v>
          </cell>
          <cell r="O16">
            <v>1.7465000000000001E-2</v>
          </cell>
          <cell r="P16">
            <v>1.8287000000000001E-2</v>
          </cell>
          <cell r="Q16">
            <v>1.8808999999999999E-2</v>
          </cell>
          <cell r="R16">
            <v>2.5836000000000001E-2</v>
          </cell>
          <cell r="S16">
            <v>2.8525999999999999E-2</v>
          </cell>
          <cell r="T16">
            <v>3.2875000000000001E-2</v>
          </cell>
          <cell r="U16">
            <v>3.7136000000000002E-2</v>
          </cell>
          <cell r="V16">
            <v>3.7429999999999998E-2</v>
          </cell>
          <cell r="W16">
            <v>4.1172E-2</v>
          </cell>
        </row>
        <row r="17">
          <cell r="B17" t="str">
            <v>Ethanol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0.157444</v>
          </cell>
          <cell r="O17">
            <v>0.16178000000000001</v>
          </cell>
          <cell r="P17">
            <v>4.5405000000000001E-2</v>
          </cell>
          <cell r="Q17">
            <v>9.4479999999999998E-3</v>
          </cell>
          <cell r="R17" t="str">
            <v>n.a.</v>
          </cell>
          <cell r="S17" t="str">
            <v>n.a.</v>
          </cell>
          <cell r="T17" t="str">
            <v>n.a.</v>
          </cell>
          <cell r="U17" t="str">
            <v>n.a.</v>
          </cell>
          <cell r="V17" t="str">
            <v>n.a.</v>
          </cell>
          <cell r="W17" t="str">
            <v>n.a.</v>
          </cell>
        </row>
        <row r="18">
          <cell r="B18" t="str">
            <v>Biodiesel Fuel</v>
          </cell>
          <cell r="C18">
            <v>0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 t="str">
            <v>n.a.</v>
          </cell>
          <cell r="O18" t="str">
            <v>n.a.</v>
          </cell>
          <cell r="P18" t="str">
            <v>n.a.</v>
          </cell>
          <cell r="Q18" t="str">
            <v>n.a.</v>
          </cell>
          <cell r="R18" t="str">
            <v>n.a.</v>
          </cell>
          <cell r="S18" t="str">
            <v>n.a.</v>
          </cell>
          <cell r="T18" t="str">
            <v>n.a.</v>
          </cell>
          <cell r="U18" t="str">
            <v>n.a.</v>
          </cell>
          <cell r="V18" t="str">
            <v>n.a.</v>
          </cell>
          <cell r="W18" t="str">
            <v>n.a.</v>
          </cell>
        </row>
        <row r="19">
          <cell r="B19" t="str">
            <v>Propane</v>
          </cell>
          <cell r="C19">
            <v>3.2204999999999998E-2</v>
          </cell>
          <cell r="D19">
            <v>3.6431999999999999E-2</v>
          </cell>
          <cell r="E19">
            <v>2.7942999999999999E-2</v>
          </cell>
          <cell r="F19">
            <v>2.7751999999999999E-2</v>
          </cell>
          <cell r="G19">
            <v>2.6782E-2</v>
          </cell>
          <cell r="H19">
            <v>2.342E-2</v>
          </cell>
          <cell r="I19">
            <v>3.6601000000000002E-2</v>
          </cell>
          <cell r="J19">
            <v>3.569E-2</v>
          </cell>
          <cell r="K19">
            <v>4.0039999999999999E-2</v>
          </cell>
          <cell r="L19">
            <v>3.5680000000000003E-2</v>
          </cell>
          <cell r="M19">
            <v>3.5604999999999998E-2</v>
          </cell>
          <cell r="N19">
            <v>2.6582999999999999E-2</v>
          </cell>
          <cell r="O19">
            <v>2.1315000000000001E-2</v>
          </cell>
          <cell r="P19">
            <v>1.8662999999999999E-2</v>
          </cell>
          <cell r="Q19">
            <v>1.6119000000000001E-2</v>
          </cell>
          <cell r="R19">
            <v>2.001E-2</v>
          </cell>
          <cell r="S19">
            <v>1.737E-2</v>
          </cell>
          <cell r="T19">
            <v>1.3965999999999999E-2</v>
          </cell>
          <cell r="U19">
            <v>2.6359999999999999E-3</v>
          </cell>
          <cell r="V19">
            <v>2.1909999999999998E-3</v>
          </cell>
          <cell r="W19">
            <v>1.727E-3</v>
          </cell>
        </row>
      </sheetData>
      <sheetData sheetId="36">
        <row r="14">
          <cell r="B14" t="str">
            <v>Motor Gasoline</v>
          </cell>
          <cell r="C14">
            <v>2.0305119999999999</v>
          </cell>
          <cell r="D14">
            <v>2.1569690000000001</v>
          </cell>
          <cell r="E14">
            <v>1.759058</v>
          </cell>
          <cell r="F14">
            <v>2.0057559999999999</v>
          </cell>
          <cell r="G14">
            <v>1.941225</v>
          </cell>
          <cell r="H14">
            <v>1.9302790000000001</v>
          </cell>
          <cell r="I14">
            <v>2.026329</v>
          </cell>
          <cell r="J14">
            <v>1.8954800000000001</v>
          </cell>
          <cell r="K14">
            <v>2.1553249999999999</v>
          </cell>
          <cell r="L14">
            <v>2.0203410000000002</v>
          </cell>
          <cell r="M14">
            <v>2.1055139999999999</v>
          </cell>
          <cell r="N14">
            <v>2.2382339999999998</v>
          </cell>
          <cell r="O14">
            <v>2.1699099999999998</v>
          </cell>
          <cell r="P14">
            <v>1.8540589999999999</v>
          </cell>
          <cell r="Q14">
            <v>1.7400040000000001</v>
          </cell>
          <cell r="R14">
            <v>2.2037990000000001</v>
          </cell>
          <cell r="S14">
            <v>2.4067280000000002</v>
          </cell>
          <cell r="T14">
            <v>2.5069530000000002</v>
          </cell>
          <cell r="U14">
            <v>2.6371910000000001</v>
          </cell>
          <cell r="V14">
            <v>2.5782250000000002</v>
          </cell>
          <cell r="W14">
            <v>2.0917500000000002</v>
          </cell>
        </row>
        <row r="15">
          <cell r="B15" t="str">
            <v>Diesel Fuel Oil</v>
          </cell>
          <cell r="C15">
            <v>1.6587449999999999</v>
          </cell>
          <cell r="D15">
            <v>1.980216</v>
          </cell>
          <cell r="E15">
            <v>2.044835</v>
          </cell>
          <cell r="F15">
            <v>3.1910919999999998</v>
          </cell>
          <cell r="G15">
            <v>3.002936</v>
          </cell>
          <cell r="H15">
            <v>2.27183</v>
          </cell>
          <cell r="I15">
            <v>2.3794019999999998</v>
          </cell>
          <cell r="J15">
            <v>2.6279430000000001</v>
          </cell>
          <cell r="K15">
            <v>2.6619920000000001</v>
          </cell>
          <cell r="L15">
            <v>3.022872</v>
          </cell>
          <cell r="M15">
            <v>2.9550939999999999</v>
          </cell>
          <cell r="N15">
            <v>3.4837850000000001</v>
          </cell>
          <cell r="O15">
            <v>2.7636310000000002</v>
          </cell>
          <cell r="P15">
            <v>2.7868780000000002</v>
          </cell>
          <cell r="Q15">
            <v>2.6757499999999999</v>
          </cell>
          <cell r="R15">
            <v>2.565877</v>
          </cell>
          <cell r="S15">
            <v>2.2329300000000001</v>
          </cell>
          <cell r="T15">
            <v>2.3872049999999998</v>
          </cell>
          <cell r="U15">
            <v>2.6740390000000001</v>
          </cell>
          <cell r="V15">
            <v>2.500823</v>
          </cell>
          <cell r="W15">
            <v>2.3226499999999999</v>
          </cell>
        </row>
        <row r="16">
          <cell r="B16" t="str">
            <v>Ethanol</v>
          </cell>
          <cell r="C16" t="str">
            <v>n.a.</v>
          </cell>
          <cell r="D16" t="str">
            <v>n.a.</v>
          </cell>
          <cell r="E16" t="str">
            <v>n.a.</v>
          </cell>
          <cell r="F16" t="str">
            <v>n.a.</v>
          </cell>
          <cell r="G16" t="str">
            <v>n.a.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>
            <v>8.0863000000000004E-2</v>
          </cell>
          <cell r="O16">
            <v>7.8287999999999996E-2</v>
          </cell>
          <cell r="P16">
            <v>2.1016E-2</v>
          </cell>
          <cell r="Q16">
            <v>4.4320000000000002E-3</v>
          </cell>
          <cell r="R16" t="str">
            <v>n.a.</v>
          </cell>
          <cell r="S16" t="str">
            <v>n.a.</v>
          </cell>
          <cell r="T16" t="str">
            <v>n.a.</v>
          </cell>
          <cell r="U16" t="str">
            <v>n.a.</v>
          </cell>
          <cell r="V16" t="str">
            <v>n.a.</v>
          </cell>
          <cell r="W16" t="str">
            <v>n.a.</v>
          </cell>
        </row>
        <row r="17">
          <cell r="B17" t="str">
            <v>Biodiesel Fuel</v>
          </cell>
          <cell r="C17">
            <v>0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 t="str">
            <v>n.a.</v>
          </cell>
          <cell r="O17" t="str">
            <v>n.a.</v>
          </cell>
          <cell r="P17" t="str">
            <v>n.a.</v>
          </cell>
          <cell r="Q17" t="str">
            <v>n.a.</v>
          </cell>
          <cell r="R17" t="str">
            <v>n.a.</v>
          </cell>
          <cell r="S17" t="str">
            <v>n.a.</v>
          </cell>
          <cell r="T17" t="str">
            <v>n.a.</v>
          </cell>
          <cell r="U17" t="str">
            <v>n.a.</v>
          </cell>
          <cell r="V17" t="str">
            <v>n.a.</v>
          </cell>
          <cell r="W17" t="str">
            <v>n.a.</v>
          </cell>
        </row>
        <row r="48">
          <cell r="C48">
            <v>12.499675</v>
          </cell>
          <cell r="D48">
            <v>12.394985999999999</v>
          </cell>
          <cell r="E48">
            <v>12.604974</v>
          </cell>
          <cell r="F48">
            <v>12.552982999999999</v>
          </cell>
          <cell r="G48">
            <v>11.589632999999999</v>
          </cell>
          <cell r="H48">
            <v>12.772919999999999</v>
          </cell>
          <cell r="I48">
            <v>11.134015</v>
          </cell>
          <cell r="J48">
            <v>11.369605999999999</v>
          </cell>
          <cell r="K48">
            <v>9.8075639999999993</v>
          </cell>
          <cell r="L48">
            <v>11.33841</v>
          </cell>
          <cell r="M48">
            <v>10.968589</v>
          </cell>
          <cell r="N48">
            <v>13.361708</v>
          </cell>
          <cell r="O48">
            <v>11.239363000000001</v>
          </cell>
          <cell r="P48">
            <v>11.958399999999999</v>
          </cell>
          <cell r="Q48">
            <v>11.876917000000001</v>
          </cell>
          <cell r="R48">
            <v>11.527837999999999</v>
          </cell>
          <cell r="S48">
            <v>10.291048999999999</v>
          </cell>
          <cell r="T48">
            <v>11.102211</v>
          </cell>
          <cell r="U48">
            <v>11.671635999999999</v>
          </cell>
          <cell r="V48">
            <v>11.090538</v>
          </cell>
          <cell r="W48">
            <v>9.7647429999999993</v>
          </cell>
        </row>
      </sheetData>
      <sheetData sheetId="37">
        <row r="13">
          <cell r="C13">
            <v>13.787000000000001</v>
          </cell>
        </row>
        <row r="26">
          <cell r="B26" t="str">
            <v>Freight Light Trucks</v>
          </cell>
          <cell r="C26">
            <v>39.286000000000001</v>
          </cell>
          <cell r="D26">
            <v>39.173999999999999</v>
          </cell>
          <cell r="E26">
            <v>40.606000000000002</v>
          </cell>
          <cell r="F26">
            <v>41.774999999999999</v>
          </cell>
          <cell r="G26">
            <v>43.113999999999997</v>
          </cell>
          <cell r="H26">
            <v>43.627000000000002</v>
          </cell>
          <cell r="I26">
            <v>43.896000000000001</v>
          </cell>
          <cell r="J26">
            <v>44.776000000000003</v>
          </cell>
          <cell r="K26">
            <v>46.561999999999998</v>
          </cell>
          <cell r="L26">
            <v>47.915999999999997</v>
          </cell>
          <cell r="M26">
            <v>50.317999999999998</v>
          </cell>
          <cell r="N26">
            <v>52.128999999999998</v>
          </cell>
          <cell r="O26">
            <v>52.871000000000002</v>
          </cell>
          <cell r="P26">
            <v>53.883000000000003</v>
          </cell>
          <cell r="Q26">
            <v>56.112000000000002</v>
          </cell>
          <cell r="R26">
            <v>58.981999999999999</v>
          </cell>
          <cell r="S26">
            <v>61.475000000000001</v>
          </cell>
          <cell r="T26">
            <v>65.055999999999997</v>
          </cell>
          <cell r="U26">
            <v>69.218000000000004</v>
          </cell>
          <cell r="V26">
            <v>71.813999999999993</v>
          </cell>
          <cell r="W26">
            <v>79.981999999999999</v>
          </cell>
        </row>
        <row r="27">
          <cell r="B27" t="str">
            <v>Medium Trucks</v>
          </cell>
          <cell r="C27">
            <v>13.356</v>
          </cell>
          <cell r="D27">
            <v>13.132999999999999</v>
          </cell>
          <cell r="E27">
            <v>13.9</v>
          </cell>
          <cell r="F27">
            <v>16.526</v>
          </cell>
          <cell r="G27">
            <v>16.917999999999999</v>
          </cell>
          <cell r="H27">
            <v>17.532</v>
          </cell>
          <cell r="I27">
            <v>18.196999999999999</v>
          </cell>
          <cell r="J27">
            <v>19.971</v>
          </cell>
          <cell r="K27">
            <v>22.241</v>
          </cell>
          <cell r="L27">
            <v>23.896000000000001</v>
          </cell>
          <cell r="M27">
            <v>26.672999999999998</v>
          </cell>
          <cell r="N27">
            <v>27.452000000000002</v>
          </cell>
          <cell r="O27">
            <v>27.24</v>
          </cell>
          <cell r="P27">
            <v>26.899000000000001</v>
          </cell>
          <cell r="Q27">
            <v>27.73</v>
          </cell>
          <cell r="R27">
            <v>28.334</v>
          </cell>
          <cell r="S27">
            <v>29.972000000000001</v>
          </cell>
          <cell r="T27">
            <v>30.893999999999998</v>
          </cell>
          <cell r="U27">
            <v>32.677</v>
          </cell>
          <cell r="V27">
            <v>33.063000000000002</v>
          </cell>
          <cell r="W27">
            <v>34.551000000000002</v>
          </cell>
        </row>
        <row r="28">
          <cell r="B28" t="str">
            <v>Heavy Trucks</v>
          </cell>
          <cell r="C28">
            <v>7.5890000000000004</v>
          </cell>
          <cell r="D28">
            <v>7.0869999999999997</v>
          </cell>
          <cell r="E28">
            <v>7.306</v>
          </cell>
          <cell r="F28">
            <v>7.6020000000000003</v>
          </cell>
          <cell r="G28">
            <v>6.944</v>
          </cell>
          <cell r="H28">
            <v>7.87</v>
          </cell>
          <cell r="I28">
            <v>7.6749999999999998</v>
          </cell>
          <cell r="J28">
            <v>7.9660000000000002</v>
          </cell>
          <cell r="K28">
            <v>8.0690000000000008</v>
          </cell>
          <cell r="L28">
            <v>7.7809999999999997</v>
          </cell>
          <cell r="M28">
            <v>9.24</v>
          </cell>
          <cell r="N28">
            <v>9.4640000000000004</v>
          </cell>
          <cell r="O28">
            <v>9.4039999999999999</v>
          </cell>
          <cell r="P28">
            <v>9.24</v>
          </cell>
          <cell r="Q28">
            <v>9.3689999999999998</v>
          </cell>
          <cell r="R28">
            <v>9.2550000000000008</v>
          </cell>
          <cell r="S28">
            <v>9.4849999999999994</v>
          </cell>
          <cell r="T28">
            <v>9.548</v>
          </cell>
          <cell r="U28">
            <v>9.7560000000000002</v>
          </cell>
          <cell r="V28">
            <v>9.5640000000000001</v>
          </cell>
          <cell r="W28">
            <v>9.6379999999999999</v>
          </cell>
        </row>
        <row r="38">
          <cell r="B38" t="str">
            <v>Freight Light Trucks</v>
          </cell>
          <cell r="C38">
            <v>23942.016895000001</v>
          </cell>
          <cell r="D38">
            <v>22557.49179</v>
          </cell>
          <cell r="E38">
            <v>23052.928478000002</v>
          </cell>
          <cell r="F38">
            <v>23456.45377</v>
          </cell>
          <cell r="G38">
            <v>23315.325539000001</v>
          </cell>
          <cell r="H38">
            <v>22899.211492999999</v>
          </cell>
          <cell r="I38">
            <v>23106.280062999998</v>
          </cell>
          <cell r="J38">
            <v>21725.116834</v>
          </cell>
          <cell r="K38">
            <v>22178.024548000001</v>
          </cell>
          <cell r="L38">
            <v>19724.347298000001</v>
          </cell>
          <cell r="M38">
            <v>20031.508854</v>
          </cell>
          <cell r="N38">
            <v>22245.716748999999</v>
          </cell>
          <cell r="O38">
            <v>22668.046192000002</v>
          </cell>
          <cell r="P38">
            <v>19624.400285</v>
          </cell>
          <cell r="Q38">
            <v>17553.138814999998</v>
          </cell>
          <cell r="R38">
            <v>21874.690934999999</v>
          </cell>
          <cell r="S38">
            <v>22592.838875000001</v>
          </cell>
          <cell r="T38">
            <v>23091.485537</v>
          </cell>
          <cell r="U38">
            <v>23085.044897</v>
          </cell>
          <cell r="V38">
            <v>22552.577824</v>
          </cell>
          <cell r="W38">
            <v>18047.070608000002</v>
          </cell>
        </row>
        <row r="39">
          <cell r="B39" t="str">
            <v>Medium Trucks</v>
          </cell>
          <cell r="C39">
            <v>29332.712176000001</v>
          </cell>
          <cell r="D39">
            <v>33259.323264999999</v>
          </cell>
          <cell r="E39">
            <v>28777.167277</v>
          </cell>
          <cell r="F39">
            <v>32951.308380000002</v>
          </cell>
          <cell r="G39">
            <v>30729.519617000002</v>
          </cell>
          <cell r="H39">
            <v>25504.136323999999</v>
          </cell>
          <cell r="I39">
            <v>28540.453159000001</v>
          </cell>
          <cell r="J39">
            <v>26980.241604999999</v>
          </cell>
          <cell r="K39">
            <v>25465.118696000001</v>
          </cell>
          <cell r="L39">
            <v>23225.177165000001</v>
          </cell>
          <cell r="M39">
            <v>22367.272334000001</v>
          </cell>
          <cell r="N39">
            <v>25241.791955000001</v>
          </cell>
          <cell r="O39">
            <v>22407.546600000001</v>
          </cell>
          <cell r="P39">
            <v>21324.952243</v>
          </cell>
          <cell r="Q39">
            <v>19908.047095999998</v>
          </cell>
          <cell r="R39">
            <v>21491.67902</v>
          </cell>
          <cell r="S39">
            <v>20209.090165000001</v>
          </cell>
          <cell r="T39">
            <v>21003.953769</v>
          </cell>
          <cell r="U39">
            <v>21966.745492999999</v>
          </cell>
          <cell r="V39">
            <v>21362.195316000001</v>
          </cell>
          <cell r="W39">
            <v>17988.814933000001</v>
          </cell>
        </row>
        <row r="40">
          <cell r="B40" t="str">
            <v>Heavy Trucks</v>
          </cell>
          <cell r="C40">
            <v>113319.23198</v>
          </cell>
          <cell r="D40">
            <v>122034.06135</v>
          </cell>
          <cell r="E40">
            <v>122111.021697</v>
          </cell>
          <cell r="F40">
            <v>118575.898327</v>
          </cell>
          <cell r="G40">
            <v>121622.626451</v>
          </cell>
          <cell r="H40">
            <v>120044.415204</v>
          </cell>
          <cell r="I40">
            <v>97145.213348000005</v>
          </cell>
          <cell r="J40">
            <v>96843.681784</v>
          </cell>
          <cell r="K40">
            <v>90208.369978999996</v>
          </cell>
          <cell r="L40">
            <v>106842.97947200001</v>
          </cell>
          <cell r="M40">
            <v>85880.220465000006</v>
          </cell>
          <cell r="N40">
            <v>102510.600697</v>
          </cell>
          <cell r="O40">
            <v>87117.363565000007</v>
          </cell>
          <cell r="P40">
            <v>94679.463275999995</v>
          </cell>
          <cell r="Q40">
            <v>93078.624469000002</v>
          </cell>
          <cell r="R40">
            <v>91791.300636</v>
          </cell>
          <cell r="S40">
            <v>80250.704622000005</v>
          </cell>
          <cell r="T40">
            <v>86322.882457999993</v>
          </cell>
          <cell r="U40">
            <v>89145.018725999995</v>
          </cell>
          <cell r="V40">
            <v>86729.014144999994</v>
          </cell>
          <cell r="W40">
            <v>76058.112789999999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enu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26"/>
      <sheetName val="Table 27"/>
      <sheetName val="Table 28"/>
      <sheetName val="Table 29"/>
      <sheetName val="Table 30"/>
      <sheetName val="Table 31"/>
      <sheetName val="Table 32"/>
      <sheetName val="Table 33"/>
      <sheetName val="Table 34"/>
      <sheetName val="Table 35"/>
      <sheetName val="Table 36"/>
      <sheetName val="Table 3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4">
          <cell r="C14">
            <v>6.0000000000000001E-3</v>
          </cell>
        </row>
      </sheetData>
      <sheetData sheetId="15">
        <row r="14">
          <cell r="C14">
            <v>0</v>
          </cell>
          <cell r="D14">
            <v>1.08E-4</v>
          </cell>
          <cell r="E14">
            <v>2.6600000000000001E-4</v>
          </cell>
          <cell r="F14">
            <v>2.4499999999999999E-4</v>
          </cell>
          <cell r="G14">
            <v>3.4000000000000002E-4</v>
          </cell>
          <cell r="H14">
            <v>2.4499999999999999E-4</v>
          </cell>
          <cell r="I14">
            <v>3.5199999999999999E-4</v>
          </cell>
          <cell r="J14">
            <v>2.9700000000000001E-4</v>
          </cell>
          <cell r="K14">
            <v>1.92E-4</v>
          </cell>
          <cell r="L14">
            <v>1.6100000000000001E-4</v>
          </cell>
          <cell r="M14">
            <v>1.56E-4</v>
          </cell>
          <cell r="N14">
            <v>7.7999999999999999E-5</v>
          </cell>
          <cell r="O14">
            <v>7.4999999999999993E-5</v>
          </cell>
          <cell r="P14">
            <v>2.5000000000000001E-5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C15">
            <v>3.9519999999999998E-3</v>
          </cell>
          <cell r="D15">
            <v>3.4919999999999999E-3</v>
          </cell>
          <cell r="E15">
            <v>3.5339999999999998E-3</v>
          </cell>
          <cell r="F15">
            <v>4.5149999999999999E-3</v>
          </cell>
          <cell r="G15">
            <v>4.6579999999999998E-3</v>
          </cell>
          <cell r="H15">
            <v>4.235E-3</v>
          </cell>
          <cell r="I15">
            <v>5.3759999999999997E-3</v>
          </cell>
          <cell r="J15">
            <v>3.6449999999999998E-3</v>
          </cell>
          <cell r="K15">
            <v>3.8639999999999998E-3</v>
          </cell>
          <cell r="L15">
            <v>5.2440000000000004E-3</v>
          </cell>
          <cell r="M15">
            <v>6.4219999999999998E-3</v>
          </cell>
          <cell r="N15">
            <v>3.7959999999999999E-3</v>
          </cell>
          <cell r="O15">
            <v>8.7500000000000002E-4</v>
          </cell>
          <cell r="P15">
            <v>1.3749999999999999E-3</v>
          </cell>
          <cell r="Q15">
            <v>2.875E-3</v>
          </cell>
          <cell r="R15">
            <v>3.2339999999999999E-3</v>
          </cell>
          <cell r="S15">
            <v>5.7499999999999999E-3</v>
          </cell>
          <cell r="T15">
            <v>5.9500000000000004E-3</v>
          </cell>
          <cell r="U15">
            <v>7.2249999999999997E-3</v>
          </cell>
          <cell r="V15">
            <v>7.0559999999999998E-3</v>
          </cell>
          <cell r="W15">
            <v>6.6E-3</v>
          </cell>
        </row>
      </sheetData>
      <sheetData sheetId="16"/>
      <sheetData sheetId="17">
        <row r="12">
          <cell r="C12">
            <v>0</v>
          </cell>
        </row>
      </sheetData>
      <sheetData sheetId="18"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</row>
      </sheetData>
      <sheetData sheetId="19">
        <row r="14">
          <cell r="C14">
            <v>1.087</v>
          </cell>
          <cell r="D14">
            <v>1.0720000000000001</v>
          </cell>
          <cell r="E14">
            <v>0.98599999999999999</v>
          </cell>
          <cell r="F14">
            <v>1.0680000000000001</v>
          </cell>
          <cell r="G14">
            <v>1.2869999999999999</v>
          </cell>
          <cell r="H14">
            <v>1.2629999999999999</v>
          </cell>
          <cell r="I14">
            <v>1.226</v>
          </cell>
          <cell r="J14">
            <v>1.2410000000000001</v>
          </cell>
          <cell r="K14">
            <v>1.0149999999999999</v>
          </cell>
          <cell r="L14">
            <v>1</v>
          </cell>
          <cell r="M14">
            <v>1.319</v>
          </cell>
          <cell r="N14">
            <v>1.8080000000000001</v>
          </cell>
          <cell r="O14">
            <v>1.1990000000000001</v>
          </cell>
          <cell r="P14">
            <v>0.90900000000000003</v>
          </cell>
          <cell r="Q14">
            <v>1.2030000000000001</v>
          </cell>
          <cell r="R14">
            <v>1.679</v>
          </cell>
          <cell r="S14">
            <v>2.0350000000000001</v>
          </cell>
          <cell r="T14">
            <v>1.825</v>
          </cell>
          <cell r="U14">
            <v>2.044</v>
          </cell>
          <cell r="V14">
            <v>2.1070000000000002</v>
          </cell>
          <cell r="W14">
            <v>1.9990000000000001</v>
          </cell>
        </row>
        <row r="15"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4.0000000000000001E-3</v>
          </cell>
          <cell r="J15">
            <v>0</v>
          </cell>
          <cell r="K15">
            <v>8.9999999999999993E-3</v>
          </cell>
          <cell r="L15">
            <v>2.5999999999999999E-2</v>
          </cell>
          <cell r="M15">
            <v>2.7E-2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</row>
      </sheetData>
      <sheetData sheetId="20">
        <row r="14">
          <cell r="B14" t="str">
            <v>Natural Gas</v>
          </cell>
        </row>
      </sheetData>
      <sheetData sheetId="21">
        <row r="13">
          <cell r="C13">
            <v>2.4569999999999999</v>
          </cell>
        </row>
      </sheetData>
      <sheetData sheetId="22"/>
      <sheetData sheetId="23"/>
      <sheetData sheetId="24"/>
      <sheetData sheetId="25">
        <row r="14">
          <cell r="B14" t="str">
            <v>Natural Gas</v>
          </cell>
        </row>
      </sheetData>
      <sheetData sheetId="26"/>
      <sheetData sheetId="27"/>
      <sheetData sheetId="28">
        <row r="14">
          <cell r="B14" t="str">
            <v>Natural Gas</v>
          </cell>
        </row>
      </sheetData>
      <sheetData sheetId="29">
        <row r="14">
          <cell r="B14" t="str">
            <v>Electricity</v>
          </cell>
        </row>
      </sheetData>
      <sheetData sheetId="30">
        <row r="14">
          <cell r="B14" t="str">
            <v>Motor Gasoline</v>
          </cell>
        </row>
      </sheetData>
      <sheetData sheetId="31">
        <row r="13">
          <cell r="C13">
            <v>3.5999999999999997E-2</v>
          </cell>
        </row>
      </sheetData>
      <sheetData sheetId="32">
        <row r="12">
          <cell r="C12">
            <v>8.6920000000000001E-3</v>
          </cell>
        </row>
      </sheetData>
      <sheetData sheetId="33"/>
      <sheetData sheetId="34"/>
      <sheetData sheetId="35">
        <row r="14">
          <cell r="B14" t="str">
            <v>Natural Gas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 t="str">
            <v>Motor Gasoline</v>
          </cell>
          <cell r="C15">
            <v>0.60119199999999995</v>
          </cell>
          <cell r="D15">
            <v>0.62421499999999996</v>
          </cell>
          <cell r="E15">
            <v>0.71082199999999995</v>
          </cell>
          <cell r="F15">
            <v>0.74370800000000004</v>
          </cell>
          <cell r="G15">
            <v>0.77835900000000002</v>
          </cell>
          <cell r="H15">
            <v>0.79586500000000004</v>
          </cell>
          <cell r="I15">
            <v>0.786219</v>
          </cell>
          <cell r="J15">
            <v>0.80474199999999996</v>
          </cell>
          <cell r="K15">
            <v>0.80704900000000002</v>
          </cell>
          <cell r="L15">
            <v>0.75610900000000003</v>
          </cell>
          <cell r="M15">
            <v>0.80146799999999996</v>
          </cell>
          <cell r="N15">
            <v>0.86073100000000002</v>
          </cell>
          <cell r="O15">
            <v>0.86961100000000002</v>
          </cell>
          <cell r="P15">
            <v>0.77833399999999997</v>
          </cell>
          <cell r="Q15">
            <v>0.67685700000000004</v>
          </cell>
          <cell r="R15">
            <v>0.79884299999999997</v>
          </cell>
          <cell r="S15">
            <v>0.89302400000000004</v>
          </cell>
          <cell r="T15">
            <v>0.96606700000000001</v>
          </cell>
          <cell r="U15">
            <v>0.92201200000000005</v>
          </cell>
          <cell r="V15">
            <v>0.95065900000000003</v>
          </cell>
          <cell r="W15">
            <v>0.88612199999999997</v>
          </cell>
        </row>
        <row r="16">
          <cell r="B16" t="str">
            <v>Diesel Fuel Oil</v>
          </cell>
          <cell r="C16">
            <v>1.5291000000000001E-2</v>
          </cell>
          <cell r="D16">
            <v>1.7236999999999999E-2</v>
          </cell>
          <cell r="E16">
            <v>2.1225000000000001E-2</v>
          </cell>
          <cell r="F16">
            <v>2.1496999999999999E-2</v>
          </cell>
          <cell r="G16">
            <v>1.4142999999999999E-2</v>
          </cell>
          <cell r="H16">
            <v>1.5374000000000001E-2</v>
          </cell>
          <cell r="I16">
            <v>3.9050000000000001E-3</v>
          </cell>
          <cell r="J16">
            <v>3.0279999999999999E-3</v>
          </cell>
          <cell r="K16">
            <v>2.6519999999999998E-3</v>
          </cell>
          <cell r="L16">
            <v>3.5850000000000001E-3</v>
          </cell>
          <cell r="M16">
            <v>2.3010000000000001E-3</v>
          </cell>
          <cell r="N16">
            <v>3.4780000000000002E-3</v>
          </cell>
          <cell r="O16">
            <v>3.0270000000000002E-3</v>
          </cell>
          <cell r="P16">
            <v>2.6830000000000001E-3</v>
          </cell>
          <cell r="Q16">
            <v>3.2699999999999999E-3</v>
          </cell>
          <cell r="R16">
            <v>5.4229999999999999E-3</v>
          </cell>
          <cell r="S16">
            <v>7.0720000000000002E-3</v>
          </cell>
          <cell r="T16">
            <v>7.7130000000000002E-3</v>
          </cell>
          <cell r="U16">
            <v>8.0339999999999995E-3</v>
          </cell>
          <cell r="V16">
            <v>7.1590000000000004E-3</v>
          </cell>
          <cell r="W16">
            <v>7.6400000000000001E-3</v>
          </cell>
        </row>
        <row r="17">
          <cell r="B17" t="str">
            <v>Ethanol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3.1393999999999998E-2</v>
          </cell>
          <cell r="O17">
            <v>3.1725000000000003E-2</v>
          </cell>
          <cell r="P17">
            <v>6.3879999999999996E-3</v>
          </cell>
          <cell r="Q17">
            <v>0.101523</v>
          </cell>
          <cell r="R17" t="str">
            <v>n.a.</v>
          </cell>
          <cell r="S17" t="str">
            <v>n.a.</v>
          </cell>
          <cell r="T17" t="str">
            <v>n.a.</v>
          </cell>
          <cell r="U17" t="str">
            <v>n.a.</v>
          </cell>
          <cell r="V17" t="str">
            <v>n.a.</v>
          </cell>
          <cell r="W17" t="str">
            <v>n.a.</v>
          </cell>
        </row>
        <row r="18">
          <cell r="B18" t="str">
            <v>Biodiesel Fuel</v>
          </cell>
          <cell r="C18">
            <v>0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 t="str">
            <v>n.a.</v>
          </cell>
          <cell r="O18" t="str">
            <v>n.a.</v>
          </cell>
          <cell r="P18" t="str">
            <v>n.a.</v>
          </cell>
          <cell r="Q18" t="str">
            <v>n.a.</v>
          </cell>
          <cell r="R18" t="str">
            <v>n.a.</v>
          </cell>
          <cell r="S18" t="str">
            <v>n.a.</v>
          </cell>
          <cell r="T18" t="str">
            <v>n.a.</v>
          </cell>
          <cell r="U18" t="str">
            <v>n.a.</v>
          </cell>
          <cell r="V18" t="str">
            <v>n.a.</v>
          </cell>
          <cell r="W18" t="str">
            <v>n.a.</v>
          </cell>
        </row>
        <row r="19">
          <cell r="B19" t="str">
            <v>Propane</v>
          </cell>
          <cell r="C19">
            <v>5.7670000000000004E-3</v>
          </cell>
          <cell r="D19">
            <v>1.1039999999999999E-2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4.4700000000000002E-4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</row>
      </sheetData>
      <sheetData sheetId="36">
        <row r="14">
          <cell r="B14" t="str">
            <v>Motor Gasoline</v>
          </cell>
          <cell r="C14">
            <v>0.46678599999999998</v>
          </cell>
          <cell r="D14">
            <v>0.49565900000000002</v>
          </cell>
          <cell r="E14">
            <v>0.44480900000000001</v>
          </cell>
          <cell r="F14">
            <v>0.39943899999999999</v>
          </cell>
          <cell r="G14">
            <v>0.39567200000000002</v>
          </cell>
          <cell r="H14">
            <v>0.39452399999999999</v>
          </cell>
          <cell r="I14">
            <v>0.37575799999999998</v>
          </cell>
          <cell r="J14">
            <v>0.375946</v>
          </cell>
          <cell r="K14">
            <v>0.367815</v>
          </cell>
          <cell r="L14">
            <v>0.36592999999999998</v>
          </cell>
          <cell r="M14">
            <v>0.40556700000000001</v>
          </cell>
          <cell r="N14">
            <v>0.40825899999999998</v>
          </cell>
          <cell r="O14">
            <v>0.37937599999999999</v>
          </cell>
          <cell r="P14">
            <v>0.34721800000000003</v>
          </cell>
          <cell r="Q14">
            <v>0.29954900000000001</v>
          </cell>
          <cell r="R14">
            <v>0.33705299999999999</v>
          </cell>
          <cell r="S14">
            <v>0.36374699999999999</v>
          </cell>
          <cell r="T14">
            <v>0.37310700000000002</v>
          </cell>
          <cell r="U14">
            <v>0.36853399999999997</v>
          </cell>
          <cell r="V14">
            <v>0.371502</v>
          </cell>
          <cell r="W14">
            <v>0.32480799999999999</v>
          </cell>
        </row>
        <row r="15">
          <cell r="B15" t="str">
            <v>Diesel Fuel Oil</v>
          </cell>
          <cell r="C15">
            <v>0.37540200000000001</v>
          </cell>
          <cell r="D15">
            <v>0.49771500000000002</v>
          </cell>
          <cell r="E15">
            <v>0.514123</v>
          </cell>
          <cell r="F15">
            <v>0.45266699999999999</v>
          </cell>
          <cell r="G15">
            <v>0.28965999999999997</v>
          </cell>
          <cell r="H15">
            <v>0.28640599999999999</v>
          </cell>
          <cell r="I15">
            <v>0.34467300000000001</v>
          </cell>
          <cell r="J15">
            <v>0.31215900000000002</v>
          </cell>
          <cell r="K15">
            <v>0.27158599999999999</v>
          </cell>
          <cell r="L15">
            <v>0.35289100000000001</v>
          </cell>
          <cell r="M15">
            <v>0.29622500000000002</v>
          </cell>
          <cell r="N15">
            <v>0.44669300000000001</v>
          </cell>
          <cell r="O15">
            <v>0.40699299999999999</v>
          </cell>
          <cell r="P15">
            <v>0.34055999999999997</v>
          </cell>
          <cell r="Q15">
            <v>0.39676</v>
          </cell>
          <cell r="R15">
            <v>0.43318299999999998</v>
          </cell>
          <cell r="S15">
            <v>0.440023</v>
          </cell>
          <cell r="T15">
            <v>0.44322099999999998</v>
          </cell>
          <cell r="U15">
            <v>0.48292099999999999</v>
          </cell>
          <cell r="V15">
            <v>0.43080499999999999</v>
          </cell>
          <cell r="W15">
            <v>0.42858400000000002</v>
          </cell>
        </row>
        <row r="16">
          <cell r="B16" t="str">
            <v>Ethanol</v>
          </cell>
          <cell r="C16" t="str">
            <v>n.a.</v>
          </cell>
          <cell r="D16" t="str">
            <v>n.a.</v>
          </cell>
          <cell r="E16" t="str">
            <v>n.a.</v>
          </cell>
          <cell r="F16" t="str">
            <v>n.a.</v>
          </cell>
          <cell r="G16" t="str">
            <v>n.a.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>
            <v>1.4891E-2</v>
          </cell>
          <cell r="O16">
            <v>1.384E-2</v>
          </cell>
          <cell r="P16">
            <v>2.8500000000000001E-3</v>
          </cell>
          <cell r="Q16">
            <v>4.4929999999999998E-2</v>
          </cell>
          <cell r="R16" t="str">
            <v>n.a.</v>
          </cell>
          <cell r="S16" t="str">
            <v>n.a.</v>
          </cell>
          <cell r="T16" t="str">
            <v>n.a.</v>
          </cell>
          <cell r="U16" t="str">
            <v>n.a.</v>
          </cell>
          <cell r="V16" t="str">
            <v>n.a.</v>
          </cell>
          <cell r="W16" t="str">
            <v>n.a.</v>
          </cell>
        </row>
        <row r="17">
          <cell r="B17" t="str">
            <v>Biodiesel Fuel</v>
          </cell>
          <cell r="C17">
            <v>0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 t="str">
            <v>n.a.</v>
          </cell>
          <cell r="O17" t="str">
            <v>n.a.</v>
          </cell>
          <cell r="P17" t="str">
            <v>n.a.</v>
          </cell>
          <cell r="Q17" t="str">
            <v>n.a.</v>
          </cell>
          <cell r="R17" t="str">
            <v>n.a.</v>
          </cell>
          <cell r="S17" t="str">
            <v>n.a.</v>
          </cell>
          <cell r="T17" t="str">
            <v>n.a.</v>
          </cell>
          <cell r="U17" t="str">
            <v>n.a.</v>
          </cell>
          <cell r="V17" t="str">
            <v>n.a.</v>
          </cell>
          <cell r="W17" t="str">
            <v>n.a.</v>
          </cell>
        </row>
        <row r="48">
          <cell r="C48">
            <v>1.8688340000000001</v>
          </cell>
          <cell r="D48">
            <v>1.439624</v>
          </cell>
          <cell r="E48">
            <v>1.147637</v>
          </cell>
          <cell r="F48">
            <v>1.331019</v>
          </cell>
          <cell r="G48">
            <v>1.5094860000000001</v>
          </cell>
          <cell r="H48">
            <v>1.3351470000000001</v>
          </cell>
          <cell r="I48">
            <v>1.1348529999999999</v>
          </cell>
          <cell r="J48">
            <v>1.0763769999999999</v>
          </cell>
          <cell r="K48">
            <v>0.93615700000000002</v>
          </cell>
          <cell r="L48">
            <v>0.89205900000000005</v>
          </cell>
          <cell r="M48">
            <v>0.84692199999999995</v>
          </cell>
          <cell r="N48">
            <v>1.332471</v>
          </cell>
          <cell r="O48">
            <v>1.2975220000000001</v>
          </cell>
          <cell r="P48">
            <v>1.143804</v>
          </cell>
          <cell r="Q48">
            <v>1.361256</v>
          </cell>
          <cell r="R48">
            <v>1.4025369999999999</v>
          </cell>
          <cell r="S48">
            <v>1.2928390000000001</v>
          </cell>
          <cell r="T48">
            <v>1.1873450000000001</v>
          </cell>
          <cell r="U48">
            <v>1.3945179999999999</v>
          </cell>
          <cell r="V48">
            <v>1.279509</v>
          </cell>
          <cell r="W48">
            <v>1.2150639999999999</v>
          </cell>
        </row>
      </sheetData>
      <sheetData sheetId="37">
        <row r="13">
          <cell r="C13">
            <v>1.3740000000000001</v>
          </cell>
        </row>
        <row r="26">
          <cell r="B26" t="str">
            <v>Freight Light Trucks</v>
          </cell>
          <cell r="C26">
            <v>6.7270000000000003</v>
          </cell>
          <cell r="D26">
            <v>7.2320000000000002</v>
          </cell>
          <cell r="E26">
            <v>7.1970000000000001</v>
          </cell>
          <cell r="F26">
            <v>7.4870000000000001</v>
          </cell>
          <cell r="G26">
            <v>7.6459999999999999</v>
          </cell>
          <cell r="H26">
            <v>7.734</v>
          </cell>
          <cell r="I26">
            <v>7.6920000000000002</v>
          </cell>
          <cell r="J26">
            <v>7.923</v>
          </cell>
          <cell r="K26">
            <v>8.6630000000000003</v>
          </cell>
          <cell r="L26">
            <v>8.06</v>
          </cell>
          <cell r="M26">
            <v>9.1709999999999994</v>
          </cell>
          <cell r="N26">
            <v>9.4809999999999999</v>
          </cell>
          <cell r="O26">
            <v>10.238</v>
          </cell>
          <cell r="P26">
            <v>10.733000000000001</v>
          </cell>
          <cell r="Q26">
            <v>11.081</v>
          </cell>
          <cell r="R26">
            <v>12.057</v>
          </cell>
          <cell r="S26">
            <v>13.201000000000001</v>
          </cell>
          <cell r="T26">
            <v>13.787000000000001</v>
          </cell>
          <cell r="U26">
            <v>14.599</v>
          </cell>
          <cell r="V26">
            <v>15.148</v>
          </cell>
          <cell r="W26">
            <v>16.061</v>
          </cell>
        </row>
        <row r="27">
          <cell r="B27" t="str">
            <v>Medium Trucks</v>
          </cell>
          <cell r="C27">
            <v>2.9359999999999999</v>
          </cell>
          <cell r="D27">
            <v>3.105</v>
          </cell>
          <cell r="E27">
            <v>3.1749999999999998</v>
          </cell>
          <cell r="F27">
            <v>2.8370000000000002</v>
          </cell>
          <cell r="G27">
            <v>2.8610000000000002</v>
          </cell>
          <cell r="H27">
            <v>2.8330000000000002</v>
          </cell>
          <cell r="I27">
            <v>2.9910000000000001</v>
          </cell>
          <cell r="J27">
            <v>3.2919999999999998</v>
          </cell>
          <cell r="K27">
            <v>3.577</v>
          </cell>
          <cell r="L27">
            <v>3.4910000000000001</v>
          </cell>
          <cell r="M27">
            <v>4.4480000000000004</v>
          </cell>
          <cell r="N27">
            <v>4.444</v>
          </cell>
          <cell r="O27">
            <v>4.5069999999999997</v>
          </cell>
          <cell r="P27">
            <v>4.7510000000000003</v>
          </cell>
          <cell r="Q27">
            <v>4.806</v>
          </cell>
          <cell r="R27">
            <v>4.9560000000000004</v>
          </cell>
          <cell r="S27">
            <v>5.1790000000000003</v>
          </cell>
          <cell r="T27">
            <v>5.2359999999999998</v>
          </cell>
          <cell r="U27">
            <v>5.7990000000000004</v>
          </cell>
          <cell r="V27">
            <v>5.94</v>
          </cell>
          <cell r="W27">
            <v>6.101</v>
          </cell>
        </row>
        <row r="28">
          <cell r="B28" t="str">
            <v>Heavy Trucks</v>
          </cell>
          <cell r="C28">
            <v>2.4089999999999998</v>
          </cell>
          <cell r="D28">
            <v>2.625</v>
          </cell>
          <cell r="E28">
            <v>2.7029999999999998</v>
          </cell>
          <cell r="F28">
            <v>2.6659999999999999</v>
          </cell>
          <cell r="G28">
            <v>2.6739999999999999</v>
          </cell>
          <cell r="H28">
            <v>2.6840000000000002</v>
          </cell>
          <cell r="I28">
            <v>2.7770000000000001</v>
          </cell>
          <cell r="J28">
            <v>2.794</v>
          </cell>
          <cell r="K28">
            <v>2.774</v>
          </cell>
          <cell r="L28">
            <v>2.8029999999999999</v>
          </cell>
          <cell r="M28">
            <v>3.177</v>
          </cell>
          <cell r="N28">
            <v>3.1840000000000002</v>
          </cell>
          <cell r="O28">
            <v>3.1989999999999998</v>
          </cell>
          <cell r="P28">
            <v>3.2280000000000002</v>
          </cell>
          <cell r="Q28">
            <v>3.1859999999999999</v>
          </cell>
          <cell r="R28">
            <v>2.95</v>
          </cell>
          <cell r="S28">
            <v>2.6240000000000001</v>
          </cell>
          <cell r="T28">
            <v>2.4590000000000001</v>
          </cell>
          <cell r="U28">
            <v>3.06</v>
          </cell>
          <cell r="V28">
            <v>3.0950000000000002</v>
          </cell>
          <cell r="W28">
            <v>3.0739999999999998</v>
          </cell>
        </row>
        <row r="38">
          <cell r="B38" t="str">
            <v>Freight Light Trucks</v>
          </cell>
          <cell r="C38">
            <v>20732.565515999999</v>
          </cell>
          <cell r="D38">
            <v>18811.237805000001</v>
          </cell>
          <cell r="E38">
            <v>21274.006041000001</v>
          </cell>
          <cell r="F38">
            <v>21431.582224999998</v>
          </cell>
          <cell r="G38">
            <v>21894.994171999999</v>
          </cell>
          <cell r="H38">
            <v>22170.406294</v>
          </cell>
          <cell r="I38">
            <v>21859.915319</v>
          </cell>
          <cell r="J38">
            <v>21807.201000000001</v>
          </cell>
          <cell r="K38">
            <v>20598.401809999999</v>
          </cell>
          <cell r="L38">
            <v>20750.489709000001</v>
          </cell>
          <cell r="M38">
            <v>19519.381708000001</v>
          </cell>
          <cell r="N38">
            <v>21282.992198</v>
          </cell>
          <cell r="O38">
            <v>20023.890166000001</v>
          </cell>
          <cell r="P38">
            <v>16829.633935000002</v>
          </cell>
          <cell r="Q38">
            <v>16373.250641000001</v>
          </cell>
          <cell r="R38">
            <v>15590.396164</v>
          </cell>
          <cell r="S38">
            <v>16129.678760000001</v>
          </cell>
          <cell r="T38">
            <v>16991.443839</v>
          </cell>
          <cell r="U38">
            <v>15547.110881000001</v>
          </cell>
          <cell r="V38">
            <v>15622.677125</v>
          </cell>
          <cell r="W38">
            <v>13919.134086</v>
          </cell>
        </row>
        <row r="39">
          <cell r="B39" t="str">
            <v>Medium Trucks</v>
          </cell>
          <cell r="C39">
            <v>30476.870284000001</v>
          </cell>
          <cell r="D39">
            <v>33741.111730999997</v>
          </cell>
          <cell r="E39">
            <v>31742.558604000002</v>
          </cell>
          <cell r="F39">
            <v>31755.81107</v>
          </cell>
          <cell r="G39">
            <v>25716.480511000002</v>
          </cell>
          <cell r="H39">
            <v>25924.176950000001</v>
          </cell>
          <cell r="I39">
            <v>28584.530276000001</v>
          </cell>
          <cell r="J39">
            <v>25435.765643999999</v>
          </cell>
          <cell r="K39">
            <v>21299.164021000001</v>
          </cell>
          <cell r="L39">
            <v>22783.877407</v>
          </cell>
          <cell r="M39">
            <v>18895.825357000002</v>
          </cell>
          <cell r="N39">
            <v>23564.377702000002</v>
          </cell>
          <cell r="O39">
            <v>21705.242092</v>
          </cell>
          <cell r="P39">
            <v>18067.415113999999</v>
          </cell>
          <cell r="Q39">
            <v>19387.507367999999</v>
          </cell>
          <cell r="R39">
            <v>19793.920407000001</v>
          </cell>
          <cell r="S39">
            <v>20110.278934000002</v>
          </cell>
          <cell r="T39">
            <v>20538.832097999999</v>
          </cell>
          <cell r="U39">
            <v>19622.254902000001</v>
          </cell>
          <cell r="V39">
            <v>18400.799123000001</v>
          </cell>
          <cell r="W39">
            <v>17067.164753000001</v>
          </cell>
        </row>
        <row r="40">
          <cell r="B40" t="str">
            <v>Heavy Trucks</v>
          </cell>
          <cell r="C40">
            <v>52460.866816000002</v>
          </cell>
          <cell r="D40">
            <v>38022.493540000003</v>
          </cell>
          <cell r="E40">
            <v>30197.814066999999</v>
          </cell>
          <cell r="F40">
            <v>36452.544823999997</v>
          </cell>
          <cell r="G40">
            <v>42341.365774999998</v>
          </cell>
          <cell r="H40">
            <v>38347.117247000002</v>
          </cell>
          <cell r="I40">
            <v>26339.209203999999</v>
          </cell>
          <cell r="J40">
            <v>26173.915194000001</v>
          </cell>
          <cell r="K40">
            <v>25196.943193999999</v>
          </cell>
          <cell r="L40">
            <v>21246.332729999998</v>
          </cell>
          <cell r="M40">
            <v>18660.292169</v>
          </cell>
          <cell r="N40">
            <v>29262.521650999999</v>
          </cell>
          <cell r="O40">
            <v>28323.449024000001</v>
          </cell>
          <cell r="P40">
            <v>24717.204129999998</v>
          </cell>
          <cell r="Q40">
            <v>29764.305939999998</v>
          </cell>
          <cell r="R40">
            <v>33076.145947999998</v>
          </cell>
          <cell r="S40">
            <v>34240.530966999999</v>
          </cell>
          <cell r="T40">
            <v>34788.164834000003</v>
          </cell>
          <cell r="U40">
            <v>32906.039172999997</v>
          </cell>
          <cell r="V40">
            <v>29916.961010999999</v>
          </cell>
          <cell r="W40">
            <v>28667.786123999998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enu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26"/>
      <sheetName val="Table 27"/>
      <sheetName val="Table 28"/>
      <sheetName val="Table 29"/>
      <sheetName val="Table 30"/>
      <sheetName val="Table 31"/>
      <sheetName val="Table 32"/>
      <sheetName val="Table 33"/>
      <sheetName val="Table 34"/>
      <sheetName val="Table 35"/>
      <sheetName val="Table 36"/>
      <sheetName val="Table 3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4">
          <cell r="C14">
            <v>6.0088000000000003E-2</v>
          </cell>
        </row>
      </sheetData>
      <sheetData sheetId="15">
        <row r="14">
          <cell r="C14">
            <v>9.1200000000000005E-4</v>
          </cell>
          <cell r="D14">
            <v>6.1200000000000002E-4</v>
          </cell>
          <cell r="E14">
            <v>4.9399999999999997E-4</v>
          </cell>
          <cell r="F14">
            <v>3.5E-4</v>
          </cell>
          <cell r="G14">
            <v>3.4000000000000002E-4</v>
          </cell>
          <cell r="H14">
            <v>3.5E-4</v>
          </cell>
          <cell r="I14">
            <v>3.2000000000000003E-4</v>
          </cell>
          <cell r="J14">
            <v>3.5100000000000002E-4</v>
          </cell>
          <cell r="K14">
            <v>3.1199999999999999E-4</v>
          </cell>
          <cell r="L14">
            <v>2.3000000000000001E-4</v>
          </cell>
          <cell r="M14">
            <v>1.2999999999999999E-4</v>
          </cell>
          <cell r="N14">
            <v>1.8200000000000001E-4</v>
          </cell>
          <cell r="O14">
            <v>1.4999999999999999E-4</v>
          </cell>
          <cell r="P14">
            <v>7.4999999999999993E-5</v>
          </cell>
          <cell r="Q14">
            <v>2.5000000000000001E-5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C15">
            <v>0.23894399999999999</v>
          </cell>
          <cell r="D15">
            <v>0.209124</v>
          </cell>
          <cell r="E15">
            <v>0.20158999999999999</v>
          </cell>
          <cell r="F15">
            <v>0.26214999999999999</v>
          </cell>
          <cell r="G15">
            <v>0.30851600000000001</v>
          </cell>
          <cell r="H15">
            <v>0.33284999999999998</v>
          </cell>
          <cell r="I15">
            <v>0.209536</v>
          </cell>
          <cell r="J15">
            <v>0.20614499999999999</v>
          </cell>
          <cell r="K15">
            <v>0.21928800000000001</v>
          </cell>
          <cell r="L15">
            <v>0.23538200000000001</v>
          </cell>
          <cell r="M15">
            <v>0.27034799999999998</v>
          </cell>
          <cell r="N15">
            <v>0.27287</v>
          </cell>
          <cell r="O15">
            <v>3.3750000000000002E-2</v>
          </cell>
          <cell r="P15">
            <v>6.8224999999999994E-2</v>
          </cell>
          <cell r="Q15">
            <v>0.21002499999999999</v>
          </cell>
          <cell r="R15">
            <v>0.191444</v>
          </cell>
          <cell r="S15">
            <v>0.223997</v>
          </cell>
          <cell r="T15">
            <v>0.2555</v>
          </cell>
          <cell r="U15">
            <v>0.24435000000000001</v>
          </cell>
          <cell r="V15">
            <v>0.22603200000000001</v>
          </cell>
          <cell r="W15">
            <v>0.256938</v>
          </cell>
        </row>
      </sheetData>
      <sheetData sheetId="16"/>
      <sheetData sheetId="17">
        <row r="12">
          <cell r="C12">
            <v>0</v>
          </cell>
        </row>
      </sheetData>
      <sheetData sheetId="18"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</row>
      </sheetData>
      <sheetData sheetId="19">
        <row r="14">
          <cell r="C14">
            <v>9.6829999999999998</v>
          </cell>
          <cell r="D14">
            <v>8.5340000000000007</v>
          </cell>
          <cell r="E14">
            <v>7.9770000000000003</v>
          </cell>
          <cell r="F14">
            <v>6.181</v>
          </cell>
          <cell r="G14">
            <v>9.1259999999999994</v>
          </cell>
          <cell r="H14">
            <v>8.2550000000000008</v>
          </cell>
          <cell r="I14">
            <v>7.9039999999999999</v>
          </cell>
          <cell r="J14">
            <v>9.3789999999999996</v>
          </cell>
          <cell r="K14">
            <v>6.2779999999999996</v>
          </cell>
          <cell r="L14">
            <v>6.5270000000000001</v>
          </cell>
          <cell r="M14">
            <v>7.6230000000000002</v>
          </cell>
          <cell r="N14">
            <v>4.5730000000000004</v>
          </cell>
          <cell r="O14">
            <v>3.52</v>
          </cell>
          <cell r="P14">
            <v>2.5739999999999998</v>
          </cell>
          <cell r="Q14">
            <v>3.0249999999999999</v>
          </cell>
          <cell r="R14">
            <v>3.9169999999999998</v>
          </cell>
          <cell r="S14">
            <v>3.93</v>
          </cell>
          <cell r="T14">
            <v>3.6829999999999998</v>
          </cell>
          <cell r="U14">
            <v>2.9049999999999998</v>
          </cell>
          <cell r="V14">
            <v>2.91</v>
          </cell>
          <cell r="W14">
            <v>2.5179999999999998</v>
          </cell>
        </row>
        <row r="15">
          <cell r="C15">
            <v>0.36499999999999999</v>
          </cell>
          <cell r="D15">
            <v>0.41499999999999998</v>
          </cell>
          <cell r="E15">
            <v>0.60399999999999998</v>
          </cell>
          <cell r="F15">
            <v>1.0289999999999999</v>
          </cell>
          <cell r="G15">
            <v>0.93700000000000006</v>
          </cell>
          <cell r="H15">
            <v>1.069</v>
          </cell>
          <cell r="I15">
            <v>0.45900000000000002</v>
          </cell>
          <cell r="J15">
            <v>1.675</v>
          </cell>
          <cell r="K15">
            <v>1.02</v>
          </cell>
          <cell r="L15">
            <v>4.3869999999999996</v>
          </cell>
          <cell r="M15">
            <v>4.2039999999999997</v>
          </cell>
          <cell r="N15">
            <v>3.073</v>
          </cell>
          <cell r="O15">
            <v>1.86</v>
          </cell>
          <cell r="P15">
            <v>0.44400000000000001</v>
          </cell>
          <cell r="Q15">
            <v>3.0000000000000001E-3</v>
          </cell>
          <cell r="R15">
            <v>0</v>
          </cell>
          <cell r="S15">
            <v>0</v>
          </cell>
          <cell r="T15">
            <v>0.25700000000000001</v>
          </cell>
          <cell r="U15">
            <v>0.52900000000000003</v>
          </cell>
          <cell r="V15">
            <v>0.53</v>
          </cell>
          <cell r="W15">
            <v>0.435</v>
          </cell>
        </row>
      </sheetData>
      <sheetData sheetId="20">
        <row r="14">
          <cell r="B14" t="str">
            <v>Natural Gas</v>
          </cell>
        </row>
      </sheetData>
      <sheetData sheetId="21">
        <row r="13">
          <cell r="C13">
            <v>13.957000000000001</v>
          </cell>
        </row>
      </sheetData>
      <sheetData sheetId="22"/>
      <sheetData sheetId="23"/>
      <sheetData sheetId="24"/>
      <sheetData sheetId="25">
        <row r="14">
          <cell r="B14" t="str">
            <v>Natural Gas</v>
          </cell>
        </row>
      </sheetData>
      <sheetData sheetId="26"/>
      <sheetData sheetId="27"/>
      <sheetData sheetId="28">
        <row r="14">
          <cell r="B14" t="str">
            <v>Natural Gas</v>
          </cell>
        </row>
      </sheetData>
      <sheetData sheetId="29">
        <row r="14">
          <cell r="B14" t="str">
            <v>Electricity</v>
          </cell>
        </row>
      </sheetData>
      <sheetData sheetId="30">
        <row r="14">
          <cell r="B14" t="str">
            <v>Motor Gasoline</v>
          </cell>
        </row>
      </sheetData>
      <sheetData sheetId="31">
        <row r="13">
          <cell r="C13">
            <v>0.80100000000000005</v>
          </cell>
        </row>
      </sheetData>
      <sheetData sheetId="32">
        <row r="12">
          <cell r="C12">
            <v>2.4490000000000001E-2</v>
          </cell>
        </row>
      </sheetData>
      <sheetData sheetId="33"/>
      <sheetData sheetId="34"/>
      <sheetData sheetId="35">
        <row r="14">
          <cell r="B14" t="str">
            <v>Natural Gas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 t="str">
            <v>Motor Gasoline</v>
          </cell>
          <cell r="C15">
            <v>1.8897219999999999</v>
          </cell>
          <cell r="D15">
            <v>1.8796060000000001</v>
          </cell>
          <cell r="E15">
            <v>1.9717640000000001</v>
          </cell>
          <cell r="F15">
            <v>2.0216980000000002</v>
          </cell>
          <cell r="G15">
            <v>1.926509</v>
          </cell>
          <cell r="H15">
            <v>2.0789240000000002</v>
          </cell>
          <cell r="I15">
            <v>2.0329790000000001</v>
          </cell>
          <cell r="J15">
            <v>2.4753660000000002</v>
          </cell>
          <cell r="K15">
            <v>2.7093020000000001</v>
          </cell>
          <cell r="L15">
            <v>2.5694729999999999</v>
          </cell>
          <cell r="M15">
            <v>2.6758139999999999</v>
          </cell>
          <cell r="N15">
            <v>3.0821190000000001</v>
          </cell>
          <cell r="O15">
            <v>3.4987590000000002</v>
          </cell>
          <cell r="P15">
            <v>3.1837629999999999</v>
          </cell>
          <cell r="Q15">
            <v>3.6468569999999998</v>
          </cell>
          <cell r="R15">
            <v>4.0021399999999998</v>
          </cell>
          <cell r="S15">
            <v>4.0020600000000002</v>
          </cell>
          <cell r="T15">
            <v>4.2314400000000001</v>
          </cell>
          <cell r="U15">
            <v>4.1855330000000004</v>
          </cell>
          <cell r="V15">
            <v>4.0778309999999998</v>
          </cell>
          <cell r="W15">
            <v>4.0666820000000001</v>
          </cell>
        </row>
        <row r="16">
          <cell r="B16" t="str">
            <v>Diesel Fuel Oil</v>
          </cell>
          <cell r="C16">
            <v>4.6059999999999997E-2</v>
          </cell>
          <cell r="D16">
            <v>3.6289000000000002E-2</v>
          </cell>
          <cell r="E16">
            <v>4.0861000000000001E-2</v>
          </cell>
          <cell r="F16">
            <v>5.4627000000000002E-2</v>
          </cell>
          <cell r="G16">
            <v>5.4753999999999997E-2</v>
          </cell>
          <cell r="H16">
            <v>5.2755999999999997E-2</v>
          </cell>
          <cell r="I16">
            <v>1.9259999999999999E-2</v>
          </cell>
          <cell r="J16">
            <v>1.9328999999999999E-2</v>
          </cell>
          <cell r="K16">
            <v>2.1974E-2</v>
          </cell>
          <cell r="L16">
            <v>1.6865000000000002E-2</v>
          </cell>
          <cell r="M16">
            <v>1.5334E-2</v>
          </cell>
          <cell r="N16">
            <v>1.6442999999999999E-2</v>
          </cell>
          <cell r="O16">
            <v>1.0018000000000001E-2</v>
          </cell>
          <cell r="P16">
            <v>9.5680000000000001E-3</v>
          </cell>
          <cell r="Q16">
            <v>1.1733E-2</v>
          </cell>
          <cell r="R16">
            <v>1.6716999999999999E-2</v>
          </cell>
          <cell r="S16">
            <v>1.8450999999999999E-2</v>
          </cell>
          <cell r="T16">
            <v>1.9626999999999999E-2</v>
          </cell>
          <cell r="U16">
            <v>2.5652000000000001E-2</v>
          </cell>
          <cell r="V16">
            <v>2.7071999999999999E-2</v>
          </cell>
          <cell r="W16">
            <v>2.6016000000000001E-2</v>
          </cell>
        </row>
        <row r="17">
          <cell r="B17" t="str">
            <v>Ethanol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0.11010399999999999</v>
          </cell>
          <cell r="O17">
            <v>0.11966499999999999</v>
          </cell>
          <cell r="P17">
            <v>6.1065000000000001E-2</v>
          </cell>
          <cell r="Q17">
            <v>9.7599000000000005E-2</v>
          </cell>
          <cell r="R17" t="str">
            <v>n.a.</v>
          </cell>
          <cell r="S17" t="str">
            <v>n.a.</v>
          </cell>
          <cell r="T17" t="str">
            <v>n.a.</v>
          </cell>
          <cell r="U17" t="str">
            <v>n.a.</v>
          </cell>
          <cell r="V17" t="str">
            <v>n.a.</v>
          </cell>
          <cell r="W17" t="str">
            <v>n.a.</v>
          </cell>
        </row>
        <row r="18">
          <cell r="B18" t="str">
            <v>Biodiesel Fuel</v>
          </cell>
          <cell r="C18">
            <v>0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 t="str">
            <v>n.a.</v>
          </cell>
          <cell r="O18" t="str">
            <v>n.a.</v>
          </cell>
          <cell r="P18" t="str">
            <v>n.a.</v>
          </cell>
          <cell r="Q18" t="str">
            <v>n.a.</v>
          </cell>
          <cell r="R18" t="str">
            <v>n.a.</v>
          </cell>
          <cell r="S18" t="str">
            <v>n.a.</v>
          </cell>
          <cell r="T18" t="str">
            <v>n.a.</v>
          </cell>
          <cell r="U18" t="str">
            <v>n.a.</v>
          </cell>
          <cell r="V18" t="str">
            <v>n.a.</v>
          </cell>
          <cell r="W18" t="str">
            <v>n.a.</v>
          </cell>
        </row>
        <row r="19">
          <cell r="B19" t="str">
            <v>Propane</v>
          </cell>
          <cell r="C19">
            <v>7.5310000000000004E-3</v>
          </cell>
          <cell r="D19">
            <v>7.3070000000000001E-3</v>
          </cell>
          <cell r="E19">
            <v>2.3310000000000002E-3</v>
          </cell>
          <cell r="F19">
            <v>2.3189999999999999E-3</v>
          </cell>
          <cell r="G19">
            <v>2.1159999999999998E-3</v>
          </cell>
          <cell r="H19">
            <v>1.6379999999999999E-3</v>
          </cell>
          <cell r="I19">
            <v>5.0990000000000002E-3</v>
          </cell>
          <cell r="J19">
            <v>5.169E-3</v>
          </cell>
          <cell r="K19">
            <v>6.692E-3</v>
          </cell>
          <cell r="L19">
            <v>3.921E-3</v>
          </cell>
          <cell r="M19">
            <v>4.052E-3</v>
          </cell>
          <cell r="N19">
            <v>3.986E-3</v>
          </cell>
          <cell r="O19">
            <v>4.7080000000000004E-3</v>
          </cell>
          <cell r="P19">
            <v>5.0980000000000001E-3</v>
          </cell>
          <cell r="Q19">
            <v>5.1070000000000004E-3</v>
          </cell>
          <cell r="R19">
            <v>7.8770000000000003E-3</v>
          </cell>
          <cell r="S19">
            <v>6.8019999999999999E-3</v>
          </cell>
          <cell r="T19">
            <v>7.8410000000000007E-3</v>
          </cell>
          <cell r="U19">
            <v>8.3199999999999993E-3</v>
          </cell>
          <cell r="V19">
            <v>7.7710000000000001E-3</v>
          </cell>
          <cell r="W19">
            <v>4.6319999999999998E-3</v>
          </cell>
        </row>
      </sheetData>
      <sheetData sheetId="36">
        <row r="14">
          <cell r="B14" t="str">
            <v>Motor Gasoline</v>
          </cell>
          <cell r="C14">
            <v>0.77115900000000004</v>
          </cell>
          <cell r="D14">
            <v>0.869695</v>
          </cell>
          <cell r="E14">
            <v>0.70233699999999999</v>
          </cell>
          <cell r="F14">
            <v>0.75085900000000005</v>
          </cell>
          <cell r="G14">
            <v>0.68215400000000004</v>
          </cell>
          <cell r="H14">
            <v>0.71992699999999998</v>
          </cell>
          <cell r="I14">
            <v>0.75121300000000002</v>
          </cell>
          <cell r="J14">
            <v>0.88820600000000005</v>
          </cell>
          <cell r="K14">
            <v>1.026789</v>
          </cell>
          <cell r="L14">
            <v>1.0299050000000001</v>
          </cell>
          <cell r="M14">
            <v>1.07989</v>
          </cell>
          <cell r="N14">
            <v>1.2519750000000001</v>
          </cell>
          <cell r="O14">
            <v>1.364644</v>
          </cell>
          <cell r="P14">
            <v>1.2621169999999999</v>
          </cell>
          <cell r="Q14">
            <v>1.4468529999999999</v>
          </cell>
          <cell r="R14">
            <v>1.6091610000000001</v>
          </cell>
          <cell r="S14">
            <v>1.607029</v>
          </cell>
          <cell r="T14">
            <v>1.7139169999999999</v>
          </cell>
          <cell r="U14">
            <v>1.661799</v>
          </cell>
          <cell r="V14">
            <v>1.585747</v>
          </cell>
          <cell r="W14">
            <v>1.4238010000000001</v>
          </cell>
        </row>
        <row r="15">
          <cell r="B15" t="str">
            <v>Diesel Fuel Oil</v>
          </cell>
          <cell r="C15">
            <v>1.488418</v>
          </cell>
          <cell r="D15">
            <v>1.491268</v>
          </cell>
          <cell r="E15">
            <v>1.4297500000000001</v>
          </cell>
          <cell r="F15">
            <v>2.0502530000000001</v>
          </cell>
          <cell r="G15">
            <v>2.1057549999999998</v>
          </cell>
          <cell r="H15">
            <v>1.7554080000000001</v>
          </cell>
          <cell r="I15">
            <v>1.9306190000000001</v>
          </cell>
          <cell r="J15">
            <v>2.215986</v>
          </cell>
          <cell r="K15">
            <v>2.4116770000000001</v>
          </cell>
          <cell r="L15">
            <v>2.0384690000000001</v>
          </cell>
          <cell r="M15">
            <v>2.211519</v>
          </cell>
          <cell r="N15">
            <v>2.5221369999999999</v>
          </cell>
          <cell r="O15">
            <v>1.6869259999999999</v>
          </cell>
          <cell r="P15">
            <v>1.676282</v>
          </cell>
          <cell r="Q15">
            <v>1.988826</v>
          </cell>
          <cell r="R15">
            <v>2.1837610000000001</v>
          </cell>
          <cell r="S15">
            <v>1.947889</v>
          </cell>
          <cell r="T15">
            <v>1.9442429999999999</v>
          </cell>
          <cell r="U15">
            <v>2.386879</v>
          </cell>
          <cell r="V15">
            <v>2.3422869999999998</v>
          </cell>
          <cell r="W15">
            <v>1.9661150000000001</v>
          </cell>
        </row>
        <row r="16">
          <cell r="B16" t="str">
            <v>Ethanol</v>
          </cell>
          <cell r="C16" t="str">
            <v>n.a.</v>
          </cell>
          <cell r="D16" t="str">
            <v>n.a.</v>
          </cell>
          <cell r="E16" t="str">
            <v>n.a.</v>
          </cell>
          <cell r="F16" t="str">
            <v>n.a.</v>
          </cell>
          <cell r="G16" t="str">
            <v>n.a.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>
            <v>4.4725000000000001E-2</v>
          </cell>
          <cell r="O16">
            <v>4.6674E-2</v>
          </cell>
          <cell r="P16">
            <v>2.4208E-2</v>
          </cell>
          <cell r="Q16">
            <v>3.8720999999999998E-2</v>
          </cell>
          <cell r="R16" t="str">
            <v>n.a.</v>
          </cell>
          <cell r="S16" t="str">
            <v>n.a.</v>
          </cell>
          <cell r="T16" t="str">
            <v>n.a.</v>
          </cell>
          <cell r="U16" t="str">
            <v>n.a.</v>
          </cell>
          <cell r="V16" t="str">
            <v>n.a.</v>
          </cell>
          <cell r="W16" t="str">
            <v>n.a.</v>
          </cell>
        </row>
        <row r="17">
          <cell r="B17" t="str">
            <v>Biodiesel Fuel</v>
          </cell>
          <cell r="C17">
            <v>0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 t="str">
            <v>n.a.</v>
          </cell>
          <cell r="O17" t="str">
            <v>n.a.</v>
          </cell>
          <cell r="P17" t="str">
            <v>n.a.</v>
          </cell>
          <cell r="Q17" t="str">
            <v>n.a.</v>
          </cell>
          <cell r="R17" t="str">
            <v>n.a.</v>
          </cell>
          <cell r="S17" t="str">
            <v>n.a.</v>
          </cell>
          <cell r="T17" t="str">
            <v>n.a.</v>
          </cell>
          <cell r="U17" t="str">
            <v>n.a.</v>
          </cell>
          <cell r="V17" t="str">
            <v>n.a.</v>
          </cell>
          <cell r="W17" t="str">
            <v>n.a.</v>
          </cell>
        </row>
        <row r="48">
          <cell r="C48">
            <v>6.8661510000000003</v>
          </cell>
          <cell r="D48">
            <v>7.8224220000000004</v>
          </cell>
          <cell r="E48">
            <v>7.8372419999999998</v>
          </cell>
          <cell r="F48">
            <v>9.2168569999999992</v>
          </cell>
          <cell r="G48">
            <v>7.192971</v>
          </cell>
          <cell r="H48">
            <v>8.1776409999999995</v>
          </cell>
          <cell r="I48">
            <v>7.5318690000000004</v>
          </cell>
          <cell r="J48">
            <v>7.8840209999999997</v>
          </cell>
          <cell r="K48">
            <v>7.9786900000000003</v>
          </cell>
          <cell r="L48">
            <v>7.511431</v>
          </cell>
          <cell r="M48">
            <v>7.883731</v>
          </cell>
          <cell r="N48">
            <v>9.4141130000000004</v>
          </cell>
          <cell r="O48">
            <v>6.4469320000000003</v>
          </cell>
          <cell r="P48">
            <v>6.3796580000000001</v>
          </cell>
          <cell r="Q48">
            <v>7.5074360000000002</v>
          </cell>
          <cell r="R48">
            <v>8.3268620000000002</v>
          </cell>
          <cell r="S48">
            <v>7.5064399999999996</v>
          </cell>
          <cell r="T48">
            <v>7.3864669999999997</v>
          </cell>
          <cell r="U48">
            <v>8.4840169999999997</v>
          </cell>
          <cell r="V48">
            <v>8.434151</v>
          </cell>
          <cell r="W48">
            <v>6.7022170000000001</v>
          </cell>
        </row>
      </sheetData>
      <sheetData sheetId="37">
        <row r="13">
          <cell r="C13">
            <v>7.38</v>
          </cell>
        </row>
        <row r="26">
          <cell r="B26" t="str">
            <v>Freight Light Trucks</v>
          </cell>
          <cell r="C26">
            <v>23.788</v>
          </cell>
          <cell r="D26">
            <v>24.437000000000001</v>
          </cell>
          <cell r="E26">
            <v>24.992999999999999</v>
          </cell>
          <cell r="F26">
            <v>26.19</v>
          </cell>
          <cell r="G26">
            <v>27.535</v>
          </cell>
          <cell r="H26">
            <v>28.021999999999998</v>
          </cell>
          <cell r="I26">
            <v>28.451000000000001</v>
          </cell>
          <cell r="J26">
            <v>29.619</v>
          </cell>
          <cell r="K26">
            <v>31.06</v>
          </cell>
          <cell r="L26">
            <v>33.197000000000003</v>
          </cell>
          <cell r="M26">
            <v>35.639000000000003</v>
          </cell>
          <cell r="N26">
            <v>38.055</v>
          </cell>
          <cell r="O26">
            <v>40.377000000000002</v>
          </cell>
          <cell r="P26">
            <v>42.92</v>
          </cell>
          <cell r="Q26">
            <v>45.164999999999999</v>
          </cell>
          <cell r="R26">
            <v>47.384</v>
          </cell>
          <cell r="S26">
            <v>49.558999999999997</v>
          </cell>
          <cell r="T26">
            <v>50.823999999999998</v>
          </cell>
          <cell r="U26">
            <v>51.511000000000003</v>
          </cell>
          <cell r="V26">
            <v>51.843000000000004</v>
          </cell>
          <cell r="W26">
            <v>52.883000000000003</v>
          </cell>
        </row>
        <row r="27">
          <cell r="B27" t="str">
            <v>Medium Trucks</v>
          </cell>
          <cell r="C27">
            <v>6.609</v>
          </cell>
          <cell r="D27">
            <v>6.8680000000000003</v>
          </cell>
          <cell r="E27">
            <v>7.1660000000000004</v>
          </cell>
          <cell r="F27">
            <v>7.9580000000000002</v>
          </cell>
          <cell r="G27">
            <v>8.5190000000000001</v>
          </cell>
          <cell r="H27">
            <v>8.5370000000000008</v>
          </cell>
          <cell r="I27">
            <v>8.843</v>
          </cell>
          <cell r="J27">
            <v>9.8640000000000008</v>
          </cell>
          <cell r="K27">
            <v>10.833</v>
          </cell>
          <cell r="L27">
            <v>12.282</v>
          </cell>
          <cell r="M27">
            <v>14.286</v>
          </cell>
          <cell r="N27">
            <v>15.625</v>
          </cell>
          <cell r="O27">
            <v>16.460999999999999</v>
          </cell>
          <cell r="P27">
            <v>17.818999999999999</v>
          </cell>
          <cell r="Q27">
            <v>18.591000000000001</v>
          </cell>
          <cell r="R27">
            <v>19.736999999999998</v>
          </cell>
          <cell r="S27">
            <v>20.54</v>
          </cell>
          <cell r="T27">
            <v>21.244</v>
          </cell>
          <cell r="U27">
            <v>21.015999999999998</v>
          </cell>
          <cell r="V27">
            <v>20.693000000000001</v>
          </cell>
          <cell r="W27">
            <v>20.128</v>
          </cell>
        </row>
        <row r="28">
          <cell r="B28" t="str">
            <v>Heavy Trucks</v>
          </cell>
          <cell r="C28">
            <v>3.1440000000000001</v>
          </cell>
          <cell r="D28">
            <v>3.4849999999999999</v>
          </cell>
          <cell r="E28">
            <v>3.589</v>
          </cell>
          <cell r="F28">
            <v>3.4009999999999998</v>
          </cell>
          <cell r="G28">
            <v>3.38</v>
          </cell>
          <cell r="H28">
            <v>3.43</v>
          </cell>
          <cell r="I28">
            <v>3.4380000000000002</v>
          </cell>
          <cell r="J28">
            <v>3.4980000000000002</v>
          </cell>
          <cell r="K28">
            <v>3.601</v>
          </cell>
          <cell r="L28">
            <v>3.7080000000000002</v>
          </cell>
          <cell r="M28">
            <v>4.4850000000000003</v>
          </cell>
          <cell r="N28">
            <v>4.9459999999999997</v>
          </cell>
          <cell r="O28">
            <v>5.0759999999999996</v>
          </cell>
          <cell r="P28">
            <v>5.1150000000000002</v>
          </cell>
          <cell r="Q28">
            <v>5.1459999999999999</v>
          </cell>
          <cell r="R28">
            <v>5.34</v>
          </cell>
          <cell r="S28">
            <v>5.4109999999999996</v>
          </cell>
          <cell r="T28">
            <v>5.4370000000000003</v>
          </cell>
          <cell r="U28">
            <v>5.274</v>
          </cell>
          <cell r="V28">
            <v>5.1020000000000003</v>
          </cell>
          <cell r="W28">
            <v>4.9889999999999999</v>
          </cell>
        </row>
        <row r="38">
          <cell r="B38" t="str">
            <v>Freight Light Trucks</v>
          </cell>
          <cell r="C38">
            <v>17119.749534999999</v>
          </cell>
          <cell r="D38">
            <v>16682.857144000001</v>
          </cell>
          <cell r="E38">
            <v>17209.821263999998</v>
          </cell>
          <cell r="F38">
            <v>16978.564451999999</v>
          </cell>
          <cell r="G38">
            <v>15568.432203</v>
          </cell>
          <cell r="H38">
            <v>16485.574282000001</v>
          </cell>
          <cell r="I38">
            <v>15778.219058999999</v>
          </cell>
          <cell r="J38">
            <v>18636.602101</v>
          </cell>
          <cell r="K38">
            <v>19657.887101</v>
          </cell>
          <cell r="L38">
            <v>17644.121134000001</v>
          </cell>
          <cell r="M38">
            <v>17294.001292000001</v>
          </cell>
          <cell r="N38">
            <v>19492.756859000001</v>
          </cell>
          <cell r="O38">
            <v>21019.095705</v>
          </cell>
          <cell r="P38">
            <v>17955.652467</v>
          </cell>
          <cell r="Q38">
            <v>19953.696760999999</v>
          </cell>
          <cell r="R38">
            <v>20597.583215999999</v>
          </cell>
          <cell r="S38">
            <v>19920.467209999999</v>
          </cell>
          <cell r="T38">
            <v>20737.787100000001</v>
          </cell>
          <cell r="U38">
            <v>20470.764485</v>
          </cell>
          <cell r="V38">
            <v>20016.829696000001</v>
          </cell>
          <cell r="W38">
            <v>19763.794507999999</v>
          </cell>
        </row>
        <row r="39">
          <cell r="B39" t="str">
            <v>Medium Trucks</v>
          </cell>
          <cell r="C39">
            <v>35395.423682000001</v>
          </cell>
          <cell r="D39">
            <v>35657.481373000002</v>
          </cell>
          <cell r="E39">
            <v>30807.253854999999</v>
          </cell>
          <cell r="F39">
            <v>36357.830930999997</v>
          </cell>
          <cell r="G39">
            <v>33790.987722999998</v>
          </cell>
          <cell r="H39">
            <v>30212.960782999999</v>
          </cell>
          <cell r="I39">
            <v>35060.666965999997</v>
          </cell>
          <cell r="J39">
            <v>36645.906411000004</v>
          </cell>
          <cell r="K39">
            <v>36730.322834999999</v>
          </cell>
          <cell r="L39">
            <v>27355.501533999999</v>
          </cell>
          <cell r="M39">
            <v>26892.658636</v>
          </cell>
          <cell r="N39">
            <v>28992.841843999999</v>
          </cell>
          <cell r="O39">
            <v>22928.519937000001</v>
          </cell>
          <cell r="P39">
            <v>20523.393045000001</v>
          </cell>
          <cell r="Q39">
            <v>23413.083739000002</v>
          </cell>
          <cell r="R39">
            <v>24447.772777999999</v>
          </cell>
          <cell r="S39">
            <v>22427.570978</v>
          </cell>
          <cell r="T39">
            <v>22710.05113</v>
          </cell>
          <cell r="U39">
            <v>25699.905279999999</v>
          </cell>
          <cell r="V39">
            <v>25737.901682</v>
          </cell>
          <cell r="W39">
            <v>23258.497552000001</v>
          </cell>
        </row>
        <row r="40">
          <cell r="B40" t="str">
            <v>Heavy Trucks</v>
          </cell>
          <cell r="C40">
            <v>146809.046248</v>
          </cell>
          <cell r="D40">
            <v>152778.08470000001</v>
          </cell>
          <cell r="E40">
            <v>150475.714098</v>
          </cell>
          <cell r="F40">
            <v>189092.218005</v>
          </cell>
          <cell r="G40">
            <v>150416.66331199999</v>
          </cell>
          <cell r="H40">
            <v>178723.49497699999</v>
          </cell>
          <cell r="I40">
            <v>155477.77881700001</v>
          </cell>
          <cell r="J40">
            <v>160391.554191</v>
          </cell>
          <cell r="K40">
            <v>166477.24476</v>
          </cell>
          <cell r="L40">
            <v>161500.12429499999</v>
          </cell>
          <cell r="M40">
            <v>136919.88918900001</v>
          </cell>
          <cell r="N40">
            <v>150687.03322099999</v>
          </cell>
          <cell r="O40">
            <v>102255.283237</v>
          </cell>
          <cell r="P40">
            <v>102117.09800100001</v>
          </cell>
          <cell r="Q40">
            <v>121541.364265</v>
          </cell>
          <cell r="R40">
            <v>132230.49597799999</v>
          </cell>
          <cell r="S40">
            <v>119738.08815900001</v>
          </cell>
          <cell r="T40">
            <v>119432.42019999999</v>
          </cell>
          <cell r="U40">
            <v>144037.34807800001</v>
          </cell>
          <cell r="V40">
            <v>150863.53909100001</v>
          </cell>
          <cell r="W40">
            <v>124957.926641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enu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26"/>
      <sheetName val="Table 27"/>
      <sheetName val="Table 28"/>
      <sheetName val="Table 29"/>
      <sheetName val="Table 30"/>
      <sheetName val="Table 31"/>
      <sheetName val="Table 32"/>
      <sheetName val="Table 33"/>
      <sheetName val="Table 34"/>
      <sheetName val="Table 35"/>
      <sheetName val="Table 36"/>
      <sheetName val="Table 3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4">
          <cell r="C14">
            <v>0.16014999999999999</v>
          </cell>
        </row>
      </sheetData>
      <sheetData sheetId="15">
        <row r="14">
          <cell r="C14">
            <v>2.8500000000000001E-3</v>
          </cell>
          <cell r="D14">
            <v>2.6640000000000001E-3</v>
          </cell>
          <cell r="E14">
            <v>3.0400000000000002E-3</v>
          </cell>
          <cell r="F14">
            <v>2.4499999999999999E-3</v>
          </cell>
          <cell r="G14">
            <v>2.2780000000000001E-3</v>
          </cell>
          <cell r="H14">
            <v>2.2399999999999998E-3</v>
          </cell>
          <cell r="I14">
            <v>2.176E-3</v>
          </cell>
          <cell r="J14">
            <v>2.3760000000000001E-3</v>
          </cell>
          <cell r="K14">
            <v>2.2799999999999999E-3</v>
          </cell>
          <cell r="L14">
            <v>2.4610000000000001E-3</v>
          </cell>
          <cell r="M14">
            <v>2.3400000000000001E-3</v>
          </cell>
          <cell r="N14">
            <v>1.586E-3</v>
          </cell>
          <cell r="O14">
            <v>1.3500000000000001E-3</v>
          </cell>
          <cell r="P14">
            <v>1.5250000000000001E-3</v>
          </cell>
          <cell r="Q14">
            <v>3.2499999999999999E-4</v>
          </cell>
          <cell r="R14">
            <v>0</v>
          </cell>
          <cell r="S14">
            <v>0</v>
          </cell>
          <cell r="T14">
            <v>0</v>
          </cell>
          <cell r="U14">
            <v>2.5000000000000001E-5</v>
          </cell>
          <cell r="V14">
            <v>0</v>
          </cell>
          <cell r="W14">
            <v>0</v>
          </cell>
        </row>
        <row r="15">
          <cell r="C15">
            <v>0.49118800000000001</v>
          </cell>
          <cell r="D15">
            <v>0.41162399999999999</v>
          </cell>
          <cell r="E15">
            <v>0.389158</v>
          </cell>
          <cell r="F15">
            <v>0.48803999999999997</v>
          </cell>
          <cell r="G15">
            <v>0.61206799999999995</v>
          </cell>
          <cell r="H15">
            <v>0.67105499999999996</v>
          </cell>
          <cell r="I15">
            <v>0.48166399999999998</v>
          </cell>
          <cell r="J15">
            <v>0.33207300000000001</v>
          </cell>
          <cell r="K15">
            <v>0.34468799999999999</v>
          </cell>
          <cell r="L15">
            <v>0.377637</v>
          </cell>
          <cell r="M15">
            <v>0.438334</v>
          </cell>
          <cell r="N15">
            <v>0.409188</v>
          </cell>
          <cell r="O15">
            <v>0.129775</v>
          </cell>
          <cell r="P15">
            <v>0.213675</v>
          </cell>
          <cell r="Q15">
            <v>0.35</v>
          </cell>
          <cell r="R15">
            <v>0.32962599999999997</v>
          </cell>
          <cell r="S15">
            <v>0.37133500000000003</v>
          </cell>
          <cell r="T15">
            <v>0.39315</v>
          </cell>
          <cell r="U15">
            <v>0.39090000000000003</v>
          </cell>
          <cell r="V15">
            <v>0.361344</v>
          </cell>
          <cell r="W15">
            <v>0.42998999999999998</v>
          </cell>
        </row>
      </sheetData>
      <sheetData sheetId="16"/>
      <sheetData sheetId="17">
        <row r="12">
          <cell r="C12">
            <v>0.13830899999999999</v>
          </cell>
        </row>
      </sheetData>
      <sheetData sheetId="18">
        <row r="12">
          <cell r="C12">
            <v>3.7906909999999998</v>
          </cell>
          <cell r="D12">
            <v>4.0601250000000002</v>
          </cell>
          <cell r="E12">
            <v>4.1438300000000003</v>
          </cell>
          <cell r="F12">
            <v>5.5145900000000001</v>
          </cell>
          <cell r="G12">
            <v>5.0658690000000002</v>
          </cell>
          <cell r="H12">
            <v>4.95113</v>
          </cell>
          <cell r="I12">
            <v>4.8054209999999999</v>
          </cell>
          <cell r="J12">
            <v>5.4745410000000003</v>
          </cell>
          <cell r="K12">
            <v>4.7664270000000002</v>
          </cell>
          <cell r="L12">
            <v>4.5426539999999997</v>
          </cell>
          <cell r="M12">
            <v>5.4994810000000003</v>
          </cell>
          <cell r="N12">
            <v>5.7095419999999999</v>
          </cell>
          <cell r="O12">
            <v>5.0425120000000003</v>
          </cell>
          <cell r="P12">
            <v>3.783531</v>
          </cell>
          <cell r="Q12">
            <v>3.9166470000000002</v>
          </cell>
          <cell r="R12">
            <v>3.6232829999999998</v>
          </cell>
          <cell r="S12">
            <v>3.485341</v>
          </cell>
          <cell r="T12">
            <v>3.8562949999999998</v>
          </cell>
          <cell r="U12">
            <v>4.032362</v>
          </cell>
          <cell r="V12">
            <v>3.8646910000000001</v>
          </cell>
          <cell r="W12">
            <v>3.7220119999999999</v>
          </cell>
        </row>
      </sheetData>
      <sheetData sheetId="19">
        <row r="14">
          <cell r="C14">
            <v>21.765999999999998</v>
          </cell>
          <cell r="D14">
            <v>19.355</v>
          </cell>
          <cell r="E14">
            <v>17.850000000000001</v>
          </cell>
          <cell r="F14">
            <v>14.371</v>
          </cell>
          <cell r="G14">
            <v>19.946000000000002</v>
          </cell>
          <cell r="H14">
            <v>19.169</v>
          </cell>
          <cell r="I14">
            <v>18.166</v>
          </cell>
          <cell r="J14">
            <v>19.079000000000001</v>
          </cell>
          <cell r="K14">
            <v>14.103</v>
          </cell>
          <cell r="L14">
            <v>13.951000000000001</v>
          </cell>
          <cell r="M14">
            <v>17.431000000000001</v>
          </cell>
          <cell r="N14">
            <v>18.039000000000001</v>
          </cell>
          <cell r="O14">
            <v>12.542</v>
          </cell>
          <cell r="P14">
            <v>9.6940000000000008</v>
          </cell>
          <cell r="Q14">
            <v>10.169</v>
          </cell>
          <cell r="R14">
            <v>10.917</v>
          </cell>
          <cell r="S14">
            <v>11.179</v>
          </cell>
          <cell r="T14">
            <v>11.64</v>
          </cell>
          <cell r="U14">
            <v>11.553000000000001</v>
          </cell>
          <cell r="V14">
            <v>11.611000000000001</v>
          </cell>
          <cell r="W14">
            <v>11.095000000000001</v>
          </cell>
        </row>
        <row r="15">
          <cell r="C15">
            <v>11.295999999999999</v>
          </cell>
          <cell r="D15">
            <v>8.8460000000000001</v>
          </cell>
          <cell r="E15">
            <v>6.4269999999999996</v>
          </cell>
          <cell r="F15">
            <v>7.9539999999999997</v>
          </cell>
          <cell r="G15">
            <v>7.2590000000000003</v>
          </cell>
          <cell r="H15">
            <v>8.3719999999999999</v>
          </cell>
          <cell r="I15">
            <v>4.8099999999999996</v>
          </cell>
          <cell r="J15">
            <v>7.4770000000000003</v>
          </cell>
          <cell r="K15">
            <v>5.3440000000000003</v>
          </cell>
          <cell r="L15">
            <v>8.3279999999999994</v>
          </cell>
          <cell r="M15">
            <v>7.2030000000000003</v>
          </cell>
          <cell r="N15">
            <v>5.4059999999999997</v>
          </cell>
          <cell r="O15">
            <v>4.5730000000000004</v>
          </cell>
          <cell r="P15">
            <v>2.2810000000000001</v>
          </cell>
          <cell r="Q15">
            <v>1.6439999999999999</v>
          </cell>
          <cell r="R15">
            <v>0.61099999999999999</v>
          </cell>
          <cell r="S15">
            <v>3.0000000000000001E-3</v>
          </cell>
          <cell r="T15">
            <v>0.26700000000000002</v>
          </cell>
          <cell r="U15">
            <v>0.53400000000000003</v>
          </cell>
          <cell r="V15">
            <v>0.53100000000000003</v>
          </cell>
          <cell r="W15">
            <v>0.435</v>
          </cell>
        </row>
      </sheetData>
      <sheetData sheetId="20">
        <row r="14">
          <cell r="B14" t="str">
            <v>Natural Gas</v>
          </cell>
        </row>
      </sheetData>
      <sheetData sheetId="21">
        <row r="13">
          <cell r="C13">
            <v>62.575000000000003</v>
          </cell>
        </row>
      </sheetData>
      <sheetData sheetId="22"/>
      <sheetData sheetId="23"/>
      <sheetData sheetId="24"/>
      <sheetData sheetId="25">
        <row r="14">
          <cell r="B14" t="str">
            <v>Natural Gas</v>
          </cell>
        </row>
      </sheetData>
      <sheetData sheetId="26"/>
      <sheetData sheetId="27"/>
      <sheetData sheetId="28">
        <row r="14">
          <cell r="B14" t="str">
            <v>Natural Gas</v>
          </cell>
        </row>
      </sheetData>
      <sheetData sheetId="29">
        <row r="14">
          <cell r="B14" t="str">
            <v>Electricity</v>
          </cell>
        </row>
      </sheetData>
      <sheetData sheetId="30">
        <row r="14">
          <cell r="B14" t="str">
            <v>Motor Gasoline</v>
          </cell>
        </row>
      </sheetData>
      <sheetData sheetId="31">
        <row r="13">
          <cell r="C13">
            <v>3.5489999999999999</v>
          </cell>
        </row>
      </sheetData>
      <sheetData sheetId="32">
        <row r="12">
          <cell r="C12">
            <v>0.184754</v>
          </cell>
        </row>
      </sheetData>
      <sheetData sheetId="33"/>
      <sheetData sheetId="34"/>
      <sheetData sheetId="35">
        <row r="14">
          <cell r="B14" t="str">
            <v>Natural Gas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2.532E-3</v>
          </cell>
          <cell r="R14">
            <v>1.7110000000000001E-3</v>
          </cell>
          <cell r="S14">
            <v>1.217E-3</v>
          </cell>
          <cell r="T14">
            <v>8.8099999999999995E-4</v>
          </cell>
          <cell r="U14">
            <v>6.1399999999999996E-4</v>
          </cell>
          <cell r="V14">
            <v>3.1100000000000002E-4</v>
          </cell>
          <cell r="W14">
            <v>1.54E-4</v>
          </cell>
        </row>
        <row r="15">
          <cell r="B15" t="str">
            <v>Motor Gasoline</v>
          </cell>
          <cell r="C15">
            <v>9.631043</v>
          </cell>
          <cell r="D15">
            <v>9.2945630000000001</v>
          </cell>
          <cell r="E15">
            <v>9.8719199999999994</v>
          </cell>
          <cell r="F15">
            <v>10.204219</v>
          </cell>
          <cell r="G15">
            <v>10.260847</v>
          </cell>
          <cell r="H15">
            <v>10.423603</v>
          </cell>
          <cell r="I15">
            <v>10.433662999999999</v>
          </cell>
          <cell r="J15">
            <v>10.762884</v>
          </cell>
          <cell r="K15">
            <v>11.298861</v>
          </cell>
          <cell r="L15">
            <v>10.374523</v>
          </cell>
          <cell r="M15">
            <v>11.054105</v>
          </cell>
          <cell r="N15">
            <v>12.638745</v>
          </cell>
          <cell r="O15">
            <v>13.174797</v>
          </cell>
          <cell r="P15">
            <v>11.580863000000001</v>
          </cell>
          <cell r="Q15">
            <v>11.323821000000001</v>
          </cell>
          <cell r="R15">
            <v>13.780982</v>
          </cell>
          <cell r="S15">
            <v>14.947355999999999</v>
          </cell>
          <cell r="T15">
            <v>15.119659</v>
          </cell>
          <cell r="U15">
            <v>15.358257999999999</v>
          </cell>
          <cell r="V15">
            <v>15.253183999999999</v>
          </cell>
          <cell r="W15">
            <v>14.022138999999999</v>
          </cell>
        </row>
        <row r="16">
          <cell r="B16" t="str">
            <v>Diesel Fuel Oil</v>
          </cell>
          <cell r="C16">
            <v>0.25822899999999999</v>
          </cell>
          <cell r="D16">
            <v>0.232461</v>
          </cell>
          <cell r="E16">
            <v>0.25986300000000001</v>
          </cell>
          <cell r="F16">
            <v>0.31584099999999998</v>
          </cell>
          <cell r="G16">
            <v>0.27407900000000002</v>
          </cell>
          <cell r="H16">
            <v>0.27177699999999999</v>
          </cell>
          <cell r="I16">
            <v>8.1500000000000003E-2</v>
          </cell>
          <cell r="J16">
            <v>6.898E-2</v>
          </cell>
          <cell r="K16">
            <v>6.9306000000000006E-2</v>
          </cell>
          <cell r="L16">
            <v>6.9074999999999998E-2</v>
          </cell>
          <cell r="M16">
            <v>6.4940999999999999E-2</v>
          </cell>
          <cell r="N16">
            <v>7.7018000000000003E-2</v>
          </cell>
          <cell r="O16">
            <v>5.3006999999999999E-2</v>
          </cell>
          <cell r="P16">
            <v>4.6842000000000002E-2</v>
          </cell>
          <cell r="Q16">
            <v>5.0044999999999999E-2</v>
          </cell>
          <cell r="R16">
            <v>6.8543000000000007E-2</v>
          </cell>
          <cell r="S16">
            <v>8.0629000000000006E-2</v>
          </cell>
          <cell r="T16">
            <v>8.2573999999999995E-2</v>
          </cell>
          <cell r="U16">
            <v>9.5283000000000007E-2</v>
          </cell>
          <cell r="V16">
            <v>9.4061000000000006E-2</v>
          </cell>
          <cell r="W16">
            <v>9.8531999999999995E-2</v>
          </cell>
        </row>
        <row r="17">
          <cell r="B17" t="str">
            <v>Ethanol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0.45848899999999998</v>
          </cell>
          <cell r="O17">
            <v>0.47111700000000001</v>
          </cell>
          <cell r="P17">
            <v>0.17749100000000001</v>
          </cell>
          <cell r="Q17">
            <v>0.24058599999999999</v>
          </cell>
          <cell r="R17" t="str">
            <v>n.a.</v>
          </cell>
          <cell r="S17" t="str">
            <v>n.a.</v>
          </cell>
          <cell r="T17" t="str">
            <v>n.a.</v>
          </cell>
          <cell r="U17" t="str">
            <v>n.a.</v>
          </cell>
          <cell r="V17" t="str">
            <v>n.a.</v>
          </cell>
          <cell r="W17" t="str">
            <v>n.a.</v>
          </cell>
        </row>
        <row r="18">
          <cell r="B18" t="str">
            <v>Biodiesel Fuel</v>
          </cell>
          <cell r="C18">
            <v>0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 t="str">
            <v>n.a.</v>
          </cell>
          <cell r="O18" t="str">
            <v>n.a.</v>
          </cell>
          <cell r="P18" t="str">
            <v>n.a.</v>
          </cell>
          <cell r="Q18" t="str">
            <v>n.a.</v>
          </cell>
          <cell r="R18" t="str">
            <v>n.a.</v>
          </cell>
          <cell r="S18" t="str">
            <v>n.a.</v>
          </cell>
          <cell r="T18" t="str">
            <v>n.a.</v>
          </cell>
          <cell r="U18" t="str">
            <v>n.a.</v>
          </cell>
          <cell r="V18" t="str">
            <v>n.a.</v>
          </cell>
          <cell r="W18" t="str">
            <v>n.a.</v>
          </cell>
        </row>
        <row r="19">
          <cell r="B19" t="str">
            <v>Propane</v>
          </cell>
          <cell r="C19">
            <v>9.8252000000000006E-2</v>
          </cell>
          <cell r="D19">
            <v>0.11414100000000001</v>
          </cell>
          <cell r="E19">
            <v>4.0777000000000001E-2</v>
          </cell>
          <cell r="F19">
            <v>3.9482999999999997E-2</v>
          </cell>
          <cell r="G19">
            <v>3.7342E-2</v>
          </cell>
          <cell r="H19">
            <v>2.8974E-2</v>
          </cell>
          <cell r="I19">
            <v>5.0446999999999999E-2</v>
          </cell>
          <cell r="J19">
            <v>4.9575000000000001E-2</v>
          </cell>
          <cell r="K19">
            <v>5.7785999999999997E-2</v>
          </cell>
          <cell r="L19">
            <v>4.9875999999999997E-2</v>
          </cell>
          <cell r="M19">
            <v>4.7202000000000001E-2</v>
          </cell>
          <cell r="N19">
            <v>4.0164999999999999E-2</v>
          </cell>
          <cell r="O19">
            <v>3.1794000000000003E-2</v>
          </cell>
          <cell r="P19">
            <v>2.9062999999999999E-2</v>
          </cell>
          <cell r="Q19">
            <v>2.1701999999999999E-2</v>
          </cell>
          <cell r="R19">
            <v>3.6461E-2</v>
          </cell>
          <cell r="S19">
            <v>3.1313000000000001E-2</v>
          </cell>
          <cell r="T19">
            <v>2.7966999999999999E-2</v>
          </cell>
          <cell r="U19">
            <v>1.5722E-2</v>
          </cell>
          <cell r="V19">
            <v>1.8543E-2</v>
          </cell>
          <cell r="W19">
            <v>1.2517E-2</v>
          </cell>
        </row>
      </sheetData>
      <sheetData sheetId="36">
        <row r="14">
          <cell r="B14" t="str">
            <v>Motor Gasoline</v>
          </cell>
          <cell r="C14">
            <v>4.825742</v>
          </cell>
          <cell r="D14">
            <v>5.5902770000000004</v>
          </cell>
          <cell r="E14">
            <v>4.6080030000000001</v>
          </cell>
          <cell r="F14">
            <v>4.8827290000000003</v>
          </cell>
          <cell r="G14">
            <v>4.7572780000000003</v>
          </cell>
          <cell r="H14">
            <v>4.7469770000000002</v>
          </cell>
          <cell r="I14">
            <v>4.9251199999999997</v>
          </cell>
          <cell r="J14">
            <v>4.9127669999999997</v>
          </cell>
          <cell r="K14">
            <v>5.4279279999999996</v>
          </cell>
          <cell r="L14">
            <v>5.1013010000000003</v>
          </cell>
          <cell r="M14">
            <v>5.3593400000000004</v>
          </cell>
          <cell r="N14">
            <v>5.9455450000000001</v>
          </cell>
          <cell r="O14">
            <v>5.8256649999999999</v>
          </cell>
          <cell r="P14">
            <v>5.0215719999999999</v>
          </cell>
          <cell r="Q14">
            <v>4.9324190000000003</v>
          </cell>
          <cell r="R14">
            <v>5.981179</v>
          </cell>
          <cell r="S14">
            <v>6.562468</v>
          </cell>
          <cell r="T14">
            <v>6.5494469999999998</v>
          </cell>
          <cell r="U14">
            <v>6.591234</v>
          </cell>
          <cell r="V14">
            <v>6.4202219999999999</v>
          </cell>
          <cell r="W14">
            <v>5.4263890000000004</v>
          </cell>
        </row>
        <row r="15">
          <cell r="B15" t="str">
            <v>Diesel Fuel Oil</v>
          </cell>
          <cell r="C15">
            <v>6.2858390000000002</v>
          </cell>
          <cell r="D15">
            <v>7.1904769999999996</v>
          </cell>
          <cell r="E15">
            <v>6.8529840000000002</v>
          </cell>
          <cell r="F15">
            <v>9.1884859999999993</v>
          </cell>
          <cell r="G15">
            <v>8.1591419999999992</v>
          </cell>
          <cell r="H15">
            <v>7.5520899999999997</v>
          </cell>
          <cell r="I15">
            <v>8.216666</v>
          </cell>
          <cell r="J15">
            <v>8.1184840000000005</v>
          </cell>
          <cell r="K15">
            <v>7.8251119999999998</v>
          </cell>
          <cell r="L15">
            <v>8.2955159999999992</v>
          </cell>
          <cell r="M15">
            <v>8.6439400000000006</v>
          </cell>
          <cell r="N15">
            <v>10.567484</v>
          </cell>
          <cell r="O15">
            <v>7.8052219999999997</v>
          </cell>
          <cell r="P15">
            <v>7.0355559999999997</v>
          </cell>
          <cell r="Q15">
            <v>7.3366110000000004</v>
          </cell>
          <cell r="R15">
            <v>7.2379480000000003</v>
          </cell>
          <cell r="S15">
            <v>6.7728060000000001</v>
          </cell>
          <cell r="T15">
            <v>6.659878</v>
          </cell>
          <cell r="U15">
            <v>7.5062660000000001</v>
          </cell>
          <cell r="V15">
            <v>7.005687</v>
          </cell>
          <cell r="W15">
            <v>6.4712550000000002</v>
          </cell>
        </row>
        <row r="16">
          <cell r="B16" t="str">
            <v>Ethanol</v>
          </cell>
          <cell r="C16" t="str">
            <v>n.a.</v>
          </cell>
          <cell r="D16" t="str">
            <v>n.a.</v>
          </cell>
          <cell r="E16" t="str">
            <v>n.a.</v>
          </cell>
          <cell r="F16" t="str">
            <v>n.a.</v>
          </cell>
          <cell r="G16" t="str">
            <v>n.a.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>
            <v>0.21576899999999999</v>
          </cell>
          <cell r="O16">
            <v>0.20866000000000001</v>
          </cell>
          <cell r="P16">
            <v>7.5947000000000001E-2</v>
          </cell>
          <cell r="Q16">
            <v>0.10215200000000001</v>
          </cell>
          <cell r="R16" t="str">
            <v>n.a.</v>
          </cell>
          <cell r="S16" t="str">
            <v>n.a.</v>
          </cell>
          <cell r="T16" t="str">
            <v>n.a.</v>
          </cell>
          <cell r="U16" t="str">
            <v>n.a.</v>
          </cell>
          <cell r="V16" t="str">
            <v>n.a.</v>
          </cell>
          <cell r="W16" t="str">
            <v>n.a.</v>
          </cell>
        </row>
        <row r="17">
          <cell r="B17" t="str">
            <v>Biodiesel Fuel</v>
          </cell>
          <cell r="C17">
            <v>0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 t="str">
            <v>n.a.</v>
          </cell>
          <cell r="O17" t="str">
            <v>n.a.</v>
          </cell>
          <cell r="P17" t="str">
            <v>n.a.</v>
          </cell>
          <cell r="Q17" t="str">
            <v>n.a.</v>
          </cell>
          <cell r="R17" t="str">
            <v>n.a.</v>
          </cell>
          <cell r="S17" t="str">
            <v>n.a.</v>
          </cell>
          <cell r="T17" t="str">
            <v>n.a.</v>
          </cell>
          <cell r="U17" t="str">
            <v>n.a.</v>
          </cell>
          <cell r="V17" t="str">
            <v>n.a.</v>
          </cell>
          <cell r="W17" t="str">
            <v>n.a.</v>
          </cell>
        </row>
        <row r="48">
          <cell r="C48">
            <v>38.446939</v>
          </cell>
          <cell r="D48">
            <v>36.965221999999997</v>
          </cell>
          <cell r="E48">
            <v>36.537733000000003</v>
          </cell>
          <cell r="F48">
            <v>35.288792000000001</v>
          </cell>
          <cell r="G48">
            <v>34.761471</v>
          </cell>
          <cell r="H48">
            <v>36.680711000000002</v>
          </cell>
          <cell r="I48">
            <v>32.937575000000002</v>
          </cell>
          <cell r="J48">
            <v>32.654617999999999</v>
          </cell>
          <cell r="K48">
            <v>28.961046</v>
          </cell>
          <cell r="L48">
            <v>29.141514999999998</v>
          </cell>
          <cell r="M48">
            <v>30.214711000000001</v>
          </cell>
          <cell r="N48">
            <v>37.968240000000002</v>
          </cell>
          <cell r="O48">
            <v>29.508545999999999</v>
          </cell>
          <cell r="P48">
            <v>27.655429999999999</v>
          </cell>
          <cell r="Q48">
            <v>29.499034999999999</v>
          </cell>
          <cell r="R48">
            <v>29.465938999999999</v>
          </cell>
          <cell r="S48">
            <v>27.779664</v>
          </cell>
          <cell r="T48">
            <v>27.143283</v>
          </cell>
          <cell r="U48">
            <v>28.825247000000001</v>
          </cell>
          <cell r="V48">
            <v>27.459408</v>
          </cell>
          <cell r="W48">
            <v>24.512906999999998</v>
          </cell>
        </row>
      </sheetData>
      <sheetData sheetId="37">
        <row r="13">
          <cell r="C13">
            <v>34.363</v>
          </cell>
        </row>
        <row r="26">
          <cell r="B26" t="str">
            <v>Freight Light Trucks</v>
          </cell>
          <cell r="C26">
            <v>111.497</v>
          </cell>
          <cell r="D26">
            <v>111.765</v>
          </cell>
          <cell r="E26">
            <v>114.208</v>
          </cell>
          <cell r="F26">
            <v>117.47499999999999</v>
          </cell>
          <cell r="G26">
            <v>120.233</v>
          </cell>
          <cell r="H26">
            <v>122.379</v>
          </cell>
          <cell r="I26">
            <v>123.309</v>
          </cell>
          <cell r="J26">
            <v>127.11199999999999</v>
          </cell>
          <cell r="K26">
            <v>132.67099999999999</v>
          </cell>
          <cell r="L26">
            <v>140.02600000000001</v>
          </cell>
          <cell r="M26">
            <v>148.75399999999999</v>
          </cell>
          <cell r="N26">
            <v>155.583</v>
          </cell>
          <cell r="O26">
            <v>160.71299999999999</v>
          </cell>
          <cell r="P26">
            <v>166.25700000000001</v>
          </cell>
          <cell r="Q26">
            <v>172.48</v>
          </cell>
          <cell r="R26">
            <v>180.851</v>
          </cell>
          <cell r="S26">
            <v>189.14099999999999</v>
          </cell>
          <cell r="T26">
            <v>197.017</v>
          </cell>
          <cell r="U26">
            <v>206.28399999999999</v>
          </cell>
          <cell r="V26">
            <v>211.17599999999999</v>
          </cell>
          <cell r="W26">
            <v>221.55600000000001</v>
          </cell>
        </row>
        <row r="27">
          <cell r="B27" t="str">
            <v>Medium Trucks</v>
          </cell>
          <cell r="C27">
            <v>36.448999999999998</v>
          </cell>
          <cell r="D27">
            <v>37.654000000000003</v>
          </cell>
          <cell r="E27">
            <v>39.238</v>
          </cell>
          <cell r="F27">
            <v>42.423000000000002</v>
          </cell>
          <cell r="G27">
            <v>44.110999999999997</v>
          </cell>
          <cell r="H27">
            <v>45.073999999999998</v>
          </cell>
          <cell r="I27">
            <v>47.161999999999999</v>
          </cell>
          <cell r="J27">
            <v>51.673000000000002</v>
          </cell>
          <cell r="K27">
            <v>56.348999999999997</v>
          </cell>
          <cell r="L27">
            <v>61.018999999999998</v>
          </cell>
          <cell r="M27">
            <v>68.078999999999994</v>
          </cell>
          <cell r="N27">
            <v>70.855999999999995</v>
          </cell>
          <cell r="O27">
            <v>71.498999999999995</v>
          </cell>
          <cell r="P27">
            <v>73.033000000000001</v>
          </cell>
          <cell r="Q27">
            <v>75.31</v>
          </cell>
          <cell r="R27">
            <v>78.305000000000007</v>
          </cell>
          <cell r="S27">
            <v>81.867000000000004</v>
          </cell>
          <cell r="T27">
            <v>84.555999999999997</v>
          </cell>
          <cell r="U27">
            <v>87.798000000000002</v>
          </cell>
          <cell r="V27">
            <v>88.521000000000001</v>
          </cell>
          <cell r="W27">
            <v>89.16</v>
          </cell>
        </row>
        <row r="28">
          <cell r="B28" t="str">
            <v>Heavy Trucks</v>
          </cell>
          <cell r="C28">
            <v>25.704000000000001</v>
          </cell>
          <cell r="D28">
            <v>26.187999999999999</v>
          </cell>
          <cell r="E28">
            <v>27.062000000000001</v>
          </cell>
          <cell r="F28">
            <v>26.49</v>
          </cell>
          <cell r="G28">
            <v>25.734000000000002</v>
          </cell>
          <cell r="H28">
            <v>26.637</v>
          </cell>
          <cell r="I28">
            <v>26.459</v>
          </cell>
          <cell r="J28">
            <v>26.744</v>
          </cell>
          <cell r="K28">
            <v>26.847999999999999</v>
          </cell>
          <cell r="L28">
            <v>26.614000000000001</v>
          </cell>
          <cell r="M28">
            <v>29.143000000000001</v>
          </cell>
          <cell r="N28">
            <v>29.869</v>
          </cell>
          <cell r="O28">
            <v>29.920999999999999</v>
          </cell>
          <cell r="P28">
            <v>29.497</v>
          </cell>
          <cell r="Q28">
            <v>30.003</v>
          </cell>
          <cell r="R28">
            <v>30.283000000000001</v>
          </cell>
          <cell r="S28">
            <v>29.998999999999999</v>
          </cell>
          <cell r="T28">
            <v>29.9</v>
          </cell>
          <cell r="U28">
            <v>30.745999999999999</v>
          </cell>
          <cell r="V28">
            <v>30.64</v>
          </cell>
          <cell r="W28">
            <v>30.696999999999999</v>
          </cell>
        </row>
        <row r="38">
          <cell r="B38" t="str">
            <v>Freight Light Trucks</v>
          </cell>
          <cell r="C38">
            <v>20200.465422000001</v>
          </cell>
          <cell r="D38">
            <v>19526.462856999999</v>
          </cell>
          <cell r="E38">
            <v>20239.996229</v>
          </cell>
          <cell r="F38">
            <v>20486.414819000001</v>
          </cell>
          <cell r="G38">
            <v>20181.171697999998</v>
          </cell>
          <cell r="H38">
            <v>20193.208298000001</v>
          </cell>
          <cell r="I38">
            <v>19880.139265999998</v>
          </cell>
          <cell r="J38">
            <v>19967.703251999999</v>
          </cell>
          <cell r="K38">
            <v>20314.921144</v>
          </cell>
          <cell r="L38">
            <v>17850.043114</v>
          </cell>
          <cell r="M38">
            <v>18073.358254999999</v>
          </cell>
          <cell r="N38">
            <v>20671.030922000002</v>
          </cell>
          <cell r="O38">
            <v>20956.760313999999</v>
          </cell>
          <cell r="P38">
            <v>17644.298409999999</v>
          </cell>
          <cell r="Q38">
            <v>16832.863366000001</v>
          </cell>
          <cell r="R38">
            <v>19483.319951000001</v>
          </cell>
          <cell r="S38">
            <v>20487.782426000002</v>
          </cell>
          <cell r="T38">
            <v>20119.297856000001</v>
          </cell>
          <cell r="U38">
            <v>19785.601171999999</v>
          </cell>
          <cell r="V38">
            <v>19416.103038000001</v>
          </cell>
          <cell r="W38">
            <v>17143.08208</v>
          </cell>
        </row>
        <row r="39">
          <cell r="B39" t="str">
            <v>Medium Trucks</v>
          </cell>
          <cell r="C39">
            <v>31936.143351999999</v>
          </cell>
          <cell r="D39">
            <v>35519.239206999999</v>
          </cell>
          <cell r="E39">
            <v>30500.449283000002</v>
          </cell>
          <cell r="F39">
            <v>34590.546319000001</v>
          </cell>
          <cell r="G39">
            <v>30693.352886000001</v>
          </cell>
          <cell r="H39">
            <v>28769.679592</v>
          </cell>
          <cell r="I39">
            <v>32546.986241999999</v>
          </cell>
          <cell r="J39">
            <v>29827.378798999998</v>
          </cell>
          <cell r="K39">
            <v>27541.688633999998</v>
          </cell>
          <cell r="L39">
            <v>24118.342369000002</v>
          </cell>
          <cell r="M39">
            <v>24153.029697999998</v>
          </cell>
          <cell r="N39">
            <v>28093.044054999998</v>
          </cell>
          <cell r="O39">
            <v>23538.070145000002</v>
          </cell>
          <cell r="P39">
            <v>20477.452988000001</v>
          </cell>
          <cell r="Q39">
            <v>20538.921614999999</v>
          </cell>
          <cell r="R39">
            <v>21532.016467000001</v>
          </cell>
          <cell r="S39">
            <v>21193.753088000001</v>
          </cell>
          <cell r="T39">
            <v>20662.578833</v>
          </cell>
          <cell r="U39">
            <v>21569.962949000001</v>
          </cell>
          <cell r="V39">
            <v>20822.677565000002</v>
          </cell>
          <cell r="W39">
            <v>18584.969804</v>
          </cell>
        </row>
        <row r="40">
          <cell r="B40" t="str">
            <v>Heavy Trucks</v>
          </cell>
          <cell r="C40">
            <v>101497.17104299999</v>
          </cell>
          <cell r="D40">
            <v>96840.757891999994</v>
          </cell>
          <cell r="E40">
            <v>93663.048884000003</v>
          </cell>
          <cell r="F40">
            <v>93595.620123000001</v>
          </cell>
          <cell r="G40">
            <v>95863.314178000001</v>
          </cell>
          <cell r="H40">
            <v>99962.108422000005</v>
          </cell>
          <cell r="I40">
            <v>84232.534969</v>
          </cell>
          <cell r="J40">
            <v>80823.651664000005</v>
          </cell>
          <cell r="K40">
            <v>77264.338191000003</v>
          </cell>
          <cell r="L40">
            <v>83445.284220999994</v>
          </cell>
          <cell r="M40">
            <v>75205.215735000005</v>
          </cell>
          <cell r="N40">
            <v>92612.213004000005</v>
          </cell>
          <cell r="O40">
            <v>72116.940810999993</v>
          </cell>
          <cell r="P40">
            <v>69302.979477999994</v>
          </cell>
          <cell r="Q40">
            <v>73369.706328</v>
          </cell>
          <cell r="R40">
            <v>73490.545505999995</v>
          </cell>
          <cell r="S40">
            <v>70208.894606000002</v>
          </cell>
          <cell r="T40">
            <v>69639.838541999998</v>
          </cell>
          <cell r="U40">
            <v>72880.998376999996</v>
          </cell>
          <cell r="V40">
            <v>70500.817314999993</v>
          </cell>
          <cell r="W40">
            <v>62754.015469999998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DA48C-3244-4DD9-96A8-A23CFB0CF4FC}">
  <sheetPr codeName="Sheet1">
    <tabColor rgb="FFFFC000"/>
    <pageSetUpPr fitToPage="1"/>
  </sheetPr>
  <dimension ref="A1:AV610"/>
  <sheetViews>
    <sheetView zoomScale="85" zoomScaleNormal="85" workbookViewId="0">
      <pane xSplit="7" ySplit="2" topLeftCell="K18" activePane="bottomRight" state="frozen"/>
      <selection pane="topRight" activeCell="D1" sqref="D1"/>
      <selection pane="bottomLeft" activeCell="A2" sqref="A2"/>
      <selection pane="bottomRight" activeCell="T53" sqref="T53"/>
    </sheetView>
  </sheetViews>
  <sheetFormatPr defaultColWidth="9.109375" defaultRowHeight="13.2" x14ac:dyDescent="0.25"/>
  <cols>
    <col min="1" max="1" width="3" style="23" customWidth="1"/>
    <col min="2" max="2" width="56" style="1" bestFit="1" customWidth="1"/>
    <col min="3" max="3" width="7.5546875" style="1" bestFit="1" customWidth="1"/>
    <col min="4" max="4" width="15.6640625" style="1" customWidth="1"/>
    <col min="5" max="5" width="16.33203125" style="1" bestFit="1" customWidth="1"/>
    <col min="6" max="6" width="56.109375" style="1" bestFit="1" customWidth="1"/>
    <col min="7" max="7" width="6.44140625" style="1" bestFit="1" customWidth="1"/>
    <col min="8" max="18" width="11.33203125" style="1" bestFit="1" customWidth="1"/>
    <col min="19" max="19" width="4.109375" style="1" customWidth="1"/>
    <col min="20" max="24" width="11.33203125" style="1" bestFit="1" customWidth="1"/>
    <col min="25" max="25" width="11.6640625" style="1" bestFit="1" customWidth="1"/>
    <col min="26" max="36" width="11.33203125" style="1" bestFit="1" customWidth="1"/>
    <col min="37" max="39" width="12.6640625" style="1" bestFit="1" customWidth="1"/>
    <col min="40" max="40" width="11.33203125" style="1" customWidth="1"/>
    <col min="41" max="46" width="12.6640625" style="23" bestFit="1" customWidth="1"/>
    <col min="47" max="47" width="4.109375" style="1" customWidth="1"/>
    <col min="48" max="48" width="11" style="46" customWidth="1"/>
    <col min="49" max="16384" width="9.109375" style="1"/>
  </cols>
  <sheetData>
    <row r="1" spans="1:48" x14ac:dyDescent="0.25">
      <c r="H1" s="3">
        <v>2000</v>
      </c>
      <c r="I1" s="3">
        <v>2005</v>
      </c>
      <c r="J1" s="3">
        <v>2010</v>
      </c>
      <c r="K1" s="3">
        <v>2015</v>
      </c>
      <c r="L1" s="50">
        <v>2019</v>
      </c>
      <c r="M1" s="3">
        <v>2025</v>
      </c>
      <c r="N1" s="3">
        <v>2030</v>
      </c>
      <c r="O1" s="3">
        <v>2035</v>
      </c>
      <c r="P1" s="3">
        <v>2040</v>
      </c>
      <c r="Q1" s="3">
        <v>2045</v>
      </c>
      <c r="R1" s="3">
        <v>2050</v>
      </c>
    </row>
    <row r="2" spans="1:48" ht="46.95" customHeight="1" thickBot="1" x14ac:dyDescent="0.3">
      <c r="A2" s="26" t="s">
        <v>250</v>
      </c>
      <c r="B2" s="2" t="s">
        <v>231</v>
      </c>
      <c r="C2" s="2" t="s">
        <v>299</v>
      </c>
      <c r="D2" s="2" t="s">
        <v>237</v>
      </c>
      <c r="E2" s="2" t="s">
        <v>238</v>
      </c>
      <c r="F2" s="2" t="s">
        <v>38</v>
      </c>
      <c r="G2" s="2" t="s">
        <v>34</v>
      </c>
      <c r="H2" s="2">
        <v>2000</v>
      </c>
      <c r="I2" s="2">
        <v>2005</v>
      </c>
      <c r="J2" s="2">
        <v>2010</v>
      </c>
      <c r="K2" s="2">
        <v>2015</v>
      </c>
      <c r="L2" s="2">
        <v>2020</v>
      </c>
      <c r="M2" s="2">
        <v>2025</v>
      </c>
      <c r="N2" s="2">
        <v>2030</v>
      </c>
      <c r="O2" s="2">
        <v>2035</v>
      </c>
      <c r="P2" s="2">
        <v>2040</v>
      </c>
      <c r="Q2" s="2">
        <v>2045</v>
      </c>
      <c r="R2" s="2">
        <v>2050</v>
      </c>
      <c r="T2" s="2">
        <v>2000</v>
      </c>
      <c r="U2" s="2">
        <v>2001</v>
      </c>
      <c r="V2" s="2">
        <v>2002</v>
      </c>
      <c r="W2" s="2">
        <v>2003</v>
      </c>
      <c r="X2" s="2">
        <v>2004</v>
      </c>
      <c r="Y2" s="2">
        <v>2005</v>
      </c>
      <c r="Z2" s="2">
        <v>2006</v>
      </c>
      <c r="AA2" s="2">
        <v>2007</v>
      </c>
      <c r="AB2" s="2">
        <v>2008</v>
      </c>
      <c r="AC2" s="2">
        <v>2009</v>
      </c>
      <c r="AD2" s="2">
        <v>2010</v>
      </c>
      <c r="AE2" s="2">
        <v>2011</v>
      </c>
      <c r="AF2" s="2">
        <v>2012</v>
      </c>
      <c r="AG2" s="2">
        <v>2013</v>
      </c>
      <c r="AH2" s="2">
        <v>2014</v>
      </c>
      <c r="AI2" s="2">
        <v>2015</v>
      </c>
      <c r="AJ2" s="2">
        <v>2016</v>
      </c>
      <c r="AK2" s="2">
        <v>2017</v>
      </c>
      <c r="AL2" s="2">
        <v>2018</v>
      </c>
      <c r="AM2" s="2">
        <v>2019</v>
      </c>
      <c r="AN2" s="2">
        <v>2020</v>
      </c>
      <c r="AO2" s="26">
        <v>2025</v>
      </c>
      <c r="AP2" s="26">
        <v>2030</v>
      </c>
      <c r="AQ2" s="26">
        <v>2035</v>
      </c>
      <c r="AR2" s="26">
        <v>2040</v>
      </c>
      <c r="AS2" s="26">
        <v>2045</v>
      </c>
      <c r="AT2" s="26">
        <v>2050</v>
      </c>
      <c r="AV2" s="46" t="s">
        <v>308</v>
      </c>
    </row>
    <row r="3" spans="1:48" ht="13.8" thickTop="1" x14ac:dyDescent="0.25"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1:48" x14ac:dyDescent="0.25">
      <c r="A4" s="23" t="str">
        <f>B4&amp;D4&amp;E4&amp;F4</f>
        <v>CIMS.CAN.CANService requestedCIMS.CAN.CAN.Transportation Freight</v>
      </c>
      <c r="B4" s="1" t="s">
        <v>256</v>
      </c>
      <c r="C4" s="1" t="s">
        <v>291</v>
      </c>
      <c r="E4" s="1" t="s">
        <v>239</v>
      </c>
      <c r="F4" s="6" t="s">
        <v>257</v>
      </c>
      <c r="G4" s="1" t="s">
        <v>232</v>
      </c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T4" s="5">
        <f t="shared" ref="T4:AT4" si="0">SUM(T80,T42,T118,T156,T194,T232,T536)</f>
        <v>611672337.03535771</v>
      </c>
      <c r="U4" s="5">
        <f t="shared" si="0"/>
        <v>605913032.9834826</v>
      </c>
      <c r="V4" s="5">
        <f t="shared" si="0"/>
        <v>607814051.90903223</v>
      </c>
      <c r="W4" s="5">
        <f t="shared" si="0"/>
        <v>631177164.48661005</v>
      </c>
      <c r="X4" s="5">
        <f t="shared" si="0"/>
        <v>670031493.10176849</v>
      </c>
      <c r="Y4" s="5">
        <f t="shared" si="0"/>
        <v>695420162.41679573</v>
      </c>
      <c r="Z4" s="5">
        <f t="shared" si="0"/>
        <v>694690717.68167937</v>
      </c>
      <c r="AA4" s="5">
        <f t="shared" si="0"/>
        <v>701873657.86863637</v>
      </c>
      <c r="AB4" s="5">
        <f t="shared" si="0"/>
        <v>681638524.43321157</v>
      </c>
      <c r="AC4" s="5">
        <f t="shared" si="0"/>
        <v>619305049.13990307</v>
      </c>
      <c r="AD4" s="5">
        <f t="shared" si="0"/>
        <v>684791251.36138535</v>
      </c>
      <c r="AE4" s="5">
        <f t="shared" si="0"/>
        <v>702452314.01550722</v>
      </c>
      <c r="AF4" s="5">
        <f t="shared" si="0"/>
        <v>732301851.65238953</v>
      </c>
      <c r="AG4" s="5">
        <f t="shared" si="0"/>
        <v>762470876.0256772</v>
      </c>
      <c r="AH4" s="5">
        <f t="shared" si="0"/>
        <v>809224898.72327995</v>
      </c>
      <c r="AI4" s="5">
        <f t="shared" si="0"/>
        <v>814814344.38202572</v>
      </c>
      <c r="AJ4" s="5">
        <f t="shared" si="0"/>
        <v>819129951.61706066</v>
      </c>
      <c r="AK4" s="5">
        <f t="shared" si="0"/>
        <v>855727543.43673122</v>
      </c>
      <c r="AL4" s="5">
        <f t="shared" si="0"/>
        <v>855222202.38863158</v>
      </c>
      <c r="AM4" s="5">
        <f t="shared" si="0"/>
        <v>870391404.66830969</v>
      </c>
      <c r="AN4" s="5">
        <f t="shared" si="0"/>
        <v>813111289.8541863</v>
      </c>
      <c r="AO4" s="5">
        <f t="shared" si="0"/>
        <v>912264320.31057227</v>
      </c>
      <c r="AP4" s="5">
        <f t="shared" si="0"/>
        <v>956273175.47757983</v>
      </c>
      <c r="AQ4" s="5">
        <f t="shared" si="0"/>
        <v>1002526924.5515003</v>
      </c>
      <c r="AR4" s="5">
        <f t="shared" si="0"/>
        <v>1051140079.6829942</v>
      </c>
      <c r="AS4" s="5">
        <f t="shared" si="0"/>
        <v>1102232994.2932649</v>
      </c>
      <c r="AT4" s="5">
        <f t="shared" si="0"/>
        <v>1155932161.03756</v>
      </c>
    </row>
    <row r="5" spans="1:48" x14ac:dyDescent="0.25">
      <c r="A5" s="23" t="str">
        <f t="shared" ref="A5:A40" si="1">B5&amp;D5&amp;E5&amp;F5</f>
        <v>CIMS.CAN.CAN.Transportation FreightService requestedCIMS.CAN.CAN.Transportation Freight.Freight</v>
      </c>
      <c r="B5" s="1" t="s">
        <v>257</v>
      </c>
      <c r="C5" s="1" t="s">
        <v>291</v>
      </c>
      <c r="E5" s="1" t="s">
        <v>239</v>
      </c>
      <c r="F5" s="1" t="s">
        <v>258</v>
      </c>
      <c r="G5" s="1" t="s">
        <v>232</v>
      </c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7"/>
      <c r="AP5" s="27"/>
      <c r="AQ5" s="27"/>
      <c r="AR5" s="27"/>
      <c r="AS5" s="27"/>
      <c r="AT5" s="27"/>
    </row>
    <row r="6" spans="1:48" x14ac:dyDescent="0.25">
      <c r="A6" s="23" t="str">
        <f t="shared" si="1"/>
        <v>CIMS.CAN.CAN.Transportation FreightService requestedCIMS.CAN.CAN.Transportation Freight.Off Road</v>
      </c>
      <c r="B6" s="1" t="s">
        <v>257</v>
      </c>
      <c r="C6" s="1" t="s">
        <v>291</v>
      </c>
      <c r="E6" s="1" t="s">
        <v>239</v>
      </c>
      <c r="F6" s="1" t="s">
        <v>259</v>
      </c>
      <c r="G6" s="1" t="s">
        <v>232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7"/>
      <c r="AP6" s="27"/>
      <c r="AQ6" s="27"/>
      <c r="AR6" s="27"/>
      <c r="AS6" s="27"/>
      <c r="AT6" s="27"/>
    </row>
    <row r="7" spans="1:48" x14ac:dyDescent="0.25">
      <c r="A7" s="23" t="str">
        <f t="shared" si="1"/>
        <v>CIMS.CAN.CAN.Transportation Freight.FreightService requestedCIMS.CAN.CAN.Transportation Freight.Freight.Land</v>
      </c>
      <c r="B7" s="1" t="s">
        <v>258</v>
      </c>
      <c r="C7" s="1" t="s">
        <v>291</v>
      </c>
      <c r="E7" s="1" t="s">
        <v>239</v>
      </c>
      <c r="F7" s="1" t="s">
        <v>260</v>
      </c>
      <c r="G7" s="1" t="s">
        <v>232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T7" s="5">
        <f t="shared" ref="T7:AT7" si="2">SUM(T83,T45,T121,T159,T197,T235,T539)</f>
        <v>562639277.51528049</v>
      </c>
      <c r="U7" s="5">
        <f t="shared" si="2"/>
        <v>557208234.55788398</v>
      </c>
      <c r="V7" s="5">
        <f t="shared" si="2"/>
        <v>552513771.34929299</v>
      </c>
      <c r="W7" s="5">
        <f t="shared" si="2"/>
        <v>576130338.56498575</v>
      </c>
      <c r="X7" s="5">
        <f t="shared" si="2"/>
        <v>613865410.90430689</v>
      </c>
      <c r="Y7" s="5">
        <f t="shared" si="2"/>
        <v>634651897.29255378</v>
      </c>
      <c r="Z7" s="5">
        <f t="shared" si="2"/>
        <v>634602953.14239359</v>
      </c>
      <c r="AA7" s="5">
        <f t="shared" si="2"/>
        <v>644115984.5462234</v>
      </c>
      <c r="AB7" s="5">
        <f t="shared" si="2"/>
        <v>625657703.78674376</v>
      </c>
      <c r="AC7" s="5">
        <f t="shared" si="2"/>
        <v>570680653.04400933</v>
      </c>
      <c r="AD7" s="5">
        <f t="shared" si="2"/>
        <v>634321818.56005585</v>
      </c>
      <c r="AE7" s="5">
        <f t="shared" si="2"/>
        <v>655036798.78233242</v>
      </c>
      <c r="AF7" s="5">
        <f t="shared" si="2"/>
        <v>685030230.10563815</v>
      </c>
      <c r="AG7" s="5">
        <f t="shared" si="2"/>
        <v>714273250.57242584</v>
      </c>
      <c r="AH7" s="5">
        <f t="shared" si="2"/>
        <v>760543621.32048607</v>
      </c>
      <c r="AI7" s="5">
        <f t="shared" si="2"/>
        <v>765981473.71880054</v>
      </c>
      <c r="AJ7" s="5">
        <f t="shared" si="2"/>
        <v>769311949.82060194</v>
      </c>
      <c r="AK7" s="5">
        <f t="shared" si="2"/>
        <v>804908430.11271918</v>
      </c>
      <c r="AL7" s="5">
        <f t="shared" si="2"/>
        <v>804494305.27432513</v>
      </c>
      <c r="AM7" s="5">
        <f t="shared" si="2"/>
        <v>819980737.99262738</v>
      </c>
      <c r="AN7" s="5">
        <f t="shared" si="2"/>
        <v>762061588.84417605</v>
      </c>
      <c r="AO7" s="5">
        <f t="shared" si="2"/>
        <v>861807996.51866627</v>
      </c>
      <c r="AP7" s="5">
        <f t="shared" si="2"/>
        <v>905768865.597664</v>
      </c>
      <c r="AQ7" s="5">
        <f t="shared" si="2"/>
        <v>951972180.81082106</v>
      </c>
      <c r="AR7" s="5">
        <f t="shared" si="2"/>
        <v>1000532329.4477872</v>
      </c>
      <c r="AS7" s="5">
        <f t="shared" si="2"/>
        <v>1051569533.6995883</v>
      </c>
      <c r="AT7" s="5">
        <f t="shared" si="2"/>
        <v>1105210148.2972379</v>
      </c>
    </row>
    <row r="8" spans="1:48" x14ac:dyDescent="0.25">
      <c r="A8" s="23" t="str">
        <f t="shared" si="1"/>
        <v>CIMS.CAN.CAN.Transportation Freight.FreightService requestedCIMS.CAN.CAN.Transportation Freight.Freight.Marine</v>
      </c>
      <c r="B8" s="1" t="s">
        <v>258</v>
      </c>
      <c r="C8" s="1" t="s">
        <v>291</v>
      </c>
      <c r="E8" s="1" t="s">
        <v>239</v>
      </c>
      <c r="F8" s="1" t="s">
        <v>261</v>
      </c>
      <c r="G8" s="1" t="s">
        <v>232</v>
      </c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T8" s="5">
        <f t="shared" ref="T8:AT8" si="3">SUM(T84,T46,T122,T160,T198,T236,T540)</f>
        <v>48394859.606471814</v>
      </c>
      <c r="U8" s="5">
        <f t="shared" si="3"/>
        <v>48104025.710570469</v>
      </c>
      <c r="V8" s="5">
        <f t="shared" si="3"/>
        <v>54716406.383408248</v>
      </c>
      <c r="W8" s="5">
        <f t="shared" si="3"/>
        <v>54534575.971839644</v>
      </c>
      <c r="X8" s="5">
        <f t="shared" si="3"/>
        <v>55606555.28197664</v>
      </c>
      <c r="Y8" s="5">
        <f t="shared" si="3"/>
        <v>60143822.654123604</v>
      </c>
      <c r="Z8" s="5">
        <f t="shared" si="3"/>
        <v>59471874.205870584</v>
      </c>
      <c r="AA8" s="5">
        <f t="shared" si="3"/>
        <v>57207267.017821528</v>
      </c>
      <c r="AB8" s="5">
        <f t="shared" si="3"/>
        <v>55481074.567361593</v>
      </c>
      <c r="AC8" s="5">
        <f t="shared" si="3"/>
        <v>48170387.09882509</v>
      </c>
      <c r="AD8" s="5">
        <f t="shared" si="3"/>
        <v>49890695.510511361</v>
      </c>
      <c r="AE8" s="5">
        <f t="shared" si="3"/>
        <v>46805525.494278014</v>
      </c>
      <c r="AF8" s="5">
        <f t="shared" si="3"/>
        <v>46649098.138370447</v>
      </c>
      <c r="AG8" s="5">
        <f t="shared" si="3"/>
        <v>47575481.553814352</v>
      </c>
      <c r="AH8" s="5">
        <f t="shared" si="3"/>
        <v>48020745.88421689</v>
      </c>
      <c r="AI8" s="5">
        <f t="shared" si="3"/>
        <v>48193112.623425886</v>
      </c>
      <c r="AJ8" s="5">
        <f t="shared" si="3"/>
        <v>49102434.482672542</v>
      </c>
      <c r="AK8" s="5">
        <f t="shared" si="3"/>
        <v>49957488.174168207</v>
      </c>
      <c r="AL8" s="5">
        <f t="shared" si="3"/>
        <v>49805926.346414484</v>
      </c>
      <c r="AM8" s="5">
        <f t="shared" si="3"/>
        <v>49515605.484124579</v>
      </c>
      <c r="AN8" s="5">
        <f t="shared" si="3"/>
        <v>50374087.074545637</v>
      </c>
      <c r="AO8" s="5">
        <f t="shared" si="3"/>
        <v>49515605.484124579</v>
      </c>
      <c r="AP8" s="5">
        <f t="shared" si="3"/>
        <v>49515605.484124579</v>
      </c>
      <c r="AQ8" s="5">
        <f t="shared" si="3"/>
        <v>49515605.484124579</v>
      </c>
      <c r="AR8" s="5">
        <f t="shared" si="3"/>
        <v>49515605.484124579</v>
      </c>
      <c r="AS8" s="5">
        <f t="shared" si="3"/>
        <v>49515605.484124579</v>
      </c>
      <c r="AT8" s="5">
        <f t="shared" si="3"/>
        <v>49515605.484124579</v>
      </c>
      <c r="AV8" s="46">
        <v>0</v>
      </c>
    </row>
    <row r="9" spans="1:48" x14ac:dyDescent="0.25">
      <c r="A9" s="23" t="str">
        <f t="shared" si="1"/>
        <v>CIMS.CAN.CAN.Transportation Freight.FreightService requestedCIMS.CAN.CAN.Transportation Freight.Freight.Air</v>
      </c>
      <c r="B9" s="1" t="s">
        <v>258</v>
      </c>
      <c r="C9" s="1" t="s">
        <v>291</v>
      </c>
      <c r="E9" s="1" t="s">
        <v>239</v>
      </c>
      <c r="F9" s="1" t="s">
        <v>262</v>
      </c>
      <c r="G9" s="1" t="s">
        <v>232</v>
      </c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T9" s="5">
        <f t="shared" ref="T9:AT9" si="4">SUM(T85,T47,T123,T161,T199,T237,T541)</f>
        <v>638199.91360528138</v>
      </c>
      <c r="U9" s="5">
        <f t="shared" si="4"/>
        <v>600772.71502817725</v>
      </c>
      <c r="V9" s="5">
        <f t="shared" si="4"/>
        <v>583874.17633103719</v>
      </c>
      <c r="W9" s="5">
        <f t="shared" si="4"/>
        <v>512249.94978460536</v>
      </c>
      <c r="X9" s="5">
        <f t="shared" si="4"/>
        <v>559526.91548501712</v>
      </c>
      <c r="Y9" s="5">
        <f t="shared" si="4"/>
        <v>624442.47011826048</v>
      </c>
      <c r="Z9" s="5">
        <f t="shared" si="4"/>
        <v>615890.3334152397</v>
      </c>
      <c r="AA9" s="5">
        <f t="shared" si="4"/>
        <v>550406.30459160346</v>
      </c>
      <c r="AB9" s="5">
        <f t="shared" si="4"/>
        <v>499746.07910626481</v>
      </c>
      <c r="AC9" s="5">
        <f t="shared" si="4"/>
        <v>454008.9970686537</v>
      </c>
      <c r="AD9" s="5">
        <f t="shared" si="4"/>
        <v>578737.29081807984</v>
      </c>
      <c r="AE9" s="5">
        <f t="shared" si="4"/>
        <v>609989.73889681441</v>
      </c>
      <c r="AF9" s="5">
        <f t="shared" si="4"/>
        <v>622523.40838090109</v>
      </c>
      <c r="AG9" s="5">
        <f t="shared" si="4"/>
        <v>622143.8994369685</v>
      </c>
      <c r="AH9" s="5">
        <f t="shared" si="4"/>
        <v>660531.51857707067</v>
      </c>
      <c r="AI9" s="5">
        <f t="shared" si="4"/>
        <v>639758.0397991892</v>
      </c>
      <c r="AJ9" s="5">
        <f t="shared" si="4"/>
        <v>715567.31378603633</v>
      </c>
      <c r="AK9" s="5">
        <f t="shared" si="4"/>
        <v>861625.14984367101</v>
      </c>
      <c r="AL9" s="5">
        <f t="shared" si="4"/>
        <v>921970.76789188571</v>
      </c>
      <c r="AM9" s="5">
        <f t="shared" si="4"/>
        <v>895061.19155757292</v>
      </c>
      <c r="AN9" s="5">
        <f t="shared" si="4"/>
        <v>675613.93546459277</v>
      </c>
      <c r="AO9" s="5">
        <f t="shared" si="4"/>
        <v>940718.30778149026</v>
      </c>
      <c r="AP9" s="5">
        <f t="shared" si="4"/>
        <v>988704.39579141128</v>
      </c>
      <c r="AQ9" s="5">
        <f t="shared" si="4"/>
        <v>1039138.2565548213</v>
      </c>
      <c r="AR9" s="5">
        <f t="shared" si="4"/>
        <v>1092144.7510825095</v>
      </c>
      <c r="AS9" s="5">
        <f t="shared" si="4"/>
        <v>1147855.10955168</v>
      </c>
      <c r="AT9" s="5">
        <f t="shared" si="4"/>
        <v>1206407.2561974525</v>
      </c>
      <c r="AV9" s="46">
        <v>0.01</v>
      </c>
    </row>
    <row r="10" spans="1:48" x14ac:dyDescent="0.25">
      <c r="A10" s="23" t="str">
        <f t="shared" si="1"/>
        <v>CIMS.CAN.CAN.Transportation Freight.Freight.LandService requestedCIMS.CAN.CAN.Transportation Freight.Freight.Land.Light Medium</v>
      </c>
      <c r="B10" s="1" t="s">
        <v>260</v>
      </c>
      <c r="C10" s="1" t="s">
        <v>291</v>
      </c>
      <c r="E10" s="1" t="s">
        <v>239</v>
      </c>
      <c r="F10" s="1" t="s">
        <v>263</v>
      </c>
      <c r="G10" s="1" t="s">
        <v>232</v>
      </c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T10" s="5">
        <f t="shared" ref="T10:AT10" si="5">SUM(T86,T48,T124,T162,T200,T238,T542)</f>
        <v>37675715.79654447</v>
      </c>
      <c r="U10" s="5">
        <f t="shared" si="5"/>
        <v>41148435.220270135</v>
      </c>
      <c r="V10" s="5">
        <f t="shared" si="5"/>
        <v>41373556.428690903</v>
      </c>
      <c r="W10" s="5">
        <f t="shared" si="5"/>
        <v>46100550.428757392</v>
      </c>
      <c r="X10" s="5">
        <f t="shared" si="5"/>
        <v>50057599.23660484</v>
      </c>
      <c r="Y10" s="5">
        <f t="shared" si="5"/>
        <v>48928917.918956161</v>
      </c>
      <c r="Z10" s="5">
        <f t="shared" si="5"/>
        <v>57021429.58056853</v>
      </c>
      <c r="AA10" s="5">
        <f t="shared" si="5"/>
        <v>60444649.514079526</v>
      </c>
      <c r="AB10" s="5">
        <f t="shared" si="5"/>
        <v>61763896.151754074</v>
      </c>
      <c r="AC10" s="5">
        <f t="shared" si="5"/>
        <v>62320359.154770449</v>
      </c>
      <c r="AD10" s="5">
        <f t="shared" si="5"/>
        <v>71230311.490120307</v>
      </c>
      <c r="AE10" s="5">
        <f t="shared" si="5"/>
        <v>71315203.827097714</v>
      </c>
      <c r="AF10" s="5">
        <f t="shared" si="5"/>
        <v>72461298.97051014</v>
      </c>
      <c r="AG10" s="5">
        <f t="shared" si="5"/>
        <v>76753772.327239096</v>
      </c>
      <c r="AH10" s="5">
        <f t="shared" si="5"/>
        <v>76514354.214333162</v>
      </c>
      <c r="AI10" s="5">
        <f t="shared" si="5"/>
        <v>76772676.017502189</v>
      </c>
      <c r="AJ10" s="5">
        <f t="shared" si="5"/>
        <v>78707266.120280743</v>
      </c>
      <c r="AK10" s="5">
        <f t="shared" si="5"/>
        <v>82084465.814648539</v>
      </c>
      <c r="AL10" s="5">
        <f t="shared" si="5"/>
        <v>87081231.600161031</v>
      </c>
      <c r="AM10" s="5">
        <f t="shared" si="5"/>
        <v>88728006.959236458</v>
      </c>
      <c r="AN10" s="5">
        <f t="shared" si="5"/>
        <v>78297860.895774662</v>
      </c>
      <c r="AO10" s="5">
        <f t="shared" si="5"/>
        <v>93254027.039500266</v>
      </c>
      <c r="AP10" s="5">
        <f t="shared" si="5"/>
        <v>98010919.630811915</v>
      </c>
      <c r="AQ10" s="5">
        <f t="shared" si="5"/>
        <v>103010461.5515267</v>
      </c>
      <c r="AR10" s="5">
        <f t="shared" si="5"/>
        <v>108265030.3560942</v>
      </c>
      <c r="AS10" s="5">
        <f t="shared" si="5"/>
        <v>113787634.97863656</v>
      </c>
      <c r="AT10" s="5">
        <f t="shared" si="5"/>
        <v>119591947.93965732</v>
      </c>
      <c r="AV10" s="46">
        <v>0.01</v>
      </c>
    </row>
    <row r="11" spans="1:48" x14ac:dyDescent="0.25">
      <c r="A11" s="23" t="str">
        <f t="shared" si="1"/>
        <v>CIMS.CAN.CAN.Transportation Freight.Freight.LandService requestedCIMS.CAN.CAN.Transportation Freight.Freight.Land.Heavy</v>
      </c>
      <c r="B11" s="1" t="s">
        <v>260</v>
      </c>
      <c r="C11" s="1" t="s">
        <v>291</v>
      </c>
      <c r="E11" s="1" t="s">
        <v>239</v>
      </c>
      <c r="F11" s="1" t="s">
        <v>264</v>
      </c>
      <c r="G11" s="1" t="s">
        <v>232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T11" s="5">
        <f t="shared" ref="T11:AT11" si="6">SUM(T87,T49,T125,T163,T201,T239,T543)</f>
        <v>524963561.71873599</v>
      </c>
      <c r="U11" s="5">
        <f t="shared" si="6"/>
        <v>516059799.33761376</v>
      </c>
      <c r="V11" s="5">
        <f t="shared" si="6"/>
        <v>511140214.92060208</v>
      </c>
      <c r="W11" s="5">
        <f t="shared" si="6"/>
        <v>530029788.13622838</v>
      </c>
      <c r="X11" s="5">
        <f t="shared" si="6"/>
        <v>563807811.66770208</v>
      </c>
      <c r="Y11" s="5">
        <f t="shared" si="6"/>
        <v>585722979.37359762</v>
      </c>
      <c r="Z11" s="5">
        <f t="shared" si="6"/>
        <v>577581523.56182492</v>
      </c>
      <c r="AA11" s="5">
        <f t="shared" si="6"/>
        <v>583671335.03214383</v>
      </c>
      <c r="AB11" s="5">
        <f t="shared" si="6"/>
        <v>563893807.63498974</v>
      </c>
      <c r="AC11" s="5">
        <f t="shared" si="6"/>
        <v>508360293.88923883</v>
      </c>
      <c r="AD11" s="5">
        <f t="shared" si="6"/>
        <v>563091507.06993556</v>
      </c>
      <c r="AE11" s="5">
        <f t="shared" si="6"/>
        <v>583721594.95523477</v>
      </c>
      <c r="AF11" s="5">
        <f t="shared" si="6"/>
        <v>612568931.13512802</v>
      </c>
      <c r="AG11" s="5">
        <f t="shared" si="6"/>
        <v>637519478.24518681</v>
      </c>
      <c r="AH11" s="5">
        <f t="shared" si="6"/>
        <v>684029267.10615289</v>
      </c>
      <c r="AI11" s="5">
        <f t="shared" si="6"/>
        <v>689208797.70129836</v>
      </c>
      <c r="AJ11" s="5">
        <f t="shared" si="6"/>
        <v>690604683.70032132</v>
      </c>
      <c r="AK11" s="5">
        <f t="shared" si="6"/>
        <v>722823964.29807079</v>
      </c>
      <c r="AL11" s="5">
        <f t="shared" si="6"/>
        <v>717413073.67416406</v>
      </c>
      <c r="AM11" s="5">
        <f t="shared" si="6"/>
        <v>731252731.033391</v>
      </c>
      <c r="AN11" s="5">
        <f t="shared" si="6"/>
        <v>683763727.94840145</v>
      </c>
      <c r="AO11" s="5">
        <f t="shared" si="6"/>
        <v>768553969.47916603</v>
      </c>
      <c r="AP11" s="5">
        <f t="shared" si="6"/>
        <v>807757945.96685207</v>
      </c>
      <c r="AQ11" s="5">
        <f t="shared" si="6"/>
        <v>848961719.25929415</v>
      </c>
      <c r="AR11" s="5">
        <f t="shared" si="6"/>
        <v>892267299.09169292</v>
      </c>
      <c r="AS11" s="5">
        <f t="shared" si="6"/>
        <v>937781898.7209518</v>
      </c>
      <c r="AT11" s="5">
        <f t="shared" si="6"/>
        <v>985618200.35758078</v>
      </c>
    </row>
    <row r="12" spans="1:48" x14ac:dyDescent="0.25">
      <c r="A12" s="23" t="str">
        <f t="shared" si="1"/>
        <v>CIMS.CAN.CAN.Transportation Freight.Freight.Land.HeavyTrucksMarket share</v>
      </c>
      <c r="B12" s="1" t="s">
        <v>264</v>
      </c>
      <c r="C12" s="1" t="s">
        <v>291</v>
      </c>
      <c r="D12" s="1" t="s">
        <v>253</v>
      </c>
      <c r="E12" s="1" t="s">
        <v>240</v>
      </c>
      <c r="G12" s="1" t="s">
        <v>241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T12" s="5">
        <f t="shared" ref="T12:AT12" si="7">SUM(T88,T50,T126,T164,T202,T240,T544)</f>
        <v>202452561.71873599</v>
      </c>
      <c r="U12" s="5">
        <f t="shared" si="7"/>
        <v>192848803.34065259</v>
      </c>
      <c r="V12" s="5">
        <f t="shared" si="7"/>
        <v>193333210.595433</v>
      </c>
      <c r="W12" s="5">
        <f t="shared" si="7"/>
        <v>211766783.85581011</v>
      </c>
      <c r="X12" s="5">
        <f t="shared" si="7"/>
        <v>224909811.66770196</v>
      </c>
      <c r="Y12" s="5">
        <f t="shared" si="7"/>
        <v>233582979.37359768</v>
      </c>
      <c r="Z12" s="5">
        <f t="shared" si="7"/>
        <v>225104523.56182498</v>
      </c>
      <c r="AA12" s="5">
        <f t="shared" si="7"/>
        <v>224839335.03214389</v>
      </c>
      <c r="AB12" s="5">
        <f t="shared" si="7"/>
        <v>223801807.63498971</v>
      </c>
      <c r="AC12" s="5">
        <f t="shared" si="7"/>
        <v>208531293.88923886</v>
      </c>
      <c r="AD12" s="5">
        <f t="shared" si="7"/>
        <v>221766507.06993553</v>
      </c>
      <c r="AE12" s="5">
        <f t="shared" si="7"/>
        <v>231630598.80415353</v>
      </c>
      <c r="AF12" s="5">
        <f t="shared" si="7"/>
        <v>241494931.13512808</v>
      </c>
      <c r="AG12" s="5">
        <f t="shared" si="7"/>
        <v>251387478.24518681</v>
      </c>
      <c r="AH12" s="5">
        <f t="shared" si="7"/>
        <v>268567267.10615283</v>
      </c>
      <c r="AI12" s="5">
        <f t="shared" si="7"/>
        <v>277395793.05671918</v>
      </c>
      <c r="AJ12" s="5">
        <f t="shared" si="7"/>
        <v>294715688.57041383</v>
      </c>
      <c r="AK12" s="5">
        <f t="shared" si="7"/>
        <v>299159964.29807067</v>
      </c>
      <c r="AL12" s="5">
        <f t="shared" si="7"/>
        <v>269094078.38524967</v>
      </c>
      <c r="AM12" s="5">
        <f t="shared" si="7"/>
        <v>279975731.03339094</v>
      </c>
      <c r="AN12" s="5">
        <f t="shared" si="7"/>
        <v>263530723.30307281</v>
      </c>
      <c r="AO12" s="5">
        <f t="shared" si="7"/>
        <v>294257307.10018831</v>
      </c>
      <c r="AP12" s="5">
        <f t="shared" si="7"/>
        <v>309267387.07765996</v>
      </c>
      <c r="AQ12" s="5">
        <f t="shared" si="7"/>
        <v>325043131.9867875</v>
      </c>
      <c r="AR12" s="5">
        <f t="shared" si="7"/>
        <v>341623598.43409437</v>
      </c>
      <c r="AS12" s="5">
        <f t="shared" si="7"/>
        <v>359049835.30555987</v>
      </c>
      <c r="AT12" s="5">
        <f t="shared" si="7"/>
        <v>377364985.3928932</v>
      </c>
      <c r="AV12" s="46">
        <v>0.01</v>
      </c>
    </row>
    <row r="13" spans="1:48" x14ac:dyDescent="0.25">
      <c r="A13" s="23" t="str">
        <f t="shared" si="1"/>
        <v>CIMS.CAN.CAN.Transportation Freight.Freight.Land.HeavyRailMarket share</v>
      </c>
      <c r="B13" s="1" t="s">
        <v>264</v>
      </c>
      <c r="C13" s="1" t="s">
        <v>291</v>
      </c>
      <c r="D13" s="1" t="s">
        <v>55</v>
      </c>
      <c r="E13" s="1" t="s">
        <v>240</v>
      </c>
      <c r="G13" s="1" t="s">
        <v>241</v>
      </c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T13" s="5">
        <f t="shared" ref="T13:AT13" si="8">SUM(T89,T51,T127,T165,T203,T241,T545)</f>
        <v>322511000.00000006</v>
      </c>
      <c r="U13" s="5">
        <f t="shared" si="8"/>
        <v>323210995.99696118</v>
      </c>
      <c r="V13" s="5">
        <f t="shared" si="8"/>
        <v>317807004.32516909</v>
      </c>
      <c r="W13" s="5">
        <f t="shared" si="8"/>
        <v>318263004.28041828</v>
      </c>
      <c r="X13" s="5">
        <f t="shared" si="8"/>
        <v>338898000.00000006</v>
      </c>
      <c r="Y13" s="5">
        <f t="shared" si="8"/>
        <v>352140000</v>
      </c>
      <c r="Z13" s="5">
        <f t="shared" si="8"/>
        <v>352477000</v>
      </c>
      <c r="AA13" s="5">
        <f t="shared" si="8"/>
        <v>358832000</v>
      </c>
      <c r="AB13" s="5">
        <f t="shared" si="8"/>
        <v>340092000</v>
      </c>
      <c r="AC13" s="5">
        <f t="shared" si="8"/>
        <v>299829000</v>
      </c>
      <c r="AD13" s="5">
        <f t="shared" si="8"/>
        <v>341325000.00000006</v>
      </c>
      <c r="AE13" s="5">
        <f t="shared" si="8"/>
        <v>352090996.15108114</v>
      </c>
      <c r="AF13" s="5">
        <f t="shared" si="8"/>
        <v>371074000</v>
      </c>
      <c r="AG13" s="5">
        <f t="shared" si="8"/>
        <v>386131999.99999994</v>
      </c>
      <c r="AH13" s="5">
        <f t="shared" si="8"/>
        <v>415462000.00000006</v>
      </c>
      <c r="AI13" s="5">
        <f t="shared" si="8"/>
        <v>411813004.64457929</v>
      </c>
      <c r="AJ13" s="5">
        <f t="shared" si="8"/>
        <v>395888995.12990743</v>
      </c>
      <c r="AK13" s="5">
        <f t="shared" si="8"/>
        <v>423663999.99999994</v>
      </c>
      <c r="AL13" s="5">
        <f t="shared" si="8"/>
        <v>448318995.28891438</v>
      </c>
      <c r="AM13" s="5">
        <f t="shared" si="8"/>
        <v>451277000.00000006</v>
      </c>
      <c r="AN13" s="5">
        <f t="shared" si="8"/>
        <v>420233004.64532876</v>
      </c>
      <c r="AO13" s="5">
        <f t="shared" si="8"/>
        <v>474296662.37897778</v>
      </c>
      <c r="AP13" s="5">
        <f t="shared" si="8"/>
        <v>498490558.8891921</v>
      </c>
      <c r="AQ13" s="5">
        <f t="shared" si="8"/>
        <v>523918587.27250677</v>
      </c>
      <c r="AR13" s="5">
        <f t="shared" si="8"/>
        <v>550643700.6575985</v>
      </c>
      <c r="AS13" s="5">
        <f t="shared" si="8"/>
        <v>578732063.41539192</v>
      </c>
      <c r="AT13" s="5">
        <f t="shared" si="8"/>
        <v>608253214.96468747</v>
      </c>
      <c r="AV13" s="46">
        <v>0.01</v>
      </c>
    </row>
    <row r="14" spans="1:48" x14ac:dyDescent="0.25">
      <c r="A14" s="23" t="str">
        <f t="shared" si="1"/>
        <v>CIMS.CAN.CAN.Transportation Freight.Freight.Land.Light MediumOutput</v>
      </c>
      <c r="B14" s="1" t="s">
        <v>263</v>
      </c>
      <c r="C14" s="1" t="s">
        <v>291</v>
      </c>
      <c r="E14" s="1" t="s">
        <v>251</v>
      </c>
      <c r="G14" s="1" t="s">
        <v>232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42"/>
      <c r="AP14" s="42"/>
      <c r="AQ14" s="42"/>
      <c r="AR14" s="42"/>
      <c r="AS14" s="42"/>
      <c r="AT14" s="42"/>
    </row>
    <row r="15" spans="1:48" x14ac:dyDescent="0.25">
      <c r="A15" s="23" t="str">
        <f t="shared" si="1"/>
        <v>CIMS.CAN.CAN.Transportation Freight.Freight.Land.Light MediumDiesel ExistingService requestedCIMS.CAN.CAN.Fuel Blends.Diesel_Transportation</v>
      </c>
      <c r="B15" s="1" t="s">
        <v>263</v>
      </c>
      <c r="C15" s="1" t="s">
        <v>291</v>
      </c>
      <c r="D15" s="1" t="s">
        <v>234</v>
      </c>
      <c r="E15" s="1" t="s">
        <v>239</v>
      </c>
      <c r="F15" s="1" t="s">
        <v>320</v>
      </c>
      <c r="G15" s="1" t="s">
        <v>233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42"/>
      <c r="AP15" s="42"/>
      <c r="AQ15" s="42"/>
      <c r="AR15" s="42"/>
      <c r="AS15" s="42"/>
      <c r="AT15" s="42"/>
    </row>
    <row r="16" spans="1:48" x14ac:dyDescent="0.25">
      <c r="A16" s="23" t="str">
        <f t="shared" si="1"/>
        <v>CIMS.CAN.CAN.Transportation Freight.Freight.Land.Light MediumDiesel StandardService requestedCIMS.CAN.CAN.Fuel Blends.Diesel_Transportation</v>
      </c>
      <c r="B16" s="1" t="s">
        <v>263</v>
      </c>
      <c r="C16" s="1" t="s">
        <v>291</v>
      </c>
      <c r="D16" s="1" t="s">
        <v>235</v>
      </c>
      <c r="E16" s="1" t="s">
        <v>239</v>
      </c>
      <c r="F16" s="1" t="s">
        <v>320</v>
      </c>
      <c r="G16" s="1" t="s">
        <v>233</v>
      </c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T16" s="15"/>
      <c r="U16" s="1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19"/>
      <c r="AP16" s="19"/>
      <c r="AQ16" s="19"/>
      <c r="AR16" s="19"/>
      <c r="AS16" s="19"/>
      <c r="AT16" s="19"/>
    </row>
    <row r="17" spans="1:46" x14ac:dyDescent="0.25">
      <c r="A17" s="23" t="str">
        <f t="shared" si="1"/>
        <v>CIMS.CAN.CAN.Transportation Freight.Freight.Land.Light MediumDiesel EfficientService requestedCIMS.CAN.CAN.Fuel Blends.Diesel_Transportation</v>
      </c>
      <c r="B17" s="1" t="s">
        <v>263</v>
      </c>
      <c r="C17" s="1" t="s">
        <v>291</v>
      </c>
      <c r="D17" s="1" t="s">
        <v>236</v>
      </c>
      <c r="E17" s="1" t="s">
        <v>239</v>
      </c>
      <c r="F17" s="1" t="s">
        <v>320</v>
      </c>
      <c r="G17" s="1" t="s">
        <v>233</v>
      </c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T17" s="15"/>
      <c r="U17" s="1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19"/>
      <c r="AP17" s="19"/>
      <c r="AQ17" s="19"/>
      <c r="AR17" s="19"/>
      <c r="AS17" s="19"/>
      <c r="AT17" s="19"/>
    </row>
    <row r="18" spans="1:46" x14ac:dyDescent="0.25">
      <c r="A18" s="23" t="str">
        <f t="shared" si="1"/>
        <v>CIMS.CAN.CAN.Transportation Freight.Freight.Land.Light MediumGasoline ExistingService requestedCIMS.CAN.CAN.Fuel Blends.Gasoline_Transportation</v>
      </c>
      <c r="B18" s="1" t="s">
        <v>263</v>
      </c>
      <c r="C18" s="1" t="s">
        <v>291</v>
      </c>
      <c r="D18" s="1" t="s">
        <v>242</v>
      </c>
      <c r="E18" s="1" t="s">
        <v>239</v>
      </c>
      <c r="F18" s="1" t="s">
        <v>321</v>
      </c>
      <c r="G18" s="1" t="s">
        <v>233</v>
      </c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42"/>
      <c r="AP18" s="42"/>
      <c r="AQ18" s="42"/>
      <c r="AR18" s="42"/>
      <c r="AS18" s="42"/>
      <c r="AT18" s="42"/>
    </row>
    <row r="19" spans="1:46" x14ac:dyDescent="0.25">
      <c r="A19" s="23" t="str">
        <f t="shared" si="1"/>
        <v>CIMS.CAN.CAN.Transportation Freight.Freight.Land.Light MediumGasoline StandardService requestedCIMS.CAN.CAN.Fuel Blends.Gasoline_Transportation</v>
      </c>
      <c r="B19" s="1" t="s">
        <v>263</v>
      </c>
      <c r="C19" s="1" t="s">
        <v>291</v>
      </c>
      <c r="D19" s="1" t="s">
        <v>243</v>
      </c>
      <c r="E19" s="1" t="s">
        <v>239</v>
      </c>
      <c r="F19" s="1" t="s">
        <v>321</v>
      </c>
      <c r="G19" s="1" t="s">
        <v>233</v>
      </c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T19" s="15"/>
      <c r="U19" s="1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19"/>
      <c r="AP19" s="19"/>
      <c r="AQ19" s="19"/>
      <c r="AR19" s="19"/>
      <c r="AS19" s="19"/>
      <c r="AT19" s="19"/>
    </row>
    <row r="20" spans="1:46" x14ac:dyDescent="0.25">
      <c r="A20" s="23" t="str">
        <f t="shared" si="1"/>
        <v>CIMS.CAN.CAN.Transportation Freight.Freight.Land.Light MediumGasoline EfficientService requestedCIMS.CAN.CAN.Fuel Blends.Gasoline_Transportation</v>
      </c>
      <c r="B20" s="1" t="s">
        <v>263</v>
      </c>
      <c r="C20" s="1" t="s">
        <v>291</v>
      </c>
      <c r="D20" s="1" t="s">
        <v>244</v>
      </c>
      <c r="E20" s="1" t="s">
        <v>239</v>
      </c>
      <c r="F20" s="1" t="s">
        <v>321</v>
      </c>
      <c r="G20" s="1" t="s">
        <v>233</v>
      </c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T20" s="15"/>
      <c r="U20" s="1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19"/>
      <c r="AP20" s="19"/>
      <c r="AQ20" s="19"/>
      <c r="AR20" s="19"/>
      <c r="AS20" s="19"/>
      <c r="AT20" s="19"/>
    </row>
    <row r="21" spans="1:46" x14ac:dyDescent="0.25">
      <c r="A21" s="23" t="str">
        <f t="shared" si="1"/>
        <v>CIMS.CAN.CAN.Transportation Freight.Freight.Land.Light MediumDiesel ExistingMarket share</v>
      </c>
      <c r="B21" s="1" t="s">
        <v>263</v>
      </c>
      <c r="C21" s="1" t="s">
        <v>291</v>
      </c>
      <c r="D21" s="1" t="s">
        <v>234</v>
      </c>
      <c r="E21" s="1" t="s">
        <v>240</v>
      </c>
      <c r="G21" s="1" t="s">
        <v>241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42"/>
      <c r="AP21" s="42"/>
      <c r="AQ21" s="42"/>
      <c r="AR21" s="42"/>
      <c r="AS21" s="42"/>
      <c r="AT21" s="42"/>
    </row>
    <row r="22" spans="1:46" x14ac:dyDescent="0.25">
      <c r="A22" s="23" t="str">
        <f t="shared" si="1"/>
        <v>CIMS.CAN.CAN.Transportation Freight.Freight.Land.Light MediumGasoline ExistingMarket share</v>
      </c>
      <c r="B22" s="1" t="s">
        <v>263</v>
      </c>
      <c r="C22" s="1" t="s">
        <v>291</v>
      </c>
      <c r="D22" s="1" t="s">
        <v>242</v>
      </c>
      <c r="E22" s="1" t="s">
        <v>240</v>
      </c>
      <c r="G22" s="1" t="s">
        <v>241</v>
      </c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T22" s="15"/>
      <c r="U22" s="1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19"/>
      <c r="AP22" s="19"/>
      <c r="AQ22" s="19"/>
      <c r="AR22" s="19"/>
      <c r="AS22" s="19"/>
      <c r="AT22" s="19"/>
    </row>
    <row r="23" spans="1:46" x14ac:dyDescent="0.25">
      <c r="A23" s="23" t="str">
        <f t="shared" si="1"/>
        <v>CIMS.CAN.CAN.Transportation Freight.Freight.Land.Light MediumPropaneMarket share</v>
      </c>
      <c r="B23" s="1" t="s">
        <v>263</v>
      </c>
      <c r="C23" s="1" t="s">
        <v>291</v>
      </c>
      <c r="D23" s="1" t="s">
        <v>1</v>
      </c>
      <c r="E23" s="1" t="s">
        <v>240</v>
      </c>
      <c r="G23" s="1" t="s">
        <v>241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T23" s="15"/>
      <c r="U23" s="1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19"/>
      <c r="AP23" s="19"/>
      <c r="AQ23" s="19"/>
      <c r="AR23" s="19"/>
      <c r="AS23" s="19"/>
      <c r="AT23" s="19"/>
    </row>
    <row r="24" spans="1:46" x14ac:dyDescent="0.25">
      <c r="A24" s="23" t="str">
        <f t="shared" si="1"/>
        <v>CIMS.CAN.CAN.Transportation Freight.Freight.Land.Heavy.TrucksOutput</v>
      </c>
      <c r="B24" s="1" t="s">
        <v>265</v>
      </c>
      <c r="C24" s="1" t="s">
        <v>291</v>
      </c>
      <c r="E24" s="1" t="s">
        <v>251</v>
      </c>
      <c r="G24" s="1" t="s">
        <v>232</v>
      </c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42"/>
      <c r="AP24" s="42"/>
      <c r="AQ24" s="42"/>
      <c r="AR24" s="42"/>
      <c r="AS24" s="42"/>
      <c r="AT24" s="42"/>
    </row>
    <row r="25" spans="1:46" x14ac:dyDescent="0.25">
      <c r="A25" s="23" t="str">
        <f t="shared" si="1"/>
        <v>CIMS.CAN.CAN.Transportation Freight.Freight.Land.Heavy.TrucksDiesel ExistingService requestedCIMS.CAN.CAN.Fuel Blends.Diesel_Transportation</v>
      </c>
      <c r="B25" s="1" t="s">
        <v>265</v>
      </c>
      <c r="C25" s="1" t="s">
        <v>291</v>
      </c>
      <c r="D25" s="1" t="s">
        <v>234</v>
      </c>
      <c r="E25" s="1" t="s">
        <v>239</v>
      </c>
      <c r="F25" s="1" t="s">
        <v>320</v>
      </c>
      <c r="G25" s="1" t="s">
        <v>233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42"/>
      <c r="AP25" s="42"/>
      <c r="AQ25" s="42"/>
      <c r="AR25" s="42"/>
      <c r="AS25" s="42"/>
      <c r="AT25" s="42"/>
    </row>
    <row r="26" spans="1:46" x14ac:dyDescent="0.25">
      <c r="A26" s="23" t="str">
        <f t="shared" si="1"/>
        <v>CIMS.CAN.CAN.Transportation Freight.Freight.Land.Heavy.TrucksDiesel StandardService requestedCIMS.CAN.CAN.Fuel Blends.Diesel_Transportation</v>
      </c>
      <c r="B26" s="1" t="s">
        <v>265</v>
      </c>
      <c r="C26" s="1" t="s">
        <v>291</v>
      </c>
      <c r="D26" s="1" t="s">
        <v>235</v>
      </c>
      <c r="E26" s="1" t="s">
        <v>239</v>
      </c>
      <c r="F26" s="1" t="s">
        <v>320</v>
      </c>
      <c r="G26" s="1" t="s">
        <v>233</v>
      </c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T26" s="43"/>
      <c r="U26" s="1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19"/>
      <c r="AP26" s="19"/>
      <c r="AQ26" s="19"/>
      <c r="AR26" s="19"/>
      <c r="AS26" s="19"/>
      <c r="AT26" s="19"/>
    </row>
    <row r="27" spans="1:46" x14ac:dyDescent="0.25">
      <c r="A27" s="23" t="str">
        <f t="shared" si="1"/>
        <v>CIMS.CAN.CAN.Transportation Freight.Freight.Land.Heavy.TrucksDiesel EfficientService requestedCIMS.CAN.CAN.Fuel Blends.Diesel_Transportation</v>
      </c>
      <c r="B27" s="1" t="s">
        <v>265</v>
      </c>
      <c r="C27" s="1" t="s">
        <v>291</v>
      </c>
      <c r="D27" s="1" t="s">
        <v>236</v>
      </c>
      <c r="E27" s="1" t="s">
        <v>239</v>
      </c>
      <c r="F27" s="1" t="s">
        <v>320</v>
      </c>
      <c r="G27" s="1" t="s">
        <v>233</v>
      </c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T27" s="15"/>
      <c r="U27" s="1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19"/>
      <c r="AP27" s="19"/>
      <c r="AQ27" s="19"/>
      <c r="AR27" s="19"/>
      <c r="AS27" s="19"/>
      <c r="AT27" s="19"/>
    </row>
    <row r="28" spans="1:46" x14ac:dyDescent="0.25">
      <c r="A28" s="23" t="str">
        <f t="shared" si="1"/>
        <v>CIMS.CAN.CAN.Transportation Freight.Freight.Land.Heavy.TrucksDiesel ExistingMarket share</v>
      </c>
      <c r="B28" s="1" t="s">
        <v>265</v>
      </c>
      <c r="C28" s="1" t="s">
        <v>291</v>
      </c>
      <c r="D28" s="1" t="s">
        <v>234</v>
      </c>
      <c r="E28" s="1" t="s">
        <v>240</v>
      </c>
      <c r="G28" s="1" t="s">
        <v>241</v>
      </c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42"/>
      <c r="AP28" s="42"/>
      <c r="AQ28" s="42"/>
      <c r="AR28" s="42"/>
      <c r="AS28" s="42"/>
      <c r="AT28" s="42"/>
    </row>
    <row r="29" spans="1:46" x14ac:dyDescent="0.25">
      <c r="A29" s="23" t="str">
        <f t="shared" si="1"/>
        <v>CIMS.CAN.CAN.Transportation Freight.Freight.Land.Heavy.RailDiesel ExistingService requestedCIMS.Generic Fuels.Diesel</v>
      </c>
      <c r="B29" s="1" t="s">
        <v>266</v>
      </c>
      <c r="C29" s="1" t="s">
        <v>291</v>
      </c>
      <c r="D29" s="1" t="s">
        <v>234</v>
      </c>
      <c r="E29" s="1" t="s">
        <v>239</v>
      </c>
      <c r="F29" s="1" t="s">
        <v>245</v>
      </c>
      <c r="G29" s="1" t="s">
        <v>233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42"/>
      <c r="AP29" s="42"/>
      <c r="AQ29" s="42"/>
      <c r="AR29" s="42"/>
      <c r="AS29" s="42"/>
      <c r="AT29" s="42"/>
    </row>
    <row r="30" spans="1:46" x14ac:dyDescent="0.25">
      <c r="A30" s="23" t="str">
        <f t="shared" si="1"/>
        <v>CIMS.CAN.CAN.Transportation Freight.Freight.Land.Heavy.RailDiesel StandardService requestedCIMS.Generic Fuels.Diesel</v>
      </c>
      <c r="B30" s="1" t="s">
        <v>266</v>
      </c>
      <c r="C30" s="1" t="s">
        <v>291</v>
      </c>
      <c r="D30" s="1" t="s">
        <v>235</v>
      </c>
      <c r="E30" s="1" t="s">
        <v>239</v>
      </c>
      <c r="F30" s="1" t="s">
        <v>245</v>
      </c>
      <c r="G30" s="1" t="s">
        <v>233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T30" s="15"/>
      <c r="U30" s="1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19"/>
      <c r="AP30" s="19"/>
      <c r="AQ30" s="19"/>
      <c r="AR30" s="19"/>
      <c r="AS30" s="19"/>
      <c r="AT30" s="19"/>
    </row>
    <row r="31" spans="1:46" x14ac:dyDescent="0.25">
      <c r="A31" s="23" t="str">
        <f t="shared" si="1"/>
        <v>CIMS.CAN.CAN.Transportation Freight.Freight.Land.Heavy.RailDiesel EfficientService requestedCIMS.Generic Fuels.Diesel</v>
      </c>
      <c r="B31" s="1" t="s">
        <v>266</v>
      </c>
      <c r="C31" s="1" t="s">
        <v>291</v>
      </c>
      <c r="D31" s="1" t="s">
        <v>236</v>
      </c>
      <c r="E31" s="1" t="s">
        <v>239</v>
      </c>
      <c r="F31" s="1" t="s">
        <v>245</v>
      </c>
      <c r="G31" s="1" t="s">
        <v>233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T31" s="15"/>
      <c r="U31" s="1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19"/>
      <c r="AP31" s="19"/>
      <c r="AQ31" s="19"/>
      <c r="AR31" s="19"/>
      <c r="AS31" s="19"/>
      <c r="AT31" s="19"/>
    </row>
    <row r="32" spans="1:46" x14ac:dyDescent="0.25">
      <c r="A32" s="23" t="str">
        <f t="shared" si="1"/>
        <v>CIMS.CAN.CAN.Transportation Freight.Freight.Land.Heavy.RailDiesel ExistingMarket share</v>
      </c>
      <c r="B32" s="1" t="s">
        <v>266</v>
      </c>
      <c r="C32" s="1" t="s">
        <v>291</v>
      </c>
      <c r="D32" s="1" t="s">
        <v>234</v>
      </c>
      <c r="E32" s="1" t="s">
        <v>240</v>
      </c>
      <c r="G32" s="1" t="s">
        <v>241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42"/>
      <c r="AP32" s="42"/>
      <c r="AQ32" s="42"/>
      <c r="AR32" s="42"/>
      <c r="AS32" s="42"/>
      <c r="AT32" s="42"/>
    </row>
    <row r="33" spans="1:48" x14ac:dyDescent="0.25">
      <c r="A33" s="23" t="str">
        <f t="shared" si="1"/>
        <v>CIMS.CAN.CAN.Transportation Freight.Freight.MarineDiesel ExistingService requestedCIMS.Generic Fuels.Diesel</v>
      </c>
      <c r="B33" s="1" t="s">
        <v>261</v>
      </c>
      <c r="C33" s="1" t="s">
        <v>291</v>
      </c>
      <c r="D33" s="1" t="s">
        <v>234</v>
      </c>
      <c r="E33" s="1" t="s">
        <v>239</v>
      </c>
      <c r="F33" s="1" t="s">
        <v>245</v>
      </c>
      <c r="G33" s="1" t="s">
        <v>233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42"/>
      <c r="AP33" s="42"/>
      <c r="AQ33" s="42"/>
      <c r="AR33" s="42"/>
      <c r="AS33" s="42"/>
      <c r="AT33" s="42"/>
    </row>
    <row r="34" spans="1:48" x14ac:dyDescent="0.25">
      <c r="A34" s="23" t="str">
        <f t="shared" si="1"/>
        <v>CIMS.CAN.CAN.Transportation Freight.Freight.MarineDiesel StandardService requestedCIMS.Generic Fuels.Diesel</v>
      </c>
      <c r="B34" s="1" t="s">
        <v>261</v>
      </c>
      <c r="C34" s="1" t="s">
        <v>291</v>
      </c>
      <c r="D34" s="1" t="s">
        <v>235</v>
      </c>
      <c r="E34" s="1" t="s">
        <v>239</v>
      </c>
      <c r="F34" s="1" t="s">
        <v>245</v>
      </c>
      <c r="G34" s="1" t="s">
        <v>233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T34" s="43"/>
      <c r="U34" s="1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19"/>
      <c r="AP34" s="19"/>
      <c r="AQ34" s="19"/>
      <c r="AR34" s="19"/>
      <c r="AS34" s="19"/>
      <c r="AT34" s="19"/>
    </row>
    <row r="35" spans="1:48" x14ac:dyDescent="0.25">
      <c r="A35" s="23" t="str">
        <f t="shared" si="1"/>
        <v>CIMS.CAN.CAN.Transportation Freight.Freight.MarineDiesel EfficientService requestedCIMS.Generic Fuels.Diesel</v>
      </c>
      <c r="B35" s="1" t="s">
        <v>261</v>
      </c>
      <c r="C35" s="1" t="s">
        <v>291</v>
      </c>
      <c r="D35" s="1" t="s">
        <v>236</v>
      </c>
      <c r="E35" s="1" t="s">
        <v>239</v>
      </c>
      <c r="F35" s="1" t="s">
        <v>245</v>
      </c>
      <c r="G35" s="1" t="s">
        <v>233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T35" s="15"/>
      <c r="U35" s="1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19"/>
      <c r="AP35" s="19"/>
      <c r="AQ35" s="19"/>
      <c r="AR35" s="19"/>
      <c r="AS35" s="19"/>
      <c r="AT35" s="19"/>
    </row>
    <row r="36" spans="1:48" x14ac:dyDescent="0.25">
      <c r="A36" s="23" t="str">
        <f t="shared" si="1"/>
        <v>CIMS.CAN.CAN.Transportation Freight.Freight.MarineFuel Oil ExistingService requestedCIMS.Generic Fuels.Fuel Oil</v>
      </c>
      <c r="B36" s="1" t="s">
        <v>261</v>
      </c>
      <c r="C36" s="1" t="s">
        <v>291</v>
      </c>
      <c r="D36" s="1" t="s">
        <v>246</v>
      </c>
      <c r="E36" s="1" t="s">
        <v>239</v>
      </c>
      <c r="F36" s="1" t="s">
        <v>249</v>
      </c>
      <c r="G36" s="1" t="s">
        <v>233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42"/>
      <c r="AP36" s="42"/>
      <c r="AQ36" s="42"/>
      <c r="AR36" s="42"/>
      <c r="AS36" s="42"/>
      <c r="AT36" s="42"/>
    </row>
    <row r="37" spans="1:48" x14ac:dyDescent="0.25">
      <c r="A37" s="23" t="str">
        <f t="shared" si="1"/>
        <v>CIMS.CAN.CAN.Transportation Freight.Freight.MarineFuel Oil StandardService requestedCIMS.Generic Fuels.Fuel Oil</v>
      </c>
      <c r="B37" s="1" t="s">
        <v>261</v>
      </c>
      <c r="C37" s="1" t="s">
        <v>291</v>
      </c>
      <c r="D37" s="1" t="s">
        <v>247</v>
      </c>
      <c r="E37" s="1" t="s">
        <v>239</v>
      </c>
      <c r="F37" s="1" t="s">
        <v>249</v>
      </c>
      <c r="G37" s="1" t="s">
        <v>233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T37" s="43"/>
      <c r="U37" s="1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19"/>
      <c r="AP37" s="19"/>
      <c r="AQ37" s="19"/>
      <c r="AR37" s="19"/>
      <c r="AS37" s="19"/>
      <c r="AT37" s="19"/>
    </row>
    <row r="38" spans="1:48" x14ac:dyDescent="0.25">
      <c r="A38" s="23" t="str">
        <f t="shared" si="1"/>
        <v>CIMS.CAN.CAN.Transportation Freight.Freight.MarineFuel Oil EfficientService requestedCIMS.Generic Fuels.Fuel Oil</v>
      </c>
      <c r="B38" s="1" t="s">
        <v>261</v>
      </c>
      <c r="C38" s="1" t="s">
        <v>291</v>
      </c>
      <c r="D38" s="1" t="s">
        <v>248</v>
      </c>
      <c r="E38" s="1" t="s">
        <v>239</v>
      </c>
      <c r="F38" s="1" t="s">
        <v>249</v>
      </c>
      <c r="G38" s="1" t="s">
        <v>233</v>
      </c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T38" s="15"/>
      <c r="U38" s="1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19"/>
      <c r="AP38" s="19"/>
      <c r="AQ38" s="19"/>
      <c r="AR38" s="19"/>
      <c r="AS38" s="19"/>
      <c r="AT38" s="19"/>
    </row>
    <row r="39" spans="1:48" x14ac:dyDescent="0.25">
      <c r="A39" s="23" t="str">
        <f t="shared" si="1"/>
        <v>CIMS.CAN.CAN.Transportation Freight.Freight.MarineDiesel ExistingMarket share</v>
      </c>
      <c r="B39" s="1" t="s">
        <v>261</v>
      </c>
      <c r="C39" s="1" t="s">
        <v>291</v>
      </c>
      <c r="D39" s="1" t="s">
        <v>234</v>
      </c>
      <c r="E39" s="1" t="s">
        <v>240</v>
      </c>
      <c r="G39" s="1" t="s">
        <v>241</v>
      </c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42"/>
      <c r="AP39" s="42"/>
      <c r="AQ39" s="42"/>
      <c r="AR39" s="42"/>
      <c r="AS39" s="42"/>
      <c r="AT39" s="42"/>
    </row>
    <row r="40" spans="1:48" x14ac:dyDescent="0.25">
      <c r="A40" s="23" t="str">
        <f t="shared" si="1"/>
        <v>CIMS.CAN.CAN.Transportation Freight.Freight.MarineFuel Oil ExistingMarket share</v>
      </c>
      <c r="B40" s="1" t="s">
        <v>261</v>
      </c>
      <c r="C40" s="1" t="s">
        <v>291</v>
      </c>
      <c r="D40" s="1" t="s">
        <v>246</v>
      </c>
      <c r="E40" s="1" t="s">
        <v>240</v>
      </c>
      <c r="G40" s="1" t="s">
        <v>241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T40" s="15"/>
      <c r="U40" s="1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19"/>
      <c r="AP40" s="19"/>
      <c r="AQ40" s="19"/>
      <c r="AR40" s="19"/>
      <c r="AS40" s="19"/>
      <c r="AT40" s="19"/>
    </row>
    <row r="41" spans="1:48" x14ac:dyDescent="0.25"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</row>
    <row r="42" spans="1:48" x14ac:dyDescent="0.25">
      <c r="A42" s="23" t="str">
        <f t="shared" ref="A42:A78" si="9">B42&amp;D42&amp;E42&amp;F42</f>
        <v>CIMS.CAN.BCService requestedCIMS.CAN.BC.Transportation Freight</v>
      </c>
      <c r="B42" s="1" t="s">
        <v>76</v>
      </c>
      <c r="C42" s="1" t="s">
        <v>292</v>
      </c>
      <c r="E42" s="1" t="s">
        <v>239</v>
      </c>
      <c r="F42" s="6" t="s">
        <v>78</v>
      </c>
      <c r="G42" s="1" t="s">
        <v>232</v>
      </c>
      <c r="H42" s="5">
        <f t="shared" ref="H42:R42" si="10">INDEX($T42:$AT42,MATCH(H$1,$T$2:$AT$2,0))</f>
        <v>98119514.72617504</v>
      </c>
      <c r="I42" s="5">
        <f t="shared" si="10"/>
        <v>67466151.173472181</v>
      </c>
      <c r="J42" s="5">
        <f t="shared" si="10"/>
        <v>66021420.851382352</v>
      </c>
      <c r="K42" s="5">
        <f t="shared" si="10"/>
        <v>81811993.539459452</v>
      </c>
      <c r="L42" s="5">
        <f t="shared" si="10"/>
        <v>106497082.12051351</v>
      </c>
      <c r="M42" s="5">
        <f t="shared" si="10"/>
        <v>111295462.17287603</v>
      </c>
      <c r="N42" s="5">
        <f t="shared" si="10"/>
        <v>116338607.83210841</v>
      </c>
      <c r="O42" s="5">
        <f t="shared" si="10"/>
        <v>121639004.60407984</v>
      </c>
      <c r="P42" s="5">
        <f t="shared" si="10"/>
        <v>127209774.88093942</v>
      </c>
      <c r="Q42" s="5">
        <f t="shared" si="10"/>
        <v>133064710.4287172</v>
      </c>
      <c r="R42" s="5">
        <f t="shared" si="10"/>
        <v>139218306.53211933</v>
      </c>
      <c r="T42" s="5">
        <f>SUM(BC!C$209,BC!C$247,BC!C$285,BC!C$71,BC!C$105,BC!C$173)*1000</f>
        <v>98119514.72617504</v>
      </c>
      <c r="U42" s="5">
        <f>SUM(BC!D$209,BC!D$247,BC!D$285,BC!D$71,BC!D$105,BC!D$173)*1000</f>
        <v>86564628.407944635</v>
      </c>
      <c r="V42" s="5">
        <f>SUM(BC!E$209,BC!E$247,BC!E$285,BC!E$71,BC!E$105,BC!E$173)*1000</f>
        <v>82488163.627794042</v>
      </c>
      <c r="W42" s="5">
        <f>SUM(BC!F$209,BC!F$247,BC!F$285,BC!F$71,BC!F$105,BC!F$173)*1000</f>
        <v>73546715.137089491</v>
      </c>
      <c r="X42" s="5">
        <f>SUM(BC!G$209,BC!G$247,BC!G$285,BC!G$71,BC!G$105,BC!G$173)*1000</f>
        <v>67025730.034016103</v>
      </c>
      <c r="Y42" s="5">
        <f>SUM(BC!H$209,BC!H$247,BC!H$285,BC!H$71,BC!H$105,BC!H$173)*1000</f>
        <v>67466151.173472181</v>
      </c>
      <c r="Z42" s="5">
        <f>SUM(BC!I$209,BC!I$247,BC!I$285,BC!I$71,BC!I$105,BC!I$173)*1000</f>
        <v>65536931.802711189</v>
      </c>
      <c r="AA42" s="5">
        <f>SUM(BC!J$209,BC!J$247,BC!J$285,BC!J$71,BC!J$105,BC!J$173)*1000</f>
        <v>65188188.198837891</v>
      </c>
      <c r="AB42" s="5">
        <f>SUM(BC!K$209,BC!K$247,BC!K$285,BC!K$71,BC!K$105,BC!K$173)*1000</f>
        <v>72751366.275934607</v>
      </c>
      <c r="AC42" s="5">
        <f>SUM(BC!L$209,BC!L$247,BC!L$285,BC!L$71,BC!L$105,BC!L$173)*1000</f>
        <v>57663559.59304256</v>
      </c>
      <c r="AD42" s="5">
        <f>SUM(BC!M$209,BC!M$247,BC!M$285,BC!M$71,BC!M$105,BC!M$173)*1000</f>
        <v>66021420.851382352</v>
      </c>
      <c r="AE42" s="5">
        <f>SUM(BC!N$209,BC!N$247,BC!N$285,BC!N$71,BC!N$105,BC!N$173)*1000</f>
        <v>67448484.513225511</v>
      </c>
      <c r="AF42" s="5">
        <f>SUM(BC!O$209,BC!O$247,BC!O$285,BC!O$71,BC!O$105,BC!O$173)*1000</f>
        <v>72140310.540016785</v>
      </c>
      <c r="AG42" s="5">
        <f>SUM(BC!P$209,BC!P$247,BC!P$285,BC!P$71,BC!P$105,BC!P$173)*1000</f>
        <v>69018314.566542774</v>
      </c>
      <c r="AH42" s="5">
        <f>SUM(BC!Q$209,BC!Q$247,BC!Q$285,BC!Q$71,BC!Q$105,BC!Q$173)*1000</f>
        <v>78093203.370723516</v>
      </c>
      <c r="AI42" s="5">
        <f>SUM(BC!R$209,BC!R$247,BC!R$285,BC!R$71,BC!R$105,BC!R$173)*1000</f>
        <v>81811993.539459452</v>
      </c>
      <c r="AJ42" s="5">
        <f>SUM(BC!S$209,BC!S$247,BC!S$285,BC!S$71,BC!S$105,BC!S$173)*1000</f>
        <v>94659745.826509953</v>
      </c>
      <c r="AK42" s="5">
        <f>SUM(BC!T$209,BC!T$247,BC!T$285,BC!T$71,BC!T$105,BC!T$173)*1000</f>
        <v>108961836.66941364</v>
      </c>
      <c r="AL42" s="5">
        <f>SUM(BC!U$209,BC!U$247,BC!U$285,BC!U$71,BC!U$105,BC!U$173)*1000</f>
        <v>105869680.06814146</v>
      </c>
      <c r="AM42" s="5">
        <f>SUM(BC!V$209,BC!V$247,BC!V$285,BC!V$71,BC!V$105,BC!V$173)*1000</f>
        <v>106497082.12051351</v>
      </c>
      <c r="AN42" s="5">
        <f>SUM(BC!W$209,BC!W$247,BC!W$285,BC!W$71,BC!W$105,BC!W$173)*1000</f>
        <v>100964774.06338204</v>
      </c>
      <c r="AO42" s="19">
        <f t="shared" ref="AO42" si="11">SUM(AO45:AO47)</f>
        <v>111295462.17287603</v>
      </c>
      <c r="AP42" s="19">
        <f t="shared" ref="AP42:AT42" si="12">SUM(AP45:AP47)</f>
        <v>116338607.83210841</v>
      </c>
      <c r="AQ42" s="19">
        <f t="shared" si="12"/>
        <v>121639004.60407984</v>
      </c>
      <c r="AR42" s="19">
        <f t="shared" si="12"/>
        <v>127209774.88093942</v>
      </c>
      <c r="AS42" s="19">
        <f t="shared" si="12"/>
        <v>133064710.4287172</v>
      </c>
      <c r="AT42" s="19">
        <f t="shared" si="12"/>
        <v>139218306.53211933</v>
      </c>
    </row>
    <row r="43" spans="1:48" x14ac:dyDescent="0.25">
      <c r="A43" s="23" t="str">
        <f t="shared" si="9"/>
        <v>CIMS.CAN.BC.Transportation FreightService requestedCIMS.CAN.BC.Transportation Freight.Freight</v>
      </c>
      <c r="B43" s="1" t="s">
        <v>78</v>
      </c>
      <c r="C43" s="1" t="s">
        <v>292</v>
      </c>
      <c r="E43" s="1" t="s">
        <v>239</v>
      </c>
      <c r="F43" s="1" t="s">
        <v>79</v>
      </c>
      <c r="G43" s="1" t="s">
        <v>232</v>
      </c>
      <c r="H43" s="24">
        <v>1</v>
      </c>
      <c r="I43" s="24">
        <v>1</v>
      </c>
      <c r="J43" s="24">
        <v>1</v>
      </c>
      <c r="K43" s="24">
        <v>1</v>
      </c>
      <c r="L43" s="24">
        <v>1</v>
      </c>
      <c r="M43" s="24">
        <v>1</v>
      </c>
      <c r="N43" s="24">
        <v>1</v>
      </c>
      <c r="O43" s="24">
        <v>1</v>
      </c>
      <c r="P43" s="24">
        <v>1</v>
      </c>
      <c r="Q43" s="24">
        <v>1</v>
      </c>
      <c r="R43" s="24">
        <v>1</v>
      </c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7"/>
      <c r="AP43" s="27"/>
      <c r="AQ43" s="27"/>
      <c r="AR43" s="27"/>
      <c r="AS43" s="27"/>
      <c r="AT43" s="27"/>
    </row>
    <row r="44" spans="1:48" x14ac:dyDescent="0.25">
      <c r="A44" s="23" t="str">
        <f t="shared" si="9"/>
        <v>CIMS.CAN.BC.Transportation FreightService requestedCIMS.CAN.BC.Transportation Freight.Off Road</v>
      </c>
      <c r="B44" s="1" t="s">
        <v>78</v>
      </c>
      <c r="C44" s="1" t="s">
        <v>292</v>
      </c>
      <c r="E44" s="1" t="s">
        <v>239</v>
      </c>
      <c r="F44" s="1" t="s">
        <v>80</v>
      </c>
      <c r="G44" s="1" t="s">
        <v>232</v>
      </c>
      <c r="H44" s="24">
        <f>INDEX(Inputs!$C$27:$C$41,MATCH($F44,Inputs!$B$27:$B$41,0))</f>
        <v>0.11</v>
      </c>
      <c r="I44" s="24">
        <f>INDEX(Inputs!$C$27:$C$41,MATCH($F44,Inputs!$B$27:$B$41,0))</f>
        <v>0.11</v>
      </c>
      <c r="J44" s="24">
        <f>INDEX(Inputs!$C$27:$C$41,MATCH($F44,Inputs!$B$27:$B$41,0))</f>
        <v>0.11</v>
      </c>
      <c r="K44" s="24">
        <f>INDEX(Inputs!$C$27:$C$41,MATCH($F44,Inputs!$B$27:$B$41,0))</f>
        <v>0.11</v>
      </c>
      <c r="L44" s="24">
        <f>INDEX(Inputs!$C$27:$C$41,MATCH($F44,Inputs!$B$27:$B$41,0))</f>
        <v>0.11</v>
      </c>
      <c r="M44" s="24">
        <f>INDEX(Inputs!$C$27:$C$41,MATCH($F44,Inputs!$B$27:$B$41,0))</f>
        <v>0.11</v>
      </c>
      <c r="N44" s="24">
        <f>INDEX(Inputs!$C$27:$C$41,MATCH($F44,Inputs!$B$27:$B$41,0))</f>
        <v>0.11</v>
      </c>
      <c r="O44" s="24">
        <f>INDEX(Inputs!$C$27:$C$41,MATCH($F44,Inputs!$B$27:$B$41,0))</f>
        <v>0.11</v>
      </c>
      <c r="P44" s="24">
        <f>INDEX(Inputs!$C$27:$C$41,MATCH($F44,Inputs!$B$27:$B$41,0))</f>
        <v>0.11</v>
      </c>
      <c r="Q44" s="24">
        <f>INDEX(Inputs!$C$27:$C$41,MATCH($F44,Inputs!$B$27:$B$41,0))</f>
        <v>0.11</v>
      </c>
      <c r="R44" s="24">
        <f>INDEX(Inputs!$C$27:$C$41,MATCH($F44,Inputs!$B$27:$B$41,0))</f>
        <v>0.11</v>
      </c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7"/>
      <c r="AP44" s="27"/>
      <c r="AQ44" s="27"/>
      <c r="AR44" s="27"/>
      <c r="AS44" s="27"/>
      <c r="AT44" s="27"/>
    </row>
    <row r="45" spans="1:48" x14ac:dyDescent="0.25">
      <c r="A45" s="23" t="str">
        <f t="shared" si="9"/>
        <v>CIMS.CAN.BC.Transportation Freight.FreightService requestedCIMS.CAN.BC.Transportation Freight.Freight.Land</v>
      </c>
      <c r="B45" s="1" t="s">
        <v>79</v>
      </c>
      <c r="C45" s="1" t="s">
        <v>292</v>
      </c>
      <c r="E45" s="1" t="s">
        <v>239</v>
      </c>
      <c r="F45" s="1" t="s">
        <v>81</v>
      </c>
      <c r="G45" s="1" t="s">
        <v>232</v>
      </c>
      <c r="H45" s="15">
        <f t="shared" ref="H45:R45" si="13">INDEX($T45:$AT45,MATCH(H$1,$T$2:$AT$2,0))/INDEX($T42:$AT42,MATCH(H$1,$T$2:$AT$2,0))</f>
        <v>0.89775927882437556</v>
      </c>
      <c r="I45" s="43">
        <f>AVERAGE(H45,J45)</f>
        <v>0.84902128957226441</v>
      </c>
      <c r="J45" s="15">
        <f t="shared" si="13"/>
        <v>0.80028330032015327</v>
      </c>
      <c r="K45" s="15">
        <f t="shared" si="13"/>
        <v>0.84851577862422256</v>
      </c>
      <c r="L45" s="15">
        <f t="shared" si="13"/>
        <v>0.88171888469551052</v>
      </c>
      <c r="M45" s="15">
        <f t="shared" si="13"/>
        <v>0.88674196741849165</v>
      </c>
      <c r="N45" s="15">
        <f t="shared" si="13"/>
        <v>0.8915746808768793</v>
      </c>
      <c r="O45" s="15">
        <f t="shared" si="13"/>
        <v>0.8962220001989234</v>
      </c>
      <c r="P45" s="15">
        <f t="shared" si="13"/>
        <v>0.90068896737960957</v>
      </c>
      <c r="Q45" s="15">
        <f t="shared" si="13"/>
        <v>0.90498066973952762</v>
      </c>
      <c r="R45" s="15">
        <f t="shared" si="13"/>
        <v>0.90910222000985619</v>
      </c>
      <c r="T45" s="5">
        <f>SUM(BC!C$209,BC!C$71,BC!C$105,BC!C$173)*1000</f>
        <v>88087704.779168606</v>
      </c>
      <c r="U45" s="5">
        <f>SUM(BC!D$209,BC!D$71,BC!D$105,BC!D$173)*1000</f>
        <v>75551617.002377808</v>
      </c>
      <c r="V45" s="5">
        <f>SUM(BC!E$209,BC!E$71,BC!E$105,BC!E$173)*1000</f>
        <v>69242298.216394648</v>
      </c>
      <c r="W45" s="5">
        <f>SUM(BC!F$209,BC!F$71,BC!F$105,BC!F$173)*1000</f>
        <v>56077663.061147504</v>
      </c>
      <c r="X45" s="5">
        <f>SUM(BC!G$209,BC!G$71,BC!G$105,BC!G$173)*1000</f>
        <v>51385597.452605799</v>
      </c>
      <c r="Y45" s="5">
        <f>SUM(BC!H$209,BC!H$71,BC!H$105,BC!H$173)*1000</f>
        <v>51554988.423812002</v>
      </c>
      <c r="Z45" s="5">
        <f>SUM(BC!I$209,BC!I$71,BC!I$105,BC!I$173)*1000</f>
        <v>47770722.647860788</v>
      </c>
      <c r="AA45" s="5">
        <f>SUM(BC!J$209,BC!J$71,BC!J$105,BC!J$173)*1000</f>
        <v>48208076.193272777</v>
      </c>
      <c r="AB45" s="5">
        <f>SUM(BC!K$209,BC!K$71,BC!K$105,BC!K$173)*1000</f>
        <v>57799346.840475857</v>
      </c>
      <c r="AC45" s="5">
        <f>SUM(BC!L$209,BC!L$71,BC!L$105,BC!L$173)*1000</f>
        <v>44719599.960892238</v>
      </c>
      <c r="AD45" s="5">
        <f>SUM(BC!M$209,BC!M$71,BC!M$105,BC!M$173)*1000</f>
        <v>52835840.570770055</v>
      </c>
      <c r="AE45" s="5">
        <f>SUM(BC!N$209,BC!N$71,BC!N$105,BC!N$173)*1000</f>
        <v>56601704.557885282</v>
      </c>
      <c r="AF45" s="5">
        <f>SUM(BC!O$209,BC!O$71,BC!O$105,BC!O$173)*1000</f>
        <v>60258164.095103472</v>
      </c>
      <c r="AG45" s="5">
        <f>SUM(BC!P$209,BC!P$71,BC!P$105,BC!P$173)*1000</f>
        <v>57706943.640005276</v>
      </c>
      <c r="AH45" s="5">
        <f>SUM(BC!Q$209,BC!Q$71,BC!Q$105,BC!Q$173)*1000</f>
        <v>67208578.316739276</v>
      </c>
      <c r="AI45" s="5">
        <f>SUM(BC!R$209,BC!R$71,BC!R$105,BC!R$173)*1000</f>
        <v>69418767.398934305</v>
      </c>
      <c r="AJ45" s="5">
        <f>SUM(BC!S$209,BC!S$71,BC!S$105,BC!S$173)*1000</f>
        <v>82329605.051331595</v>
      </c>
      <c r="AK45" s="5">
        <f>SUM(BC!T$209,BC!T$71,BC!T$105,BC!T$173)*1000</f>
        <v>97565260.347922444</v>
      </c>
      <c r="AL45" s="5">
        <f>SUM(BC!U$209,BC!U$71,BC!U$105,BC!U$173)*1000</f>
        <v>93946527.270926073</v>
      </c>
      <c r="AM45" s="5">
        <f>SUM(BC!V$209,BC!V$71,BC!V$105,BC!V$173)*1000</f>
        <v>93900488.470625371</v>
      </c>
      <c r="AN45" s="5">
        <f>SUM(BC!W$209,BC!W$71,BC!W$105,BC!W$173)*1000</f>
        <v>88777026.052533537</v>
      </c>
      <c r="AO45" s="19">
        <f t="shared" ref="AO45" si="14">SUM(AO48:AO49)</f>
        <v>98690357.091926411</v>
      </c>
      <c r="AP45" s="19">
        <f t="shared" ref="AP45:AT45" si="15">SUM(AP48:AP49)</f>
        <v>103724557.15157247</v>
      </c>
      <c r="AQ45" s="19">
        <f t="shared" si="15"/>
        <v>109015552.00847448</v>
      </c>
      <c r="AR45" s="19">
        <f t="shared" si="15"/>
        <v>114576440.77810593</v>
      </c>
      <c r="AS45" s="19">
        <f t="shared" si="15"/>
        <v>120420990.76247679</v>
      </c>
      <c r="AT45" s="19">
        <f t="shared" si="15"/>
        <v>126563671.53436235</v>
      </c>
    </row>
    <row r="46" spans="1:48" x14ac:dyDescent="0.25">
      <c r="A46" s="23" t="str">
        <f t="shared" si="9"/>
        <v>CIMS.CAN.BC.Transportation Freight.FreightService requestedCIMS.CAN.BC.Transportation Freight.Freight.Marine</v>
      </c>
      <c r="B46" s="1" t="s">
        <v>79</v>
      </c>
      <c r="C46" s="1" t="s">
        <v>292</v>
      </c>
      <c r="E46" s="1" t="s">
        <v>239</v>
      </c>
      <c r="F46" s="1" t="s">
        <v>82</v>
      </c>
      <c r="G46" s="1" t="s">
        <v>232</v>
      </c>
      <c r="H46" s="15">
        <f t="shared" ref="H46:R46" si="16">INDEX($T46:$AT46,MATCH(H$1,$T$2:$AT$2,0))/INDEX($T42:$AT42,MATCH(H$1,$T$2:$AT$2,0))</f>
        <v>0.10080759863381322</v>
      </c>
      <c r="I46" s="43">
        <f>AVERAGE(H46,J46)</f>
        <v>0.14923552464001463</v>
      </c>
      <c r="J46" s="15">
        <f t="shared" si="16"/>
        <v>0.19766345064621604</v>
      </c>
      <c r="K46" s="15">
        <f t="shared" si="16"/>
        <v>0.15040612067186809</v>
      </c>
      <c r="L46" s="15">
        <f t="shared" si="16"/>
        <v>0.11671433130767911</v>
      </c>
      <c r="M46" s="15">
        <f t="shared" si="16"/>
        <v>0.11168232274023471</v>
      </c>
      <c r="N46" s="15">
        <f t="shared" si="16"/>
        <v>0.10684102171699041</v>
      </c>
      <c r="O46" s="15">
        <f t="shared" si="16"/>
        <v>0.10218544426906485</v>
      </c>
      <c r="P46" s="15">
        <f t="shared" si="16"/>
        <v>9.7710539442021627E-2</v>
      </c>
      <c r="Q46" s="15">
        <f t="shared" si="16"/>
        <v>9.3411210875278136E-2</v>
      </c>
      <c r="R46" s="15">
        <f t="shared" si="16"/>
        <v>8.9282336752509156E-2</v>
      </c>
      <c r="T46" s="5">
        <f>SUM(BC!C$247)*1000</f>
        <v>9891192.6586607788</v>
      </c>
      <c r="U46" s="5">
        <f>SUM(BC!D$247)*1000</f>
        <v>10896352.849469313</v>
      </c>
      <c r="V46" s="5">
        <f>SUM(BC!E$247)*1000</f>
        <v>13109405.642728543</v>
      </c>
      <c r="W46" s="5">
        <f>SUM(BC!F$247)*1000</f>
        <v>17363009.398590479</v>
      </c>
      <c r="X46" s="5">
        <f>SUM(BC!G$247)*1000</f>
        <v>15528266.617313629</v>
      </c>
      <c r="Y46" s="5">
        <f>SUM(BC!H$247)*1000</f>
        <v>15793479.294189148</v>
      </c>
      <c r="Z46" s="5">
        <f>SUM(BC!I$247)*1000</f>
        <v>17645770.307305694</v>
      </c>
      <c r="AA46" s="5">
        <f>SUM(BC!J$247)*1000</f>
        <v>16868100.136057667</v>
      </c>
      <c r="AB46" s="5">
        <f>SUM(BC!K$247)*1000</f>
        <v>14840025.413464449</v>
      </c>
      <c r="AC46" s="5">
        <f>SUM(BC!L$247)*1000</f>
        <v>12845527.649153149</v>
      </c>
      <c r="AD46" s="5">
        <f>SUM(BC!M$247)*1000</f>
        <v>13050021.862050274</v>
      </c>
      <c r="AE46" s="5">
        <f>SUM(BC!N$247)*1000</f>
        <v>10699397.580303347</v>
      </c>
      <c r="AF46" s="5">
        <f>SUM(BC!O$247)*1000</f>
        <v>11766245.167103471</v>
      </c>
      <c r="AG46" s="5">
        <f>SUM(BC!P$247)*1000</f>
        <v>11196343.240962941</v>
      </c>
      <c r="AH46" s="5">
        <f>SUM(BC!Q$247)*1000</f>
        <v>10770779.875267658</v>
      </c>
      <c r="AI46" s="5">
        <f>SUM(BC!R$247)*1000</f>
        <v>12305024.572702032</v>
      </c>
      <c r="AJ46" s="5">
        <f>SUM(BC!S$247)*1000</f>
        <v>12237036.49623497</v>
      </c>
      <c r="AK46" s="5">
        <f>SUM(BC!T$247)*1000</f>
        <v>11268976.243331071</v>
      </c>
      <c r="AL46" s="5">
        <f>SUM(BC!U$247)*1000</f>
        <v>11751499.689265238</v>
      </c>
      <c r="AM46" s="5">
        <f>SUM(BC!V$247)*1000</f>
        <v>12429735.725914724</v>
      </c>
      <c r="AN46" s="5">
        <f>SUM(BC!W$247)*1000</f>
        <v>12040803.019087115</v>
      </c>
      <c r="AO46" s="47">
        <f t="shared" ref="AO46:AO48" si="17">AM46*(1+$AV46)^5</f>
        <v>12429735.725914724</v>
      </c>
      <c r="AP46" s="19">
        <f t="shared" ref="AP46:AP48" si="18">AO46*(1+$AV46)^5</f>
        <v>12429735.725914724</v>
      </c>
      <c r="AQ46" s="19">
        <f t="shared" ref="AQ46:AQ48" si="19">AP46*(1+$AV46)^5</f>
        <v>12429735.725914724</v>
      </c>
      <c r="AR46" s="19">
        <f t="shared" ref="AR46:AR48" si="20">AQ46*(1+$AV46)^5</f>
        <v>12429735.725914724</v>
      </c>
      <c r="AS46" s="19">
        <f t="shared" ref="AS46:AS48" si="21">AR46*(1+$AV46)^5</f>
        <v>12429735.725914724</v>
      </c>
      <c r="AT46" s="19">
        <f t="shared" ref="AT46:AT48" si="22">AS46*(1+$AV46)^5</f>
        <v>12429735.725914724</v>
      </c>
      <c r="AV46" s="46">
        <f>AV84</f>
        <v>0</v>
      </c>
    </row>
    <row r="47" spans="1:48" x14ac:dyDescent="0.25">
      <c r="A47" s="23" t="str">
        <f t="shared" si="9"/>
        <v>CIMS.CAN.BC.Transportation Freight.FreightService requestedCIMS.CAN.BC.Transportation Freight.Freight.Air</v>
      </c>
      <c r="B47" s="1" t="s">
        <v>79</v>
      </c>
      <c r="C47" s="1" t="s">
        <v>292</v>
      </c>
      <c r="E47" s="1" t="s">
        <v>239</v>
      </c>
      <c r="F47" s="1" t="s">
        <v>83</v>
      </c>
      <c r="G47" s="1" t="s">
        <v>232</v>
      </c>
      <c r="H47" s="15">
        <f t="shared" ref="H47:R47" si="23">INDEX($T47:$AT47,MATCH(H$1,$T$2:$AT$2,0))/INDEX($T42:$AT42,MATCH(H$1,$T$2:$AT$2,0))</f>
        <v>1.4331225418111224E-3</v>
      </c>
      <c r="I47" s="15">
        <f t="shared" si="23"/>
        <v>1.7443333201037101E-3</v>
      </c>
      <c r="J47" s="15">
        <f t="shared" si="23"/>
        <v>2.0532490336305931E-3</v>
      </c>
      <c r="K47" s="15">
        <f t="shared" si="23"/>
        <v>1.0781007039093646E-3</v>
      </c>
      <c r="L47" s="15">
        <f t="shared" si="23"/>
        <v>1.5667839968103929E-3</v>
      </c>
      <c r="M47" s="15">
        <f t="shared" si="23"/>
        <v>1.5757098412735517E-3</v>
      </c>
      <c r="N47" s="15">
        <f t="shared" si="23"/>
        <v>1.5842974061303335E-3</v>
      </c>
      <c r="O47" s="15">
        <f t="shared" si="23"/>
        <v>1.5925555320117596E-3</v>
      </c>
      <c r="P47" s="15">
        <f t="shared" si="23"/>
        <v>1.6004931783687312E-3</v>
      </c>
      <c r="Q47" s="15">
        <f t="shared" si="23"/>
        <v>1.6081193851941809E-3</v>
      </c>
      <c r="R47" s="15">
        <f t="shared" si="23"/>
        <v>1.615443237634781E-3</v>
      </c>
      <c r="T47" s="5">
        <f>SUM(BC!C$285)*1000</f>
        <v>140617.28834564984</v>
      </c>
      <c r="U47" s="5">
        <f>SUM(BC!D$285)*1000</f>
        <v>116658.55609749947</v>
      </c>
      <c r="V47" s="5">
        <f>SUM(BC!E$285)*1000</f>
        <v>136459.76867085751</v>
      </c>
      <c r="W47" s="5">
        <f>SUM(BC!F$285)*1000</f>
        <v>106042.67735151098</v>
      </c>
      <c r="X47" s="5">
        <f>SUM(BC!G$285)*1000</f>
        <v>111865.96409666547</v>
      </c>
      <c r="Y47" s="5">
        <f>SUM(BC!H$285)*1000</f>
        <v>117683.45547104154</v>
      </c>
      <c r="Z47" s="5">
        <f>SUM(BC!I$285)*1000</f>
        <v>120438.84754471053</v>
      </c>
      <c r="AA47" s="5">
        <f>SUM(BC!J$285)*1000</f>
        <v>112011.8695074545</v>
      </c>
      <c r="AB47" s="5">
        <f>SUM(BC!K$285)*1000</f>
        <v>111994.02199428539</v>
      </c>
      <c r="AC47" s="5">
        <f>SUM(BC!L$285)*1000</f>
        <v>98431.982997178624</v>
      </c>
      <c r="AD47" s="5">
        <f>SUM(BC!M$285)*1000</f>
        <v>135558.41856201951</v>
      </c>
      <c r="AE47" s="5">
        <f>SUM(BC!N$285)*1000</f>
        <v>147382.3750368809</v>
      </c>
      <c r="AF47" s="5">
        <f>SUM(BC!O$285)*1000</f>
        <v>115901.27780984344</v>
      </c>
      <c r="AG47" s="5">
        <f>SUM(BC!P$285)*1000</f>
        <v>115027.6855745588</v>
      </c>
      <c r="AH47" s="5">
        <f>SUM(BC!Q$285)*1000</f>
        <v>113845.17871656253</v>
      </c>
      <c r="AI47" s="5">
        <f>SUM(BC!R$285)*1000</f>
        <v>88201.567823119622</v>
      </c>
      <c r="AJ47" s="5">
        <f>SUM(BC!S$285)*1000</f>
        <v>93104.278943394223</v>
      </c>
      <c r="AK47" s="5">
        <f>SUM(BC!T$285)*1000</f>
        <v>127600.07816013556</v>
      </c>
      <c r="AL47" s="5">
        <f>SUM(BC!U$285)*1000</f>
        <v>171653.10795011176</v>
      </c>
      <c r="AM47" s="5">
        <f>SUM(BC!V$285)*1000</f>
        <v>166857.92397342279</v>
      </c>
      <c r="AN47" s="5">
        <f>SUM(BC!W$285)*1000</f>
        <v>146944.9917613958</v>
      </c>
      <c r="AO47" s="47">
        <f t="shared" si="17"/>
        <v>175369.35503488907</v>
      </c>
      <c r="AP47" s="19">
        <f t="shared" si="18"/>
        <v>184314.95462122344</v>
      </c>
      <c r="AQ47" s="19">
        <f t="shared" si="19"/>
        <v>193716.86969063125</v>
      </c>
      <c r="AR47" s="19">
        <f t="shared" si="20"/>
        <v>203598.37691876551</v>
      </c>
      <c r="AS47" s="19">
        <f t="shared" si="21"/>
        <v>213983.94032567041</v>
      </c>
      <c r="AT47" s="19">
        <f t="shared" si="22"/>
        <v>224899.27184227825</v>
      </c>
      <c r="AV47" s="46">
        <f>AV85</f>
        <v>0.01</v>
      </c>
    </row>
    <row r="48" spans="1:48" x14ac:dyDescent="0.25">
      <c r="A48" s="23" t="str">
        <f t="shared" si="9"/>
        <v>CIMS.CAN.BC.Transportation Freight.Freight.LandService requestedCIMS.CAN.BC.Transportation Freight.Freight.Land.Light Medium</v>
      </c>
      <c r="B48" s="1" t="s">
        <v>81</v>
      </c>
      <c r="C48" s="1" t="s">
        <v>292</v>
      </c>
      <c r="E48" s="1" t="s">
        <v>239</v>
      </c>
      <c r="F48" s="1" t="s">
        <v>84</v>
      </c>
      <c r="G48" s="1" t="s">
        <v>232</v>
      </c>
      <c r="H48" s="15">
        <f t="shared" ref="H48:R48" si="24">INDEX($T48:$AT48,MATCH(H$1,$T$2:$AT$2,0))/INDEX($T45:$AT45,MATCH(H$1,$T$2:$AT$2,0))</f>
        <v>6.7634150738779292E-2</v>
      </c>
      <c r="I48" s="15">
        <f t="shared" si="24"/>
        <v>0.17516889128144456</v>
      </c>
      <c r="J48" s="15">
        <f t="shared" si="24"/>
        <v>0.23767630475184021</v>
      </c>
      <c r="K48" s="15">
        <f t="shared" si="24"/>
        <v>0.19211032913809117</v>
      </c>
      <c r="L48" s="15">
        <f t="shared" si="24"/>
        <v>0.16794236691306152</v>
      </c>
      <c r="M48" s="15">
        <f t="shared" si="24"/>
        <v>0.16794236691306158</v>
      </c>
      <c r="N48" s="15">
        <f t="shared" si="24"/>
        <v>0.16794236691306158</v>
      </c>
      <c r="O48" s="15">
        <f t="shared" si="24"/>
        <v>0.16794236691306158</v>
      </c>
      <c r="P48" s="15">
        <f t="shared" si="24"/>
        <v>0.16794236691306155</v>
      </c>
      <c r="Q48" s="15">
        <f t="shared" si="24"/>
        <v>0.16794236691306155</v>
      </c>
      <c r="R48" s="15">
        <f t="shared" si="24"/>
        <v>0.16794236691306155</v>
      </c>
      <c r="T48" s="5">
        <f>SUM(BC!C$71,BC!C$105)*1000</f>
        <v>5957737.1032673782</v>
      </c>
      <c r="U48" s="5">
        <f>SUM(BC!D$71,BC!D$105)*1000</f>
        <v>6519410.5354577927</v>
      </c>
      <c r="V48" s="5">
        <f>SUM(BC!E$71,BC!E$105)*1000</f>
        <v>6563630.3733647391</v>
      </c>
      <c r="W48" s="5">
        <f>SUM(BC!F$71,BC!F$105)*1000</f>
        <v>7772236.1623485126</v>
      </c>
      <c r="X48" s="5">
        <f>SUM(BC!G$71,BC!G$105)*1000</f>
        <v>8642672.5775530618</v>
      </c>
      <c r="Y48" s="5">
        <f>SUM(BC!H$71,BC!H$105)*1000</f>
        <v>9030830.1622268576</v>
      </c>
      <c r="Z48" s="5">
        <f>SUM(BC!I$71,BC!I$105)*1000</f>
        <v>11153319.844959581</v>
      </c>
      <c r="AA48" s="5">
        <f>SUM(BC!J$71,BC!J$105)*1000</f>
        <v>10309881.65596408</v>
      </c>
      <c r="AB48" s="5">
        <f>SUM(BC!K$71,BC!K$105)*1000</f>
        <v>11304363.595249802</v>
      </c>
      <c r="AC48" s="5">
        <f>SUM(BC!L$71,BC!L$105)*1000</f>
        <v>11146793.416763518</v>
      </c>
      <c r="AD48" s="5">
        <f>SUM(BC!M$71,BC!M$105)*1000</f>
        <v>12557827.345317986</v>
      </c>
      <c r="AE48" s="5">
        <f>SUM(BC!N$71,BC!N$105)*1000</f>
        <v>11984503.88315193</v>
      </c>
      <c r="AF48" s="5">
        <f>SUM(BC!O$71,BC!O$105)*1000</f>
        <v>12459057.068236168</v>
      </c>
      <c r="AG48" s="5">
        <f>SUM(BC!P$71,BC!P$105)*1000</f>
        <v>13423548.53063583</v>
      </c>
      <c r="AH48" s="5">
        <f>SUM(BC!Q$71,BC!Q$105)*1000</f>
        <v>13335713.663265374</v>
      </c>
      <c r="AI48" s="5">
        <f>SUM(BC!R$71,BC!R$105)*1000</f>
        <v>13336062.253369862</v>
      </c>
      <c r="AJ48" s="5">
        <f>SUM(BC!S$71,BC!S$105)*1000</f>
        <v>14130686.426067641</v>
      </c>
      <c r="AK48" s="5">
        <f>SUM(BC!T$71,BC!T$105)*1000</f>
        <v>14806363.220833099</v>
      </c>
      <c r="AL48" s="5">
        <f>SUM(BC!U$71,BC!U$105)*1000</f>
        <v>15948907.52243948</v>
      </c>
      <c r="AM48" s="5">
        <f>SUM(BC!V$71,BC!V$105)*1000</f>
        <v>15769870.288049471</v>
      </c>
      <c r="AN48" s="5">
        <f>SUM(BC!W$71,BC!W$105)*1000</f>
        <v>14783433.39028413</v>
      </c>
      <c r="AO48" s="47">
        <f t="shared" si="17"/>
        <v>16574292.161513375</v>
      </c>
      <c r="AP48" s="19">
        <f t="shared" si="18"/>
        <v>17419747.63504421</v>
      </c>
      <c r="AQ48" s="19">
        <f t="shared" si="19"/>
        <v>18308329.834637169</v>
      </c>
      <c r="AR48" s="19">
        <f t="shared" si="20"/>
        <v>19242238.656749334</v>
      </c>
      <c r="AS48" s="19">
        <f t="shared" si="21"/>
        <v>20223786.214666273</v>
      </c>
      <c r="AT48" s="19">
        <f t="shared" si="22"/>
        <v>21255402.562688086</v>
      </c>
      <c r="AV48" s="46">
        <f>AV86</f>
        <v>0.01</v>
      </c>
    </row>
    <row r="49" spans="1:48" x14ac:dyDescent="0.25">
      <c r="A49" s="23" t="str">
        <f t="shared" si="9"/>
        <v>CIMS.CAN.BC.Transportation Freight.Freight.LandService requestedCIMS.CAN.BC.Transportation Freight.Freight.Land.Heavy</v>
      </c>
      <c r="B49" s="1" t="s">
        <v>81</v>
      </c>
      <c r="C49" s="1" t="s">
        <v>292</v>
      </c>
      <c r="E49" s="1" t="s">
        <v>239</v>
      </c>
      <c r="F49" s="1" t="s">
        <v>85</v>
      </c>
      <c r="G49" s="1" t="s">
        <v>232</v>
      </c>
      <c r="H49" s="15">
        <f t="shared" ref="H49:R49" si="25">INDEX($T49:$AT49,MATCH(H$1,$T$2:$AT$2,0))/INDEX($T45:$AT45,MATCH(H$1,$T$2:$AT$2,0))</f>
        <v>0.93236584926122057</v>
      </c>
      <c r="I49" s="15">
        <f>INDEX($T49:$AT49,MATCH(I$1,$T$2:$AT$2,0))/INDEX($T45:$AT45,MATCH(I$1,$T$2:$AT$2,0))</f>
        <v>0.82483110871855536</v>
      </c>
      <c r="J49" s="15">
        <f t="shared" si="25"/>
        <v>0.76232369524816002</v>
      </c>
      <c r="K49" s="15">
        <f t="shared" si="25"/>
        <v>0.80788967086190877</v>
      </c>
      <c r="L49" s="15">
        <f t="shared" si="25"/>
        <v>0.83205763308693825</v>
      </c>
      <c r="M49" s="15">
        <f t="shared" si="25"/>
        <v>0.83205763308693848</v>
      </c>
      <c r="N49" s="15">
        <f t="shared" si="25"/>
        <v>0.83205763308693848</v>
      </c>
      <c r="O49" s="15">
        <f t="shared" si="25"/>
        <v>0.83205763308693848</v>
      </c>
      <c r="P49" s="15">
        <f t="shared" si="25"/>
        <v>0.83205763308693836</v>
      </c>
      <c r="Q49" s="15">
        <f t="shared" si="25"/>
        <v>0.83205763308693836</v>
      </c>
      <c r="R49" s="15">
        <f t="shared" si="25"/>
        <v>0.83205763308693848</v>
      </c>
      <c r="T49" s="5">
        <f>SUM(BC!C$209,BC!C$173)*1000</f>
        <v>82129967.675901219</v>
      </c>
      <c r="U49" s="5">
        <f>SUM(BC!D$209,BC!D$173)*1000</f>
        <v>69032206.466920018</v>
      </c>
      <c r="V49" s="5">
        <f>SUM(BC!E$209,BC!E$173)*1000</f>
        <v>62678667.843029916</v>
      </c>
      <c r="W49" s="5">
        <f>SUM(BC!F$209,BC!F$173)*1000</f>
        <v>48305426.898798995</v>
      </c>
      <c r="X49" s="5">
        <f>SUM(BC!G$209,BC!G$173)*1000</f>
        <v>42742924.875052743</v>
      </c>
      <c r="Y49" s="5">
        <f>SUM(BC!H$209,BC!H$173)*1000</f>
        <v>42524158.261585139</v>
      </c>
      <c r="Z49" s="5">
        <f>SUM(BC!I$209,BC!I$173)*1000</f>
        <v>36617402.802901201</v>
      </c>
      <c r="AA49" s="5">
        <f>SUM(BC!J$209,BC!J$173)*1000</f>
        <v>37898194.537308693</v>
      </c>
      <c r="AB49" s="5">
        <f>SUM(BC!K$209,BC!K$173)*1000</f>
        <v>46494983.245226063</v>
      </c>
      <c r="AC49" s="5">
        <f>SUM(BC!L$209,BC!L$173)*1000</f>
        <v>33572806.544128716</v>
      </c>
      <c r="AD49" s="5">
        <f>SUM(BC!M$209,BC!M$173)*1000</f>
        <v>40278013.22545208</v>
      </c>
      <c r="AE49" s="5">
        <f>SUM(BC!N$209,BC!N$173)*1000</f>
        <v>44617200.674733348</v>
      </c>
      <c r="AF49" s="5">
        <f>SUM(BC!O$209,BC!O$173)*1000</f>
        <v>47799107.026867308</v>
      </c>
      <c r="AG49" s="5">
        <f>SUM(BC!P$209,BC!P$173)*1000</f>
        <v>44283395.109369449</v>
      </c>
      <c r="AH49" s="5">
        <f>SUM(BC!Q$209,BC!Q$173)*1000</f>
        <v>53872864.653473906</v>
      </c>
      <c r="AI49" s="5">
        <f>SUM(BC!R$209,BC!R$173)*1000</f>
        <v>56082705.145564437</v>
      </c>
      <c r="AJ49" s="5">
        <f>SUM(BC!S$209,BC!S$173)*1000</f>
        <v>68198918.625263959</v>
      </c>
      <c r="AK49" s="5">
        <f>SUM(BC!T$209,BC!T$173)*1000</f>
        <v>82758897.127089351</v>
      </c>
      <c r="AL49" s="5">
        <f>SUM(BC!U$209,BC!U$173)*1000</f>
        <v>77997619.748486608</v>
      </c>
      <c r="AM49" s="5">
        <f>SUM(BC!V$209,BC!V$173)*1000</f>
        <v>78130618.182575881</v>
      </c>
      <c r="AN49" s="5">
        <f>SUM(BC!W$209,BC!W$173)*1000</f>
        <v>73993592.662249416</v>
      </c>
      <c r="AO49" s="19">
        <f t="shared" ref="AO49" si="26">SUM(AO50:AO51)</f>
        <v>82116064.930413038</v>
      </c>
      <c r="AP49" s="19">
        <f t="shared" ref="AP49:AT49" si="27">SUM(AP50:AP51)</f>
        <v>86304809.516528264</v>
      </c>
      <c r="AQ49" s="19">
        <f t="shared" si="27"/>
        <v>90707222.173837319</v>
      </c>
      <c r="AR49" s="19">
        <f t="shared" si="27"/>
        <v>95334202.121356592</v>
      </c>
      <c r="AS49" s="19">
        <f t="shared" si="27"/>
        <v>100197204.54781051</v>
      </c>
      <c r="AT49" s="19">
        <f t="shared" si="27"/>
        <v>105308268.97167426</v>
      </c>
    </row>
    <row r="50" spans="1:48" x14ac:dyDescent="0.25">
      <c r="A50" s="23" t="str">
        <f t="shared" si="9"/>
        <v>CIMS.CAN.BC.Transportation Freight.Freight.Land.HeavyTrucksMarket share</v>
      </c>
      <c r="B50" s="1" t="s">
        <v>85</v>
      </c>
      <c r="C50" s="1" t="s">
        <v>292</v>
      </c>
      <c r="D50" s="1" t="s">
        <v>253</v>
      </c>
      <c r="E50" s="1" t="s">
        <v>240</v>
      </c>
      <c r="G50" s="1" t="s">
        <v>241</v>
      </c>
      <c r="H50" s="15">
        <f t="shared" ref="H50:R50" si="28">INDEX($T50:$AT50,MATCH(H$1,$T$2:$AT$2,0))/INDEX($T49:$AT49,MATCH(H$1,$T$2:$AT$2,0))</f>
        <v>0.2384315883733521</v>
      </c>
      <c r="I50" s="15">
        <f t="shared" ref="I50" si="29">INDEX($T50:$AT50,MATCH(I$1,$T$2:$AT$2,0))/INDEX($T49:$AT49,MATCH(I$1,$T$2:$AT$2,0))</f>
        <v>0.45668948585446989</v>
      </c>
      <c r="J50" s="15">
        <f t="shared" si="28"/>
        <v>0.3379241400122221</v>
      </c>
      <c r="K50" s="15">
        <f t="shared" si="28"/>
        <v>0.31360967212133189</v>
      </c>
      <c r="L50" s="15">
        <f t="shared" si="28"/>
        <v>0.26149615247874097</v>
      </c>
      <c r="M50" s="15">
        <f t="shared" si="28"/>
        <v>0.26149615247874097</v>
      </c>
      <c r="N50" s="15">
        <f t="shared" si="28"/>
        <v>0.26149615247874092</v>
      </c>
      <c r="O50" s="15">
        <f t="shared" si="28"/>
        <v>0.26149615247874092</v>
      </c>
      <c r="P50" s="15">
        <f t="shared" si="28"/>
        <v>0.26149615247874086</v>
      </c>
      <c r="Q50" s="15">
        <f t="shared" si="28"/>
        <v>0.26149615247874086</v>
      </c>
      <c r="R50" s="15">
        <f t="shared" si="28"/>
        <v>0.26149615247874086</v>
      </c>
      <c r="T50" s="5">
        <f>SUM(BC!C$173)*1000</f>
        <v>19582378.646017194</v>
      </c>
      <c r="U50" s="5">
        <f>SUM(BC!D$173)*1000</f>
        <v>16589867.779101711</v>
      </c>
      <c r="V50" s="5">
        <f>SUM(BC!E$173)*1000</f>
        <v>16448025.652778793</v>
      </c>
      <c r="W50" s="5">
        <f>SUM(BC!F$173)*1000</f>
        <v>17972414.156974986</v>
      </c>
      <c r="X50" s="5">
        <f>SUM(BC!G$173)*1000</f>
        <v>20603365.812195368</v>
      </c>
      <c r="Y50" s="5">
        <f>SUM(BC!H$173)*1000</f>
        <v>19420335.972877424</v>
      </c>
      <c r="Z50" s="5">
        <f>SUM(BC!I$173)*1000</f>
        <v>14995765.064762972</v>
      </c>
      <c r="AA50" s="5">
        <f>SUM(BC!J$173)*1000</f>
        <v>17363017.850868378</v>
      </c>
      <c r="AB50" s="5">
        <f>SUM(BC!K$173)*1000</f>
        <v>17932903.113880169</v>
      </c>
      <c r="AC50" s="5">
        <f>SUM(BC!L$173)*1000</f>
        <v>13730509.676471492</v>
      </c>
      <c r="AD50" s="5">
        <f>SUM(BC!M$173)*1000</f>
        <v>13610912.980611803</v>
      </c>
      <c r="AE50" s="5">
        <f>SUM(BC!N$173)*1000</f>
        <v>12662590.973937437</v>
      </c>
      <c r="AF50" s="5">
        <f>SUM(BC!O$173)*1000</f>
        <v>14145184.469900982</v>
      </c>
      <c r="AG50" s="5">
        <f>SUM(BC!P$173)*1000</f>
        <v>16004699.748086248</v>
      </c>
      <c r="AH50" s="5">
        <f>SUM(BC!Q$173)*1000</f>
        <v>16939707.657967493</v>
      </c>
      <c r="AI50" s="5">
        <f>SUM(BC!R$173)*1000</f>
        <v>17588078.772377796</v>
      </c>
      <c r="AJ50" s="5">
        <f>SUM(BC!S$173)*1000</f>
        <v>20456164.395574387</v>
      </c>
      <c r="AK50" s="5">
        <f>SUM(BC!T$173)*1000</f>
        <v>20563569.822117459</v>
      </c>
      <c r="AL50" s="5">
        <f>SUM(BC!U$173)*1000</f>
        <v>19083138.653204683</v>
      </c>
      <c r="AM50" s="5">
        <f>SUM(BC!V$173)*1000</f>
        <v>20430856.045529153</v>
      </c>
      <c r="AN50" s="5">
        <f>SUM(BC!W$173)*1000</f>
        <v>19571727.921187401</v>
      </c>
      <c r="AO50" s="47">
        <f t="shared" ref="AO50:AO51" si="30">AM50*(1+$AV50)^5</f>
        <v>21473035.03599748</v>
      </c>
      <c r="AP50" s="19">
        <f t="shared" ref="AP50:AP51" si="31">AO50*(1+$AV50)^5</f>
        <v>22568375.628982764</v>
      </c>
      <c r="AQ50" s="19">
        <f t="shared" ref="AQ50:AQ51" si="32">AP50*(1+$AV50)^5</f>
        <v>23719589.60049279</v>
      </c>
      <c r="AR50" s="19">
        <f t="shared" ref="AR50:AR51" si="33">AQ50*(1+$AV50)^5</f>
        <v>24929527.054365363</v>
      </c>
      <c r="AS50" s="19">
        <f t="shared" ref="AS50:AS51" si="34">AR50*(1+$AV50)^5</f>
        <v>26201183.478377845</v>
      </c>
      <c r="AT50" s="19">
        <f t="shared" ref="AT50:AT51" si="35">AS50*(1+$AV50)^5</f>
        <v>27537707.160289191</v>
      </c>
      <c r="AV50" s="46">
        <f>AV88</f>
        <v>0.01</v>
      </c>
    </row>
    <row r="51" spans="1:48" x14ac:dyDescent="0.25">
      <c r="A51" s="23" t="str">
        <f t="shared" si="9"/>
        <v>CIMS.CAN.BC.Transportation Freight.Freight.Land.HeavyRailMarket share</v>
      </c>
      <c r="B51" s="1" t="s">
        <v>85</v>
      </c>
      <c r="C51" s="1" t="s">
        <v>292</v>
      </c>
      <c r="D51" s="1" t="s">
        <v>55</v>
      </c>
      <c r="E51" s="1" t="s">
        <v>240</v>
      </c>
      <c r="G51" s="1" t="s">
        <v>241</v>
      </c>
      <c r="H51" s="15">
        <f t="shared" ref="H51:R51" si="36">INDEX($T51:$AT51,MATCH(H$1,$T$2:$AT$2,0))/INDEX($T49:$AT49,MATCH(H$1,$T$2:$AT$2,0))</f>
        <v>0.76156841162664801</v>
      </c>
      <c r="I51" s="15">
        <f t="shared" ref="I51" si="37">INDEX($T51:$AT51,MATCH(I$1,$T$2:$AT$2,0))/INDEX($T49:$AT49,MATCH(I$1,$T$2:$AT$2,0))</f>
        <v>0.54331051414553022</v>
      </c>
      <c r="J51" s="15">
        <f t="shared" si="36"/>
        <v>0.66207585998777785</v>
      </c>
      <c r="K51" s="15">
        <f t="shared" si="36"/>
        <v>0.68639032787866805</v>
      </c>
      <c r="L51" s="15">
        <f t="shared" si="36"/>
        <v>0.73850384752125908</v>
      </c>
      <c r="M51" s="15">
        <f t="shared" si="36"/>
        <v>0.73850384752125919</v>
      </c>
      <c r="N51" s="15">
        <f t="shared" si="36"/>
        <v>0.73850384752125908</v>
      </c>
      <c r="O51" s="15">
        <f t="shared" si="36"/>
        <v>0.73850384752125908</v>
      </c>
      <c r="P51" s="15">
        <f t="shared" si="36"/>
        <v>0.73850384752125908</v>
      </c>
      <c r="Q51" s="15">
        <f t="shared" si="36"/>
        <v>0.73850384752125908</v>
      </c>
      <c r="R51" s="15">
        <f t="shared" si="36"/>
        <v>0.73850384752125908</v>
      </c>
      <c r="T51" s="5">
        <f>SUM(BC!C$209)*1000</f>
        <v>62547589.029884033</v>
      </c>
      <c r="U51" s="5">
        <f>SUM(BC!D$209)*1000</f>
        <v>52442338.687818311</v>
      </c>
      <c r="V51" s="5">
        <f>SUM(BC!E$209)*1000</f>
        <v>46230642.190251119</v>
      </c>
      <c r="W51" s="5">
        <f>SUM(BC!F$209)*1000</f>
        <v>30333012.741824009</v>
      </c>
      <c r="X51" s="5">
        <f>SUM(BC!G$209)*1000</f>
        <v>22139559.062857375</v>
      </c>
      <c r="Y51" s="5">
        <f>SUM(BC!H$209)*1000</f>
        <v>23103822.288707718</v>
      </c>
      <c r="Z51" s="5">
        <f>SUM(BC!I$209)*1000</f>
        <v>21621637.738138229</v>
      </c>
      <c r="AA51" s="5">
        <f>SUM(BC!J$209)*1000</f>
        <v>20535176.686440319</v>
      </c>
      <c r="AB51" s="5">
        <f>SUM(BC!K$209)*1000</f>
        <v>28562080.13134589</v>
      </c>
      <c r="AC51" s="5">
        <f>SUM(BC!L$209)*1000</f>
        <v>19842296.867657226</v>
      </c>
      <c r="AD51" s="5">
        <f>SUM(BC!M$209)*1000</f>
        <v>26667100.244840275</v>
      </c>
      <c r="AE51" s="5">
        <f>SUM(BC!N$209)*1000</f>
        <v>31954609.700795915</v>
      </c>
      <c r="AF51" s="5">
        <f>SUM(BC!O$209)*1000</f>
        <v>33653922.556966327</v>
      </c>
      <c r="AG51" s="5">
        <f>SUM(BC!P$209)*1000</f>
        <v>28278695.361283198</v>
      </c>
      <c r="AH51" s="5">
        <f>SUM(BC!Q$209)*1000</f>
        <v>36933156.995506421</v>
      </c>
      <c r="AI51" s="5">
        <f>SUM(BC!R$209)*1000</f>
        <v>38494626.37318664</v>
      </c>
      <c r="AJ51" s="5">
        <f>SUM(BC!S$209)*1000</f>
        <v>47742754.229689568</v>
      </c>
      <c r="AK51" s="5">
        <f>SUM(BC!T$209)*1000</f>
        <v>62195327.304971881</v>
      </c>
      <c r="AL51" s="5">
        <f>SUM(BC!U$209)*1000</f>
        <v>58914481.095281921</v>
      </c>
      <c r="AM51" s="5">
        <f>SUM(BC!V$209)*1000</f>
        <v>57699762.137046732</v>
      </c>
      <c r="AN51" s="5">
        <f>SUM(BC!W$209)*1000</f>
        <v>54421864.741062008</v>
      </c>
      <c r="AO51" s="47">
        <f t="shared" si="30"/>
        <v>60643029.894415565</v>
      </c>
      <c r="AP51" s="19">
        <f t="shared" si="31"/>
        <v>63736433.887545496</v>
      </c>
      <c r="AQ51" s="19">
        <f t="shared" si="32"/>
        <v>66987632.573344529</v>
      </c>
      <c r="AR51" s="19">
        <f t="shared" si="33"/>
        <v>70404675.066991225</v>
      </c>
      <c r="AS51" s="19">
        <f t="shared" si="34"/>
        <v>73996021.069432661</v>
      </c>
      <c r="AT51" s="19">
        <f t="shared" si="35"/>
        <v>77770561.811385065</v>
      </c>
      <c r="AV51" s="46">
        <f>AV89</f>
        <v>0.01</v>
      </c>
    </row>
    <row r="52" spans="1:48" x14ac:dyDescent="0.25">
      <c r="A52" s="23" t="str">
        <f t="shared" si="9"/>
        <v>CIMS.CAN.BC.Transportation Freight.Freight.Land.Light MediumOutput</v>
      </c>
      <c r="B52" s="1" t="s">
        <v>84</v>
      </c>
      <c r="C52" s="1" t="s">
        <v>292</v>
      </c>
      <c r="E52" s="1" t="s">
        <v>251</v>
      </c>
      <c r="G52" s="1" t="s">
        <v>232</v>
      </c>
      <c r="H52" s="15">
        <f t="shared" ref="H52:H78" si="38">T52</f>
        <v>18.062280800253905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T52" s="15">
        <f>AVERAGE(CAN!$C$42:$W$42)/1000</f>
        <v>18.062280800253905</v>
      </c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42"/>
      <c r="AP52" s="42"/>
      <c r="AQ52" s="42"/>
      <c r="AR52" s="42"/>
      <c r="AS52" s="42"/>
      <c r="AT52" s="42"/>
    </row>
    <row r="53" spans="1:48" x14ac:dyDescent="0.25">
      <c r="A53" s="23" t="str">
        <f t="shared" si="9"/>
        <v>CIMS.CAN.BC.Transportation Freight.Freight.Land.Light MediumDiesel ExistingService requestedCIMS.CAN.BC.Fuel Blends.Diesel_Transportation</v>
      </c>
      <c r="B53" s="1" t="s">
        <v>84</v>
      </c>
      <c r="C53" s="1" t="s">
        <v>292</v>
      </c>
      <c r="D53" s="1" t="s">
        <v>234</v>
      </c>
      <c r="E53" s="1" t="s">
        <v>239</v>
      </c>
      <c r="F53" s="1" t="s">
        <v>322</v>
      </c>
      <c r="G53" s="1" t="s">
        <v>233</v>
      </c>
      <c r="H53" s="15">
        <f t="shared" si="38"/>
        <v>8.019236191841717</v>
      </c>
      <c r="I53" s="15"/>
      <c r="J53" s="15"/>
      <c r="K53" s="15"/>
      <c r="L53" s="15"/>
      <c r="M53" s="15"/>
      <c r="N53" s="15"/>
      <c r="O53" s="15"/>
      <c r="P53" s="15"/>
      <c r="Q53" s="15"/>
      <c r="R53" s="15"/>
      <c r="T53" s="15">
        <f>BC!$C$56*1000</f>
        <v>8.019236191841717</v>
      </c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42"/>
      <c r="AP53" s="42"/>
      <c r="AQ53" s="42"/>
      <c r="AR53" s="42"/>
      <c r="AS53" s="42"/>
      <c r="AT53" s="42"/>
    </row>
    <row r="54" spans="1:48" x14ac:dyDescent="0.25">
      <c r="A54" s="23" t="str">
        <f t="shared" si="9"/>
        <v>CIMS.CAN.BC.Transportation Freight.Freight.Land.Light MediumDiesel StandardService requestedCIMS.CAN.BC.Fuel Blends.Diesel_Transportation</v>
      </c>
      <c r="B54" s="1" t="s">
        <v>84</v>
      </c>
      <c r="C54" s="1" t="s">
        <v>292</v>
      </c>
      <c r="D54" s="1" t="s">
        <v>235</v>
      </c>
      <c r="E54" s="1" t="s">
        <v>239</v>
      </c>
      <c r="F54" s="1" t="s">
        <v>322</v>
      </c>
      <c r="G54" s="1" t="s">
        <v>233</v>
      </c>
      <c r="H54" s="15">
        <f t="shared" si="38"/>
        <v>6.8816861885125507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T54" s="15">
        <f>BC!$M$56*1000</f>
        <v>6.8816861885125507</v>
      </c>
      <c r="U54" s="1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19"/>
      <c r="AP54" s="19"/>
      <c r="AQ54" s="19"/>
      <c r="AR54" s="19"/>
      <c r="AS54" s="19"/>
      <c r="AT54" s="19"/>
    </row>
    <row r="55" spans="1:48" x14ac:dyDescent="0.25">
      <c r="A55" s="23" t="str">
        <f t="shared" si="9"/>
        <v>CIMS.CAN.BC.Transportation Freight.Freight.Land.Light MediumDiesel EfficientService requestedCIMS.CAN.BC.Fuel Blends.Diesel_Transportation</v>
      </c>
      <c r="B55" s="1" t="s">
        <v>84</v>
      </c>
      <c r="C55" s="1" t="s">
        <v>292</v>
      </c>
      <c r="D55" s="1" t="s">
        <v>236</v>
      </c>
      <c r="E55" s="1" t="s">
        <v>239</v>
      </c>
      <c r="F55" s="1" t="s">
        <v>322</v>
      </c>
      <c r="G55" s="1" t="s">
        <v>233</v>
      </c>
      <c r="H55" s="15">
        <f t="shared" si="38"/>
        <v>6.0311066209151019</v>
      </c>
      <c r="I55" s="15"/>
      <c r="J55" s="15"/>
      <c r="K55" s="15"/>
      <c r="L55" s="15"/>
      <c r="M55" s="15"/>
      <c r="N55" s="15"/>
      <c r="O55" s="15"/>
      <c r="P55" s="15"/>
      <c r="Q55" s="15"/>
      <c r="R55" s="15"/>
      <c r="T55" s="15">
        <f>BC!$W$56*1000</f>
        <v>6.0311066209151019</v>
      </c>
      <c r="U55" s="1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19"/>
      <c r="AP55" s="19"/>
      <c r="AQ55" s="19"/>
      <c r="AR55" s="19"/>
      <c r="AS55" s="19"/>
      <c r="AT55" s="19"/>
    </row>
    <row r="56" spans="1:48" x14ac:dyDescent="0.25">
      <c r="A56" s="23" t="str">
        <f t="shared" si="9"/>
        <v>CIMS.CAN.BC.Transportation Freight.Freight.Land.Light MediumGasoline ExistingService requestedCIMS.CAN.BC.Fuel Blends.Gasoline_Transportation</v>
      </c>
      <c r="B56" s="1" t="s">
        <v>84</v>
      </c>
      <c r="C56" s="1" t="s">
        <v>292</v>
      </c>
      <c r="D56" s="1" t="s">
        <v>242</v>
      </c>
      <c r="E56" s="1" t="s">
        <v>239</v>
      </c>
      <c r="F56" s="1" t="s">
        <v>323</v>
      </c>
      <c r="G56" s="1" t="s">
        <v>233</v>
      </c>
      <c r="H56" s="15">
        <f t="shared" si="38"/>
        <v>8.019236191841717</v>
      </c>
      <c r="I56" s="15"/>
      <c r="J56" s="15"/>
      <c r="K56" s="15"/>
      <c r="L56" s="15"/>
      <c r="M56" s="15"/>
      <c r="N56" s="15"/>
      <c r="O56" s="15"/>
      <c r="P56" s="15"/>
      <c r="Q56" s="15"/>
      <c r="R56" s="15"/>
      <c r="T56" s="15">
        <f>BC!$C$56*1000</f>
        <v>8.019236191841717</v>
      </c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42"/>
      <c r="AP56" s="42"/>
      <c r="AQ56" s="42"/>
      <c r="AR56" s="42"/>
      <c r="AS56" s="42"/>
      <c r="AT56" s="42"/>
    </row>
    <row r="57" spans="1:48" x14ac:dyDescent="0.25">
      <c r="A57" s="23" t="str">
        <f t="shared" si="9"/>
        <v>CIMS.CAN.BC.Transportation Freight.Freight.Land.Light MediumGasoline StandardService requestedCIMS.CAN.BC.Fuel Blends.Gasoline_Transportation</v>
      </c>
      <c r="B57" s="1" t="s">
        <v>84</v>
      </c>
      <c r="C57" s="1" t="s">
        <v>292</v>
      </c>
      <c r="D57" s="1" t="s">
        <v>243</v>
      </c>
      <c r="E57" s="1" t="s">
        <v>239</v>
      </c>
      <c r="F57" s="1" t="s">
        <v>323</v>
      </c>
      <c r="G57" s="1" t="s">
        <v>233</v>
      </c>
      <c r="H57" s="15">
        <f t="shared" si="38"/>
        <v>6.8816861885125507</v>
      </c>
      <c r="I57" s="15"/>
      <c r="J57" s="15"/>
      <c r="K57" s="15"/>
      <c r="L57" s="15"/>
      <c r="M57" s="15"/>
      <c r="N57" s="15"/>
      <c r="O57" s="15"/>
      <c r="P57" s="15"/>
      <c r="Q57" s="15"/>
      <c r="R57" s="15"/>
      <c r="T57" s="15">
        <f>BC!$M$56*1000</f>
        <v>6.8816861885125507</v>
      </c>
      <c r="U57" s="1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19"/>
      <c r="AP57" s="19"/>
      <c r="AQ57" s="19"/>
      <c r="AR57" s="19"/>
      <c r="AS57" s="19"/>
      <c r="AT57" s="19"/>
    </row>
    <row r="58" spans="1:48" x14ac:dyDescent="0.25">
      <c r="A58" s="23" t="str">
        <f t="shared" si="9"/>
        <v>CIMS.CAN.BC.Transportation Freight.Freight.Land.Light MediumGasoline EfficientService requestedCIMS.CAN.BC.Fuel Blends.Gasoline_Transportation</v>
      </c>
      <c r="B58" s="1" t="s">
        <v>84</v>
      </c>
      <c r="C58" s="1" t="s">
        <v>292</v>
      </c>
      <c r="D58" s="1" t="s">
        <v>244</v>
      </c>
      <c r="E58" s="1" t="s">
        <v>239</v>
      </c>
      <c r="F58" s="1" t="s">
        <v>323</v>
      </c>
      <c r="G58" s="1" t="s">
        <v>233</v>
      </c>
      <c r="H58" s="15">
        <f t="shared" si="38"/>
        <v>6.0311066209151019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T58" s="15">
        <f>BC!$W$56*1000</f>
        <v>6.0311066209151019</v>
      </c>
      <c r="U58" s="1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19"/>
      <c r="AP58" s="19"/>
      <c r="AQ58" s="19"/>
      <c r="AR58" s="19"/>
      <c r="AS58" s="19"/>
      <c r="AT58" s="19"/>
    </row>
    <row r="59" spans="1:48" x14ac:dyDescent="0.25">
      <c r="A59" s="23" t="str">
        <f t="shared" si="9"/>
        <v>CIMS.CAN.BC.Transportation Freight.Freight.Land.Light MediumDiesel ExistingMarket share</v>
      </c>
      <c r="B59" s="1" t="s">
        <v>84</v>
      </c>
      <c r="C59" s="1" t="s">
        <v>292</v>
      </c>
      <c r="D59" s="1" t="s">
        <v>234</v>
      </c>
      <c r="E59" s="1" t="s">
        <v>240</v>
      </c>
      <c r="G59" s="1" t="s">
        <v>241</v>
      </c>
      <c r="H59" s="15">
        <f t="shared" si="38"/>
        <v>0.26462412975784894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T59" s="15">
        <f>BC!$C$60</f>
        <v>0.26462412975784894</v>
      </c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42"/>
      <c r="AP59" s="42"/>
      <c r="AQ59" s="42"/>
      <c r="AR59" s="42"/>
      <c r="AS59" s="42"/>
      <c r="AT59" s="42"/>
    </row>
    <row r="60" spans="1:48" x14ac:dyDescent="0.25">
      <c r="A60" s="23" t="str">
        <f t="shared" si="9"/>
        <v>CIMS.CAN.BC.Transportation Freight.Freight.Land.Light MediumGasoline ExistingMarket share</v>
      </c>
      <c r="B60" s="1" t="s">
        <v>84</v>
      </c>
      <c r="C60" s="1" t="s">
        <v>292</v>
      </c>
      <c r="D60" s="1" t="s">
        <v>242</v>
      </c>
      <c r="E60" s="1" t="s">
        <v>240</v>
      </c>
      <c r="G60" s="1" t="s">
        <v>241</v>
      </c>
      <c r="H60" s="15">
        <f t="shared" si="38"/>
        <v>0.68695966244995621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T60" s="15">
        <f>BC!$C$62</f>
        <v>0.68695966244995621</v>
      </c>
      <c r="U60" s="1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19"/>
      <c r="AP60" s="19"/>
      <c r="AQ60" s="19"/>
      <c r="AR60" s="19"/>
      <c r="AS60" s="19"/>
      <c r="AT60" s="19"/>
    </row>
    <row r="61" spans="1:48" x14ac:dyDescent="0.25">
      <c r="A61" s="23" t="str">
        <f t="shared" si="9"/>
        <v>CIMS.CAN.BC.Transportation Freight.Freight.Land.Light MediumPropaneMarket share</v>
      </c>
      <c r="B61" s="1" t="s">
        <v>84</v>
      </c>
      <c r="C61" s="1" t="s">
        <v>292</v>
      </c>
      <c r="D61" s="1" t="s">
        <v>1</v>
      </c>
      <c r="E61" s="1" t="s">
        <v>240</v>
      </c>
      <c r="G61" s="1" t="s">
        <v>241</v>
      </c>
      <c r="H61" s="15">
        <f t="shared" si="38"/>
        <v>4.8050630580920954E-2</v>
      </c>
      <c r="I61" s="15"/>
      <c r="J61" s="15"/>
      <c r="K61" s="15"/>
      <c r="L61" s="15"/>
      <c r="M61" s="15"/>
      <c r="N61" s="15"/>
      <c r="O61" s="15"/>
      <c r="P61" s="15"/>
      <c r="Q61" s="15"/>
      <c r="R61" s="15"/>
      <c r="T61" s="15">
        <f>BC!$C$67</f>
        <v>4.8050630580920954E-2</v>
      </c>
      <c r="U61" s="1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19"/>
      <c r="AP61" s="19"/>
      <c r="AQ61" s="19"/>
      <c r="AR61" s="19"/>
      <c r="AS61" s="19"/>
      <c r="AT61" s="19"/>
    </row>
    <row r="62" spans="1:48" x14ac:dyDescent="0.25">
      <c r="A62" s="23" t="str">
        <f t="shared" si="9"/>
        <v>CIMS.CAN.BC.Transportation Freight.Freight.Land.Heavy.TrucksOutput</v>
      </c>
      <c r="B62" s="1" t="s">
        <v>86</v>
      </c>
      <c r="C62" s="1" t="s">
        <v>292</v>
      </c>
      <c r="E62" s="1" t="s">
        <v>251</v>
      </c>
      <c r="G62" s="1" t="s">
        <v>232</v>
      </c>
      <c r="H62" s="15">
        <f t="shared" si="38"/>
        <v>593.0729841188803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T62" s="15">
        <f>AVERAGE(CAN!$C$178:$W$178)/1000</f>
        <v>593.0729841188803</v>
      </c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42"/>
      <c r="AP62" s="42"/>
      <c r="AQ62" s="42"/>
      <c r="AR62" s="42"/>
      <c r="AS62" s="42"/>
      <c r="AT62" s="42"/>
    </row>
    <row r="63" spans="1:48" x14ac:dyDescent="0.25">
      <c r="A63" s="23" t="str">
        <f t="shared" si="9"/>
        <v>CIMS.CAN.BC.Transportation Freight.Freight.Land.Heavy.TrucksDiesel ExistingService requestedCIMS.CAN.BC.Fuel Blends.Diesel_Transportation</v>
      </c>
      <c r="B63" s="1" t="s">
        <v>86</v>
      </c>
      <c r="C63" s="1" t="s">
        <v>292</v>
      </c>
      <c r="D63" s="1" t="s">
        <v>234</v>
      </c>
      <c r="E63" s="1" t="s">
        <v>239</v>
      </c>
      <c r="F63" s="1" t="s">
        <v>322</v>
      </c>
      <c r="G63" s="1" t="s">
        <v>233</v>
      </c>
      <c r="H63" s="15">
        <f t="shared" si="38"/>
        <v>2.0308199896894732</v>
      </c>
      <c r="I63" s="15"/>
      <c r="J63" s="15"/>
      <c r="K63" s="15"/>
      <c r="L63" s="15"/>
      <c r="M63" s="15"/>
      <c r="N63" s="15"/>
      <c r="O63" s="15"/>
      <c r="P63" s="15"/>
      <c r="Q63" s="15"/>
      <c r="R63" s="15"/>
      <c r="T63" s="15">
        <f>BC!$C$192*1000</f>
        <v>2.0308199896894732</v>
      </c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42"/>
      <c r="AP63" s="42"/>
      <c r="AQ63" s="42"/>
      <c r="AR63" s="42"/>
      <c r="AS63" s="42"/>
      <c r="AT63" s="42"/>
    </row>
    <row r="64" spans="1:48" x14ac:dyDescent="0.25">
      <c r="A64" s="23" t="str">
        <f t="shared" si="9"/>
        <v>CIMS.CAN.BC.Transportation Freight.Freight.Land.Heavy.TrucksDiesel StandardService requestedCIMS.CAN.BC.Fuel Blends.Diesel_Transportation</v>
      </c>
      <c r="B64" s="1" t="s">
        <v>86</v>
      </c>
      <c r="C64" s="1" t="s">
        <v>292</v>
      </c>
      <c r="D64" s="1" t="s">
        <v>235</v>
      </c>
      <c r="E64" s="1" t="s">
        <v>239</v>
      </c>
      <c r="F64" s="1" t="s">
        <v>322</v>
      </c>
      <c r="G64" s="1" t="s">
        <v>233</v>
      </c>
      <c r="H64" s="15">
        <f t="shared" si="38"/>
        <v>1.9435644333557149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T64" s="43">
        <f>BC!$G$192*1000</f>
        <v>1.9435644333557149</v>
      </c>
      <c r="U64" s="1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19"/>
      <c r="AP64" s="19"/>
      <c r="AQ64" s="19"/>
      <c r="AR64" s="19"/>
      <c r="AS64" s="19"/>
      <c r="AT64" s="19"/>
    </row>
    <row r="65" spans="1:46" x14ac:dyDescent="0.25">
      <c r="A65" s="23" t="str">
        <f t="shared" si="9"/>
        <v>CIMS.CAN.BC.Transportation Freight.Freight.Land.Heavy.TrucksDiesel EfficientService requestedCIMS.CAN.BC.Fuel Blends.Diesel_Transportation</v>
      </c>
      <c r="B65" s="1" t="s">
        <v>86</v>
      </c>
      <c r="C65" s="1" t="s">
        <v>292</v>
      </c>
      <c r="D65" s="1" t="s">
        <v>236</v>
      </c>
      <c r="E65" s="1" t="s">
        <v>239</v>
      </c>
      <c r="F65" s="1" t="s">
        <v>322</v>
      </c>
      <c r="G65" s="1" t="s">
        <v>233</v>
      </c>
      <c r="H65" s="15">
        <f t="shared" si="38"/>
        <v>2.183603520961229</v>
      </c>
      <c r="I65" s="15"/>
      <c r="J65" s="15"/>
      <c r="K65" s="15"/>
      <c r="L65" s="15"/>
      <c r="M65" s="15"/>
      <c r="N65" s="15"/>
      <c r="O65" s="15"/>
      <c r="P65" s="15"/>
      <c r="Q65" s="15"/>
      <c r="R65" s="15"/>
      <c r="T65" s="15">
        <f>BC!$W$192*1000</f>
        <v>2.183603520961229</v>
      </c>
      <c r="U65" s="1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19"/>
      <c r="AP65" s="19"/>
      <c r="AQ65" s="19"/>
      <c r="AR65" s="19"/>
      <c r="AS65" s="19"/>
      <c r="AT65" s="19"/>
    </row>
    <row r="66" spans="1:46" x14ac:dyDescent="0.25">
      <c r="A66" s="23" t="str">
        <f t="shared" si="9"/>
        <v>CIMS.CAN.BC.Transportation Freight.Freight.Land.Heavy.TrucksDiesel ExistingMarket share</v>
      </c>
      <c r="B66" s="1" t="s">
        <v>86</v>
      </c>
      <c r="C66" s="1" t="s">
        <v>292</v>
      </c>
      <c r="D66" s="1" t="s">
        <v>234</v>
      </c>
      <c r="E66" s="1" t="s">
        <v>240</v>
      </c>
      <c r="G66" s="1" t="s">
        <v>241</v>
      </c>
      <c r="H66" s="15">
        <f t="shared" si="38"/>
        <v>1</v>
      </c>
      <c r="I66" s="15"/>
      <c r="J66" s="15"/>
      <c r="K66" s="15"/>
      <c r="L66" s="15"/>
      <c r="M66" s="15"/>
      <c r="N66" s="15"/>
      <c r="O66" s="15"/>
      <c r="P66" s="15"/>
      <c r="Q66" s="15"/>
      <c r="R66" s="15"/>
      <c r="T66" s="15">
        <f>BC!$C$196</f>
        <v>1</v>
      </c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42"/>
      <c r="AP66" s="42"/>
      <c r="AQ66" s="42"/>
      <c r="AR66" s="42"/>
      <c r="AS66" s="42"/>
      <c r="AT66" s="42"/>
    </row>
    <row r="67" spans="1:46" x14ac:dyDescent="0.25">
      <c r="A67" s="23" t="str">
        <f t="shared" si="9"/>
        <v>CIMS.CAN.BC.Transportation Freight.Freight.Land.Heavy.RailDiesel ExistingService requestedCIMS.Generic Fuels.Diesel</v>
      </c>
      <c r="B67" s="1" t="s">
        <v>87</v>
      </c>
      <c r="C67" s="1" t="s">
        <v>292</v>
      </c>
      <c r="D67" s="1" t="s">
        <v>234</v>
      </c>
      <c r="E67" s="1" t="s">
        <v>239</v>
      </c>
      <c r="F67" s="1" t="s">
        <v>245</v>
      </c>
      <c r="G67" s="1" t="s">
        <v>233</v>
      </c>
      <c r="H67" s="15">
        <f t="shared" si="38"/>
        <v>0.25272353811187831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T67" s="15">
        <f>BC!$C$230*1000</f>
        <v>0.25272353811187831</v>
      </c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42"/>
      <c r="AP67" s="42"/>
      <c r="AQ67" s="42"/>
      <c r="AR67" s="42"/>
      <c r="AS67" s="42"/>
      <c r="AT67" s="42"/>
    </row>
    <row r="68" spans="1:46" x14ac:dyDescent="0.25">
      <c r="A68" s="23" t="str">
        <f t="shared" si="9"/>
        <v>CIMS.CAN.BC.Transportation Freight.Freight.Land.Heavy.RailDiesel StandardService requestedCIMS.Generic Fuels.Diesel</v>
      </c>
      <c r="B68" s="1" t="s">
        <v>87</v>
      </c>
      <c r="C68" s="1" t="s">
        <v>292</v>
      </c>
      <c r="D68" s="1" t="s">
        <v>235</v>
      </c>
      <c r="E68" s="1" t="s">
        <v>239</v>
      </c>
      <c r="F68" s="1" t="s">
        <v>245</v>
      </c>
      <c r="G68" s="1" t="s">
        <v>233</v>
      </c>
      <c r="H68" s="15">
        <f t="shared" si="38"/>
        <v>0.23774170951439244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T68" s="15">
        <f>BC!$M$230*1000</f>
        <v>0.23774170951439244</v>
      </c>
      <c r="U68" s="1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19"/>
      <c r="AP68" s="19"/>
      <c r="AQ68" s="19"/>
      <c r="AR68" s="19"/>
      <c r="AS68" s="19"/>
      <c r="AT68" s="19"/>
    </row>
    <row r="69" spans="1:46" x14ac:dyDescent="0.25">
      <c r="A69" s="23" t="str">
        <f t="shared" si="9"/>
        <v>CIMS.CAN.BC.Transportation Freight.Freight.Land.Heavy.RailDiesel EfficientService requestedCIMS.Generic Fuels.Diesel</v>
      </c>
      <c r="B69" s="1" t="s">
        <v>87</v>
      </c>
      <c r="C69" s="1" t="s">
        <v>292</v>
      </c>
      <c r="D69" s="1" t="s">
        <v>236</v>
      </c>
      <c r="E69" s="1" t="s">
        <v>239</v>
      </c>
      <c r="F69" s="1" t="s">
        <v>245</v>
      </c>
      <c r="G69" s="1" t="s">
        <v>233</v>
      </c>
      <c r="H69" s="15">
        <f t="shared" si="38"/>
        <v>0.21527002163085715</v>
      </c>
      <c r="I69" s="15"/>
      <c r="J69" s="15"/>
      <c r="K69" s="15"/>
      <c r="L69" s="15"/>
      <c r="M69" s="15"/>
      <c r="N69" s="15"/>
      <c r="O69" s="15"/>
      <c r="P69" s="15"/>
      <c r="Q69" s="15"/>
      <c r="R69" s="15"/>
      <c r="T69" s="15">
        <f>BC!$W$230*1000</f>
        <v>0.21527002163085715</v>
      </c>
      <c r="U69" s="1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19"/>
      <c r="AP69" s="19"/>
      <c r="AQ69" s="19"/>
      <c r="AR69" s="19"/>
      <c r="AS69" s="19"/>
      <c r="AT69" s="19"/>
    </row>
    <row r="70" spans="1:46" x14ac:dyDescent="0.25">
      <c r="A70" s="23" t="str">
        <f t="shared" si="9"/>
        <v>CIMS.CAN.BC.Transportation Freight.Freight.Land.Heavy.RailDiesel ExistingMarket share</v>
      </c>
      <c r="B70" s="1" t="s">
        <v>87</v>
      </c>
      <c r="C70" s="1" t="s">
        <v>292</v>
      </c>
      <c r="D70" s="1" t="s">
        <v>234</v>
      </c>
      <c r="E70" s="1" t="s">
        <v>240</v>
      </c>
      <c r="G70" s="1" t="s">
        <v>241</v>
      </c>
      <c r="H70" s="15">
        <f t="shared" si="38"/>
        <v>1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T70" s="15">
        <f>BC!$C$234</f>
        <v>1</v>
      </c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42"/>
      <c r="AP70" s="42"/>
      <c r="AQ70" s="42"/>
      <c r="AR70" s="42"/>
      <c r="AS70" s="42"/>
      <c r="AT70" s="42"/>
    </row>
    <row r="71" spans="1:46" x14ac:dyDescent="0.25">
      <c r="A71" s="23" t="str">
        <f t="shared" si="9"/>
        <v>CIMS.CAN.BC.Transportation Freight.Freight.MarineDiesel ExistingService requestedCIMS.Generic Fuels.Diesel</v>
      </c>
      <c r="B71" s="1" t="s">
        <v>82</v>
      </c>
      <c r="C71" s="1" t="s">
        <v>292</v>
      </c>
      <c r="D71" s="1" t="s">
        <v>234</v>
      </c>
      <c r="E71" s="1" t="s">
        <v>239</v>
      </c>
      <c r="F71" s="1" t="s">
        <v>245</v>
      </c>
      <c r="G71" s="1" t="s">
        <v>233</v>
      </c>
      <c r="H71" s="15">
        <f t="shared" si="38"/>
        <v>1.5190786913692957</v>
      </c>
      <c r="I71" s="15"/>
      <c r="J71" s="15"/>
      <c r="K71" s="15"/>
      <c r="L71" s="15"/>
      <c r="M71" s="15"/>
      <c r="N71" s="15"/>
      <c r="O71" s="15"/>
      <c r="P71" s="15"/>
      <c r="Q71" s="15"/>
      <c r="R71" s="15"/>
      <c r="T71" s="15">
        <f>BC!$C$268*1000</f>
        <v>1.5190786913692957</v>
      </c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42"/>
      <c r="AP71" s="42"/>
      <c r="AQ71" s="42"/>
      <c r="AR71" s="42"/>
      <c r="AS71" s="42"/>
      <c r="AT71" s="42"/>
    </row>
    <row r="72" spans="1:46" x14ac:dyDescent="0.25">
      <c r="A72" s="23" t="str">
        <f t="shared" si="9"/>
        <v>CIMS.CAN.BC.Transportation Freight.Freight.MarineDiesel StandardService requestedCIMS.Generic Fuels.Diesel</v>
      </c>
      <c r="B72" s="1" t="s">
        <v>82</v>
      </c>
      <c r="C72" s="1" t="s">
        <v>292</v>
      </c>
      <c r="D72" s="1" t="s">
        <v>235</v>
      </c>
      <c r="E72" s="1" t="s">
        <v>239</v>
      </c>
      <c r="F72" s="1" t="s">
        <v>245</v>
      </c>
      <c r="G72" s="1" t="s">
        <v>233</v>
      </c>
      <c r="H72" s="15">
        <f t="shared" si="38"/>
        <v>1.3074759932726909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T72" s="43">
        <f>BC!$P$268*1000</f>
        <v>1.3074759932726909</v>
      </c>
      <c r="U72" s="1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19"/>
      <c r="AP72" s="19"/>
      <c r="AQ72" s="19"/>
      <c r="AR72" s="19"/>
      <c r="AS72" s="19"/>
      <c r="AT72" s="19"/>
    </row>
    <row r="73" spans="1:46" x14ac:dyDescent="0.25">
      <c r="A73" s="23" t="str">
        <f t="shared" si="9"/>
        <v>CIMS.CAN.BC.Transportation Freight.Freight.MarineDiesel EfficientService requestedCIMS.Generic Fuels.Diesel</v>
      </c>
      <c r="B73" s="1" t="s">
        <v>82</v>
      </c>
      <c r="C73" s="1" t="s">
        <v>292</v>
      </c>
      <c r="D73" s="1" t="s">
        <v>236</v>
      </c>
      <c r="E73" s="1" t="s">
        <v>239</v>
      </c>
      <c r="F73" s="1" t="s">
        <v>245</v>
      </c>
      <c r="G73" s="1" t="s">
        <v>233</v>
      </c>
      <c r="H73" s="15">
        <f t="shared" si="38"/>
        <v>1.0421439483818877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T73" s="15">
        <f>BC!$W$268*1000</f>
        <v>1.0421439483818877</v>
      </c>
      <c r="U73" s="1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19"/>
      <c r="AP73" s="19"/>
      <c r="AQ73" s="19"/>
      <c r="AR73" s="19"/>
      <c r="AS73" s="19"/>
      <c r="AT73" s="19"/>
    </row>
    <row r="74" spans="1:46" x14ac:dyDescent="0.25">
      <c r="A74" s="23" t="str">
        <f t="shared" si="9"/>
        <v>CIMS.CAN.BC.Transportation Freight.Freight.MarineFuel Oil ExistingService requestedCIMS.Generic Fuels.Fuel Oil</v>
      </c>
      <c r="B74" s="1" t="s">
        <v>82</v>
      </c>
      <c r="C74" s="1" t="s">
        <v>292</v>
      </c>
      <c r="D74" s="1" t="s">
        <v>246</v>
      </c>
      <c r="E74" s="1" t="s">
        <v>239</v>
      </c>
      <c r="F74" s="1" t="s">
        <v>249</v>
      </c>
      <c r="G74" s="1" t="s">
        <v>233</v>
      </c>
      <c r="H74" s="15">
        <f t="shared" si="38"/>
        <v>1.5190786913692957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T74" s="15">
        <f>BC!$C$268*1000</f>
        <v>1.5190786913692957</v>
      </c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42"/>
      <c r="AP74" s="42"/>
      <c r="AQ74" s="42"/>
      <c r="AR74" s="42"/>
      <c r="AS74" s="42"/>
      <c r="AT74" s="42"/>
    </row>
    <row r="75" spans="1:46" x14ac:dyDescent="0.25">
      <c r="A75" s="23" t="str">
        <f t="shared" si="9"/>
        <v>CIMS.CAN.BC.Transportation Freight.Freight.MarineFuel Oil StandardService requestedCIMS.Generic Fuels.Fuel Oil</v>
      </c>
      <c r="B75" s="1" t="s">
        <v>82</v>
      </c>
      <c r="C75" s="1" t="s">
        <v>292</v>
      </c>
      <c r="D75" s="1" t="s">
        <v>247</v>
      </c>
      <c r="E75" s="1" t="s">
        <v>239</v>
      </c>
      <c r="F75" s="1" t="s">
        <v>249</v>
      </c>
      <c r="G75" s="1" t="s">
        <v>233</v>
      </c>
      <c r="H75" s="15">
        <f t="shared" si="38"/>
        <v>1.3074759932726909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T75" s="43">
        <f>BC!$P$268*1000</f>
        <v>1.3074759932726909</v>
      </c>
      <c r="U75" s="1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19"/>
      <c r="AP75" s="19"/>
      <c r="AQ75" s="19"/>
      <c r="AR75" s="19"/>
      <c r="AS75" s="19"/>
      <c r="AT75" s="19"/>
    </row>
    <row r="76" spans="1:46" x14ac:dyDescent="0.25">
      <c r="A76" s="23" t="str">
        <f t="shared" si="9"/>
        <v>CIMS.CAN.BC.Transportation Freight.Freight.MarineFuel Oil EfficientService requestedCIMS.Generic Fuels.Fuel Oil</v>
      </c>
      <c r="B76" s="1" t="s">
        <v>82</v>
      </c>
      <c r="C76" s="1" t="s">
        <v>292</v>
      </c>
      <c r="D76" s="1" t="s">
        <v>248</v>
      </c>
      <c r="E76" s="1" t="s">
        <v>239</v>
      </c>
      <c r="F76" s="1" t="s">
        <v>249</v>
      </c>
      <c r="G76" s="1" t="s">
        <v>233</v>
      </c>
      <c r="H76" s="15">
        <f t="shared" si="38"/>
        <v>1.0421439483818877</v>
      </c>
      <c r="I76" s="15"/>
      <c r="J76" s="15"/>
      <c r="K76" s="15"/>
      <c r="L76" s="15"/>
      <c r="M76" s="15"/>
      <c r="N76" s="15"/>
      <c r="O76" s="15"/>
      <c r="P76" s="15"/>
      <c r="Q76" s="15"/>
      <c r="R76" s="15"/>
      <c r="T76" s="15">
        <f>BC!$W$268*1000</f>
        <v>1.0421439483818877</v>
      </c>
      <c r="U76" s="1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19"/>
      <c r="AP76" s="19"/>
      <c r="AQ76" s="19"/>
      <c r="AR76" s="19"/>
      <c r="AS76" s="19"/>
      <c r="AT76" s="19"/>
    </row>
    <row r="77" spans="1:46" x14ac:dyDescent="0.25">
      <c r="A77" s="23" t="str">
        <f t="shared" si="9"/>
        <v>CIMS.CAN.BC.Transportation Freight.Freight.MarineDiesel ExistingMarket share</v>
      </c>
      <c r="B77" s="1" t="s">
        <v>82</v>
      </c>
      <c r="C77" s="1" t="s">
        <v>292</v>
      </c>
      <c r="D77" s="1" t="s">
        <v>234</v>
      </c>
      <c r="E77" s="1" t="s">
        <v>240</v>
      </c>
      <c r="G77" s="1" t="s">
        <v>241</v>
      </c>
      <c r="H77" s="15">
        <f t="shared" si="38"/>
        <v>0.43000898472596583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T77" s="15">
        <f>BC!$C$272</f>
        <v>0.43000898472596583</v>
      </c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42"/>
      <c r="AP77" s="42"/>
      <c r="AQ77" s="42"/>
      <c r="AR77" s="42"/>
      <c r="AS77" s="42"/>
      <c r="AT77" s="42"/>
    </row>
    <row r="78" spans="1:46" x14ac:dyDescent="0.25">
      <c r="A78" s="23" t="str">
        <f t="shared" si="9"/>
        <v>CIMS.CAN.BC.Transportation Freight.Freight.MarineFuel Oil ExistingMarket share</v>
      </c>
      <c r="B78" s="1" t="s">
        <v>82</v>
      </c>
      <c r="C78" s="1" t="s">
        <v>292</v>
      </c>
      <c r="D78" s="1" t="s">
        <v>246</v>
      </c>
      <c r="E78" s="1" t="s">
        <v>240</v>
      </c>
      <c r="G78" s="1" t="s">
        <v>241</v>
      </c>
      <c r="H78" s="15">
        <f t="shared" si="38"/>
        <v>0.56999101527403417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T78" s="15">
        <f>BC!$C$278</f>
        <v>0.56999101527403417</v>
      </c>
      <c r="U78" s="1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19"/>
      <c r="AP78" s="19"/>
      <c r="AQ78" s="19"/>
      <c r="AR78" s="19"/>
      <c r="AS78" s="19"/>
      <c r="AT78" s="19"/>
    </row>
    <row r="79" spans="1:46" x14ac:dyDescent="0.25"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</row>
    <row r="80" spans="1:46" x14ac:dyDescent="0.25">
      <c r="A80" s="23" t="str">
        <f t="shared" ref="A80:A116" si="39">B80&amp;D80&amp;E80&amp;F80</f>
        <v>CIMS.CAN.ABService requestedCIMS.CAN.AB.Transportation Freight</v>
      </c>
      <c r="B80" s="1" t="s">
        <v>77</v>
      </c>
      <c r="C80" s="1" t="s">
        <v>293</v>
      </c>
      <c r="E80" s="1" t="s">
        <v>239</v>
      </c>
      <c r="F80" s="6" t="s">
        <v>88</v>
      </c>
      <c r="G80" s="1" t="s">
        <v>232</v>
      </c>
      <c r="H80" s="5">
        <f t="shared" ref="H80:R80" si="40">INDEX($T80:$AT80,MATCH(H$1,$T$2:$AT$2,0))</f>
        <v>133184739.7865264</v>
      </c>
      <c r="I80" s="5">
        <f t="shared" si="40"/>
        <v>205077391.60270035</v>
      </c>
      <c r="J80" s="5">
        <f t="shared" si="40"/>
        <v>187354028.21827099</v>
      </c>
      <c r="K80" s="5">
        <f t="shared" si="40"/>
        <v>238964656.45814228</v>
      </c>
      <c r="L80" s="5">
        <f t="shared" si="40"/>
        <v>207483882.69818336</v>
      </c>
      <c r="M80" s="5">
        <f t="shared" si="40"/>
        <v>218065643.75237158</v>
      </c>
      <c r="N80" s="5">
        <f t="shared" si="40"/>
        <v>229187180.96808016</v>
      </c>
      <c r="O80" s="5">
        <f t="shared" si="40"/>
        <v>240876028.35435101</v>
      </c>
      <c r="P80" s="5">
        <f t="shared" si="40"/>
        <v>253161124.43140686</v>
      </c>
      <c r="Q80" s="5">
        <f t="shared" si="40"/>
        <v>266072883.87483659</v>
      </c>
      <c r="R80" s="5">
        <f t="shared" si="40"/>
        <v>279643272.81435484</v>
      </c>
      <c r="T80" s="5">
        <f>SUM(AB!C$209,AB!C$247,AB!C$285,AB!C$71,AB!C$105,AB!C$173)*1000</f>
        <v>133184739.7865264</v>
      </c>
      <c r="U80" s="5">
        <f>SUM(AB!D$209,AB!D$247,AB!D$285,AB!D$71,AB!D$105,AB!D$173)*1000</f>
        <v>159095764.74823111</v>
      </c>
      <c r="V80" s="5">
        <f>SUM(AB!E$209,AB!E$247,AB!E$285,AB!E$71,AB!E$105,AB!E$173)*1000</f>
        <v>162726881.81574711</v>
      </c>
      <c r="W80" s="5">
        <f>SUM(AB!F$209,AB!F$247,AB!F$285,AB!F$71,AB!F$105,AB!F$173)*1000</f>
        <v>187880325.5228616</v>
      </c>
      <c r="X80" s="5">
        <f>SUM(AB!G$209,AB!G$247,AB!G$285,AB!G$71,AB!G$105,AB!G$173)*1000</f>
        <v>201943151.98673269</v>
      </c>
      <c r="Y80" s="5">
        <f>SUM(AB!H$209,AB!H$247,AB!H$285,AB!H$71,AB!H$105,AB!H$173)*1000</f>
        <v>205077391.60270035</v>
      </c>
      <c r="Z80" s="5">
        <f>SUM(AB!I$209,AB!I$247,AB!I$285,AB!I$71,AB!I$105,AB!I$173)*1000</f>
        <v>223741741.54969287</v>
      </c>
      <c r="AA80" s="5">
        <f>SUM(AB!J$209,AB!J$247,AB!J$285,AB!J$71,AB!J$105,AB!J$173)*1000</f>
        <v>241328110.40602124</v>
      </c>
      <c r="AB80" s="5">
        <f>SUM(AB!K$209,AB!K$247,AB!K$285,AB!K$71,AB!K$105,AB!K$173)*1000</f>
        <v>220195624.3955549</v>
      </c>
      <c r="AC80" s="5">
        <f>SUM(AB!L$209,AB!L$247,AB!L$285,AB!L$71,AB!L$105,AB!L$173)*1000</f>
        <v>193842583.8940565</v>
      </c>
      <c r="AD80" s="5">
        <f>SUM(AB!M$209,AB!M$247,AB!M$285,AB!M$71,AB!M$105,AB!M$173)*1000</f>
        <v>187354028.21827099</v>
      </c>
      <c r="AE80" s="5">
        <f>SUM(AB!N$209,AB!N$247,AB!N$285,AB!N$71,AB!N$105,AB!N$173)*1000</f>
        <v>197703623.73022848</v>
      </c>
      <c r="AF80" s="5">
        <f>SUM(AB!O$209,AB!O$247,AB!O$285,AB!O$71,AB!O$105,AB!O$173)*1000</f>
        <v>230496617.7366702</v>
      </c>
      <c r="AG80" s="5">
        <f>SUM(AB!P$209,AB!P$247,AB!P$285,AB!P$71,AB!P$105,AB!P$173)*1000</f>
        <v>245518201.88986644</v>
      </c>
      <c r="AH80" s="5">
        <f>SUM(AB!Q$209,AB!Q$247,AB!Q$285,AB!Q$71,AB!Q$105,AB!Q$173)*1000</f>
        <v>260196938.96812335</v>
      </c>
      <c r="AI80" s="5">
        <f>SUM(AB!R$209,AB!R$247,AB!R$285,AB!R$71,AB!R$105,AB!R$173)*1000</f>
        <v>238964656.45814228</v>
      </c>
      <c r="AJ80" s="5">
        <f>SUM(AB!S$209,AB!S$247,AB!S$285,AB!S$71,AB!S$105,AB!S$173)*1000</f>
        <v>204519050.62146276</v>
      </c>
      <c r="AK80" s="5">
        <f>SUM(AB!T$209,AB!T$247,AB!T$285,AB!T$71,AB!T$105,AB!T$173)*1000</f>
        <v>207402039.9641054</v>
      </c>
      <c r="AL80" s="5">
        <f>SUM(AB!U$209,AB!U$247,AB!U$285,AB!U$71,AB!U$105,AB!U$173)*1000</f>
        <v>200041354.45816302</v>
      </c>
      <c r="AM80" s="5">
        <f>SUM(AB!V$209,AB!V$247,AB!V$285,AB!V$71,AB!V$105,AB!V$173)*1000</f>
        <v>207483882.69818336</v>
      </c>
      <c r="AN80" s="5">
        <f>SUM(AB!W$209,AB!W$247,AB!W$285,AB!W$71,AB!W$105,AB!W$173)*1000</f>
        <v>199872015.92568356</v>
      </c>
      <c r="AO80" s="19">
        <f t="shared" ref="AO80:AT80" si="41">SUM(AO83:AO85)</f>
        <v>218065643.75237158</v>
      </c>
      <c r="AP80" s="19">
        <f t="shared" si="41"/>
        <v>229187180.96808016</v>
      </c>
      <c r="AQ80" s="19">
        <f t="shared" si="41"/>
        <v>240876028.35435101</v>
      </c>
      <c r="AR80" s="19">
        <f t="shared" si="41"/>
        <v>253161124.43140686</v>
      </c>
      <c r="AS80" s="19">
        <f t="shared" si="41"/>
        <v>266072883.87483659</v>
      </c>
      <c r="AT80" s="19">
        <f t="shared" si="41"/>
        <v>279643272.81435484</v>
      </c>
    </row>
    <row r="81" spans="1:48" x14ac:dyDescent="0.25">
      <c r="A81" s="23" t="str">
        <f t="shared" si="39"/>
        <v>CIMS.CAN.AB.Transportation FreightService requestedCIMS.CAN.AB.Transportation Freight.Freight</v>
      </c>
      <c r="B81" s="1" t="s">
        <v>88</v>
      </c>
      <c r="C81" s="1" t="s">
        <v>293</v>
      </c>
      <c r="E81" s="1" t="s">
        <v>239</v>
      </c>
      <c r="F81" s="1" t="s">
        <v>89</v>
      </c>
      <c r="G81" s="1" t="s">
        <v>232</v>
      </c>
      <c r="H81" s="24">
        <v>1</v>
      </c>
      <c r="I81" s="24">
        <v>1</v>
      </c>
      <c r="J81" s="24">
        <v>1</v>
      </c>
      <c r="K81" s="24">
        <v>1</v>
      </c>
      <c r="L81" s="24">
        <v>1</v>
      </c>
      <c r="M81" s="24">
        <v>1</v>
      </c>
      <c r="N81" s="24">
        <v>1</v>
      </c>
      <c r="O81" s="24">
        <v>1</v>
      </c>
      <c r="P81" s="24">
        <v>1</v>
      </c>
      <c r="Q81" s="24">
        <v>1</v>
      </c>
      <c r="R81" s="24">
        <v>1</v>
      </c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7"/>
      <c r="AP81" s="27"/>
      <c r="AQ81" s="27"/>
      <c r="AR81" s="27"/>
      <c r="AS81" s="27"/>
      <c r="AT81" s="27"/>
    </row>
    <row r="82" spans="1:48" x14ac:dyDescent="0.25">
      <c r="A82" s="23" t="str">
        <f t="shared" si="39"/>
        <v>CIMS.CAN.AB.Transportation FreightService requestedCIMS.CAN.AB.Transportation Freight.Off Road</v>
      </c>
      <c r="B82" s="1" t="s">
        <v>88</v>
      </c>
      <c r="C82" s="1" t="s">
        <v>293</v>
      </c>
      <c r="E82" s="1" t="s">
        <v>239</v>
      </c>
      <c r="F82" s="1" t="s">
        <v>90</v>
      </c>
      <c r="G82" s="1" t="s">
        <v>232</v>
      </c>
      <c r="H82" s="24">
        <f>INDEX(Inputs!$C$27:$C$41,MATCH($F82,Inputs!$B$27:$B$41,0))</f>
        <v>9.7000000000000003E-2</v>
      </c>
      <c r="I82" s="24">
        <f>INDEX(Inputs!$C$27:$C$41,MATCH($F82,Inputs!$B$27:$B$41,0))</f>
        <v>9.7000000000000003E-2</v>
      </c>
      <c r="J82" s="24">
        <f>INDEX(Inputs!$C$27:$C$41,MATCH($F82,Inputs!$B$27:$B$41,0))</f>
        <v>9.7000000000000003E-2</v>
      </c>
      <c r="K82" s="24">
        <f>INDEX(Inputs!$C$27:$C$41,MATCH($F82,Inputs!$B$27:$B$41,0))</f>
        <v>9.7000000000000003E-2</v>
      </c>
      <c r="L82" s="24">
        <f>INDEX(Inputs!$C$27:$C$41,MATCH($F82,Inputs!$B$27:$B$41,0))</f>
        <v>9.7000000000000003E-2</v>
      </c>
      <c r="M82" s="24">
        <f>INDEX(Inputs!$C$27:$C$41,MATCH($F82,Inputs!$B$27:$B$41,0))</f>
        <v>9.7000000000000003E-2</v>
      </c>
      <c r="N82" s="24">
        <f>INDEX(Inputs!$C$27:$C$41,MATCH($F82,Inputs!$B$27:$B$41,0))</f>
        <v>9.7000000000000003E-2</v>
      </c>
      <c r="O82" s="24">
        <f>INDEX(Inputs!$C$27:$C$41,MATCH($F82,Inputs!$B$27:$B$41,0))</f>
        <v>9.7000000000000003E-2</v>
      </c>
      <c r="P82" s="24">
        <f>INDEX(Inputs!$C$27:$C$41,MATCH($F82,Inputs!$B$27:$B$41,0))</f>
        <v>9.7000000000000003E-2</v>
      </c>
      <c r="Q82" s="24">
        <f>INDEX(Inputs!$C$27:$C$41,MATCH($F82,Inputs!$B$27:$B$41,0))</f>
        <v>9.7000000000000003E-2</v>
      </c>
      <c r="R82" s="24">
        <f>INDEX(Inputs!$C$27:$C$41,MATCH($F82,Inputs!$B$27:$B$41,0))</f>
        <v>9.7000000000000003E-2</v>
      </c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7"/>
      <c r="AP82" s="27"/>
      <c r="AQ82" s="27"/>
      <c r="AR82" s="27"/>
      <c r="AS82" s="27"/>
      <c r="AT82" s="27"/>
    </row>
    <row r="83" spans="1:48" x14ac:dyDescent="0.25">
      <c r="A83" s="23" t="str">
        <f t="shared" si="39"/>
        <v>CIMS.CAN.AB.Transportation Freight.FreightService requestedCIMS.CAN.AB.Transportation Freight.Freight.Land</v>
      </c>
      <c r="B83" s="1" t="s">
        <v>89</v>
      </c>
      <c r="C83" s="1" t="s">
        <v>293</v>
      </c>
      <c r="E83" s="1" t="s">
        <v>239</v>
      </c>
      <c r="F83" s="1" t="s">
        <v>91</v>
      </c>
      <c r="G83" s="1" t="s">
        <v>232</v>
      </c>
      <c r="H83" s="15">
        <f t="shared" ref="H83:R83" si="42">INDEX($T83:$AT83,MATCH(H$1,$T$2:$AT$2,0))/INDEX($T80:$AT80,MATCH(H$1,$T$2:$AT$2,0))</f>
        <v>0.99888235644440548</v>
      </c>
      <c r="I83" s="15">
        <f t="shared" si="42"/>
        <v>0.99931431606008303</v>
      </c>
      <c r="J83" s="15">
        <f t="shared" si="42"/>
        <v>0.99924088458785321</v>
      </c>
      <c r="K83" s="15">
        <f t="shared" si="42"/>
        <v>0.99955468008580894</v>
      </c>
      <c r="L83" s="15">
        <f t="shared" si="42"/>
        <v>0.9993153104377458</v>
      </c>
      <c r="M83" s="15">
        <f t="shared" si="42"/>
        <v>0.99932448577720179</v>
      </c>
      <c r="N83" s="15">
        <f t="shared" si="42"/>
        <v>0.99933321595428892</v>
      </c>
      <c r="O83" s="15">
        <f t="shared" si="42"/>
        <v>0.99934152255984521</v>
      </c>
      <c r="P83" s="15">
        <f t="shared" si="42"/>
        <v>0.99934942613821431</v>
      </c>
      <c r="Q83" s="15">
        <f t="shared" si="42"/>
        <v>0.99935694623790405</v>
      </c>
      <c r="R83" s="15">
        <f t="shared" si="42"/>
        <v>0.99936410145979826</v>
      </c>
      <c r="T83" s="5">
        <f>SUM(AB!C$209,AB!C$71,AB!C$105,AB!C$173)*1000</f>
        <v>133035886.72040045</v>
      </c>
      <c r="U83" s="5">
        <f>SUM(AB!D$209,AB!D$71,AB!D$105,AB!D$173)*1000</f>
        <v>158953797.59325552</v>
      </c>
      <c r="V83" s="5">
        <f>SUM(AB!E$209,AB!E$71,AB!E$105,AB!E$173)*1000</f>
        <v>162588322.3457011</v>
      </c>
      <c r="W83" s="5">
        <f>SUM(AB!F$209,AB!F$71,AB!F$105,AB!F$173)*1000</f>
        <v>187741196.1876775</v>
      </c>
      <c r="X83" s="5">
        <f>SUM(AB!G$209,AB!G$71,AB!G$105,AB!G$173)*1000</f>
        <v>201815307.7424899</v>
      </c>
      <c r="Y83" s="5">
        <f>SUM(AB!H$209,AB!H$71,AB!H$105,AB!H$173)*1000</f>
        <v>204936773.32883832</v>
      </c>
      <c r="Z83" s="5">
        <f>SUM(AB!I$209,AB!I$71,AB!I$105,AB!I$173)*1000</f>
        <v>223587231.34474108</v>
      </c>
      <c r="AA83" s="5">
        <f>SUM(AB!J$209,AB!J$71,AB!J$105,AB!J$173)*1000</f>
        <v>241182514.12350261</v>
      </c>
      <c r="AB83" s="5">
        <f>SUM(AB!K$209,AB!K$71,AB!K$105,AB!K$173)*1000</f>
        <v>220054693.25403172</v>
      </c>
      <c r="AC83" s="5">
        <f>SUM(AB!L$209,AB!L$71,AB!L$105,AB!L$173)*1000</f>
        <v>193711597.98765475</v>
      </c>
      <c r="AD83" s="5">
        <f>SUM(AB!M$209,AB!M$71,AB!M$105,AB!M$173)*1000</f>
        <v>187211804.8879227</v>
      </c>
      <c r="AE83" s="5">
        <f>SUM(AB!N$209,AB!N$71,AB!N$105,AB!N$173)*1000</f>
        <v>197567378.94402418</v>
      </c>
      <c r="AF83" s="5">
        <f>SUM(AB!O$209,AB!O$71,AB!O$105,AB!O$173)*1000</f>
        <v>230367170.04699412</v>
      </c>
      <c r="AG83" s="5">
        <f>SUM(AB!P$209,AB!P$71,AB!P$105,AB!P$173)*1000</f>
        <v>245400165.46619293</v>
      </c>
      <c r="AH83" s="5">
        <f>SUM(AB!Q$209,AB!Q$71,AB!Q$105,AB!Q$173)*1000</f>
        <v>260078515.75946367</v>
      </c>
      <c r="AI83" s="5">
        <f>SUM(AB!R$209,AB!R$71,AB!R$105,AB!R$173)*1000</f>
        <v>238858240.73783365</v>
      </c>
      <c r="AJ83" s="5">
        <f>SUM(AB!S$209,AB!S$71,AB!S$105,AB!S$173)*1000</f>
        <v>204414583.76347616</v>
      </c>
      <c r="AK83" s="5">
        <f>SUM(AB!T$209,AB!T$71,AB!T$105,AB!T$173)*1000</f>
        <v>207280377.10298109</v>
      </c>
      <c r="AL83" s="5">
        <f>SUM(AB!U$209,AB!U$71,AB!U$105,AB!U$173)*1000</f>
        <v>199933604.83792424</v>
      </c>
      <c r="AM83" s="5">
        <f>SUM(AB!V$209,AB!V$71,AB!V$105,AB!V$173)*1000</f>
        <v>207341820.64936393</v>
      </c>
      <c r="AN83" s="5">
        <f>SUM(AB!W$209,AB!W$71,AB!W$105,AB!W$173)*1000</f>
        <v>199752792.86053839</v>
      </c>
      <c r="AO83" s="19">
        <f t="shared" ref="AO83:AT83" si="43">SUM(AO86:AO87)</f>
        <v>217918337.30851319</v>
      </c>
      <c r="AP83" s="19">
        <f t="shared" si="43"/>
        <v>229034362.61232916</v>
      </c>
      <c r="AQ83" s="19">
        <f t="shared" si="43"/>
        <v>240717416.92380559</v>
      </c>
      <c r="AR83" s="19">
        <f t="shared" si="43"/>
        <v>252996424.4210315</v>
      </c>
      <c r="AS83" s="19">
        <f t="shared" si="43"/>
        <v>265901784.70586917</v>
      </c>
      <c r="AT83" s="19">
        <f t="shared" si="43"/>
        <v>279465448.06539494</v>
      </c>
    </row>
    <row r="84" spans="1:48" x14ac:dyDescent="0.25">
      <c r="A84" s="23" t="str">
        <f t="shared" si="39"/>
        <v>CIMS.CAN.AB.Transportation Freight.FreightService requestedCIMS.CAN.AB.Transportation Freight.Freight.Marine</v>
      </c>
      <c r="B84" s="1" t="s">
        <v>89</v>
      </c>
      <c r="C84" s="1" t="s">
        <v>293</v>
      </c>
      <c r="E84" s="1" t="s">
        <v>239</v>
      </c>
      <c r="F84" s="1" t="s">
        <v>92</v>
      </c>
      <c r="G84" s="1" t="s">
        <v>232</v>
      </c>
      <c r="H84" s="15">
        <f t="shared" ref="H84:R84" si="44">INDEX($T84:$AT84,MATCH(H$1,$T$2:$AT$2,0))/INDEX($T80:$AT80,MATCH(H$1,$T$2:$AT$2,0))</f>
        <v>4.9427114968286182E-4</v>
      </c>
      <c r="I84" s="15">
        <f t="shared" si="44"/>
        <v>3.338765059131055E-4</v>
      </c>
      <c r="J84" s="15">
        <f t="shared" si="44"/>
        <v>3.1414423121529987E-4</v>
      </c>
      <c r="K84" s="15">
        <f t="shared" si="44"/>
        <v>5.8721716622954427E-5</v>
      </c>
      <c r="L84" s="15">
        <f t="shared" si="44"/>
        <v>1.8917630157452449E-4</v>
      </c>
      <c r="M84" s="15">
        <f t="shared" si="44"/>
        <v>1.7999641250107708E-4</v>
      </c>
      <c r="N84" s="15">
        <f t="shared" si="44"/>
        <v>1.7126190653146282E-4</v>
      </c>
      <c r="O84" s="15">
        <f t="shared" si="44"/>
        <v>1.6295118212187923E-4</v>
      </c>
      <c r="P84" s="15">
        <f t="shared" si="44"/>
        <v>1.5504368474157149E-4</v>
      </c>
      <c r="Q84" s="15">
        <f t="shared" si="44"/>
        <v>1.4751985618958782E-4</v>
      </c>
      <c r="R84" s="15">
        <f t="shared" si="44"/>
        <v>1.4036108635884174E-4</v>
      </c>
      <c r="T84" s="5">
        <f>SUM(AB!C$247)*1000</f>
        <v>65829.374454499193</v>
      </c>
      <c r="U84" s="5">
        <f>SUM(AB!D$247)*1000</f>
        <v>58373.996391758024</v>
      </c>
      <c r="V84" s="5">
        <f>SUM(AB!E$247)*1000</f>
        <v>69931.37582072294</v>
      </c>
      <c r="W84" s="5">
        <f>SUM(AB!F$247)*1000</f>
        <v>73040.671885437216</v>
      </c>
      <c r="X84" s="5">
        <f>SUM(AB!G$247)*1000</f>
        <v>65101.894443139019</v>
      </c>
      <c r="Y84" s="5">
        <f>SUM(AB!H$247)*1000</f>
        <v>68470.522950083236</v>
      </c>
      <c r="Z84" s="5">
        <f>SUM(AB!I$247)*1000</f>
        <v>77760.020038716102</v>
      </c>
      <c r="AA84" s="5">
        <f>SUM(AB!J$247)*1000</f>
        <v>67765.82657329303</v>
      </c>
      <c r="AB84" s="5">
        <f>SUM(AB!K$247)*1000</f>
        <v>67261.894495386863</v>
      </c>
      <c r="AC84" s="5">
        <f>SUM(AB!L$247)*1000</f>
        <v>60726.31097095774</v>
      </c>
      <c r="AD84" s="5">
        <f>SUM(AB!M$247)*1000</f>
        <v>58856.187159718334</v>
      </c>
      <c r="AE84" s="5">
        <f>SUM(AB!N$247)*1000</f>
        <v>55242.468451211491</v>
      </c>
      <c r="AF84" s="5">
        <f>SUM(AB!O$247)*1000</f>
        <v>46741.222658258062</v>
      </c>
      <c r="AG84" s="5">
        <f>SUM(AB!P$247)*1000</f>
        <v>37170.85457022526</v>
      </c>
      <c r="AH84" s="5">
        <f>SUM(AB!Q$247)*1000</f>
        <v>26862.012041135746</v>
      </c>
      <c r="AI84" s="5">
        <f>SUM(AB!R$247)*1000</f>
        <v>14032.414839436688</v>
      </c>
      <c r="AJ84" s="5">
        <f>SUM(AB!S$247)*1000</f>
        <v>10673.711361650787</v>
      </c>
      <c r="AK84" s="5">
        <f>SUM(AB!T$247)*1000</f>
        <v>11962.343583276748</v>
      </c>
      <c r="AL84" s="5">
        <f>SUM(AB!U$247)*1000</f>
        <v>968.81631437294573</v>
      </c>
      <c r="AM84" s="5">
        <f>SUM(AB!V$247)*1000</f>
        <v>39251.033565164798</v>
      </c>
      <c r="AN84" s="5">
        <f>SUM(AB!W$247)*1000</f>
        <v>45099.335915135132</v>
      </c>
      <c r="AO84" s="47">
        <f>AM84*(1+$AV84)^5</f>
        <v>39251.033565164798</v>
      </c>
      <c r="AP84" s="19">
        <f t="shared" ref="AP84:AT86" si="45">AO84*(1+$AV84)^5</f>
        <v>39251.033565164798</v>
      </c>
      <c r="AQ84" s="19">
        <f t="shared" si="45"/>
        <v>39251.033565164798</v>
      </c>
      <c r="AR84" s="19">
        <f t="shared" si="45"/>
        <v>39251.033565164798</v>
      </c>
      <c r="AS84" s="19">
        <f t="shared" si="45"/>
        <v>39251.033565164798</v>
      </c>
      <c r="AT84" s="19">
        <f t="shared" si="45"/>
        <v>39251.033565164798</v>
      </c>
      <c r="AV84" s="46">
        <f>AV8</f>
        <v>0</v>
      </c>
    </row>
    <row r="85" spans="1:48" x14ac:dyDescent="0.25">
      <c r="A85" s="23" t="str">
        <f t="shared" si="39"/>
        <v>CIMS.CAN.AB.Transportation Freight.FreightService requestedCIMS.CAN.AB.Transportation Freight.Freight.Air</v>
      </c>
      <c r="B85" s="1" t="s">
        <v>89</v>
      </c>
      <c r="C85" s="1" t="s">
        <v>293</v>
      </c>
      <c r="E85" s="1" t="s">
        <v>239</v>
      </c>
      <c r="F85" s="1" t="s">
        <v>93</v>
      </c>
      <c r="G85" s="1" t="s">
        <v>232</v>
      </c>
      <c r="H85" s="15">
        <f t="shared" ref="H85:R85" si="46">INDEX($T85:$AT85,MATCH(H$1,$T$2:$AT$2,0))/INDEX($T80:$AT80,MATCH(H$1,$T$2:$AT$2,0))</f>
        <v>6.2337240591153753E-4</v>
      </c>
      <c r="I85" s="15">
        <f t="shared" si="46"/>
        <v>3.51807434003863E-4</v>
      </c>
      <c r="J85" s="15">
        <f t="shared" si="46"/>
        <v>4.4497118093154119E-4</v>
      </c>
      <c r="K85" s="15">
        <f t="shared" si="46"/>
        <v>3.8659819756811404E-4</v>
      </c>
      <c r="L85" s="15">
        <f t="shared" si="46"/>
        <v>4.9551326067969208E-4</v>
      </c>
      <c r="M85" s="15">
        <f t="shared" si="46"/>
        <v>4.9551781029713929E-4</v>
      </c>
      <c r="N85" s="15">
        <f t="shared" si="46"/>
        <v>4.9552213917959469E-4</v>
      </c>
      <c r="O85" s="15">
        <f t="shared" si="46"/>
        <v>4.9552625803293501E-4</v>
      </c>
      <c r="P85" s="15">
        <f t="shared" si="46"/>
        <v>4.9553017704412968E-4</v>
      </c>
      <c r="Q85" s="15">
        <f t="shared" si="46"/>
        <v>4.9553390590636071E-4</v>
      </c>
      <c r="R85" s="15">
        <f t="shared" si="46"/>
        <v>4.9553745384292743E-4</v>
      </c>
      <c r="T85" s="5">
        <f>SUM(AB!C$285)*1000</f>
        <v>83023.691671429042</v>
      </c>
      <c r="U85" s="5">
        <f>SUM(AB!D$285)*1000</f>
        <v>83593.158583830969</v>
      </c>
      <c r="V85" s="5">
        <f>SUM(AB!E$285)*1000</f>
        <v>68628.094225276815</v>
      </c>
      <c r="W85" s="5">
        <f>SUM(AB!F$285)*1000</f>
        <v>66088.663298634885</v>
      </c>
      <c r="X85" s="5">
        <f>SUM(AB!G$285)*1000</f>
        <v>62742.349799665782</v>
      </c>
      <c r="Y85" s="5">
        <f>SUM(AB!H$285)*1000</f>
        <v>72147.750911951371</v>
      </c>
      <c r="Z85" s="5">
        <f>SUM(AB!I$285)*1000</f>
        <v>76750.184913066943</v>
      </c>
      <c r="AA85" s="5">
        <f>SUM(AB!J$285)*1000</f>
        <v>77830.455945303213</v>
      </c>
      <c r="AB85" s="5">
        <f>SUM(AB!K$285)*1000</f>
        <v>73669.247027815043</v>
      </c>
      <c r="AC85" s="5">
        <f>SUM(AB!L$285)*1000</f>
        <v>70259.595430803733</v>
      </c>
      <c r="AD85" s="5">
        <f>SUM(AB!M$285)*1000</f>
        <v>83367.143188565329</v>
      </c>
      <c r="AE85" s="5">
        <f>SUM(AB!N$285)*1000</f>
        <v>81002.317753100418</v>
      </c>
      <c r="AF85" s="5">
        <f>SUM(AB!O$285)*1000</f>
        <v>82706.467017810326</v>
      </c>
      <c r="AG85" s="5">
        <f>SUM(AB!P$285)*1000</f>
        <v>80865.569103254107</v>
      </c>
      <c r="AH85" s="5">
        <f>SUM(AB!Q$285)*1000</f>
        <v>91561.196618582137</v>
      </c>
      <c r="AI85" s="5">
        <f>SUM(AB!R$285)*1000</f>
        <v>92383.305469201383</v>
      </c>
      <c r="AJ85" s="5">
        <f>SUM(AB!S$285)*1000</f>
        <v>93793.146624956222</v>
      </c>
      <c r="AK85" s="5">
        <f>SUM(AB!T$285)*1000</f>
        <v>109700.51754104566</v>
      </c>
      <c r="AL85" s="5">
        <f>SUM(AB!U$285)*1000</f>
        <v>106780.80392440679</v>
      </c>
      <c r="AM85" s="5">
        <f>SUM(AB!V$285)*1000</f>
        <v>102811.01525425958</v>
      </c>
      <c r="AN85" s="5">
        <f>SUM(AB!W$285)*1000</f>
        <v>74123.729229995894</v>
      </c>
      <c r="AO85" s="47">
        <f>AM85*(1+$AV85)^5</f>
        <v>108055.41029321121</v>
      </c>
      <c r="AP85" s="19">
        <f t="shared" si="45"/>
        <v>113567.32218584396</v>
      </c>
      <c r="AQ85" s="19">
        <f t="shared" si="45"/>
        <v>119360.3969802667</v>
      </c>
      <c r="AR85" s="19">
        <f t="shared" si="45"/>
        <v>125448.97681018598</v>
      </c>
      <c r="AS85" s="19">
        <f t="shared" si="45"/>
        <v>131848.1354022673</v>
      </c>
      <c r="AT85" s="19">
        <f t="shared" si="45"/>
        <v>138573.71539472853</v>
      </c>
      <c r="AV85" s="46">
        <f>AV9</f>
        <v>0.01</v>
      </c>
    </row>
    <row r="86" spans="1:48" x14ac:dyDescent="0.25">
      <c r="A86" s="23" t="str">
        <f t="shared" si="39"/>
        <v>CIMS.CAN.AB.Transportation Freight.Freight.LandService requestedCIMS.CAN.AB.Transportation Freight.Freight.Land.Light Medium</v>
      </c>
      <c r="B86" s="1" t="s">
        <v>91</v>
      </c>
      <c r="C86" s="1" t="s">
        <v>293</v>
      </c>
      <c r="E86" s="1" t="s">
        <v>239</v>
      </c>
      <c r="F86" s="1" t="s">
        <v>94</v>
      </c>
      <c r="G86" s="1" t="s">
        <v>232</v>
      </c>
      <c r="H86" s="15">
        <f t="shared" ref="H86:R86" si="47">INDEX($T86:$AT86,MATCH(H$1,$T$2:$AT$2,0))/INDEX($T83:$AT83,MATCH(H$1,$T$2:$AT$2,0))</f>
        <v>4.8801106197573094E-2</v>
      </c>
      <c r="I86" s="15">
        <f t="shared" si="47"/>
        <v>5.1973187321133762E-2</v>
      </c>
      <c r="J86" s="15">
        <f t="shared" si="47"/>
        <v>9.5925861681375985E-2</v>
      </c>
      <c r="K86" s="15">
        <f t="shared" si="47"/>
        <v>8.55988353744154E-2</v>
      </c>
      <c r="L86" s="15">
        <f t="shared" si="47"/>
        <v>0.10967598317030534</v>
      </c>
      <c r="M86" s="15">
        <f t="shared" si="47"/>
        <v>0.10967598317030534</v>
      </c>
      <c r="N86" s="15">
        <f t="shared" si="47"/>
        <v>0.10967598317030533</v>
      </c>
      <c r="O86" s="15">
        <f t="shared" si="47"/>
        <v>0.10967598317030534</v>
      </c>
      <c r="P86" s="15">
        <f t="shared" si="47"/>
        <v>0.10967598317030534</v>
      </c>
      <c r="Q86" s="15">
        <f t="shared" si="47"/>
        <v>0.10967598317030534</v>
      </c>
      <c r="R86" s="15">
        <f t="shared" si="47"/>
        <v>0.10967598317030534</v>
      </c>
      <c r="T86" s="5">
        <f>SUM(AB!C$71,AB!C$105)*1000</f>
        <v>6492298.4359305669</v>
      </c>
      <c r="U86" s="5">
        <f>SUM(AB!D$71,AB!D$105)*1000</f>
        <v>8300523.6939244457</v>
      </c>
      <c r="V86" s="5">
        <f>SUM(AB!E$71,AB!E$105)*1000</f>
        <v>8243981.9457859499</v>
      </c>
      <c r="W86" s="5">
        <f>SUM(AB!F$71,AB!F$105)*1000</f>
        <v>8681165.7108168695</v>
      </c>
      <c r="X86" s="5">
        <f>SUM(AB!G$71,AB!G$105)*1000</f>
        <v>10698997.350066084</v>
      </c>
      <c r="Y86" s="5">
        <f>SUM(AB!H$71,AB!H$105)*1000</f>
        <v>10651217.309208443</v>
      </c>
      <c r="Z86" s="5">
        <f>SUM(AB!I$71,AB!I$105)*1000</f>
        <v>13510978.330153931</v>
      </c>
      <c r="AA86" s="5">
        <f>SUM(AB!J$71,AB!J$105)*1000</f>
        <v>14540694.965026559</v>
      </c>
      <c r="AB86" s="5">
        <f>SUM(AB!K$71,AB!K$105)*1000</f>
        <v>14553790.868651289</v>
      </c>
      <c r="AC86" s="5">
        <f>SUM(AB!L$71,AB!L$105)*1000</f>
        <v>14671993.742867233</v>
      </c>
      <c r="AD86" s="5">
        <f>SUM(AB!M$71,AB!M$105)*1000</f>
        <v>17958453.700799622</v>
      </c>
      <c r="AE86" s="5">
        <f>SUM(AB!N$71,AB!N$105)*1000</f>
        <v>17494122.879448134</v>
      </c>
      <c r="AF86" s="5">
        <f>SUM(AB!O$71,AB!O$105)*1000</f>
        <v>18764228.533084758</v>
      </c>
      <c r="AG86" s="5">
        <f>SUM(AB!P$71,AB!P$105)*1000</f>
        <v>21017907.831608232</v>
      </c>
      <c r="AH86" s="5">
        <f>SUM(AB!Q$71,AB!Q$105)*1000</f>
        <v>21839940.171253502</v>
      </c>
      <c r="AI86" s="5">
        <f>SUM(AB!R$71,AB!R$105)*1000</f>
        <v>20445987.226740304</v>
      </c>
      <c r="AJ86" s="5">
        <f>SUM(AB!S$71,AB!S$105)*1000</f>
        <v>20015921.121501546</v>
      </c>
      <c r="AK86" s="5">
        <f>SUM(AB!T$71,AB!T$105)*1000</f>
        <v>20672028.143096656</v>
      </c>
      <c r="AL86" s="5">
        <f>SUM(AB!U$71,AB!U$105)*1000</f>
        <v>22078195.281295624</v>
      </c>
      <c r="AM86" s="5">
        <f>SUM(AB!V$71,AB!V$105)*1000</f>
        <v>22740418.032040108</v>
      </c>
      <c r="AN86" s="5">
        <f>SUM(AB!W$71,AB!W$105)*1000</f>
        <v>20130322.437426407</v>
      </c>
      <c r="AO86" s="47">
        <f>AM86*(1+$AV86)^5</f>
        <v>23900407.895149417</v>
      </c>
      <c r="AP86" s="19">
        <f t="shared" si="45"/>
        <v>25119568.899291422</v>
      </c>
      <c r="AQ86" s="19">
        <f t="shared" si="45"/>
        <v>26400919.367334679</v>
      </c>
      <c r="AR86" s="19">
        <f t="shared" si="45"/>
        <v>27747631.58694848</v>
      </c>
      <c r="AS86" s="19">
        <f t="shared" si="45"/>
        <v>29163039.664355062</v>
      </c>
      <c r="AT86" s="19">
        <f t="shared" si="45"/>
        <v>30650647.778702099</v>
      </c>
      <c r="AV86" s="46">
        <f>AV10</f>
        <v>0.01</v>
      </c>
    </row>
    <row r="87" spans="1:48" x14ac:dyDescent="0.25">
      <c r="A87" s="23" t="str">
        <f t="shared" si="39"/>
        <v>CIMS.CAN.AB.Transportation Freight.Freight.LandService requestedCIMS.CAN.AB.Transportation Freight.Freight.Land.Heavy</v>
      </c>
      <c r="B87" s="1" t="s">
        <v>91</v>
      </c>
      <c r="C87" s="1" t="s">
        <v>293</v>
      </c>
      <c r="E87" s="1" t="s">
        <v>239</v>
      </c>
      <c r="F87" s="1" t="s">
        <v>95</v>
      </c>
      <c r="G87" s="1" t="s">
        <v>232</v>
      </c>
      <c r="H87" s="15">
        <f t="shared" ref="H87:R87" si="48">INDEX($T87:$AT87,MATCH(H$1,$T$2:$AT$2,0))/INDEX($T83:$AT83,MATCH(H$1,$T$2:$AT$2,0))</f>
        <v>0.95119889380242684</v>
      </c>
      <c r="I87" s="15">
        <f t="shared" si="48"/>
        <v>0.94802681267886624</v>
      </c>
      <c r="J87" s="15">
        <f t="shared" si="48"/>
        <v>0.90407413831862404</v>
      </c>
      <c r="K87" s="15">
        <f t="shared" si="48"/>
        <v>0.91440116462558452</v>
      </c>
      <c r="L87" s="15">
        <f t="shared" si="48"/>
        <v>0.89032401682969475</v>
      </c>
      <c r="M87" s="15">
        <f t="shared" si="48"/>
        <v>0.89032401682969464</v>
      </c>
      <c r="N87" s="15">
        <f t="shared" si="48"/>
        <v>0.89032401682969464</v>
      </c>
      <c r="O87" s="15">
        <f t="shared" si="48"/>
        <v>0.89032401682969475</v>
      </c>
      <c r="P87" s="15">
        <f t="shared" si="48"/>
        <v>0.89032401682969464</v>
      </c>
      <c r="Q87" s="15">
        <f t="shared" si="48"/>
        <v>0.89032401682969464</v>
      </c>
      <c r="R87" s="15">
        <f t="shared" si="48"/>
        <v>0.89032401682969475</v>
      </c>
      <c r="T87" s="5">
        <f>SUM(AB!C$209,AB!C$173)*1000</f>
        <v>126543588.28446987</v>
      </c>
      <c r="U87" s="5">
        <f>SUM(AB!D$209,AB!D$173)*1000</f>
        <v>150653273.89933106</v>
      </c>
      <c r="V87" s="5">
        <f>SUM(AB!E$209,AB!E$173)*1000</f>
        <v>154344340.39991516</v>
      </c>
      <c r="W87" s="5">
        <f>SUM(AB!F$209,AB!F$173)*1000</f>
        <v>179060030.47686064</v>
      </c>
      <c r="X87" s="5">
        <f>SUM(AB!G$209,AB!G$173)*1000</f>
        <v>191116310.39242384</v>
      </c>
      <c r="Y87" s="5">
        <f>SUM(AB!H$209,AB!H$173)*1000</f>
        <v>194285556.01962987</v>
      </c>
      <c r="Z87" s="5">
        <f>SUM(AB!I$209,AB!I$173)*1000</f>
        <v>210076253.01458713</v>
      </c>
      <c r="AA87" s="5">
        <f>SUM(AB!J$209,AB!J$173)*1000</f>
        <v>226641819.15847605</v>
      </c>
      <c r="AB87" s="5">
        <f>SUM(AB!K$209,AB!K$173)*1000</f>
        <v>205500902.38538045</v>
      </c>
      <c r="AC87" s="5">
        <f>SUM(AB!L$209,AB!L$173)*1000</f>
        <v>179039604.24478751</v>
      </c>
      <c r="AD87" s="5">
        <f>SUM(AB!M$209,AB!M$173)*1000</f>
        <v>169253351.18712309</v>
      </c>
      <c r="AE87" s="5">
        <f>SUM(AB!N$209,AB!N$173)*1000</f>
        <v>180073256.06457603</v>
      </c>
      <c r="AF87" s="5">
        <f>SUM(AB!O$209,AB!O$173)*1000</f>
        <v>211602941.51390937</v>
      </c>
      <c r="AG87" s="5">
        <f>SUM(AB!P$209,AB!P$173)*1000</f>
        <v>224382257.63458472</v>
      </c>
      <c r="AH87" s="5">
        <f>SUM(AB!Q$209,AB!Q$173)*1000</f>
        <v>238238575.5882102</v>
      </c>
      <c r="AI87" s="5">
        <f>SUM(AB!R$209,AB!R$173)*1000</f>
        <v>218412253.51109332</v>
      </c>
      <c r="AJ87" s="5">
        <f>SUM(AB!S$209,AB!S$173)*1000</f>
        <v>184398662.6419746</v>
      </c>
      <c r="AK87" s="5">
        <f>SUM(AB!T$209,AB!T$173)*1000</f>
        <v>186608348.95988446</v>
      </c>
      <c r="AL87" s="5">
        <f>SUM(AB!U$209,AB!U$173)*1000</f>
        <v>177855409.55662861</v>
      </c>
      <c r="AM87" s="5">
        <f>SUM(AB!V$209,AB!V$173)*1000</f>
        <v>184601402.61732385</v>
      </c>
      <c r="AN87" s="5">
        <f>SUM(AB!W$209,AB!W$173)*1000</f>
        <v>179622470.423112</v>
      </c>
      <c r="AO87" s="19">
        <f t="shared" ref="AO87:AT87" si="49">SUM(AO88:AO89)</f>
        <v>194017929.41336378</v>
      </c>
      <c r="AP87" s="19">
        <f t="shared" si="49"/>
        <v>203914793.71303773</v>
      </c>
      <c r="AQ87" s="19">
        <f t="shared" si="49"/>
        <v>214316497.55647093</v>
      </c>
      <c r="AR87" s="19">
        <f t="shared" si="49"/>
        <v>225248792.83408302</v>
      </c>
      <c r="AS87" s="19">
        <f t="shared" si="49"/>
        <v>236738745.0415141</v>
      </c>
      <c r="AT87" s="19">
        <f t="shared" si="49"/>
        <v>248814800.28669286</v>
      </c>
    </row>
    <row r="88" spans="1:48" x14ac:dyDescent="0.25">
      <c r="A88" s="23" t="str">
        <f t="shared" si="39"/>
        <v>CIMS.CAN.AB.Transportation Freight.Freight.Land.HeavyTrucksMarket share</v>
      </c>
      <c r="B88" s="1" t="s">
        <v>95</v>
      </c>
      <c r="C88" s="1" t="s">
        <v>293</v>
      </c>
      <c r="D88" s="1" t="s">
        <v>253</v>
      </c>
      <c r="E88" s="1" t="s">
        <v>240</v>
      </c>
      <c r="G88" s="1" t="s">
        <v>241</v>
      </c>
      <c r="H88" s="15">
        <f t="shared" ref="H88:R88" si="50">INDEX($T88:$AT88,MATCH(H$1,$T$2:$AT$2,0))/INDEX($T87:$AT87,MATCH(H$1,$T$2:$AT$2,0))</f>
        <v>0.30238880711890787</v>
      </c>
      <c r="I88" s="15">
        <f t="shared" ref="I88" si="51">INDEX($T88:$AT88,MATCH(I$1,$T$2:$AT$2,0))/INDEX($T87:$AT87,MATCH(I$1,$T$2:$AT$2,0))</f>
        <v>0.23354679063077219</v>
      </c>
      <c r="J88" s="15">
        <f t="shared" si="50"/>
        <v>0.33197925232291581</v>
      </c>
      <c r="K88" s="15">
        <f t="shared" si="50"/>
        <v>0.32903233640013907</v>
      </c>
      <c r="L88" s="15">
        <f t="shared" si="50"/>
        <v>0.38040311991716241</v>
      </c>
      <c r="M88" s="15">
        <f t="shared" si="50"/>
        <v>0.38040311991716241</v>
      </c>
      <c r="N88" s="15">
        <f t="shared" si="50"/>
        <v>0.38040311991716247</v>
      </c>
      <c r="O88" s="15">
        <f t="shared" si="50"/>
        <v>0.38040311991716241</v>
      </c>
      <c r="P88" s="15">
        <f t="shared" si="50"/>
        <v>0.38040311991716241</v>
      </c>
      <c r="Q88" s="15">
        <f t="shared" si="50"/>
        <v>0.38040311991716247</v>
      </c>
      <c r="R88" s="15">
        <f t="shared" si="50"/>
        <v>0.38040311991716241</v>
      </c>
      <c r="T88" s="5">
        <f>SUM(AB!C$173)*1000</f>
        <v>38265364.70988705</v>
      </c>
      <c r="U88" s="5">
        <f>SUM(AB!D$173)*1000</f>
        <v>38752346.259536318</v>
      </c>
      <c r="V88" s="5">
        <f>SUM(AB!E$173)*1000</f>
        <v>36439319.084813699</v>
      </c>
      <c r="W88" s="5">
        <f>SUM(AB!F$173)*1000</f>
        <v>42567671.184284769</v>
      </c>
      <c r="X88" s="5">
        <f>SUM(AB!G$173)*1000</f>
        <v>45967296.29082305</v>
      </c>
      <c r="Y88" s="5">
        <f>SUM(AB!H$173)*1000</f>
        <v>45374768.074299656</v>
      </c>
      <c r="Z88" s="5">
        <f>SUM(AB!I$173)*1000</f>
        <v>47967909.958790474</v>
      </c>
      <c r="AA88" s="5">
        <f>SUM(AB!J$173)*1000</f>
        <v>51646559.724456422</v>
      </c>
      <c r="AB88" s="5">
        <f>SUM(AB!K$173)*1000</f>
        <v>49057356.271942504</v>
      </c>
      <c r="AC88" s="5">
        <f>SUM(AB!L$173)*1000</f>
        <v>49649677.210806303</v>
      </c>
      <c r="AD88" s="5">
        <f>SUM(AB!M$173)*1000</f>
        <v>56188600.980249017</v>
      </c>
      <c r="AE88" s="5">
        <f>SUM(AB!N$173)*1000</f>
        <v>55154011.550458632</v>
      </c>
      <c r="AF88" s="5">
        <f>SUM(AB!O$173)*1000</f>
        <v>58835143.276862241</v>
      </c>
      <c r="AG88" s="5">
        <f>SUM(AB!P$173)*1000</f>
        <v>65763907.03446795</v>
      </c>
      <c r="AH88" s="5">
        <f>SUM(AB!Q$173)*1000</f>
        <v>75773717.151459143</v>
      </c>
      <c r="AI88" s="5">
        <f>SUM(AB!R$173)*1000</f>
        <v>71864694.071174517</v>
      </c>
      <c r="AJ88" s="5">
        <f>SUM(AB!S$173)*1000</f>
        <v>69629769.502806932</v>
      </c>
      <c r="AK88" s="5">
        <f>SUM(AB!T$173)*1000</f>
        <v>69300093.208725572</v>
      </c>
      <c r="AL88" s="5">
        <f>SUM(AB!U$173)*1000</f>
        <v>65729631.072447941</v>
      </c>
      <c r="AM88" s="5">
        <f>SUM(AB!V$173)*1000</f>
        <v>70222949.496714219</v>
      </c>
      <c r="AN88" s="5">
        <f>SUM(AB!W$173)*1000</f>
        <v>69622095.913902119</v>
      </c>
      <c r="AO88" s="47">
        <f>AM88*(1+$AV88)^5</f>
        <v>73805025.668711379</v>
      </c>
      <c r="AP88" s="19">
        <f t="shared" ref="AP88:AT89" si="52">AO88*(1+$AV88)^5</f>
        <v>77569823.725704134</v>
      </c>
      <c r="AQ88" s="19">
        <f t="shared" si="52"/>
        <v>81526664.320200458</v>
      </c>
      <c r="AR88" s="19">
        <f t="shared" si="52"/>
        <v>85685343.551659763</v>
      </c>
      <c r="AS88" s="19">
        <f t="shared" si="52"/>
        <v>90056157.219065636</v>
      </c>
      <c r="AT88" s="19">
        <f t="shared" si="52"/>
        <v>94649926.310623646</v>
      </c>
      <c r="AV88" s="46">
        <f>AV12</f>
        <v>0.01</v>
      </c>
    </row>
    <row r="89" spans="1:48" x14ac:dyDescent="0.25">
      <c r="A89" s="23" t="str">
        <f t="shared" si="39"/>
        <v>CIMS.CAN.AB.Transportation Freight.Freight.Land.HeavyRailMarket share</v>
      </c>
      <c r="B89" s="1" t="s">
        <v>95</v>
      </c>
      <c r="C89" s="1" t="s">
        <v>293</v>
      </c>
      <c r="D89" s="1" t="s">
        <v>55</v>
      </c>
      <c r="E89" s="1" t="s">
        <v>240</v>
      </c>
      <c r="G89" s="1" t="s">
        <v>241</v>
      </c>
      <c r="H89" s="15">
        <f t="shared" ref="H89:R89" si="53">INDEX($T89:$AT89,MATCH(H$1,$T$2:$AT$2,0))/INDEX($T87:$AT87,MATCH(H$1,$T$2:$AT$2,0))</f>
        <v>0.69761119288109219</v>
      </c>
      <c r="I89" s="15">
        <f t="shared" ref="I89" si="54">INDEX($T89:$AT89,MATCH(I$1,$T$2:$AT$2,0))/INDEX($T87:$AT87,MATCH(I$1,$T$2:$AT$2,0))</f>
        <v>0.76645320936922789</v>
      </c>
      <c r="J89" s="15">
        <f t="shared" si="53"/>
        <v>0.6680207476770843</v>
      </c>
      <c r="K89" s="15">
        <f t="shared" si="53"/>
        <v>0.67096766359986093</v>
      </c>
      <c r="L89" s="15">
        <f t="shared" si="53"/>
        <v>0.61959688008283753</v>
      </c>
      <c r="M89" s="15">
        <f t="shared" si="53"/>
        <v>0.61959688008283753</v>
      </c>
      <c r="N89" s="15">
        <f t="shared" si="53"/>
        <v>0.61959688008283753</v>
      </c>
      <c r="O89" s="15">
        <f t="shared" si="53"/>
        <v>0.61959688008283753</v>
      </c>
      <c r="P89" s="15">
        <f t="shared" si="53"/>
        <v>0.61959688008283753</v>
      </c>
      <c r="Q89" s="15">
        <f t="shared" si="53"/>
        <v>0.61959688008283753</v>
      </c>
      <c r="R89" s="15">
        <f t="shared" si="53"/>
        <v>0.61959688008283753</v>
      </c>
      <c r="T89" s="5">
        <f>SUM(AB!C$209)*1000</f>
        <v>88278223.57458283</v>
      </c>
      <c r="U89" s="5">
        <f>SUM(AB!D$209)*1000</f>
        <v>111900927.63979475</v>
      </c>
      <c r="V89" s="5">
        <f>SUM(AB!E$209)*1000</f>
        <v>117905021.31510144</v>
      </c>
      <c r="W89" s="5">
        <f>SUM(AB!F$209)*1000</f>
        <v>136492359.2925759</v>
      </c>
      <c r="X89" s="5">
        <f>SUM(AB!G$209)*1000</f>
        <v>145149014.10160077</v>
      </c>
      <c r="Y89" s="5">
        <f>SUM(AB!H$209)*1000</f>
        <v>148910787.94533023</v>
      </c>
      <c r="Z89" s="5">
        <f>SUM(AB!I$209)*1000</f>
        <v>162108343.05579665</v>
      </c>
      <c r="AA89" s="5">
        <f>SUM(AB!J$209)*1000</f>
        <v>174995259.43401963</v>
      </c>
      <c r="AB89" s="5">
        <f>SUM(AB!K$209)*1000</f>
        <v>156443546.11343795</v>
      </c>
      <c r="AC89" s="5">
        <f>SUM(AB!L$209)*1000</f>
        <v>129389927.0339812</v>
      </c>
      <c r="AD89" s="5">
        <f>SUM(AB!M$209)*1000</f>
        <v>113064750.20687409</v>
      </c>
      <c r="AE89" s="5">
        <f>SUM(AB!N$209)*1000</f>
        <v>124919244.51411739</v>
      </c>
      <c r="AF89" s="5">
        <f>SUM(AB!O$209)*1000</f>
        <v>152767798.23704714</v>
      </c>
      <c r="AG89" s="5">
        <f>SUM(AB!P$209)*1000</f>
        <v>158618350.60011676</v>
      </c>
      <c r="AH89" s="5">
        <f>SUM(AB!Q$209)*1000</f>
        <v>162464858.43675104</v>
      </c>
      <c r="AI89" s="5">
        <f>SUM(AB!R$209)*1000</f>
        <v>146547559.43991882</v>
      </c>
      <c r="AJ89" s="5">
        <f>SUM(AB!S$209)*1000</f>
        <v>114768893.13916768</v>
      </c>
      <c r="AK89" s="5">
        <f>SUM(AB!T$209)*1000</f>
        <v>117308255.75115888</v>
      </c>
      <c r="AL89" s="5">
        <f>SUM(AB!U$209)*1000</f>
        <v>112125778.48418066</v>
      </c>
      <c r="AM89" s="5">
        <f>SUM(AB!V$209)*1000</f>
        <v>114378453.12060961</v>
      </c>
      <c r="AN89" s="5">
        <f>SUM(AB!W$209)*1000</f>
        <v>110000374.5092099</v>
      </c>
      <c r="AO89" s="47">
        <f>AM89*(1+$AV89)^5</f>
        <v>120212903.74465241</v>
      </c>
      <c r="AP89" s="19">
        <f t="shared" si="52"/>
        <v>126344969.9873336</v>
      </c>
      <c r="AQ89" s="19">
        <f t="shared" si="52"/>
        <v>132789833.23627047</v>
      </c>
      <c r="AR89" s="19">
        <f t="shared" si="52"/>
        <v>139563449.28242326</v>
      </c>
      <c r="AS89" s="19">
        <f t="shared" si="52"/>
        <v>146682587.82244846</v>
      </c>
      <c r="AT89" s="19">
        <f t="shared" si="52"/>
        <v>154164873.97606921</v>
      </c>
      <c r="AV89" s="46">
        <f>AV13</f>
        <v>0.01</v>
      </c>
    </row>
    <row r="90" spans="1:48" x14ac:dyDescent="0.25">
      <c r="A90" s="23" t="str">
        <f t="shared" si="39"/>
        <v>CIMS.CAN.AB.Transportation Freight.Freight.Land.Light MediumOutput</v>
      </c>
      <c r="B90" s="1" t="s">
        <v>94</v>
      </c>
      <c r="C90" s="1" t="s">
        <v>293</v>
      </c>
      <c r="E90" s="1" t="s">
        <v>251</v>
      </c>
      <c r="G90" s="1" t="s">
        <v>232</v>
      </c>
      <c r="H90" s="15">
        <f t="shared" ref="H90:H116" si="55">T90</f>
        <v>18.062280800253905</v>
      </c>
      <c r="I90" s="15"/>
      <c r="J90" s="15"/>
      <c r="K90" s="15"/>
      <c r="L90" s="15"/>
      <c r="M90" s="15"/>
      <c r="N90" s="15"/>
      <c r="O90" s="15"/>
      <c r="P90" s="15"/>
      <c r="Q90" s="15"/>
      <c r="R90" s="15"/>
      <c r="T90" s="15">
        <f>AVERAGE(CAN!$C$42:$W$42)/1000</f>
        <v>18.062280800253905</v>
      </c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42"/>
      <c r="AP90" s="42"/>
      <c r="AQ90" s="42"/>
      <c r="AR90" s="42"/>
      <c r="AS90" s="42"/>
      <c r="AT90" s="42"/>
    </row>
    <row r="91" spans="1:48" x14ac:dyDescent="0.25">
      <c r="A91" s="23" t="str">
        <f t="shared" si="39"/>
        <v>CIMS.CAN.AB.Transportation Freight.Freight.Land.Light MediumDiesel ExistingService requestedCIMS.CAN.AB.Fuel Blends.Diesel_Transportation</v>
      </c>
      <c r="B91" s="1" t="s">
        <v>94</v>
      </c>
      <c r="C91" s="1" t="s">
        <v>293</v>
      </c>
      <c r="D91" s="1" t="s">
        <v>234</v>
      </c>
      <c r="E91" s="1" t="s">
        <v>239</v>
      </c>
      <c r="F91" s="1" t="s">
        <v>324</v>
      </c>
      <c r="G91" s="1" t="s">
        <v>233</v>
      </c>
      <c r="H91" s="15">
        <f t="shared" si="55"/>
        <v>8.6223422340221401</v>
      </c>
      <c r="I91" s="15"/>
      <c r="J91" s="15"/>
      <c r="K91" s="15"/>
      <c r="L91" s="15"/>
      <c r="M91" s="15"/>
      <c r="N91" s="15"/>
      <c r="O91" s="15"/>
      <c r="P91" s="15"/>
      <c r="Q91" s="15"/>
      <c r="R91" s="15"/>
      <c r="T91" s="15">
        <f>AB!$C$56*1000</f>
        <v>8.6223422340221401</v>
      </c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42"/>
      <c r="AP91" s="42"/>
      <c r="AQ91" s="42"/>
      <c r="AR91" s="42"/>
      <c r="AS91" s="42"/>
      <c r="AT91" s="42"/>
    </row>
    <row r="92" spans="1:48" x14ac:dyDescent="0.25">
      <c r="A92" s="23" t="str">
        <f t="shared" si="39"/>
        <v>CIMS.CAN.AB.Transportation Freight.Freight.Land.Light MediumDiesel StandardService requestedCIMS.CAN.AB.Fuel Blends.Diesel_Transportation</v>
      </c>
      <c r="B92" s="1" t="s">
        <v>94</v>
      </c>
      <c r="C92" s="1" t="s">
        <v>293</v>
      </c>
      <c r="D92" s="1" t="s">
        <v>235</v>
      </c>
      <c r="E92" s="1" t="s">
        <v>239</v>
      </c>
      <c r="F92" s="1" t="s">
        <v>324</v>
      </c>
      <c r="G92" s="1" t="s">
        <v>233</v>
      </c>
      <c r="H92" s="15">
        <f t="shared" si="55"/>
        <v>7.0653018970308352</v>
      </c>
      <c r="I92" s="15"/>
      <c r="J92" s="15"/>
      <c r="K92" s="15"/>
      <c r="L92" s="15"/>
      <c r="M92" s="15"/>
      <c r="N92" s="15"/>
      <c r="O92" s="15"/>
      <c r="P92" s="15"/>
      <c r="Q92" s="15"/>
      <c r="R92" s="15"/>
      <c r="T92" s="15">
        <f>AB!$M$56*1000</f>
        <v>7.0653018970308352</v>
      </c>
      <c r="U92" s="1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19"/>
      <c r="AP92" s="19"/>
      <c r="AQ92" s="19"/>
      <c r="AR92" s="19"/>
      <c r="AS92" s="19"/>
      <c r="AT92" s="19"/>
    </row>
    <row r="93" spans="1:48" x14ac:dyDescent="0.25">
      <c r="A93" s="23" t="str">
        <f t="shared" si="39"/>
        <v>CIMS.CAN.AB.Transportation Freight.Freight.Land.Light MediumDiesel EfficientService requestedCIMS.CAN.AB.Fuel Blends.Diesel_Transportation</v>
      </c>
      <c r="B93" s="1" t="s">
        <v>94</v>
      </c>
      <c r="C93" s="1" t="s">
        <v>293</v>
      </c>
      <c r="D93" s="1" t="s">
        <v>236</v>
      </c>
      <c r="E93" s="1" t="s">
        <v>239</v>
      </c>
      <c r="F93" s="1" t="s">
        <v>324</v>
      </c>
      <c r="G93" s="1" t="s">
        <v>233</v>
      </c>
      <c r="H93" s="15">
        <f t="shared" si="55"/>
        <v>6.2192525424846519</v>
      </c>
      <c r="I93" s="15"/>
      <c r="J93" s="15"/>
      <c r="K93" s="15"/>
      <c r="L93" s="15"/>
      <c r="M93" s="15"/>
      <c r="N93" s="15"/>
      <c r="O93" s="15"/>
      <c r="P93" s="15"/>
      <c r="Q93" s="15"/>
      <c r="R93" s="15"/>
      <c r="T93" s="15">
        <f>AB!$W$56*1000</f>
        <v>6.2192525424846519</v>
      </c>
      <c r="U93" s="1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19"/>
      <c r="AP93" s="19"/>
      <c r="AQ93" s="19"/>
      <c r="AR93" s="19"/>
      <c r="AS93" s="19"/>
      <c r="AT93" s="19"/>
    </row>
    <row r="94" spans="1:48" x14ac:dyDescent="0.25">
      <c r="A94" s="23" t="str">
        <f t="shared" si="39"/>
        <v>CIMS.CAN.AB.Transportation Freight.Freight.Land.Light MediumGasoline ExistingService requestedCIMS.CAN.AB.Fuel Blends.Gasoline_Transportation</v>
      </c>
      <c r="B94" s="1" t="s">
        <v>94</v>
      </c>
      <c r="C94" s="1" t="s">
        <v>293</v>
      </c>
      <c r="D94" s="1" t="s">
        <v>242</v>
      </c>
      <c r="E94" s="1" t="s">
        <v>239</v>
      </c>
      <c r="F94" s="1" t="s">
        <v>325</v>
      </c>
      <c r="G94" s="1" t="s">
        <v>233</v>
      </c>
      <c r="H94" s="15">
        <f t="shared" si="55"/>
        <v>8.6223422340221401</v>
      </c>
      <c r="I94" s="15"/>
      <c r="J94" s="15"/>
      <c r="K94" s="15"/>
      <c r="L94" s="15"/>
      <c r="M94" s="15"/>
      <c r="N94" s="15"/>
      <c r="O94" s="15"/>
      <c r="P94" s="15"/>
      <c r="Q94" s="15"/>
      <c r="R94" s="15"/>
      <c r="T94" s="15">
        <f>AB!$C$56*1000</f>
        <v>8.6223422340221401</v>
      </c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42"/>
      <c r="AP94" s="42"/>
      <c r="AQ94" s="42"/>
      <c r="AR94" s="42"/>
      <c r="AS94" s="42"/>
      <c r="AT94" s="42"/>
    </row>
    <row r="95" spans="1:48" x14ac:dyDescent="0.25">
      <c r="A95" s="23" t="str">
        <f t="shared" si="39"/>
        <v>CIMS.CAN.AB.Transportation Freight.Freight.Land.Light MediumGasoline StandardService requestedCIMS.CAN.AB.Fuel Blends.Gasoline_Transportation</v>
      </c>
      <c r="B95" s="1" t="s">
        <v>94</v>
      </c>
      <c r="C95" s="1" t="s">
        <v>293</v>
      </c>
      <c r="D95" s="1" t="s">
        <v>243</v>
      </c>
      <c r="E95" s="1" t="s">
        <v>239</v>
      </c>
      <c r="F95" s="1" t="s">
        <v>325</v>
      </c>
      <c r="G95" s="1" t="s">
        <v>233</v>
      </c>
      <c r="H95" s="15">
        <f t="shared" si="55"/>
        <v>7.0653018970308352</v>
      </c>
      <c r="I95" s="15"/>
      <c r="J95" s="15"/>
      <c r="K95" s="15"/>
      <c r="L95" s="15"/>
      <c r="M95" s="15"/>
      <c r="N95" s="15"/>
      <c r="O95" s="15"/>
      <c r="P95" s="15"/>
      <c r="Q95" s="15"/>
      <c r="R95" s="15"/>
      <c r="T95" s="15">
        <f>AB!$M$56*1000</f>
        <v>7.0653018970308352</v>
      </c>
      <c r="U95" s="1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19"/>
      <c r="AP95" s="19"/>
      <c r="AQ95" s="19"/>
      <c r="AR95" s="19"/>
      <c r="AS95" s="19"/>
      <c r="AT95" s="19"/>
    </row>
    <row r="96" spans="1:48" x14ac:dyDescent="0.25">
      <c r="A96" s="23" t="str">
        <f t="shared" si="39"/>
        <v>CIMS.CAN.AB.Transportation Freight.Freight.Land.Light MediumGasoline EfficientService requestedCIMS.CAN.AB.Fuel Blends.Gasoline_Transportation</v>
      </c>
      <c r="B96" s="1" t="s">
        <v>94</v>
      </c>
      <c r="C96" s="1" t="s">
        <v>293</v>
      </c>
      <c r="D96" s="1" t="s">
        <v>244</v>
      </c>
      <c r="E96" s="1" t="s">
        <v>239</v>
      </c>
      <c r="F96" s="1" t="s">
        <v>325</v>
      </c>
      <c r="G96" s="1" t="s">
        <v>233</v>
      </c>
      <c r="H96" s="15">
        <f t="shared" si="55"/>
        <v>6.2192525424846519</v>
      </c>
      <c r="I96" s="15"/>
      <c r="J96" s="15"/>
      <c r="K96" s="15"/>
      <c r="L96" s="15"/>
      <c r="M96" s="15"/>
      <c r="N96" s="15"/>
      <c r="O96" s="15"/>
      <c r="P96" s="15"/>
      <c r="Q96" s="15"/>
      <c r="R96" s="15"/>
      <c r="T96" s="15">
        <f>AB!$W$56*1000</f>
        <v>6.2192525424846519</v>
      </c>
      <c r="U96" s="1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19"/>
      <c r="AP96" s="19"/>
      <c r="AQ96" s="19"/>
      <c r="AR96" s="19"/>
      <c r="AS96" s="19"/>
      <c r="AT96" s="19"/>
    </row>
    <row r="97" spans="1:46" x14ac:dyDescent="0.25">
      <c r="A97" s="23" t="str">
        <f t="shared" si="39"/>
        <v>CIMS.CAN.AB.Transportation Freight.Freight.Land.Light MediumDiesel ExistingMarket share</v>
      </c>
      <c r="B97" s="1" t="s">
        <v>94</v>
      </c>
      <c r="C97" s="1" t="s">
        <v>293</v>
      </c>
      <c r="D97" s="1" t="s">
        <v>234</v>
      </c>
      <c r="E97" s="1" t="s">
        <v>240</v>
      </c>
      <c r="G97" s="1" t="s">
        <v>241</v>
      </c>
      <c r="H97" s="15">
        <f t="shared" si="55"/>
        <v>0.15436599332329606</v>
      </c>
      <c r="I97" s="15"/>
      <c r="J97" s="15"/>
      <c r="K97" s="15"/>
      <c r="L97" s="15"/>
      <c r="M97" s="15"/>
      <c r="N97" s="15"/>
      <c r="O97" s="15"/>
      <c r="P97" s="15"/>
      <c r="Q97" s="15"/>
      <c r="R97" s="15"/>
      <c r="T97" s="15">
        <f>AB!$C$60</f>
        <v>0.15436599332329606</v>
      </c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42"/>
      <c r="AP97" s="42"/>
      <c r="AQ97" s="42"/>
      <c r="AR97" s="42"/>
      <c r="AS97" s="42"/>
      <c r="AT97" s="42"/>
    </row>
    <row r="98" spans="1:46" x14ac:dyDescent="0.25">
      <c r="A98" s="23" t="str">
        <f t="shared" si="39"/>
        <v>CIMS.CAN.AB.Transportation Freight.Freight.Land.Light MediumGasoline ExistingMarket share</v>
      </c>
      <c r="B98" s="1" t="s">
        <v>94</v>
      </c>
      <c r="C98" s="1" t="s">
        <v>293</v>
      </c>
      <c r="D98" s="1" t="s">
        <v>242</v>
      </c>
      <c r="E98" s="1" t="s">
        <v>240</v>
      </c>
      <c r="G98" s="1" t="s">
        <v>241</v>
      </c>
      <c r="H98" s="15">
        <f t="shared" si="55"/>
        <v>0.80222480220599146</v>
      </c>
      <c r="I98" s="15"/>
      <c r="J98" s="15"/>
      <c r="K98" s="15"/>
      <c r="L98" s="15"/>
      <c r="M98" s="15"/>
      <c r="N98" s="15"/>
      <c r="O98" s="15"/>
      <c r="P98" s="15"/>
      <c r="Q98" s="15"/>
      <c r="R98" s="15"/>
      <c r="T98" s="15">
        <f>AB!$C$62</f>
        <v>0.80222480220599146</v>
      </c>
      <c r="U98" s="1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19"/>
      <c r="AP98" s="19"/>
      <c r="AQ98" s="19"/>
      <c r="AR98" s="19"/>
      <c r="AS98" s="19"/>
      <c r="AT98" s="19"/>
    </row>
    <row r="99" spans="1:46" x14ac:dyDescent="0.25">
      <c r="A99" s="23" t="str">
        <f t="shared" si="39"/>
        <v>CIMS.CAN.AB.Transportation Freight.Freight.Land.Light MediumPropaneMarket share</v>
      </c>
      <c r="B99" s="1" t="s">
        <v>94</v>
      </c>
      <c r="C99" s="1" t="s">
        <v>293</v>
      </c>
      <c r="D99" s="1" t="s">
        <v>1</v>
      </c>
      <c r="E99" s="1" t="s">
        <v>240</v>
      </c>
      <c r="G99" s="1" t="s">
        <v>241</v>
      </c>
      <c r="H99" s="15">
        <f t="shared" si="55"/>
        <v>4.3359382054844714E-2</v>
      </c>
      <c r="I99" s="15"/>
      <c r="J99" s="15"/>
      <c r="K99" s="15"/>
      <c r="L99" s="15"/>
      <c r="M99" s="15"/>
      <c r="N99" s="15"/>
      <c r="O99" s="15"/>
      <c r="P99" s="15"/>
      <c r="Q99" s="15"/>
      <c r="R99" s="15"/>
      <c r="T99" s="15">
        <f>AB!$C$67</f>
        <v>4.3359382054844714E-2</v>
      </c>
      <c r="U99" s="1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19"/>
      <c r="AP99" s="19"/>
      <c r="AQ99" s="19"/>
      <c r="AR99" s="19"/>
      <c r="AS99" s="19"/>
      <c r="AT99" s="19"/>
    </row>
    <row r="100" spans="1:46" x14ac:dyDescent="0.25">
      <c r="A100" s="23" t="str">
        <f t="shared" si="39"/>
        <v>CIMS.CAN.AB.Transportation Freight.Freight.Land.Heavy.TrucksOutput</v>
      </c>
      <c r="B100" s="1" t="s">
        <v>96</v>
      </c>
      <c r="C100" s="1" t="s">
        <v>293</v>
      </c>
      <c r="E100" s="1" t="s">
        <v>251</v>
      </c>
      <c r="G100" s="1" t="s">
        <v>232</v>
      </c>
      <c r="H100" s="15">
        <f t="shared" si="55"/>
        <v>593.0729841188803</v>
      </c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T100" s="15">
        <f>AVERAGE(CAN!$C$178:$W$178)/1000</f>
        <v>593.0729841188803</v>
      </c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42"/>
      <c r="AP100" s="42"/>
      <c r="AQ100" s="42"/>
      <c r="AR100" s="42"/>
      <c r="AS100" s="42"/>
      <c r="AT100" s="42"/>
    </row>
    <row r="101" spans="1:46" x14ac:dyDescent="0.25">
      <c r="A101" s="23" t="str">
        <f t="shared" si="39"/>
        <v>CIMS.CAN.AB.Transportation Freight.Freight.Land.Heavy.TrucksDiesel ExistingService requestedCIMS.CAN.AB.Fuel Blends.Diesel_Transportation</v>
      </c>
      <c r="B101" s="1" t="s">
        <v>96</v>
      </c>
      <c r="C101" s="1" t="s">
        <v>293</v>
      </c>
      <c r="D101" s="1" t="s">
        <v>234</v>
      </c>
      <c r="E101" s="1" t="s">
        <v>239</v>
      </c>
      <c r="F101" s="1" t="s">
        <v>324</v>
      </c>
      <c r="G101" s="1" t="s">
        <v>233</v>
      </c>
      <c r="H101" s="15">
        <f t="shared" si="55"/>
        <v>2.0377366213852599</v>
      </c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T101" s="15">
        <f>AB!$C$192*1000</f>
        <v>2.0377366213852599</v>
      </c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42"/>
      <c r="AP101" s="42"/>
      <c r="AQ101" s="42"/>
      <c r="AR101" s="42"/>
      <c r="AS101" s="42"/>
      <c r="AT101" s="42"/>
    </row>
    <row r="102" spans="1:46" x14ac:dyDescent="0.25">
      <c r="A102" s="23" t="str">
        <f t="shared" si="39"/>
        <v>CIMS.CAN.AB.Transportation Freight.Freight.Land.Heavy.TrucksDiesel StandardService requestedCIMS.CAN.AB.Fuel Blends.Diesel_Transportation</v>
      </c>
      <c r="B102" s="1" t="s">
        <v>96</v>
      </c>
      <c r="C102" s="1" t="s">
        <v>293</v>
      </c>
      <c r="D102" s="1" t="s">
        <v>235</v>
      </c>
      <c r="E102" s="1" t="s">
        <v>239</v>
      </c>
      <c r="F102" s="1" t="s">
        <v>324</v>
      </c>
      <c r="G102" s="1" t="s">
        <v>233</v>
      </c>
      <c r="H102" s="15">
        <f t="shared" si="55"/>
        <v>1.9079173907713354</v>
      </c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T102" s="43">
        <f>AB!$G$192*1000</f>
        <v>1.9079173907713354</v>
      </c>
      <c r="U102" s="1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19"/>
      <c r="AP102" s="19"/>
      <c r="AQ102" s="19"/>
      <c r="AR102" s="19"/>
      <c r="AS102" s="19"/>
      <c r="AT102" s="19"/>
    </row>
    <row r="103" spans="1:46" x14ac:dyDescent="0.25">
      <c r="A103" s="23" t="str">
        <f t="shared" si="39"/>
        <v>CIMS.CAN.AB.Transportation Freight.Freight.Land.Heavy.TrucksDiesel EfficientService requestedCIMS.CAN.AB.Fuel Blends.Diesel_Transportation</v>
      </c>
      <c r="B103" s="1" t="s">
        <v>96</v>
      </c>
      <c r="C103" s="1" t="s">
        <v>293</v>
      </c>
      <c r="D103" s="1" t="s">
        <v>236</v>
      </c>
      <c r="E103" s="1" t="s">
        <v>239</v>
      </c>
      <c r="F103" s="1" t="s">
        <v>324</v>
      </c>
      <c r="G103" s="1" t="s">
        <v>233</v>
      </c>
      <c r="H103" s="15">
        <f t="shared" si="55"/>
        <v>1.641053540549702</v>
      </c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T103" s="15">
        <f>AB!$W$192*1000</f>
        <v>1.641053540549702</v>
      </c>
      <c r="U103" s="1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19"/>
      <c r="AP103" s="19"/>
      <c r="AQ103" s="19"/>
      <c r="AR103" s="19"/>
      <c r="AS103" s="19"/>
      <c r="AT103" s="19"/>
    </row>
    <row r="104" spans="1:46" x14ac:dyDescent="0.25">
      <c r="A104" s="23" t="str">
        <f t="shared" si="39"/>
        <v>CIMS.CAN.AB.Transportation Freight.Freight.Land.Heavy.TrucksDiesel ExistingMarket share</v>
      </c>
      <c r="B104" s="1" t="s">
        <v>96</v>
      </c>
      <c r="C104" s="1" t="s">
        <v>293</v>
      </c>
      <c r="D104" s="1" t="s">
        <v>234</v>
      </c>
      <c r="E104" s="1" t="s">
        <v>240</v>
      </c>
      <c r="G104" s="1" t="s">
        <v>241</v>
      </c>
      <c r="H104" s="15">
        <f t="shared" si="55"/>
        <v>1</v>
      </c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T104" s="15">
        <f>AB!$C$196</f>
        <v>1</v>
      </c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42"/>
      <c r="AP104" s="42"/>
      <c r="AQ104" s="42"/>
      <c r="AR104" s="42"/>
      <c r="AS104" s="42"/>
      <c r="AT104" s="42"/>
    </row>
    <row r="105" spans="1:46" x14ac:dyDescent="0.25">
      <c r="A105" s="23" t="str">
        <f t="shared" si="39"/>
        <v>CIMS.CAN.AB.Transportation Freight.Freight.Land.Heavy.RailDiesel ExistingService requestedCIMS.Generic Fuels.Diesel</v>
      </c>
      <c r="B105" s="1" t="s">
        <v>97</v>
      </c>
      <c r="C105" s="1" t="s">
        <v>293</v>
      </c>
      <c r="D105" s="1" t="s">
        <v>234</v>
      </c>
      <c r="E105" s="1" t="s">
        <v>239</v>
      </c>
      <c r="F105" s="1" t="s">
        <v>245</v>
      </c>
      <c r="G105" s="1" t="s">
        <v>233</v>
      </c>
      <c r="H105" s="15">
        <f t="shared" si="55"/>
        <v>0.25272353811187831</v>
      </c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T105" s="15">
        <f>AB!$C$230*1000</f>
        <v>0.25272353811187831</v>
      </c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42"/>
      <c r="AP105" s="42"/>
      <c r="AQ105" s="42"/>
      <c r="AR105" s="42"/>
      <c r="AS105" s="42"/>
      <c r="AT105" s="42"/>
    </row>
    <row r="106" spans="1:46" x14ac:dyDescent="0.25">
      <c r="A106" s="23" t="str">
        <f t="shared" si="39"/>
        <v>CIMS.CAN.AB.Transportation Freight.Freight.Land.Heavy.RailDiesel StandardService requestedCIMS.Generic Fuels.Diesel</v>
      </c>
      <c r="B106" s="1" t="s">
        <v>97</v>
      </c>
      <c r="C106" s="1" t="s">
        <v>293</v>
      </c>
      <c r="D106" s="1" t="s">
        <v>235</v>
      </c>
      <c r="E106" s="1" t="s">
        <v>239</v>
      </c>
      <c r="F106" s="1" t="s">
        <v>245</v>
      </c>
      <c r="G106" s="1" t="s">
        <v>233</v>
      </c>
      <c r="H106" s="15">
        <f t="shared" si="55"/>
        <v>0.23774170951439241</v>
      </c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T106" s="15">
        <f>AB!$M$230*1000</f>
        <v>0.23774170951439241</v>
      </c>
      <c r="U106" s="1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19"/>
      <c r="AP106" s="19"/>
      <c r="AQ106" s="19"/>
      <c r="AR106" s="19"/>
      <c r="AS106" s="19"/>
      <c r="AT106" s="19"/>
    </row>
    <row r="107" spans="1:46" x14ac:dyDescent="0.25">
      <c r="A107" s="23" t="str">
        <f t="shared" si="39"/>
        <v>CIMS.CAN.AB.Transportation Freight.Freight.Land.Heavy.RailDiesel EfficientService requestedCIMS.Generic Fuels.Diesel</v>
      </c>
      <c r="B107" s="1" t="s">
        <v>97</v>
      </c>
      <c r="C107" s="1" t="s">
        <v>293</v>
      </c>
      <c r="D107" s="1" t="s">
        <v>236</v>
      </c>
      <c r="E107" s="1" t="s">
        <v>239</v>
      </c>
      <c r="F107" s="1" t="s">
        <v>245</v>
      </c>
      <c r="G107" s="1" t="s">
        <v>233</v>
      </c>
      <c r="H107" s="15">
        <f t="shared" si="55"/>
        <v>0.21527002163085712</v>
      </c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T107" s="15">
        <f>AB!$W$230*1000</f>
        <v>0.21527002163085712</v>
      </c>
      <c r="U107" s="1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19"/>
      <c r="AP107" s="19"/>
      <c r="AQ107" s="19"/>
      <c r="AR107" s="19"/>
      <c r="AS107" s="19"/>
      <c r="AT107" s="19"/>
    </row>
    <row r="108" spans="1:46" x14ac:dyDescent="0.25">
      <c r="A108" s="23" t="str">
        <f t="shared" si="39"/>
        <v>CIMS.CAN.AB.Transportation Freight.Freight.Land.Heavy.RailDiesel ExistingMarket share</v>
      </c>
      <c r="B108" s="1" t="s">
        <v>97</v>
      </c>
      <c r="C108" s="1" t="s">
        <v>293</v>
      </c>
      <c r="D108" s="1" t="s">
        <v>234</v>
      </c>
      <c r="E108" s="1" t="s">
        <v>240</v>
      </c>
      <c r="G108" s="1" t="s">
        <v>241</v>
      </c>
      <c r="H108" s="15">
        <f t="shared" si="55"/>
        <v>1</v>
      </c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T108" s="15">
        <f>AB!$C$234</f>
        <v>1</v>
      </c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42"/>
      <c r="AP108" s="42"/>
      <c r="AQ108" s="42"/>
      <c r="AR108" s="42"/>
      <c r="AS108" s="42"/>
      <c r="AT108" s="42"/>
    </row>
    <row r="109" spans="1:46" x14ac:dyDescent="0.25">
      <c r="A109" s="23" t="str">
        <f t="shared" si="39"/>
        <v>CIMS.CAN.AB.Transportation Freight.Freight.MarineDiesel ExistingService requestedCIMS.Generic Fuels.Diesel</v>
      </c>
      <c r="B109" s="1" t="s">
        <v>92</v>
      </c>
      <c r="C109" s="1" t="s">
        <v>293</v>
      </c>
      <c r="D109" s="1" t="s">
        <v>234</v>
      </c>
      <c r="E109" s="1" t="s">
        <v>239</v>
      </c>
      <c r="F109" s="1" t="s">
        <v>245</v>
      </c>
      <c r="G109" s="1" t="s">
        <v>233</v>
      </c>
      <c r="H109" s="15">
        <f t="shared" si="55"/>
        <v>1.5190786913692962</v>
      </c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T109" s="15">
        <f>AB!$C$268*1000</f>
        <v>1.5190786913692962</v>
      </c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42"/>
      <c r="AP109" s="42"/>
      <c r="AQ109" s="42"/>
      <c r="AR109" s="42"/>
      <c r="AS109" s="42"/>
      <c r="AT109" s="42"/>
    </row>
    <row r="110" spans="1:46" x14ac:dyDescent="0.25">
      <c r="A110" s="23" t="str">
        <f t="shared" si="39"/>
        <v>CIMS.CAN.AB.Transportation Freight.Freight.MarineDiesel StandardService requestedCIMS.Generic Fuels.Diesel</v>
      </c>
      <c r="B110" s="1" t="s">
        <v>92</v>
      </c>
      <c r="C110" s="1" t="s">
        <v>293</v>
      </c>
      <c r="D110" s="1" t="s">
        <v>235</v>
      </c>
      <c r="E110" s="1" t="s">
        <v>239</v>
      </c>
      <c r="F110" s="1" t="s">
        <v>245</v>
      </c>
      <c r="G110" s="1" t="s">
        <v>233</v>
      </c>
      <c r="H110" s="15">
        <f t="shared" si="55"/>
        <v>1.3074759932726907</v>
      </c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T110" s="43">
        <f>AB!$P$268*1000</f>
        <v>1.3074759932726907</v>
      </c>
      <c r="U110" s="1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19"/>
      <c r="AP110" s="19"/>
      <c r="AQ110" s="19"/>
      <c r="AR110" s="19"/>
      <c r="AS110" s="19"/>
      <c r="AT110" s="19"/>
    </row>
    <row r="111" spans="1:46" x14ac:dyDescent="0.25">
      <c r="A111" s="23" t="str">
        <f t="shared" si="39"/>
        <v>CIMS.CAN.AB.Transportation Freight.Freight.MarineDiesel EfficientService requestedCIMS.Generic Fuels.Diesel</v>
      </c>
      <c r="B111" s="1" t="s">
        <v>92</v>
      </c>
      <c r="C111" s="1" t="s">
        <v>293</v>
      </c>
      <c r="D111" s="1" t="s">
        <v>236</v>
      </c>
      <c r="E111" s="1" t="s">
        <v>239</v>
      </c>
      <c r="F111" s="1" t="s">
        <v>245</v>
      </c>
      <c r="G111" s="1" t="s">
        <v>233</v>
      </c>
      <c r="H111" s="15">
        <f t="shared" si="55"/>
        <v>1.0421439483818875</v>
      </c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T111" s="15">
        <f>AB!$W$268*1000</f>
        <v>1.0421439483818875</v>
      </c>
      <c r="U111" s="1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19"/>
      <c r="AP111" s="19"/>
      <c r="AQ111" s="19"/>
      <c r="AR111" s="19"/>
      <c r="AS111" s="19"/>
      <c r="AT111" s="19"/>
    </row>
    <row r="112" spans="1:46" x14ac:dyDescent="0.25">
      <c r="A112" s="23" t="str">
        <f t="shared" si="39"/>
        <v>CIMS.CAN.AB.Transportation Freight.Freight.MarineFuel Oil ExistingService requestedCIMS.Generic Fuels.Fuel Oil</v>
      </c>
      <c r="B112" s="1" t="s">
        <v>92</v>
      </c>
      <c r="C112" s="1" t="s">
        <v>293</v>
      </c>
      <c r="D112" s="1" t="s">
        <v>246</v>
      </c>
      <c r="E112" s="1" t="s">
        <v>239</v>
      </c>
      <c r="F112" s="1" t="s">
        <v>249</v>
      </c>
      <c r="G112" s="1" t="s">
        <v>233</v>
      </c>
      <c r="H112" s="15">
        <f t="shared" si="55"/>
        <v>1.5190786913692962</v>
      </c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T112" s="15">
        <f>AB!$C$268*1000</f>
        <v>1.5190786913692962</v>
      </c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42"/>
      <c r="AP112" s="42"/>
      <c r="AQ112" s="42"/>
      <c r="AR112" s="42"/>
      <c r="AS112" s="42"/>
      <c r="AT112" s="42"/>
    </row>
    <row r="113" spans="1:48" x14ac:dyDescent="0.25">
      <c r="A113" s="23" t="str">
        <f t="shared" si="39"/>
        <v>CIMS.CAN.AB.Transportation Freight.Freight.MarineFuel Oil StandardService requestedCIMS.Generic Fuels.Fuel Oil</v>
      </c>
      <c r="B113" s="1" t="s">
        <v>92</v>
      </c>
      <c r="C113" s="1" t="s">
        <v>293</v>
      </c>
      <c r="D113" s="1" t="s">
        <v>247</v>
      </c>
      <c r="E113" s="1" t="s">
        <v>239</v>
      </c>
      <c r="F113" s="1" t="s">
        <v>249</v>
      </c>
      <c r="G113" s="1" t="s">
        <v>233</v>
      </c>
      <c r="H113" s="15">
        <f t="shared" si="55"/>
        <v>1.3074759932726907</v>
      </c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T113" s="43">
        <f>AB!$P$268*1000</f>
        <v>1.3074759932726907</v>
      </c>
      <c r="U113" s="1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19"/>
      <c r="AP113" s="19"/>
      <c r="AQ113" s="19"/>
      <c r="AR113" s="19"/>
      <c r="AS113" s="19"/>
      <c r="AT113" s="19"/>
    </row>
    <row r="114" spans="1:48" x14ac:dyDescent="0.25">
      <c r="A114" s="23" t="str">
        <f t="shared" si="39"/>
        <v>CIMS.CAN.AB.Transportation Freight.Freight.MarineFuel Oil EfficientService requestedCIMS.Generic Fuels.Fuel Oil</v>
      </c>
      <c r="B114" s="1" t="s">
        <v>92</v>
      </c>
      <c r="C114" s="1" t="s">
        <v>293</v>
      </c>
      <c r="D114" s="1" t="s">
        <v>248</v>
      </c>
      <c r="E114" s="1" t="s">
        <v>239</v>
      </c>
      <c r="F114" s="1" t="s">
        <v>249</v>
      </c>
      <c r="G114" s="1" t="s">
        <v>233</v>
      </c>
      <c r="H114" s="15">
        <f t="shared" si="55"/>
        <v>1.0421439483818875</v>
      </c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T114" s="15">
        <f>AB!$W$268*1000</f>
        <v>1.0421439483818875</v>
      </c>
      <c r="U114" s="1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19"/>
      <c r="AP114" s="19"/>
      <c r="AQ114" s="19"/>
      <c r="AR114" s="19"/>
      <c r="AS114" s="19"/>
      <c r="AT114" s="19"/>
    </row>
    <row r="115" spans="1:48" x14ac:dyDescent="0.25">
      <c r="A115" s="23" t="str">
        <f t="shared" si="39"/>
        <v>CIMS.CAN.AB.Transportation Freight.Freight.MarineDiesel ExistingMarket share</v>
      </c>
      <c r="B115" s="1" t="s">
        <v>92</v>
      </c>
      <c r="C115" s="1" t="s">
        <v>293</v>
      </c>
      <c r="D115" s="1" t="s">
        <v>234</v>
      </c>
      <c r="E115" s="1" t="s">
        <v>240</v>
      </c>
      <c r="G115" s="1" t="s">
        <v>241</v>
      </c>
      <c r="H115" s="15">
        <f t="shared" si="55"/>
        <v>1</v>
      </c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T115" s="15">
        <f>AB!$C$272</f>
        <v>1</v>
      </c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42"/>
      <c r="AP115" s="42"/>
      <c r="AQ115" s="42"/>
      <c r="AR115" s="42"/>
      <c r="AS115" s="42"/>
      <c r="AT115" s="42"/>
    </row>
    <row r="116" spans="1:48" x14ac:dyDescent="0.25">
      <c r="A116" s="23" t="str">
        <f t="shared" si="39"/>
        <v>CIMS.CAN.AB.Transportation Freight.Freight.MarineFuel Oil ExistingMarket share</v>
      </c>
      <c r="B116" s="1" t="s">
        <v>92</v>
      </c>
      <c r="C116" s="1" t="s">
        <v>293</v>
      </c>
      <c r="D116" s="1" t="s">
        <v>246</v>
      </c>
      <c r="E116" s="1" t="s">
        <v>240</v>
      </c>
      <c r="G116" s="1" t="s">
        <v>241</v>
      </c>
      <c r="H116" s="15">
        <f t="shared" si="55"/>
        <v>0</v>
      </c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T116" s="15">
        <f>AB!$C$278</f>
        <v>0</v>
      </c>
      <c r="U116" s="1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19"/>
      <c r="AP116" s="19"/>
      <c r="AQ116" s="19"/>
      <c r="AR116" s="19"/>
      <c r="AS116" s="19"/>
      <c r="AT116" s="19"/>
    </row>
    <row r="117" spans="1:48" x14ac:dyDescent="0.25"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</row>
    <row r="118" spans="1:48" x14ac:dyDescent="0.25">
      <c r="A118" s="23" t="str">
        <f t="shared" ref="A118:A154" si="56">B118&amp;D118&amp;E118&amp;F118</f>
        <v>CIMS.CAN.SKService requestedCIMS.CAN.SK.Transportation Freight</v>
      </c>
      <c r="B118" s="1" t="s">
        <v>98</v>
      </c>
      <c r="C118" s="1" t="s">
        <v>294</v>
      </c>
      <c r="E118" s="1" t="s">
        <v>239</v>
      </c>
      <c r="F118" s="6" t="s">
        <v>99</v>
      </c>
      <c r="G118" s="1" t="s">
        <v>232</v>
      </c>
      <c r="H118" s="5">
        <f t="shared" ref="H118:R118" si="57">INDEX($T118:$AT118,MATCH(H$1,$T$2:$AT$2,0))</f>
        <v>28559444.976644535</v>
      </c>
      <c r="I118" s="5">
        <f t="shared" si="57"/>
        <v>36223642.491189621</v>
      </c>
      <c r="J118" s="5">
        <f t="shared" si="57"/>
        <v>55277545.155907117</v>
      </c>
      <c r="K118" s="5">
        <f t="shared" si="57"/>
        <v>72439491.562082782</v>
      </c>
      <c r="L118" s="5">
        <f t="shared" si="57"/>
        <v>105422758.68133092</v>
      </c>
      <c r="M118" s="5">
        <f t="shared" si="57"/>
        <v>110800378.88334578</v>
      </c>
      <c r="N118" s="5">
        <f t="shared" si="57"/>
        <v>116452311.76128423</v>
      </c>
      <c r="O118" s="5">
        <f t="shared" si="57"/>
        <v>122392550.01848817</v>
      </c>
      <c r="P118" s="5">
        <f t="shared" si="57"/>
        <v>128635800.12679799</v>
      </c>
      <c r="Q118" s="5">
        <f t="shared" si="57"/>
        <v>135197518.73591954</v>
      </c>
      <c r="R118" s="5">
        <f t="shared" si="57"/>
        <v>142093950.94003448</v>
      </c>
      <c r="T118" s="5">
        <f>SUM(SK!C$209,SK!C$247,SK!C$285,SK!C$71,SK!C$105,SK!C$173)*1000</f>
        <v>28559444.976644535</v>
      </c>
      <c r="U118" s="5">
        <f>SUM(SK!D$209,SK!D$247,SK!D$285,SK!D$71,SK!D$105,SK!D$173)*1000</f>
        <v>23847908.345838107</v>
      </c>
      <c r="V118" s="5">
        <f>SUM(SK!E$209,SK!E$247,SK!E$285,SK!E$71,SK!E$105,SK!E$173)*1000</f>
        <v>24046634.792734999</v>
      </c>
      <c r="W118" s="5">
        <f>SUM(SK!F$209,SK!F$247,SK!F$285,SK!F$71,SK!F$105,SK!F$173)*1000</f>
        <v>22731977.247559771</v>
      </c>
      <c r="X118" s="5">
        <f>SUM(SK!G$209,SK!G$247,SK!G$285,SK!G$71,SK!G$105,SK!G$173)*1000</f>
        <v>22937718.722661689</v>
      </c>
      <c r="Y118" s="5">
        <f>SUM(SK!H$209,SK!H$247,SK!H$285,SK!H$71,SK!H$105,SK!H$173)*1000</f>
        <v>36223642.491189621</v>
      </c>
      <c r="Z118" s="5">
        <f>SUM(SK!I$209,SK!I$247,SK!I$285,SK!I$71,SK!I$105,SK!I$173)*1000</f>
        <v>36421398.635793462</v>
      </c>
      <c r="AA118" s="5">
        <f>SUM(SK!J$209,SK!J$247,SK!J$285,SK!J$71,SK!J$105,SK!J$173)*1000</f>
        <v>28638088.6218675</v>
      </c>
      <c r="AB118" s="5">
        <f>SUM(SK!K$209,SK!K$247,SK!K$285,SK!K$71,SK!K$105,SK!K$173)*1000</f>
        <v>36480496.935455427</v>
      </c>
      <c r="AC118" s="5">
        <f>SUM(SK!L$209,SK!L$247,SK!L$285,SK!L$71,SK!L$105,SK!L$173)*1000</f>
        <v>34577991.979089096</v>
      </c>
      <c r="AD118" s="5">
        <f>SUM(SK!M$209,SK!M$247,SK!M$285,SK!M$71,SK!M$105,SK!M$173)*1000</f>
        <v>55277545.155907117</v>
      </c>
      <c r="AE118" s="5">
        <f>SUM(SK!N$209,SK!N$247,SK!N$285,SK!N$71,SK!N$105,SK!N$173)*1000</f>
        <v>53020659.694801867</v>
      </c>
      <c r="AF118" s="5">
        <f>SUM(SK!O$209,SK!O$247,SK!O$285,SK!O$71,SK!O$105,SK!O$173)*1000</f>
        <v>47967687.259408765</v>
      </c>
      <c r="AG118" s="5">
        <f>SUM(SK!P$209,SK!P$247,SK!P$285,SK!P$71,SK!P$105,SK!P$173)*1000</f>
        <v>60891421.059360482</v>
      </c>
      <c r="AH118" s="5">
        <f>SUM(SK!Q$209,SK!Q$247,SK!Q$285,SK!Q$71,SK!Q$105,SK!Q$173)*1000</f>
        <v>64380698.997136191</v>
      </c>
      <c r="AI118" s="5">
        <f>SUM(SK!R$209,SK!R$247,SK!R$285,SK!R$71,SK!R$105,SK!R$173)*1000</f>
        <v>72439491.562082782</v>
      </c>
      <c r="AJ118" s="5">
        <f>SUM(SK!S$209,SK!S$247,SK!S$285,SK!S$71,SK!S$105,SK!S$173)*1000</f>
        <v>73790465.138946891</v>
      </c>
      <c r="AK118" s="5">
        <f>SUM(SK!T$209,SK!T$247,SK!T$285,SK!T$71,SK!T$105,SK!T$173)*1000</f>
        <v>91205023.370113298</v>
      </c>
      <c r="AL118" s="5">
        <f>SUM(SK!U$209,SK!U$247,SK!U$285,SK!U$71,SK!U$105,SK!U$173)*1000</f>
        <v>100545801.45783406</v>
      </c>
      <c r="AM118" s="5">
        <f>SUM(SK!V$209,SK!V$247,SK!V$285,SK!V$71,SK!V$105,SK!V$173)*1000</f>
        <v>105422758.68133092</v>
      </c>
      <c r="AN118" s="5">
        <f>SUM(SK!W$209,SK!W$247,SK!W$285,SK!W$71,SK!W$105,SK!W$173)*1000</f>
        <v>98086041.363723889</v>
      </c>
      <c r="AO118" s="19">
        <f t="shared" ref="AO118" si="58">SUM(AO121:AO123)</f>
        <v>110800378.88334578</v>
      </c>
      <c r="AP118" s="19">
        <f t="shared" ref="AP118:AT118" si="59">SUM(AP121:AP123)</f>
        <v>116452311.76128423</v>
      </c>
      <c r="AQ118" s="19">
        <f t="shared" si="59"/>
        <v>122392550.01848817</v>
      </c>
      <c r="AR118" s="19">
        <f t="shared" si="59"/>
        <v>128635800.12679799</v>
      </c>
      <c r="AS118" s="19">
        <f t="shared" si="59"/>
        <v>135197518.73591954</v>
      </c>
      <c r="AT118" s="19">
        <f t="shared" si="59"/>
        <v>142093950.94003448</v>
      </c>
    </row>
    <row r="119" spans="1:48" x14ac:dyDescent="0.25">
      <c r="A119" s="23" t="str">
        <f t="shared" si="56"/>
        <v>CIMS.CAN.SK.Transportation FreightService requestedCIMS.CAN.SK.Transportation Freight.Freight</v>
      </c>
      <c r="B119" s="1" t="s">
        <v>99</v>
      </c>
      <c r="C119" s="1" t="s">
        <v>294</v>
      </c>
      <c r="E119" s="1" t="s">
        <v>239</v>
      </c>
      <c r="F119" s="1" t="s">
        <v>100</v>
      </c>
      <c r="G119" s="1" t="s">
        <v>232</v>
      </c>
      <c r="H119" s="24">
        <v>1</v>
      </c>
      <c r="I119" s="24">
        <v>1</v>
      </c>
      <c r="J119" s="24">
        <v>1</v>
      </c>
      <c r="K119" s="24">
        <v>1</v>
      </c>
      <c r="L119" s="24">
        <v>1</v>
      </c>
      <c r="M119" s="24">
        <v>1</v>
      </c>
      <c r="N119" s="24">
        <v>1</v>
      </c>
      <c r="O119" s="24">
        <v>1</v>
      </c>
      <c r="P119" s="24">
        <v>1</v>
      </c>
      <c r="Q119" s="24">
        <v>1</v>
      </c>
      <c r="R119" s="24">
        <v>1</v>
      </c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7"/>
      <c r="AP119" s="27"/>
      <c r="AQ119" s="27"/>
      <c r="AR119" s="27"/>
      <c r="AS119" s="27"/>
      <c r="AT119" s="27"/>
    </row>
    <row r="120" spans="1:48" x14ac:dyDescent="0.25">
      <c r="A120" s="23" t="str">
        <f t="shared" si="56"/>
        <v>CIMS.CAN.SK.Transportation FreightService requestedCIMS.CAN.SK.Transportation Freight.Off Road</v>
      </c>
      <c r="B120" s="1" t="s">
        <v>99</v>
      </c>
      <c r="C120" s="1" t="s">
        <v>294</v>
      </c>
      <c r="E120" s="1" t="s">
        <v>239</v>
      </c>
      <c r="F120" s="1" t="s">
        <v>101</v>
      </c>
      <c r="G120" s="1" t="s">
        <v>232</v>
      </c>
      <c r="H120" s="24">
        <f>INDEX(Inputs!$C$27:$C$41,MATCH($F120,Inputs!$B$27:$B$41,0))</f>
        <v>0.371</v>
      </c>
      <c r="I120" s="24">
        <f>INDEX(Inputs!$C$27:$C$41,MATCH($F120,Inputs!$B$27:$B$41,0))</f>
        <v>0.371</v>
      </c>
      <c r="J120" s="24">
        <f>INDEX(Inputs!$C$27:$C$41,MATCH($F120,Inputs!$B$27:$B$41,0))</f>
        <v>0.371</v>
      </c>
      <c r="K120" s="24">
        <f>INDEX(Inputs!$C$27:$C$41,MATCH($F120,Inputs!$B$27:$B$41,0))</f>
        <v>0.371</v>
      </c>
      <c r="L120" s="24">
        <f>INDEX(Inputs!$C$27:$C$41,MATCH($F120,Inputs!$B$27:$B$41,0))</f>
        <v>0.371</v>
      </c>
      <c r="M120" s="24">
        <f>INDEX(Inputs!$C$27:$C$41,MATCH($F120,Inputs!$B$27:$B$41,0))</f>
        <v>0.371</v>
      </c>
      <c r="N120" s="24">
        <f>INDEX(Inputs!$C$27:$C$41,MATCH($F120,Inputs!$B$27:$B$41,0))</f>
        <v>0.371</v>
      </c>
      <c r="O120" s="24">
        <f>INDEX(Inputs!$C$27:$C$41,MATCH($F120,Inputs!$B$27:$B$41,0))</f>
        <v>0.371</v>
      </c>
      <c r="P120" s="24">
        <f>INDEX(Inputs!$C$27:$C$41,MATCH($F120,Inputs!$B$27:$B$41,0))</f>
        <v>0.371</v>
      </c>
      <c r="Q120" s="24">
        <f>INDEX(Inputs!$C$27:$C$41,MATCH($F120,Inputs!$B$27:$B$41,0))</f>
        <v>0.371</v>
      </c>
      <c r="R120" s="24">
        <f>INDEX(Inputs!$C$27:$C$41,MATCH($F120,Inputs!$B$27:$B$41,0))</f>
        <v>0.371</v>
      </c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7"/>
      <c r="AP120" s="27"/>
      <c r="AQ120" s="27"/>
      <c r="AR120" s="27"/>
      <c r="AS120" s="27"/>
      <c r="AT120" s="27"/>
    </row>
    <row r="121" spans="1:48" x14ac:dyDescent="0.25">
      <c r="A121" s="23" t="str">
        <f t="shared" si="56"/>
        <v>CIMS.CAN.SK.Transportation Freight.FreightService requestedCIMS.CAN.SK.Transportation Freight.Freight.Land</v>
      </c>
      <c r="B121" s="1" t="s">
        <v>100</v>
      </c>
      <c r="C121" s="1" t="s">
        <v>294</v>
      </c>
      <c r="E121" s="1" t="s">
        <v>239</v>
      </c>
      <c r="F121" s="1" t="s">
        <v>102</v>
      </c>
      <c r="G121" s="1" t="s">
        <v>232</v>
      </c>
      <c r="H121" s="15">
        <f t="shared" ref="H121:R121" si="60">INDEX($T121:$AT121,MATCH(H$1,$T$2:$AT$2,0))/INDEX($T118:$AT118,MATCH(H$1,$T$2:$AT$2,0))</f>
        <v>0.99968541054664695</v>
      </c>
      <c r="I121" s="15">
        <f t="shared" si="60"/>
        <v>0.99979310880059058</v>
      </c>
      <c r="J121" s="15">
        <f t="shared" si="60"/>
        <v>0.99974768893082477</v>
      </c>
      <c r="K121" s="15">
        <f t="shared" si="60"/>
        <v>0.99980164594352128</v>
      </c>
      <c r="L121" s="15">
        <f t="shared" si="60"/>
        <v>0.9999093956838141</v>
      </c>
      <c r="M121" s="15">
        <f t="shared" si="60"/>
        <v>0.99990939568381443</v>
      </c>
      <c r="N121" s="15">
        <f t="shared" si="60"/>
        <v>0.99990939568381432</v>
      </c>
      <c r="O121" s="15">
        <f t="shared" si="60"/>
        <v>0.99990939568381432</v>
      </c>
      <c r="P121" s="15">
        <f t="shared" si="60"/>
        <v>0.99990939568381432</v>
      </c>
      <c r="Q121" s="15">
        <f t="shared" si="60"/>
        <v>0.99990939568381443</v>
      </c>
      <c r="R121" s="15">
        <f t="shared" si="60"/>
        <v>0.99990939568381443</v>
      </c>
      <c r="T121" s="5">
        <f>SUM(SK!C$209,SK!C$71,SK!C$105,SK!C$173)*1000</f>
        <v>28550460.476461265</v>
      </c>
      <c r="U121" s="5">
        <f>SUM(SK!D$209,SK!D$71,SK!D$105,SK!D$173)*1000</f>
        <v>23837533.478357363</v>
      </c>
      <c r="V121" s="5">
        <f>SUM(SK!E$209,SK!E$71,SK!E$105,SK!E$173)*1000</f>
        <v>24037884.335567698</v>
      </c>
      <c r="W121" s="5">
        <f>SUM(SK!F$209,SK!F$71,SK!F$105,SK!F$173)*1000</f>
        <v>22725787.198455568</v>
      </c>
      <c r="X121" s="5">
        <f>SUM(SK!G$209,SK!G$71,SK!G$105,SK!G$173)*1000</f>
        <v>22931889.208081506</v>
      </c>
      <c r="Y121" s="5">
        <f>SUM(SK!H$209,SK!H$71,SK!H$105,SK!H$173)*1000</f>
        <v>36216148.138347641</v>
      </c>
      <c r="Z121" s="5">
        <f>SUM(SK!I$209,SK!I$71,SK!I$105,SK!I$173)*1000</f>
        <v>36412989.116758995</v>
      </c>
      <c r="AA121" s="5">
        <f>SUM(SK!J$209,SK!J$71,SK!J$105,SK!J$173)*1000</f>
        <v>28626944.593615878</v>
      </c>
      <c r="AB121" s="5">
        <f>SUM(SK!K$209,SK!K$71,SK!K$105,SK!K$173)*1000</f>
        <v>36468974.574781336</v>
      </c>
      <c r="AC121" s="5">
        <f>SUM(SK!L$209,SK!L$71,SK!L$105,SK!L$173)*1000</f>
        <v>34567949.846207656</v>
      </c>
      <c r="AD121" s="5">
        <f>SUM(SK!M$209,SK!M$71,SK!M$105,SK!M$173)*1000</f>
        <v>55263598.019387446</v>
      </c>
      <c r="AE121" s="5">
        <f>SUM(SK!N$209,SK!N$71,SK!N$105,SK!N$173)*1000</f>
        <v>53005559.79498668</v>
      </c>
      <c r="AF121" s="5">
        <f>SUM(SK!O$209,SK!O$71,SK!O$105,SK!O$173)*1000</f>
        <v>47953918.942376502</v>
      </c>
      <c r="AG121" s="5">
        <f>SUM(SK!P$209,SK!P$71,SK!P$105,SK!P$173)*1000</f>
        <v>60877709.399837464</v>
      </c>
      <c r="AH121" s="5">
        <f>SUM(SK!Q$209,SK!Q$71,SK!Q$105,SK!Q$173)*1000</f>
        <v>64356974.76244697</v>
      </c>
      <c r="AI121" s="5">
        <f>SUM(SK!R$209,SK!R$71,SK!R$105,SK!R$173)*1000</f>
        <v>72425122.895082191</v>
      </c>
      <c r="AJ121" s="5">
        <f>SUM(SK!S$209,SK!S$71,SK!S$105,SK!S$173)*1000</f>
        <v>73777022.947258428</v>
      </c>
      <c r="AK121" s="5">
        <f>SUM(SK!T$209,SK!T$71,SK!T$105,SK!T$173)*1000</f>
        <v>91190350.520353451</v>
      </c>
      <c r="AL121" s="5">
        <f>SUM(SK!U$209,SK!U$71,SK!U$105,SK!U$173)*1000</f>
        <v>100531973.60045305</v>
      </c>
      <c r="AM121" s="5">
        <f>SUM(SK!V$209,SK!V$71,SK!V$105,SK!V$173)*1000</f>
        <v>105413206.92437017</v>
      </c>
      <c r="AN121" s="5">
        <f>SUM(SK!W$209,SK!W$71,SK!W$105,SK!W$173)*1000</f>
        <v>98075604.279748663</v>
      </c>
      <c r="AO121" s="19">
        <f t="shared" ref="AO121" si="61">SUM(AO124:AO125)</f>
        <v>110790339.89078395</v>
      </c>
      <c r="AP121" s="19">
        <f t="shared" ref="AP121:AT121" si="62">SUM(AP124:AP125)</f>
        <v>116441760.67920886</v>
      </c>
      <c r="AQ121" s="19">
        <f t="shared" si="62"/>
        <v>122381460.72518753</v>
      </c>
      <c r="AR121" s="19">
        <f t="shared" si="62"/>
        <v>128624145.16809051</v>
      </c>
      <c r="AS121" s="19">
        <f t="shared" si="62"/>
        <v>135185269.25718448</v>
      </c>
      <c r="AT121" s="19">
        <f t="shared" si="62"/>
        <v>142081076.61477545</v>
      </c>
    </row>
    <row r="122" spans="1:48" x14ac:dyDescent="0.25">
      <c r="A122" s="23" t="str">
        <f t="shared" si="56"/>
        <v>CIMS.CAN.SK.Transportation Freight.FreightService requestedCIMS.CAN.SK.Transportation Freight.Freight.Marine</v>
      </c>
      <c r="B122" s="1" t="s">
        <v>100</v>
      </c>
      <c r="C122" s="1" t="s">
        <v>294</v>
      </c>
      <c r="E122" s="1" t="s">
        <v>239</v>
      </c>
      <c r="F122" s="1" t="s">
        <v>103</v>
      </c>
      <c r="G122" s="1" t="s">
        <v>232</v>
      </c>
      <c r="H122" s="15">
        <f t="shared" ref="H122:R122" si="63">INDEX($T122:$AT122,MATCH(H$1,$T$2:$AT$2,0))/INDEX($T118:$AT118,MATCH(H$1,$T$2:$AT$2,0))</f>
        <v>0</v>
      </c>
      <c r="I122" s="15">
        <f t="shared" si="63"/>
        <v>0</v>
      </c>
      <c r="J122" s="15">
        <f t="shared" si="63"/>
        <v>0</v>
      </c>
      <c r="K122" s="15">
        <f t="shared" si="63"/>
        <v>0</v>
      </c>
      <c r="L122" s="15">
        <f t="shared" si="63"/>
        <v>0</v>
      </c>
      <c r="M122" s="15">
        <f t="shared" si="63"/>
        <v>0</v>
      </c>
      <c r="N122" s="15">
        <f t="shared" si="63"/>
        <v>0</v>
      </c>
      <c r="O122" s="15">
        <f t="shared" si="63"/>
        <v>0</v>
      </c>
      <c r="P122" s="15">
        <f t="shared" si="63"/>
        <v>0</v>
      </c>
      <c r="Q122" s="15">
        <f t="shared" si="63"/>
        <v>0</v>
      </c>
      <c r="R122" s="15">
        <f t="shared" si="63"/>
        <v>0</v>
      </c>
      <c r="T122" s="5">
        <f>SUM(SK!C$247)*1000</f>
        <v>0</v>
      </c>
      <c r="U122" s="5">
        <f>SUM(SK!D$247)*1000</f>
        <v>0</v>
      </c>
      <c r="V122" s="5">
        <f>SUM(SK!E$247)*1000</f>
        <v>0</v>
      </c>
      <c r="W122" s="5">
        <f>SUM(SK!F$247)*1000</f>
        <v>0</v>
      </c>
      <c r="X122" s="5">
        <f>SUM(SK!G$247)*1000</f>
        <v>0</v>
      </c>
      <c r="Y122" s="5">
        <f>SUM(SK!H$247)*1000</f>
        <v>0</v>
      </c>
      <c r="Z122" s="5">
        <f>SUM(SK!I$247)*1000</f>
        <v>0</v>
      </c>
      <c r="AA122" s="5">
        <f>SUM(SK!J$247)*1000</f>
        <v>0</v>
      </c>
      <c r="AB122" s="5">
        <f>SUM(SK!K$247)*1000</f>
        <v>0</v>
      </c>
      <c r="AC122" s="5">
        <f>SUM(SK!L$247)*1000</f>
        <v>0</v>
      </c>
      <c r="AD122" s="5">
        <f>SUM(SK!M$247)*1000</f>
        <v>0</v>
      </c>
      <c r="AE122" s="5">
        <f>SUM(SK!N$247)*1000</f>
        <v>0</v>
      </c>
      <c r="AF122" s="5">
        <f>SUM(SK!O$247)*1000</f>
        <v>0</v>
      </c>
      <c r="AG122" s="5">
        <f>SUM(SK!P$247)*1000</f>
        <v>0</v>
      </c>
      <c r="AH122" s="5">
        <f>SUM(SK!Q$247)*1000</f>
        <v>0</v>
      </c>
      <c r="AI122" s="5">
        <f>SUM(SK!R$247)*1000</f>
        <v>0</v>
      </c>
      <c r="AJ122" s="5">
        <f>SUM(SK!S$247)*1000</f>
        <v>0</v>
      </c>
      <c r="AK122" s="5">
        <f>SUM(SK!T$247)*1000</f>
        <v>0</v>
      </c>
      <c r="AL122" s="5">
        <f>SUM(SK!U$247)*1000</f>
        <v>0</v>
      </c>
      <c r="AM122" s="5">
        <f>SUM(SK!V$247)*1000</f>
        <v>0</v>
      </c>
      <c r="AN122" s="5">
        <f>SUM(SK!W$247)*1000</f>
        <v>959.56033861989636</v>
      </c>
      <c r="AO122" s="47">
        <f t="shared" ref="AO122:AO162" si="64">AM122*(1+$AV122)^5</f>
        <v>0</v>
      </c>
      <c r="AP122" s="19">
        <f t="shared" ref="AP122:AP124" si="65">AO122*(1+$AV122)^5</f>
        <v>0</v>
      </c>
      <c r="AQ122" s="19">
        <f t="shared" ref="AQ122:AQ124" si="66">AP122*(1+$AV122)^5</f>
        <v>0</v>
      </c>
      <c r="AR122" s="19">
        <f t="shared" ref="AR122:AR124" si="67">AQ122*(1+$AV122)^5</f>
        <v>0</v>
      </c>
      <c r="AS122" s="19">
        <f t="shared" ref="AS122:AS124" si="68">AR122*(1+$AV122)^5</f>
        <v>0</v>
      </c>
      <c r="AT122" s="19">
        <f t="shared" ref="AT122:AT124" si="69">AS122*(1+$AV122)^5</f>
        <v>0</v>
      </c>
      <c r="AV122" s="46">
        <f>AV46</f>
        <v>0</v>
      </c>
    </row>
    <row r="123" spans="1:48" x14ac:dyDescent="0.25">
      <c r="A123" s="23" t="str">
        <f t="shared" si="56"/>
        <v>CIMS.CAN.SK.Transportation Freight.FreightService requestedCIMS.CAN.SK.Transportation Freight.Freight.Air</v>
      </c>
      <c r="B123" s="1" t="s">
        <v>100</v>
      </c>
      <c r="C123" s="1" t="s">
        <v>294</v>
      </c>
      <c r="E123" s="1" t="s">
        <v>239</v>
      </c>
      <c r="F123" s="1" t="s">
        <v>104</v>
      </c>
      <c r="G123" s="1" t="s">
        <v>232</v>
      </c>
      <c r="H123" s="15">
        <f t="shared" ref="H123:R123" si="70">INDEX($T123:$AT123,MATCH(H$1,$T$2:$AT$2,0))/INDEX($T118:$AT118,MATCH(H$1,$T$2:$AT$2,0))</f>
        <v>3.145894533530561E-4</v>
      </c>
      <c r="I123" s="15">
        <f t="shared" si="70"/>
        <v>2.0689119940946169E-4</v>
      </c>
      <c r="J123" s="15">
        <f t="shared" si="70"/>
        <v>2.5231106917525723E-4</v>
      </c>
      <c r="K123" s="15">
        <f t="shared" si="70"/>
        <v>1.9835405647865455E-4</v>
      </c>
      <c r="L123" s="15">
        <f t="shared" si="70"/>
        <v>9.0604316185645078E-5</v>
      </c>
      <c r="M123" s="15">
        <f t="shared" si="70"/>
        <v>9.0604316185645105E-5</v>
      </c>
      <c r="N123" s="15">
        <f t="shared" si="70"/>
        <v>9.0604316185645092E-5</v>
      </c>
      <c r="O123" s="15">
        <f t="shared" si="70"/>
        <v>9.0604316185645078E-5</v>
      </c>
      <c r="P123" s="15">
        <f t="shared" si="70"/>
        <v>9.0604316185645092E-5</v>
      </c>
      <c r="Q123" s="15">
        <f t="shared" si="70"/>
        <v>9.0604316185645092E-5</v>
      </c>
      <c r="R123" s="15">
        <f t="shared" si="70"/>
        <v>9.0604316185645078E-5</v>
      </c>
      <c r="T123" s="5">
        <f>SUM(SK!C$285)*1000</f>
        <v>8984.5001832692888</v>
      </c>
      <c r="U123" s="5">
        <f>SUM(SK!D$285)*1000</f>
        <v>10374.867480738019</v>
      </c>
      <c r="V123" s="5">
        <f>SUM(SK!E$285)*1000</f>
        <v>8750.4571672990969</v>
      </c>
      <c r="W123" s="5">
        <f>SUM(SK!F$285)*1000</f>
        <v>6190.0491042034355</v>
      </c>
      <c r="X123" s="5">
        <f>SUM(SK!G$285)*1000</f>
        <v>5829.5145801806184</v>
      </c>
      <c r="Y123" s="5">
        <f>SUM(SK!H$285)*1000</f>
        <v>7494.3528419817612</v>
      </c>
      <c r="Z123" s="5">
        <f>SUM(SK!I$285)*1000</f>
        <v>8409.5190344650764</v>
      </c>
      <c r="AA123" s="5">
        <f>SUM(SK!J$285)*1000</f>
        <v>11144.028251623526</v>
      </c>
      <c r="AB123" s="5">
        <f>SUM(SK!K$285)*1000</f>
        <v>11522.360674091784</v>
      </c>
      <c r="AC123" s="5">
        <f>SUM(SK!L$285)*1000</f>
        <v>10042.132881429501</v>
      </c>
      <c r="AD123" s="5">
        <f>SUM(SK!M$285)*1000</f>
        <v>13947.136519670485</v>
      </c>
      <c r="AE123" s="5">
        <f>SUM(SK!N$285)*1000</f>
        <v>15099.899815190076</v>
      </c>
      <c r="AF123" s="5">
        <f>SUM(SK!O$285)*1000</f>
        <v>13768.317032264387</v>
      </c>
      <c r="AG123" s="5">
        <f>SUM(SK!P$285)*1000</f>
        <v>13711.659523016757</v>
      </c>
      <c r="AH123" s="5">
        <f>SUM(SK!Q$285)*1000</f>
        <v>23724.234689224391</v>
      </c>
      <c r="AI123" s="5">
        <f>SUM(SK!R$285)*1000</f>
        <v>14368.667000590387</v>
      </c>
      <c r="AJ123" s="5">
        <f>SUM(SK!S$285)*1000</f>
        <v>13442.191688465795</v>
      </c>
      <c r="AK123" s="5">
        <f>SUM(SK!T$285)*1000</f>
        <v>14672.849759828492</v>
      </c>
      <c r="AL123" s="5">
        <f>SUM(SK!U$285)*1000</f>
        <v>13827.857381024989</v>
      </c>
      <c r="AM123" s="5">
        <f>SUM(SK!V$285)*1000</f>
        <v>9551.7569607262667</v>
      </c>
      <c r="AN123" s="5">
        <f>SUM(SK!W$285)*1000</f>
        <v>9477.5236365921264</v>
      </c>
      <c r="AO123" s="47">
        <f t="shared" si="64"/>
        <v>10038.992561835936</v>
      </c>
      <c r="AP123" s="19">
        <f t="shared" si="65"/>
        <v>10551.082075368713</v>
      </c>
      <c r="AQ123" s="19">
        <f t="shared" si="66"/>
        <v>11089.293300642483</v>
      </c>
      <c r="AR123" s="19">
        <f t="shared" si="67"/>
        <v>11654.95870748185</v>
      </c>
      <c r="AS123" s="19">
        <f t="shared" si="68"/>
        <v>12249.478735063929</v>
      </c>
      <c r="AT123" s="19">
        <f t="shared" si="69"/>
        <v>12874.325259038424</v>
      </c>
      <c r="AV123" s="46">
        <f>AV47</f>
        <v>0.01</v>
      </c>
    </row>
    <row r="124" spans="1:48" x14ac:dyDescent="0.25">
      <c r="A124" s="23" t="str">
        <f t="shared" si="56"/>
        <v>CIMS.CAN.SK.Transportation Freight.Freight.LandService requestedCIMS.CAN.SK.Transportation Freight.Freight.Land.Light Medium</v>
      </c>
      <c r="B124" s="1" t="s">
        <v>102</v>
      </c>
      <c r="C124" s="1" t="s">
        <v>294</v>
      </c>
      <c r="E124" s="1" t="s">
        <v>239</v>
      </c>
      <c r="F124" s="1" t="s">
        <v>105</v>
      </c>
      <c r="G124" s="1" t="s">
        <v>232</v>
      </c>
      <c r="H124" s="15">
        <f t="shared" ref="H124:R124" si="71">INDEX($T124:$AT124,MATCH(H$1,$T$2:$AT$2,0))/INDEX($T121:$AT121,MATCH(H$1,$T$2:$AT$2,0))</f>
        <v>5.1591677679106364E-2</v>
      </c>
      <c r="I124" s="15">
        <f t="shared" si="71"/>
        <v>6.0472433992861549E-2</v>
      </c>
      <c r="J124" s="15">
        <f t="shared" si="71"/>
        <v>9.0211851245308797E-2</v>
      </c>
      <c r="K124" s="15">
        <f t="shared" si="71"/>
        <v>8.2634642223708296E-2</v>
      </c>
      <c r="L124" s="15">
        <f t="shared" si="71"/>
        <v>5.9602444282073536E-2</v>
      </c>
      <c r="M124" s="15">
        <f t="shared" si="71"/>
        <v>5.9602444282073529E-2</v>
      </c>
      <c r="N124" s="15">
        <f t="shared" si="71"/>
        <v>5.9602444282073536E-2</v>
      </c>
      <c r="O124" s="15">
        <f t="shared" si="71"/>
        <v>5.9602444282073529E-2</v>
      </c>
      <c r="P124" s="15">
        <f t="shared" si="71"/>
        <v>5.9602444282073529E-2</v>
      </c>
      <c r="Q124" s="15">
        <f t="shared" si="71"/>
        <v>5.9602444282073522E-2</v>
      </c>
      <c r="R124" s="15">
        <f t="shared" si="71"/>
        <v>5.9602444282073515E-2</v>
      </c>
      <c r="T124" s="5">
        <f>SUM(SK!C$71,SK!C$105)*1000</f>
        <v>1472966.1544916551</v>
      </c>
      <c r="U124" s="5">
        <f>SUM(SK!D$71,SK!D$105)*1000</f>
        <v>1822272.8898762879</v>
      </c>
      <c r="V124" s="5">
        <f>SUM(SK!E$71,SK!E$105)*1000</f>
        <v>1769831.2766651274</v>
      </c>
      <c r="W124" s="5">
        <f>SUM(SK!F$71,SK!F$105)*1000</f>
        <v>1981190.5835753074</v>
      </c>
      <c r="X124" s="5">
        <f>SUM(SK!G$71,SK!G$105)*1000</f>
        <v>2231047.6716324468</v>
      </c>
      <c r="Y124" s="5">
        <f>SUM(SK!H$71,SK!H$105)*1000</f>
        <v>2190078.6277719233</v>
      </c>
      <c r="Z124" s="5">
        <f>SUM(SK!I$71,SK!I$105)*1000</f>
        <v>3185852.7131162719</v>
      </c>
      <c r="AA124" s="5">
        <f>SUM(SK!J$71,SK!J$105)*1000</f>
        <v>3562479.1319073746</v>
      </c>
      <c r="AB124" s="5">
        <f>SUM(SK!K$71,SK!K$105)*1000</f>
        <v>3689820.9379770732</v>
      </c>
      <c r="AC124" s="5">
        <f>SUM(SK!L$71,SK!L$105)*1000</f>
        <v>4283279.6176978378</v>
      </c>
      <c r="AD124" s="5">
        <f>SUM(SK!M$71,SK!M$105)*1000</f>
        <v>4985431.4838055223</v>
      </c>
      <c r="AE124" s="5">
        <f>SUM(SK!N$71,SK!N$105)*1000</f>
        <v>4609039.0778096076</v>
      </c>
      <c r="AF124" s="5">
        <f>SUM(SK!O$71,SK!O$105)*1000</f>
        <v>5414420.6869622562</v>
      </c>
      <c r="AG124" s="5">
        <f>SUM(SK!P$71,SK!P$105)*1000</f>
        <v>6110883.0518505285</v>
      </c>
      <c r="AH124" s="5">
        <f>SUM(SK!Q$71,SK!Q$105)*1000</f>
        <v>5630992.6412915755</v>
      </c>
      <c r="AI124" s="5">
        <f>SUM(SK!R$71,SK!R$105)*1000</f>
        <v>5984824.1184432209</v>
      </c>
      <c r="AJ124" s="5">
        <f>SUM(SK!S$71,SK!S$105)*1000</f>
        <v>6008609.1170553332</v>
      </c>
      <c r="AK124" s="5">
        <f>SUM(SK!T$71,SK!T$105)*1000</f>
        <v>6238076.1324487142</v>
      </c>
      <c r="AL124" s="5">
        <f>SUM(SK!U$71,SK!U$105)*1000</f>
        <v>6310246.8557314212</v>
      </c>
      <c r="AM124" s="5">
        <f>SUM(SK!V$71,SK!V$105)*1000</f>
        <v>6282884.7923044609</v>
      </c>
      <c r="AN124" s="5">
        <f>SUM(SK!W$71,SK!W$105)*1000</f>
        <v>5817819.2985979514</v>
      </c>
      <c r="AO124" s="47">
        <f t="shared" si="64"/>
        <v>6603375.0603324389</v>
      </c>
      <c r="AP124" s="19">
        <f t="shared" si="65"/>
        <v>6940213.5529890871</v>
      </c>
      <c r="AQ124" s="19">
        <f t="shared" si="66"/>
        <v>7294234.1940317592</v>
      </c>
      <c r="AR124" s="19">
        <f t="shared" si="67"/>
        <v>7666313.4457104513</v>
      </c>
      <c r="AS124" s="19">
        <f t="shared" si="68"/>
        <v>8057372.4786584442</v>
      </c>
      <c r="AT124" s="19">
        <f t="shared" si="69"/>
        <v>8468379.452469172</v>
      </c>
      <c r="AV124" s="46">
        <f>AV48</f>
        <v>0.01</v>
      </c>
    </row>
    <row r="125" spans="1:48" x14ac:dyDescent="0.25">
      <c r="A125" s="23" t="str">
        <f t="shared" si="56"/>
        <v>CIMS.CAN.SK.Transportation Freight.Freight.LandService requestedCIMS.CAN.SK.Transportation Freight.Freight.Land.Heavy</v>
      </c>
      <c r="B125" s="1" t="s">
        <v>102</v>
      </c>
      <c r="C125" s="1" t="s">
        <v>294</v>
      </c>
      <c r="E125" s="1" t="s">
        <v>239</v>
      </c>
      <c r="F125" s="1" t="s">
        <v>106</v>
      </c>
      <c r="G125" s="1" t="s">
        <v>232</v>
      </c>
      <c r="H125" s="15">
        <f t="shared" ref="H125:R125" si="72">INDEX($T125:$AT125,MATCH(H$1,$T$2:$AT$2,0))/INDEX($T121:$AT121,MATCH(H$1,$T$2:$AT$2,0))</f>
        <v>0.94840832232089367</v>
      </c>
      <c r="I125" s="15">
        <f t="shared" si="72"/>
        <v>0.93952756600713849</v>
      </c>
      <c r="J125" s="15">
        <f t="shared" si="72"/>
        <v>0.90978814875469116</v>
      </c>
      <c r="K125" s="15">
        <f t="shared" si="72"/>
        <v>0.91736535777629191</v>
      </c>
      <c r="L125" s="15">
        <f t="shared" si="72"/>
        <v>0.94039755571792649</v>
      </c>
      <c r="M125" s="15">
        <f t="shared" si="72"/>
        <v>0.94039755571792649</v>
      </c>
      <c r="N125" s="15">
        <f t="shared" si="72"/>
        <v>0.94039755571792649</v>
      </c>
      <c r="O125" s="15">
        <f t="shared" si="72"/>
        <v>0.94039755571792649</v>
      </c>
      <c r="P125" s="15">
        <f t="shared" si="72"/>
        <v>0.94039755571792649</v>
      </c>
      <c r="Q125" s="15">
        <f t="shared" si="72"/>
        <v>0.94039755571792638</v>
      </c>
      <c r="R125" s="15">
        <f t="shared" si="72"/>
        <v>0.94039755571792638</v>
      </c>
      <c r="T125" s="5">
        <f>SUM(SK!C$209,SK!C$173)*1000</f>
        <v>27077494.32196961</v>
      </c>
      <c r="U125" s="5">
        <f>SUM(SK!D$209,SK!D$173)*1000</f>
        <v>22015260.588481076</v>
      </c>
      <c r="V125" s="5">
        <f>SUM(SK!E$209,SK!E$173)*1000</f>
        <v>22268053.058902573</v>
      </c>
      <c r="W125" s="5">
        <f>SUM(SK!F$209,SK!F$173)*1000</f>
        <v>20744596.61488026</v>
      </c>
      <c r="X125" s="5">
        <f>SUM(SK!G$209,SK!G$173)*1000</f>
        <v>20700841.536449056</v>
      </c>
      <c r="Y125" s="5">
        <f>SUM(SK!H$209,SK!H$173)*1000</f>
        <v>34026069.510575719</v>
      </c>
      <c r="Z125" s="5">
        <f>SUM(SK!I$209,SK!I$173)*1000</f>
        <v>33227136.403642725</v>
      </c>
      <c r="AA125" s="5">
        <f>SUM(SK!J$209,SK!J$173)*1000</f>
        <v>25064465.461708505</v>
      </c>
      <c r="AB125" s="5">
        <f>SUM(SK!K$209,SK!K$173)*1000</f>
        <v>32779153.636804257</v>
      </c>
      <c r="AC125" s="5">
        <f>SUM(SK!L$209,SK!L$173)*1000</f>
        <v>30284670.228509821</v>
      </c>
      <c r="AD125" s="5">
        <f>SUM(SK!M$209,SK!M$173)*1000</f>
        <v>50278166.535581924</v>
      </c>
      <c r="AE125" s="5">
        <f>SUM(SK!N$209,SK!N$173)*1000</f>
        <v>48396520.717177071</v>
      </c>
      <c r="AF125" s="5">
        <f>SUM(SK!O$209,SK!O$173)*1000</f>
        <v>42539498.255414248</v>
      </c>
      <c r="AG125" s="5">
        <f>SUM(SK!P$209,SK!P$173)*1000</f>
        <v>54766826.347986937</v>
      </c>
      <c r="AH125" s="5">
        <f>SUM(SK!Q$209,SK!Q$173)*1000</f>
        <v>58725982.121155396</v>
      </c>
      <c r="AI125" s="5">
        <f>SUM(SK!R$209,SK!R$173)*1000</f>
        <v>66440298.776638985</v>
      </c>
      <c r="AJ125" s="5">
        <f>SUM(SK!S$209,SK!S$173)*1000</f>
        <v>67768413.830203086</v>
      </c>
      <c r="AK125" s="5">
        <f>SUM(SK!T$209,SK!T$173)*1000</f>
        <v>84952274.387904733</v>
      </c>
      <c r="AL125" s="5">
        <f>SUM(SK!U$209,SK!U$173)*1000</f>
        <v>94221726.744721621</v>
      </c>
      <c r="AM125" s="5">
        <f>SUM(SK!V$209,SK!V$173)*1000</f>
        <v>99130322.132065713</v>
      </c>
      <c r="AN125" s="5">
        <f>SUM(SK!W$209,SK!W$173)*1000</f>
        <v>92257784.981150731</v>
      </c>
      <c r="AO125" s="19">
        <f t="shared" ref="AO125" si="73">SUM(AO126:AO127)</f>
        <v>104186964.83045152</v>
      </c>
      <c r="AP125" s="19">
        <f t="shared" ref="AP125:AT125" si="74">SUM(AP126:AP127)</f>
        <v>109501547.12621978</v>
      </c>
      <c r="AQ125" s="19">
        <f t="shared" si="74"/>
        <v>115087226.53115577</v>
      </c>
      <c r="AR125" s="19">
        <f t="shared" si="74"/>
        <v>120957831.72238006</v>
      </c>
      <c r="AS125" s="19">
        <f t="shared" si="74"/>
        <v>127127896.77852602</v>
      </c>
      <c r="AT125" s="19">
        <f t="shared" si="74"/>
        <v>133612697.16230626</v>
      </c>
    </row>
    <row r="126" spans="1:48" x14ac:dyDescent="0.25">
      <c r="A126" s="23" t="str">
        <f t="shared" si="56"/>
        <v>CIMS.CAN.SK.Transportation Freight.Freight.Land.HeavyTrucksMarket share</v>
      </c>
      <c r="B126" s="1" t="s">
        <v>106</v>
      </c>
      <c r="C126" s="1" t="s">
        <v>294</v>
      </c>
      <c r="D126" s="1" t="s">
        <v>253</v>
      </c>
      <c r="E126" s="1" t="s">
        <v>240</v>
      </c>
      <c r="G126" s="1" t="s">
        <v>241</v>
      </c>
      <c r="H126" s="15">
        <f t="shared" ref="H126:R126" si="75">INDEX($T126:$AT126,MATCH(H$1,$T$2:$AT$2,0))/INDEX($T125:$AT125,MATCH(H$1,$T$2:$AT$2,0))</f>
        <v>0.2615048580550422</v>
      </c>
      <c r="I126" s="15">
        <f t="shared" ref="I126" si="76">INDEX($T126:$AT126,MATCH(I$1,$T$2:$AT$2,0))/INDEX($T125:$AT125,MATCH(I$1,$T$2:$AT$2,0))</f>
        <v>0.35489145130046584</v>
      </c>
      <c r="J126" s="15">
        <f t="shared" si="75"/>
        <v>0.27955120280838086</v>
      </c>
      <c r="K126" s="15">
        <f t="shared" si="75"/>
        <v>0.29988210023508699</v>
      </c>
      <c r="L126" s="15">
        <f t="shared" si="75"/>
        <v>0.19541674023981914</v>
      </c>
      <c r="M126" s="15">
        <f t="shared" si="75"/>
        <v>0.19541674023981911</v>
      </c>
      <c r="N126" s="15">
        <f t="shared" si="75"/>
        <v>0.19541674023981911</v>
      </c>
      <c r="O126" s="15">
        <f t="shared" si="75"/>
        <v>0.19541674023981909</v>
      </c>
      <c r="P126" s="15">
        <f t="shared" si="75"/>
        <v>0.19541674023981911</v>
      </c>
      <c r="Q126" s="15">
        <f t="shared" si="75"/>
        <v>0.19541674023981909</v>
      </c>
      <c r="R126" s="15">
        <f t="shared" si="75"/>
        <v>0.19541674023981909</v>
      </c>
      <c r="T126" s="5">
        <f>SUM(SK!C$173)*1000</f>
        <v>7080896.3091528742</v>
      </c>
      <c r="U126" s="5">
        <f>SUM(SK!D$173)*1000</f>
        <v>7005810.4258693513</v>
      </c>
      <c r="V126" s="5">
        <f>SUM(SK!E$173)*1000</f>
        <v>9173054.4189736079</v>
      </c>
      <c r="W126" s="5">
        <f>SUM(SK!F$173)*1000</f>
        <v>10770057.808774574</v>
      </c>
      <c r="X126" s="5">
        <f>SUM(SK!G$173)*1000</f>
        <v>11386809.77364883</v>
      </c>
      <c r="Y126" s="5">
        <f>SUM(SK!H$173)*1000</f>
        <v>12075561.190658748</v>
      </c>
      <c r="Z126" s="5">
        <f>SUM(SK!I$173)*1000</f>
        <v>13754482.146843201</v>
      </c>
      <c r="AA126" s="5">
        <f>SUM(SK!J$173)*1000</f>
        <v>12979587.041576186</v>
      </c>
      <c r="AB126" s="5">
        <f>SUM(SK!K$173)*1000</f>
        <v>12196452.146054935</v>
      </c>
      <c r="AC126" s="5">
        <f>SUM(SK!L$173)*1000</f>
        <v>13217199.381541394</v>
      </c>
      <c r="AD126" s="5">
        <f>SUM(SK!M$173)*1000</f>
        <v>14055321.930022011</v>
      </c>
      <c r="AE126" s="5">
        <f>SUM(SK!N$173)*1000</f>
        <v>13953688.88845857</v>
      </c>
      <c r="AF126" s="5">
        <f>SUM(SK!O$173)*1000</f>
        <v>14901664.477407068</v>
      </c>
      <c r="AG126" s="5">
        <f>SUM(SK!P$173)*1000</f>
        <v>17881931.255181603</v>
      </c>
      <c r="AH126" s="5">
        <f>SUM(SK!Q$173)*1000</f>
        <v>18711061.728752233</v>
      </c>
      <c r="AI126" s="5">
        <f>SUM(SK!R$173)*1000</f>
        <v>19924256.337385181</v>
      </c>
      <c r="AJ126" s="5">
        <f>SUM(SK!S$173)*1000</f>
        <v>20353543.451250043</v>
      </c>
      <c r="AK126" s="5">
        <f>SUM(SK!T$173)*1000</f>
        <v>21152970.905962367</v>
      </c>
      <c r="AL126" s="5">
        <f>SUM(SK!U$173)*1000</f>
        <v>18920375.062857047</v>
      </c>
      <c r="AM126" s="5">
        <f>SUM(SK!V$173)*1000</f>
        <v>19371724.409971479</v>
      </c>
      <c r="AN126" s="5">
        <f>SUM(SK!W$173)*1000</f>
        <v>18824754.779168949</v>
      </c>
      <c r="AO126" s="47">
        <f t="shared" ref="AO126:AO165" si="77">AM126*(1+$AV126)^5</f>
        <v>20359877.042647514</v>
      </c>
      <c r="AP126" s="19">
        <f t="shared" ref="AP126:AP127" si="78">AO126*(1+$AV126)^5</f>
        <v>21398435.390622802</v>
      </c>
      <c r="AQ126" s="19">
        <f t="shared" ref="AQ126:AQ127" si="79">AP126*(1+$AV126)^5</f>
        <v>22489970.651960082</v>
      </c>
      <c r="AR126" s="19">
        <f t="shared" ref="AR126:AR127" si="80">AQ126*(1+$AV126)^5</f>
        <v>23637185.181664094</v>
      </c>
      <c r="AS126" s="19">
        <f t="shared" ref="AS126:AS127" si="81">AR126*(1+$AV126)^5</f>
        <v>24842919.182003755</v>
      </c>
      <c r="AT126" s="19">
        <f t="shared" ref="AT126:AT127" si="82">AS126*(1+$AV126)^5</f>
        <v>26110157.734108016</v>
      </c>
      <c r="AV126" s="46">
        <f>AV50</f>
        <v>0.01</v>
      </c>
    </row>
    <row r="127" spans="1:48" x14ac:dyDescent="0.25">
      <c r="A127" s="23" t="str">
        <f t="shared" si="56"/>
        <v>CIMS.CAN.SK.Transportation Freight.Freight.Land.HeavyRailMarket share</v>
      </c>
      <c r="B127" s="1" t="s">
        <v>106</v>
      </c>
      <c r="C127" s="1" t="s">
        <v>294</v>
      </c>
      <c r="D127" s="1" t="s">
        <v>55</v>
      </c>
      <c r="E127" s="1" t="s">
        <v>240</v>
      </c>
      <c r="G127" s="1" t="s">
        <v>241</v>
      </c>
      <c r="H127" s="15">
        <f t="shared" ref="H127:R127" si="83">INDEX($T127:$AT127,MATCH(H$1,$T$2:$AT$2,0))/INDEX($T125:$AT125,MATCH(H$1,$T$2:$AT$2,0))</f>
        <v>0.7384951419449578</v>
      </c>
      <c r="I127" s="15">
        <f t="shared" ref="I127" si="84">INDEX($T127:$AT127,MATCH(I$1,$T$2:$AT$2,0))/INDEX($T125:$AT125,MATCH(I$1,$T$2:$AT$2,0))</f>
        <v>0.64510854869953416</v>
      </c>
      <c r="J127" s="15">
        <f t="shared" si="83"/>
        <v>0.72044879719161914</v>
      </c>
      <c r="K127" s="15">
        <f t="shared" si="83"/>
        <v>0.7001178997649129</v>
      </c>
      <c r="L127" s="15">
        <f t="shared" si="83"/>
        <v>0.80458325976018086</v>
      </c>
      <c r="M127" s="15">
        <f t="shared" si="83"/>
        <v>0.80458325976018097</v>
      </c>
      <c r="N127" s="15">
        <f t="shared" si="83"/>
        <v>0.80458325976018097</v>
      </c>
      <c r="O127" s="15">
        <f t="shared" si="83"/>
        <v>0.80458325976018086</v>
      </c>
      <c r="P127" s="15">
        <f t="shared" si="83"/>
        <v>0.80458325976018086</v>
      </c>
      <c r="Q127" s="15">
        <f t="shared" si="83"/>
        <v>0.80458325976018097</v>
      </c>
      <c r="R127" s="15">
        <f t="shared" si="83"/>
        <v>0.80458325976018097</v>
      </c>
      <c r="T127" s="5">
        <f>SUM(SK!C$209)*1000</f>
        <v>19996598.012816735</v>
      </c>
      <c r="U127" s="5">
        <f>SUM(SK!D$209)*1000</f>
        <v>15009450.162611727</v>
      </c>
      <c r="V127" s="5">
        <f>SUM(SK!E$209)*1000</f>
        <v>13094998.639928963</v>
      </c>
      <c r="W127" s="5">
        <f>SUM(SK!F$209)*1000</f>
        <v>9974538.8061056882</v>
      </c>
      <c r="X127" s="5">
        <f>SUM(SK!G$209)*1000</f>
        <v>9314031.7628002279</v>
      </c>
      <c r="Y127" s="5">
        <f>SUM(SK!H$209)*1000</f>
        <v>21950508.319916971</v>
      </c>
      <c r="Z127" s="5">
        <f>SUM(SK!I$209)*1000</f>
        <v>19472654.256799523</v>
      </c>
      <c r="AA127" s="5">
        <f>SUM(SK!J$209)*1000</f>
        <v>12084878.420132319</v>
      </c>
      <c r="AB127" s="5">
        <f>SUM(SK!K$209)*1000</f>
        <v>20582701.490749326</v>
      </c>
      <c r="AC127" s="5">
        <f>SUM(SK!L$209)*1000</f>
        <v>17067470.846968427</v>
      </c>
      <c r="AD127" s="5">
        <f>SUM(SK!M$209)*1000</f>
        <v>36222844.605559915</v>
      </c>
      <c r="AE127" s="5">
        <f>SUM(SK!N$209)*1000</f>
        <v>34442831.828718498</v>
      </c>
      <c r="AF127" s="5">
        <f>SUM(SK!O$209)*1000</f>
        <v>27637833.778007179</v>
      </c>
      <c r="AG127" s="5">
        <f>SUM(SK!P$209)*1000</f>
        <v>36884895.092805333</v>
      </c>
      <c r="AH127" s="5">
        <f>SUM(SK!Q$209)*1000</f>
        <v>40014920.392403163</v>
      </c>
      <c r="AI127" s="5">
        <f>SUM(SK!R$209)*1000</f>
        <v>46516042.4392538</v>
      </c>
      <c r="AJ127" s="5">
        <f>SUM(SK!S$209)*1000</f>
        <v>47414870.378953055</v>
      </c>
      <c r="AK127" s="5">
        <f>SUM(SK!T$209)*1000</f>
        <v>63799303.481942371</v>
      </c>
      <c r="AL127" s="5">
        <f>SUM(SK!U$209)*1000</f>
        <v>75301351.681864575</v>
      </c>
      <c r="AM127" s="5">
        <f>SUM(SK!V$209)*1000</f>
        <v>79758597.722094238</v>
      </c>
      <c r="AN127" s="5">
        <f>SUM(SK!W$209)*1000</f>
        <v>73433030.201981783</v>
      </c>
      <c r="AO127" s="47">
        <f t="shared" si="77"/>
        <v>83827087.787804008</v>
      </c>
      <c r="AP127" s="19">
        <f t="shared" si="78"/>
        <v>88103111.735596985</v>
      </c>
      <c r="AQ127" s="19">
        <f t="shared" si="79"/>
        <v>92597255.879195675</v>
      </c>
      <c r="AR127" s="19">
        <f t="shared" si="80"/>
        <v>97320646.540715963</v>
      </c>
      <c r="AS127" s="19">
        <f t="shared" si="81"/>
        <v>102284977.59652227</v>
      </c>
      <c r="AT127" s="19">
        <f t="shared" si="82"/>
        <v>107502539.42819825</v>
      </c>
      <c r="AV127" s="46">
        <f>AV51</f>
        <v>0.01</v>
      </c>
    </row>
    <row r="128" spans="1:48" x14ac:dyDescent="0.25">
      <c r="A128" s="23" t="str">
        <f t="shared" si="56"/>
        <v>CIMS.CAN.SK.Transportation Freight.Freight.Land.Light MediumOutput</v>
      </c>
      <c r="B128" s="1" t="s">
        <v>105</v>
      </c>
      <c r="C128" s="1" t="s">
        <v>294</v>
      </c>
      <c r="E128" s="1" t="s">
        <v>251</v>
      </c>
      <c r="G128" s="1" t="s">
        <v>232</v>
      </c>
      <c r="H128" s="15">
        <f t="shared" ref="H128:H154" si="85">T128</f>
        <v>18.062280800253905</v>
      </c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T128" s="15">
        <f>AVERAGE(CAN!$C$42:$W$42)/1000</f>
        <v>18.062280800253905</v>
      </c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42"/>
      <c r="AP128" s="42"/>
      <c r="AQ128" s="42"/>
      <c r="AR128" s="42"/>
      <c r="AS128" s="42"/>
      <c r="AT128" s="42"/>
    </row>
    <row r="129" spans="1:46" x14ac:dyDescent="0.25">
      <c r="A129" s="23" t="str">
        <f t="shared" si="56"/>
        <v>CIMS.CAN.SK.Transportation Freight.Freight.Land.Light MediumDiesel ExistingService requestedCIMS.CAN.SK.Fuel Blends.Diesel_Transportation</v>
      </c>
      <c r="B129" s="1" t="s">
        <v>105</v>
      </c>
      <c r="C129" s="1" t="s">
        <v>294</v>
      </c>
      <c r="D129" s="1" t="s">
        <v>234</v>
      </c>
      <c r="E129" s="1" t="s">
        <v>239</v>
      </c>
      <c r="F129" s="1" t="s">
        <v>326</v>
      </c>
      <c r="G129" s="1" t="s">
        <v>233</v>
      </c>
      <c r="H129" s="15">
        <f t="shared" si="85"/>
        <v>8.5488916100355254</v>
      </c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T129" s="15">
        <f>SK!$C$56*1000</f>
        <v>8.5488916100355254</v>
      </c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42"/>
      <c r="AP129" s="42"/>
      <c r="AQ129" s="42"/>
      <c r="AR129" s="42"/>
      <c r="AS129" s="42"/>
      <c r="AT129" s="42"/>
    </row>
    <row r="130" spans="1:46" x14ac:dyDescent="0.25">
      <c r="A130" s="23" t="str">
        <f t="shared" si="56"/>
        <v>CIMS.CAN.SK.Transportation Freight.Freight.Land.Light MediumDiesel StandardService requestedCIMS.CAN.SK.Fuel Blends.Diesel_Transportation</v>
      </c>
      <c r="B130" s="1" t="s">
        <v>105</v>
      </c>
      <c r="C130" s="1" t="s">
        <v>294</v>
      </c>
      <c r="D130" s="1" t="s">
        <v>235</v>
      </c>
      <c r="E130" s="1" t="s">
        <v>239</v>
      </c>
      <c r="F130" s="1" t="s">
        <v>326</v>
      </c>
      <c r="G130" s="1" t="s">
        <v>233</v>
      </c>
      <c r="H130" s="15">
        <f t="shared" si="85"/>
        <v>7.1103891639367713</v>
      </c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T130" s="15">
        <f>SK!$M$56*1000</f>
        <v>7.1103891639367713</v>
      </c>
      <c r="U130" s="1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19"/>
      <c r="AP130" s="19"/>
      <c r="AQ130" s="19"/>
      <c r="AR130" s="19"/>
      <c r="AS130" s="19"/>
      <c r="AT130" s="19"/>
    </row>
    <row r="131" spans="1:46" x14ac:dyDescent="0.25">
      <c r="A131" s="23" t="str">
        <f t="shared" si="56"/>
        <v>CIMS.CAN.SK.Transportation Freight.Freight.Land.Light MediumDiesel EfficientService requestedCIMS.CAN.SK.Fuel Blends.Diesel_Transportation</v>
      </c>
      <c r="B131" s="1" t="s">
        <v>105</v>
      </c>
      <c r="C131" s="1" t="s">
        <v>294</v>
      </c>
      <c r="D131" s="1" t="s">
        <v>236</v>
      </c>
      <c r="E131" s="1" t="s">
        <v>239</v>
      </c>
      <c r="F131" s="1" t="s">
        <v>326</v>
      </c>
      <c r="G131" s="1" t="s">
        <v>233</v>
      </c>
      <c r="H131" s="15">
        <f t="shared" si="85"/>
        <v>6.2582605494079866</v>
      </c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T131" s="15">
        <f>SK!$W$56*1000</f>
        <v>6.2582605494079866</v>
      </c>
      <c r="U131" s="1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19"/>
      <c r="AP131" s="19"/>
      <c r="AQ131" s="19"/>
      <c r="AR131" s="19"/>
      <c r="AS131" s="19"/>
      <c r="AT131" s="19"/>
    </row>
    <row r="132" spans="1:46" x14ac:dyDescent="0.25">
      <c r="A132" s="23" t="str">
        <f t="shared" si="56"/>
        <v>CIMS.CAN.SK.Transportation Freight.Freight.Land.Light MediumGasoline ExistingService requestedCIMS.CAN.SK.Fuel Blends.Gasoline_Transportation</v>
      </c>
      <c r="B132" s="1" t="s">
        <v>105</v>
      </c>
      <c r="C132" s="1" t="s">
        <v>294</v>
      </c>
      <c r="D132" s="1" t="s">
        <v>242</v>
      </c>
      <c r="E132" s="1" t="s">
        <v>239</v>
      </c>
      <c r="F132" s="1" t="s">
        <v>327</v>
      </c>
      <c r="G132" s="1" t="s">
        <v>233</v>
      </c>
      <c r="H132" s="15">
        <f t="shared" si="85"/>
        <v>8.5488916100355254</v>
      </c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T132" s="15">
        <f>SK!$C$56*1000</f>
        <v>8.5488916100355254</v>
      </c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42"/>
      <c r="AP132" s="42"/>
      <c r="AQ132" s="42"/>
      <c r="AR132" s="42"/>
      <c r="AS132" s="42"/>
      <c r="AT132" s="42"/>
    </row>
    <row r="133" spans="1:46" x14ac:dyDescent="0.25">
      <c r="A133" s="23" t="str">
        <f t="shared" si="56"/>
        <v>CIMS.CAN.SK.Transportation Freight.Freight.Land.Light MediumGasoline StandardService requestedCIMS.CAN.SK.Fuel Blends.Gasoline_Transportation</v>
      </c>
      <c r="B133" s="1" t="s">
        <v>105</v>
      </c>
      <c r="C133" s="1" t="s">
        <v>294</v>
      </c>
      <c r="D133" s="1" t="s">
        <v>243</v>
      </c>
      <c r="E133" s="1" t="s">
        <v>239</v>
      </c>
      <c r="F133" s="1" t="s">
        <v>327</v>
      </c>
      <c r="G133" s="1" t="s">
        <v>233</v>
      </c>
      <c r="H133" s="15">
        <f t="shared" si="85"/>
        <v>7.1103891639367713</v>
      </c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T133" s="15">
        <f>SK!$M$56*1000</f>
        <v>7.1103891639367713</v>
      </c>
      <c r="U133" s="1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19"/>
      <c r="AP133" s="19"/>
      <c r="AQ133" s="19"/>
      <c r="AR133" s="19"/>
      <c r="AS133" s="19"/>
      <c r="AT133" s="19"/>
    </row>
    <row r="134" spans="1:46" x14ac:dyDescent="0.25">
      <c r="A134" s="23" t="str">
        <f t="shared" si="56"/>
        <v>CIMS.CAN.SK.Transportation Freight.Freight.Land.Light MediumGasoline EfficientService requestedCIMS.CAN.SK.Fuel Blends.Gasoline_Transportation</v>
      </c>
      <c r="B134" s="1" t="s">
        <v>105</v>
      </c>
      <c r="C134" s="1" t="s">
        <v>294</v>
      </c>
      <c r="D134" s="1" t="s">
        <v>244</v>
      </c>
      <c r="E134" s="1" t="s">
        <v>239</v>
      </c>
      <c r="F134" s="1" t="s">
        <v>327</v>
      </c>
      <c r="G134" s="1" t="s">
        <v>233</v>
      </c>
      <c r="H134" s="15">
        <f t="shared" si="85"/>
        <v>6.2582605494079866</v>
      </c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T134" s="15">
        <f>SK!$W$56*1000</f>
        <v>6.2582605494079866</v>
      </c>
      <c r="U134" s="1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19"/>
      <c r="AP134" s="19"/>
      <c r="AQ134" s="19"/>
      <c r="AR134" s="19"/>
      <c r="AS134" s="19"/>
      <c r="AT134" s="19"/>
    </row>
    <row r="135" spans="1:46" x14ac:dyDescent="0.25">
      <c r="A135" s="23" t="str">
        <f t="shared" si="56"/>
        <v>CIMS.CAN.SK.Transportation Freight.Freight.Land.Light MediumDiesel ExistingMarket share</v>
      </c>
      <c r="B135" s="1" t="s">
        <v>105</v>
      </c>
      <c r="C135" s="1" t="s">
        <v>294</v>
      </c>
      <c r="D135" s="1" t="s">
        <v>234</v>
      </c>
      <c r="E135" s="1" t="s">
        <v>240</v>
      </c>
      <c r="G135" s="1" t="s">
        <v>241</v>
      </c>
      <c r="H135" s="15">
        <f t="shared" si="85"/>
        <v>0.11206682407593001</v>
      </c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T135" s="15">
        <f>SK!$C$60</f>
        <v>0.11206682407593001</v>
      </c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42"/>
      <c r="AP135" s="42"/>
      <c r="AQ135" s="42"/>
      <c r="AR135" s="42"/>
      <c r="AS135" s="42"/>
      <c r="AT135" s="42"/>
    </row>
    <row r="136" spans="1:46" x14ac:dyDescent="0.25">
      <c r="A136" s="23" t="str">
        <f t="shared" si="56"/>
        <v>CIMS.CAN.SK.Transportation Freight.Freight.Land.Light MediumGasoline ExistingMarket share</v>
      </c>
      <c r="B136" s="1" t="s">
        <v>105</v>
      </c>
      <c r="C136" s="1" t="s">
        <v>294</v>
      </c>
      <c r="D136" s="1" t="s">
        <v>242</v>
      </c>
      <c r="E136" s="1" t="s">
        <v>240</v>
      </c>
      <c r="G136" s="1" t="s">
        <v>241</v>
      </c>
      <c r="H136" s="15">
        <f t="shared" si="85"/>
        <v>0.86904128483061138</v>
      </c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T136" s="15">
        <f>SK!$C$62</f>
        <v>0.86904128483061138</v>
      </c>
      <c r="U136" s="1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19"/>
      <c r="AP136" s="19"/>
      <c r="AQ136" s="19"/>
      <c r="AR136" s="19"/>
      <c r="AS136" s="19"/>
      <c r="AT136" s="19"/>
    </row>
    <row r="137" spans="1:46" x14ac:dyDescent="0.25">
      <c r="A137" s="23" t="str">
        <f t="shared" si="56"/>
        <v>CIMS.CAN.SK.Transportation Freight.Freight.Land.Light MediumPropaneMarket share</v>
      </c>
      <c r="B137" s="1" t="s">
        <v>105</v>
      </c>
      <c r="C137" s="1" t="s">
        <v>294</v>
      </c>
      <c r="D137" s="1" t="s">
        <v>1</v>
      </c>
      <c r="E137" s="1" t="s">
        <v>240</v>
      </c>
      <c r="G137" s="1" t="s">
        <v>241</v>
      </c>
      <c r="H137" s="15">
        <f t="shared" si="85"/>
        <v>1.8829789295428893E-2</v>
      </c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T137" s="15">
        <f>SK!$C$67</f>
        <v>1.8829789295428893E-2</v>
      </c>
      <c r="U137" s="1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19"/>
      <c r="AP137" s="19"/>
      <c r="AQ137" s="19"/>
      <c r="AR137" s="19"/>
      <c r="AS137" s="19"/>
      <c r="AT137" s="19"/>
    </row>
    <row r="138" spans="1:46" x14ac:dyDescent="0.25">
      <c r="A138" s="23" t="str">
        <f t="shared" si="56"/>
        <v>CIMS.CAN.SK.Transportation Freight.Freight.Land.Heavy.TrucksOutput</v>
      </c>
      <c r="B138" s="1" t="s">
        <v>107</v>
      </c>
      <c r="C138" s="1" t="s">
        <v>294</v>
      </c>
      <c r="E138" s="1" t="s">
        <v>251</v>
      </c>
      <c r="G138" s="1" t="s">
        <v>232</v>
      </c>
      <c r="H138" s="15">
        <f t="shared" si="85"/>
        <v>593.0729841188803</v>
      </c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T138" s="15">
        <f>AVERAGE(CAN!$C$178:$W$178)/1000</f>
        <v>593.0729841188803</v>
      </c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42"/>
      <c r="AP138" s="42"/>
      <c r="AQ138" s="42"/>
      <c r="AR138" s="42"/>
      <c r="AS138" s="42"/>
      <c r="AT138" s="42"/>
    </row>
    <row r="139" spans="1:46" x14ac:dyDescent="0.25">
      <c r="A139" s="23" t="str">
        <f t="shared" si="56"/>
        <v>CIMS.CAN.SK.Transportation Freight.Freight.Land.Heavy.TrucksDiesel ExistingService requestedCIMS.CAN.SK.Fuel Blends.Diesel_Transportation</v>
      </c>
      <c r="B139" s="1" t="s">
        <v>107</v>
      </c>
      <c r="C139" s="1" t="s">
        <v>294</v>
      </c>
      <c r="D139" s="1" t="s">
        <v>234</v>
      </c>
      <c r="E139" s="1" t="s">
        <v>239</v>
      </c>
      <c r="F139" s="1" t="s">
        <v>326</v>
      </c>
      <c r="G139" s="1" t="s">
        <v>233</v>
      </c>
      <c r="H139" s="15">
        <f t="shared" si="85"/>
        <v>2.1345690347791928</v>
      </c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T139" s="15">
        <f>SK!$C$192*1000</f>
        <v>2.1345690347791928</v>
      </c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42"/>
      <c r="AP139" s="42"/>
      <c r="AQ139" s="42"/>
      <c r="AR139" s="42"/>
      <c r="AS139" s="42"/>
      <c r="AT139" s="42"/>
    </row>
    <row r="140" spans="1:46" x14ac:dyDescent="0.25">
      <c r="A140" s="23" t="str">
        <f t="shared" si="56"/>
        <v>CIMS.CAN.SK.Transportation Freight.Freight.Land.Heavy.TrucksDiesel StandardService requestedCIMS.CAN.SK.Fuel Blends.Diesel_Transportation</v>
      </c>
      <c r="B140" s="1" t="s">
        <v>107</v>
      </c>
      <c r="C140" s="1" t="s">
        <v>294</v>
      </c>
      <c r="D140" s="1" t="s">
        <v>235</v>
      </c>
      <c r="E140" s="1" t="s">
        <v>239</v>
      </c>
      <c r="F140" s="1" t="s">
        <v>326</v>
      </c>
      <c r="G140" s="1" t="s">
        <v>233</v>
      </c>
      <c r="H140" s="15">
        <f t="shared" si="85"/>
        <v>2.0627428109281043</v>
      </c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T140" s="43">
        <f>SK!$G$192*1000</f>
        <v>2.0627428109281043</v>
      </c>
      <c r="U140" s="1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19"/>
      <c r="AP140" s="19"/>
      <c r="AQ140" s="19"/>
      <c r="AR140" s="19"/>
      <c r="AS140" s="19"/>
      <c r="AT140" s="19"/>
    </row>
    <row r="141" spans="1:46" x14ac:dyDescent="0.25">
      <c r="A141" s="23" t="str">
        <f t="shared" si="56"/>
        <v>CIMS.CAN.SK.Transportation Freight.Freight.Land.Heavy.TrucksDiesel EfficientService requestedCIMS.CAN.SK.Fuel Blends.Diesel_Transportation</v>
      </c>
      <c r="B141" s="1" t="s">
        <v>107</v>
      </c>
      <c r="C141" s="1" t="s">
        <v>294</v>
      </c>
      <c r="D141" s="1" t="s">
        <v>236</v>
      </c>
      <c r="E141" s="1" t="s">
        <v>239</v>
      </c>
      <c r="F141" s="1" t="s">
        <v>326</v>
      </c>
      <c r="G141" s="1" t="s">
        <v>233</v>
      </c>
      <c r="H141" s="15">
        <f t="shared" si="85"/>
        <v>1.7937367788379064</v>
      </c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T141" s="15">
        <f>SK!$W$192*1000</f>
        <v>1.7937367788379064</v>
      </c>
      <c r="U141" s="1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19"/>
      <c r="AP141" s="19"/>
      <c r="AQ141" s="19"/>
      <c r="AR141" s="19"/>
      <c r="AS141" s="19"/>
      <c r="AT141" s="19"/>
    </row>
    <row r="142" spans="1:46" x14ac:dyDescent="0.25">
      <c r="A142" s="23" t="str">
        <f t="shared" si="56"/>
        <v>CIMS.CAN.SK.Transportation Freight.Freight.Land.Heavy.TrucksDiesel ExistingMarket share</v>
      </c>
      <c r="B142" s="1" t="s">
        <v>107</v>
      </c>
      <c r="C142" s="1" t="s">
        <v>294</v>
      </c>
      <c r="D142" s="1" t="s">
        <v>234</v>
      </c>
      <c r="E142" s="1" t="s">
        <v>240</v>
      </c>
      <c r="G142" s="1" t="s">
        <v>241</v>
      </c>
      <c r="H142" s="15">
        <f t="shared" si="85"/>
        <v>1</v>
      </c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T142" s="15">
        <f>SK!$C$196</f>
        <v>1</v>
      </c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42"/>
      <c r="AP142" s="42"/>
      <c r="AQ142" s="42"/>
      <c r="AR142" s="42"/>
      <c r="AS142" s="42"/>
      <c r="AT142" s="42"/>
    </row>
    <row r="143" spans="1:46" x14ac:dyDescent="0.25">
      <c r="A143" s="23" t="str">
        <f t="shared" si="56"/>
        <v>CIMS.CAN.SK.Transportation Freight.Freight.Land.Heavy.RailDiesel ExistingService requestedCIMS.Generic Fuels.Diesel</v>
      </c>
      <c r="B143" s="1" t="s">
        <v>108</v>
      </c>
      <c r="C143" s="1" t="s">
        <v>294</v>
      </c>
      <c r="D143" s="1" t="s">
        <v>234</v>
      </c>
      <c r="E143" s="1" t="s">
        <v>239</v>
      </c>
      <c r="F143" s="1" t="s">
        <v>245</v>
      </c>
      <c r="G143" s="1" t="s">
        <v>233</v>
      </c>
      <c r="H143" s="15">
        <f t="shared" si="85"/>
        <v>0.25272353811187831</v>
      </c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T143" s="15">
        <f>SK!$C$230*1000</f>
        <v>0.25272353811187831</v>
      </c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42"/>
      <c r="AP143" s="42"/>
      <c r="AQ143" s="42"/>
      <c r="AR143" s="42"/>
      <c r="AS143" s="42"/>
      <c r="AT143" s="42"/>
    </row>
    <row r="144" spans="1:46" x14ac:dyDescent="0.25">
      <c r="A144" s="23" t="str">
        <f t="shared" si="56"/>
        <v>CIMS.CAN.SK.Transportation Freight.Freight.Land.Heavy.RailDiesel StandardService requestedCIMS.Generic Fuels.Diesel</v>
      </c>
      <c r="B144" s="1" t="s">
        <v>108</v>
      </c>
      <c r="C144" s="1" t="s">
        <v>294</v>
      </c>
      <c r="D144" s="1" t="s">
        <v>235</v>
      </c>
      <c r="E144" s="1" t="s">
        <v>239</v>
      </c>
      <c r="F144" s="1" t="s">
        <v>245</v>
      </c>
      <c r="G144" s="1" t="s">
        <v>233</v>
      </c>
      <c r="H144" s="15">
        <f t="shared" si="85"/>
        <v>0.23774170951439241</v>
      </c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T144" s="15">
        <f>SK!$M$230*1000</f>
        <v>0.23774170951439241</v>
      </c>
      <c r="U144" s="1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19"/>
      <c r="AP144" s="19"/>
      <c r="AQ144" s="19"/>
      <c r="AR144" s="19"/>
      <c r="AS144" s="19"/>
      <c r="AT144" s="19"/>
    </row>
    <row r="145" spans="1:48" x14ac:dyDescent="0.25">
      <c r="A145" s="23" t="str">
        <f t="shared" si="56"/>
        <v>CIMS.CAN.SK.Transportation Freight.Freight.Land.Heavy.RailDiesel EfficientService requestedCIMS.Generic Fuels.Diesel</v>
      </c>
      <c r="B145" s="1" t="s">
        <v>108</v>
      </c>
      <c r="C145" s="1" t="s">
        <v>294</v>
      </c>
      <c r="D145" s="1" t="s">
        <v>236</v>
      </c>
      <c r="E145" s="1" t="s">
        <v>239</v>
      </c>
      <c r="F145" s="1" t="s">
        <v>245</v>
      </c>
      <c r="G145" s="1" t="s">
        <v>233</v>
      </c>
      <c r="H145" s="15">
        <f t="shared" si="85"/>
        <v>0.21527002163085712</v>
      </c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T145" s="15">
        <f>SK!$W$230*1000</f>
        <v>0.21527002163085712</v>
      </c>
      <c r="U145" s="1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19"/>
      <c r="AP145" s="19"/>
      <c r="AQ145" s="19"/>
      <c r="AR145" s="19"/>
      <c r="AS145" s="19"/>
      <c r="AT145" s="19"/>
    </row>
    <row r="146" spans="1:48" x14ac:dyDescent="0.25">
      <c r="A146" s="23" t="str">
        <f t="shared" si="56"/>
        <v>CIMS.CAN.SK.Transportation Freight.Freight.Land.Heavy.RailDiesel ExistingMarket share</v>
      </c>
      <c r="B146" s="1" t="s">
        <v>108</v>
      </c>
      <c r="C146" s="1" t="s">
        <v>294</v>
      </c>
      <c r="D146" s="1" t="s">
        <v>234</v>
      </c>
      <c r="E146" s="1" t="s">
        <v>240</v>
      </c>
      <c r="G146" s="1" t="s">
        <v>241</v>
      </c>
      <c r="H146" s="15">
        <f t="shared" si="85"/>
        <v>1</v>
      </c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T146" s="15">
        <f>SK!$C$234</f>
        <v>1</v>
      </c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42"/>
      <c r="AP146" s="42"/>
      <c r="AQ146" s="42"/>
      <c r="AR146" s="42"/>
      <c r="AS146" s="42"/>
      <c r="AT146" s="42"/>
    </row>
    <row r="147" spans="1:48" x14ac:dyDescent="0.25">
      <c r="A147" s="23" t="str">
        <f t="shared" si="56"/>
        <v>CIMS.CAN.SK.Transportation Freight.Freight.MarineDiesel ExistingService requestedCIMS.Generic Fuels.Diesel</v>
      </c>
      <c r="B147" s="1" t="s">
        <v>103</v>
      </c>
      <c r="C147" s="1" t="s">
        <v>294</v>
      </c>
      <c r="D147" s="1" t="s">
        <v>234</v>
      </c>
      <c r="E147" s="1" t="s">
        <v>239</v>
      </c>
      <c r="F147" s="1" t="s">
        <v>245</v>
      </c>
      <c r="G147" s="1" t="s">
        <v>233</v>
      </c>
      <c r="H147" s="15">
        <f t="shared" si="85"/>
        <v>0</v>
      </c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T147" s="15">
        <f>SK!$C$268*1000</f>
        <v>0</v>
      </c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42"/>
      <c r="AP147" s="42"/>
      <c r="AQ147" s="42"/>
      <c r="AR147" s="42"/>
      <c r="AS147" s="42"/>
      <c r="AT147" s="42"/>
    </row>
    <row r="148" spans="1:48" x14ac:dyDescent="0.25">
      <c r="A148" s="23" t="str">
        <f t="shared" si="56"/>
        <v>CIMS.CAN.SK.Transportation Freight.Freight.MarineDiesel StandardService requestedCIMS.Generic Fuels.Diesel</v>
      </c>
      <c r="B148" s="1" t="s">
        <v>103</v>
      </c>
      <c r="C148" s="1" t="s">
        <v>294</v>
      </c>
      <c r="D148" s="1" t="s">
        <v>235</v>
      </c>
      <c r="E148" s="1" t="s">
        <v>239</v>
      </c>
      <c r="F148" s="1" t="s">
        <v>245</v>
      </c>
      <c r="G148" s="1" t="s">
        <v>233</v>
      </c>
      <c r="H148" s="15">
        <f t="shared" si="85"/>
        <v>0</v>
      </c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T148" s="43">
        <f>SK!$P$268*1000</f>
        <v>0</v>
      </c>
      <c r="U148" s="1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19"/>
      <c r="AP148" s="19"/>
      <c r="AQ148" s="19"/>
      <c r="AR148" s="19"/>
      <c r="AS148" s="19"/>
      <c r="AT148" s="19"/>
    </row>
    <row r="149" spans="1:48" x14ac:dyDescent="0.25">
      <c r="A149" s="23" t="str">
        <f t="shared" si="56"/>
        <v>CIMS.CAN.SK.Transportation Freight.Freight.MarineDiesel EfficientService requestedCIMS.Generic Fuels.Diesel</v>
      </c>
      <c r="B149" s="1" t="s">
        <v>103</v>
      </c>
      <c r="C149" s="1" t="s">
        <v>294</v>
      </c>
      <c r="D149" s="1" t="s">
        <v>236</v>
      </c>
      <c r="E149" s="1" t="s">
        <v>239</v>
      </c>
      <c r="F149" s="1" t="s">
        <v>245</v>
      </c>
      <c r="G149" s="1" t="s">
        <v>233</v>
      </c>
      <c r="H149" s="15">
        <f t="shared" si="85"/>
        <v>1.0421439483818877</v>
      </c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T149" s="15">
        <f>SK!$W$268*1000</f>
        <v>1.0421439483818877</v>
      </c>
      <c r="U149" s="1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19"/>
      <c r="AP149" s="19"/>
      <c r="AQ149" s="19"/>
      <c r="AR149" s="19"/>
      <c r="AS149" s="19"/>
      <c r="AT149" s="19"/>
    </row>
    <row r="150" spans="1:48" x14ac:dyDescent="0.25">
      <c r="A150" s="23" t="str">
        <f t="shared" si="56"/>
        <v>CIMS.CAN.SK.Transportation Freight.Freight.MarineFuel Oil ExistingService requestedCIMS.Generic Fuels.Fuel Oil</v>
      </c>
      <c r="B150" s="1" t="s">
        <v>103</v>
      </c>
      <c r="C150" s="1" t="s">
        <v>294</v>
      </c>
      <c r="D150" s="1" t="s">
        <v>246</v>
      </c>
      <c r="E150" s="1" t="s">
        <v>239</v>
      </c>
      <c r="F150" s="1" t="s">
        <v>249</v>
      </c>
      <c r="G150" s="1" t="s">
        <v>233</v>
      </c>
      <c r="H150" s="15">
        <f t="shared" si="85"/>
        <v>0</v>
      </c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T150" s="15">
        <f>SK!$C$268*1000</f>
        <v>0</v>
      </c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42"/>
      <c r="AP150" s="42"/>
      <c r="AQ150" s="42"/>
      <c r="AR150" s="42"/>
      <c r="AS150" s="42"/>
      <c r="AT150" s="42"/>
    </row>
    <row r="151" spans="1:48" x14ac:dyDescent="0.25">
      <c r="A151" s="23" t="str">
        <f t="shared" si="56"/>
        <v>CIMS.CAN.SK.Transportation Freight.Freight.MarineFuel Oil StandardService requestedCIMS.Generic Fuels.Fuel Oil</v>
      </c>
      <c r="B151" s="1" t="s">
        <v>103</v>
      </c>
      <c r="C151" s="1" t="s">
        <v>294</v>
      </c>
      <c r="D151" s="1" t="s">
        <v>247</v>
      </c>
      <c r="E151" s="1" t="s">
        <v>239</v>
      </c>
      <c r="F151" s="1" t="s">
        <v>249</v>
      </c>
      <c r="G151" s="1" t="s">
        <v>233</v>
      </c>
      <c r="H151" s="15">
        <f t="shared" si="85"/>
        <v>0</v>
      </c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T151" s="43">
        <f>SK!$P$268*1000</f>
        <v>0</v>
      </c>
      <c r="U151" s="1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19"/>
      <c r="AP151" s="19"/>
      <c r="AQ151" s="19"/>
      <c r="AR151" s="19"/>
      <c r="AS151" s="19"/>
      <c r="AT151" s="19"/>
    </row>
    <row r="152" spans="1:48" x14ac:dyDescent="0.25">
      <c r="A152" s="23" t="str">
        <f t="shared" si="56"/>
        <v>CIMS.CAN.SK.Transportation Freight.Freight.MarineFuel Oil EfficientService requestedCIMS.Generic Fuels.Fuel Oil</v>
      </c>
      <c r="B152" s="1" t="s">
        <v>103</v>
      </c>
      <c r="C152" s="1" t="s">
        <v>294</v>
      </c>
      <c r="D152" s="1" t="s">
        <v>248</v>
      </c>
      <c r="E152" s="1" t="s">
        <v>239</v>
      </c>
      <c r="F152" s="1" t="s">
        <v>249</v>
      </c>
      <c r="G152" s="1" t="s">
        <v>233</v>
      </c>
      <c r="H152" s="15">
        <f t="shared" si="85"/>
        <v>1.0421439483818877</v>
      </c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T152" s="15">
        <f>SK!$W$268*1000</f>
        <v>1.0421439483818877</v>
      </c>
      <c r="U152" s="1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19"/>
      <c r="AP152" s="19"/>
      <c r="AQ152" s="19"/>
      <c r="AR152" s="19"/>
      <c r="AS152" s="19"/>
      <c r="AT152" s="19"/>
    </row>
    <row r="153" spans="1:48" x14ac:dyDescent="0.25">
      <c r="A153" s="23" t="str">
        <f t="shared" si="56"/>
        <v>CIMS.CAN.SK.Transportation Freight.Freight.MarineDiesel ExistingMarket share</v>
      </c>
      <c r="B153" s="1" t="s">
        <v>103</v>
      </c>
      <c r="C153" s="1" t="s">
        <v>294</v>
      </c>
      <c r="D153" s="1" t="s">
        <v>234</v>
      </c>
      <c r="E153" s="1" t="s">
        <v>240</v>
      </c>
      <c r="G153" s="1" t="s">
        <v>241</v>
      </c>
      <c r="H153" s="15">
        <f t="shared" si="85"/>
        <v>0</v>
      </c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T153" s="15">
        <f>SK!$C$272</f>
        <v>0</v>
      </c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42"/>
      <c r="AP153" s="42"/>
      <c r="AQ153" s="42"/>
      <c r="AR153" s="42"/>
      <c r="AS153" s="42"/>
      <c r="AT153" s="42"/>
    </row>
    <row r="154" spans="1:48" x14ac:dyDescent="0.25">
      <c r="A154" s="23" t="str">
        <f t="shared" si="56"/>
        <v>CIMS.CAN.SK.Transportation Freight.Freight.MarineFuel Oil ExistingMarket share</v>
      </c>
      <c r="B154" s="1" t="s">
        <v>103</v>
      </c>
      <c r="C154" s="1" t="s">
        <v>294</v>
      </c>
      <c r="D154" s="1" t="s">
        <v>246</v>
      </c>
      <c r="E154" s="1" t="s">
        <v>240</v>
      </c>
      <c r="G154" s="1" t="s">
        <v>241</v>
      </c>
      <c r="H154" s="15">
        <f t="shared" si="85"/>
        <v>0</v>
      </c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T154" s="15">
        <f>SK!$C$278</f>
        <v>0</v>
      </c>
      <c r="U154" s="1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19"/>
      <c r="AP154" s="19"/>
      <c r="AQ154" s="19"/>
      <c r="AR154" s="19"/>
      <c r="AS154" s="19"/>
      <c r="AT154" s="19"/>
    </row>
    <row r="155" spans="1:48" x14ac:dyDescent="0.25"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</row>
    <row r="156" spans="1:48" x14ac:dyDescent="0.25">
      <c r="A156" s="23" t="str">
        <f t="shared" ref="A156:A192" si="86">B156&amp;D156&amp;E156&amp;F156</f>
        <v>CIMS.CAN.MBService requestedCIMS.CAN.MB.Transportation Freight</v>
      </c>
      <c r="B156" s="1" t="s">
        <v>109</v>
      </c>
      <c r="C156" s="1" t="s">
        <v>295</v>
      </c>
      <c r="E156" s="1" t="s">
        <v>239</v>
      </c>
      <c r="F156" s="6" t="s">
        <v>110</v>
      </c>
      <c r="G156" s="1" t="s">
        <v>232</v>
      </c>
      <c r="H156" s="5">
        <f t="shared" ref="H156:R156" si="87">INDEX($T156:$AT156,MATCH(H$1,$T$2:$AT$2,0))</f>
        <v>23251854.601743232</v>
      </c>
      <c r="I156" s="5">
        <f t="shared" si="87"/>
        <v>27393520.802043516</v>
      </c>
      <c r="J156" s="5">
        <f t="shared" si="87"/>
        <v>43601899.783617899</v>
      </c>
      <c r="K156" s="5">
        <f t="shared" si="87"/>
        <v>54056715.023059748</v>
      </c>
      <c r="L156" s="5">
        <f t="shared" si="87"/>
        <v>67865037.265253529</v>
      </c>
      <c r="M156" s="5">
        <f t="shared" si="87"/>
        <v>71323963.498487025</v>
      </c>
      <c r="N156" s="5">
        <f t="shared" si="87"/>
        <v>74959329.732169986</v>
      </c>
      <c r="O156" s="5">
        <f t="shared" si="87"/>
        <v>78780136.179564953</v>
      </c>
      <c r="P156" s="5">
        <f t="shared" si="87"/>
        <v>82795842.155263931</v>
      </c>
      <c r="Q156" s="5">
        <f t="shared" si="87"/>
        <v>87016389.4939702</v>
      </c>
      <c r="R156" s="5">
        <f t="shared" si="87"/>
        <v>91452227.16387327</v>
      </c>
      <c r="T156" s="5">
        <f>SUM(MB!C$209,MB!C$247,MB!C$285,MB!C$71,MB!C$105,MB!C$173)*1000</f>
        <v>23251854.601743232</v>
      </c>
      <c r="U156" s="5">
        <f>SUM(MB!D$209,MB!D$247,MB!D$285,MB!D$71,MB!D$105,MB!D$173)*1000</f>
        <v>20066543.376252282</v>
      </c>
      <c r="V156" s="5">
        <f>SUM(MB!E$209,MB!E$247,MB!E$285,MB!E$71,MB!E$105,MB!E$173)*1000</f>
        <v>13050180.192091553</v>
      </c>
      <c r="W156" s="5">
        <f>SUM(MB!F$209,MB!F$247,MB!F$285,MB!F$71,MB!F$105,MB!F$173)*1000</f>
        <v>19896682.142338753</v>
      </c>
      <c r="X156" s="5">
        <f>SUM(MB!G$209,MB!G$247,MB!G$285,MB!G$71,MB!G$105,MB!G$173)*1000</f>
        <v>26595997.93767681</v>
      </c>
      <c r="Y156" s="5">
        <f>SUM(MB!H$209,MB!H$247,MB!H$285,MB!H$71,MB!H$105,MB!H$173)*1000</f>
        <v>27393520.802043516</v>
      </c>
      <c r="Z156" s="5">
        <f>SUM(MB!I$209,MB!I$247,MB!I$285,MB!I$71,MB!I$105,MB!I$173)*1000</f>
        <v>26043812.855505325</v>
      </c>
      <c r="AA156" s="5">
        <f>SUM(MB!J$209,MB!J$247,MB!J$285,MB!J$71,MB!J$105,MB!J$173)*1000</f>
        <v>22870606.796362124</v>
      </c>
      <c r="AB156" s="5">
        <f>SUM(MB!K$209,MB!K$247,MB!K$285,MB!K$71,MB!K$105,MB!K$173)*1000</f>
        <v>22856855.014230162</v>
      </c>
      <c r="AC156" s="5">
        <f>SUM(MB!L$209,MB!L$247,MB!L$285,MB!L$71,MB!L$105,MB!L$173)*1000</f>
        <v>33884598.85557013</v>
      </c>
      <c r="AD156" s="5">
        <f>SUM(MB!M$209,MB!M$247,MB!M$285,MB!M$71,MB!M$105,MB!M$173)*1000</f>
        <v>43601899.783617899</v>
      </c>
      <c r="AE156" s="5">
        <f>SUM(MB!N$209,MB!N$247,MB!N$285,MB!N$71,MB!N$105,MB!N$173)*1000</f>
        <v>44903439.797176003</v>
      </c>
      <c r="AF156" s="5">
        <f>SUM(MB!O$209,MB!O$247,MB!O$285,MB!O$71,MB!O$105,MB!O$173)*1000</f>
        <v>44333410.517601758</v>
      </c>
      <c r="AG156" s="5">
        <f>SUM(MB!P$209,MB!P$247,MB!P$285,MB!P$71,MB!P$105,MB!P$173)*1000</f>
        <v>42799927.56520205</v>
      </c>
      <c r="AH156" s="5">
        <f>SUM(MB!Q$209,MB!Q$247,MB!Q$285,MB!Q$71,MB!Q$105,MB!Q$173)*1000</f>
        <v>50421485.843212739</v>
      </c>
      <c r="AI156" s="5">
        <f>SUM(MB!R$209,MB!R$247,MB!R$285,MB!R$71,MB!R$105,MB!R$173)*1000</f>
        <v>54056715.023059748</v>
      </c>
      <c r="AJ156" s="5">
        <f>SUM(MB!S$209,MB!S$247,MB!S$285,MB!S$71,MB!S$105,MB!S$173)*1000</f>
        <v>56668969.647109143</v>
      </c>
      <c r="AK156" s="5">
        <f>SUM(MB!T$209,MB!T$247,MB!T$285,MB!T$71,MB!T$105,MB!T$173)*1000</f>
        <v>62661735.656998858</v>
      </c>
      <c r="AL156" s="5">
        <f>SUM(MB!U$209,MB!U$247,MB!U$285,MB!U$71,MB!U$105,MB!U$173)*1000</f>
        <v>66827719.709292695</v>
      </c>
      <c r="AM156" s="5">
        <f>SUM(MB!V$209,MB!V$247,MB!V$285,MB!V$71,MB!V$105,MB!V$173)*1000</f>
        <v>67865037.265253529</v>
      </c>
      <c r="AN156" s="5">
        <f>SUM(MB!W$209,MB!W$247,MB!W$285,MB!W$71,MB!W$105,MB!W$173)*1000</f>
        <v>60000157.031088933</v>
      </c>
      <c r="AO156" s="19">
        <f t="shared" ref="AO156" si="88">SUM(AO159:AO161)</f>
        <v>71323963.498487025</v>
      </c>
      <c r="AP156" s="19">
        <f t="shared" ref="AP156:AT156" si="89">SUM(AP159:AP161)</f>
        <v>74959329.732169986</v>
      </c>
      <c r="AQ156" s="19">
        <f t="shared" si="89"/>
        <v>78780136.179564953</v>
      </c>
      <c r="AR156" s="19">
        <f t="shared" si="89"/>
        <v>82795842.155263931</v>
      </c>
      <c r="AS156" s="19">
        <f t="shared" si="89"/>
        <v>87016389.4939702</v>
      </c>
      <c r="AT156" s="19">
        <f t="shared" si="89"/>
        <v>91452227.16387327</v>
      </c>
    </row>
    <row r="157" spans="1:48" x14ac:dyDescent="0.25">
      <c r="A157" s="23" t="str">
        <f t="shared" si="86"/>
        <v>CIMS.CAN.MB.Transportation FreightService requestedCIMS.CAN.MB.Transportation Freight.Freight</v>
      </c>
      <c r="B157" s="1" t="s">
        <v>110</v>
      </c>
      <c r="C157" s="1" t="s">
        <v>295</v>
      </c>
      <c r="E157" s="1" t="s">
        <v>239</v>
      </c>
      <c r="F157" s="1" t="s">
        <v>111</v>
      </c>
      <c r="G157" s="1" t="s">
        <v>232</v>
      </c>
      <c r="H157" s="24">
        <v>1</v>
      </c>
      <c r="I157" s="24">
        <v>1</v>
      </c>
      <c r="J157" s="24">
        <v>1</v>
      </c>
      <c r="K157" s="24">
        <v>1</v>
      </c>
      <c r="L157" s="24">
        <v>1</v>
      </c>
      <c r="M157" s="24">
        <v>1</v>
      </c>
      <c r="N157" s="24">
        <v>1</v>
      </c>
      <c r="O157" s="24">
        <v>1</v>
      </c>
      <c r="P157" s="24">
        <v>1</v>
      </c>
      <c r="Q157" s="24">
        <v>1</v>
      </c>
      <c r="R157" s="24">
        <v>1</v>
      </c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7"/>
      <c r="AP157" s="27"/>
      <c r="AQ157" s="27"/>
      <c r="AR157" s="27"/>
      <c r="AS157" s="27"/>
      <c r="AT157" s="27"/>
    </row>
    <row r="158" spans="1:48" x14ac:dyDescent="0.25">
      <c r="A158" s="23" t="str">
        <f t="shared" si="86"/>
        <v>CIMS.CAN.MB.Transportation FreightService requestedCIMS.CAN.MB.Transportation Freight.Off Road</v>
      </c>
      <c r="B158" s="1" t="s">
        <v>110</v>
      </c>
      <c r="C158" s="1" t="s">
        <v>295</v>
      </c>
      <c r="E158" s="1" t="s">
        <v>239</v>
      </c>
      <c r="F158" s="1" t="s">
        <v>112</v>
      </c>
      <c r="G158" s="1" t="s">
        <v>232</v>
      </c>
      <c r="H158" s="24">
        <f>INDEX(Inputs!$C$27:$C$41,MATCH($F158,Inputs!$B$27:$B$41,0))</f>
        <v>0.247</v>
      </c>
      <c r="I158" s="24">
        <f>INDEX(Inputs!$C$27:$C$41,MATCH($F158,Inputs!$B$27:$B$41,0))</f>
        <v>0.247</v>
      </c>
      <c r="J158" s="24">
        <f>INDEX(Inputs!$C$27:$C$41,MATCH($F158,Inputs!$B$27:$B$41,0))</f>
        <v>0.247</v>
      </c>
      <c r="K158" s="24">
        <f>INDEX(Inputs!$C$27:$C$41,MATCH($F158,Inputs!$B$27:$B$41,0))</f>
        <v>0.247</v>
      </c>
      <c r="L158" s="24">
        <f>INDEX(Inputs!$C$27:$C$41,MATCH($F158,Inputs!$B$27:$B$41,0))</f>
        <v>0.247</v>
      </c>
      <c r="M158" s="24">
        <f>INDEX(Inputs!$C$27:$C$41,MATCH($F158,Inputs!$B$27:$B$41,0))</f>
        <v>0.247</v>
      </c>
      <c r="N158" s="24">
        <f>INDEX(Inputs!$C$27:$C$41,MATCH($F158,Inputs!$B$27:$B$41,0))</f>
        <v>0.247</v>
      </c>
      <c r="O158" s="24">
        <f>INDEX(Inputs!$C$27:$C$41,MATCH($F158,Inputs!$B$27:$B$41,0))</f>
        <v>0.247</v>
      </c>
      <c r="P158" s="24">
        <f>INDEX(Inputs!$C$27:$C$41,MATCH($F158,Inputs!$B$27:$B$41,0))</f>
        <v>0.247</v>
      </c>
      <c r="Q158" s="24">
        <f>INDEX(Inputs!$C$27:$C$41,MATCH($F158,Inputs!$B$27:$B$41,0))</f>
        <v>0.247</v>
      </c>
      <c r="R158" s="24">
        <f>INDEX(Inputs!$C$27:$C$41,MATCH($F158,Inputs!$B$27:$B$41,0))</f>
        <v>0.247</v>
      </c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7"/>
      <c r="AP158" s="27"/>
      <c r="AQ158" s="27"/>
      <c r="AR158" s="27"/>
      <c r="AS158" s="27"/>
      <c r="AT158" s="27"/>
    </row>
    <row r="159" spans="1:48" x14ac:dyDescent="0.25">
      <c r="A159" s="23" t="str">
        <f t="shared" si="86"/>
        <v>CIMS.CAN.MB.Transportation Freight.FreightService requestedCIMS.CAN.MB.Transportation Freight.Freight.Land</v>
      </c>
      <c r="B159" s="1" t="s">
        <v>111</v>
      </c>
      <c r="C159" s="1" t="s">
        <v>295</v>
      </c>
      <c r="E159" s="1" t="s">
        <v>239</v>
      </c>
      <c r="F159" s="1" t="s">
        <v>113</v>
      </c>
      <c r="G159" s="1" t="s">
        <v>232</v>
      </c>
      <c r="H159" s="15">
        <f t="shared" ref="H159:R159" si="90">INDEX($T159:$AT159,MATCH(H$1,$T$2:$AT$2,0))/INDEX($T156:$AT156,MATCH(H$1,$T$2:$AT$2,0))</f>
        <v>0.99824147862349</v>
      </c>
      <c r="I159" s="15">
        <f t="shared" si="90"/>
        <v>0.99827354344934827</v>
      </c>
      <c r="J159" s="15">
        <f t="shared" si="90"/>
        <v>0.99828921800388992</v>
      </c>
      <c r="K159" s="15">
        <f t="shared" si="90"/>
        <v>0.99846097257292588</v>
      </c>
      <c r="L159" s="15">
        <f t="shared" si="90"/>
        <v>0.99854972040115175</v>
      </c>
      <c r="M159" s="15">
        <f t="shared" si="90"/>
        <v>0.99858993902222726</v>
      </c>
      <c r="N159" s="15">
        <f t="shared" si="90"/>
        <v>0.99862820866802782</v>
      </c>
      <c r="O159" s="15">
        <f t="shared" si="90"/>
        <v>0.99866462364615949</v>
      </c>
      <c r="P159" s="15">
        <f t="shared" si="90"/>
        <v>0.99869927371398259</v>
      </c>
      <c r="Q159" s="15">
        <f t="shared" si="90"/>
        <v>0.99873224429691154</v>
      </c>
      <c r="R159" s="15">
        <f t="shared" si="90"/>
        <v>0.99876361669636171</v>
      </c>
      <c r="T159" s="5">
        <f>SUM(MB!C$209,MB!C$71,MB!C$105,MB!C$173)*1000</f>
        <v>23210965.718382563</v>
      </c>
      <c r="U159" s="5">
        <f>SUM(MB!D$209,MB!D$71,MB!D$105,MB!D$173)*1000</f>
        <v>20028001.455713272</v>
      </c>
      <c r="V159" s="5">
        <f>SUM(MB!E$209,MB!E$71,MB!E$105,MB!E$173)*1000</f>
        <v>13012029.337193703</v>
      </c>
      <c r="W159" s="5">
        <f>SUM(MB!F$209,MB!F$71,MB!F$105,MB!F$173)*1000</f>
        <v>19854806.87896736</v>
      </c>
      <c r="X159" s="5">
        <f>SUM(MB!G$209,MB!G$71,MB!G$105,MB!G$173)*1000</f>
        <v>26556376.210048568</v>
      </c>
      <c r="Y159" s="5">
        <f>SUM(MB!H$209,MB!H$71,MB!H$105,MB!H$173)*1000</f>
        <v>27346227.078609414</v>
      </c>
      <c r="Z159" s="5">
        <f>SUM(MB!I$209,MB!I$71,MB!I$105,MB!I$173)*1000</f>
        <v>25989585.701752763</v>
      </c>
      <c r="AA159" s="5">
        <f>SUM(MB!J$209,MB!J$71,MB!J$105,MB!J$173)*1000</f>
        <v>22824691.05324823</v>
      </c>
      <c r="AB159" s="5">
        <f>SUM(MB!K$209,MB!K$71,MB!K$105,MB!K$173)*1000</f>
        <v>22811006.437041789</v>
      </c>
      <c r="AC159" s="5">
        <f>SUM(MB!L$209,MB!L$71,MB!L$105,MB!L$173)*1000</f>
        <v>33815855.877246134</v>
      </c>
      <c r="AD159" s="5">
        <f>SUM(MB!M$209,MB!M$71,MB!M$105,MB!M$173)*1000</f>
        <v>43527306.438471891</v>
      </c>
      <c r="AE159" s="5">
        <f>SUM(MB!N$209,MB!N$71,MB!N$105,MB!N$173)*1000</f>
        <v>44822417.624577887</v>
      </c>
      <c r="AF159" s="5">
        <f>SUM(MB!O$209,MB!O$71,MB!O$105,MB!O$173)*1000</f>
        <v>44252142.763335325</v>
      </c>
      <c r="AG159" s="5">
        <f>SUM(MB!P$209,MB!P$71,MB!P$105,MB!P$173)*1000</f>
        <v>42720892.466246799</v>
      </c>
      <c r="AH159" s="5">
        <f>SUM(MB!Q$209,MB!Q$71,MB!Q$105,MB!Q$173)*1000</f>
        <v>50342931.252756312</v>
      </c>
      <c r="AI159" s="5">
        <f>SUM(MB!R$209,MB!R$71,MB!R$105,MB!R$173)*1000</f>
        <v>53973520.256021731</v>
      </c>
      <c r="AJ159" s="5">
        <f>SUM(MB!S$209,MB!S$71,MB!S$105,MB!S$173)*1000</f>
        <v>56574224.343787774</v>
      </c>
      <c r="AK159" s="5">
        <f>SUM(MB!T$209,MB!T$71,MB!T$105,MB!T$173)*1000</f>
        <v>62562355.126186654</v>
      </c>
      <c r="AL159" s="5">
        <f>SUM(MB!U$209,MB!U$71,MB!U$105,MB!U$173)*1000</f>
        <v>66721638.875727542</v>
      </c>
      <c r="AM159" s="5">
        <f>SUM(MB!V$209,MB!V$71,MB!V$105,MB!V$173)*1000</f>
        <v>67766613.986232653</v>
      </c>
      <c r="AN159" s="5">
        <f>SUM(MB!W$209,MB!W$71,MB!W$105,MB!W$173)*1000</f>
        <v>59950037.244104043</v>
      </c>
      <c r="AO159" s="19">
        <f t="shared" ref="AO159" si="91">SUM(AO162:AO163)</f>
        <v>71223392.360777721</v>
      </c>
      <c r="AP159" s="19">
        <f t="shared" ref="AP159:AT159" si="92">SUM(AP162:AP163)</f>
        <v>74856501.173392951</v>
      </c>
      <c r="AQ159" s="19">
        <f t="shared" si="92"/>
        <v>78674935.048558429</v>
      </c>
      <c r="AR159" s="19">
        <f t="shared" si="92"/>
        <v>82688147.426999629</v>
      </c>
      <c r="AS159" s="19">
        <f t="shared" si="92"/>
        <v>86906073.969927058</v>
      </c>
      <c r="AT159" s="19">
        <f t="shared" si="92"/>
        <v>91339157.157127321</v>
      </c>
    </row>
    <row r="160" spans="1:48" x14ac:dyDescent="0.25">
      <c r="A160" s="23" t="str">
        <f t="shared" si="86"/>
        <v>CIMS.CAN.MB.Transportation Freight.FreightService requestedCIMS.CAN.MB.Transportation Freight.Freight.Marine</v>
      </c>
      <c r="B160" s="1" t="s">
        <v>111</v>
      </c>
      <c r="C160" s="1" t="s">
        <v>295</v>
      </c>
      <c r="E160" s="1" t="s">
        <v>239</v>
      </c>
      <c r="F160" s="1" t="s">
        <v>114</v>
      </c>
      <c r="G160" s="1" t="s">
        <v>232</v>
      </c>
      <c r="H160" s="15">
        <f t="shared" ref="H160:R160" si="93">INDEX($T160:$AT160,MATCH(H$1,$T$2:$AT$2,0))/INDEX($T156:$AT156,MATCH(H$1,$T$2:$AT$2,0))</f>
        <v>3.9636031540206428E-4</v>
      </c>
      <c r="I160" s="15">
        <f t="shared" si="93"/>
        <v>7.998448794647871E-4</v>
      </c>
      <c r="J160" s="15">
        <f t="shared" si="93"/>
        <v>9.476245898700122E-4</v>
      </c>
      <c r="K160" s="15">
        <f t="shared" si="93"/>
        <v>1.2027526163028617E-3</v>
      </c>
      <c r="L160" s="15">
        <f t="shared" si="93"/>
        <v>8.2983377895323946E-4</v>
      </c>
      <c r="M160" s="15">
        <f t="shared" si="93"/>
        <v>7.8959016816027591E-4</v>
      </c>
      <c r="N160" s="15">
        <f t="shared" si="93"/>
        <v>7.5129674363214787E-4</v>
      </c>
      <c r="O160" s="15">
        <f t="shared" si="93"/>
        <v>7.1485913916503148E-4</v>
      </c>
      <c r="P160" s="15">
        <f t="shared" si="93"/>
        <v>6.8018754162822769E-4</v>
      </c>
      <c r="Q160" s="15">
        <f t="shared" si="93"/>
        <v>6.4719647252808876E-4</v>
      </c>
      <c r="R160" s="15">
        <f t="shared" si="93"/>
        <v>6.1580457993345365E-4</v>
      </c>
      <c r="T160" s="5">
        <f>SUM(MB!C$247)*1000</f>
        <v>9216.1124236298874</v>
      </c>
      <c r="U160" s="5">
        <f>SUM(MB!D$247)*1000</f>
        <v>9923.5793865988635</v>
      </c>
      <c r="V160" s="5">
        <f>SUM(MB!E$247)*1000</f>
        <v>13986.275164144588</v>
      </c>
      <c r="W160" s="5">
        <f>SUM(MB!F$247)*1000</f>
        <v>19720.981409068048</v>
      </c>
      <c r="X160" s="5">
        <f>SUM(MB!G$247)*1000</f>
        <v>17577.511499647535</v>
      </c>
      <c r="Y160" s="5">
        <f>SUM(MB!H$247)*1000</f>
        <v>21910.567344026633</v>
      </c>
      <c r="Z160" s="5">
        <f>SUM(MB!I$247)*1000</f>
        <v>27993.607213937797</v>
      </c>
      <c r="AA160" s="5">
        <f>SUM(MB!J$247)*1000</f>
        <v>18974.431440522047</v>
      </c>
      <c r="AB160" s="5">
        <f>SUM(MB!K$247)*1000</f>
        <v>19505.949403662187</v>
      </c>
      <c r="AC160" s="5">
        <f>SUM(MB!L$247)*1000</f>
        <v>44330.207008799152</v>
      </c>
      <c r="AD160" s="5">
        <f>SUM(MB!M$247)*1000</f>
        <v>41318.232400004286</v>
      </c>
      <c r="AE160" s="5">
        <f>SUM(MB!N$247)*1000</f>
        <v>46707.439870549861</v>
      </c>
      <c r="AF160" s="5">
        <f>SUM(MB!O$247)*1000</f>
        <v>49671.482794326228</v>
      </c>
      <c r="AG160" s="5">
        <f>SUM(MB!P$247)*1000</f>
        <v>53155.851700219238</v>
      </c>
      <c r="AH160" s="5">
        <f>SUM(MB!Q$247)*1000</f>
        <v>58707.856504997922</v>
      </c>
      <c r="AI160" s="5">
        <f>SUM(MB!R$247)*1000</f>
        <v>65016.855422723325</v>
      </c>
      <c r="AJ160" s="5">
        <f>SUM(MB!S$247)*1000</f>
        <v>74182.29396347297</v>
      </c>
      <c r="AK160" s="5">
        <f>SUM(MB!T$247)*1000</f>
        <v>69281.906586477839</v>
      </c>
      <c r="AL160" s="5">
        <f>SUM(MB!U$247)*1000</f>
        <v>67332.733848919728</v>
      </c>
      <c r="AM160" s="5">
        <f>SUM(MB!V$247)*1000</f>
        <v>56316.700332627755</v>
      </c>
      <c r="AN160" s="5">
        <f>SUM(MB!W$247)*1000</f>
        <v>3838.2413544795854</v>
      </c>
      <c r="AO160" s="47">
        <f t="shared" si="64"/>
        <v>56316.700332627755</v>
      </c>
      <c r="AP160" s="19">
        <f t="shared" ref="AP160:AP162" si="94">AO160*(1+$AV160)^5</f>
        <v>56316.700332627755</v>
      </c>
      <c r="AQ160" s="19">
        <f t="shared" ref="AQ160:AQ162" si="95">AP160*(1+$AV160)^5</f>
        <v>56316.700332627755</v>
      </c>
      <c r="AR160" s="19">
        <f t="shared" ref="AR160:AR162" si="96">AQ160*(1+$AV160)^5</f>
        <v>56316.700332627755</v>
      </c>
      <c r="AS160" s="19">
        <f t="shared" ref="AS160:AS162" si="97">AR160*(1+$AV160)^5</f>
        <v>56316.700332627755</v>
      </c>
      <c r="AT160" s="19">
        <f t="shared" ref="AT160:AT162" si="98">AS160*(1+$AV160)^5</f>
        <v>56316.700332627755</v>
      </c>
      <c r="AV160" s="46">
        <f t="shared" ref="AV160:AV200" si="99">AV122</f>
        <v>0</v>
      </c>
    </row>
    <row r="161" spans="1:48" x14ac:dyDescent="0.25">
      <c r="A161" s="23" t="str">
        <f t="shared" si="86"/>
        <v>CIMS.CAN.MB.Transportation Freight.FreightService requestedCIMS.CAN.MB.Transportation Freight.Freight.Air</v>
      </c>
      <c r="B161" s="1" t="s">
        <v>111</v>
      </c>
      <c r="C161" s="1" t="s">
        <v>295</v>
      </c>
      <c r="E161" s="1" t="s">
        <v>239</v>
      </c>
      <c r="F161" s="1" t="s">
        <v>115</v>
      </c>
      <c r="G161" s="1" t="s">
        <v>232</v>
      </c>
      <c r="H161" s="15">
        <f t="shared" ref="H161:R161" si="100">INDEX($T161:$AT161,MATCH(H$1,$T$2:$AT$2,0))/INDEX($T156:$AT156,MATCH(H$1,$T$2:$AT$2,0))</f>
        <v>1.3621610611079414E-3</v>
      </c>
      <c r="I161" s="15">
        <f t="shared" si="100"/>
        <v>9.2661167118691988E-4</v>
      </c>
      <c r="J161" s="15">
        <f t="shared" si="100"/>
        <v>7.631574062400391E-4</v>
      </c>
      <c r="K161" s="15">
        <f t="shared" si="100"/>
        <v>3.3627481077139914E-4</v>
      </c>
      <c r="L161" s="15">
        <f t="shared" si="100"/>
        <v>6.2044581989498867E-4</v>
      </c>
      <c r="M161" s="15">
        <f t="shared" si="100"/>
        <v>6.204708096123943E-4</v>
      </c>
      <c r="N161" s="15">
        <f t="shared" si="100"/>
        <v>6.2049458833996363E-4</v>
      </c>
      <c r="O161" s="15">
        <f t="shared" si="100"/>
        <v>6.2051721467543976E-4</v>
      </c>
      <c r="P161" s="15">
        <f t="shared" si="100"/>
        <v>6.2053874438928449E-4</v>
      </c>
      <c r="Q161" s="15">
        <f t="shared" si="100"/>
        <v>6.2055923056031825E-4</v>
      </c>
      <c r="R161" s="15">
        <f t="shared" si="100"/>
        <v>6.2057872370492725E-4</v>
      </c>
      <c r="T161" s="5">
        <f>SUM(MB!C$285)*1000</f>
        <v>31672.770937038131</v>
      </c>
      <c r="U161" s="5">
        <f>SUM(MB!D$285)*1000</f>
        <v>28618.341152409906</v>
      </c>
      <c r="V161" s="5">
        <f>SUM(MB!E$285)*1000</f>
        <v>24164.579733704311</v>
      </c>
      <c r="W161" s="5">
        <f>SUM(MB!F$285)*1000</f>
        <v>22154.281962323948</v>
      </c>
      <c r="X161" s="5">
        <f>SUM(MB!G$285)*1000</f>
        <v>22044.216128593154</v>
      </c>
      <c r="Y161" s="5">
        <f>SUM(MB!H$285)*1000</f>
        <v>25383.156090075197</v>
      </c>
      <c r="Z161" s="5">
        <f>SUM(MB!I$285)*1000</f>
        <v>26233.546538625127</v>
      </c>
      <c r="AA161" s="5">
        <f>SUM(MB!J$285)*1000</f>
        <v>26941.311673374195</v>
      </c>
      <c r="AB161" s="5">
        <f>SUM(MB!K$285)*1000</f>
        <v>26342.627784710479</v>
      </c>
      <c r="AC161" s="5">
        <f>SUM(MB!L$285)*1000</f>
        <v>24412.771315199312</v>
      </c>
      <c r="AD161" s="5">
        <f>SUM(MB!M$285)*1000</f>
        <v>33275.112746003957</v>
      </c>
      <c r="AE161" s="5">
        <f>SUM(MB!N$285)*1000</f>
        <v>34314.732727567476</v>
      </c>
      <c r="AF161" s="5">
        <f>SUM(MB!O$285)*1000</f>
        <v>31596.271472108576</v>
      </c>
      <c r="AG161" s="5">
        <f>SUM(MB!P$285)*1000</f>
        <v>25879.247255033002</v>
      </c>
      <c r="AH161" s="5">
        <f>SUM(MB!Q$285)*1000</f>
        <v>19846.733951429927</v>
      </c>
      <c r="AI161" s="5">
        <f>SUM(MB!R$285)*1000</f>
        <v>18177.911615302866</v>
      </c>
      <c r="AJ161" s="5">
        <f>SUM(MB!S$285)*1000</f>
        <v>20563.009357892184</v>
      </c>
      <c r="AK161" s="5">
        <f>SUM(MB!T$285)*1000</f>
        <v>30098.624225730797</v>
      </c>
      <c r="AL161" s="5">
        <f>SUM(MB!U$285)*1000</f>
        <v>38748.099716226883</v>
      </c>
      <c r="AM161" s="5">
        <f>SUM(MB!V$285)*1000</f>
        <v>42106.578688244183</v>
      </c>
      <c r="AN161" s="5">
        <f>SUM(MB!W$285)*1000</f>
        <v>46281.545630406399</v>
      </c>
      <c r="AO161" s="47">
        <f t="shared" si="64"/>
        <v>44254.437376671107</v>
      </c>
      <c r="AP161" s="19">
        <f t="shared" si="94"/>
        <v>46511.858444402409</v>
      </c>
      <c r="AQ161" s="19">
        <f t="shared" si="95"/>
        <v>48884.430673895484</v>
      </c>
      <c r="AR161" s="19">
        <f t="shared" si="96"/>
        <v>51378.027931680866</v>
      </c>
      <c r="AS161" s="19">
        <f t="shared" si="97"/>
        <v>53998.823710515106</v>
      </c>
      <c r="AT161" s="19">
        <f t="shared" si="98"/>
        <v>56753.306413329548</v>
      </c>
      <c r="AV161" s="46">
        <f t="shared" si="99"/>
        <v>0.01</v>
      </c>
    </row>
    <row r="162" spans="1:48" x14ac:dyDescent="0.25">
      <c r="A162" s="23" t="str">
        <f t="shared" si="86"/>
        <v>CIMS.CAN.MB.Transportation Freight.Freight.LandService requestedCIMS.CAN.MB.Transportation Freight.Freight.Land.Light Medium</v>
      </c>
      <c r="B162" s="1" t="s">
        <v>113</v>
      </c>
      <c r="C162" s="1" t="s">
        <v>295</v>
      </c>
      <c r="E162" s="1" t="s">
        <v>239</v>
      </c>
      <c r="F162" s="1" t="s">
        <v>116</v>
      </c>
      <c r="G162" s="1" t="s">
        <v>232</v>
      </c>
      <c r="H162" s="15">
        <f t="shared" ref="H162:R162" si="101">INDEX($T162:$AT162,MATCH(H$1,$T$2:$AT$2,0))/INDEX($T159:$AT159,MATCH(H$1,$T$2:$AT$2,0))</f>
        <v>5.1995003423045937E-2</v>
      </c>
      <c r="I162" s="15">
        <f t="shared" si="101"/>
        <v>4.4721327016361133E-2</v>
      </c>
      <c r="J162" s="15">
        <f t="shared" si="101"/>
        <v>3.6844908405823253E-2</v>
      </c>
      <c r="K162" s="15">
        <f t="shared" si="101"/>
        <v>3.5349115345631815E-2</v>
      </c>
      <c r="L162" s="15">
        <f t="shared" si="101"/>
        <v>3.3966792902741648E-2</v>
      </c>
      <c r="M162" s="15">
        <f t="shared" si="101"/>
        <v>3.3966792902741648E-2</v>
      </c>
      <c r="N162" s="15">
        <f t="shared" si="101"/>
        <v>3.3966792902741641E-2</v>
      </c>
      <c r="O162" s="15">
        <f t="shared" si="101"/>
        <v>3.3966792902741648E-2</v>
      </c>
      <c r="P162" s="15">
        <f t="shared" si="101"/>
        <v>3.3966792902741648E-2</v>
      </c>
      <c r="Q162" s="15">
        <f t="shared" si="101"/>
        <v>3.3966792902741648E-2</v>
      </c>
      <c r="R162" s="15">
        <f t="shared" si="101"/>
        <v>3.3966792902741655E-2</v>
      </c>
      <c r="T162" s="5">
        <f>SUM(MB!C$71,MB!C$105)*1000</f>
        <v>1206854.2419795033</v>
      </c>
      <c r="U162" s="5">
        <f>SUM(MB!D$71,MB!D$105)*1000</f>
        <v>1264622.0993024947</v>
      </c>
      <c r="V162" s="5">
        <f>SUM(MB!E$71,MB!E$105)*1000</f>
        <v>1191879.3704757064</v>
      </c>
      <c r="W162" s="5">
        <f>SUM(MB!F$71,MB!F$105)*1000</f>
        <v>1183336.4004276139</v>
      </c>
      <c r="X162" s="5">
        <f>SUM(MB!G$71,MB!G$105)*1000</f>
        <v>1161718.8742394783</v>
      </c>
      <c r="Y162" s="5">
        <f>SUM(MB!H$71,MB!H$105)*1000</f>
        <v>1222959.5638461616</v>
      </c>
      <c r="Z162" s="5">
        <f>SUM(MB!I$71,MB!I$105)*1000</f>
        <v>1374760.9096645259</v>
      </c>
      <c r="AA162" s="5">
        <f>SUM(MB!J$71,MB!J$105)*1000</f>
        <v>1569217.3957667309</v>
      </c>
      <c r="AB162" s="5">
        <f>SUM(MB!K$71,MB!K$105)*1000</f>
        <v>1463251.7074256158</v>
      </c>
      <c r="AC162" s="5">
        <f>SUM(MB!L$71,MB!L$105)*1000</f>
        <v>1415255.8056600837</v>
      </c>
      <c r="AD162" s="5">
        <f>SUM(MB!M$71,MB!M$105)*1000</f>
        <v>1603759.6188776975</v>
      </c>
      <c r="AE162" s="5">
        <f>SUM(MB!N$71,MB!N$105)*1000</f>
        <v>1572864.5458554451</v>
      </c>
      <c r="AF162" s="5">
        <f>SUM(MB!O$71,MB!O$105)*1000</f>
        <v>1919638.6305499228</v>
      </c>
      <c r="AG162" s="5">
        <f>SUM(MB!P$71,MB!P$105)*1000</f>
        <v>1921538.1152435301</v>
      </c>
      <c r="AH162" s="5">
        <f>SUM(MB!Q$71,MB!Q$105)*1000</f>
        <v>1986113.4864703848</v>
      </c>
      <c r="AI162" s="5">
        <f>SUM(MB!R$71,MB!R$105)*1000</f>
        <v>1907916.1931399074</v>
      </c>
      <c r="AJ162" s="5">
        <f>SUM(MB!S$71,MB!S$105)*1000</f>
        <v>2021529.0698530066</v>
      </c>
      <c r="AK162" s="5">
        <f>SUM(MB!T$71,MB!T$105)*1000</f>
        <v>2053566.6414191311</v>
      </c>
      <c r="AL162" s="5">
        <f>SUM(MB!U$71,MB!U$105)*1000</f>
        <v>2279288.8441257351</v>
      </c>
      <c r="AM162" s="5">
        <f>SUM(MB!V$71,MB!V$105)*1000</f>
        <v>2301814.5429904</v>
      </c>
      <c r="AN162" s="5">
        <f>SUM(MB!W$71,MB!W$105)*1000</f>
        <v>2097151.3372640884</v>
      </c>
      <c r="AO162" s="47">
        <f t="shared" si="64"/>
        <v>2419230.2181492485</v>
      </c>
      <c r="AP162" s="19">
        <f t="shared" si="94"/>
        <v>2542635.2727804752</v>
      </c>
      <c r="AQ162" s="19">
        <f t="shared" si="95"/>
        <v>2672335.2254310343</v>
      </c>
      <c r="AR162" s="19">
        <f t="shared" si="96"/>
        <v>2808651.1791642662</v>
      </c>
      <c r="AS162" s="19">
        <f t="shared" si="97"/>
        <v>2951920.6165268593</v>
      </c>
      <c r="AT162" s="19">
        <f t="shared" si="98"/>
        <v>3102498.235067117</v>
      </c>
      <c r="AV162" s="46">
        <f t="shared" si="99"/>
        <v>0.01</v>
      </c>
    </row>
    <row r="163" spans="1:48" x14ac:dyDescent="0.25">
      <c r="A163" s="23" t="str">
        <f t="shared" si="86"/>
        <v>CIMS.CAN.MB.Transportation Freight.Freight.LandService requestedCIMS.CAN.MB.Transportation Freight.Freight.Land.Heavy</v>
      </c>
      <c r="B163" s="1" t="s">
        <v>113</v>
      </c>
      <c r="C163" s="1" t="s">
        <v>295</v>
      </c>
      <c r="E163" s="1" t="s">
        <v>239</v>
      </c>
      <c r="F163" s="1" t="s">
        <v>117</v>
      </c>
      <c r="G163" s="1" t="s">
        <v>232</v>
      </c>
      <c r="H163" s="15">
        <f t="shared" ref="H163:R163" si="102">INDEX($T163:$AT163,MATCH(H$1,$T$2:$AT$2,0))/INDEX($T159:$AT159,MATCH(H$1,$T$2:$AT$2,0))</f>
        <v>0.94800499657695392</v>
      </c>
      <c r="I163" s="15">
        <f t="shared" si="102"/>
        <v>0.95527867298363889</v>
      </c>
      <c r="J163" s="15">
        <f t="shared" si="102"/>
        <v>0.96315509159417667</v>
      </c>
      <c r="K163" s="15">
        <f t="shared" si="102"/>
        <v>0.96465088465436799</v>
      </c>
      <c r="L163" s="15">
        <f t="shared" si="102"/>
        <v>0.96603320709725826</v>
      </c>
      <c r="M163" s="15">
        <f t="shared" si="102"/>
        <v>0.96603320709725837</v>
      </c>
      <c r="N163" s="15">
        <f t="shared" si="102"/>
        <v>0.96603320709725837</v>
      </c>
      <c r="O163" s="15">
        <f t="shared" si="102"/>
        <v>0.96603320709725826</v>
      </c>
      <c r="P163" s="15">
        <f t="shared" si="102"/>
        <v>0.96603320709725837</v>
      </c>
      <c r="Q163" s="15">
        <f t="shared" si="102"/>
        <v>0.96603320709725837</v>
      </c>
      <c r="R163" s="15">
        <f t="shared" si="102"/>
        <v>0.96603320709725837</v>
      </c>
      <c r="T163" s="5">
        <f>SUM(MB!C$209,MB!C$173)*1000</f>
        <v>22004111.476403058</v>
      </c>
      <c r="U163" s="5">
        <f>SUM(MB!D$209,MB!D$173)*1000</f>
        <v>18763379.356410775</v>
      </c>
      <c r="V163" s="5">
        <f>SUM(MB!E$209,MB!E$173)*1000</f>
        <v>11820149.966717998</v>
      </c>
      <c r="W163" s="5">
        <f>SUM(MB!F$209,MB!F$173)*1000</f>
        <v>18671470.478539743</v>
      </c>
      <c r="X163" s="5">
        <f>SUM(MB!G$209,MB!G$173)*1000</f>
        <v>25394657.335809089</v>
      </c>
      <c r="Y163" s="5">
        <f>SUM(MB!H$209,MB!H$173)*1000</f>
        <v>26123267.514763255</v>
      </c>
      <c r="Z163" s="5">
        <f>SUM(MB!I$209,MB!I$173)*1000</f>
        <v>24614824.792088237</v>
      </c>
      <c r="AA163" s="5">
        <f>SUM(MB!J$209,MB!J$173)*1000</f>
        <v>21255473.657481499</v>
      </c>
      <c r="AB163" s="5">
        <f>SUM(MB!K$209,MB!K$173)*1000</f>
        <v>21347754.729616173</v>
      </c>
      <c r="AC163" s="5">
        <f>SUM(MB!L$209,MB!L$173)*1000</f>
        <v>32400600.07158605</v>
      </c>
      <c r="AD163" s="5">
        <f>SUM(MB!M$209,MB!M$173)*1000</f>
        <v>41923546.81959419</v>
      </c>
      <c r="AE163" s="5">
        <f>SUM(MB!N$209,MB!N$173)*1000</f>
        <v>43249553.07872244</v>
      </c>
      <c r="AF163" s="5">
        <f>SUM(MB!O$209,MB!O$173)*1000</f>
        <v>42332504.132785395</v>
      </c>
      <c r="AG163" s="5">
        <f>SUM(MB!P$209,MB!P$173)*1000</f>
        <v>40799354.351003267</v>
      </c>
      <c r="AH163" s="5">
        <f>SUM(MB!Q$209,MB!Q$173)*1000</f>
        <v>48356817.766285926</v>
      </c>
      <c r="AI163" s="5">
        <f>SUM(MB!R$209,MB!R$173)*1000</f>
        <v>52065604.062881812</v>
      </c>
      <c r="AJ163" s="5">
        <f>SUM(MB!S$209,MB!S$173)*1000</f>
        <v>54552695.273934774</v>
      </c>
      <c r="AK163" s="5">
        <f>SUM(MB!T$209,MB!T$173)*1000</f>
        <v>60508788.484767526</v>
      </c>
      <c r="AL163" s="5">
        <f>SUM(MB!U$209,MB!U$173)*1000</f>
        <v>64442350.031601816</v>
      </c>
      <c r="AM163" s="5">
        <f>SUM(MB!V$209,MB!V$173)*1000</f>
        <v>65464799.443242244</v>
      </c>
      <c r="AN163" s="5">
        <f>SUM(MB!W$209,MB!W$173)*1000</f>
        <v>57852885.906839952</v>
      </c>
      <c r="AO163" s="19">
        <f t="shared" ref="AO163" si="103">SUM(AO164:AO165)</f>
        <v>68804162.142628476</v>
      </c>
      <c r="AP163" s="19">
        <f t="shared" ref="AP163:AT163" si="104">SUM(AP164:AP165)</f>
        <v>72313865.900612473</v>
      </c>
      <c r="AQ163" s="19">
        <f t="shared" si="104"/>
        <v>76002599.823127389</v>
      </c>
      <c r="AR163" s="19">
        <f t="shared" si="104"/>
        <v>79879496.247835368</v>
      </c>
      <c r="AS163" s="19">
        <f t="shared" si="104"/>
        <v>83954153.353400201</v>
      </c>
      <c r="AT163" s="19">
        <f t="shared" si="104"/>
        <v>88236658.922060207</v>
      </c>
    </row>
    <row r="164" spans="1:48" x14ac:dyDescent="0.25">
      <c r="A164" s="23" t="str">
        <f t="shared" si="86"/>
        <v>CIMS.CAN.MB.Transportation Freight.Freight.Land.HeavyTrucksMarket share</v>
      </c>
      <c r="B164" s="1" t="s">
        <v>117</v>
      </c>
      <c r="C164" s="1" t="s">
        <v>295</v>
      </c>
      <c r="D164" s="1" t="s">
        <v>253</v>
      </c>
      <c r="E164" s="1" t="s">
        <v>240</v>
      </c>
      <c r="G164" s="1" t="s">
        <v>241</v>
      </c>
      <c r="H164" s="15">
        <f t="shared" ref="H164:R164" si="105">INDEX($T164:$AT164,MATCH(H$1,$T$2:$AT$2,0))/INDEX($T163:$AT163,MATCH(H$1,$T$2:$AT$2,0))</f>
        <v>0.28745626562833626</v>
      </c>
      <c r="I164" s="15">
        <f t="shared" si="105"/>
        <v>0.38767546909023848</v>
      </c>
      <c r="J164" s="15">
        <f t="shared" si="105"/>
        <v>0.22224431550129625</v>
      </c>
      <c r="K164" s="15">
        <f t="shared" si="105"/>
        <v>0.21546182213268769</v>
      </c>
      <c r="L164" s="15">
        <f t="shared" si="105"/>
        <v>0.19870800560679652</v>
      </c>
      <c r="M164" s="15">
        <f t="shared" si="105"/>
        <v>0.19870800560679655</v>
      </c>
      <c r="N164" s="15">
        <f t="shared" si="105"/>
        <v>0.19870800560679652</v>
      </c>
      <c r="O164" s="15">
        <f t="shared" si="105"/>
        <v>0.19870800560679652</v>
      </c>
      <c r="P164" s="15">
        <f t="shared" si="105"/>
        <v>0.1987080056067965</v>
      </c>
      <c r="Q164" s="15">
        <f t="shared" si="105"/>
        <v>0.19870800560679652</v>
      </c>
      <c r="R164" s="15">
        <f t="shared" si="105"/>
        <v>0.19870800560679655</v>
      </c>
      <c r="T164" s="5">
        <f>SUM(MB!C$173)*1000</f>
        <v>6325219.7134764399</v>
      </c>
      <c r="U164" s="5">
        <f>SUM(MB!D$173)*1000</f>
        <v>6719520.4707534648</v>
      </c>
      <c r="V164" s="5">
        <f>SUM(MB!E$173)*1000</f>
        <v>6996552.7441421198</v>
      </c>
      <c r="W164" s="5">
        <f>SUM(MB!F$173)*1000</f>
        <v>7944292.8895391915</v>
      </c>
      <c r="X164" s="5">
        <f>SUM(MB!G$173)*1000</f>
        <v>9301721.9287382308</v>
      </c>
      <c r="Y164" s="5">
        <f>SUM(MB!H$173)*1000</f>
        <v>10127349.987955634</v>
      </c>
      <c r="Z164" s="5">
        <f>SUM(MB!I$173)*1000</f>
        <v>9667813.5768098123</v>
      </c>
      <c r="AA164" s="5">
        <f>SUM(MB!J$173)*1000</f>
        <v>8912337.7521676403</v>
      </c>
      <c r="AB164" s="5">
        <f>SUM(MB!K$173)*1000</f>
        <v>9341177.9796897117</v>
      </c>
      <c r="AC164" s="5">
        <f>SUM(MB!L$173)*1000</f>
        <v>8869084.7322894242</v>
      </c>
      <c r="AD164" s="5">
        <f>SUM(MB!M$173)*1000</f>
        <v>9317269.9663072564</v>
      </c>
      <c r="AE164" s="5">
        <f>SUM(MB!N$173)*1000</f>
        <v>10222692.314839114</v>
      </c>
      <c r="AF164" s="5">
        <f>SUM(MB!O$173)*1000</f>
        <v>12009741.968725441</v>
      </c>
      <c r="AG164" s="5">
        <f>SUM(MB!P$173)*1000</f>
        <v>10559225.679074623</v>
      </c>
      <c r="AH164" s="5">
        <f>SUM(MB!Q$173)*1000</f>
        <v>11816522.211093111</v>
      </c>
      <c r="AI164" s="5">
        <f>SUM(MB!R$173)*1000</f>
        <v>11218149.921827583</v>
      </c>
      <c r="AJ164" s="5">
        <f>SUM(MB!S$173)*1000</f>
        <v>14479572.19930321</v>
      </c>
      <c r="AK164" s="5">
        <f>SUM(MB!T$173)*1000</f>
        <v>14939760.927856209</v>
      </c>
      <c r="AL164" s="5">
        <f>SUM(MB!U$173)*1000</f>
        <v>12667203.535469577</v>
      </c>
      <c r="AM164" s="5">
        <f>SUM(MB!V$173)*1000</f>
        <v>13008379.73481559</v>
      </c>
      <c r="AN164" s="5">
        <f>SUM(MB!W$173)*1000</f>
        <v>12656620.647556068</v>
      </c>
      <c r="AO164" s="47">
        <f t="shared" si="77"/>
        <v>13671937.836808357</v>
      </c>
      <c r="AP164" s="19">
        <f t="shared" ref="AP164:AP165" si="106">AO164*(1+$AV164)^5</f>
        <v>14369344.070828035</v>
      </c>
      <c r="AQ164" s="19">
        <f t="shared" ref="AQ164:AQ165" si="107">AP164*(1+$AV164)^5</f>
        <v>15102325.03178511</v>
      </c>
      <c r="AR164" s="19">
        <f t="shared" ref="AR164:AR165" si="108">AQ164*(1+$AV164)^5</f>
        <v>15872695.388282951</v>
      </c>
      <c r="AS164" s="19">
        <f t="shared" ref="AS164:AS165" si="109">AR164*(1+$AV164)^5</f>
        <v>16682362.375261301</v>
      </c>
      <c r="AT164" s="19">
        <f t="shared" ref="AT164:AT165" si="110">AS164*(1+$AV164)^5</f>
        <v>17533330.515809733</v>
      </c>
      <c r="AV164" s="46">
        <f t="shared" ref="AV164:AV203" si="111">AV126</f>
        <v>0.01</v>
      </c>
    </row>
    <row r="165" spans="1:48" x14ac:dyDescent="0.25">
      <c r="A165" s="23" t="str">
        <f t="shared" si="86"/>
        <v>CIMS.CAN.MB.Transportation Freight.Freight.Land.HeavyRailMarket share</v>
      </c>
      <c r="B165" s="1" t="s">
        <v>117</v>
      </c>
      <c r="C165" s="1" t="s">
        <v>295</v>
      </c>
      <c r="D165" s="1" t="s">
        <v>55</v>
      </c>
      <c r="E165" s="1" t="s">
        <v>240</v>
      </c>
      <c r="G165" s="1" t="s">
        <v>241</v>
      </c>
      <c r="H165" s="15">
        <f t="shared" ref="H165:R165" si="112">INDEX($T165:$AT165,MATCH(H$1,$T$2:$AT$2,0))/INDEX($T163:$AT163,MATCH(H$1,$T$2:$AT$2,0))</f>
        <v>0.71254373437166374</v>
      </c>
      <c r="I165" s="15">
        <f t="shared" si="112"/>
        <v>0.61232453090976147</v>
      </c>
      <c r="J165" s="15">
        <f t="shared" si="112"/>
        <v>0.77775568449870369</v>
      </c>
      <c r="K165" s="15">
        <f t="shared" si="112"/>
        <v>0.78453817786731239</v>
      </c>
      <c r="L165" s="15">
        <f t="shared" si="112"/>
        <v>0.80129199439320342</v>
      </c>
      <c r="M165" s="15">
        <f t="shared" si="112"/>
        <v>0.80129199439320353</v>
      </c>
      <c r="N165" s="15">
        <f t="shared" si="112"/>
        <v>0.80129199439320342</v>
      </c>
      <c r="O165" s="15">
        <f t="shared" si="112"/>
        <v>0.80129199439320353</v>
      </c>
      <c r="P165" s="15">
        <f t="shared" si="112"/>
        <v>0.80129199439320342</v>
      </c>
      <c r="Q165" s="15">
        <f t="shared" si="112"/>
        <v>0.80129199439320342</v>
      </c>
      <c r="R165" s="15">
        <f t="shared" si="112"/>
        <v>0.80129199439320353</v>
      </c>
      <c r="T165" s="5">
        <f>SUM(MB!C$209)*1000</f>
        <v>15678891.762926618</v>
      </c>
      <c r="U165" s="5">
        <f>SUM(MB!D$209)*1000</f>
        <v>12043858.885657312</v>
      </c>
      <c r="V165" s="5">
        <f>SUM(MB!E$209)*1000</f>
        <v>4823597.2225758778</v>
      </c>
      <c r="W165" s="5">
        <f>SUM(MB!F$209)*1000</f>
        <v>10727177.589000553</v>
      </c>
      <c r="X165" s="5">
        <f>SUM(MB!G$209)*1000</f>
        <v>16092935.407070862</v>
      </c>
      <c r="Y165" s="5">
        <f>SUM(MB!H$209)*1000</f>
        <v>15995917.526807621</v>
      </c>
      <c r="Z165" s="5">
        <f>SUM(MB!I$209)*1000</f>
        <v>14947011.215278424</v>
      </c>
      <c r="AA165" s="5">
        <f>SUM(MB!J$209)*1000</f>
        <v>12343135.905313859</v>
      </c>
      <c r="AB165" s="5">
        <f>SUM(MB!K$209)*1000</f>
        <v>12006576.749926461</v>
      </c>
      <c r="AC165" s="5">
        <f>SUM(MB!L$209)*1000</f>
        <v>23531515.339296624</v>
      </c>
      <c r="AD165" s="5">
        <f>SUM(MB!M$209)*1000</f>
        <v>32606276.853286929</v>
      </c>
      <c r="AE165" s="5">
        <f>SUM(MB!N$209)*1000</f>
        <v>33026860.763883326</v>
      </c>
      <c r="AF165" s="5">
        <f>SUM(MB!O$209)*1000</f>
        <v>30322762.164059959</v>
      </c>
      <c r="AG165" s="5">
        <f>SUM(MB!P$209)*1000</f>
        <v>30240128.671928648</v>
      </c>
      <c r="AH165" s="5">
        <f>SUM(MB!Q$209)*1000</f>
        <v>36540295.555192813</v>
      </c>
      <c r="AI165" s="5">
        <f>SUM(MB!R$209)*1000</f>
        <v>40847454.141054235</v>
      </c>
      <c r="AJ165" s="5">
        <f>SUM(MB!S$209)*1000</f>
        <v>40073123.074631564</v>
      </c>
      <c r="AK165" s="5">
        <f>SUM(MB!T$209)*1000</f>
        <v>45569027.556911312</v>
      </c>
      <c r="AL165" s="5">
        <f>SUM(MB!U$209)*1000</f>
        <v>51775146.49613224</v>
      </c>
      <c r="AM165" s="5">
        <f>SUM(MB!V$209)*1000</f>
        <v>52456419.708426654</v>
      </c>
      <c r="AN165" s="5">
        <f>SUM(MB!W$209)*1000</f>
        <v>45196265.259283885</v>
      </c>
      <c r="AO165" s="47">
        <f t="shared" si="77"/>
        <v>55132224.305820122</v>
      </c>
      <c r="AP165" s="19">
        <f t="shared" si="106"/>
        <v>57944521.829784438</v>
      </c>
      <c r="AQ165" s="19">
        <f t="shared" si="107"/>
        <v>60900274.791342281</v>
      </c>
      <c r="AR165" s="19">
        <f t="shared" si="108"/>
        <v>64006800.859552413</v>
      </c>
      <c r="AS165" s="19">
        <f t="shared" si="109"/>
        <v>67271790.978138894</v>
      </c>
      <c r="AT165" s="19">
        <f t="shared" si="110"/>
        <v>70703328.406250477</v>
      </c>
      <c r="AV165" s="46">
        <f t="shared" si="111"/>
        <v>0.01</v>
      </c>
    </row>
    <row r="166" spans="1:48" x14ac:dyDescent="0.25">
      <c r="A166" s="23" t="str">
        <f t="shared" si="86"/>
        <v>CIMS.CAN.MB.Transportation Freight.Freight.Land.Light MediumOutput</v>
      </c>
      <c r="B166" s="1" t="s">
        <v>116</v>
      </c>
      <c r="C166" s="1" t="s">
        <v>295</v>
      </c>
      <c r="E166" s="1" t="s">
        <v>251</v>
      </c>
      <c r="G166" s="1" t="s">
        <v>232</v>
      </c>
      <c r="H166" s="15">
        <f t="shared" ref="H166:H192" si="113">T166</f>
        <v>18.062280800253905</v>
      </c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T166" s="15">
        <f>AVERAGE(CAN!$C$42:$W$42)/1000</f>
        <v>18.062280800253905</v>
      </c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42"/>
      <c r="AP166" s="42"/>
      <c r="AQ166" s="42"/>
      <c r="AR166" s="42"/>
      <c r="AS166" s="42"/>
      <c r="AT166" s="42"/>
    </row>
    <row r="167" spans="1:48" x14ac:dyDescent="0.25">
      <c r="A167" s="23" t="str">
        <f t="shared" si="86"/>
        <v>CIMS.CAN.MB.Transportation Freight.Freight.Land.Light MediumDiesel ExistingService requestedCIMS.CAN.MB.Fuel Blends.Diesel_Transportation</v>
      </c>
      <c r="B167" s="1" t="s">
        <v>116</v>
      </c>
      <c r="C167" s="1" t="s">
        <v>295</v>
      </c>
      <c r="D167" s="1" t="s">
        <v>234</v>
      </c>
      <c r="E167" s="1" t="s">
        <v>239</v>
      </c>
      <c r="F167" s="1" t="s">
        <v>328</v>
      </c>
      <c r="G167" s="1" t="s">
        <v>233</v>
      </c>
      <c r="H167" s="15">
        <f t="shared" si="113"/>
        <v>8.5382870951329082</v>
      </c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T167" s="15">
        <f>MB!$C$56*1000</f>
        <v>8.5382870951329082</v>
      </c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42"/>
      <c r="AP167" s="42"/>
      <c r="AQ167" s="42"/>
      <c r="AR167" s="42"/>
      <c r="AS167" s="42"/>
      <c r="AT167" s="42"/>
    </row>
    <row r="168" spans="1:48" x14ac:dyDescent="0.25">
      <c r="A168" s="23" t="str">
        <f t="shared" si="86"/>
        <v>CIMS.CAN.MB.Transportation Freight.Freight.Land.Light MediumDiesel StandardService requestedCIMS.CAN.MB.Fuel Blends.Diesel_Transportation</v>
      </c>
      <c r="B168" s="1" t="s">
        <v>116</v>
      </c>
      <c r="C168" s="1" t="s">
        <v>295</v>
      </c>
      <c r="D168" s="1" t="s">
        <v>235</v>
      </c>
      <c r="E168" s="1" t="s">
        <v>239</v>
      </c>
      <c r="F168" s="1" t="s">
        <v>328</v>
      </c>
      <c r="G168" s="1" t="s">
        <v>233</v>
      </c>
      <c r="H168" s="15">
        <f t="shared" si="113"/>
        <v>7.5766441909188904</v>
      </c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T168" s="15">
        <f>MB!$M$56*1000</f>
        <v>7.5766441909188904</v>
      </c>
      <c r="U168" s="1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19"/>
      <c r="AP168" s="19"/>
      <c r="AQ168" s="19"/>
      <c r="AR168" s="19"/>
      <c r="AS168" s="19"/>
      <c r="AT168" s="19"/>
    </row>
    <row r="169" spans="1:48" x14ac:dyDescent="0.25">
      <c r="A169" s="23" t="str">
        <f t="shared" si="86"/>
        <v>CIMS.CAN.MB.Transportation Freight.Freight.Land.Light MediumDiesel EfficientService requestedCIMS.CAN.MB.Fuel Blends.Diesel_Transportation</v>
      </c>
      <c r="B169" s="1" t="s">
        <v>116</v>
      </c>
      <c r="C169" s="1" t="s">
        <v>295</v>
      </c>
      <c r="D169" s="1" t="s">
        <v>236</v>
      </c>
      <c r="E169" s="1" t="s">
        <v>239</v>
      </c>
      <c r="F169" s="1" t="s">
        <v>328</v>
      </c>
      <c r="G169" s="1" t="s">
        <v>233</v>
      </c>
      <c r="H169" s="15">
        <f t="shared" si="113"/>
        <v>6.8711703080040545</v>
      </c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T169" s="15">
        <f>MB!$W$56*1000</f>
        <v>6.8711703080040545</v>
      </c>
      <c r="U169" s="1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19"/>
      <c r="AP169" s="19"/>
      <c r="AQ169" s="19"/>
      <c r="AR169" s="19"/>
      <c r="AS169" s="19"/>
      <c r="AT169" s="19"/>
    </row>
    <row r="170" spans="1:48" x14ac:dyDescent="0.25">
      <c r="A170" s="23" t="str">
        <f t="shared" si="86"/>
        <v>CIMS.CAN.MB.Transportation Freight.Freight.Land.Light MediumGasoline ExistingService requestedCIMS.CAN.MB.Fuel Blends.Gasoline_Transportation</v>
      </c>
      <c r="B170" s="1" t="s">
        <v>116</v>
      </c>
      <c r="C170" s="1" t="s">
        <v>295</v>
      </c>
      <c r="D170" s="1" t="s">
        <v>242</v>
      </c>
      <c r="E170" s="1" t="s">
        <v>239</v>
      </c>
      <c r="F170" s="1" t="s">
        <v>329</v>
      </c>
      <c r="G170" s="1" t="s">
        <v>233</v>
      </c>
      <c r="H170" s="15">
        <f t="shared" si="113"/>
        <v>8.5382870951329082</v>
      </c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T170" s="15">
        <f>MB!$C$56*1000</f>
        <v>8.5382870951329082</v>
      </c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42"/>
      <c r="AP170" s="42"/>
      <c r="AQ170" s="42"/>
      <c r="AR170" s="42"/>
      <c r="AS170" s="42"/>
      <c r="AT170" s="42"/>
    </row>
    <row r="171" spans="1:48" x14ac:dyDescent="0.25">
      <c r="A171" s="23" t="str">
        <f t="shared" si="86"/>
        <v>CIMS.CAN.MB.Transportation Freight.Freight.Land.Light MediumGasoline StandardService requestedCIMS.CAN.MB.Fuel Blends.Gasoline_Transportation</v>
      </c>
      <c r="B171" s="1" t="s">
        <v>116</v>
      </c>
      <c r="C171" s="1" t="s">
        <v>295</v>
      </c>
      <c r="D171" s="1" t="s">
        <v>243</v>
      </c>
      <c r="E171" s="1" t="s">
        <v>239</v>
      </c>
      <c r="F171" s="1" t="s">
        <v>329</v>
      </c>
      <c r="G171" s="1" t="s">
        <v>233</v>
      </c>
      <c r="H171" s="15">
        <f t="shared" si="113"/>
        <v>7.5766441909188904</v>
      </c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T171" s="15">
        <f>MB!$M$56*1000</f>
        <v>7.5766441909188904</v>
      </c>
      <c r="U171" s="1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19"/>
      <c r="AP171" s="19"/>
      <c r="AQ171" s="19"/>
      <c r="AR171" s="19"/>
      <c r="AS171" s="19"/>
      <c r="AT171" s="19"/>
    </row>
    <row r="172" spans="1:48" x14ac:dyDescent="0.25">
      <c r="A172" s="23" t="str">
        <f t="shared" si="86"/>
        <v>CIMS.CAN.MB.Transportation Freight.Freight.Land.Light MediumGasoline EfficientService requestedCIMS.CAN.MB.Fuel Blends.Gasoline_Transportation</v>
      </c>
      <c r="B172" s="1" t="s">
        <v>116</v>
      </c>
      <c r="C172" s="1" t="s">
        <v>295</v>
      </c>
      <c r="D172" s="1" t="s">
        <v>244</v>
      </c>
      <c r="E172" s="1" t="s">
        <v>239</v>
      </c>
      <c r="F172" s="1" t="s">
        <v>329</v>
      </c>
      <c r="G172" s="1" t="s">
        <v>233</v>
      </c>
      <c r="H172" s="15">
        <f t="shared" si="113"/>
        <v>6.8711703080040545</v>
      </c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T172" s="15">
        <f>MB!$W$56*1000</f>
        <v>6.8711703080040545</v>
      </c>
      <c r="U172" s="1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19"/>
      <c r="AP172" s="19"/>
      <c r="AQ172" s="19"/>
      <c r="AR172" s="19"/>
      <c r="AS172" s="19"/>
      <c r="AT172" s="19"/>
    </row>
    <row r="173" spans="1:48" x14ac:dyDescent="0.25">
      <c r="A173" s="23" t="str">
        <f t="shared" si="86"/>
        <v>CIMS.CAN.MB.Transportation Freight.Freight.Land.Light MediumDiesel ExistingMarket share</v>
      </c>
      <c r="B173" s="1" t="s">
        <v>116</v>
      </c>
      <c r="C173" s="1" t="s">
        <v>295</v>
      </c>
      <c r="D173" s="1" t="s">
        <v>234</v>
      </c>
      <c r="E173" s="1" t="s">
        <v>240</v>
      </c>
      <c r="G173" s="1" t="s">
        <v>241</v>
      </c>
      <c r="H173" s="15">
        <f t="shared" si="113"/>
        <v>0.10506199834867748</v>
      </c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T173" s="15">
        <f>MB!$C$60</f>
        <v>0.10506199834867748</v>
      </c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42"/>
      <c r="AP173" s="42"/>
      <c r="AQ173" s="42"/>
      <c r="AR173" s="42"/>
      <c r="AS173" s="42"/>
      <c r="AT173" s="42"/>
    </row>
    <row r="174" spans="1:48" x14ac:dyDescent="0.25">
      <c r="A174" s="23" t="str">
        <f t="shared" si="86"/>
        <v>CIMS.CAN.MB.Transportation Freight.Freight.Land.Light MediumGasoline ExistingMarket share</v>
      </c>
      <c r="B174" s="1" t="s">
        <v>116</v>
      </c>
      <c r="C174" s="1" t="s">
        <v>295</v>
      </c>
      <c r="D174" s="1" t="s">
        <v>242</v>
      </c>
      <c r="E174" s="1" t="s">
        <v>240</v>
      </c>
      <c r="G174" s="1" t="s">
        <v>241</v>
      </c>
      <c r="H174" s="15">
        <f t="shared" si="113"/>
        <v>0.86422307294272738</v>
      </c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T174" s="15">
        <f>MB!$C$62</f>
        <v>0.86422307294272738</v>
      </c>
      <c r="U174" s="1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19"/>
      <c r="AP174" s="19"/>
      <c r="AQ174" s="19"/>
      <c r="AR174" s="19"/>
      <c r="AS174" s="19"/>
      <c r="AT174" s="19"/>
    </row>
    <row r="175" spans="1:48" x14ac:dyDescent="0.25">
      <c r="A175" s="23" t="str">
        <f t="shared" si="86"/>
        <v>CIMS.CAN.MB.Transportation Freight.Freight.Land.Light MediumPropaneMarket share</v>
      </c>
      <c r="B175" s="1" t="s">
        <v>116</v>
      </c>
      <c r="C175" s="1" t="s">
        <v>295</v>
      </c>
      <c r="D175" s="1" t="s">
        <v>1</v>
      </c>
      <c r="E175" s="1" t="s">
        <v>240</v>
      </c>
      <c r="G175" s="1" t="s">
        <v>241</v>
      </c>
      <c r="H175" s="15">
        <f t="shared" si="113"/>
        <v>3.0643503381251706E-2</v>
      </c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T175" s="15">
        <f>MB!$C$67</f>
        <v>3.0643503381251706E-2</v>
      </c>
      <c r="U175" s="1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19"/>
      <c r="AP175" s="19"/>
      <c r="AQ175" s="19"/>
      <c r="AR175" s="19"/>
      <c r="AS175" s="19"/>
      <c r="AT175" s="19"/>
    </row>
    <row r="176" spans="1:48" x14ac:dyDescent="0.25">
      <c r="A176" s="23" t="str">
        <f t="shared" si="86"/>
        <v>CIMS.CAN.MB.Transportation Freight.Freight.Land.Heavy.TrucksOutput</v>
      </c>
      <c r="B176" s="1" t="s">
        <v>118</v>
      </c>
      <c r="C176" s="1" t="s">
        <v>295</v>
      </c>
      <c r="E176" s="1" t="s">
        <v>251</v>
      </c>
      <c r="G176" s="1" t="s">
        <v>232</v>
      </c>
      <c r="H176" s="15">
        <f t="shared" si="113"/>
        <v>593.0729841188803</v>
      </c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T176" s="15">
        <f>AVERAGE(CAN!$C$178:$W$178)/1000</f>
        <v>593.0729841188803</v>
      </c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42"/>
      <c r="AP176" s="42"/>
      <c r="AQ176" s="42"/>
      <c r="AR176" s="42"/>
      <c r="AS176" s="42"/>
      <c r="AT176" s="42"/>
    </row>
    <row r="177" spans="1:46" x14ac:dyDescent="0.25">
      <c r="A177" s="23" t="str">
        <f t="shared" si="86"/>
        <v>CIMS.CAN.MB.Transportation Freight.Freight.Land.Heavy.TrucksDiesel ExistingService requestedCIMS.CAN.MB.Fuel Blends.Diesel_Transportation</v>
      </c>
      <c r="B177" s="1" t="s">
        <v>118</v>
      </c>
      <c r="C177" s="1" t="s">
        <v>295</v>
      </c>
      <c r="D177" s="1" t="s">
        <v>234</v>
      </c>
      <c r="E177" s="1" t="s">
        <v>239</v>
      </c>
      <c r="F177" s="1" t="s">
        <v>328</v>
      </c>
      <c r="G177" s="1" t="s">
        <v>233</v>
      </c>
      <c r="H177" s="15">
        <f t="shared" si="113"/>
        <v>1.994640909171794</v>
      </c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T177" s="15">
        <f>MB!$C$192*1000</f>
        <v>1.994640909171794</v>
      </c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42"/>
      <c r="AP177" s="42"/>
      <c r="AQ177" s="42"/>
      <c r="AR177" s="42"/>
      <c r="AS177" s="42"/>
      <c r="AT177" s="42"/>
    </row>
    <row r="178" spans="1:46" x14ac:dyDescent="0.25">
      <c r="A178" s="23" t="str">
        <f t="shared" si="86"/>
        <v>CIMS.CAN.MB.Transportation Freight.Freight.Land.Heavy.TrucksDiesel StandardService requestedCIMS.CAN.MB.Fuel Blends.Diesel_Transportation</v>
      </c>
      <c r="B178" s="1" t="s">
        <v>118</v>
      </c>
      <c r="C178" s="1" t="s">
        <v>295</v>
      </c>
      <c r="D178" s="1" t="s">
        <v>235</v>
      </c>
      <c r="E178" s="1" t="s">
        <v>239</v>
      </c>
      <c r="F178" s="1" t="s">
        <v>328</v>
      </c>
      <c r="G178" s="1" t="s">
        <v>233</v>
      </c>
      <c r="H178" s="15">
        <f t="shared" si="113"/>
        <v>1.8116170456501537</v>
      </c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T178" s="43">
        <f>MB!$G$192*1000</f>
        <v>1.8116170456501537</v>
      </c>
      <c r="U178" s="1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19"/>
      <c r="AP178" s="19"/>
      <c r="AQ178" s="19"/>
      <c r="AR178" s="19"/>
      <c r="AS178" s="19"/>
      <c r="AT178" s="19"/>
    </row>
    <row r="179" spans="1:46" x14ac:dyDescent="0.25">
      <c r="A179" s="23" t="str">
        <f t="shared" si="86"/>
        <v>CIMS.CAN.MB.Transportation Freight.Freight.Land.Heavy.TrucksDiesel EfficientService requestedCIMS.CAN.MB.Fuel Blends.Diesel_Transportation</v>
      </c>
      <c r="B179" s="1" t="s">
        <v>118</v>
      </c>
      <c r="C179" s="1" t="s">
        <v>295</v>
      </c>
      <c r="D179" s="1" t="s">
        <v>236</v>
      </c>
      <c r="E179" s="1" t="s">
        <v>239</v>
      </c>
      <c r="F179" s="1" t="s">
        <v>328</v>
      </c>
      <c r="G179" s="1" t="s">
        <v>233</v>
      </c>
      <c r="H179" s="15">
        <f t="shared" si="113"/>
        <v>1.4976944895366098</v>
      </c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T179" s="15">
        <f>MB!$W$192*1000</f>
        <v>1.4976944895366098</v>
      </c>
      <c r="U179" s="1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19"/>
      <c r="AP179" s="19"/>
      <c r="AQ179" s="19"/>
      <c r="AR179" s="19"/>
      <c r="AS179" s="19"/>
      <c r="AT179" s="19"/>
    </row>
    <row r="180" spans="1:46" x14ac:dyDescent="0.25">
      <c r="A180" s="23" t="str">
        <f t="shared" si="86"/>
        <v>CIMS.CAN.MB.Transportation Freight.Freight.Land.Heavy.TrucksDiesel ExistingMarket share</v>
      </c>
      <c r="B180" s="1" t="s">
        <v>118</v>
      </c>
      <c r="C180" s="1" t="s">
        <v>295</v>
      </c>
      <c r="D180" s="1" t="s">
        <v>234</v>
      </c>
      <c r="E180" s="1" t="s">
        <v>240</v>
      </c>
      <c r="G180" s="1" t="s">
        <v>241</v>
      </c>
      <c r="H180" s="15">
        <f t="shared" si="113"/>
        <v>1</v>
      </c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T180" s="15">
        <f>MB!$C$196</f>
        <v>1</v>
      </c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42"/>
      <c r="AP180" s="42"/>
      <c r="AQ180" s="42"/>
      <c r="AR180" s="42"/>
      <c r="AS180" s="42"/>
      <c r="AT180" s="42"/>
    </row>
    <row r="181" spans="1:46" x14ac:dyDescent="0.25">
      <c r="A181" s="23" t="str">
        <f t="shared" si="86"/>
        <v>CIMS.CAN.MB.Transportation Freight.Freight.Land.Heavy.RailDiesel ExistingService requestedCIMS.Generic Fuels.Diesel</v>
      </c>
      <c r="B181" s="1" t="s">
        <v>119</v>
      </c>
      <c r="C181" s="1" t="s">
        <v>295</v>
      </c>
      <c r="D181" s="1" t="s">
        <v>234</v>
      </c>
      <c r="E181" s="1" t="s">
        <v>239</v>
      </c>
      <c r="F181" s="1" t="s">
        <v>245</v>
      </c>
      <c r="G181" s="1" t="s">
        <v>233</v>
      </c>
      <c r="H181" s="15">
        <f t="shared" si="113"/>
        <v>0.25272353811187831</v>
      </c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T181" s="15">
        <f>MB!$C$230*1000</f>
        <v>0.25272353811187831</v>
      </c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42"/>
      <c r="AP181" s="42"/>
      <c r="AQ181" s="42"/>
      <c r="AR181" s="42"/>
      <c r="AS181" s="42"/>
      <c r="AT181" s="42"/>
    </row>
    <row r="182" spans="1:46" x14ac:dyDescent="0.25">
      <c r="A182" s="23" t="str">
        <f t="shared" si="86"/>
        <v>CIMS.CAN.MB.Transportation Freight.Freight.Land.Heavy.RailDiesel StandardService requestedCIMS.Generic Fuels.Diesel</v>
      </c>
      <c r="B182" s="1" t="s">
        <v>119</v>
      </c>
      <c r="C182" s="1" t="s">
        <v>295</v>
      </c>
      <c r="D182" s="1" t="s">
        <v>235</v>
      </c>
      <c r="E182" s="1" t="s">
        <v>239</v>
      </c>
      <c r="F182" s="1" t="s">
        <v>245</v>
      </c>
      <c r="G182" s="1" t="s">
        <v>233</v>
      </c>
      <c r="H182" s="15">
        <f t="shared" si="113"/>
        <v>0.23774170951439244</v>
      </c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T182" s="15">
        <f>MB!$M$230*1000</f>
        <v>0.23774170951439244</v>
      </c>
      <c r="U182" s="1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19"/>
      <c r="AP182" s="19"/>
      <c r="AQ182" s="19"/>
      <c r="AR182" s="19"/>
      <c r="AS182" s="19"/>
      <c r="AT182" s="19"/>
    </row>
    <row r="183" spans="1:46" x14ac:dyDescent="0.25">
      <c r="A183" s="23" t="str">
        <f t="shared" si="86"/>
        <v>CIMS.CAN.MB.Transportation Freight.Freight.Land.Heavy.RailDiesel EfficientService requestedCIMS.Generic Fuels.Diesel</v>
      </c>
      <c r="B183" s="1" t="s">
        <v>119</v>
      </c>
      <c r="C183" s="1" t="s">
        <v>295</v>
      </c>
      <c r="D183" s="1" t="s">
        <v>236</v>
      </c>
      <c r="E183" s="1" t="s">
        <v>239</v>
      </c>
      <c r="F183" s="1" t="s">
        <v>245</v>
      </c>
      <c r="G183" s="1" t="s">
        <v>233</v>
      </c>
      <c r="H183" s="15">
        <f t="shared" si="113"/>
        <v>0.21527002163085715</v>
      </c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T183" s="15">
        <f>MB!$W$230*1000</f>
        <v>0.21527002163085715</v>
      </c>
      <c r="U183" s="1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19"/>
      <c r="AP183" s="19"/>
      <c r="AQ183" s="19"/>
      <c r="AR183" s="19"/>
      <c r="AS183" s="19"/>
      <c r="AT183" s="19"/>
    </row>
    <row r="184" spans="1:46" x14ac:dyDescent="0.25">
      <c r="A184" s="23" t="str">
        <f t="shared" si="86"/>
        <v>CIMS.CAN.MB.Transportation Freight.Freight.Land.Heavy.RailDiesel ExistingMarket share</v>
      </c>
      <c r="B184" s="1" t="s">
        <v>119</v>
      </c>
      <c r="C184" s="1" t="s">
        <v>295</v>
      </c>
      <c r="D184" s="1" t="s">
        <v>234</v>
      </c>
      <c r="E184" s="1" t="s">
        <v>240</v>
      </c>
      <c r="G184" s="1" t="s">
        <v>241</v>
      </c>
      <c r="H184" s="15">
        <f t="shared" si="113"/>
        <v>1</v>
      </c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T184" s="15">
        <f>MB!$C$234</f>
        <v>1</v>
      </c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42"/>
      <c r="AP184" s="42"/>
      <c r="AQ184" s="42"/>
      <c r="AR184" s="42"/>
      <c r="AS184" s="42"/>
      <c r="AT184" s="42"/>
    </row>
    <row r="185" spans="1:46" x14ac:dyDescent="0.25">
      <c r="A185" s="23" t="str">
        <f t="shared" si="86"/>
        <v>CIMS.CAN.MB.Transportation Freight.Freight.MarineDiesel ExistingService requestedCIMS.Generic Fuels.Diesel</v>
      </c>
      <c r="B185" s="1" t="s">
        <v>114</v>
      </c>
      <c r="C185" s="1" t="s">
        <v>295</v>
      </c>
      <c r="D185" s="1" t="s">
        <v>234</v>
      </c>
      <c r="E185" s="1" t="s">
        <v>239</v>
      </c>
      <c r="F185" s="1" t="s">
        <v>245</v>
      </c>
      <c r="G185" s="1" t="s">
        <v>233</v>
      </c>
      <c r="H185" s="15">
        <f t="shared" si="113"/>
        <v>1.519078691369296</v>
      </c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T185" s="15">
        <f>MB!$C$268*1000</f>
        <v>1.519078691369296</v>
      </c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42"/>
      <c r="AP185" s="42"/>
      <c r="AQ185" s="42"/>
      <c r="AR185" s="42"/>
      <c r="AS185" s="42"/>
      <c r="AT185" s="42"/>
    </row>
    <row r="186" spans="1:46" x14ac:dyDescent="0.25">
      <c r="A186" s="23" t="str">
        <f t="shared" si="86"/>
        <v>CIMS.CAN.MB.Transportation Freight.Freight.MarineDiesel StandardService requestedCIMS.Generic Fuels.Diesel</v>
      </c>
      <c r="B186" s="1" t="s">
        <v>114</v>
      </c>
      <c r="C186" s="1" t="s">
        <v>295</v>
      </c>
      <c r="D186" s="1" t="s">
        <v>235</v>
      </c>
      <c r="E186" s="1" t="s">
        <v>239</v>
      </c>
      <c r="F186" s="1" t="s">
        <v>245</v>
      </c>
      <c r="G186" s="1" t="s">
        <v>233</v>
      </c>
      <c r="H186" s="15">
        <f t="shared" si="113"/>
        <v>1.3074759932726909</v>
      </c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T186" s="43">
        <f>MB!$P$268*1000</f>
        <v>1.3074759932726909</v>
      </c>
      <c r="U186" s="1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19"/>
      <c r="AP186" s="19"/>
      <c r="AQ186" s="19"/>
      <c r="AR186" s="19"/>
      <c r="AS186" s="19"/>
      <c r="AT186" s="19"/>
    </row>
    <row r="187" spans="1:46" x14ac:dyDescent="0.25">
      <c r="A187" s="23" t="str">
        <f t="shared" si="86"/>
        <v>CIMS.CAN.MB.Transportation Freight.Freight.MarineDiesel EfficientService requestedCIMS.Generic Fuels.Diesel</v>
      </c>
      <c r="B187" s="1" t="s">
        <v>114</v>
      </c>
      <c r="C187" s="1" t="s">
        <v>295</v>
      </c>
      <c r="D187" s="1" t="s">
        <v>236</v>
      </c>
      <c r="E187" s="1" t="s">
        <v>239</v>
      </c>
      <c r="F187" s="1" t="s">
        <v>245</v>
      </c>
      <c r="G187" s="1" t="s">
        <v>233</v>
      </c>
      <c r="H187" s="15">
        <f t="shared" si="113"/>
        <v>1.0421439483818877</v>
      </c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T187" s="15">
        <f>MB!$W$268*1000</f>
        <v>1.0421439483818877</v>
      </c>
      <c r="U187" s="1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19"/>
      <c r="AP187" s="19"/>
      <c r="AQ187" s="19"/>
      <c r="AR187" s="19"/>
      <c r="AS187" s="19"/>
      <c r="AT187" s="19"/>
    </row>
    <row r="188" spans="1:46" x14ac:dyDescent="0.25">
      <c r="A188" s="23" t="str">
        <f t="shared" si="86"/>
        <v>CIMS.CAN.MB.Transportation Freight.Freight.MarineFuel Oil ExistingService requestedCIMS.Generic Fuels.Fuel Oil</v>
      </c>
      <c r="B188" s="1" t="s">
        <v>114</v>
      </c>
      <c r="C188" s="1" t="s">
        <v>295</v>
      </c>
      <c r="D188" s="1" t="s">
        <v>246</v>
      </c>
      <c r="E188" s="1" t="s">
        <v>239</v>
      </c>
      <c r="F188" s="1" t="s">
        <v>249</v>
      </c>
      <c r="G188" s="1" t="s">
        <v>233</v>
      </c>
      <c r="H188" s="15">
        <f t="shared" si="113"/>
        <v>1.519078691369296</v>
      </c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T188" s="15">
        <f>MB!$C$268*1000</f>
        <v>1.519078691369296</v>
      </c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42"/>
      <c r="AP188" s="42"/>
      <c r="AQ188" s="42"/>
      <c r="AR188" s="42"/>
      <c r="AS188" s="42"/>
      <c r="AT188" s="42"/>
    </row>
    <row r="189" spans="1:46" x14ac:dyDescent="0.25">
      <c r="A189" s="23" t="str">
        <f t="shared" si="86"/>
        <v>CIMS.CAN.MB.Transportation Freight.Freight.MarineFuel Oil StandardService requestedCIMS.Generic Fuels.Fuel Oil</v>
      </c>
      <c r="B189" s="1" t="s">
        <v>114</v>
      </c>
      <c r="C189" s="1" t="s">
        <v>295</v>
      </c>
      <c r="D189" s="1" t="s">
        <v>247</v>
      </c>
      <c r="E189" s="1" t="s">
        <v>239</v>
      </c>
      <c r="F189" s="1" t="s">
        <v>249</v>
      </c>
      <c r="G189" s="1" t="s">
        <v>233</v>
      </c>
      <c r="H189" s="15">
        <f t="shared" si="113"/>
        <v>1.3074759932726909</v>
      </c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T189" s="43">
        <f>MB!$P$268*1000</f>
        <v>1.3074759932726909</v>
      </c>
      <c r="U189" s="1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19"/>
      <c r="AP189" s="19"/>
      <c r="AQ189" s="19"/>
      <c r="AR189" s="19"/>
      <c r="AS189" s="19"/>
      <c r="AT189" s="19"/>
    </row>
    <row r="190" spans="1:46" x14ac:dyDescent="0.25">
      <c r="A190" s="23" t="str">
        <f t="shared" si="86"/>
        <v>CIMS.CAN.MB.Transportation Freight.Freight.MarineFuel Oil EfficientService requestedCIMS.Generic Fuels.Fuel Oil</v>
      </c>
      <c r="B190" s="1" t="s">
        <v>114</v>
      </c>
      <c r="C190" s="1" t="s">
        <v>295</v>
      </c>
      <c r="D190" s="1" t="s">
        <v>248</v>
      </c>
      <c r="E190" s="1" t="s">
        <v>239</v>
      </c>
      <c r="F190" s="1" t="s">
        <v>249</v>
      </c>
      <c r="G190" s="1" t="s">
        <v>233</v>
      </c>
      <c r="H190" s="15">
        <f t="shared" si="113"/>
        <v>1.0421439483818877</v>
      </c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T190" s="15">
        <f>MB!$W$268*1000</f>
        <v>1.0421439483818877</v>
      </c>
      <c r="U190" s="1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19"/>
      <c r="AP190" s="19"/>
      <c r="AQ190" s="19"/>
      <c r="AR190" s="19"/>
      <c r="AS190" s="19"/>
      <c r="AT190" s="19"/>
    </row>
    <row r="191" spans="1:46" x14ac:dyDescent="0.25">
      <c r="A191" s="23" t="str">
        <f t="shared" si="86"/>
        <v>CIMS.CAN.MB.Transportation Freight.Freight.MarineDiesel ExistingMarket share</v>
      </c>
      <c r="B191" s="1" t="s">
        <v>114</v>
      </c>
      <c r="C191" s="1" t="s">
        <v>295</v>
      </c>
      <c r="D191" s="1" t="s">
        <v>234</v>
      </c>
      <c r="E191" s="1" t="s">
        <v>240</v>
      </c>
      <c r="G191" s="1" t="s">
        <v>241</v>
      </c>
      <c r="H191" s="15">
        <f t="shared" si="113"/>
        <v>1</v>
      </c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T191" s="15">
        <f>MB!$C$272</f>
        <v>1</v>
      </c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42"/>
      <c r="AP191" s="42"/>
      <c r="AQ191" s="42"/>
      <c r="AR191" s="42"/>
      <c r="AS191" s="42"/>
      <c r="AT191" s="42"/>
    </row>
    <row r="192" spans="1:46" x14ac:dyDescent="0.25">
      <c r="A192" s="23" t="str">
        <f t="shared" si="86"/>
        <v>CIMS.CAN.MB.Transportation Freight.Freight.MarineFuel Oil ExistingMarket share</v>
      </c>
      <c r="B192" s="1" t="s">
        <v>114</v>
      </c>
      <c r="C192" s="1" t="s">
        <v>295</v>
      </c>
      <c r="D192" s="1" t="s">
        <v>246</v>
      </c>
      <c r="E192" s="1" t="s">
        <v>240</v>
      </c>
      <c r="G192" s="1" t="s">
        <v>241</v>
      </c>
      <c r="H192" s="15">
        <f t="shared" si="113"/>
        <v>0</v>
      </c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T192" s="15">
        <f>MB!$C$278</f>
        <v>0</v>
      </c>
      <c r="U192" s="1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19"/>
      <c r="AP192" s="19"/>
      <c r="AQ192" s="19"/>
      <c r="AR192" s="19"/>
      <c r="AS192" s="19"/>
      <c r="AT192" s="19"/>
    </row>
    <row r="193" spans="1:48" x14ac:dyDescent="0.25"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</row>
    <row r="194" spans="1:48" x14ac:dyDescent="0.25">
      <c r="A194" s="23" t="str">
        <f t="shared" ref="A194:A230" si="114">B194&amp;D194&amp;E194&amp;F194</f>
        <v>CIMS.CAN.ONService requestedCIMS.CAN.ON.Transportation Freight</v>
      </c>
      <c r="B194" s="1" t="s">
        <v>33</v>
      </c>
      <c r="C194" s="1" t="s">
        <v>296</v>
      </c>
      <c r="E194" s="1" t="s">
        <v>239</v>
      </c>
      <c r="F194" s="6" t="s">
        <v>35</v>
      </c>
      <c r="G194" s="1" t="s">
        <v>232</v>
      </c>
      <c r="H194" s="5">
        <f t="shared" ref="H194:R194" si="115">INDEX($T194:$AT194,MATCH(H$1,$T$2:$AT$2,0))</f>
        <v>175117229.12682739</v>
      </c>
      <c r="I194" s="5">
        <f t="shared" si="115"/>
        <v>190912455.59975678</v>
      </c>
      <c r="J194" s="5">
        <f t="shared" si="115"/>
        <v>167237836.1808292</v>
      </c>
      <c r="K194" s="5">
        <f t="shared" si="115"/>
        <v>204855337.24231109</v>
      </c>
      <c r="L194" s="5">
        <f t="shared" si="115"/>
        <v>217628700.24850592</v>
      </c>
      <c r="M194" s="5">
        <f t="shared" si="115"/>
        <v>227997721.52388042</v>
      </c>
      <c r="N194" s="5">
        <f t="shared" si="115"/>
        <v>238895667.09399977</v>
      </c>
      <c r="O194" s="5">
        <f t="shared" si="115"/>
        <v>250349517.413638</v>
      </c>
      <c r="P194" s="5">
        <f t="shared" si="115"/>
        <v>262387629.21191883</v>
      </c>
      <c r="Q194" s="5">
        <f t="shared" si="115"/>
        <v>275039805.6961394</v>
      </c>
      <c r="R194" s="5">
        <f t="shared" si="115"/>
        <v>288337370.33669412</v>
      </c>
      <c r="T194" s="5">
        <f>SUM(ON!C$209,ON!C$247,ON!C$285,ON!C$71,ON!C$105,ON!C$173)*1000</f>
        <v>175117229.12682739</v>
      </c>
      <c r="U194" s="5">
        <f>SUM(ON!D$209,ON!D$247,ON!D$285,ON!D$71,ON!D$105,ON!D$173)*1000</f>
        <v>167779220.29828674</v>
      </c>
      <c r="V194" s="5">
        <f>SUM(ON!E$209,ON!E$247,ON!E$285,ON!E$71,ON!E$105,ON!E$173)*1000</f>
        <v>168677385.68037909</v>
      </c>
      <c r="W194" s="5">
        <f>SUM(ON!F$209,ON!F$247,ON!F$285,ON!F$71,ON!F$105,ON!F$173)*1000</f>
        <v>165633357.76353067</v>
      </c>
      <c r="X194" s="5">
        <f>SUM(ON!G$209,ON!G$247,ON!G$285,ON!G$71,ON!G$105,ON!G$173)*1000</f>
        <v>180810919.45114681</v>
      </c>
      <c r="Y194" s="5">
        <f>SUM(ON!H$209,ON!H$247,ON!H$285,ON!H$71,ON!H$105,ON!H$173)*1000</f>
        <v>190912455.59975678</v>
      </c>
      <c r="Z194" s="5">
        <f>SUM(ON!I$209,ON!I$247,ON!I$285,ON!I$71,ON!I$105,ON!I$173)*1000</f>
        <v>179075046.84370017</v>
      </c>
      <c r="AA194" s="5">
        <f>SUM(ON!J$209,ON!J$247,ON!J$285,ON!J$71,ON!J$105,ON!J$173)*1000</f>
        <v>174826599.96878996</v>
      </c>
      <c r="AB194" s="5">
        <f>SUM(ON!K$209,ON!K$247,ON!K$285,ON!K$71,ON!K$105,ON!K$173)*1000</f>
        <v>165730542.52579877</v>
      </c>
      <c r="AC194" s="5">
        <f>SUM(ON!L$209,ON!L$247,ON!L$285,ON!L$71,ON!L$105,ON!L$173)*1000</f>
        <v>143382703.62712699</v>
      </c>
      <c r="AD194" s="5">
        <f>SUM(ON!M$209,ON!M$247,ON!M$285,ON!M$71,ON!M$105,ON!M$173)*1000</f>
        <v>167237836.1808292</v>
      </c>
      <c r="AE194" s="5">
        <f>SUM(ON!N$209,ON!N$247,ON!N$285,ON!N$71,ON!N$105,ON!N$173)*1000</f>
        <v>167901540.68937001</v>
      </c>
      <c r="AF194" s="5">
        <f>SUM(ON!O$209,ON!O$247,ON!O$285,ON!O$71,ON!O$105,ON!O$173)*1000</f>
        <v>170213862.22818384</v>
      </c>
      <c r="AG194" s="5">
        <f>SUM(ON!P$209,ON!P$247,ON!P$285,ON!P$71,ON!P$105,ON!P$173)*1000</f>
        <v>184932803.22215921</v>
      </c>
      <c r="AH194" s="5">
        <f>SUM(ON!Q$209,ON!Q$247,ON!Q$285,ON!Q$71,ON!Q$105,ON!Q$173)*1000</f>
        <v>196120497.41173407</v>
      </c>
      <c r="AI194" s="5">
        <f>SUM(ON!R$209,ON!R$247,ON!R$285,ON!R$71,ON!R$105,ON!R$173)*1000</f>
        <v>204855337.24231109</v>
      </c>
      <c r="AJ194" s="5">
        <f>SUM(ON!S$209,ON!S$247,ON!S$285,ON!S$71,ON!S$105,ON!S$173)*1000</f>
        <v>214709918.73574319</v>
      </c>
      <c r="AK194" s="5">
        <f>SUM(ON!T$209,ON!T$247,ON!T$285,ON!T$71,ON!T$105,ON!T$173)*1000</f>
        <v>210762265.08589521</v>
      </c>
      <c r="AL194" s="5">
        <f>SUM(ON!U$209,ON!U$247,ON!U$285,ON!U$71,ON!U$105,ON!U$173)*1000</f>
        <v>212460557.11120296</v>
      </c>
      <c r="AM194" s="5">
        <f>SUM(ON!V$209,ON!V$247,ON!V$285,ON!V$71,ON!V$105,ON!V$173)*1000</f>
        <v>217628700.24850592</v>
      </c>
      <c r="AN194" s="5">
        <f>SUM(ON!W$209,ON!W$247,ON!W$285,ON!W$71,ON!W$105,ON!W$173)*1000</f>
        <v>202982967.10284889</v>
      </c>
      <c r="AO194" s="19">
        <f t="shared" ref="AO194" si="116">SUM(AO197:AO199)</f>
        <v>227997721.52388042</v>
      </c>
      <c r="AP194" s="19">
        <f t="shared" ref="AP194:AT194" si="117">SUM(AP197:AP199)</f>
        <v>238895667.09399977</v>
      </c>
      <c r="AQ194" s="19">
        <f t="shared" si="117"/>
        <v>250349517.413638</v>
      </c>
      <c r="AR194" s="19">
        <f t="shared" si="117"/>
        <v>262387629.21191883</v>
      </c>
      <c r="AS194" s="19">
        <f t="shared" si="117"/>
        <v>275039805.6961394</v>
      </c>
      <c r="AT194" s="19">
        <f t="shared" si="117"/>
        <v>288337370.33669412</v>
      </c>
    </row>
    <row r="195" spans="1:48" x14ac:dyDescent="0.25">
      <c r="A195" s="23" t="str">
        <f t="shared" si="114"/>
        <v>CIMS.CAN.ON.Transportation FreightService requestedCIMS.CAN.ON.Transportation Freight.Freight</v>
      </c>
      <c r="B195" s="1" t="s">
        <v>35</v>
      </c>
      <c r="C195" s="1" t="s">
        <v>296</v>
      </c>
      <c r="E195" s="1" t="s">
        <v>239</v>
      </c>
      <c r="F195" s="1" t="s">
        <v>36</v>
      </c>
      <c r="G195" s="1" t="s">
        <v>232</v>
      </c>
      <c r="H195" s="24">
        <v>1</v>
      </c>
      <c r="I195" s="24">
        <v>1</v>
      </c>
      <c r="J195" s="24">
        <v>1</v>
      </c>
      <c r="K195" s="24">
        <v>1</v>
      </c>
      <c r="L195" s="24">
        <v>1</v>
      </c>
      <c r="M195" s="24">
        <v>1</v>
      </c>
      <c r="N195" s="24">
        <v>1</v>
      </c>
      <c r="O195" s="24">
        <v>1</v>
      </c>
      <c r="P195" s="24">
        <v>1</v>
      </c>
      <c r="Q195" s="24">
        <v>1</v>
      </c>
      <c r="R195" s="24">
        <v>1</v>
      </c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7"/>
      <c r="AP195" s="27"/>
      <c r="AQ195" s="27"/>
      <c r="AR195" s="27"/>
      <c r="AS195" s="27"/>
      <c r="AT195" s="27"/>
    </row>
    <row r="196" spans="1:48" x14ac:dyDescent="0.25">
      <c r="A196" s="23" t="str">
        <f t="shared" si="114"/>
        <v>CIMS.CAN.ON.Transportation FreightService requestedCIMS.CAN.ON.Transportation Freight.Off Road</v>
      </c>
      <c r="B196" s="1" t="s">
        <v>35</v>
      </c>
      <c r="C196" s="1" t="s">
        <v>296</v>
      </c>
      <c r="E196" s="1" t="s">
        <v>239</v>
      </c>
      <c r="F196" s="1" t="s">
        <v>39</v>
      </c>
      <c r="G196" s="1" t="s">
        <v>232</v>
      </c>
      <c r="H196" s="24">
        <f>INDEX(Inputs!$C$27:$C$41,MATCH($F196,Inputs!$B$27:$B$41,0))</f>
        <v>0.158</v>
      </c>
      <c r="I196" s="24">
        <f>INDEX(Inputs!$C$27:$C$41,MATCH($F196,Inputs!$B$27:$B$41,0))</f>
        <v>0.158</v>
      </c>
      <c r="J196" s="24">
        <f>INDEX(Inputs!$C$27:$C$41,MATCH($F196,Inputs!$B$27:$B$41,0))</f>
        <v>0.158</v>
      </c>
      <c r="K196" s="24">
        <f>INDEX(Inputs!$C$27:$C$41,MATCH($F196,Inputs!$B$27:$B$41,0))</f>
        <v>0.158</v>
      </c>
      <c r="L196" s="24">
        <f>INDEX(Inputs!$C$27:$C$41,MATCH($F196,Inputs!$B$27:$B$41,0))</f>
        <v>0.158</v>
      </c>
      <c r="M196" s="24">
        <f>INDEX(Inputs!$C$27:$C$41,MATCH($F196,Inputs!$B$27:$B$41,0))</f>
        <v>0.158</v>
      </c>
      <c r="N196" s="24">
        <f>INDEX(Inputs!$C$27:$C$41,MATCH($F196,Inputs!$B$27:$B$41,0))</f>
        <v>0.158</v>
      </c>
      <c r="O196" s="24">
        <f>INDEX(Inputs!$C$27:$C$41,MATCH($F196,Inputs!$B$27:$B$41,0))</f>
        <v>0.158</v>
      </c>
      <c r="P196" s="24">
        <f>INDEX(Inputs!$C$27:$C$41,MATCH($F196,Inputs!$B$27:$B$41,0))</f>
        <v>0.158</v>
      </c>
      <c r="Q196" s="24">
        <f>INDEX(Inputs!$C$27:$C$41,MATCH($F196,Inputs!$B$27:$B$41,0))</f>
        <v>0.158</v>
      </c>
      <c r="R196" s="24">
        <f>INDEX(Inputs!$C$27:$C$41,MATCH($F196,Inputs!$B$27:$B$41,0))</f>
        <v>0.158</v>
      </c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7"/>
      <c r="AP196" s="27"/>
      <c r="AQ196" s="27"/>
      <c r="AR196" s="27"/>
      <c r="AS196" s="27"/>
      <c r="AT196" s="27"/>
    </row>
    <row r="197" spans="1:48" x14ac:dyDescent="0.25">
      <c r="A197" s="23" t="str">
        <f t="shared" si="114"/>
        <v>CIMS.CAN.ON.Transportation Freight.FreightService requestedCIMS.CAN.ON.Transportation Freight.Freight.Land</v>
      </c>
      <c r="B197" s="1" t="s">
        <v>36</v>
      </c>
      <c r="C197" s="1" t="s">
        <v>296</v>
      </c>
      <c r="E197" s="1" t="s">
        <v>239</v>
      </c>
      <c r="F197" s="1" t="s">
        <v>37</v>
      </c>
      <c r="G197" s="1" t="s">
        <v>232</v>
      </c>
      <c r="H197" s="15">
        <f t="shared" ref="H197:R197" si="118">INDEX($T197:$AT197,MATCH(H$1,$T$2:$AT$2,0))/INDEX($T194:$AT194,MATCH(H$1,$T$2:$AT$2,0))</f>
        <v>0.94793029580143717</v>
      </c>
      <c r="I197" s="15">
        <f t="shared" si="118"/>
        <v>0.95031923079025327</v>
      </c>
      <c r="J197" s="15">
        <f t="shared" si="118"/>
        <v>0.94855150415324974</v>
      </c>
      <c r="K197" s="15">
        <f t="shared" si="118"/>
        <v>0.93069358979552064</v>
      </c>
      <c r="L197" s="15">
        <f t="shared" si="118"/>
        <v>0.93280493162211975</v>
      </c>
      <c r="M197" s="15">
        <f t="shared" si="118"/>
        <v>0.93580069580364889</v>
      </c>
      <c r="N197" s="15">
        <f t="shared" si="118"/>
        <v>0.9386689813746576</v>
      </c>
      <c r="O197" s="15">
        <f t="shared" si="118"/>
        <v>0.9414144280033474</v>
      </c>
      <c r="P197" s="15">
        <f t="shared" si="118"/>
        <v>0.94404157753021378</v>
      </c>
      <c r="Q197" s="15">
        <f t="shared" si="118"/>
        <v>0.94655486905508779</v>
      </c>
      <c r="R197" s="15">
        <f t="shared" si="118"/>
        <v>0.94895863488803134</v>
      </c>
      <c r="T197" s="5">
        <f>SUM(ON!C$209,ON!C$71,ON!C$105,ON!C$173)*1000</f>
        <v>165998926.80612153</v>
      </c>
      <c r="U197" s="5">
        <f>SUM(ON!D$209,ON!D$71,ON!D$105,ON!D$173)*1000</f>
        <v>159143534.79313493</v>
      </c>
      <c r="V197" s="5">
        <f>SUM(ON!E$209,ON!E$71,ON!E$105,ON!E$173)*1000</f>
        <v>159514173.00679052</v>
      </c>
      <c r="W197" s="5">
        <f>SUM(ON!F$209,ON!F$71,ON!F$105,ON!F$173)*1000</f>
        <v>155611170.23800117</v>
      </c>
      <c r="X197" s="5">
        <f>SUM(ON!G$209,ON!G$71,ON!G$105,ON!G$173)*1000</f>
        <v>171148628.88252559</v>
      </c>
      <c r="Y197" s="5">
        <f>SUM(ON!H$209,ON!H$71,ON!H$105,ON!H$173)*1000</f>
        <v>181427777.95383924</v>
      </c>
      <c r="Z197" s="5">
        <f>SUM(ON!I$209,ON!I$71,ON!I$105,ON!I$173)*1000</f>
        <v>168653026.56928301</v>
      </c>
      <c r="AA197" s="5">
        <f>SUM(ON!J$209,ON!J$71,ON!J$105,ON!J$173)*1000</f>
        <v>167080632.64767238</v>
      </c>
      <c r="AB197" s="5">
        <f>SUM(ON!K$209,ON!K$71,ON!K$105,ON!K$173)*1000</f>
        <v>157886562.72776869</v>
      </c>
      <c r="AC197" s="5">
        <f>SUM(ON!L$209,ON!L$71,ON!L$105,ON!L$173)*1000</f>
        <v>138074902.42455304</v>
      </c>
      <c r="AD197" s="5">
        <f>SUM(ON!M$209,ON!M$71,ON!M$105,ON!M$173)*1000</f>
        <v>158633701.0606603</v>
      </c>
      <c r="AE197" s="5">
        <f>SUM(ON!N$209,ON!N$71,ON!N$105,ON!N$173)*1000</f>
        <v>160935334.69880658</v>
      </c>
      <c r="AF197" s="5">
        <f>SUM(ON!O$209,ON!O$71,ON!O$105,ON!O$173)*1000</f>
        <v>160778923.46446815</v>
      </c>
      <c r="AG197" s="5">
        <f>SUM(ON!P$209,ON!P$71,ON!P$105,ON!P$173)*1000</f>
        <v>172445690.84007072</v>
      </c>
      <c r="AH197" s="5">
        <f>SUM(ON!Q$209,ON!Q$71,ON!Q$105,ON!Q$173)*1000</f>
        <v>182648502.87713245</v>
      </c>
      <c r="AI197" s="5">
        <f>SUM(ON!R$209,ON!R$71,ON!R$105,ON!R$173)*1000</f>
        <v>190657549.20681852</v>
      </c>
      <c r="AJ197" s="5">
        <f>SUM(ON!S$209,ON!S$71,ON!S$105,ON!S$173)*1000</f>
        <v>200133633.24632013</v>
      </c>
      <c r="AK197" s="5">
        <f>SUM(ON!T$209,ON!T$71,ON!T$105,ON!T$173)*1000</f>
        <v>196541575.7577917</v>
      </c>
      <c r="AL197" s="5">
        <f>SUM(ON!U$209,ON!U$71,ON!U$105,ON!U$173)*1000</f>
        <v>198768797.02555016</v>
      </c>
      <c r="AM197" s="5">
        <f>SUM(ON!V$209,ON!V$71,ON!V$105,ON!V$173)*1000</f>
        <v>203005124.85431835</v>
      </c>
      <c r="AN197" s="5">
        <f>SUM(ON!W$209,ON!W$71,ON!W$105,ON!W$173)*1000</f>
        <v>188064492.53684801</v>
      </c>
      <c r="AO197" s="19">
        <f t="shared" ref="AO197" si="119">SUM(AO200:AO201)</f>
        <v>213360426.44369388</v>
      </c>
      <c r="AP197" s="19">
        <f t="shared" ref="AP197:AT197" si="120">SUM(AP200:AP201)</f>
        <v>224243952.48594406</v>
      </c>
      <c r="AQ197" s="19">
        <f t="shared" si="120"/>
        <v>235682647.73687407</v>
      </c>
      <c r="AR197" s="19">
        <f t="shared" si="120"/>
        <v>247704831.40563264</v>
      </c>
      <c r="AS197" s="19">
        <f t="shared" si="120"/>
        <v>260340267.26564601</v>
      </c>
      <c r="AT197" s="19">
        <f t="shared" si="120"/>
        <v>273620237.341914</v>
      </c>
    </row>
    <row r="198" spans="1:48" x14ac:dyDescent="0.25">
      <c r="A198" s="23" t="str">
        <f t="shared" si="114"/>
        <v>CIMS.CAN.ON.Transportation Freight.FreightService requestedCIMS.CAN.ON.Transportation Freight.Freight.Marine</v>
      </c>
      <c r="B198" s="1" t="s">
        <v>36</v>
      </c>
      <c r="C198" s="1" t="s">
        <v>296</v>
      </c>
      <c r="E198" s="1" t="s">
        <v>239</v>
      </c>
      <c r="F198" s="1" t="s">
        <v>40</v>
      </c>
      <c r="G198" s="1" t="s">
        <v>232</v>
      </c>
      <c r="H198" s="15">
        <f t="shared" ref="H198:R198" si="121">INDEX($T198:$AT198,MATCH(H$1,$T$2:$AT$2,0))/INDEX($T194:$AT194,MATCH(H$1,$T$2:$AT$2,0))</f>
        <v>5.0931359934223187E-2</v>
      </c>
      <c r="I198" s="15">
        <f t="shared" si="121"/>
        <v>4.8485372512858692E-2</v>
      </c>
      <c r="J198" s="15">
        <f t="shared" si="121"/>
        <v>5.0511703685440598E-2</v>
      </c>
      <c r="K198" s="15">
        <f t="shared" si="121"/>
        <v>6.8422422981525774E-2</v>
      </c>
      <c r="L198" s="15">
        <f t="shared" si="121"/>
        <v>6.5959199905125276E-2</v>
      </c>
      <c r="M198" s="15">
        <f t="shared" si="121"/>
        <v>6.2959466650987089E-2</v>
      </c>
      <c r="N198" s="15">
        <f t="shared" si="121"/>
        <v>6.0087380903127013E-2</v>
      </c>
      <c r="O198" s="15">
        <f t="shared" si="121"/>
        <v>5.7338296846270696E-2</v>
      </c>
      <c r="P198" s="15">
        <f t="shared" si="121"/>
        <v>5.4707666622461862E-2</v>
      </c>
      <c r="Q198" s="15">
        <f t="shared" si="121"/>
        <v>5.2191045250528548E-2</v>
      </c>
      <c r="R198" s="15">
        <f t="shared" si="121"/>
        <v>4.9784094680553469E-2</v>
      </c>
      <c r="T198" s="5">
        <f>SUM(ON!C$247)*1000</f>
        <v>8918958.6273422781</v>
      </c>
      <c r="U198" s="5">
        <f>SUM(ON!D$247)*1000</f>
        <v>8461544.2729708925</v>
      </c>
      <c r="V198" s="5">
        <f>SUM(ON!E$247)*1000</f>
        <v>9035413.4815406855</v>
      </c>
      <c r="W198" s="5">
        <f>SUM(ON!F$247)*1000</f>
        <v>9892701.6408355031</v>
      </c>
      <c r="X198" s="5">
        <f>SUM(ON!G$247)*1000</f>
        <v>9501230.882609481</v>
      </c>
      <c r="Y198" s="5">
        <f>SUM(ON!H$247)*1000</f>
        <v>9256461.5270988028</v>
      </c>
      <c r="Z198" s="5">
        <f>SUM(ON!I$247)*1000</f>
        <v>10265255.765350992</v>
      </c>
      <c r="AA198" s="5">
        <f>SUM(ON!J$247)*1000</f>
        <v>7624875.2743737847</v>
      </c>
      <c r="AB198" s="5">
        <f>SUM(ON!K$247)*1000</f>
        <v>7708616.680538306</v>
      </c>
      <c r="AC198" s="5">
        <f>SUM(ON!L$247)*1000</f>
        <v>5175156.9472559886</v>
      </c>
      <c r="AD198" s="5">
        <f>SUM(ON!M$247)*1000</f>
        <v>8447468.0261603016</v>
      </c>
      <c r="AE198" s="5">
        <f>SUM(ON!N$247)*1000</f>
        <v>6806315.6658556527</v>
      </c>
      <c r="AF198" s="5">
        <f>SUM(ON!O$247)*1000</f>
        <v>9264410.5038562957</v>
      </c>
      <c r="AG198" s="5">
        <f>SUM(ON!P$247)*1000</f>
        <v>12314566.449283883</v>
      </c>
      <c r="AH198" s="5">
        <f>SUM(ON!Q$247)*1000</f>
        <v>13292894.732243164</v>
      </c>
      <c r="AI198" s="5">
        <f>SUM(ON!R$247)*1000</f>
        <v>14016698.534816518</v>
      </c>
      <c r="AJ198" s="5">
        <f>SUM(ON!S$247)*1000</f>
        <v>14366281.807213878</v>
      </c>
      <c r="AK198" s="5">
        <f>SUM(ON!T$247)*1000</f>
        <v>13939419.919002814</v>
      </c>
      <c r="AL198" s="5">
        <f>SUM(ON!U$247)*1000</f>
        <v>13399020.272672152</v>
      </c>
      <c r="AM198" s="5">
        <f>SUM(ON!V$247)*1000</f>
        <v>14354614.94478379</v>
      </c>
      <c r="AN198" s="5">
        <f>SUM(ON!W$247)*1000</f>
        <v>14704590.497112881</v>
      </c>
      <c r="AO198" s="47">
        <f t="shared" ref="AO198:AO238" si="122">AM198*(1+$AV198)^5</f>
        <v>14354614.94478379</v>
      </c>
      <c r="AP198" s="19">
        <f t="shared" ref="AP198:AP200" si="123">AO198*(1+$AV198)^5</f>
        <v>14354614.94478379</v>
      </c>
      <c r="AQ198" s="19">
        <f t="shared" ref="AQ198:AQ200" si="124">AP198*(1+$AV198)^5</f>
        <v>14354614.94478379</v>
      </c>
      <c r="AR198" s="19">
        <f t="shared" ref="AR198:AR200" si="125">AQ198*(1+$AV198)^5</f>
        <v>14354614.94478379</v>
      </c>
      <c r="AS198" s="19">
        <f t="shared" ref="AS198:AS200" si="126">AR198*(1+$AV198)^5</f>
        <v>14354614.94478379</v>
      </c>
      <c r="AT198" s="19">
        <f t="shared" ref="AT198:AT200" si="127">AS198*(1+$AV198)^5</f>
        <v>14354614.94478379</v>
      </c>
      <c r="AV198" s="46">
        <f t="shared" ref="AV198" si="128">AV160</f>
        <v>0</v>
      </c>
    </row>
    <row r="199" spans="1:48" x14ac:dyDescent="0.25">
      <c r="A199" s="23" t="str">
        <f t="shared" si="114"/>
        <v>CIMS.CAN.ON.Transportation Freight.FreightService requestedCIMS.CAN.ON.Transportation Freight.Freight.Air</v>
      </c>
      <c r="B199" s="1" t="s">
        <v>36</v>
      </c>
      <c r="C199" s="1" t="s">
        <v>296</v>
      </c>
      <c r="E199" s="1" t="s">
        <v>239</v>
      </c>
      <c r="F199" s="1" t="s">
        <v>41</v>
      </c>
      <c r="G199" s="1" t="s">
        <v>232</v>
      </c>
      <c r="H199" s="15">
        <f t="shared" ref="H199:R199" si="129">INDEX($T199:$AT199,MATCH(H$1,$T$2:$AT$2,0))/INDEX($T194:$AT194,MATCH(H$1,$T$2:$AT$2,0))</f>
        <v>1.138344264339499E-3</v>
      </c>
      <c r="I199" s="15">
        <f t="shared" si="129"/>
        <v>1.1953966968880183E-3</v>
      </c>
      <c r="J199" s="15">
        <f t="shared" si="129"/>
        <v>9.3679216130978854E-4</v>
      </c>
      <c r="K199" s="15">
        <f t="shared" si="129"/>
        <v>8.8398722295350443E-4</v>
      </c>
      <c r="L199" s="15">
        <f t="shared" si="129"/>
        <v>1.2358684727549567E-3</v>
      </c>
      <c r="M199" s="15">
        <f t="shared" si="129"/>
        <v>1.2398375453640845E-3</v>
      </c>
      <c r="N199" s="15">
        <f t="shared" si="129"/>
        <v>1.2436377222155332E-3</v>
      </c>
      <c r="O199" s="15">
        <f t="shared" si="129"/>
        <v>1.2472751503819226E-3</v>
      </c>
      <c r="P199" s="15">
        <f t="shared" si="129"/>
        <v>1.2507558473244453E-3</v>
      </c>
      <c r="Q199" s="15">
        <f t="shared" si="129"/>
        <v>1.2540856943837149E-3</v>
      </c>
      <c r="R199" s="15">
        <f t="shared" si="129"/>
        <v>1.2572704314151265E-3</v>
      </c>
      <c r="T199" s="5">
        <f>SUM(ON!C$285)*1000</f>
        <v>199343.6933635498</v>
      </c>
      <c r="U199" s="5">
        <f>SUM(ON!D$285)*1000</f>
        <v>174141.2321809234</v>
      </c>
      <c r="V199" s="5">
        <f>SUM(ON!E$285)*1000</f>
        <v>127799.19204788136</v>
      </c>
      <c r="W199" s="5">
        <f>SUM(ON!F$285)*1000</f>
        <v>129485.88469401722</v>
      </c>
      <c r="X199" s="5">
        <f>SUM(ON!G$285)*1000</f>
        <v>161059.68601171585</v>
      </c>
      <c r="Y199" s="5">
        <f>SUM(ON!H$285)*1000</f>
        <v>228216.11881872968</v>
      </c>
      <c r="Z199" s="5">
        <f>SUM(ON!I$285)*1000</f>
        <v>156764.50906617811</v>
      </c>
      <c r="AA199" s="5">
        <f>SUM(ON!J$285)*1000</f>
        <v>121092.04674380316</v>
      </c>
      <c r="AB199" s="5">
        <f>SUM(ON!K$285)*1000</f>
        <v>135363.11749178771</v>
      </c>
      <c r="AC199" s="5">
        <f>SUM(ON!L$285)*1000</f>
        <v>132644.25531794838</v>
      </c>
      <c r="AD199" s="5">
        <f>SUM(ON!M$285)*1000</f>
        <v>156667.09400861134</v>
      </c>
      <c r="AE199" s="5">
        <f>SUM(ON!N$285)*1000</f>
        <v>159890.32470778958</v>
      </c>
      <c r="AF199" s="5">
        <f>SUM(ON!O$285)*1000</f>
        <v>170528.25985937924</v>
      </c>
      <c r="AG199" s="5">
        <f>SUM(ON!P$285)*1000</f>
        <v>172545.93280459984</v>
      </c>
      <c r="AH199" s="5">
        <f>SUM(ON!Q$285)*1000</f>
        <v>179099.80235847738</v>
      </c>
      <c r="AI199" s="5">
        <f>SUM(ON!R$285)*1000</f>
        <v>181089.50067603419</v>
      </c>
      <c r="AJ199" s="5">
        <f>SUM(ON!S$285)*1000</f>
        <v>210003.6822092178</v>
      </c>
      <c r="AK199" s="5">
        <f>SUM(ON!T$285)*1000</f>
        <v>281269.40910069237</v>
      </c>
      <c r="AL199" s="5">
        <f>SUM(ON!U$285)*1000</f>
        <v>292739.81298062386</v>
      </c>
      <c r="AM199" s="5">
        <f>SUM(ON!V$285)*1000</f>
        <v>268960.4494037673</v>
      </c>
      <c r="AN199" s="5">
        <f>SUM(ON!W$285)*1000</f>
        <v>213884.06888803563</v>
      </c>
      <c r="AO199" s="47">
        <f t="shared" si="122"/>
        <v>282680.13540277199</v>
      </c>
      <c r="AP199" s="19">
        <f t="shared" si="123"/>
        <v>297099.66327194218</v>
      </c>
      <c r="AQ199" s="19">
        <f t="shared" si="124"/>
        <v>312254.73198013706</v>
      </c>
      <c r="AR199" s="19">
        <f t="shared" si="125"/>
        <v>328182.8615024059</v>
      </c>
      <c r="AS199" s="19">
        <f t="shared" si="126"/>
        <v>344923.48570960498</v>
      </c>
      <c r="AT199" s="19">
        <f t="shared" si="127"/>
        <v>362518.04999631853</v>
      </c>
      <c r="AV199" s="46">
        <f t="shared" si="99"/>
        <v>0.01</v>
      </c>
    </row>
    <row r="200" spans="1:48" x14ac:dyDescent="0.25">
      <c r="A200" s="23" t="str">
        <f t="shared" si="114"/>
        <v>CIMS.CAN.ON.Transportation Freight.Freight.LandService requestedCIMS.CAN.ON.Transportation Freight.Freight.Land.Light Medium</v>
      </c>
      <c r="B200" s="1" t="s">
        <v>37</v>
      </c>
      <c r="C200" s="1" t="s">
        <v>296</v>
      </c>
      <c r="E200" s="1" t="s">
        <v>239</v>
      </c>
      <c r="F200" s="1" t="s">
        <v>42</v>
      </c>
      <c r="G200" s="1" t="s">
        <v>232</v>
      </c>
      <c r="H200" s="15">
        <f t="shared" ref="H200:R200" si="130">INDEX($T200:$AT200,MATCH(H$1,$T$2:$AT$2,0))/INDEX($T197:$AT197,MATCH(H$1,$T$2:$AT$2,0))</f>
        <v>8.0332954794517589E-2</v>
      </c>
      <c r="I200" s="15">
        <f t="shared" si="130"/>
        <v>8.432381546806289E-2</v>
      </c>
      <c r="J200" s="15">
        <f t="shared" si="130"/>
        <v>0.12841506201607591</v>
      </c>
      <c r="K200" s="15">
        <f t="shared" si="130"/>
        <v>0.10693063863011726</v>
      </c>
      <c r="L200" s="15">
        <f t="shared" si="130"/>
        <v>0.11871789647787651</v>
      </c>
      <c r="M200" s="15">
        <f t="shared" si="130"/>
        <v>0.11871789647787651</v>
      </c>
      <c r="N200" s="15">
        <f t="shared" si="130"/>
        <v>0.11871789647787651</v>
      </c>
      <c r="O200" s="15">
        <f t="shared" si="130"/>
        <v>0.11871789647787651</v>
      </c>
      <c r="P200" s="15">
        <f t="shared" si="130"/>
        <v>0.11871789647787651</v>
      </c>
      <c r="Q200" s="15">
        <f t="shared" si="130"/>
        <v>0.11871789647787651</v>
      </c>
      <c r="R200" s="15">
        <f t="shared" si="130"/>
        <v>0.11871789647787649</v>
      </c>
      <c r="T200" s="5">
        <f>SUM(ON!C$71,ON!C$105)*1000</f>
        <v>13335184.283054594</v>
      </c>
      <c r="U200" s="5">
        <f>SUM(ON!D$71,ON!D$105)*1000</f>
        <v>14272303.716617523</v>
      </c>
      <c r="V200" s="5">
        <f>SUM(ON!E$71,ON!E$105)*1000</f>
        <v>14308657.835254198</v>
      </c>
      <c r="W200" s="5">
        <f>SUM(ON!F$71,ON!F$105)*1000</f>
        <v>16090226.038773416</v>
      </c>
      <c r="X200" s="5">
        <f>SUM(ON!G$71,ON!G$105)*1000</f>
        <v>16018446.388360295</v>
      </c>
      <c r="Y200" s="5">
        <f>SUM(ON!H$71,ON!H$105)*1000</f>
        <v>15298682.468960229</v>
      </c>
      <c r="Z200" s="5">
        <f>SUM(ON!I$71,ON!I$105)*1000</f>
        <v>16548055.68062645</v>
      </c>
      <c r="AA200" s="5">
        <f>SUM(ON!J$71,ON!J$105)*1000</f>
        <v>17981742.123592287</v>
      </c>
      <c r="AB200" s="5">
        <f>SUM(ON!K$71,ON!K$105)*1000</f>
        <v>17759726.498618875</v>
      </c>
      <c r="AC200" s="5">
        <f>SUM(ON!L$71,ON!L$105)*1000</f>
        <v>18493428.446785189</v>
      </c>
      <c r="AD200" s="5">
        <f>SUM(ON!M$71,ON!M$105)*1000</f>
        <v>20370956.55954434</v>
      </c>
      <c r="AE200" s="5">
        <f>SUM(ON!N$71,ON!N$105)*1000</f>
        <v>20550098.438812625</v>
      </c>
      <c r="AF200" s="5">
        <f>SUM(ON!O$71,ON!O$105)*1000</f>
        <v>19327970.337807201</v>
      </c>
      <c r="AG200" s="5">
        <f>SUM(ON!P$71,ON!P$105)*1000</f>
        <v>20094895.283205289</v>
      </c>
      <c r="AH200" s="5">
        <f>SUM(ON!Q$71,ON!Q$105)*1000</f>
        <v>20039705.202132974</v>
      </c>
      <c r="AI200" s="5">
        <f>SUM(ON!R$71,ON!R$105)*1000</f>
        <v>20387133.49633811</v>
      </c>
      <c r="AJ200" s="5">
        <f>SUM(ON!S$71,ON!S$105)*1000</f>
        <v>21086801.66696493</v>
      </c>
      <c r="AK200" s="5">
        <f>SUM(ON!T$71,ON!T$105)*1000</f>
        <v>21799120.545533348</v>
      </c>
      <c r="AL200" s="5">
        <f>SUM(ON!U$71,ON!U$105)*1000</f>
        <v>23313105.568780065</v>
      </c>
      <c r="AM200" s="5">
        <f>SUM(ON!V$71,ON!V$105)*1000</f>
        <v>24100341.396933362</v>
      </c>
      <c r="AN200" s="5">
        <f>SUM(ON!W$71,ON!W$105)*1000</f>
        <v>20068239.324934125</v>
      </c>
      <c r="AO200" s="47">
        <f t="shared" si="122"/>
        <v>25329701.019018035</v>
      </c>
      <c r="AP200" s="19">
        <f t="shared" si="123"/>
        <v>26621770.337016165</v>
      </c>
      <c r="AQ200" s="19">
        <f t="shared" si="124"/>
        <v>27979748.175658051</v>
      </c>
      <c r="AR200" s="19">
        <f t="shared" si="125"/>
        <v>29406996.53188375</v>
      </c>
      <c r="AS200" s="19">
        <f t="shared" si="126"/>
        <v>30907048.898265664</v>
      </c>
      <c r="AT200" s="19">
        <f t="shared" si="127"/>
        <v>32483619.011009343</v>
      </c>
      <c r="AV200" s="46">
        <f t="shared" si="99"/>
        <v>0.01</v>
      </c>
    </row>
    <row r="201" spans="1:48" x14ac:dyDescent="0.25">
      <c r="A201" s="23" t="str">
        <f t="shared" si="114"/>
        <v>CIMS.CAN.ON.Transportation Freight.Freight.LandService requestedCIMS.CAN.ON.Transportation Freight.Freight.Land.Heavy</v>
      </c>
      <c r="B201" s="1" t="s">
        <v>37</v>
      </c>
      <c r="C201" s="1" t="s">
        <v>296</v>
      </c>
      <c r="E201" s="1" t="s">
        <v>239</v>
      </c>
      <c r="F201" s="1" t="s">
        <v>56</v>
      </c>
      <c r="G201" s="1" t="s">
        <v>232</v>
      </c>
      <c r="H201" s="15">
        <f t="shared" ref="H201:R201" si="131">INDEX($T201:$AT201,MATCH(H$1,$T$2:$AT$2,0))/INDEX($T197:$AT197,MATCH(H$1,$T$2:$AT$2,0))</f>
        <v>0.91966704520548248</v>
      </c>
      <c r="I201" s="15">
        <f t="shared" si="131"/>
        <v>0.91567618453193711</v>
      </c>
      <c r="J201" s="15">
        <f t="shared" si="131"/>
        <v>0.871584937983924</v>
      </c>
      <c r="K201" s="15">
        <f t="shared" si="131"/>
        <v>0.8930693613698828</v>
      </c>
      <c r="L201" s="15">
        <f t="shared" si="131"/>
        <v>0.88128210352212355</v>
      </c>
      <c r="M201" s="15">
        <f t="shared" si="131"/>
        <v>0.88128210352212355</v>
      </c>
      <c r="N201" s="15">
        <f t="shared" si="131"/>
        <v>0.88128210352212344</v>
      </c>
      <c r="O201" s="15">
        <f t="shared" si="131"/>
        <v>0.88128210352212355</v>
      </c>
      <c r="P201" s="15">
        <f t="shared" si="131"/>
        <v>0.88128210352212355</v>
      </c>
      <c r="Q201" s="15">
        <f t="shared" si="131"/>
        <v>0.88128210352212355</v>
      </c>
      <c r="R201" s="15">
        <f t="shared" si="131"/>
        <v>0.88128210352212355</v>
      </c>
      <c r="T201" s="5">
        <f>SUM(ON!C$209,ON!C$173)*1000</f>
        <v>152663742.52306694</v>
      </c>
      <c r="U201" s="5">
        <f>SUM(ON!D$209,ON!D$173)*1000</f>
        <v>144871231.0765174</v>
      </c>
      <c r="V201" s="5">
        <f>SUM(ON!E$209,ON!E$173)*1000</f>
        <v>145205515.1715363</v>
      </c>
      <c r="W201" s="5">
        <f>SUM(ON!F$209,ON!F$173)*1000</f>
        <v>139520944.19922772</v>
      </c>
      <c r="X201" s="5">
        <f>SUM(ON!G$209,ON!G$173)*1000</f>
        <v>155130182.49416533</v>
      </c>
      <c r="Y201" s="5">
        <f>SUM(ON!H$209,ON!H$173)*1000</f>
        <v>166129095.48487902</v>
      </c>
      <c r="Z201" s="5">
        <f>SUM(ON!I$209,ON!I$173)*1000</f>
        <v>152104970.88865656</v>
      </c>
      <c r="AA201" s="5">
        <f>SUM(ON!J$209,ON!J$173)*1000</f>
        <v>149098890.52408007</v>
      </c>
      <c r="AB201" s="5">
        <f>SUM(ON!K$209,ON!K$173)*1000</f>
        <v>140126836.22914985</v>
      </c>
      <c r="AC201" s="5">
        <f>SUM(ON!L$209,ON!L$173)*1000</f>
        <v>119581473.97776784</v>
      </c>
      <c r="AD201" s="5">
        <f>SUM(ON!M$209,ON!M$173)*1000</f>
        <v>138262744.50111595</v>
      </c>
      <c r="AE201" s="5">
        <f>SUM(ON!N$209,ON!N$173)*1000</f>
        <v>140385236.25999394</v>
      </c>
      <c r="AF201" s="5">
        <f>SUM(ON!O$209,ON!O$173)*1000</f>
        <v>141450953.12666094</v>
      </c>
      <c r="AG201" s="5">
        <f>SUM(ON!P$209,ON!P$173)*1000</f>
        <v>152350795.55686545</v>
      </c>
      <c r="AH201" s="5">
        <f>SUM(ON!Q$209,ON!Q$173)*1000</f>
        <v>162608797.67499945</v>
      </c>
      <c r="AI201" s="5">
        <f>SUM(ON!R$209,ON!R$173)*1000</f>
        <v>170270415.71048042</v>
      </c>
      <c r="AJ201" s="5">
        <f>SUM(ON!S$209,ON!S$173)*1000</f>
        <v>179046831.57935518</v>
      </c>
      <c r="AK201" s="5">
        <f>SUM(ON!T$209,ON!T$173)*1000</f>
        <v>174742455.21225837</v>
      </c>
      <c r="AL201" s="5">
        <f>SUM(ON!U$209,ON!U$173)*1000</f>
        <v>175455691.45677012</v>
      </c>
      <c r="AM201" s="5">
        <f>SUM(ON!V$209,ON!V$173)*1000</f>
        <v>178904783.457385</v>
      </c>
      <c r="AN201" s="5">
        <f>SUM(ON!W$209,ON!W$173)*1000</f>
        <v>167996253.21191385</v>
      </c>
      <c r="AO201" s="19">
        <f t="shared" ref="AO201" si="132">SUM(AO202:AO203)</f>
        <v>188030725.42467585</v>
      </c>
      <c r="AP201" s="19">
        <f t="shared" ref="AP201:AT201" si="133">SUM(AP202:AP203)</f>
        <v>197622182.1489279</v>
      </c>
      <c r="AQ201" s="19">
        <f t="shared" si="133"/>
        <v>207702899.56121603</v>
      </c>
      <c r="AR201" s="19">
        <f t="shared" si="133"/>
        <v>218297834.8737489</v>
      </c>
      <c r="AS201" s="19">
        <f t="shared" si="133"/>
        <v>229433218.36738035</v>
      </c>
      <c r="AT201" s="19">
        <f t="shared" si="133"/>
        <v>241136618.33090466</v>
      </c>
    </row>
    <row r="202" spans="1:48" x14ac:dyDescent="0.25">
      <c r="A202" s="23" t="str">
        <f t="shared" si="114"/>
        <v>CIMS.CAN.ON.Transportation Freight.Freight.Land.HeavyTrucksMarket share</v>
      </c>
      <c r="B202" s="1" t="s">
        <v>56</v>
      </c>
      <c r="C202" s="1" t="s">
        <v>296</v>
      </c>
      <c r="D202" s="1" t="s">
        <v>253</v>
      </c>
      <c r="E202" s="1" t="s">
        <v>240</v>
      </c>
      <c r="G202" s="1" t="s">
        <v>241</v>
      </c>
      <c r="H202" s="15">
        <f t="shared" ref="H202:R202" si="134">INDEX($T202:$AT202,MATCH(H$1,$T$2:$AT$2,0))/INDEX($T201:$AT201,MATCH(H$1,$T$2:$AT$2,0))</f>
        <v>0.4653338061611747</v>
      </c>
      <c r="I202" s="15">
        <f t="shared" si="134"/>
        <v>0.50000669288943822</v>
      </c>
      <c r="J202" s="15">
        <f t="shared" ref="J202" si="135">INDEX($T202:$AT202,MATCH(J$1,$T$2:$AT$2,0))/INDEX($T201:$AT201,MATCH(J$1,$T$2:$AT$2,0))</f>
        <v>0.52604053040469367</v>
      </c>
      <c r="K202" s="15">
        <f t="shared" si="134"/>
        <v>0.5123355014038361</v>
      </c>
      <c r="L202" s="15">
        <f t="shared" si="134"/>
        <v>0.48975789729002994</v>
      </c>
      <c r="M202" s="15">
        <f t="shared" si="134"/>
        <v>0.48975789729002994</v>
      </c>
      <c r="N202" s="15">
        <f t="shared" si="134"/>
        <v>0.48975789729002994</v>
      </c>
      <c r="O202" s="15">
        <f t="shared" si="134"/>
        <v>0.48975789729002994</v>
      </c>
      <c r="P202" s="15">
        <f t="shared" si="134"/>
        <v>0.48975789729003</v>
      </c>
      <c r="Q202" s="15">
        <f t="shared" si="134"/>
        <v>0.48975789729002994</v>
      </c>
      <c r="R202" s="15">
        <f t="shared" si="134"/>
        <v>0.48975789729002989</v>
      </c>
      <c r="T202" s="5">
        <f>SUM(ON!C$173)*1000</f>
        <v>71039600.371068314</v>
      </c>
      <c r="U202" s="5">
        <f>SUM(ON!D$173)*1000</f>
        <v>66738674.107039146</v>
      </c>
      <c r="V202" s="5">
        <f>SUM(ON!E$173)*1000</f>
        <v>67210848.670614228</v>
      </c>
      <c r="W202" s="5">
        <f>SUM(ON!F$173)*1000</f>
        <v>71646946.920144498</v>
      </c>
      <c r="X202" s="5">
        <f>SUM(ON!G$173)*1000</f>
        <v>75847432.296206757</v>
      </c>
      <c r="Y202" s="5">
        <f>SUM(ON!H$173)*1000</f>
        <v>83065659.626108065</v>
      </c>
      <c r="Z202" s="5">
        <f>SUM(ON!I$173)*1000</f>
        <v>76786744.143613353</v>
      </c>
      <c r="AA202" s="5">
        <f>SUM(ON!J$173)*1000</f>
        <v>74504584.760551125</v>
      </c>
      <c r="AB202" s="5">
        <f>SUM(ON!K$173)*1000</f>
        <v>73229639.851867735</v>
      </c>
      <c r="AC202" s="5">
        <f>SUM(ON!L$173)*1000</f>
        <v>67802292.440141484</v>
      </c>
      <c r="AD202" s="5">
        <f>SUM(ON!M$173)*1000</f>
        <v>72731807.452575684</v>
      </c>
      <c r="AE202" s="5">
        <f>SUM(ON!N$173)*1000</f>
        <v>77167190.313200444</v>
      </c>
      <c r="AF202" s="5">
        <f>SUM(ON!O$173)*1000</f>
        <v>80386145.862434015</v>
      </c>
      <c r="AG202" s="5">
        <f>SUM(ON!P$173)*1000</f>
        <v>82454000.179798186</v>
      </c>
      <c r="AH202" s="5">
        <f>SUM(ON!Q$173)*1000</f>
        <v>83831740.199078158</v>
      </c>
      <c r="AI202" s="5">
        <f>SUM(ON!R$173)*1000</f>
        <v>87235578.807268605</v>
      </c>
      <c r="AJ202" s="5">
        <f>SUM(ON!S$173)*1000</f>
        <v>90974349.09879747</v>
      </c>
      <c r="AK202" s="5">
        <f>SUM(ON!T$173)*1000</f>
        <v>92743972.401428759</v>
      </c>
      <c r="AL202" s="5">
        <f>SUM(ON!U$173)*1000</f>
        <v>85162195.505321056</v>
      </c>
      <c r="AM202" s="5">
        <f>SUM(ON!V$173)*1000</f>
        <v>87620030.56121701</v>
      </c>
      <c r="AN202" s="5">
        <f>SUM(ON!W$173)*1000</f>
        <v>80311735.613973007</v>
      </c>
      <c r="AO202" s="47">
        <f t="shared" ref="AO202:AO241" si="136">AM202*(1+$AV202)^5</f>
        <v>92089532.709908217</v>
      </c>
      <c r="AP202" s="19">
        <f t="shared" ref="AP202:AP203" si="137">AO202*(1+$AV202)^5</f>
        <v>96787024.387126222</v>
      </c>
      <c r="AQ202" s="19">
        <f t="shared" ref="AQ202:AQ203" si="138">AP202*(1+$AV202)^5</f>
        <v>101724135.35014345</v>
      </c>
      <c r="AR202" s="19">
        <f t="shared" ref="AR202:AR203" si="139">AQ202*(1+$AV202)^5</f>
        <v>106913088.59073344</v>
      </c>
      <c r="AS202" s="19">
        <f t="shared" ref="AS202:AS203" si="140">AR202*(1+$AV202)^5</f>
        <v>112366730.59609248</v>
      </c>
      <c r="AT202" s="19">
        <f t="shared" ref="AT202:AT203" si="141">AS202*(1+$AV202)^5</f>
        <v>118098563.15337235</v>
      </c>
      <c r="AV202" s="46">
        <f t="shared" si="111"/>
        <v>0.01</v>
      </c>
    </row>
    <row r="203" spans="1:48" x14ac:dyDescent="0.25">
      <c r="A203" s="23" t="str">
        <f t="shared" si="114"/>
        <v>CIMS.CAN.ON.Transportation Freight.Freight.Land.HeavyRailMarket share</v>
      </c>
      <c r="B203" s="1" t="s">
        <v>56</v>
      </c>
      <c r="C203" s="1" t="s">
        <v>296</v>
      </c>
      <c r="D203" s="1" t="s">
        <v>55</v>
      </c>
      <c r="E203" s="1" t="s">
        <v>240</v>
      </c>
      <c r="G203" s="1" t="s">
        <v>241</v>
      </c>
      <c r="H203" s="15">
        <f t="shared" ref="H203:R203" si="142">INDEX($T203:$AT203,MATCH(H$1,$T$2:$AT$2,0))/INDEX($T201:$AT201,MATCH(H$1,$T$2:$AT$2,0))</f>
        <v>0.53466619383882541</v>
      </c>
      <c r="I203" s="15">
        <f t="shared" si="142"/>
        <v>0.49999330711056167</v>
      </c>
      <c r="J203" s="15">
        <f t="shared" ref="J203" si="143">INDEX($T203:$AT203,MATCH(J$1,$T$2:$AT$2,0))/INDEX($T201:$AT201,MATCH(J$1,$T$2:$AT$2,0))</f>
        <v>0.47395946959530644</v>
      </c>
      <c r="K203" s="15">
        <f t="shared" si="142"/>
        <v>0.48766449859616384</v>
      </c>
      <c r="L203" s="15">
        <f t="shared" si="142"/>
        <v>0.51024210270997006</v>
      </c>
      <c r="M203" s="15">
        <f t="shared" si="142"/>
        <v>0.51024210270997006</v>
      </c>
      <c r="N203" s="15">
        <f t="shared" si="142"/>
        <v>0.51024210270997006</v>
      </c>
      <c r="O203" s="15">
        <f t="shared" si="142"/>
        <v>0.51024210270997006</v>
      </c>
      <c r="P203" s="15">
        <f t="shared" si="142"/>
        <v>0.51024210270997006</v>
      </c>
      <c r="Q203" s="15">
        <f t="shared" si="142"/>
        <v>0.51024210270997006</v>
      </c>
      <c r="R203" s="15">
        <f t="shared" si="142"/>
        <v>0.51024210270997006</v>
      </c>
      <c r="T203" s="5">
        <f>SUM(ON!C$209)*1000</f>
        <v>81624142.151998639</v>
      </c>
      <c r="U203" s="5">
        <f>SUM(ON!D$209)*1000</f>
        <v>78132556.969478264</v>
      </c>
      <c r="V203" s="5">
        <f>SUM(ON!E$209)*1000</f>
        <v>77994666.500922084</v>
      </c>
      <c r="W203" s="5">
        <f>SUM(ON!F$209)*1000</f>
        <v>67873997.279083237</v>
      </c>
      <c r="X203" s="5">
        <f>SUM(ON!G$209)*1000</f>
        <v>79282750.197958559</v>
      </c>
      <c r="Y203" s="5">
        <f>SUM(ON!H$209)*1000</f>
        <v>83063435.858770937</v>
      </c>
      <c r="Z203" s="5">
        <f>SUM(ON!I$209)*1000</f>
        <v>75318226.745043218</v>
      </c>
      <c r="AA203" s="5">
        <f>SUM(ON!J$209)*1000</f>
        <v>74594305.763528973</v>
      </c>
      <c r="AB203" s="5">
        <f>SUM(ON!K$209)*1000</f>
        <v>66897196.377282105</v>
      </c>
      <c r="AC203" s="5">
        <f>SUM(ON!L$209)*1000</f>
        <v>51779181.537626363</v>
      </c>
      <c r="AD203" s="5">
        <f>SUM(ON!M$209)*1000</f>
        <v>65530937.048540287</v>
      </c>
      <c r="AE203" s="5">
        <f>SUM(ON!N$209)*1000</f>
        <v>63218045.946793519</v>
      </c>
      <c r="AF203" s="5">
        <f>SUM(ON!O$209)*1000</f>
        <v>61064807.264226951</v>
      </c>
      <c r="AG203" s="5">
        <f>SUM(ON!P$209)*1000</f>
        <v>69896795.377067268</v>
      </c>
      <c r="AH203" s="5">
        <f>SUM(ON!Q$209)*1000</f>
        <v>78777057.475921303</v>
      </c>
      <c r="AI203" s="5">
        <f>SUM(ON!R$209)*1000</f>
        <v>83034836.903211817</v>
      </c>
      <c r="AJ203" s="5">
        <f>SUM(ON!S$209)*1000</f>
        <v>88072482.480557725</v>
      </c>
      <c r="AK203" s="5">
        <f>SUM(ON!T$209)*1000</f>
        <v>81998482.810829595</v>
      </c>
      <c r="AL203" s="5">
        <f>SUM(ON!U$209)*1000</f>
        <v>90293495.951449051</v>
      </c>
      <c r="AM203" s="5">
        <f>SUM(ON!V$209)*1000</f>
        <v>91284752.896167994</v>
      </c>
      <c r="AN203" s="5">
        <f>SUM(ON!W$209)*1000</f>
        <v>87684517.597940847</v>
      </c>
      <c r="AO203" s="47">
        <f t="shared" si="136"/>
        <v>95941192.714767635</v>
      </c>
      <c r="AP203" s="19">
        <f t="shared" si="137"/>
        <v>100835157.76180167</v>
      </c>
      <c r="AQ203" s="19">
        <f t="shared" si="138"/>
        <v>105978764.21107258</v>
      </c>
      <c r="AR203" s="19">
        <f t="shared" si="139"/>
        <v>111384746.28301547</v>
      </c>
      <c r="AS203" s="19">
        <f t="shared" si="140"/>
        <v>117066487.77128787</v>
      </c>
      <c r="AT203" s="19">
        <f t="shared" si="141"/>
        <v>123038055.1775323</v>
      </c>
      <c r="AV203" s="46">
        <f t="shared" si="111"/>
        <v>0.01</v>
      </c>
    </row>
    <row r="204" spans="1:48" x14ac:dyDescent="0.25">
      <c r="A204" s="23" t="str">
        <f t="shared" si="114"/>
        <v>CIMS.CAN.ON.Transportation Freight.Freight.Land.Light MediumOutput</v>
      </c>
      <c r="B204" s="1" t="s">
        <v>42</v>
      </c>
      <c r="C204" s="1" t="s">
        <v>296</v>
      </c>
      <c r="E204" s="1" t="s">
        <v>251</v>
      </c>
      <c r="G204" s="1" t="s">
        <v>232</v>
      </c>
      <c r="H204" s="15">
        <f t="shared" ref="H204:H230" si="144">T204</f>
        <v>18.062280800253905</v>
      </c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T204" s="15">
        <f>AVERAGE(CAN!$C$42:$W$42)/1000</f>
        <v>18.062280800253905</v>
      </c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42"/>
      <c r="AP204" s="42"/>
      <c r="AQ204" s="42"/>
      <c r="AR204" s="42"/>
      <c r="AS204" s="42"/>
      <c r="AT204" s="42"/>
    </row>
    <row r="205" spans="1:48" x14ac:dyDescent="0.25">
      <c r="A205" s="23" t="str">
        <f t="shared" si="114"/>
        <v>CIMS.CAN.ON.Transportation Freight.Freight.Land.Light MediumDiesel ExistingService requestedCIMS.CAN.ON.Fuel Blends.Diesel_Transportation</v>
      </c>
      <c r="B205" s="1" t="s">
        <v>42</v>
      </c>
      <c r="C205" s="1" t="s">
        <v>296</v>
      </c>
      <c r="D205" s="1" t="s">
        <v>234</v>
      </c>
      <c r="E205" s="1" t="s">
        <v>239</v>
      </c>
      <c r="F205" s="1" t="s">
        <v>330</v>
      </c>
      <c r="G205" s="1" t="s">
        <v>233</v>
      </c>
      <c r="H205" s="15">
        <f t="shared" si="144"/>
        <v>7.6359591167700938</v>
      </c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T205" s="15">
        <f>ON!$C$56*1000</f>
        <v>7.6359591167700938</v>
      </c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42"/>
      <c r="AP205" s="42"/>
      <c r="AQ205" s="42"/>
      <c r="AR205" s="42"/>
      <c r="AS205" s="42"/>
      <c r="AT205" s="42"/>
    </row>
    <row r="206" spans="1:48" x14ac:dyDescent="0.25">
      <c r="A206" s="23" t="str">
        <f t="shared" si="114"/>
        <v>CIMS.CAN.ON.Transportation Freight.Freight.Land.Light MediumDiesel StandardService requestedCIMS.CAN.ON.Fuel Blends.Diesel_Transportation</v>
      </c>
      <c r="B206" s="1" t="s">
        <v>42</v>
      </c>
      <c r="C206" s="1" t="s">
        <v>296</v>
      </c>
      <c r="D206" s="1" t="s">
        <v>235</v>
      </c>
      <c r="E206" s="1" t="s">
        <v>239</v>
      </c>
      <c r="F206" s="1" t="s">
        <v>330</v>
      </c>
      <c r="G206" s="1" t="s">
        <v>233</v>
      </c>
      <c r="H206" s="15">
        <f t="shared" si="144"/>
        <v>6.6517474819567797</v>
      </c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T206" s="15">
        <f>ON!$M$56*1000</f>
        <v>6.6517474819567797</v>
      </c>
      <c r="U206" s="1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19"/>
      <c r="AP206" s="19"/>
      <c r="AQ206" s="19"/>
      <c r="AR206" s="19"/>
      <c r="AS206" s="19"/>
      <c r="AT206" s="19"/>
    </row>
    <row r="207" spans="1:48" x14ac:dyDescent="0.25">
      <c r="A207" s="23" t="str">
        <f t="shared" si="114"/>
        <v>CIMS.CAN.ON.Transportation Freight.Freight.Land.Light MediumDiesel EfficientService requestedCIMS.CAN.ON.Fuel Blends.Diesel_Transportation</v>
      </c>
      <c r="B207" s="1" t="s">
        <v>42</v>
      </c>
      <c r="C207" s="1" t="s">
        <v>296</v>
      </c>
      <c r="D207" s="1" t="s">
        <v>236</v>
      </c>
      <c r="E207" s="1" t="s">
        <v>239</v>
      </c>
      <c r="F207" s="1" t="s">
        <v>330</v>
      </c>
      <c r="G207" s="1" t="s">
        <v>233</v>
      </c>
      <c r="H207" s="15">
        <f t="shared" si="144"/>
        <v>5.8923938012378754</v>
      </c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T207" s="15">
        <f>ON!$W$56*1000</f>
        <v>5.8923938012378754</v>
      </c>
      <c r="U207" s="1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19"/>
      <c r="AP207" s="19"/>
      <c r="AQ207" s="19"/>
      <c r="AR207" s="19"/>
      <c r="AS207" s="19"/>
      <c r="AT207" s="19"/>
    </row>
    <row r="208" spans="1:48" x14ac:dyDescent="0.25">
      <c r="A208" s="23" t="str">
        <f t="shared" si="114"/>
        <v>CIMS.CAN.ON.Transportation Freight.Freight.Land.Light MediumGasoline ExistingService requestedCIMS.CAN.ON.Fuel Blends.Gasoline_Transportation</v>
      </c>
      <c r="B208" s="1" t="s">
        <v>42</v>
      </c>
      <c r="C208" s="1" t="s">
        <v>296</v>
      </c>
      <c r="D208" s="1" t="s">
        <v>242</v>
      </c>
      <c r="E208" s="1" t="s">
        <v>239</v>
      </c>
      <c r="F208" s="1" t="s">
        <v>331</v>
      </c>
      <c r="G208" s="1" t="s">
        <v>233</v>
      </c>
      <c r="H208" s="15">
        <f t="shared" si="144"/>
        <v>7.6359591167700938</v>
      </c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T208" s="15">
        <f>ON!$C$56*1000</f>
        <v>7.6359591167700938</v>
      </c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42"/>
      <c r="AP208" s="42"/>
      <c r="AQ208" s="42"/>
      <c r="AR208" s="42"/>
      <c r="AS208" s="42"/>
      <c r="AT208" s="42"/>
    </row>
    <row r="209" spans="1:46" x14ac:dyDescent="0.25">
      <c r="A209" s="23" t="str">
        <f t="shared" si="114"/>
        <v>CIMS.CAN.ON.Transportation Freight.Freight.Land.Light MediumGasoline StandardService requestedCIMS.CAN.ON.Fuel Blends.Gasoline_Transportation</v>
      </c>
      <c r="B209" s="1" t="s">
        <v>42</v>
      </c>
      <c r="C209" s="1" t="s">
        <v>296</v>
      </c>
      <c r="D209" s="1" t="s">
        <v>243</v>
      </c>
      <c r="E209" s="1" t="s">
        <v>239</v>
      </c>
      <c r="F209" s="1" t="s">
        <v>331</v>
      </c>
      <c r="G209" s="1" t="s">
        <v>233</v>
      </c>
      <c r="H209" s="15">
        <f t="shared" si="144"/>
        <v>6.6517474819567797</v>
      </c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T209" s="15">
        <f>ON!$M$56*1000</f>
        <v>6.6517474819567797</v>
      </c>
      <c r="U209" s="1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19"/>
      <c r="AP209" s="19"/>
      <c r="AQ209" s="19"/>
      <c r="AR209" s="19"/>
      <c r="AS209" s="19"/>
      <c r="AT209" s="19"/>
    </row>
    <row r="210" spans="1:46" x14ac:dyDescent="0.25">
      <c r="A210" s="23" t="str">
        <f t="shared" si="114"/>
        <v>CIMS.CAN.ON.Transportation Freight.Freight.Land.Light MediumGasoline EfficientService requestedCIMS.CAN.ON.Fuel Blends.Gasoline_Transportation</v>
      </c>
      <c r="B210" s="1" t="s">
        <v>42</v>
      </c>
      <c r="C210" s="1" t="s">
        <v>296</v>
      </c>
      <c r="D210" s="1" t="s">
        <v>244</v>
      </c>
      <c r="E210" s="1" t="s">
        <v>239</v>
      </c>
      <c r="F210" s="1" t="s">
        <v>331</v>
      </c>
      <c r="G210" s="1" t="s">
        <v>233</v>
      </c>
      <c r="H210" s="15">
        <f t="shared" si="144"/>
        <v>5.8923938012378754</v>
      </c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T210" s="15">
        <f>ON!$W$56*1000</f>
        <v>5.8923938012378754</v>
      </c>
      <c r="U210" s="1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19"/>
      <c r="AP210" s="19"/>
      <c r="AQ210" s="19"/>
      <c r="AR210" s="19"/>
      <c r="AS210" s="19"/>
      <c r="AT210" s="19"/>
    </row>
    <row r="211" spans="1:46" x14ac:dyDescent="0.25">
      <c r="A211" s="23" t="str">
        <f t="shared" si="114"/>
        <v>CIMS.CAN.ON.Transportation Freight.Freight.Land.Light MediumDiesel ExistingMarket share</v>
      </c>
      <c r="B211" s="1" t="s">
        <v>42</v>
      </c>
      <c r="C211" s="1" t="s">
        <v>296</v>
      </c>
      <c r="D211" s="1" t="s">
        <v>234</v>
      </c>
      <c r="E211" s="1" t="s">
        <v>240</v>
      </c>
      <c r="G211" s="1" t="s">
        <v>241</v>
      </c>
      <c r="H211" s="15">
        <f t="shared" si="144"/>
        <v>0.21062733291692742</v>
      </c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T211" s="15">
        <f>ON!$C$60</f>
        <v>0.21062733291692742</v>
      </c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42"/>
      <c r="AP211" s="42"/>
      <c r="AQ211" s="42"/>
      <c r="AR211" s="42"/>
      <c r="AS211" s="42"/>
      <c r="AT211" s="42"/>
    </row>
    <row r="212" spans="1:46" x14ac:dyDescent="0.25">
      <c r="A212" s="23" t="str">
        <f t="shared" si="114"/>
        <v>CIMS.CAN.ON.Transportation Freight.Freight.Land.Light MediumGasoline ExistingMarket share</v>
      </c>
      <c r="B212" s="1" t="s">
        <v>42</v>
      </c>
      <c r="C212" s="1" t="s">
        <v>296</v>
      </c>
      <c r="D212" s="1" t="s">
        <v>242</v>
      </c>
      <c r="E212" s="1" t="s">
        <v>240</v>
      </c>
      <c r="G212" s="1" t="s">
        <v>241</v>
      </c>
      <c r="H212" s="15">
        <f t="shared" si="144"/>
        <v>0.76831468990096752</v>
      </c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T212" s="15">
        <f>ON!$C$62</f>
        <v>0.76831468990096752</v>
      </c>
      <c r="U212" s="1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19"/>
      <c r="AP212" s="19"/>
      <c r="AQ212" s="19"/>
      <c r="AR212" s="19"/>
      <c r="AS212" s="19"/>
      <c r="AT212" s="19"/>
    </row>
    <row r="213" spans="1:46" x14ac:dyDescent="0.25">
      <c r="A213" s="23" t="str">
        <f t="shared" si="114"/>
        <v>CIMS.CAN.ON.Transportation Freight.Freight.Land.Light MediumPropaneMarket share</v>
      </c>
      <c r="B213" s="1" t="s">
        <v>42</v>
      </c>
      <c r="C213" s="1" t="s">
        <v>296</v>
      </c>
      <c r="D213" s="1" t="s">
        <v>1</v>
      </c>
      <c r="E213" s="1" t="s">
        <v>240</v>
      </c>
      <c r="G213" s="1" t="s">
        <v>241</v>
      </c>
      <c r="H213" s="15">
        <f t="shared" si="144"/>
        <v>2.0695568113116493E-2</v>
      </c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T213" s="15">
        <f>ON!$C$67</f>
        <v>2.0695568113116493E-2</v>
      </c>
      <c r="U213" s="1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19"/>
      <c r="AP213" s="19"/>
      <c r="AQ213" s="19"/>
      <c r="AR213" s="19"/>
      <c r="AS213" s="19"/>
      <c r="AT213" s="19"/>
    </row>
    <row r="214" spans="1:46" x14ac:dyDescent="0.25">
      <c r="A214" s="23" t="str">
        <f t="shared" si="114"/>
        <v>CIMS.CAN.ON.Transportation Freight.Freight.Land.Heavy.TrucksOutput</v>
      </c>
      <c r="B214" s="1" t="s">
        <v>57</v>
      </c>
      <c r="C214" s="1" t="s">
        <v>296</v>
      </c>
      <c r="E214" s="1" t="s">
        <v>251</v>
      </c>
      <c r="G214" s="1" t="s">
        <v>232</v>
      </c>
      <c r="H214" s="15">
        <f t="shared" si="144"/>
        <v>593.0729841188803</v>
      </c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T214" s="15">
        <f>AVERAGE(CAN!$C$178:$W$178)/1000</f>
        <v>593.0729841188803</v>
      </c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42"/>
      <c r="AP214" s="42"/>
      <c r="AQ214" s="42"/>
      <c r="AR214" s="42"/>
      <c r="AS214" s="42"/>
      <c r="AT214" s="42"/>
    </row>
    <row r="215" spans="1:46" x14ac:dyDescent="0.25">
      <c r="A215" s="23" t="str">
        <f t="shared" si="114"/>
        <v>CIMS.CAN.ON.Transportation Freight.Freight.Land.Heavy.TrucksDiesel ExistingService requestedCIMS.CAN.ON.Fuel Blends.Diesel_Transportation</v>
      </c>
      <c r="B215" s="1" t="s">
        <v>57</v>
      </c>
      <c r="C215" s="1" t="s">
        <v>296</v>
      </c>
      <c r="D215" s="1" t="s">
        <v>234</v>
      </c>
      <c r="E215" s="1" t="s">
        <v>239</v>
      </c>
      <c r="F215" s="1" t="s">
        <v>330</v>
      </c>
      <c r="G215" s="1" t="s">
        <v>233</v>
      </c>
      <c r="H215" s="15">
        <f t="shared" si="144"/>
        <v>1.9845319971340358</v>
      </c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T215" s="15">
        <f>ON!$C$192*1000</f>
        <v>1.9845319971340358</v>
      </c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42"/>
      <c r="AP215" s="42"/>
      <c r="AQ215" s="42"/>
      <c r="AR215" s="42"/>
      <c r="AS215" s="42"/>
      <c r="AT215" s="42"/>
    </row>
    <row r="216" spans="1:46" x14ac:dyDescent="0.25">
      <c r="A216" s="23" t="str">
        <f t="shared" si="114"/>
        <v>CIMS.CAN.ON.Transportation Freight.Freight.Land.Heavy.TrucksDiesel StandardService requestedCIMS.CAN.ON.Fuel Blends.Diesel_Transportation</v>
      </c>
      <c r="B216" s="1" t="s">
        <v>57</v>
      </c>
      <c r="C216" s="1" t="s">
        <v>296</v>
      </c>
      <c r="D216" s="1" t="s">
        <v>235</v>
      </c>
      <c r="E216" s="1" t="s">
        <v>239</v>
      </c>
      <c r="F216" s="1" t="s">
        <v>330</v>
      </c>
      <c r="G216" s="1" t="s">
        <v>233</v>
      </c>
      <c r="H216" s="15">
        <f t="shared" si="144"/>
        <v>1.8493922833431926</v>
      </c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T216" s="43">
        <f>ON!$G$192*1000</f>
        <v>1.8493922833431926</v>
      </c>
      <c r="U216" s="1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19"/>
      <c r="AP216" s="19"/>
      <c r="AQ216" s="19"/>
      <c r="AR216" s="19"/>
      <c r="AS216" s="19"/>
      <c r="AT216" s="19"/>
    </row>
    <row r="217" spans="1:46" x14ac:dyDescent="0.25">
      <c r="A217" s="23" t="str">
        <f t="shared" si="114"/>
        <v>CIMS.CAN.ON.Transportation Freight.Freight.Land.Heavy.TrucksDiesel EfficientService requestedCIMS.CAN.ON.Fuel Blends.Diesel_Transportation</v>
      </c>
      <c r="B217" s="1" t="s">
        <v>57</v>
      </c>
      <c r="C217" s="1" t="s">
        <v>296</v>
      </c>
      <c r="D217" s="1" t="s">
        <v>236</v>
      </c>
      <c r="E217" s="1" t="s">
        <v>239</v>
      </c>
      <c r="F217" s="1" t="s">
        <v>330</v>
      </c>
      <c r="G217" s="1" t="s">
        <v>233</v>
      </c>
      <c r="H217" s="15">
        <f t="shared" si="144"/>
        <v>1.7243882844925731</v>
      </c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T217" s="15">
        <f>ON!$W$192*1000</f>
        <v>1.7243882844925731</v>
      </c>
      <c r="U217" s="1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19"/>
      <c r="AP217" s="19"/>
      <c r="AQ217" s="19"/>
      <c r="AR217" s="19"/>
      <c r="AS217" s="19"/>
      <c r="AT217" s="19"/>
    </row>
    <row r="218" spans="1:46" x14ac:dyDescent="0.25">
      <c r="A218" s="23" t="str">
        <f t="shared" si="114"/>
        <v>CIMS.CAN.ON.Transportation Freight.Freight.Land.Heavy.TrucksDiesel ExistingMarket share</v>
      </c>
      <c r="B218" s="1" t="s">
        <v>57</v>
      </c>
      <c r="C218" s="1" t="s">
        <v>296</v>
      </c>
      <c r="D218" s="1" t="s">
        <v>234</v>
      </c>
      <c r="E218" s="1" t="s">
        <v>240</v>
      </c>
      <c r="G218" s="1" t="s">
        <v>241</v>
      </c>
      <c r="H218" s="15">
        <f t="shared" si="144"/>
        <v>1</v>
      </c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T218" s="15">
        <f>ON!$C$196</f>
        <v>1</v>
      </c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42"/>
      <c r="AP218" s="42"/>
      <c r="AQ218" s="42"/>
      <c r="AR218" s="42"/>
      <c r="AS218" s="42"/>
      <c r="AT218" s="42"/>
    </row>
    <row r="219" spans="1:46" x14ac:dyDescent="0.25">
      <c r="A219" s="23" t="str">
        <f t="shared" si="114"/>
        <v>CIMS.CAN.ON.Transportation Freight.Freight.Land.Heavy.RailDiesel ExistingService requestedCIMS.Generic Fuels.Diesel</v>
      </c>
      <c r="B219" s="1" t="s">
        <v>58</v>
      </c>
      <c r="C219" s="1" t="s">
        <v>296</v>
      </c>
      <c r="D219" s="1" t="s">
        <v>234</v>
      </c>
      <c r="E219" s="1" t="s">
        <v>239</v>
      </c>
      <c r="F219" s="1" t="s">
        <v>245</v>
      </c>
      <c r="G219" s="1" t="s">
        <v>233</v>
      </c>
      <c r="H219" s="15">
        <f t="shared" si="144"/>
        <v>0.25272353811187831</v>
      </c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T219" s="15">
        <f>ON!$C$230*1000</f>
        <v>0.25272353811187831</v>
      </c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42"/>
      <c r="AP219" s="42"/>
      <c r="AQ219" s="42"/>
      <c r="AR219" s="42"/>
      <c r="AS219" s="42"/>
      <c r="AT219" s="42"/>
    </row>
    <row r="220" spans="1:46" x14ac:dyDescent="0.25">
      <c r="A220" s="23" t="str">
        <f t="shared" si="114"/>
        <v>CIMS.CAN.ON.Transportation Freight.Freight.Land.Heavy.RailDiesel StandardService requestedCIMS.Generic Fuels.Diesel</v>
      </c>
      <c r="B220" s="1" t="s">
        <v>58</v>
      </c>
      <c r="C220" s="1" t="s">
        <v>296</v>
      </c>
      <c r="D220" s="1" t="s">
        <v>235</v>
      </c>
      <c r="E220" s="1" t="s">
        <v>239</v>
      </c>
      <c r="F220" s="1" t="s">
        <v>245</v>
      </c>
      <c r="G220" s="1" t="s">
        <v>233</v>
      </c>
      <c r="H220" s="15">
        <f t="shared" si="144"/>
        <v>0.23774170951439241</v>
      </c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T220" s="15">
        <f>ON!$M$230*1000</f>
        <v>0.23774170951439241</v>
      </c>
      <c r="U220" s="1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19"/>
      <c r="AP220" s="19"/>
      <c r="AQ220" s="19"/>
      <c r="AR220" s="19"/>
      <c r="AS220" s="19"/>
      <c r="AT220" s="19"/>
    </row>
    <row r="221" spans="1:46" x14ac:dyDescent="0.25">
      <c r="A221" s="23" t="str">
        <f t="shared" si="114"/>
        <v>CIMS.CAN.ON.Transportation Freight.Freight.Land.Heavy.RailDiesel EfficientService requestedCIMS.Generic Fuels.Diesel</v>
      </c>
      <c r="B221" s="1" t="s">
        <v>58</v>
      </c>
      <c r="C221" s="1" t="s">
        <v>296</v>
      </c>
      <c r="D221" s="1" t="s">
        <v>236</v>
      </c>
      <c r="E221" s="1" t="s">
        <v>239</v>
      </c>
      <c r="F221" s="1" t="s">
        <v>245</v>
      </c>
      <c r="G221" s="1" t="s">
        <v>233</v>
      </c>
      <c r="H221" s="15">
        <f t="shared" si="144"/>
        <v>0.21527002163085715</v>
      </c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T221" s="15">
        <f>ON!$W$230*1000</f>
        <v>0.21527002163085715</v>
      </c>
      <c r="U221" s="1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19"/>
      <c r="AP221" s="19"/>
      <c r="AQ221" s="19"/>
      <c r="AR221" s="19"/>
      <c r="AS221" s="19"/>
      <c r="AT221" s="19"/>
    </row>
    <row r="222" spans="1:46" x14ac:dyDescent="0.25">
      <c r="A222" s="23" t="str">
        <f t="shared" si="114"/>
        <v>CIMS.CAN.ON.Transportation Freight.Freight.Land.Heavy.RailDiesel ExistingMarket share</v>
      </c>
      <c r="B222" s="1" t="s">
        <v>58</v>
      </c>
      <c r="C222" s="1" t="s">
        <v>296</v>
      </c>
      <c r="D222" s="1" t="s">
        <v>234</v>
      </c>
      <c r="E222" s="1" t="s">
        <v>240</v>
      </c>
      <c r="G222" s="1" t="s">
        <v>241</v>
      </c>
      <c r="H222" s="15">
        <f t="shared" si="144"/>
        <v>1</v>
      </c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T222" s="15">
        <f>ON!$C$234</f>
        <v>1</v>
      </c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42"/>
      <c r="AP222" s="42"/>
      <c r="AQ222" s="42"/>
      <c r="AR222" s="42"/>
      <c r="AS222" s="42"/>
      <c r="AT222" s="42"/>
    </row>
    <row r="223" spans="1:46" x14ac:dyDescent="0.25">
      <c r="A223" s="23" t="str">
        <f t="shared" si="114"/>
        <v>CIMS.CAN.ON.Transportation Freight.Freight.MarineDiesel ExistingService requestedCIMS.Generic Fuels.Diesel</v>
      </c>
      <c r="B223" s="1" t="s">
        <v>40</v>
      </c>
      <c r="C223" s="1" t="s">
        <v>296</v>
      </c>
      <c r="D223" s="1" t="s">
        <v>234</v>
      </c>
      <c r="E223" s="1" t="s">
        <v>239</v>
      </c>
      <c r="F223" s="1" t="s">
        <v>245</v>
      </c>
      <c r="G223" s="1" t="s">
        <v>233</v>
      </c>
      <c r="H223" s="15">
        <f t="shared" si="144"/>
        <v>1.5190786913692962</v>
      </c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T223" s="15">
        <f>ON!$C$268*1000</f>
        <v>1.5190786913692962</v>
      </c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42"/>
      <c r="AP223" s="42"/>
      <c r="AQ223" s="42"/>
      <c r="AR223" s="42"/>
      <c r="AS223" s="42"/>
      <c r="AT223" s="42"/>
    </row>
    <row r="224" spans="1:46" x14ac:dyDescent="0.25">
      <c r="A224" s="23" t="str">
        <f t="shared" si="114"/>
        <v>CIMS.CAN.ON.Transportation Freight.Freight.MarineDiesel StandardService requestedCIMS.Generic Fuels.Diesel</v>
      </c>
      <c r="B224" s="1" t="s">
        <v>40</v>
      </c>
      <c r="C224" s="1" t="s">
        <v>296</v>
      </c>
      <c r="D224" s="1" t="s">
        <v>235</v>
      </c>
      <c r="E224" s="1" t="s">
        <v>239</v>
      </c>
      <c r="F224" s="1" t="s">
        <v>245</v>
      </c>
      <c r="G224" s="1" t="s">
        <v>233</v>
      </c>
      <c r="H224" s="15">
        <f t="shared" si="144"/>
        <v>1.3074759932726909</v>
      </c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T224" s="43">
        <f>ON!$P$268*1000</f>
        <v>1.3074759932726909</v>
      </c>
      <c r="U224" s="1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19"/>
      <c r="AP224" s="19"/>
      <c r="AQ224" s="19"/>
      <c r="AR224" s="19"/>
      <c r="AS224" s="19"/>
      <c r="AT224" s="19"/>
    </row>
    <row r="225" spans="1:48" x14ac:dyDescent="0.25">
      <c r="A225" s="23" t="str">
        <f t="shared" si="114"/>
        <v>CIMS.CAN.ON.Transportation Freight.Freight.MarineDiesel EfficientService requestedCIMS.Generic Fuels.Diesel</v>
      </c>
      <c r="B225" s="1" t="s">
        <v>40</v>
      </c>
      <c r="C225" s="1" t="s">
        <v>296</v>
      </c>
      <c r="D225" s="1" t="s">
        <v>236</v>
      </c>
      <c r="E225" s="1" t="s">
        <v>239</v>
      </c>
      <c r="F225" s="1" t="s">
        <v>245</v>
      </c>
      <c r="G225" s="1" t="s">
        <v>233</v>
      </c>
      <c r="H225" s="15">
        <f t="shared" si="144"/>
        <v>1.0421439483818877</v>
      </c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T225" s="15">
        <f>ON!$W$268*1000</f>
        <v>1.0421439483818877</v>
      </c>
      <c r="U225" s="1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19"/>
      <c r="AP225" s="19"/>
      <c r="AQ225" s="19"/>
      <c r="AR225" s="19"/>
      <c r="AS225" s="19"/>
      <c r="AT225" s="19"/>
    </row>
    <row r="226" spans="1:48" x14ac:dyDescent="0.25">
      <c r="A226" s="23" t="str">
        <f t="shared" si="114"/>
        <v>CIMS.CAN.ON.Transportation Freight.Freight.MarineFuel Oil ExistingService requestedCIMS.Generic Fuels.Fuel Oil</v>
      </c>
      <c r="B226" s="1" t="s">
        <v>40</v>
      </c>
      <c r="C226" s="1" t="s">
        <v>296</v>
      </c>
      <c r="D226" s="1" t="s">
        <v>246</v>
      </c>
      <c r="E226" s="1" t="s">
        <v>239</v>
      </c>
      <c r="F226" s="1" t="s">
        <v>249</v>
      </c>
      <c r="G226" s="1" t="s">
        <v>233</v>
      </c>
      <c r="H226" s="15">
        <f t="shared" si="144"/>
        <v>1.5190786913692962</v>
      </c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T226" s="15">
        <f>ON!$C$268*1000</f>
        <v>1.5190786913692962</v>
      </c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42"/>
      <c r="AP226" s="42"/>
      <c r="AQ226" s="42"/>
      <c r="AR226" s="42"/>
      <c r="AS226" s="42"/>
      <c r="AT226" s="42"/>
    </row>
    <row r="227" spans="1:48" x14ac:dyDescent="0.25">
      <c r="A227" s="23" t="str">
        <f t="shared" si="114"/>
        <v>CIMS.CAN.ON.Transportation Freight.Freight.MarineFuel Oil StandardService requestedCIMS.Generic Fuels.Fuel Oil</v>
      </c>
      <c r="B227" s="1" t="s">
        <v>40</v>
      </c>
      <c r="C227" s="1" t="s">
        <v>296</v>
      </c>
      <c r="D227" s="1" t="s">
        <v>247</v>
      </c>
      <c r="E227" s="1" t="s">
        <v>239</v>
      </c>
      <c r="F227" s="1" t="s">
        <v>249</v>
      </c>
      <c r="G227" s="1" t="s">
        <v>233</v>
      </c>
      <c r="H227" s="15">
        <f t="shared" si="144"/>
        <v>1.3074759932726909</v>
      </c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T227" s="43">
        <f>ON!$P$268*1000</f>
        <v>1.3074759932726909</v>
      </c>
      <c r="U227" s="1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19"/>
      <c r="AP227" s="19"/>
      <c r="AQ227" s="19"/>
      <c r="AR227" s="19"/>
      <c r="AS227" s="19"/>
      <c r="AT227" s="19"/>
    </row>
    <row r="228" spans="1:48" x14ac:dyDescent="0.25">
      <c r="A228" s="23" t="str">
        <f t="shared" si="114"/>
        <v>CIMS.CAN.ON.Transportation Freight.Freight.MarineFuel Oil EfficientService requestedCIMS.Generic Fuels.Fuel Oil</v>
      </c>
      <c r="B228" s="1" t="s">
        <v>40</v>
      </c>
      <c r="C228" s="1" t="s">
        <v>296</v>
      </c>
      <c r="D228" s="1" t="s">
        <v>248</v>
      </c>
      <c r="E228" s="1" t="s">
        <v>239</v>
      </c>
      <c r="F228" s="1" t="s">
        <v>249</v>
      </c>
      <c r="G228" s="1" t="s">
        <v>233</v>
      </c>
      <c r="H228" s="15">
        <f t="shared" si="144"/>
        <v>1.0421439483818877</v>
      </c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T228" s="15">
        <f>ON!$W$268*1000</f>
        <v>1.0421439483818877</v>
      </c>
      <c r="U228" s="1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19"/>
      <c r="AP228" s="19"/>
      <c r="AQ228" s="19"/>
      <c r="AR228" s="19"/>
      <c r="AS228" s="19"/>
      <c r="AT228" s="19"/>
    </row>
    <row r="229" spans="1:48" x14ac:dyDescent="0.25">
      <c r="A229" s="23" t="str">
        <f t="shared" si="114"/>
        <v>CIMS.CAN.ON.Transportation Freight.Freight.MarineDiesel ExistingMarket share</v>
      </c>
      <c r="B229" s="1" t="s">
        <v>40</v>
      </c>
      <c r="C229" s="1" t="s">
        <v>296</v>
      </c>
      <c r="D229" s="1" t="s">
        <v>234</v>
      </c>
      <c r="E229" s="1" t="s">
        <v>240</v>
      </c>
      <c r="G229" s="1" t="s">
        <v>241</v>
      </c>
      <c r="H229" s="15">
        <f t="shared" si="144"/>
        <v>0.320114255347416</v>
      </c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T229" s="15">
        <f>ON!$C$272</f>
        <v>0.320114255347416</v>
      </c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42"/>
      <c r="AP229" s="42"/>
      <c r="AQ229" s="42"/>
      <c r="AR229" s="42"/>
      <c r="AS229" s="42"/>
      <c r="AT229" s="42"/>
    </row>
    <row r="230" spans="1:48" x14ac:dyDescent="0.25">
      <c r="A230" s="23" t="str">
        <f t="shared" si="114"/>
        <v>CIMS.CAN.ON.Transportation Freight.Freight.MarineFuel Oil ExistingMarket share</v>
      </c>
      <c r="B230" s="1" t="s">
        <v>40</v>
      </c>
      <c r="C230" s="1" t="s">
        <v>296</v>
      </c>
      <c r="D230" s="1" t="s">
        <v>246</v>
      </c>
      <c r="E230" s="1" t="s">
        <v>240</v>
      </c>
      <c r="G230" s="1" t="s">
        <v>241</v>
      </c>
      <c r="H230" s="15">
        <f t="shared" si="144"/>
        <v>0.679885744652584</v>
      </c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T230" s="15">
        <f>ON!$C$278</f>
        <v>0.679885744652584</v>
      </c>
      <c r="U230" s="1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19"/>
      <c r="AP230" s="19"/>
      <c r="AQ230" s="19"/>
      <c r="AR230" s="19"/>
      <c r="AS230" s="19"/>
      <c r="AT230" s="19"/>
    </row>
    <row r="231" spans="1:48" x14ac:dyDescent="0.25"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</row>
    <row r="232" spans="1:48" x14ac:dyDescent="0.25">
      <c r="A232" s="23" t="str">
        <f t="shared" ref="A232:A268" si="145">B232&amp;D232&amp;E232&amp;F232</f>
        <v>CIMS.CAN.QCService requestedCIMS.CAN.QC.Transportation Freight</v>
      </c>
      <c r="B232" s="1" t="s">
        <v>120</v>
      </c>
      <c r="C232" s="1" t="s">
        <v>297</v>
      </c>
      <c r="E232" s="1" t="s">
        <v>239</v>
      </c>
      <c r="F232" s="6" t="s">
        <v>121</v>
      </c>
      <c r="G232" s="1" t="s">
        <v>232</v>
      </c>
      <c r="H232" s="5">
        <f t="shared" ref="H232:R232" si="146">INDEX($T232:$AT232,MATCH(H$1,$T$2:$AT$2,0))</f>
        <v>100678747.07353558</v>
      </c>
      <c r="I232" s="5">
        <f t="shared" si="146"/>
        <v>108124892.14279756</v>
      </c>
      <c r="J232" s="5">
        <f t="shared" si="146"/>
        <v>111579535.41527128</v>
      </c>
      <c r="K232" s="5">
        <f t="shared" si="146"/>
        <v>115252531.15306434</v>
      </c>
      <c r="L232" s="5">
        <f t="shared" si="146"/>
        <v>118142196.93481882</v>
      </c>
      <c r="M232" s="5">
        <f t="shared" si="146"/>
        <v>123536703.71323127</v>
      </c>
      <c r="N232" s="5">
        <f t="shared" si="146"/>
        <v>129206384.55267529</v>
      </c>
      <c r="O232" s="5">
        <f t="shared" si="146"/>
        <v>135165276.09579042</v>
      </c>
      <c r="P232" s="5">
        <f t="shared" si="146"/>
        <v>141428130.99506027</v>
      </c>
      <c r="Q232" s="5">
        <f t="shared" si="146"/>
        <v>148010454.43651092</v>
      </c>
      <c r="R232" s="5">
        <f t="shared" si="146"/>
        <v>154928542.52648437</v>
      </c>
      <c r="T232" s="5">
        <f>SUM(QC!C$209,QC!C$247,QC!C$285,QC!C$71,QC!C$105,QC!C$173)*1000</f>
        <v>100678747.07353558</v>
      </c>
      <c r="U232" s="5">
        <f>SUM(QC!D$209,QC!D$247,QC!D$285,QC!D$71,QC!D$105,QC!D$173)*1000</f>
        <v>96034176.011915416</v>
      </c>
      <c r="V232" s="5">
        <f>SUM(QC!E$209,QC!E$247,QC!E$285,QC!E$71,QC!E$105,QC!E$173)*1000</f>
        <v>102045287.54195036</v>
      </c>
      <c r="W232" s="5">
        <f>SUM(QC!F$209,QC!F$247,QC!F$285,QC!F$71,QC!F$105,QC!F$173)*1000</f>
        <v>102012807.69907454</v>
      </c>
      <c r="X232" s="5">
        <f>SUM(QC!G$209,QC!G$247,QC!G$285,QC!G$71,QC!G$105,QC!G$173)*1000</f>
        <v>110939180.28207102</v>
      </c>
      <c r="Y232" s="5">
        <f>SUM(QC!H$209,QC!H$247,QC!H$285,QC!H$71,QC!H$105,QC!H$173)*1000</f>
        <v>108124892.14279756</v>
      </c>
      <c r="Z232" s="5">
        <f>SUM(QC!I$209,QC!I$247,QC!I$285,QC!I$71,QC!I$105,QC!I$173)*1000</f>
        <v>108444721.29584534</v>
      </c>
      <c r="AA232" s="5">
        <f>SUM(QC!J$209,QC!J$247,QC!J$285,QC!J$71,QC!J$105,QC!J$173)*1000</f>
        <v>113063774.92486374</v>
      </c>
      <c r="AB232" s="5">
        <f>SUM(QC!K$209,QC!K$247,QC!K$285,QC!K$71,QC!K$105,QC!K$173)*1000</f>
        <v>117367890.88330179</v>
      </c>
      <c r="AC232" s="5">
        <f>SUM(QC!L$209,QC!L$247,QC!L$285,QC!L$71,QC!L$105,QC!L$173)*1000</f>
        <v>110663964.31711319</v>
      </c>
      <c r="AD232" s="5">
        <f>SUM(QC!M$209,QC!M$247,QC!M$285,QC!M$71,QC!M$105,QC!M$173)*1000</f>
        <v>111579535.41527128</v>
      </c>
      <c r="AE232" s="5">
        <f>SUM(QC!N$209,QC!N$247,QC!N$285,QC!N$71,QC!N$105,QC!N$173)*1000</f>
        <v>113702887.22796848</v>
      </c>
      <c r="AF232" s="5">
        <f>SUM(QC!O$209,QC!O$247,QC!O$285,QC!O$71,QC!O$105,QC!O$173)*1000</f>
        <v>118551948.92618123</v>
      </c>
      <c r="AG232" s="5">
        <f>SUM(QC!P$209,QC!P$247,QC!P$285,QC!P$71,QC!P$105,QC!P$173)*1000</f>
        <v>118117950.99043727</v>
      </c>
      <c r="AH232" s="5">
        <f>SUM(QC!Q$209,QC!Q$247,QC!Q$285,QC!Q$71,QC!Q$105,QC!Q$173)*1000</f>
        <v>114806113.91292475</v>
      </c>
      <c r="AI232" s="5">
        <f>SUM(QC!R$209,QC!R$247,QC!R$285,QC!R$71,QC!R$105,QC!R$173)*1000</f>
        <v>115252531.15306434</v>
      </c>
      <c r="AJ232" s="5">
        <f>SUM(QC!S$209,QC!S$247,QC!S$285,QC!S$71,QC!S$105,QC!S$173)*1000</f>
        <v>124663121.41796906</v>
      </c>
      <c r="AK232" s="5">
        <f>SUM(QC!T$209,QC!T$247,QC!T$285,QC!T$71,QC!T$105,QC!T$173)*1000</f>
        <v>125177438.72339115</v>
      </c>
      <c r="AL232" s="5">
        <f>SUM(QC!U$209,QC!U$247,QC!U$285,QC!U$71,QC!U$105,QC!U$173)*1000</f>
        <v>119800173.17413071</v>
      </c>
      <c r="AM232" s="5">
        <f>SUM(QC!V$209,QC!V$247,QC!V$285,QC!V$71,QC!V$105,QC!V$173)*1000</f>
        <v>118142196.93481882</v>
      </c>
      <c r="AN232" s="5">
        <f>SUM(QC!W$209,QC!W$247,QC!W$285,QC!W$71,QC!W$105,QC!W$173)*1000</f>
        <v>106046356.12716636</v>
      </c>
      <c r="AO232" s="19">
        <f t="shared" ref="AO232" si="147">SUM(AO235:AO237)</f>
        <v>123536703.71323127</v>
      </c>
      <c r="AP232" s="19">
        <f t="shared" ref="AP232:AT232" si="148">SUM(AP235:AP237)</f>
        <v>129206384.55267529</v>
      </c>
      <c r="AQ232" s="19">
        <f t="shared" si="148"/>
        <v>135165276.09579042</v>
      </c>
      <c r="AR232" s="19">
        <f t="shared" si="148"/>
        <v>141428130.99506027</v>
      </c>
      <c r="AS232" s="19">
        <f t="shared" si="148"/>
        <v>148010454.43651092</v>
      </c>
      <c r="AT232" s="19">
        <f t="shared" si="148"/>
        <v>154928542.52648437</v>
      </c>
    </row>
    <row r="233" spans="1:48" x14ac:dyDescent="0.25">
      <c r="A233" s="23" t="str">
        <f t="shared" si="145"/>
        <v>CIMS.CAN.QC.Transportation FreightService requestedCIMS.CAN.QC.Transportation Freight.Freight</v>
      </c>
      <c r="B233" s="1" t="s">
        <v>121</v>
      </c>
      <c r="C233" s="1" t="s">
        <v>297</v>
      </c>
      <c r="E233" s="1" t="s">
        <v>239</v>
      </c>
      <c r="F233" s="1" t="s">
        <v>122</v>
      </c>
      <c r="G233" s="1" t="s">
        <v>232</v>
      </c>
      <c r="H233" s="24">
        <v>1</v>
      </c>
      <c r="I233" s="24">
        <v>1</v>
      </c>
      <c r="J233" s="24">
        <v>1</v>
      </c>
      <c r="K233" s="24">
        <v>1</v>
      </c>
      <c r="L233" s="24">
        <v>1</v>
      </c>
      <c r="M233" s="24">
        <v>1</v>
      </c>
      <c r="N233" s="24">
        <v>1</v>
      </c>
      <c r="O233" s="24">
        <v>1</v>
      </c>
      <c r="P233" s="24">
        <v>1</v>
      </c>
      <c r="Q233" s="24">
        <v>1</v>
      </c>
      <c r="R233" s="24">
        <v>1</v>
      </c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7"/>
      <c r="AP233" s="27"/>
      <c r="AQ233" s="27"/>
      <c r="AR233" s="27"/>
      <c r="AS233" s="27"/>
      <c r="AT233" s="27"/>
    </row>
    <row r="234" spans="1:48" x14ac:dyDescent="0.25">
      <c r="A234" s="23" t="str">
        <f t="shared" si="145"/>
        <v>CIMS.CAN.QC.Transportation FreightService requestedCIMS.CAN.QC.Transportation Freight.Off Road</v>
      </c>
      <c r="B234" s="1" t="s">
        <v>121</v>
      </c>
      <c r="C234" s="1" t="s">
        <v>297</v>
      </c>
      <c r="E234" s="1" t="s">
        <v>239</v>
      </c>
      <c r="F234" s="1" t="s">
        <v>123</v>
      </c>
      <c r="G234" s="1" t="s">
        <v>232</v>
      </c>
      <c r="H234" s="24">
        <f>INDEX(Inputs!$C$27:$C$41,MATCH($F234,Inputs!$B$27:$B$41,0))</f>
        <v>5.8999999999999997E-2</v>
      </c>
      <c r="I234" s="24">
        <f>INDEX(Inputs!$C$27:$C$41,MATCH($F234,Inputs!$B$27:$B$41,0))</f>
        <v>5.8999999999999997E-2</v>
      </c>
      <c r="J234" s="24">
        <f>INDEX(Inputs!$C$27:$C$41,MATCH($F234,Inputs!$B$27:$B$41,0))</f>
        <v>5.8999999999999997E-2</v>
      </c>
      <c r="K234" s="24">
        <f>INDEX(Inputs!$C$27:$C$41,MATCH($F234,Inputs!$B$27:$B$41,0))</f>
        <v>5.8999999999999997E-2</v>
      </c>
      <c r="L234" s="24">
        <f>INDEX(Inputs!$C$27:$C$41,MATCH($F234,Inputs!$B$27:$B$41,0))</f>
        <v>5.8999999999999997E-2</v>
      </c>
      <c r="M234" s="24">
        <f>INDEX(Inputs!$C$27:$C$41,MATCH($F234,Inputs!$B$27:$B$41,0))</f>
        <v>5.8999999999999997E-2</v>
      </c>
      <c r="N234" s="24">
        <f>INDEX(Inputs!$C$27:$C$41,MATCH($F234,Inputs!$B$27:$B$41,0))</f>
        <v>5.8999999999999997E-2</v>
      </c>
      <c r="O234" s="24">
        <f>INDEX(Inputs!$C$27:$C$41,MATCH($F234,Inputs!$B$27:$B$41,0))</f>
        <v>5.8999999999999997E-2</v>
      </c>
      <c r="P234" s="24">
        <f>INDEX(Inputs!$C$27:$C$41,MATCH($F234,Inputs!$B$27:$B$41,0))</f>
        <v>5.8999999999999997E-2</v>
      </c>
      <c r="Q234" s="24">
        <f>INDEX(Inputs!$C$27:$C$41,MATCH($F234,Inputs!$B$27:$B$41,0))</f>
        <v>5.8999999999999997E-2</v>
      </c>
      <c r="R234" s="24">
        <f>INDEX(Inputs!$C$27:$C$41,MATCH($F234,Inputs!$B$27:$B$41,0))</f>
        <v>5.8999999999999997E-2</v>
      </c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7"/>
      <c r="AP234" s="27"/>
      <c r="AQ234" s="27"/>
      <c r="AR234" s="27"/>
      <c r="AS234" s="27"/>
      <c r="AT234" s="27"/>
    </row>
    <row r="235" spans="1:48" x14ac:dyDescent="0.25">
      <c r="A235" s="23" t="str">
        <f t="shared" si="145"/>
        <v>CIMS.CAN.QC.Transportation Freight.FreightService requestedCIMS.CAN.QC.Transportation Freight.Freight.Land</v>
      </c>
      <c r="B235" s="1" t="s">
        <v>122</v>
      </c>
      <c r="C235" s="1" t="s">
        <v>297</v>
      </c>
      <c r="E235" s="1" t="s">
        <v>239</v>
      </c>
      <c r="F235" s="1" t="s">
        <v>124</v>
      </c>
      <c r="G235" s="1" t="s">
        <v>232</v>
      </c>
      <c r="H235" s="15">
        <f t="shared" ref="H235:R235" si="149">INDEX($T235:$AT235,MATCH(H$1,$T$2:$AT$2,0))/INDEX($T232:$AT232,MATCH(H$1,$T$2:$AT$2,0))</f>
        <v>0.86788459059458978</v>
      </c>
      <c r="I235" s="15">
        <f t="shared" si="149"/>
        <v>0.83655597567713014</v>
      </c>
      <c r="J235" s="15">
        <f t="shared" si="149"/>
        <v>0.86734603221870055</v>
      </c>
      <c r="K235" s="15">
        <f t="shared" si="149"/>
        <v>0.90160883585534168</v>
      </c>
      <c r="L235" s="15">
        <f t="shared" si="149"/>
        <v>0.89310636114699993</v>
      </c>
      <c r="M235" s="15">
        <f t="shared" si="149"/>
        <v>0.8976749064732934</v>
      </c>
      <c r="N235" s="15">
        <f t="shared" si="149"/>
        <v>0.90206532452494859</v>
      </c>
      <c r="O235" s="15">
        <f t="shared" si="149"/>
        <v>0.90628271310222386</v>
      </c>
      <c r="P235" s="15">
        <f t="shared" si="149"/>
        <v>0.91033218750859557</v>
      </c>
      <c r="Q235" s="15">
        <f t="shared" si="149"/>
        <v>0.91421886290534882</v>
      </c>
      <c r="R235" s="15">
        <f t="shared" si="149"/>
        <v>0.91794783820720227</v>
      </c>
      <c r="T235" s="5">
        <f>SUM(QC!C$209,QC!C$71,QC!C$105,QC!C$173)*1000</f>
        <v>87377533.185491681</v>
      </c>
      <c r="U235" s="5">
        <f>SUM(QC!D$209,QC!D$71,QC!D$105,QC!D$173)*1000</f>
        <v>82395215.564815596</v>
      </c>
      <c r="V235" s="5">
        <f>SUM(QC!E$209,QC!E$71,QC!E$105,QC!E$173)*1000</f>
        <v>85241563.077070579</v>
      </c>
      <c r="W235" s="5">
        <f>SUM(QC!F$209,QC!F$71,QC!F$105,QC!F$173)*1000</f>
        <v>89554515.78020218</v>
      </c>
      <c r="X235" s="5">
        <f>SUM(QC!G$209,QC!G$71,QC!G$105,QC!G$173)*1000</f>
        <v>96850054.69478412</v>
      </c>
      <c r="Y235" s="5">
        <f>SUM(QC!H$209,QC!H$71,QC!H$105,QC!H$173)*1000</f>
        <v>90452524.64150247</v>
      </c>
      <c r="Z235" s="5">
        <f>SUM(QC!I$209,QC!I$71,QC!I$105,QC!I$173)*1000</f>
        <v>93756202.102153093</v>
      </c>
      <c r="AA235" s="5">
        <f>SUM(QC!J$209,QC!J$71,QC!J$105,QC!J$173)*1000</f>
        <v>97011535.6179571</v>
      </c>
      <c r="AB235" s="5">
        <f>SUM(QC!K$209,QC!K$71,QC!K$105,QC!K$173)*1000</f>
        <v>96616563.892622218</v>
      </c>
      <c r="AC235" s="5">
        <f>SUM(QC!L$209,QC!L$71,QC!L$105,QC!L$173)*1000</f>
        <v>92824387.290361747</v>
      </c>
      <c r="AD235" s="5">
        <f>SUM(QC!M$209,QC!M$71,QC!M$105,QC!M$173)*1000</f>
        <v>96778067.319241524</v>
      </c>
      <c r="AE235" s="5">
        <f>SUM(QC!N$209,QC!N$71,QC!N$105,QC!N$173)*1000</f>
        <v>99250630.746125311</v>
      </c>
      <c r="AF235" s="5">
        <f>SUM(QC!O$209,QC!O$71,QC!O$105,QC!O$173)*1000</f>
        <v>104257400.72305419</v>
      </c>
      <c r="AG235" s="5">
        <f>SUM(QC!P$209,QC!P$71,QC!P$105,QC!P$173)*1000</f>
        <v>102684811.56259738</v>
      </c>
      <c r="AH235" s="5">
        <f>SUM(QC!Q$209,QC!Q$71,QC!Q$105,QC!Q$173)*1000</f>
        <v>100389583.67458795</v>
      </c>
      <c r="AI235" s="5">
        <f>SUM(QC!R$209,QC!R$71,QC!R$105,QC!R$173)*1000</f>
        <v>103912700.44229583</v>
      </c>
      <c r="AJ235" s="5">
        <f>SUM(QC!S$209,QC!S$71,QC!S$105,QC!S$173)*1000</f>
        <v>113965274.77460931</v>
      </c>
      <c r="AK235" s="5">
        <f>SUM(QC!T$209,QC!T$71,QC!T$105,QC!T$173)*1000</f>
        <v>112086600.30870031</v>
      </c>
      <c r="AL235" s="5">
        <f>SUM(QC!U$209,QC!U$71,QC!U$105,QC!U$173)*1000</f>
        <v>106564807.60226294</v>
      </c>
      <c r="AM235" s="5">
        <f>SUM(QC!V$209,QC!V$71,QC!V$105,QC!V$173)*1000</f>
        <v>105513547.60236828</v>
      </c>
      <c r="AN235" s="5">
        <f>SUM(QC!W$209,QC!W$71,QC!W$105,QC!W$173)*1000</f>
        <v>93289134.59646146</v>
      </c>
      <c r="AO235" s="19">
        <f t="shared" ref="AO235" si="150">SUM(AO238:AO239)</f>
        <v>110895798.95179383</v>
      </c>
      <c r="AP235" s="19">
        <f t="shared" ref="AP235:AT235" si="151">SUM(AP238:AP239)</f>
        <v>116552599.21220434</v>
      </c>
      <c r="AQ235" s="19">
        <f t="shared" si="151"/>
        <v>122497953.1373041</v>
      </c>
      <c r="AR235" s="19">
        <f t="shared" si="151"/>
        <v>128746579.86398542</v>
      </c>
      <c r="AS235" s="19">
        <f t="shared" si="151"/>
        <v>135313949.35305095</v>
      </c>
      <c r="AT235" s="19">
        <f t="shared" si="151"/>
        <v>142216320.68877894</v>
      </c>
    </row>
    <row r="236" spans="1:48" x14ac:dyDescent="0.25">
      <c r="A236" s="23" t="str">
        <f t="shared" si="145"/>
        <v>CIMS.CAN.QC.Transportation Freight.FreightService requestedCIMS.CAN.QC.Transportation Freight.Freight.Marine</v>
      </c>
      <c r="B236" s="1" t="s">
        <v>122</v>
      </c>
      <c r="C236" s="1" t="s">
        <v>297</v>
      </c>
      <c r="E236" s="1" t="s">
        <v>239</v>
      </c>
      <c r="F236" s="1" t="s">
        <v>125</v>
      </c>
      <c r="G236" s="1" t="s">
        <v>232</v>
      </c>
      <c r="H236" s="15">
        <f t="shared" ref="H236:R236" si="152">INDEX($T236:$AT236,MATCH(H$1,$T$2:$AT$2,0))/INDEX($T232:$AT232,MATCH(H$1,$T$2:$AT$2,0))</f>
        <v>0.13097383887137071</v>
      </c>
      <c r="I236" s="15">
        <f t="shared" si="152"/>
        <v>0.16258163789877458</v>
      </c>
      <c r="J236" s="15">
        <f t="shared" si="152"/>
        <v>0.13191043982401005</v>
      </c>
      <c r="K236" s="15">
        <f t="shared" si="152"/>
        <v>9.6751527628917353E-2</v>
      </c>
      <c r="L236" s="15">
        <f t="shared" si="152"/>
        <v>0.10486002858915386</v>
      </c>
      <c r="M236" s="15">
        <f t="shared" si="152"/>
        <v>0.10028108064893836</v>
      </c>
      <c r="N236" s="15">
        <f t="shared" si="152"/>
        <v>9.5880665580577451E-2</v>
      </c>
      <c r="O236" s="15">
        <f t="shared" si="152"/>
        <v>9.1653673976080985E-2</v>
      </c>
      <c r="P236" s="15">
        <f t="shared" si="152"/>
        <v>8.7594978884386471E-2</v>
      </c>
      <c r="Q236" s="15">
        <f t="shared" si="152"/>
        <v>8.3699453496945714E-2</v>
      </c>
      <c r="R236" s="15">
        <f t="shared" si="152"/>
        <v>7.9961987288770922E-2</v>
      </c>
      <c r="T236" s="5">
        <f>SUM(QC!C$247)*1000</f>
        <v>13186281.996980734</v>
      </c>
      <c r="U236" s="5">
        <f>SUM(QC!D$247)*1000</f>
        <v>13506721.22011595</v>
      </c>
      <c r="V236" s="5">
        <f>SUM(QC!E$247)*1000</f>
        <v>16634051.881156713</v>
      </c>
      <c r="W236" s="5">
        <f>SUM(QC!F$247)*1000</f>
        <v>12332187.04113722</v>
      </c>
      <c r="X236" s="5">
        <f>SUM(QC!G$247)*1000</f>
        <v>13964844.622261643</v>
      </c>
      <c r="Y236" s="5">
        <f>SUM(QC!H$247)*1000</f>
        <v>17579122.062204368</v>
      </c>
      <c r="Z236" s="5">
        <f>SUM(QC!I$247)*1000</f>
        <v>14524016.542831395</v>
      </c>
      <c r="AA236" s="5">
        <f>SUM(QC!J$247)*1000</f>
        <v>15898371.157793842</v>
      </c>
      <c r="AB236" s="5">
        <f>SUM(QC!K$247)*1000</f>
        <v>20663862.917400274</v>
      </c>
      <c r="AC236" s="5">
        <f>SUM(QC!L$247)*1000</f>
        <v>17779752.957631864</v>
      </c>
      <c r="AD236" s="5">
        <f>SUM(QC!M$247)*1000</f>
        <v>14718505.591987139</v>
      </c>
      <c r="AE236" s="5">
        <f>SUM(QC!N$247)*1000</f>
        <v>14349936.832171451</v>
      </c>
      <c r="AF236" s="5">
        <f>SUM(QC!O$247)*1000</f>
        <v>14107058.462385729</v>
      </c>
      <c r="AG236" s="5">
        <f>SUM(QC!P$247)*1000</f>
        <v>15251522.859770818</v>
      </c>
      <c r="AH236" s="5">
        <f>SUM(QC!Q$247)*1000</f>
        <v>14240034.071901133</v>
      </c>
      <c r="AI236" s="5">
        <f>SUM(QC!R$247)*1000</f>
        <v>11150858.452158362</v>
      </c>
      <c r="AJ236" s="5">
        <f>SUM(QC!S$247)*1000</f>
        <v>10479716.657652784</v>
      </c>
      <c r="AK236" s="5">
        <f>SUM(QC!T$247)*1000</f>
        <v>12864752.877340188</v>
      </c>
      <c r="AL236" s="5">
        <f>SUM(QC!U$247)*1000</f>
        <v>13006359.020456797</v>
      </c>
      <c r="AM236" s="5">
        <f>SUM(QC!V$247)*1000</f>
        <v>12388394.148170548</v>
      </c>
      <c r="AN236" s="5">
        <f>SUM(QC!W$247)*1000</f>
        <v>12619417.903274912</v>
      </c>
      <c r="AO236" s="47">
        <f t="shared" si="122"/>
        <v>12388394.148170548</v>
      </c>
      <c r="AP236" s="19">
        <f t="shared" ref="AP236:AP238" si="153">AO236*(1+$AV236)^5</f>
        <v>12388394.148170548</v>
      </c>
      <c r="AQ236" s="19">
        <f t="shared" ref="AQ236:AQ238" si="154">AP236*(1+$AV236)^5</f>
        <v>12388394.148170548</v>
      </c>
      <c r="AR236" s="19">
        <f t="shared" ref="AR236:AR238" si="155">AQ236*(1+$AV236)^5</f>
        <v>12388394.148170548</v>
      </c>
      <c r="AS236" s="19">
        <f t="shared" ref="AS236:AS238" si="156">AR236*(1+$AV236)^5</f>
        <v>12388394.148170548</v>
      </c>
      <c r="AT236" s="19">
        <f t="shared" ref="AT236:AT238" si="157">AS236*(1+$AV236)^5</f>
        <v>12388394.148170548</v>
      </c>
      <c r="AV236" s="46">
        <f t="shared" ref="AV236:AV276" si="158">AV198</f>
        <v>0</v>
      </c>
    </row>
    <row r="237" spans="1:48" x14ac:dyDescent="0.25">
      <c r="A237" s="23" t="str">
        <f t="shared" si="145"/>
        <v>CIMS.CAN.QC.Transportation Freight.FreightService requestedCIMS.CAN.QC.Transportation Freight.Freight.Air</v>
      </c>
      <c r="B237" s="1" t="s">
        <v>122</v>
      </c>
      <c r="C237" s="1" t="s">
        <v>297</v>
      </c>
      <c r="E237" s="1" t="s">
        <v>239</v>
      </c>
      <c r="F237" s="1" t="s">
        <v>126</v>
      </c>
      <c r="G237" s="1" t="s">
        <v>232</v>
      </c>
      <c r="H237" s="15">
        <f t="shared" ref="H237:R237" si="159">INDEX($T237:$AT237,MATCH(H$1,$T$2:$AT$2,0))/INDEX($T232:$AT232,MATCH(H$1,$T$2:$AT$2,0))</f>
        <v>1.1415705340394522E-3</v>
      </c>
      <c r="I237" s="15">
        <f t="shared" si="159"/>
        <v>8.623864240952815E-4</v>
      </c>
      <c r="J237" s="15">
        <f t="shared" si="159"/>
        <v>7.4352795728946602E-4</v>
      </c>
      <c r="K237" s="15">
        <f t="shared" si="159"/>
        <v>1.6396365157410461E-3</v>
      </c>
      <c r="L237" s="15">
        <f t="shared" si="159"/>
        <v>2.0336102638461571E-3</v>
      </c>
      <c r="M237" s="15">
        <f t="shared" si="159"/>
        <v>2.0440128777682713E-3</v>
      </c>
      <c r="N237" s="15">
        <f t="shared" si="159"/>
        <v>2.0540098944740477E-3</v>
      </c>
      <c r="O237" s="15">
        <f t="shared" si="159"/>
        <v>2.0636129216950829E-3</v>
      </c>
      <c r="P237" s="15">
        <f t="shared" si="159"/>
        <v>2.0728336070179416E-3</v>
      </c>
      <c r="Q237" s="15">
        <f t="shared" si="159"/>
        <v>2.0816835977054168E-3</v>
      </c>
      <c r="R237" s="15">
        <f t="shared" si="159"/>
        <v>2.0901745040267411E-3</v>
      </c>
      <c r="T237" s="5">
        <f>SUM(QC!C$285)*1000</f>
        <v>114931.89106315894</v>
      </c>
      <c r="U237" s="5">
        <f>SUM(QC!D$285)*1000</f>
        <v>132239.22698389189</v>
      </c>
      <c r="V237" s="5">
        <f>SUM(QC!E$285)*1000</f>
        <v>169672.58372305246</v>
      </c>
      <c r="W237" s="5">
        <f>SUM(QC!F$285)*1000</f>
        <v>126104.87773511505</v>
      </c>
      <c r="X237" s="5">
        <f>SUM(QC!G$285)*1000</f>
        <v>124280.96502525298</v>
      </c>
      <c r="Y237" s="5">
        <f>SUM(QC!H$285)*1000</f>
        <v>93245.439090715183</v>
      </c>
      <c r="Z237" s="5">
        <f>SUM(QC!I$285)*1000</f>
        <v>164502.65086085463</v>
      </c>
      <c r="AA237" s="5">
        <f>SUM(QC!J$285)*1000</f>
        <v>153868.14911277784</v>
      </c>
      <c r="AB237" s="5">
        <f>SUM(QC!K$285)*1000</f>
        <v>87464.073279297154</v>
      </c>
      <c r="AC237" s="5">
        <f>SUM(QC!L$285)*1000</f>
        <v>59824.069119583313</v>
      </c>
      <c r="AD237" s="5">
        <f>SUM(QC!M$285)*1000</f>
        <v>82962.504042624292</v>
      </c>
      <c r="AE237" s="5">
        <f>SUM(QC!N$285)*1000</f>
        <v>102319.64967171921</v>
      </c>
      <c r="AF237" s="5">
        <f>SUM(QC!O$285)*1000</f>
        <v>187489.74074132144</v>
      </c>
      <c r="AG237" s="5">
        <f>SUM(QC!P$285)*1000</f>
        <v>181616.56806909179</v>
      </c>
      <c r="AH237" s="5">
        <f>SUM(QC!Q$285)*1000</f>
        <v>176496.16643567409</v>
      </c>
      <c r="AI237" s="5">
        <f>SUM(QC!R$285)*1000</f>
        <v>188972.25861014679</v>
      </c>
      <c r="AJ237" s="5">
        <f>SUM(QC!S$285)*1000</f>
        <v>218129.98570696593</v>
      </c>
      <c r="AK237" s="5">
        <f>SUM(QC!T$285)*1000</f>
        <v>226085.53735064899</v>
      </c>
      <c r="AL237" s="5">
        <f>SUM(QC!U$285)*1000</f>
        <v>229006.55141097427</v>
      </c>
      <c r="AM237" s="5">
        <f>SUM(QC!V$285)*1000</f>
        <v>240255.18427998156</v>
      </c>
      <c r="AN237" s="5">
        <f>SUM(QC!W$285)*1000</f>
        <v>137803.6274299917</v>
      </c>
      <c r="AO237" s="47">
        <f t="shared" si="122"/>
        <v>252510.61326688813</v>
      </c>
      <c r="AP237" s="19">
        <f t="shared" si="153"/>
        <v>265391.19230041379</v>
      </c>
      <c r="AQ237" s="19">
        <f t="shared" si="154"/>
        <v>278928.81031575659</v>
      </c>
      <c r="AR237" s="19">
        <f t="shared" si="155"/>
        <v>293156.98290429672</v>
      </c>
      <c r="AS237" s="19">
        <f t="shared" si="156"/>
        <v>308110.93528940971</v>
      </c>
      <c r="AT237" s="19">
        <f t="shared" si="157"/>
        <v>323827.68953488034</v>
      </c>
      <c r="AV237" s="46">
        <f t="shared" si="158"/>
        <v>0.01</v>
      </c>
    </row>
    <row r="238" spans="1:48" x14ac:dyDescent="0.25">
      <c r="A238" s="23" t="str">
        <f t="shared" si="145"/>
        <v>CIMS.CAN.QC.Transportation Freight.Freight.LandService requestedCIMS.CAN.QC.Transportation Freight.Freight.Land.Light Medium</v>
      </c>
      <c r="B238" s="1" t="s">
        <v>124</v>
      </c>
      <c r="C238" s="1" t="s">
        <v>297</v>
      </c>
      <c r="E238" s="1" t="s">
        <v>239</v>
      </c>
      <c r="F238" s="1" t="s">
        <v>127</v>
      </c>
      <c r="G238" s="1" t="s">
        <v>232</v>
      </c>
      <c r="H238" s="15">
        <f t="shared" ref="H238:R238" si="160">INDEX($T238:$AT238,MATCH(H$1,$T$2:$AT$2,0))/INDEX($T235:$AT235,MATCH(H$1,$T$2:$AT$2,0))</f>
        <v>7.5678546161733584E-2</v>
      </c>
      <c r="I238" s="15">
        <f t="shared" si="160"/>
        <v>8.3524704397397259E-2</v>
      </c>
      <c r="J238" s="15">
        <f t="shared" si="160"/>
        <v>0.10524551136735108</v>
      </c>
      <c r="K238" s="15">
        <f t="shared" si="160"/>
        <v>0.10224787659337548</v>
      </c>
      <c r="L238" s="15">
        <f t="shared" si="160"/>
        <v>0.1225220590558035</v>
      </c>
      <c r="M238" s="15">
        <f t="shared" si="160"/>
        <v>0.12252205905580349</v>
      </c>
      <c r="N238" s="15">
        <f t="shared" si="160"/>
        <v>0.1225220590558035</v>
      </c>
      <c r="O238" s="15">
        <f t="shared" si="160"/>
        <v>0.1225220590558035</v>
      </c>
      <c r="P238" s="15">
        <f t="shared" si="160"/>
        <v>0.1225220590558035</v>
      </c>
      <c r="Q238" s="15">
        <f t="shared" si="160"/>
        <v>0.1225220590558035</v>
      </c>
      <c r="R238" s="15">
        <f t="shared" si="160"/>
        <v>0.12252205905580349</v>
      </c>
      <c r="T238" s="5">
        <f>SUM(QC!C$71,QC!C$105)*1000</f>
        <v>6612604.6786766406</v>
      </c>
      <c r="U238" s="5">
        <f>SUM(QC!D$71,QC!D$105)*1000</f>
        <v>6179789.9383720318</v>
      </c>
      <c r="V238" s="5">
        <f>SUM(QC!E$71,QC!E$105)*1000</f>
        <v>6587260.4507948123</v>
      </c>
      <c r="W238" s="5">
        <f>SUM(QC!F$71,QC!F$105)*1000</f>
        <v>7279842.2346529625</v>
      </c>
      <c r="X238" s="5">
        <f>SUM(QC!G$71,QC!G$105)*1000</f>
        <v>8299406.9927743636</v>
      </c>
      <c r="Y238" s="5">
        <f>SUM(QC!H$71,QC!H$105)*1000</f>
        <v>7555020.3826797847</v>
      </c>
      <c r="Z238" s="5">
        <f>SUM(QC!I$71,QC!I$105)*1000</f>
        <v>7965620.0599610619</v>
      </c>
      <c r="AA238" s="5">
        <f>SUM(QC!J$71,QC!J$105)*1000</f>
        <v>9125738.4155135378</v>
      </c>
      <c r="AB238" s="5">
        <f>SUM(QC!K$71,QC!K$105)*1000</f>
        <v>9537161.0129708182</v>
      </c>
      <c r="AC238" s="5">
        <f>SUM(QC!L$71,QC!L$105)*1000</f>
        <v>9063922.790940674</v>
      </c>
      <c r="AD238" s="5">
        <f>SUM(QC!M$71,QC!M$105)*1000</f>
        <v>10185457.184157502</v>
      </c>
      <c r="AE238" s="5">
        <f>SUM(QC!N$71,QC!N$105)*1000</f>
        <v>10806194.73254828</v>
      </c>
      <c r="AF238" s="5">
        <f>SUM(QC!O$71,QC!O$105)*1000</f>
        <v>10580601.652285939</v>
      </c>
      <c r="AG238" s="5">
        <f>SUM(QC!P$71,QC!P$105)*1000</f>
        <v>10667656.80560093</v>
      </c>
      <c r="AH238" s="5">
        <f>SUM(QC!Q$71,QC!Q$105)*1000</f>
        <v>10116749.945157623</v>
      </c>
      <c r="AI238" s="5">
        <f>SUM(QC!R$71,QC!R$105)*1000</f>
        <v>10624852.971308257</v>
      </c>
      <c r="AJ238" s="5">
        <f>SUM(QC!S$71,QC!S$105)*1000</f>
        <v>11100404.304147871</v>
      </c>
      <c r="AK238" s="5">
        <f>SUM(QC!T$71,QC!T$105)*1000</f>
        <v>12107368.798441196</v>
      </c>
      <c r="AL238" s="5">
        <f>SUM(QC!U$71,QC!U$105)*1000</f>
        <v>12493291.291477414</v>
      </c>
      <c r="AM238" s="5">
        <f>SUM(QC!V$71,QC!V$105)*1000</f>
        <v>12927737.110524701</v>
      </c>
      <c r="AN238" s="5">
        <f>SUM(QC!W$71,QC!W$105)*1000</f>
        <v>11198724.970544329</v>
      </c>
      <c r="AO238" s="47">
        <f t="shared" si="122"/>
        <v>13587181.628212195</v>
      </c>
      <c r="AP238" s="19">
        <f t="shared" si="153"/>
        <v>14280264.443785097</v>
      </c>
      <c r="AQ238" s="19">
        <f t="shared" si="154"/>
        <v>15008701.448503822</v>
      </c>
      <c r="AR238" s="19">
        <f t="shared" si="155"/>
        <v>15774296.061327944</v>
      </c>
      <c r="AS238" s="19">
        <f t="shared" si="156"/>
        <v>16578943.693708513</v>
      </c>
      <c r="AT238" s="19">
        <f t="shared" si="157"/>
        <v>17424636.44212966</v>
      </c>
      <c r="AV238" s="46">
        <f t="shared" si="158"/>
        <v>0.01</v>
      </c>
    </row>
    <row r="239" spans="1:48" x14ac:dyDescent="0.25">
      <c r="A239" s="23" t="str">
        <f t="shared" si="145"/>
        <v>CIMS.CAN.QC.Transportation Freight.Freight.LandService requestedCIMS.CAN.QC.Transportation Freight.Freight.Land.Heavy</v>
      </c>
      <c r="B239" s="1" t="s">
        <v>124</v>
      </c>
      <c r="C239" s="1" t="s">
        <v>297</v>
      </c>
      <c r="E239" s="1" t="s">
        <v>239</v>
      </c>
      <c r="F239" s="1" t="s">
        <v>128</v>
      </c>
      <c r="G239" s="1" t="s">
        <v>232</v>
      </c>
      <c r="H239" s="15">
        <f t="shared" ref="H239:R239" si="161">INDEX($T239:$AT239,MATCH(H$1,$T$2:$AT$2,0))/INDEX($T235:$AT235,MATCH(H$1,$T$2:$AT$2,0))</f>
        <v>0.92432145383826647</v>
      </c>
      <c r="I239" s="15">
        <f t="shared" si="161"/>
        <v>0.91647529560260288</v>
      </c>
      <c r="J239" s="15">
        <f t="shared" si="161"/>
        <v>0.89475448863264884</v>
      </c>
      <c r="K239" s="15">
        <f t="shared" si="161"/>
        <v>0.89775212340662458</v>
      </c>
      <c r="L239" s="15">
        <f t="shared" si="161"/>
        <v>0.87747794094419651</v>
      </c>
      <c r="M239" s="15">
        <f t="shared" si="161"/>
        <v>0.87747794094419651</v>
      </c>
      <c r="N239" s="15">
        <f t="shared" si="161"/>
        <v>0.87747794094419651</v>
      </c>
      <c r="O239" s="15">
        <f t="shared" si="161"/>
        <v>0.87747794094419651</v>
      </c>
      <c r="P239" s="15">
        <f t="shared" si="161"/>
        <v>0.8774779409441964</v>
      </c>
      <c r="Q239" s="15">
        <f t="shared" si="161"/>
        <v>0.87747794094419651</v>
      </c>
      <c r="R239" s="15">
        <f t="shared" si="161"/>
        <v>0.8774779409441964</v>
      </c>
      <c r="T239" s="5">
        <f>SUM(QC!C$209,QC!C$173)*1000</f>
        <v>80764928.506815046</v>
      </c>
      <c r="U239" s="5">
        <f>SUM(QC!D$209,QC!D$173)*1000</f>
        <v>76215425.62644355</v>
      </c>
      <c r="V239" s="5">
        <f>SUM(QC!E$209,QC!E$173)*1000</f>
        <v>78654302.626275778</v>
      </c>
      <c r="W239" s="5">
        <f>SUM(QC!F$209,QC!F$173)*1000</f>
        <v>82274673.545549214</v>
      </c>
      <c r="X239" s="5">
        <f>SUM(QC!G$209,QC!G$173)*1000</f>
        <v>88550647.702009767</v>
      </c>
      <c r="Y239" s="5">
        <f>SUM(QC!H$209,QC!H$173)*1000</f>
        <v>82897504.258822694</v>
      </c>
      <c r="Z239" s="5">
        <f>SUM(QC!I$209,QC!I$173)*1000</f>
        <v>85790582.042192027</v>
      </c>
      <c r="AA239" s="5">
        <f>SUM(QC!J$209,QC!J$173)*1000</f>
        <v>87885797.202443555</v>
      </c>
      <c r="AB239" s="5">
        <f>SUM(QC!K$209,QC!K$173)*1000</f>
        <v>87079402.879651397</v>
      </c>
      <c r="AC239" s="5">
        <f>SUM(QC!L$209,QC!L$173)*1000</f>
        <v>83760464.499421075</v>
      </c>
      <c r="AD239" s="5">
        <f>SUM(QC!M$209,QC!M$173)*1000</f>
        <v>86592610.135084018</v>
      </c>
      <c r="AE239" s="5">
        <f>SUM(QC!N$209,QC!N$173)*1000</f>
        <v>88444436.013577044</v>
      </c>
      <c r="AF239" s="5">
        <f>SUM(QC!O$209,QC!O$173)*1000</f>
        <v>93676799.070768237</v>
      </c>
      <c r="AG239" s="5">
        <f>SUM(QC!P$209,QC!P$173)*1000</f>
        <v>92017154.756996438</v>
      </c>
      <c r="AH239" s="5">
        <f>SUM(QC!Q$209,QC!Q$173)*1000</f>
        <v>90272833.729430318</v>
      </c>
      <c r="AI239" s="5">
        <f>SUM(QC!R$209,QC!R$173)*1000</f>
        <v>93287847.470987588</v>
      </c>
      <c r="AJ239" s="5">
        <f>SUM(QC!S$209,QC!S$173)*1000</f>
        <v>102864870.47046143</v>
      </c>
      <c r="AK239" s="5">
        <f>SUM(QC!T$209,QC!T$173)*1000</f>
        <v>99979231.510259107</v>
      </c>
      <c r="AL239" s="5">
        <f>SUM(QC!U$209,QC!U$173)*1000</f>
        <v>94071516.310785517</v>
      </c>
      <c r="AM239" s="5">
        <f>SUM(QC!V$209,QC!V$173)*1000</f>
        <v>92585810.491843581</v>
      </c>
      <c r="AN239" s="5">
        <f>SUM(QC!W$209,QC!W$173)*1000</f>
        <v>82090409.625917122</v>
      </c>
      <c r="AO239" s="19">
        <f t="shared" ref="AO239" si="162">SUM(AO240:AO241)</f>
        <v>97308617.323581636</v>
      </c>
      <c r="AP239" s="19">
        <f t="shared" ref="AP239:AT239" si="163">SUM(AP240:AP241)</f>
        <v>102272334.76841924</v>
      </c>
      <c r="AQ239" s="19">
        <f t="shared" si="163"/>
        <v>107489251.68880028</v>
      </c>
      <c r="AR239" s="19">
        <f t="shared" si="163"/>
        <v>112972283.80265747</v>
      </c>
      <c r="AS239" s="19">
        <f t="shared" si="163"/>
        <v>118735005.65934244</v>
      </c>
      <c r="AT239" s="19">
        <f t="shared" si="163"/>
        <v>124791684.24664927</v>
      </c>
    </row>
    <row r="240" spans="1:48" x14ac:dyDescent="0.25">
      <c r="A240" s="23" t="str">
        <f t="shared" si="145"/>
        <v>CIMS.CAN.QC.Transportation Freight.Freight.Land.HeavyTrucksMarket share</v>
      </c>
      <c r="B240" s="1" t="s">
        <v>128</v>
      </c>
      <c r="C240" s="1" t="s">
        <v>297</v>
      </c>
      <c r="D240" s="1" t="s">
        <v>253</v>
      </c>
      <c r="E240" s="1" t="s">
        <v>240</v>
      </c>
      <c r="G240" s="1" t="s">
        <v>241</v>
      </c>
      <c r="H240" s="15">
        <f t="shared" ref="H240:R240" si="164">INDEX($T240:$AT240,MATCH(H$1,$T$2:$AT$2,0))/INDEX($T239:$AT239,MATCH(H$1,$T$2:$AT$2,0))</f>
        <v>0.51233539735310585</v>
      </c>
      <c r="I240" s="15">
        <f t="shared" ref="I240" si="165">INDEX($T240:$AT240,MATCH(I$1,$T$2:$AT$2,0))/INDEX($T239:$AT239,MATCH(I$1,$T$2:$AT$2,0))</f>
        <v>0.54461802822940175</v>
      </c>
      <c r="J240" s="15">
        <f t="shared" si="164"/>
        <v>0.49070799844781515</v>
      </c>
      <c r="K240" s="15">
        <f t="shared" si="164"/>
        <v>0.57610920247407982</v>
      </c>
      <c r="L240" s="15">
        <f t="shared" si="164"/>
        <v>0.59498009615739966</v>
      </c>
      <c r="M240" s="15">
        <f t="shared" si="164"/>
        <v>0.59498009615739955</v>
      </c>
      <c r="N240" s="15">
        <f t="shared" si="164"/>
        <v>0.59498009615739966</v>
      </c>
      <c r="O240" s="15">
        <f t="shared" si="164"/>
        <v>0.59498009615739966</v>
      </c>
      <c r="P240" s="15">
        <f t="shared" si="164"/>
        <v>0.59498009615739966</v>
      </c>
      <c r="Q240" s="15">
        <f t="shared" si="164"/>
        <v>0.59498009615739966</v>
      </c>
      <c r="R240" s="15">
        <f t="shared" si="164"/>
        <v>0.59498009615739966</v>
      </c>
      <c r="T240" s="5">
        <f>SUM(QC!C$173)*1000</f>
        <v>41378731.738734275</v>
      </c>
      <c r="U240" s="5">
        <f>SUM(QC!D$173)*1000</f>
        <v>38786400.033714861</v>
      </c>
      <c r="V240" s="5">
        <f>SUM(QC!E$173)*1000</f>
        <v>38818989.495369419</v>
      </c>
      <c r="W240" s="5">
        <f>SUM(QC!F$173)*1000</f>
        <v>43017506.674278177</v>
      </c>
      <c r="X240" s="5">
        <f>SUM(QC!G$173)*1000</f>
        <v>44044564.723543115</v>
      </c>
      <c r="Y240" s="5">
        <f>SUM(QC!H$173)*1000</f>
        <v>45147475.314578451</v>
      </c>
      <c r="Z240" s="5">
        <f>SUM(QC!I$173)*1000</f>
        <v>46581647.07715787</v>
      </c>
      <c r="AA240" s="5">
        <f>SUM(QC!J$173)*1000</f>
        <v>45034233.554693803</v>
      </c>
      <c r="AB240" s="5">
        <f>SUM(QC!K$173)*1000</f>
        <v>48263479.031317092</v>
      </c>
      <c r="AC240" s="5">
        <f>SUM(QC!L$173)*1000</f>
        <v>42099376.284398787</v>
      </c>
      <c r="AD240" s="5">
        <f>SUM(QC!M$173)*1000</f>
        <v>42491686.399759069</v>
      </c>
      <c r="AE240" s="5">
        <f>SUM(QC!N$173)*1000</f>
        <v>45890596.553277239</v>
      </c>
      <c r="AF240" s="5">
        <f>SUM(QC!O$173)*1000</f>
        <v>47936853.519044586</v>
      </c>
      <c r="AG240" s="5">
        <f>SUM(QC!P$173)*1000</f>
        <v>45890255.969011649</v>
      </c>
      <c r="AH240" s="5">
        <f>SUM(QC!Q$173)*1000</f>
        <v>47001543.369545855</v>
      </c>
      <c r="AI240" s="5">
        <f>SUM(QC!R$173)*1000</f>
        <v>53743987.407034263</v>
      </c>
      <c r="AJ240" s="5">
        <f>SUM(QC!S$173)*1000</f>
        <v>62021931.867120013</v>
      </c>
      <c r="AK240" s="5">
        <f>SUM(QC!T$173)*1000</f>
        <v>64740546.909174711</v>
      </c>
      <c r="AL240" s="5">
        <f>SUM(QC!U$173)*1000</f>
        <v>53159577.323105626</v>
      </c>
      <c r="AM240" s="5">
        <f>SUM(QC!V$173)*1000</f>
        <v>55086714.429247878</v>
      </c>
      <c r="AN240" s="5">
        <f>SUM(QC!W$173)*1000</f>
        <v>49883426.287154898</v>
      </c>
      <c r="AO240" s="47">
        <f t="shared" si="136"/>
        <v>57896690.492128201</v>
      </c>
      <c r="AP240" s="19">
        <f t="shared" ref="AP240:AP241" si="166">AO240*(1+$AV240)^5</f>
        <v>60850003.574755847</v>
      </c>
      <c r="AQ240" s="19">
        <f t="shared" ref="AQ240:AQ241" si="167">AP240*(1+$AV240)^5</f>
        <v>63953965.30568932</v>
      </c>
      <c r="AR240" s="19">
        <f t="shared" ref="AR240:AR241" si="168">AQ240*(1+$AV240)^5</f>
        <v>67216260.280026183</v>
      </c>
      <c r="AS240" s="19">
        <f t="shared" ref="AS240:AS241" si="169">AR240*(1+$AV240)^5</f>
        <v>70644965.084444955</v>
      </c>
      <c r="AT240" s="19">
        <f t="shared" ref="AT240:AT241" si="170">AS240*(1+$AV240)^5</f>
        <v>74248568.292715237</v>
      </c>
      <c r="AV240" s="46">
        <f t="shared" ref="AV240:AV279" si="171">AV202</f>
        <v>0.01</v>
      </c>
    </row>
    <row r="241" spans="1:48" x14ac:dyDescent="0.25">
      <c r="A241" s="23" t="str">
        <f t="shared" si="145"/>
        <v>CIMS.CAN.QC.Transportation Freight.Freight.Land.HeavyRailMarket share</v>
      </c>
      <c r="B241" s="1" t="s">
        <v>128</v>
      </c>
      <c r="C241" s="1" t="s">
        <v>297</v>
      </c>
      <c r="D241" s="1" t="s">
        <v>55</v>
      </c>
      <c r="E241" s="1" t="s">
        <v>240</v>
      </c>
      <c r="G241" s="1" t="s">
        <v>241</v>
      </c>
      <c r="H241" s="15">
        <f t="shared" ref="H241:R241" si="172">INDEX($T241:$AT241,MATCH(H$1,$T$2:$AT$2,0))/INDEX($T239:$AT239,MATCH(H$1,$T$2:$AT$2,0))</f>
        <v>0.4876646026468941</v>
      </c>
      <c r="I241" s="15">
        <f t="shared" ref="I241" si="173">INDEX($T241:$AT241,MATCH(I$1,$T$2:$AT$2,0))/INDEX($T239:$AT239,MATCH(I$1,$T$2:$AT$2,0))</f>
        <v>0.45538197177059825</v>
      </c>
      <c r="J241" s="15">
        <f t="shared" si="172"/>
        <v>0.5092920015521849</v>
      </c>
      <c r="K241" s="15">
        <f t="shared" si="172"/>
        <v>0.42389079752592013</v>
      </c>
      <c r="L241" s="15">
        <f t="shared" si="172"/>
        <v>0.40501990384260039</v>
      </c>
      <c r="M241" s="15">
        <f t="shared" si="172"/>
        <v>0.40501990384260034</v>
      </c>
      <c r="N241" s="15">
        <f t="shared" si="172"/>
        <v>0.40501990384260039</v>
      </c>
      <c r="O241" s="15">
        <f t="shared" si="172"/>
        <v>0.40501990384260034</v>
      </c>
      <c r="P241" s="15">
        <f t="shared" si="172"/>
        <v>0.40501990384260039</v>
      </c>
      <c r="Q241" s="15">
        <f t="shared" si="172"/>
        <v>0.40501990384260034</v>
      </c>
      <c r="R241" s="15">
        <f t="shared" si="172"/>
        <v>0.40501990384260039</v>
      </c>
      <c r="T241" s="5">
        <f>SUM(QC!C$209)*1000</f>
        <v>39386196.768080771</v>
      </c>
      <c r="U241" s="5">
        <f>SUM(QC!D$209)*1000</f>
        <v>37429025.592728682</v>
      </c>
      <c r="V241" s="5">
        <f>SUM(QC!E$209)*1000</f>
        <v>39835313.130906351</v>
      </c>
      <c r="W241" s="5">
        <f>SUM(QC!F$209)*1000</f>
        <v>39257166.871271044</v>
      </c>
      <c r="X241" s="5">
        <f>SUM(QC!G$209)*1000</f>
        <v>44506082.978466645</v>
      </c>
      <c r="Y241" s="5">
        <f>SUM(QC!H$209)*1000</f>
        <v>37750028.944244243</v>
      </c>
      <c r="Z241" s="5">
        <f>SUM(QC!I$209)*1000</f>
        <v>39208934.965034164</v>
      </c>
      <c r="AA241" s="5">
        <f>SUM(QC!J$209)*1000</f>
        <v>42851563.647749759</v>
      </c>
      <c r="AB241" s="5">
        <f>SUM(QC!K$209)*1000</f>
        <v>38815923.848334298</v>
      </c>
      <c r="AC241" s="5">
        <f>SUM(QC!L$209)*1000</f>
        <v>41661088.215022273</v>
      </c>
      <c r="AD241" s="5">
        <f>SUM(QC!M$209)*1000</f>
        <v>44100923.735324956</v>
      </c>
      <c r="AE241" s="5">
        <f>SUM(QC!N$209)*1000</f>
        <v>42553839.460299797</v>
      </c>
      <c r="AF241" s="5">
        <f>SUM(QC!O$209)*1000</f>
        <v>45739945.551723659</v>
      </c>
      <c r="AG241" s="5">
        <f>SUM(QC!P$209)*1000</f>
        <v>46126898.787984788</v>
      </c>
      <c r="AH241" s="5">
        <f>SUM(QC!Q$209)*1000</f>
        <v>43271290.359884463</v>
      </c>
      <c r="AI241" s="5">
        <f>SUM(QC!R$209)*1000</f>
        <v>39543860.063953318</v>
      </c>
      <c r="AJ241" s="5">
        <f>SUM(QC!S$209)*1000</f>
        <v>40842938.603341423</v>
      </c>
      <c r="AK241" s="5">
        <f>SUM(QC!T$209)*1000</f>
        <v>35238684.601084404</v>
      </c>
      <c r="AL241" s="5">
        <f>SUM(QC!U$209)*1000</f>
        <v>40911938.987679899</v>
      </c>
      <c r="AM241" s="5">
        <f>SUM(QC!V$209)*1000</f>
        <v>37499096.06259571</v>
      </c>
      <c r="AN241" s="5">
        <f>SUM(QC!W$209)*1000</f>
        <v>32206983.338762227</v>
      </c>
      <c r="AO241" s="47">
        <f t="shared" si="136"/>
        <v>39411926.831453428</v>
      </c>
      <c r="AP241" s="19">
        <f t="shared" si="166"/>
        <v>41422331.193663396</v>
      </c>
      <c r="AQ241" s="19">
        <f t="shared" si="167"/>
        <v>43535286.383110955</v>
      </c>
      <c r="AR241" s="19">
        <f t="shared" si="168"/>
        <v>45756023.522631288</v>
      </c>
      <c r="AS241" s="19">
        <f t="shared" si="169"/>
        <v>48090040.574897483</v>
      </c>
      <c r="AT241" s="19">
        <f t="shared" si="170"/>
        <v>50543115.953934036</v>
      </c>
      <c r="AV241" s="46">
        <f t="shared" si="171"/>
        <v>0.01</v>
      </c>
    </row>
    <row r="242" spans="1:48" x14ac:dyDescent="0.25">
      <c r="A242" s="23" t="str">
        <f t="shared" si="145"/>
        <v>CIMS.CAN.QC.Transportation Freight.Freight.Land.Light MediumOutput</v>
      </c>
      <c r="B242" s="1" t="s">
        <v>127</v>
      </c>
      <c r="C242" s="1" t="s">
        <v>297</v>
      </c>
      <c r="E242" s="1" t="s">
        <v>251</v>
      </c>
      <c r="G242" s="1" t="s">
        <v>232</v>
      </c>
      <c r="H242" s="15">
        <f t="shared" ref="H242:H268" si="174">T242</f>
        <v>18.062280800253905</v>
      </c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T242" s="15">
        <f>AVERAGE(CAN!$C$42:$W$42)/1000</f>
        <v>18.062280800253905</v>
      </c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42"/>
      <c r="AP242" s="42"/>
      <c r="AQ242" s="42"/>
      <c r="AR242" s="42"/>
      <c r="AS242" s="42"/>
      <c r="AT242" s="42"/>
    </row>
    <row r="243" spans="1:48" x14ac:dyDescent="0.25">
      <c r="A243" s="23" t="str">
        <f t="shared" si="145"/>
        <v>CIMS.CAN.QC.Transportation Freight.Freight.Land.Light MediumDiesel ExistingService requestedCIMS.CAN.QC.Fuel Blends.Diesel_Transportation</v>
      </c>
      <c r="B243" s="1" t="s">
        <v>127</v>
      </c>
      <c r="C243" s="1" t="s">
        <v>297</v>
      </c>
      <c r="D243" s="1" t="s">
        <v>234</v>
      </c>
      <c r="E243" s="1" t="s">
        <v>239</v>
      </c>
      <c r="F243" s="1" t="s">
        <v>332</v>
      </c>
      <c r="G243" s="1" t="s">
        <v>233</v>
      </c>
      <c r="H243" s="15">
        <f t="shared" si="174"/>
        <v>7.9430402318427253</v>
      </c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T243" s="15">
        <f>QC!$C$56*1000</f>
        <v>7.9430402318427253</v>
      </c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42"/>
      <c r="AP243" s="42"/>
      <c r="AQ243" s="42"/>
      <c r="AR243" s="42"/>
      <c r="AS243" s="42"/>
      <c r="AT243" s="42"/>
    </row>
    <row r="244" spans="1:48" x14ac:dyDescent="0.25">
      <c r="A244" s="23" t="str">
        <f t="shared" si="145"/>
        <v>CIMS.CAN.QC.Transportation Freight.Freight.Land.Light MediumDiesel StandardService requestedCIMS.CAN.QC.Fuel Blends.Diesel_Transportation</v>
      </c>
      <c r="B244" s="1" t="s">
        <v>127</v>
      </c>
      <c r="C244" s="1" t="s">
        <v>297</v>
      </c>
      <c r="D244" s="1" t="s">
        <v>235</v>
      </c>
      <c r="E244" s="1" t="s">
        <v>239</v>
      </c>
      <c r="F244" s="1" t="s">
        <v>332</v>
      </c>
      <c r="G244" s="1" t="s">
        <v>233</v>
      </c>
      <c r="H244" s="15">
        <f t="shared" si="174"/>
        <v>6.8809796882767236</v>
      </c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T244" s="15">
        <f>QC!$M$56*1000</f>
        <v>6.8809796882767236</v>
      </c>
      <c r="U244" s="1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19"/>
      <c r="AP244" s="19"/>
      <c r="AQ244" s="19"/>
      <c r="AR244" s="19"/>
      <c r="AS244" s="19"/>
      <c r="AT244" s="19"/>
    </row>
    <row r="245" spans="1:48" x14ac:dyDescent="0.25">
      <c r="A245" s="23" t="str">
        <f t="shared" si="145"/>
        <v>CIMS.CAN.QC.Transportation Freight.Freight.Land.Light MediumDiesel EfficientService requestedCIMS.CAN.QC.Fuel Blends.Diesel_Transportation</v>
      </c>
      <c r="B245" s="1" t="s">
        <v>127</v>
      </c>
      <c r="C245" s="1" t="s">
        <v>297</v>
      </c>
      <c r="D245" s="1" t="s">
        <v>236</v>
      </c>
      <c r="E245" s="1" t="s">
        <v>239</v>
      </c>
      <c r="F245" s="1" t="s">
        <v>332</v>
      </c>
      <c r="G245" s="1" t="s">
        <v>233</v>
      </c>
      <c r="H245" s="15">
        <f t="shared" si="174"/>
        <v>6.1072305266798308</v>
      </c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T245" s="15">
        <f>QC!$W$56*1000</f>
        <v>6.1072305266798308</v>
      </c>
      <c r="U245" s="1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19"/>
      <c r="AP245" s="19"/>
      <c r="AQ245" s="19"/>
      <c r="AR245" s="19"/>
      <c r="AS245" s="19"/>
      <c r="AT245" s="19"/>
    </row>
    <row r="246" spans="1:48" x14ac:dyDescent="0.25">
      <c r="A246" s="23" t="str">
        <f t="shared" si="145"/>
        <v>CIMS.CAN.QC.Transportation Freight.Freight.Land.Light MediumGasoline ExistingService requestedCIMS.CAN.QC.Fuel Blends.Gasoline_Transportation</v>
      </c>
      <c r="B246" s="1" t="s">
        <v>127</v>
      </c>
      <c r="C246" s="1" t="s">
        <v>297</v>
      </c>
      <c r="D246" s="1" t="s">
        <v>242</v>
      </c>
      <c r="E246" s="1" t="s">
        <v>239</v>
      </c>
      <c r="F246" s="1" t="s">
        <v>333</v>
      </c>
      <c r="G246" s="1" t="s">
        <v>233</v>
      </c>
      <c r="H246" s="15">
        <f t="shared" si="174"/>
        <v>7.9430402318427253</v>
      </c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T246" s="15">
        <f>QC!$C$56*1000</f>
        <v>7.9430402318427253</v>
      </c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42"/>
      <c r="AP246" s="42"/>
      <c r="AQ246" s="42"/>
      <c r="AR246" s="42"/>
      <c r="AS246" s="42"/>
      <c r="AT246" s="42"/>
    </row>
    <row r="247" spans="1:48" x14ac:dyDescent="0.25">
      <c r="A247" s="23" t="str">
        <f t="shared" si="145"/>
        <v>CIMS.CAN.QC.Transportation Freight.Freight.Land.Light MediumGasoline StandardService requestedCIMS.CAN.QC.Fuel Blends.Gasoline_Transportation</v>
      </c>
      <c r="B247" s="1" t="s">
        <v>127</v>
      </c>
      <c r="C247" s="1" t="s">
        <v>297</v>
      </c>
      <c r="D247" s="1" t="s">
        <v>243</v>
      </c>
      <c r="E247" s="1" t="s">
        <v>239</v>
      </c>
      <c r="F247" s="1" t="s">
        <v>333</v>
      </c>
      <c r="G247" s="1" t="s">
        <v>233</v>
      </c>
      <c r="H247" s="15">
        <f t="shared" si="174"/>
        <v>6.8809796882767236</v>
      </c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T247" s="15">
        <f>QC!$M$56*1000</f>
        <v>6.8809796882767236</v>
      </c>
      <c r="U247" s="1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19"/>
      <c r="AP247" s="19"/>
      <c r="AQ247" s="19"/>
      <c r="AR247" s="19"/>
      <c r="AS247" s="19"/>
      <c r="AT247" s="19"/>
    </row>
    <row r="248" spans="1:48" x14ac:dyDescent="0.25">
      <c r="A248" s="23" t="str">
        <f t="shared" si="145"/>
        <v>CIMS.CAN.QC.Transportation Freight.Freight.Land.Light MediumGasoline EfficientService requestedCIMS.CAN.QC.Fuel Blends.Gasoline_Transportation</v>
      </c>
      <c r="B248" s="1" t="s">
        <v>127</v>
      </c>
      <c r="C248" s="1" t="s">
        <v>297</v>
      </c>
      <c r="D248" s="1" t="s">
        <v>244</v>
      </c>
      <c r="E248" s="1" t="s">
        <v>239</v>
      </c>
      <c r="F248" s="1" t="s">
        <v>333</v>
      </c>
      <c r="G248" s="1" t="s">
        <v>233</v>
      </c>
      <c r="H248" s="15">
        <f t="shared" si="174"/>
        <v>6.1072305266798308</v>
      </c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T248" s="15">
        <f>QC!$W$56*1000</f>
        <v>6.1072305266798308</v>
      </c>
      <c r="U248" s="1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19"/>
      <c r="AP248" s="19"/>
      <c r="AQ248" s="19"/>
      <c r="AR248" s="19"/>
      <c r="AS248" s="19"/>
      <c r="AT248" s="19"/>
    </row>
    <row r="249" spans="1:48" x14ac:dyDescent="0.25">
      <c r="A249" s="23" t="str">
        <f t="shared" si="145"/>
        <v>CIMS.CAN.QC.Transportation Freight.Freight.Land.Light MediumDiesel ExistingMarket share</v>
      </c>
      <c r="B249" s="1" t="s">
        <v>127</v>
      </c>
      <c r="C249" s="1" t="s">
        <v>297</v>
      </c>
      <c r="D249" s="1" t="s">
        <v>234</v>
      </c>
      <c r="E249" s="1" t="s">
        <v>240</v>
      </c>
      <c r="G249" s="1" t="s">
        <v>241</v>
      </c>
      <c r="H249" s="15">
        <f t="shared" si="174"/>
        <v>0.24939275116786677</v>
      </c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T249" s="15">
        <f>QC!$C$60</f>
        <v>0.24939275116786677</v>
      </c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42"/>
      <c r="AP249" s="42"/>
      <c r="AQ249" s="42"/>
      <c r="AR249" s="42"/>
      <c r="AS249" s="42"/>
      <c r="AT249" s="42"/>
    </row>
    <row r="250" spans="1:48" x14ac:dyDescent="0.25">
      <c r="A250" s="23" t="str">
        <f t="shared" si="145"/>
        <v>CIMS.CAN.QC.Transportation Freight.Freight.Land.Light MediumGasoline ExistingMarket share</v>
      </c>
      <c r="B250" s="1" t="s">
        <v>127</v>
      </c>
      <c r="C250" s="1" t="s">
        <v>297</v>
      </c>
      <c r="D250" s="1" t="s">
        <v>242</v>
      </c>
      <c r="E250" s="1" t="s">
        <v>240</v>
      </c>
      <c r="G250" s="1" t="s">
        <v>241</v>
      </c>
      <c r="H250" s="15">
        <f t="shared" si="174"/>
        <v>0.74596906168082389</v>
      </c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T250" s="15">
        <f>QC!$C$62</f>
        <v>0.74596906168082389</v>
      </c>
      <c r="U250" s="1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19"/>
      <c r="AP250" s="19"/>
      <c r="AQ250" s="19"/>
      <c r="AR250" s="19"/>
      <c r="AS250" s="19"/>
      <c r="AT250" s="19"/>
    </row>
    <row r="251" spans="1:48" x14ac:dyDescent="0.25">
      <c r="A251" s="23" t="str">
        <f t="shared" si="145"/>
        <v>CIMS.CAN.QC.Transportation Freight.Freight.Land.Light MediumPropaneMarket share</v>
      </c>
      <c r="B251" s="1" t="s">
        <v>127</v>
      </c>
      <c r="C251" s="1" t="s">
        <v>297</v>
      </c>
      <c r="D251" s="1" t="s">
        <v>1</v>
      </c>
      <c r="E251" s="1" t="s">
        <v>240</v>
      </c>
      <c r="G251" s="1" t="s">
        <v>241</v>
      </c>
      <c r="H251" s="15">
        <f t="shared" si="174"/>
        <v>4.6258118997943515E-3</v>
      </c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T251" s="15">
        <f>QC!$C$67</f>
        <v>4.6258118997943515E-3</v>
      </c>
      <c r="U251" s="1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19"/>
      <c r="AP251" s="19"/>
      <c r="AQ251" s="19"/>
      <c r="AR251" s="19"/>
      <c r="AS251" s="19"/>
      <c r="AT251" s="19"/>
    </row>
    <row r="252" spans="1:48" x14ac:dyDescent="0.25">
      <c r="A252" s="23" t="str">
        <f t="shared" si="145"/>
        <v>CIMS.CAN.QC.Transportation Freight.Freight.Land.Heavy.TrucksOutput</v>
      </c>
      <c r="B252" s="1" t="s">
        <v>129</v>
      </c>
      <c r="C252" s="1" t="s">
        <v>297</v>
      </c>
      <c r="E252" s="1" t="s">
        <v>251</v>
      </c>
      <c r="G252" s="1" t="s">
        <v>232</v>
      </c>
      <c r="H252" s="15">
        <f t="shared" si="174"/>
        <v>593.0729841188803</v>
      </c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T252" s="15">
        <f>AVERAGE(CAN!$C$178:$W$178)/1000</f>
        <v>593.0729841188803</v>
      </c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42"/>
      <c r="AP252" s="42"/>
      <c r="AQ252" s="42"/>
      <c r="AR252" s="42"/>
      <c r="AS252" s="42"/>
      <c r="AT252" s="42"/>
    </row>
    <row r="253" spans="1:48" x14ac:dyDescent="0.25">
      <c r="A253" s="23" t="str">
        <f t="shared" si="145"/>
        <v>CIMS.CAN.QC.Transportation Freight.Freight.Land.Heavy.TrucksDiesel ExistingService requestedCIMS.CAN.QC.Fuel Blends.Diesel_Transportation</v>
      </c>
      <c r="B253" s="1" t="s">
        <v>129</v>
      </c>
      <c r="C253" s="1" t="s">
        <v>297</v>
      </c>
      <c r="D253" s="1" t="s">
        <v>234</v>
      </c>
      <c r="E253" s="1" t="s">
        <v>239</v>
      </c>
      <c r="F253" s="1" t="s">
        <v>332</v>
      </c>
      <c r="G253" s="1" t="s">
        <v>233</v>
      </c>
      <c r="H253" s="15">
        <f t="shared" si="174"/>
        <v>2.0127304414706928</v>
      </c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T253" s="15">
        <f>QC!$C$192*1000</f>
        <v>2.0127304414706928</v>
      </c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42"/>
      <c r="AP253" s="42"/>
      <c r="AQ253" s="42"/>
      <c r="AR253" s="42"/>
      <c r="AS253" s="42"/>
      <c r="AT253" s="42"/>
    </row>
    <row r="254" spans="1:48" x14ac:dyDescent="0.25">
      <c r="A254" s="23" t="str">
        <f t="shared" si="145"/>
        <v>CIMS.CAN.QC.Transportation Freight.Freight.Land.Heavy.TrucksDiesel StandardService requestedCIMS.CAN.QC.Fuel Blends.Diesel_Transportation</v>
      </c>
      <c r="B254" s="1" t="s">
        <v>129</v>
      </c>
      <c r="C254" s="1" t="s">
        <v>297</v>
      </c>
      <c r="D254" s="1" t="s">
        <v>235</v>
      </c>
      <c r="E254" s="1" t="s">
        <v>239</v>
      </c>
      <c r="F254" s="1" t="s">
        <v>332</v>
      </c>
      <c r="G254" s="1" t="s">
        <v>233</v>
      </c>
      <c r="H254" s="15">
        <f t="shared" si="174"/>
        <v>1.8616293636833567</v>
      </c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T254" s="43">
        <f>QC!$G$192*1000</f>
        <v>1.8616293636833567</v>
      </c>
      <c r="U254" s="1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19"/>
      <c r="AP254" s="19"/>
      <c r="AQ254" s="19"/>
      <c r="AR254" s="19"/>
      <c r="AS254" s="19"/>
      <c r="AT254" s="19"/>
    </row>
    <row r="255" spans="1:48" x14ac:dyDescent="0.25">
      <c r="A255" s="23" t="str">
        <f t="shared" si="145"/>
        <v>CIMS.CAN.QC.Transportation Freight.Freight.Land.Heavy.TrucksDiesel EfficientService requestedCIMS.CAN.QC.Fuel Blends.Diesel_Transportation</v>
      </c>
      <c r="B255" s="1" t="s">
        <v>129</v>
      </c>
      <c r="C255" s="1" t="s">
        <v>297</v>
      </c>
      <c r="D255" s="1" t="s">
        <v>236</v>
      </c>
      <c r="E255" s="1" t="s">
        <v>239</v>
      </c>
      <c r="F255" s="1" t="s">
        <v>332</v>
      </c>
      <c r="G255" s="1" t="s">
        <v>233</v>
      </c>
      <c r="H255" s="15">
        <f t="shared" si="174"/>
        <v>1.6317293349386413</v>
      </c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T255" s="15">
        <f>QC!$W$192*1000</f>
        <v>1.6317293349386413</v>
      </c>
      <c r="U255" s="1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19"/>
      <c r="AP255" s="19"/>
      <c r="AQ255" s="19"/>
      <c r="AR255" s="19"/>
      <c r="AS255" s="19"/>
      <c r="AT255" s="19"/>
    </row>
    <row r="256" spans="1:48" x14ac:dyDescent="0.25">
      <c r="A256" s="23" t="str">
        <f t="shared" si="145"/>
        <v>CIMS.CAN.QC.Transportation Freight.Freight.Land.Heavy.TrucksDiesel ExistingMarket share</v>
      </c>
      <c r="B256" s="1" t="s">
        <v>129</v>
      </c>
      <c r="C256" s="1" t="s">
        <v>297</v>
      </c>
      <c r="D256" s="1" t="s">
        <v>234</v>
      </c>
      <c r="E256" s="1" t="s">
        <v>240</v>
      </c>
      <c r="G256" s="1" t="s">
        <v>241</v>
      </c>
      <c r="H256" s="15">
        <f t="shared" si="174"/>
        <v>1</v>
      </c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T256" s="15">
        <f>QC!$C$196</f>
        <v>1</v>
      </c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42"/>
      <c r="AP256" s="42"/>
      <c r="AQ256" s="42"/>
      <c r="AR256" s="42"/>
      <c r="AS256" s="42"/>
      <c r="AT256" s="42"/>
    </row>
    <row r="257" spans="1:46" x14ac:dyDescent="0.25">
      <c r="A257" s="23" t="str">
        <f t="shared" si="145"/>
        <v>CIMS.CAN.QC.Transportation Freight.Freight.Land.Heavy.RailDiesel ExistingService requestedCIMS.Generic Fuels.Diesel</v>
      </c>
      <c r="B257" s="1" t="s">
        <v>130</v>
      </c>
      <c r="C257" s="1" t="s">
        <v>297</v>
      </c>
      <c r="D257" s="1" t="s">
        <v>234</v>
      </c>
      <c r="E257" s="1" t="s">
        <v>239</v>
      </c>
      <c r="F257" s="1" t="s">
        <v>245</v>
      </c>
      <c r="G257" s="1" t="s">
        <v>233</v>
      </c>
      <c r="H257" s="15">
        <f t="shared" si="174"/>
        <v>0.25272353811187831</v>
      </c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T257" s="15">
        <f>QC!$C$230*1000</f>
        <v>0.25272353811187831</v>
      </c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42"/>
      <c r="AP257" s="42"/>
      <c r="AQ257" s="42"/>
      <c r="AR257" s="42"/>
      <c r="AS257" s="42"/>
      <c r="AT257" s="42"/>
    </row>
    <row r="258" spans="1:46" x14ac:dyDescent="0.25">
      <c r="A258" s="23" t="str">
        <f t="shared" si="145"/>
        <v>CIMS.CAN.QC.Transportation Freight.Freight.Land.Heavy.RailDiesel StandardService requestedCIMS.Generic Fuels.Diesel</v>
      </c>
      <c r="B258" s="1" t="s">
        <v>130</v>
      </c>
      <c r="C258" s="1" t="s">
        <v>297</v>
      </c>
      <c r="D258" s="1" t="s">
        <v>235</v>
      </c>
      <c r="E258" s="1" t="s">
        <v>239</v>
      </c>
      <c r="F258" s="1" t="s">
        <v>245</v>
      </c>
      <c r="G258" s="1" t="s">
        <v>233</v>
      </c>
      <c r="H258" s="15">
        <f t="shared" si="174"/>
        <v>0.23774170951439244</v>
      </c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T258" s="15">
        <f>QC!$M$230*1000</f>
        <v>0.23774170951439244</v>
      </c>
      <c r="U258" s="1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19"/>
      <c r="AP258" s="19"/>
      <c r="AQ258" s="19"/>
      <c r="AR258" s="19"/>
      <c r="AS258" s="19"/>
      <c r="AT258" s="19"/>
    </row>
    <row r="259" spans="1:46" x14ac:dyDescent="0.25">
      <c r="A259" s="23" t="str">
        <f t="shared" si="145"/>
        <v>CIMS.CAN.QC.Transportation Freight.Freight.Land.Heavy.RailDiesel EfficientService requestedCIMS.Generic Fuels.Diesel</v>
      </c>
      <c r="B259" s="1" t="s">
        <v>130</v>
      </c>
      <c r="C259" s="1" t="s">
        <v>297</v>
      </c>
      <c r="D259" s="1" t="s">
        <v>236</v>
      </c>
      <c r="E259" s="1" t="s">
        <v>239</v>
      </c>
      <c r="F259" s="1" t="s">
        <v>245</v>
      </c>
      <c r="G259" s="1" t="s">
        <v>233</v>
      </c>
      <c r="H259" s="15">
        <f t="shared" si="174"/>
        <v>0.21527002163085715</v>
      </c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T259" s="15">
        <f>QC!$W$230*1000</f>
        <v>0.21527002163085715</v>
      </c>
      <c r="U259" s="1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19"/>
      <c r="AP259" s="19"/>
      <c r="AQ259" s="19"/>
      <c r="AR259" s="19"/>
      <c r="AS259" s="19"/>
      <c r="AT259" s="19"/>
    </row>
    <row r="260" spans="1:46" x14ac:dyDescent="0.25">
      <c r="A260" s="23" t="str">
        <f t="shared" si="145"/>
        <v>CIMS.CAN.QC.Transportation Freight.Freight.Land.Heavy.RailDiesel ExistingMarket share</v>
      </c>
      <c r="B260" s="1" t="s">
        <v>130</v>
      </c>
      <c r="C260" s="1" t="s">
        <v>297</v>
      </c>
      <c r="D260" s="1" t="s">
        <v>234</v>
      </c>
      <c r="E260" s="1" t="s">
        <v>240</v>
      </c>
      <c r="G260" s="1" t="s">
        <v>241</v>
      </c>
      <c r="H260" s="15">
        <f t="shared" si="174"/>
        <v>1</v>
      </c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T260" s="15">
        <f>QC!$C$234</f>
        <v>1</v>
      </c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42"/>
      <c r="AP260" s="42"/>
      <c r="AQ260" s="42"/>
      <c r="AR260" s="42"/>
      <c r="AS260" s="42"/>
      <c r="AT260" s="42"/>
    </row>
    <row r="261" spans="1:46" x14ac:dyDescent="0.25">
      <c r="A261" s="23" t="str">
        <f t="shared" si="145"/>
        <v>CIMS.CAN.QC.Transportation Freight.Freight.MarineDiesel ExistingService requestedCIMS.Generic Fuels.Diesel</v>
      </c>
      <c r="B261" s="1" t="s">
        <v>125</v>
      </c>
      <c r="C261" s="1" t="s">
        <v>297</v>
      </c>
      <c r="D261" s="1" t="s">
        <v>234</v>
      </c>
      <c r="E261" s="1" t="s">
        <v>239</v>
      </c>
      <c r="F261" s="1" t="s">
        <v>245</v>
      </c>
      <c r="G261" s="1" t="s">
        <v>233</v>
      </c>
      <c r="H261" s="15">
        <f t="shared" si="174"/>
        <v>1.519078691369296</v>
      </c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T261" s="15">
        <f>QC!$C$268*1000</f>
        <v>1.519078691369296</v>
      </c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42"/>
      <c r="AP261" s="42"/>
      <c r="AQ261" s="42"/>
      <c r="AR261" s="42"/>
      <c r="AS261" s="42"/>
      <c r="AT261" s="42"/>
    </row>
    <row r="262" spans="1:46" x14ac:dyDescent="0.25">
      <c r="A262" s="23" t="str">
        <f t="shared" si="145"/>
        <v>CIMS.CAN.QC.Transportation Freight.Freight.MarineDiesel StandardService requestedCIMS.Generic Fuels.Diesel</v>
      </c>
      <c r="B262" s="1" t="s">
        <v>125</v>
      </c>
      <c r="C262" s="1" t="s">
        <v>297</v>
      </c>
      <c r="D262" s="1" t="s">
        <v>235</v>
      </c>
      <c r="E262" s="1" t="s">
        <v>239</v>
      </c>
      <c r="F262" s="1" t="s">
        <v>245</v>
      </c>
      <c r="G262" s="1" t="s">
        <v>233</v>
      </c>
      <c r="H262" s="15">
        <f t="shared" si="174"/>
        <v>1.3074759932726909</v>
      </c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T262" s="43">
        <f>QC!$P$268*1000</f>
        <v>1.3074759932726909</v>
      </c>
      <c r="U262" s="1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19"/>
      <c r="AP262" s="19"/>
      <c r="AQ262" s="19"/>
      <c r="AR262" s="19"/>
      <c r="AS262" s="19"/>
      <c r="AT262" s="19"/>
    </row>
    <row r="263" spans="1:46" x14ac:dyDescent="0.25">
      <c r="A263" s="23" t="str">
        <f t="shared" si="145"/>
        <v>CIMS.CAN.QC.Transportation Freight.Freight.MarineDiesel EfficientService requestedCIMS.Generic Fuels.Diesel</v>
      </c>
      <c r="B263" s="1" t="s">
        <v>125</v>
      </c>
      <c r="C263" s="1" t="s">
        <v>297</v>
      </c>
      <c r="D263" s="1" t="s">
        <v>236</v>
      </c>
      <c r="E263" s="1" t="s">
        <v>239</v>
      </c>
      <c r="F263" s="1" t="s">
        <v>245</v>
      </c>
      <c r="G263" s="1" t="s">
        <v>233</v>
      </c>
      <c r="H263" s="15">
        <f t="shared" si="174"/>
        <v>1.0421439483818877</v>
      </c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T263" s="15">
        <f>QC!$W$268*1000</f>
        <v>1.0421439483818877</v>
      </c>
      <c r="U263" s="1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19"/>
      <c r="AP263" s="19"/>
      <c r="AQ263" s="19"/>
      <c r="AR263" s="19"/>
      <c r="AS263" s="19"/>
      <c r="AT263" s="19"/>
    </row>
    <row r="264" spans="1:46" x14ac:dyDescent="0.25">
      <c r="A264" s="23" t="str">
        <f t="shared" si="145"/>
        <v>CIMS.CAN.QC.Transportation Freight.Freight.MarineFuel Oil ExistingService requestedCIMS.Generic Fuels.Fuel Oil</v>
      </c>
      <c r="B264" s="1" t="s">
        <v>125</v>
      </c>
      <c r="C264" s="1" t="s">
        <v>297</v>
      </c>
      <c r="D264" s="1" t="s">
        <v>246</v>
      </c>
      <c r="E264" s="1" t="s">
        <v>239</v>
      </c>
      <c r="F264" s="1" t="s">
        <v>249</v>
      </c>
      <c r="G264" s="1" t="s">
        <v>233</v>
      </c>
      <c r="H264" s="15">
        <f t="shared" si="174"/>
        <v>1.519078691369296</v>
      </c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T264" s="15">
        <f>QC!$C$268*1000</f>
        <v>1.519078691369296</v>
      </c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42"/>
      <c r="AP264" s="42"/>
      <c r="AQ264" s="42"/>
      <c r="AR264" s="42"/>
      <c r="AS264" s="42"/>
      <c r="AT264" s="42"/>
    </row>
    <row r="265" spans="1:46" x14ac:dyDescent="0.25">
      <c r="A265" s="23" t="str">
        <f t="shared" si="145"/>
        <v>CIMS.CAN.QC.Transportation Freight.Freight.MarineFuel Oil StandardService requestedCIMS.Generic Fuels.Fuel Oil</v>
      </c>
      <c r="B265" s="1" t="s">
        <v>125</v>
      </c>
      <c r="C265" s="1" t="s">
        <v>297</v>
      </c>
      <c r="D265" s="1" t="s">
        <v>247</v>
      </c>
      <c r="E265" s="1" t="s">
        <v>239</v>
      </c>
      <c r="F265" s="1" t="s">
        <v>249</v>
      </c>
      <c r="G265" s="1" t="s">
        <v>233</v>
      </c>
      <c r="H265" s="15">
        <f t="shared" si="174"/>
        <v>1.3074759932726909</v>
      </c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T265" s="43">
        <f>QC!$P$268*1000</f>
        <v>1.3074759932726909</v>
      </c>
      <c r="U265" s="1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19"/>
      <c r="AP265" s="19"/>
      <c r="AQ265" s="19"/>
      <c r="AR265" s="19"/>
      <c r="AS265" s="19"/>
      <c r="AT265" s="19"/>
    </row>
    <row r="266" spans="1:46" x14ac:dyDescent="0.25">
      <c r="A266" s="23" t="str">
        <f t="shared" si="145"/>
        <v>CIMS.CAN.QC.Transportation Freight.Freight.MarineFuel Oil EfficientService requestedCIMS.Generic Fuels.Fuel Oil</v>
      </c>
      <c r="B266" s="1" t="s">
        <v>125</v>
      </c>
      <c r="C266" s="1" t="s">
        <v>297</v>
      </c>
      <c r="D266" s="1" t="s">
        <v>248</v>
      </c>
      <c r="E266" s="1" t="s">
        <v>239</v>
      </c>
      <c r="F266" s="1" t="s">
        <v>249</v>
      </c>
      <c r="G266" s="1" t="s">
        <v>233</v>
      </c>
      <c r="H266" s="15">
        <f t="shared" si="174"/>
        <v>1.0421439483818877</v>
      </c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T266" s="15">
        <f>QC!$W$268*1000</f>
        <v>1.0421439483818877</v>
      </c>
      <c r="U266" s="1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19"/>
      <c r="AP266" s="19"/>
      <c r="AQ266" s="19"/>
      <c r="AR266" s="19"/>
      <c r="AS266" s="19"/>
      <c r="AT266" s="19"/>
    </row>
    <row r="267" spans="1:46" x14ac:dyDescent="0.25">
      <c r="A267" s="23" t="str">
        <f t="shared" si="145"/>
        <v>CIMS.CAN.QC.Transportation Freight.Freight.MarineDiesel ExistingMarket share</v>
      </c>
      <c r="B267" s="1" t="s">
        <v>125</v>
      </c>
      <c r="C267" s="1" t="s">
        <v>297</v>
      </c>
      <c r="D267" s="1" t="s">
        <v>234</v>
      </c>
      <c r="E267" s="1" t="s">
        <v>240</v>
      </c>
      <c r="G267" s="1" t="s">
        <v>241</v>
      </c>
      <c r="H267" s="15">
        <f t="shared" si="174"/>
        <v>0.21970945035195447</v>
      </c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T267" s="15">
        <f>QC!$C$272</f>
        <v>0.21970945035195447</v>
      </c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42"/>
      <c r="AP267" s="42"/>
      <c r="AQ267" s="42"/>
      <c r="AR267" s="42"/>
      <c r="AS267" s="42"/>
      <c r="AT267" s="42"/>
    </row>
    <row r="268" spans="1:46" x14ac:dyDescent="0.25">
      <c r="A268" s="23" t="str">
        <f t="shared" si="145"/>
        <v>CIMS.CAN.QC.Transportation Freight.Freight.MarineFuel Oil ExistingMarket share</v>
      </c>
      <c r="B268" s="1" t="s">
        <v>125</v>
      </c>
      <c r="C268" s="1" t="s">
        <v>297</v>
      </c>
      <c r="D268" s="1" t="s">
        <v>246</v>
      </c>
      <c r="E268" s="1" t="s">
        <v>240</v>
      </c>
      <c r="G268" s="1" t="s">
        <v>241</v>
      </c>
      <c r="H268" s="15">
        <f t="shared" si="174"/>
        <v>0.78029054964804545</v>
      </c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T268" s="15">
        <f>QC!$C$278</f>
        <v>0.78029054964804545</v>
      </c>
      <c r="U268" s="1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19"/>
      <c r="AP268" s="19"/>
      <c r="AQ268" s="19"/>
      <c r="AR268" s="19"/>
      <c r="AS268" s="19"/>
      <c r="AT268" s="19"/>
    </row>
    <row r="269" spans="1:46" x14ac:dyDescent="0.25"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</row>
    <row r="270" spans="1:46" x14ac:dyDescent="0.25">
      <c r="A270" s="23" t="str">
        <f t="shared" ref="A270:A306" si="175">B270&amp;D270&amp;E270&amp;F270</f>
        <v>CIMS.CAN.NBService requestedCIMS.CAN.NB.Transportation Freight</v>
      </c>
      <c r="B270" s="1" t="s">
        <v>131</v>
      </c>
      <c r="C270" s="1" t="s">
        <v>300</v>
      </c>
      <c r="E270" s="1" t="s">
        <v>239</v>
      </c>
      <c r="F270" s="6" t="s">
        <v>132</v>
      </c>
      <c r="G270" s="1" t="s">
        <v>232</v>
      </c>
      <c r="H270" s="5">
        <f t="shared" ref="H270:R270" si="176">INDEX($T270:$AT270,MATCH(H$1,$T$2:$AT$2,0))</f>
        <v>24241629.722085264</v>
      </c>
      <c r="I270" s="5">
        <f t="shared" si="176"/>
        <v>26009508.777583521</v>
      </c>
      <c r="J270" s="5">
        <f t="shared" si="176"/>
        <v>23917614.78614077</v>
      </c>
      <c r="K270" s="5">
        <f t="shared" si="176"/>
        <v>17328860.141697973</v>
      </c>
      <c r="L270" s="5">
        <f t="shared" si="176"/>
        <v>14834348.747362034</v>
      </c>
      <c r="M270" s="5">
        <f t="shared" si="176"/>
        <v>15510711.457971832</v>
      </c>
      <c r="N270" s="5">
        <f t="shared" si="176"/>
        <v>16221575.464335606</v>
      </c>
      <c r="O270" s="5">
        <f t="shared" si="176"/>
        <v>16968700.679278281</v>
      </c>
      <c r="P270" s="5">
        <f t="shared" si="176"/>
        <v>17753936.788866155</v>
      </c>
      <c r="Q270" s="5">
        <f t="shared" si="176"/>
        <v>18579227.831744436</v>
      </c>
      <c r="R270" s="5">
        <f t="shared" si="176"/>
        <v>19446617.01206702</v>
      </c>
      <c r="T270" s="5">
        <f>SUM(NB!C$209,NB!C$247,NB!C$285,NB!C$71,NB!C$105,NB!C$173)*1000</f>
        <v>24241629.722085264</v>
      </c>
      <c r="U270" s="5">
        <f>SUM(NB!D$209,NB!D$247,NB!D$285,NB!D$71,NB!D$105,NB!D$173)*1000</f>
        <v>24332529.52904081</v>
      </c>
      <c r="V270" s="5">
        <f>SUM(NB!E$209,NB!E$247,NB!E$285,NB!E$71,NB!E$105,NB!E$173)*1000</f>
        <v>25175618.791594394</v>
      </c>
      <c r="W270" s="5">
        <f>SUM(NB!F$209,NB!F$247,NB!F$285,NB!F$71,NB!F$105,NB!F$173)*1000</f>
        <v>24592426.254796337</v>
      </c>
      <c r="X270" s="5">
        <f>SUM(NB!G$209,NB!G$247,NB!G$285,NB!G$71,NB!G$105,NB!G$173)*1000</f>
        <v>26908148.002205335</v>
      </c>
      <c r="Y270" s="5">
        <f>SUM(NB!H$209,NB!H$247,NB!H$285,NB!H$71,NB!H$105,NB!H$173)*1000</f>
        <v>26009508.777583521</v>
      </c>
      <c r="Z270" s="5">
        <f>SUM(NB!I$209,NB!I$247,NB!I$285,NB!I$71,NB!I$105,NB!I$173)*1000</f>
        <v>24701637.18698708</v>
      </c>
      <c r="AA270" s="5">
        <f>SUM(NB!J$209,NB!J$247,NB!J$285,NB!J$71,NB!J$105,NB!J$173)*1000</f>
        <v>22677000.124824282</v>
      </c>
      <c r="AB270" s="5">
        <f>SUM(NB!K$209,NB!K$247,NB!K$285,NB!K$71,NB!K$105,NB!K$173)*1000</f>
        <v>18562808.177056633</v>
      </c>
      <c r="AC270" s="5">
        <f>SUM(NB!L$209,NB!L$247,NB!L$285,NB!L$71,NB!L$105,NB!L$173)*1000</f>
        <v>18627166.9118535</v>
      </c>
      <c r="AD270" s="5">
        <f>SUM(NB!M$209,NB!M$247,NB!M$285,NB!M$71,NB!M$105,NB!M$173)*1000</f>
        <v>23917614.78614077</v>
      </c>
      <c r="AE270" s="5">
        <f>SUM(NB!N$209,NB!N$247,NB!N$285,NB!N$71,NB!N$105,NB!N$173)*1000</f>
        <v>24706690.902591646</v>
      </c>
      <c r="AF270" s="5">
        <f>SUM(NB!O$209,NB!O$247,NB!O$285,NB!O$71,NB!O$105,NB!O$173)*1000</f>
        <v>21936865.235590972</v>
      </c>
      <c r="AG270" s="5">
        <f>SUM(NB!P$209,NB!P$247,NB!P$285,NB!P$71,NB!P$105,NB!P$173)*1000</f>
        <v>17200762.471055999</v>
      </c>
      <c r="AH270" s="5">
        <f>SUM(NB!Q$209,NB!Q$247,NB!Q$285,NB!Q$71,NB!Q$105,NB!Q$173)*1000</f>
        <v>18732695.178358987</v>
      </c>
      <c r="AI270" s="5">
        <f>SUM(NB!R$209,NB!R$247,NB!R$285,NB!R$71,NB!R$105,NB!R$173)*1000</f>
        <v>17328860.141697973</v>
      </c>
      <c r="AJ270" s="5">
        <f>SUM(NB!S$209,NB!S$247,NB!S$285,NB!S$71,NB!S$105,NB!S$173)*1000</f>
        <v>18199730.516210154</v>
      </c>
      <c r="AK270" s="5">
        <f>SUM(NB!T$209,NB!T$247,NB!T$285,NB!T$71,NB!T$105,NB!T$173)*1000</f>
        <v>16222131.352041746</v>
      </c>
      <c r="AL270" s="5">
        <f>SUM(NB!U$209,NB!U$247,NB!U$285,NB!U$71,NB!U$105,NB!U$173)*1000</f>
        <v>15953491.730482433</v>
      </c>
      <c r="AM270" s="5">
        <f>SUM(NB!V$209,NB!V$247,NB!V$285,NB!V$71,NB!V$105,NB!V$173)*1000</f>
        <v>14834348.747362034</v>
      </c>
      <c r="AN270" s="5">
        <f>SUM(NB!W$209,NB!W$247,NB!W$285,NB!W$71,NB!W$105,NB!W$173)*1000</f>
        <v>13819883.193268707</v>
      </c>
      <c r="AO270" s="19">
        <f t="shared" ref="AO270" si="177">SUM(AO273:AO275)</f>
        <v>15510711.457971832</v>
      </c>
      <c r="AP270" s="19">
        <f t="shared" ref="AP270:AT270" si="178">SUM(AP273:AP275)</f>
        <v>16221575.464335606</v>
      </c>
      <c r="AQ270" s="19">
        <f t="shared" si="178"/>
        <v>16968700.679278281</v>
      </c>
      <c r="AR270" s="19">
        <f t="shared" si="178"/>
        <v>17753936.788866155</v>
      </c>
      <c r="AS270" s="19">
        <f t="shared" si="178"/>
        <v>18579227.831744436</v>
      </c>
      <c r="AT270" s="19">
        <f t="shared" si="178"/>
        <v>19446617.01206702</v>
      </c>
    </row>
    <row r="271" spans="1:46" x14ac:dyDescent="0.25">
      <c r="A271" s="23" t="str">
        <f t="shared" si="175"/>
        <v>CIMS.CAN.NB.Transportation FreightService requestedCIMS.CAN.NB.Transportation Freight.Freight</v>
      </c>
      <c r="B271" s="1" t="s">
        <v>132</v>
      </c>
      <c r="C271" s="1" t="s">
        <v>300</v>
      </c>
      <c r="E271" s="1" t="s">
        <v>239</v>
      </c>
      <c r="F271" s="1" t="s">
        <v>133</v>
      </c>
      <c r="G271" s="1" t="s">
        <v>232</v>
      </c>
      <c r="H271" s="24">
        <v>1</v>
      </c>
      <c r="I271" s="24">
        <v>1</v>
      </c>
      <c r="J271" s="24">
        <v>1</v>
      </c>
      <c r="K271" s="24">
        <v>1</v>
      </c>
      <c r="L271" s="24">
        <v>1</v>
      </c>
      <c r="M271" s="24">
        <v>1</v>
      </c>
      <c r="N271" s="24">
        <v>1</v>
      </c>
      <c r="O271" s="24">
        <v>1</v>
      </c>
      <c r="P271" s="24">
        <v>1</v>
      </c>
      <c r="Q271" s="24">
        <v>1</v>
      </c>
      <c r="R271" s="24">
        <v>1</v>
      </c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7"/>
      <c r="AP271" s="27"/>
      <c r="AQ271" s="27"/>
      <c r="AR271" s="27"/>
      <c r="AS271" s="27"/>
      <c r="AT271" s="27"/>
    </row>
    <row r="272" spans="1:46" x14ac:dyDescent="0.25">
      <c r="A272" s="23" t="str">
        <f t="shared" si="175"/>
        <v>CIMS.CAN.NB.Transportation FreightService requestedCIMS.CAN.NB.Transportation Freight.Off Road</v>
      </c>
      <c r="B272" s="1" t="s">
        <v>132</v>
      </c>
      <c r="C272" s="1" t="s">
        <v>300</v>
      </c>
      <c r="E272" s="1" t="s">
        <v>239</v>
      </c>
      <c r="F272" s="1" t="s">
        <v>134</v>
      </c>
      <c r="G272" s="1" t="s">
        <v>232</v>
      </c>
      <c r="H272" s="24">
        <f>INDEX(Inputs!$C$27:$C$41,MATCH($F272,Inputs!$B$27:$B$41,0))</f>
        <v>9.7000000000000003E-2</v>
      </c>
      <c r="I272" s="24">
        <f>INDEX(Inputs!$C$27:$C$41,MATCH($F272,Inputs!$B$27:$B$41,0))</f>
        <v>9.7000000000000003E-2</v>
      </c>
      <c r="J272" s="24">
        <f>INDEX(Inputs!$C$27:$C$41,MATCH($F272,Inputs!$B$27:$B$41,0))</f>
        <v>9.7000000000000003E-2</v>
      </c>
      <c r="K272" s="24">
        <f>INDEX(Inputs!$C$27:$C$41,MATCH($F272,Inputs!$B$27:$B$41,0))</f>
        <v>9.7000000000000003E-2</v>
      </c>
      <c r="L272" s="24">
        <f>INDEX(Inputs!$C$27:$C$41,MATCH($F272,Inputs!$B$27:$B$41,0))</f>
        <v>9.7000000000000003E-2</v>
      </c>
      <c r="M272" s="24">
        <f>INDEX(Inputs!$C$27:$C$41,MATCH($F272,Inputs!$B$27:$B$41,0))</f>
        <v>9.7000000000000003E-2</v>
      </c>
      <c r="N272" s="24">
        <f>INDEX(Inputs!$C$27:$C$41,MATCH($F272,Inputs!$B$27:$B$41,0))</f>
        <v>9.7000000000000003E-2</v>
      </c>
      <c r="O272" s="24">
        <f>INDEX(Inputs!$C$27:$C$41,MATCH($F272,Inputs!$B$27:$B$41,0))</f>
        <v>9.7000000000000003E-2</v>
      </c>
      <c r="P272" s="24">
        <f>INDEX(Inputs!$C$27:$C$41,MATCH($F272,Inputs!$B$27:$B$41,0))</f>
        <v>9.7000000000000003E-2</v>
      </c>
      <c r="Q272" s="24">
        <f>INDEX(Inputs!$C$27:$C$41,MATCH($F272,Inputs!$B$27:$B$41,0))</f>
        <v>9.7000000000000003E-2</v>
      </c>
      <c r="R272" s="24">
        <f>INDEX(Inputs!$C$27:$C$41,MATCH($F272,Inputs!$B$27:$B$41,0))</f>
        <v>9.7000000000000003E-2</v>
      </c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7"/>
      <c r="AP272" s="27"/>
      <c r="AQ272" s="27"/>
      <c r="AR272" s="27"/>
      <c r="AS272" s="27"/>
      <c r="AT272" s="27"/>
    </row>
    <row r="273" spans="1:48" x14ac:dyDescent="0.25">
      <c r="A273" s="23" t="str">
        <f t="shared" si="175"/>
        <v>CIMS.CAN.NB.Transportation Freight.FreightService requestedCIMS.CAN.NB.Transportation Freight.Freight.Land</v>
      </c>
      <c r="B273" s="1" t="s">
        <v>133</v>
      </c>
      <c r="C273" s="1" t="s">
        <v>300</v>
      </c>
      <c r="E273" s="1" t="s">
        <v>239</v>
      </c>
      <c r="F273" s="1" t="s">
        <v>135</v>
      </c>
      <c r="G273" s="1" t="s">
        <v>232</v>
      </c>
      <c r="H273" s="15">
        <f t="shared" ref="H273:R273" si="179">INDEX($T273:$AT273,MATCH(H$1,$T$2:$AT$2,0))/INDEX($T270:$AT270,MATCH(H$1,$T$2:$AT$2,0))</f>
        <v>0.85403873482842618</v>
      </c>
      <c r="I273" s="15">
        <f t="shared" si="179"/>
        <v>0.89373145334554382</v>
      </c>
      <c r="J273" s="15">
        <f t="shared" si="179"/>
        <v>0.90484280643290194</v>
      </c>
      <c r="K273" s="15">
        <f t="shared" si="179"/>
        <v>0.88031076453378798</v>
      </c>
      <c r="L273" s="15">
        <f t="shared" si="179"/>
        <v>0.89346906087590516</v>
      </c>
      <c r="M273" s="15">
        <f t="shared" si="179"/>
        <v>0.89809680877273601</v>
      </c>
      <c r="N273" s="15">
        <f t="shared" si="179"/>
        <v>0.90254467804706995</v>
      </c>
      <c r="O273" s="15">
        <f t="shared" si="179"/>
        <v>0.90681776778462631</v>
      </c>
      <c r="P273" s="15">
        <f t="shared" si="179"/>
        <v>0.91092119981635356</v>
      </c>
      <c r="Q273" s="15">
        <f t="shared" si="179"/>
        <v>0.91486010060165801</v>
      </c>
      <c r="R273" s="15">
        <f t="shared" si="179"/>
        <v>0.91863958466828832</v>
      </c>
      <c r="T273" s="5">
        <f>SUM(NB!C$209,NB!C$71,NB!C$105,NB!C$173)*1000</f>
        <v>20703290.778028872</v>
      </c>
      <c r="U273" s="5">
        <f>SUM(NB!D$209,NB!D$71,NB!D$105,NB!D$173)*1000</f>
        <v>21386465.875094447</v>
      </c>
      <c r="V273" s="5">
        <f>SUM(NB!E$209,NB!E$71,NB!E$105,NB!E$173)*1000</f>
        <v>22151952.173287835</v>
      </c>
      <c r="W273" s="5">
        <f>SUM(NB!F$209,NB!F$71,NB!F$105,NB!F$173)*1000</f>
        <v>22032160.640061468</v>
      </c>
      <c r="X273" s="5">
        <f>SUM(NB!G$209,NB!G$71,NB!G$105,NB!G$173)*1000</f>
        <v>24209990.115824211</v>
      </c>
      <c r="Y273" s="5">
        <f>SUM(NB!H$209,NB!H$71,NB!H$105,NB!H$173)*1000</f>
        <v>23245516.0805934</v>
      </c>
      <c r="Z273" s="5">
        <f>SUM(NB!I$209,NB!I$71,NB!I$105,NB!I$173)*1000</f>
        <v>21725303.690425832</v>
      </c>
      <c r="AA273" s="5">
        <f>SUM(NB!J$209,NB!J$71,NB!J$105,NB!J$173)*1000</f>
        <v>20101980.241358202</v>
      </c>
      <c r="AB273" s="5">
        <f>SUM(NB!K$209,NB!K$71,NB!K$105,NB!K$173)*1000</f>
        <v>16356850.376268452</v>
      </c>
      <c r="AC273" s="5">
        <f>SUM(NB!L$209,NB!L$71,NB!L$105,NB!L$173)*1000</f>
        <v>16780874.010132737</v>
      </c>
      <c r="AD273" s="5">
        <f>SUM(NB!M$209,NB!M$71,NB!M$105,NB!M$173)*1000</f>
        <v>21641681.686272684</v>
      </c>
      <c r="AE273" s="5">
        <f>SUM(NB!N$209,NB!N$71,NB!N$105,NB!N$173)*1000</f>
        <v>21140899.834272683</v>
      </c>
      <c r="AF273" s="5">
        <f>SUM(NB!O$209,NB!O$71,NB!O$105,NB!O$173)*1000</f>
        <v>19299839.481220491</v>
      </c>
      <c r="AG273" s="5">
        <f>SUM(NB!P$209,NB!P$71,NB!P$105,NB!P$173)*1000</f>
        <v>15198980.801723352</v>
      </c>
      <c r="AH273" s="5">
        <f>SUM(NB!Q$209,NB!Q$71,NB!Q$105,NB!Q$173)*1000</f>
        <v>16472527.626415998</v>
      </c>
      <c r="AI273" s="5">
        <f>SUM(NB!R$209,NB!R$71,NB!R$105,NB!R$173)*1000</f>
        <v>15254782.119837228</v>
      </c>
      <c r="AJ273" s="5">
        <f>SUM(NB!S$209,NB!S$71,NB!S$105,NB!S$173)*1000</f>
        <v>15988896.120563226</v>
      </c>
      <c r="AK273" s="5">
        <f>SUM(NB!T$209,NB!T$71,NB!T$105,NB!T$173)*1000</f>
        <v>14186771.152096689</v>
      </c>
      <c r="AL273" s="5">
        <f>SUM(NB!U$209,NB!U$71,NB!U$105,NB!U$173)*1000</f>
        <v>14011515.076990847</v>
      </c>
      <c r="AM273" s="5">
        <f>SUM(NB!V$209,NB!V$71,NB!V$105,NB!V$173)*1000</f>
        <v>13254031.644011216</v>
      </c>
      <c r="AN273" s="5">
        <f>SUM(NB!W$209,NB!W$71,NB!W$105,NB!W$173)*1000</f>
        <v>12207715.555700852</v>
      </c>
      <c r="AO273" s="19">
        <f t="shared" ref="AO273" si="180">SUM(AO276:AO277)</f>
        <v>13930120.462199213</v>
      </c>
      <c r="AP273" s="19">
        <f t="shared" ref="AP273:AT273" si="181">SUM(AP276:AP277)</f>
        <v>14640696.604875028</v>
      </c>
      <c r="AQ273" s="19">
        <f t="shared" si="181"/>
        <v>15387519.272188602</v>
      </c>
      <c r="AR273" s="19">
        <f t="shared" si="181"/>
        <v>16172437.401177658</v>
      </c>
      <c r="AS273" s="19">
        <f t="shared" si="181"/>
        <v>16997394.243250839</v>
      </c>
      <c r="AT273" s="19">
        <f t="shared" si="181"/>
        <v>17864432.175168518</v>
      </c>
    </row>
    <row r="274" spans="1:48" x14ac:dyDescent="0.25">
      <c r="A274" s="23" t="str">
        <f t="shared" si="175"/>
        <v>CIMS.CAN.NB.Transportation Freight.FreightService requestedCIMS.CAN.NB.Transportation Freight.Freight.Marine</v>
      </c>
      <c r="B274" s="1" t="s">
        <v>133</v>
      </c>
      <c r="C274" s="1" t="s">
        <v>300</v>
      </c>
      <c r="E274" s="1" t="s">
        <v>239</v>
      </c>
      <c r="F274" s="1" t="s">
        <v>136</v>
      </c>
      <c r="G274" s="1" t="s">
        <v>232</v>
      </c>
      <c r="H274" s="15">
        <f t="shared" ref="H274:R274" si="182">INDEX($T274:$AT274,MATCH(H$1,$T$2:$AT$2,0))/INDEX($T270:$AT270,MATCH(H$1,$T$2:$AT$2,0))</f>
        <v>0.14553993953115274</v>
      </c>
      <c r="I274" s="15">
        <f t="shared" si="182"/>
        <v>0.1060049540523708</v>
      </c>
      <c r="J274" s="15">
        <f t="shared" si="182"/>
        <v>9.4870846753677157E-2</v>
      </c>
      <c r="K274" s="15">
        <f t="shared" si="182"/>
        <v>0.11940078869331797</v>
      </c>
      <c r="L274" s="15">
        <f t="shared" si="182"/>
        <v>0.10616898312319289</v>
      </c>
      <c r="M274" s="15">
        <f t="shared" si="182"/>
        <v>0.10153936046516955</v>
      </c>
      <c r="N274" s="15">
        <f t="shared" si="182"/>
        <v>9.7089689300825455E-2</v>
      </c>
      <c r="O274" s="15">
        <f t="shared" si="182"/>
        <v>9.2814868478735157E-2</v>
      </c>
      <c r="P274" s="15">
        <f t="shared" si="182"/>
        <v>8.8709774093029228E-2</v>
      </c>
      <c r="Q274" s="15">
        <f t="shared" si="182"/>
        <v>8.476927760750555E-2</v>
      </c>
      <c r="R274" s="15">
        <f t="shared" si="182"/>
        <v>8.0988262422453758E-2</v>
      </c>
      <c r="T274" s="5">
        <f>SUM(NB!C$247)*1000</f>
        <v>3528125.3238888844</v>
      </c>
      <c r="U274" s="5">
        <f>SUM(NB!D$247)*1000</f>
        <v>2936795.758469346</v>
      </c>
      <c r="V274" s="5">
        <f>SUM(NB!E$247)*1000</f>
        <v>3017364.0382246431</v>
      </c>
      <c r="W274" s="5">
        <f>SUM(NB!F$247)*1000</f>
        <v>2553867.0924743125</v>
      </c>
      <c r="X274" s="5">
        <f>SUM(NB!G$247)*1000</f>
        <v>2691800.5804876909</v>
      </c>
      <c r="Y274" s="5">
        <f>SUM(NB!H$247)*1000</f>
        <v>2757136.7828924763</v>
      </c>
      <c r="Z274" s="5">
        <f>SUM(NB!I$247)*1000</f>
        <v>2968488.7649779874</v>
      </c>
      <c r="AA274" s="5">
        <f>SUM(NB!J$247)*1000</f>
        <v>2571713.1184564703</v>
      </c>
      <c r="AB274" s="5">
        <f>SUM(NB!K$247)*1000</f>
        <v>2201481.8068340113</v>
      </c>
      <c r="AC274" s="5">
        <f>SUM(NB!L$247)*1000</f>
        <v>1840462.6697523016</v>
      </c>
      <c r="AD274" s="5">
        <f>SUM(NB!M$247)*1000</f>
        <v>2269084.3670894438</v>
      </c>
      <c r="AE274" s="5">
        <f>SUM(NB!N$247)*1000</f>
        <v>3559510.1478326237</v>
      </c>
      <c r="AF274" s="5">
        <f>SUM(NB!O$247)*1000</f>
        <v>2631873.8905051271</v>
      </c>
      <c r="AG274" s="5">
        <f>SUM(NB!P$247)*1000</f>
        <v>1994491.6873560678</v>
      </c>
      <c r="AH274" s="5">
        <f>SUM(NB!Q$247)*1000</f>
        <v>2253494.7365641468</v>
      </c>
      <c r="AI274" s="5">
        <f>SUM(NB!R$247)*1000</f>
        <v>2069079.5680749398</v>
      </c>
      <c r="AJ274" s="5">
        <f>SUM(NB!S$247)*1000</f>
        <v>2206256.1384532172</v>
      </c>
      <c r="AK274" s="5">
        <f>SUM(NB!T$247)*1000</f>
        <v>2029860.176787273</v>
      </c>
      <c r="AL274" s="5">
        <f>SUM(NB!U$247)*1000</f>
        <v>1936421.6083529252</v>
      </c>
      <c r="AM274" s="5">
        <f>SUM(NB!V$247)*1000</f>
        <v>1574947.7218022374</v>
      </c>
      <c r="AN274" s="5">
        <f>SUM(NB!W$247)*1000</f>
        <v>1607743.3473576363</v>
      </c>
      <c r="AO274" s="47">
        <f t="shared" ref="AO274:AO314" si="183">AM274*(1+$AV274)^5</f>
        <v>1574947.7218022374</v>
      </c>
      <c r="AP274" s="19">
        <f t="shared" ref="AP274:AP276" si="184">AO274*(1+$AV274)^5</f>
        <v>1574947.7218022374</v>
      </c>
      <c r="AQ274" s="19">
        <f t="shared" ref="AQ274:AQ276" si="185">AP274*(1+$AV274)^5</f>
        <v>1574947.7218022374</v>
      </c>
      <c r="AR274" s="19">
        <f t="shared" ref="AR274:AR276" si="186">AQ274*(1+$AV274)^5</f>
        <v>1574947.7218022374</v>
      </c>
      <c r="AS274" s="19">
        <f t="shared" ref="AS274:AS276" si="187">AR274*(1+$AV274)^5</f>
        <v>1574947.7218022374</v>
      </c>
      <c r="AT274" s="19">
        <f t="shared" ref="AT274:AT276" si="188">AS274*(1+$AV274)^5</f>
        <v>1574947.7218022374</v>
      </c>
      <c r="AV274" s="46">
        <f t="shared" ref="AV274" si="189">AV236</f>
        <v>0</v>
      </c>
    </row>
    <row r="275" spans="1:48" x14ac:dyDescent="0.25">
      <c r="A275" s="23" t="str">
        <f t="shared" si="175"/>
        <v>CIMS.CAN.NB.Transportation Freight.FreightService requestedCIMS.CAN.NB.Transportation Freight.Freight.Air</v>
      </c>
      <c r="B275" s="1" t="s">
        <v>133</v>
      </c>
      <c r="C275" s="1" t="s">
        <v>300</v>
      </c>
      <c r="E275" s="1" t="s">
        <v>239</v>
      </c>
      <c r="F275" s="1" t="s">
        <v>137</v>
      </c>
      <c r="G275" s="1" t="s">
        <v>232</v>
      </c>
      <c r="H275" s="15">
        <f t="shared" ref="H275:R275" si="190">INDEX($T275:$AT275,MATCH(H$1,$T$2:$AT$2,0))/INDEX($T270:$AT270,MATCH(H$1,$T$2:$AT$2,0))</f>
        <v>4.2132564042091189E-4</v>
      </c>
      <c r="I275" s="15">
        <f t="shared" si="190"/>
        <v>2.6359260208547056E-4</v>
      </c>
      <c r="J275" s="15">
        <f t="shared" si="190"/>
        <v>2.8634681342092717E-4</v>
      </c>
      <c r="K275" s="15">
        <f t="shared" si="190"/>
        <v>2.8844677289416255E-4</v>
      </c>
      <c r="L275" s="15">
        <f t="shared" si="190"/>
        <v>3.6195600090210611E-4</v>
      </c>
      <c r="M275" s="15">
        <f t="shared" si="190"/>
        <v>3.6383076209448349E-4</v>
      </c>
      <c r="N275" s="15">
        <f t="shared" si="190"/>
        <v>3.6563265210452485E-4</v>
      </c>
      <c r="O275" s="15">
        <f t="shared" si="190"/>
        <v>3.673637366385382E-4</v>
      </c>
      <c r="P275" s="15">
        <f t="shared" si="190"/>
        <v>3.6902609061722163E-4</v>
      </c>
      <c r="Q275" s="15">
        <f t="shared" si="190"/>
        <v>3.706217908363219E-4</v>
      </c>
      <c r="R275" s="15">
        <f t="shared" si="190"/>
        <v>3.7215290925791511E-4</v>
      </c>
      <c r="T275" s="5">
        <f>SUM(NB!C$285)*1000</f>
        <v>10213.620167504187</v>
      </c>
      <c r="U275" s="5">
        <f>SUM(NB!D$285)*1000</f>
        <v>9267.8954770195523</v>
      </c>
      <c r="V275" s="5">
        <f>SUM(NB!E$285)*1000</f>
        <v>6302.5800819131764</v>
      </c>
      <c r="W275" s="5">
        <f>SUM(NB!F$285)*1000</f>
        <v>6398.5222605626177</v>
      </c>
      <c r="X275" s="5">
        <f>SUM(NB!G$285)*1000</f>
        <v>6357.3058934304645</v>
      </c>
      <c r="Y275" s="5">
        <f>SUM(NB!H$285)*1000</f>
        <v>6855.9140976481267</v>
      </c>
      <c r="Z275" s="5">
        <f>SUM(NB!I$285)*1000</f>
        <v>7844.7315832614968</v>
      </c>
      <c r="AA275" s="5">
        <f>SUM(NB!J$285)*1000</f>
        <v>3306.7650096039515</v>
      </c>
      <c r="AB275" s="5">
        <f>SUM(NB!K$285)*1000</f>
        <v>4475.9939541664244</v>
      </c>
      <c r="AC275" s="5">
        <f>SUM(NB!L$285)*1000</f>
        <v>5830.2319684583663</v>
      </c>
      <c r="AD275" s="5">
        <f>SUM(NB!M$285)*1000</f>
        <v>6848.7327786406604</v>
      </c>
      <c r="AE275" s="5">
        <f>SUM(NB!N$285)*1000</f>
        <v>6280.9204863418972</v>
      </c>
      <c r="AF275" s="5">
        <f>SUM(NB!O$285)*1000</f>
        <v>5151.8638653568196</v>
      </c>
      <c r="AG275" s="5">
        <f>SUM(NB!P$285)*1000</f>
        <v>7289.9819765818702</v>
      </c>
      <c r="AH275" s="5">
        <f>SUM(NB!Q$285)*1000</f>
        <v>6672.8153788409281</v>
      </c>
      <c r="AI275" s="5">
        <f>SUM(NB!R$285)*1000</f>
        <v>4998.4537858070607</v>
      </c>
      <c r="AJ275" s="5">
        <f>SUM(NB!S$285)*1000</f>
        <v>4578.257193711067</v>
      </c>
      <c r="AK275" s="5">
        <f>SUM(NB!T$285)*1000</f>
        <v>5500.0231577830209</v>
      </c>
      <c r="AL275" s="5">
        <f>SUM(NB!U$285)*1000</f>
        <v>5555.0451386640088</v>
      </c>
      <c r="AM275" s="5">
        <f>SUM(NB!V$285)*1000</f>
        <v>5369.3815485823288</v>
      </c>
      <c r="AN275" s="5">
        <f>SUM(NB!W$285)*1000</f>
        <v>4424.2902102169191</v>
      </c>
      <c r="AO275" s="47">
        <f t="shared" si="183"/>
        <v>5643.2739703815287</v>
      </c>
      <c r="AP275" s="19">
        <f t="shared" si="184"/>
        <v>5931.1376583387164</v>
      </c>
      <c r="AQ275" s="19">
        <f t="shared" si="185"/>
        <v>6233.6852874405704</v>
      </c>
      <c r="AR275" s="19">
        <f t="shared" si="186"/>
        <v>6551.6658862605464</v>
      </c>
      <c r="AS275" s="19">
        <f t="shared" si="187"/>
        <v>6885.8666913571569</v>
      </c>
      <c r="AT275" s="19">
        <f t="shared" si="188"/>
        <v>7237.1150962652064</v>
      </c>
      <c r="AV275" s="46">
        <f t="shared" si="158"/>
        <v>0.01</v>
      </c>
    </row>
    <row r="276" spans="1:48" x14ac:dyDescent="0.25">
      <c r="A276" s="23" t="str">
        <f t="shared" si="175"/>
        <v>CIMS.CAN.NB.Transportation Freight.Freight.LandService requestedCIMS.CAN.NB.Transportation Freight.Freight.Land.Light Medium</v>
      </c>
      <c r="B276" s="1" t="s">
        <v>135</v>
      </c>
      <c r="C276" s="1" t="s">
        <v>300</v>
      </c>
      <c r="E276" s="1" t="s">
        <v>239</v>
      </c>
      <c r="F276" s="1" t="s">
        <v>138</v>
      </c>
      <c r="G276" s="1" t="s">
        <v>232</v>
      </c>
      <c r="H276" s="15">
        <f t="shared" ref="H276:R276" si="191">INDEX($T276:$AT276,MATCH(H$1,$T$2:$AT$2,0))/INDEX($T273:$AT273,MATCH(H$1,$T$2:$AT$2,0))</f>
        <v>4.5723867238671341E-2</v>
      </c>
      <c r="I276" s="15">
        <f t="shared" si="191"/>
        <v>4.7714828943098489E-2</v>
      </c>
      <c r="J276" s="15">
        <f t="shared" si="191"/>
        <v>5.6506308463756753E-2</v>
      </c>
      <c r="K276" s="15">
        <f t="shared" si="191"/>
        <v>8.0032789372647212E-2</v>
      </c>
      <c r="L276" s="15">
        <f t="shared" si="191"/>
        <v>9.7724792790770024E-2</v>
      </c>
      <c r="M276" s="15">
        <f t="shared" si="191"/>
        <v>9.772479279077001E-2</v>
      </c>
      <c r="N276" s="15">
        <f t="shared" si="191"/>
        <v>9.7724792790770024E-2</v>
      </c>
      <c r="O276" s="15">
        <f t="shared" si="191"/>
        <v>9.7724792790770024E-2</v>
      </c>
      <c r="P276" s="15">
        <f t="shared" si="191"/>
        <v>9.772479279077001E-2</v>
      </c>
      <c r="Q276" s="15">
        <f t="shared" si="191"/>
        <v>9.7724792790770024E-2</v>
      </c>
      <c r="R276" s="15">
        <f t="shared" si="191"/>
        <v>9.772479279077001E-2</v>
      </c>
      <c r="T276" s="5">
        <f>SUM(NB!C$71,NB!C$105)*1000</f>
        <v>946634.5189382009</v>
      </c>
      <c r="U276" s="5">
        <f>SUM(NB!D$71,NB!D$105)*1000</f>
        <v>1071857.6656329692</v>
      </c>
      <c r="V276" s="5">
        <f>SUM(NB!E$71,NB!E$105)*1000</f>
        <v>1007590.7506301879</v>
      </c>
      <c r="W276" s="5">
        <f>SUM(NB!F$71,NB!F$105)*1000</f>
        <v>1114873.7148419619</v>
      </c>
      <c r="X276" s="5">
        <f>SUM(NB!G$71,NB!G$105)*1000</f>
        <v>1037078.077947524</v>
      </c>
      <c r="Y276" s="5">
        <f>SUM(NB!H$71,NB!H$105)*1000</f>
        <v>1109155.8234795593</v>
      </c>
      <c r="Z276" s="5">
        <f>SUM(NB!I$71,NB!I$105)*1000</f>
        <v>1232030.4665644476</v>
      </c>
      <c r="AA276" s="5">
        <f>SUM(NB!J$71,NB!J$105)*1000</f>
        <v>1170054.4075903117</v>
      </c>
      <c r="AB276" s="5">
        <f>SUM(NB!K$71,NB!K$105)*1000</f>
        <v>1130708.6564840006</v>
      </c>
      <c r="AC276" s="5">
        <f>SUM(NB!L$71,NB!L$105)*1000</f>
        <v>1077572.546961504</v>
      </c>
      <c r="AD276" s="5">
        <f>SUM(NB!M$71,NB!M$105)*1000</f>
        <v>1222891.5410389598</v>
      </c>
      <c r="AE276" s="5">
        <f>SUM(NB!N$71,NB!N$105)*1000</f>
        <v>1551750.0282003235</v>
      </c>
      <c r="AF276" s="5">
        <f>SUM(NB!O$71,NB!O$105)*1000</f>
        <v>1373785.1026895915</v>
      </c>
      <c r="AG276" s="5">
        <f>SUM(NB!P$71,NB!P$105)*1000</f>
        <v>1107453.2980523822</v>
      </c>
      <c r="AH276" s="5">
        <f>SUM(NB!Q$71,NB!Q$105)*1000</f>
        <v>1052765.9615849419</v>
      </c>
      <c r="AI276" s="5">
        <f>SUM(NB!R$71,NB!R$105)*1000</f>
        <v>1220882.7643225577</v>
      </c>
      <c r="AJ276" s="5">
        <f>SUM(NB!S$71,NB!S$105)*1000</f>
        <v>1427216.6828272466</v>
      </c>
      <c r="AK276" s="5">
        <f>SUM(NB!T$71,NB!T$105)*1000</f>
        <v>1293575.3370901369</v>
      </c>
      <c r="AL276" s="5">
        <f>SUM(NB!U$71,NB!U$105)*1000</f>
        <v>1327012.5336742543</v>
      </c>
      <c r="AM276" s="5">
        <f>SUM(NB!V$71,NB!V$105)*1000</f>
        <v>1295247.496053305</v>
      </c>
      <c r="AN276" s="5">
        <f>SUM(NB!W$71,NB!W$105)*1000</f>
        <v>1188193.8739417379</v>
      </c>
      <c r="AO276" s="47">
        <f t="shared" si="183"/>
        <v>1361318.1357188835</v>
      </c>
      <c r="AP276" s="19">
        <f t="shared" si="184"/>
        <v>1430759.0420239423</v>
      </c>
      <c r="AQ276" s="19">
        <f t="shared" si="185"/>
        <v>1503742.1324386115</v>
      </c>
      <c r="AR276" s="19">
        <f t="shared" si="186"/>
        <v>1580448.0939517857</v>
      </c>
      <c r="AS276" s="19">
        <f t="shared" si="187"/>
        <v>1661066.8304047156</v>
      </c>
      <c r="AT276" s="19">
        <f t="shared" si="188"/>
        <v>1745797.9326431083</v>
      </c>
      <c r="AV276" s="46">
        <f t="shared" si="158"/>
        <v>0.01</v>
      </c>
    </row>
    <row r="277" spans="1:48" x14ac:dyDescent="0.25">
      <c r="A277" s="23" t="str">
        <f t="shared" si="175"/>
        <v>CIMS.CAN.NB.Transportation Freight.Freight.LandService requestedCIMS.CAN.NB.Transportation Freight.Freight.Land.Heavy</v>
      </c>
      <c r="B277" s="1" t="s">
        <v>135</v>
      </c>
      <c r="C277" s="1" t="s">
        <v>300</v>
      </c>
      <c r="E277" s="1" t="s">
        <v>239</v>
      </c>
      <c r="F277" s="1" t="s">
        <v>139</v>
      </c>
      <c r="G277" s="1" t="s">
        <v>232</v>
      </c>
      <c r="H277" s="15">
        <f t="shared" ref="H277:R277" si="192">INDEX($T277:$AT277,MATCH(H$1,$T$2:$AT$2,0))/INDEX($T273:$AT273,MATCH(H$1,$T$2:$AT$2,0))</f>
        <v>0.95427613276132894</v>
      </c>
      <c r="I277" s="15">
        <f t="shared" si="192"/>
        <v>0.95228517105690147</v>
      </c>
      <c r="J277" s="15">
        <f t="shared" si="192"/>
        <v>0.94349369153624307</v>
      </c>
      <c r="K277" s="15">
        <f t="shared" si="192"/>
        <v>0.91996721062735276</v>
      </c>
      <c r="L277" s="15">
        <f t="shared" si="192"/>
        <v>0.90227520720923005</v>
      </c>
      <c r="M277" s="15">
        <f t="shared" si="192"/>
        <v>0.90227520720922993</v>
      </c>
      <c r="N277" s="15">
        <f t="shared" si="192"/>
        <v>0.90227520720923005</v>
      </c>
      <c r="O277" s="15">
        <f t="shared" si="192"/>
        <v>0.90227520720923005</v>
      </c>
      <c r="P277" s="15">
        <f t="shared" si="192"/>
        <v>0.90227520720922993</v>
      </c>
      <c r="Q277" s="15">
        <f t="shared" si="192"/>
        <v>0.90227520720923005</v>
      </c>
      <c r="R277" s="15">
        <f t="shared" si="192"/>
        <v>0.90227520720923005</v>
      </c>
      <c r="T277" s="5">
        <f>SUM(NB!C$209,NB!C$173)*1000</f>
        <v>19756656.259090677</v>
      </c>
      <c r="U277" s="5">
        <f>SUM(NB!D$209,NB!D$173)*1000</f>
        <v>20314608.209461477</v>
      </c>
      <c r="V277" s="5">
        <f>SUM(NB!E$209,NB!E$173)*1000</f>
        <v>21144361.422657646</v>
      </c>
      <c r="W277" s="5">
        <f>SUM(NB!F$209,NB!F$173)*1000</f>
        <v>20917286.925219506</v>
      </c>
      <c r="X277" s="5">
        <f>SUM(NB!G$209,NB!G$173)*1000</f>
        <v>23172912.037876688</v>
      </c>
      <c r="Y277" s="5">
        <f>SUM(NB!H$209,NB!H$173)*1000</f>
        <v>22136360.25711384</v>
      </c>
      <c r="Z277" s="5">
        <f>SUM(NB!I$209,NB!I$173)*1000</f>
        <v>20493273.223861381</v>
      </c>
      <c r="AA277" s="5">
        <f>SUM(NB!J$209,NB!J$173)*1000</f>
        <v>18931925.833767891</v>
      </c>
      <c r="AB277" s="5">
        <f>SUM(NB!K$209,NB!K$173)*1000</f>
        <v>15226141.719784452</v>
      </c>
      <c r="AC277" s="5">
        <f>SUM(NB!L$209,NB!L$173)*1000</f>
        <v>15703301.463171234</v>
      </c>
      <c r="AD277" s="5">
        <f>SUM(NB!M$209,NB!M$173)*1000</f>
        <v>20418790.145233721</v>
      </c>
      <c r="AE277" s="5">
        <f>SUM(NB!N$209,NB!N$173)*1000</f>
        <v>19589149.806072358</v>
      </c>
      <c r="AF277" s="5">
        <f>SUM(NB!O$209,NB!O$173)*1000</f>
        <v>17926054.378530897</v>
      </c>
      <c r="AG277" s="5">
        <f>SUM(NB!P$209,NB!P$173)*1000</f>
        <v>14091527.503670972</v>
      </c>
      <c r="AH277" s="5">
        <f>SUM(NB!Q$209,NB!Q$173)*1000</f>
        <v>15419761.664831057</v>
      </c>
      <c r="AI277" s="5">
        <f>SUM(NB!R$209,NB!R$173)*1000</f>
        <v>14033899.35551467</v>
      </c>
      <c r="AJ277" s="5">
        <f>SUM(NB!S$209,NB!S$173)*1000</f>
        <v>14561679.437735977</v>
      </c>
      <c r="AK277" s="5">
        <f>SUM(NB!T$209,NB!T$173)*1000</f>
        <v>12893195.815006552</v>
      </c>
      <c r="AL277" s="5">
        <f>SUM(NB!U$209,NB!U$173)*1000</f>
        <v>12684502.54331659</v>
      </c>
      <c r="AM277" s="5">
        <f>SUM(NB!V$209,NB!V$173)*1000</f>
        <v>11958784.147957912</v>
      </c>
      <c r="AN277" s="5">
        <f>SUM(NB!W$209,NB!W$173)*1000</f>
        <v>11019521.681759113</v>
      </c>
      <c r="AO277" s="19">
        <f t="shared" ref="AO277" si="193">SUM(AO278:AO279)</f>
        <v>12568802.326480329</v>
      </c>
      <c r="AP277" s="19">
        <f t="shared" ref="AP277:AT277" si="194">SUM(AP278:AP279)</f>
        <v>13209937.562851086</v>
      </c>
      <c r="AQ277" s="19">
        <f t="shared" si="194"/>
        <v>13883777.139749991</v>
      </c>
      <c r="AR277" s="19">
        <f t="shared" si="194"/>
        <v>14591989.307225872</v>
      </c>
      <c r="AS277" s="19">
        <f t="shared" si="194"/>
        <v>15336327.412846126</v>
      </c>
      <c r="AT277" s="19">
        <f t="shared" si="194"/>
        <v>16118634.24252541</v>
      </c>
    </row>
    <row r="278" spans="1:48" x14ac:dyDescent="0.25">
      <c r="A278" s="23" t="str">
        <f t="shared" si="175"/>
        <v>CIMS.CAN.NB.Transportation Freight.Freight.Land.HeavyTrucksMarket share</v>
      </c>
      <c r="B278" s="1" t="s">
        <v>139</v>
      </c>
      <c r="C278" s="1" t="s">
        <v>300</v>
      </c>
      <c r="D278" s="1" t="s">
        <v>253</v>
      </c>
      <c r="E278" s="1" t="s">
        <v>240</v>
      </c>
      <c r="G278" s="1" t="s">
        <v>241</v>
      </c>
      <c r="H278" s="15">
        <f t="shared" ref="H278:R278" si="195">INDEX($T278:$AT278,MATCH(H$1,$T$2:$AT$2,0))/INDEX($T277:$AT277,MATCH(H$1,$T$2:$AT$2,0))</f>
        <v>0.42301179357692897</v>
      </c>
      <c r="I278" s="15">
        <f t="shared" si="195"/>
        <v>0.31231396576686588</v>
      </c>
      <c r="J278" s="15">
        <f t="shared" si="195"/>
        <v>0.21655518542720864</v>
      </c>
      <c r="K278" s="15">
        <f t="shared" si="195"/>
        <v>0.28990147835349955</v>
      </c>
      <c r="L278" s="15">
        <f t="shared" si="195"/>
        <v>0.25809459461336132</v>
      </c>
      <c r="M278" s="15">
        <f t="shared" si="195"/>
        <v>0.25809459461336137</v>
      </c>
      <c r="N278" s="15">
        <f t="shared" si="195"/>
        <v>0.25809459461336132</v>
      </c>
      <c r="O278" s="15">
        <f t="shared" si="195"/>
        <v>0.25809459461336132</v>
      </c>
      <c r="P278" s="15">
        <f t="shared" si="195"/>
        <v>0.25809459461336132</v>
      </c>
      <c r="Q278" s="15">
        <f t="shared" si="195"/>
        <v>0.25809459461336132</v>
      </c>
      <c r="R278" s="15">
        <f t="shared" si="195"/>
        <v>0.25809459461336132</v>
      </c>
      <c r="T278" s="5">
        <f>SUM(NB!C$173)*1000</f>
        <v>8357298.5992408069</v>
      </c>
      <c r="U278" s="5">
        <f>SUM(NB!D$173)*1000</f>
        <v>7479152.3967874087</v>
      </c>
      <c r="V278" s="5">
        <f>SUM(NB!E$173)*1000</f>
        <v>7348962.2050632248</v>
      </c>
      <c r="W278" s="5">
        <f>SUM(NB!F$173)*1000</f>
        <v>6029919.4699201742</v>
      </c>
      <c r="X278" s="5">
        <f>SUM(NB!G$173)*1000</f>
        <v>7204166.1986621292</v>
      </c>
      <c r="Y278" s="5">
        <f>SUM(NB!H$173)*1000</f>
        <v>6913494.4595432626</v>
      </c>
      <c r="Z278" s="5">
        <f>SUM(NB!I$173)*1000</f>
        <v>6029583.3501271494</v>
      </c>
      <c r="AA278" s="5">
        <f>SUM(NB!J$173)*1000</f>
        <v>5035456.2076037209</v>
      </c>
      <c r="AB278" s="5">
        <f>SUM(NB!K$173)*1000</f>
        <v>4498311.140573889</v>
      </c>
      <c r="AC278" s="5">
        <f>SUM(NB!L$173)*1000</f>
        <v>4333192.235387045</v>
      </c>
      <c r="AD278" s="5">
        <f>SUM(NB!M$173)*1000</f>
        <v>4421794.886100349</v>
      </c>
      <c r="AE278" s="5">
        <f>SUM(NB!N$173)*1000</f>
        <v>5739538.8531488217</v>
      </c>
      <c r="AF278" s="5">
        <f>SUM(NB!O$173)*1000</f>
        <v>4486027.4743338535</v>
      </c>
      <c r="AG278" s="5">
        <f>SUM(NB!P$173)*1000</f>
        <v>3561296.1952407942</v>
      </c>
      <c r="AH278" s="5">
        <f>SUM(NB!Q$173)*1000</f>
        <v>4009375.8553049085</v>
      </c>
      <c r="AI278" s="5">
        <f>SUM(NB!R$173)*1000</f>
        <v>4068448.1702279276</v>
      </c>
      <c r="AJ278" s="5">
        <f>SUM(NB!S$173)*1000</f>
        <v>4843960.0831096936</v>
      </c>
      <c r="AK278" s="5">
        <f>SUM(NB!T$173)*1000</f>
        <v>3949120.9972127178</v>
      </c>
      <c r="AL278" s="5">
        <f>SUM(NB!U$173)*1000</f>
        <v>3275861.5612800303</v>
      </c>
      <c r="AM278" s="5">
        <f>SUM(NB!V$173)*1000</f>
        <v>3086497.5467358888</v>
      </c>
      <c r="AN278" s="5">
        <f>SUM(NB!W$173)*1000</f>
        <v>3166286.9991382086</v>
      </c>
      <c r="AO278" s="47">
        <f t="shared" ref="AO278:AO317" si="196">AM278*(1+$AV278)^5</f>
        <v>3243939.9412284135</v>
      </c>
      <c r="AP278" s="19">
        <f t="shared" ref="AP278:AP279" si="197">AO278*(1+$AV278)^5</f>
        <v>3409413.4801518656</v>
      </c>
      <c r="AQ278" s="19">
        <f t="shared" ref="AQ278:AQ279" si="198">AP278*(1+$AV278)^5</f>
        <v>3583327.8325860272</v>
      </c>
      <c r="AR278" s="19">
        <f t="shared" ref="AR278:AR279" si="199">AQ278*(1+$AV278)^5</f>
        <v>3766113.5648509646</v>
      </c>
      <c r="AS278" s="19">
        <f t="shared" ref="AS278:AS279" si="200">AR278*(1+$AV278)^5</f>
        <v>3958223.2064763014</v>
      </c>
      <c r="AT278" s="19">
        <f t="shared" ref="AT278:AT279" si="201">AS278*(1+$AV278)^5</f>
        <v>4160132.3705456401</v>
      </c>
      <c r="AV278" s="46">
        <f t="shared" si="171"/>
        <v>0.01</v>
      </c>
    </row>
    <row r="279" spans="1:48" x14ac:dyDescent="0.25">
      <c r="A279" s="23" t="str">
        <f t="shared" si="175"/>
        <v>CIMS.CAN.NB.Transportation Freight.Freight.Land.HeavyRailMarket share</v>
      </c>
      <c r="B279" s="1" t="s">
        <v>139</v>
      </c>
      <c r="C279" s="1" t="s">
        <v>300</v>
      </c>
      <c r="D279" s="1" t="s">
        <v>55</v>
      </c>
      <c r="E279" s="1" t="s">
        <v>240</v>
      </c>
      <c r="G279" s="1" t="s">
        <v>241</v>
      </c>
      <c r="H279" s="15">
        <f t="shared" ref="H279:R279" si="202">INDEX($T279:$AT279,MATCH(H$1,$T$2:$AT$2,0))/INDEX($T277:$AT277,MATCH(H$1,$T$2:$AT$2,0))</f>
        <v>0.57698820642307092</v>
      </c>
      <c r="I279" s="15">
        <f t="shared" si="202"/>
        <v>0.68768603423313401</v>
      </c>
      <c r="J279" s="15">
        <f t="shared" si="202"/>
        <v>0.78344481457279136</v>
      </c>
      <c r="K279" s="15">
        <f t="shared" si="202"/>
        <v>0.71009852164650045</v>
      </c>
      <c r="L279" s="15">
        <f t="shared" si="202"/>
        <v>0.74190540538663852</v>
      </c>
      <c r="M279" s="15">
        <f t="shared" si="202"/>
        <v>0.74190540538663863</v>
      </c>
      <c r="N279" s="15">
        <f t="shared" si="202"/>
        <v>0.74190540538663863</v>
      </c>
      <c r="O279" s="15">
        <f t="shared" si="202"/>
        <v>0.74190540538663863</v>
      </c>
      <c r="P279" s="15">
        <f t="shared" si="202"/>
        <v>0.74190540538663863</v>
      </c>
      <c r="Q279" s="15">
        <f t="shared" si="202"/>
        <v>0.74190540538663874</v>
      </c>
      <c r="R279" s="15">
        <f t="shared" si="202"/>
        <v>0.74190540538663863</v>
      </c>
      <c r="T279" s="5">
        <f>SUM(NB!C$209)*1000</f>
        <v>11399357.659849867</v>
      </c>
      <c r="U279" s="5">
        <f>SUM(NB!D$209)*1000</f>
        <v>12835455.812674068</v>
      </c>
      <c r="V279" s="5">
        <f>SUM(NB!E$209)*1000</f>
        <v>13795399.217594422</v>
      </c>
      <c r="W279" s="5">
        <f>SUM(NB!F$209)*1000</f>
        <v>14887367.455299331</v>
      </c>
      <c r="X279" s="5">
        <f>SUM(NB!G$209)*1000</f>
        <v>15968745.839214558</v>
      </c>
      <c r="Y279" s="5">
        <f>SUM(NB!H$209)*1000</f>
        <v>15222865.797570575</v>
      </c>
      <c r="Z279" s="5">
        <f>SUM(NB!I$209)*1000</f>
        <v>14463689.873734234</v>
      </c>
      <c r="AA279" s="5">
        <f>SUM(NB!J$209)*1000</f>
        <v>13896469.626164172</v>
      </c>
      <c r="AB279" s="5">
        <f>SUM(NB!K$209)*1000</f>
        <v>10727830.579210563</v>
      </c>
      <c r="AC279" s="5">
        <f>SUM(NB!L$209)*1000</f>
        <v>11370109.227784188</v>
      </c>
      <c r="AD279" s="5">
        <f>SUM(NB!M$209)*1000</f>
        <v>15996995.259133372</v>
      </c>
      <c r="AE279" s="5">
        <f>SUM(NB!N$209)*1000</f>
        <v>13849610.952923536</v>
      </c>
      <c r="AF279" s="5">
        <f>SUM(NB!O$209)*1000</f>
        <v>13440026.904197047</v>
      </c>
      <c r="AG279" s="5">
        <f>SUM(NB!P$209)*1000</f>
        <v>10530231.308430176</v>
      </c>
      <c r="AH279" s="5">
        <f>SUM(NB!Q$209)*1000</f>
        <v>11410385.809526149</v>
      </c>
      <c r="AI279" s="5">
        <f>SUM(NB!R$209)*1000</f>
        <v>9965451.1852867417</v>
      </c>
      <c r="AJ279" s="5">
        <f>SUM(NB!S$209)*1000</f>
        <v>9717719.3546262849</v>
      </c>
      <c r="AK279" s="5">
        <f>SUM(NB!T$209)*1000</f>
        <v>8944074.817793835</v>
      </c>
      <c r="AL279" s="5">
        <f>SUM(NB!U$209)*1000</f>
        <v>9408640.9820365608</v>
      </c>
      <c r="AM279" s="5">
        <f>SUM(NB!V$209)*1000</f>
        <v>8872286.6012220215</v>
      </c>
      <c r="AN279" s="5">
        <f>SUM(NB!W$209)*1000</f>
        <v>7853234.6826209063</v>
      </c>
      <c r="AO279" s="47">
        <f t="shared" si="196"/>
        <v>9324862.3852519151</v>
      </c>
      <c r="AP279" s="19">
        <f t="shared" si="197"/>
        <v>9800524.0826992206</v>
      </c>
      <c r="AQ279" s="19">
        <f t="shared" si="198"/>
        <v>10300449.307163963</v>
      </c>
      <c r="AR279" s="19">
        <f t="shared" si="199"/>
        <v>10825875.742374906</v>
      </c>
      <c r="AS279" s="19">
        <f t="shared" si="200"/>
        <v>11378104.206369825</v>
      </c>
      <c r="AT279" s="19">
        <f t="shared" si="201"/>
        <v>11958501.871979769</v>
      </c>
      <c r="AV279" s="46">
        <f t="shared" si="171"/>
        <v>0.01</v>
      </c>
    </row>
    <row r="280" spans="1:48" x14ac:dyDescent="0.25">
      <c r="A280" s="23" t="str">
        <f t="shared" si="175"/>
        <v>CIMS.CAN.NB.Transportation Freight.Freight.Land.Light MediumOutput</v>
      </c>
      <c r="B280" s="1" t="s">
        <v>138</v>
      </c>
      <c r="C280" s="1" t="s">
        <v>300</v>
      </c>
      <c r="E280" s="1" t="s">
        <v>251</v>
      </c>
      <c r="G280" s="1" t="s">
        <v>232</v>
      </c>
      <c r="H280" s="15">
        <f t="shared" ref="H280:H306" si="203">T280</f>
        <v>18.062280800253905</v>
      </c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T280" s="15">
        <f>AVERAGE(CAN!$C$42:$W$42)/1000</f>
        <v>18.062280800253905</v>
      </c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42"/>
      <c r="AP280" s="42"/>
      <c r="AQ280" s="42"/>
      <c r="AR280" s="42"/>
      <c r="AS280" s="42"/>
      <c r="AT280" s="42"/>
    </row>
    <row r="281" spans="1:48" x14ac:dyDescent="0.25">
      <c r="A281" s="23" t="str">
        <f t="shared" si="175"/>
        <v>CIMS.CAN.NB.Transportation Freight.Freight.Land.Light MediumDiesel ExistingService requestedCIMS.CAN.NB.Fuel Blends.Diesel_Transportation</v>
      </c>
      <c r="B281" s="1" t="s">
        <v>138</v>
      </c>
      <c r="C281" s="1" t="s">
        <v>300</v>
      </c>
      <c r="D281" s="1" t="s">
        <v>234</v>
      </c>
      <c r="E281" s="1" t="s">
        <v>239</v>
      </c>
      <c r="F281" s="1" t="s">
        <v>334</v>
      </c>
      <c r="G281" s="1" t="s">
        <v>233</v>
      </c>
      <c r="H281" s="15">
        <f t="shared" si="203"/>
        <v>8.1195803092215169</v>
      </c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T281" s="15">
        <f>NB!$C$56*1000</f>
        <v>8.1195803092215169</v>
      </c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42"/>
      <c r="AP281" s="42"/>
      <c r="AQ281" s="42"/>
      <c r="AR281" s="42"/>
      <c r="AS281" s="42"/>
      <c r="AT281" s="42"/>
    </row>
    <row r="282" spans="1:48" x14ac:dyDescent="0.25">
      <c r="A282" s="23" t="str">
        <f t="shared" si="175"/>
        <v>CIMS.CAN.NB.Transportation Freight.Freight.Land.Light MediumDiesel StandardService requestedCIMS.CAN.NB.Fuel Blends.Diesel_Transportation</v>
      </c>
      <c r="B282" s="1" t="s">
        <v>138</v>
      </c>
      <c r="C282" s="1" t="s">
        <v>300</v>
      </c>
      <c r="D282" s="1" t="s">
        <v>235</v>
      </c>
      <c r="E282" s="1" t="s">
        <v>239</v>
      </c>
      <c r="F282" s="1" t="s">
        <v>334</v>
      </c>
      <c r="G282" s="1" t="s">
        <v>233</v>
      </c>
      <c r="H282" s="15">
        <f t="shared" si="203"/>
        <v>7.0310814258270113</v>
      </c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T282" s="15">
        <f>NB!$M$56*1000</f>
        <v>7.0310814258270113</v>
      </c>
      <c r="U282" s="1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19"/>
      <c r="AP282" s="19"/>
      <c r="AQ282" s="19"/>
      <c r="AR282" s="19"/>
      <c r="AS282" s="19"/>
      <c r="AT282" s="19"/>
    </row>
    <row r="283" spans="1:48" x14ac:dyDescent="0.25">
      <c r="A283" s="23" t="str">
        <f t="shared" si="175"/>
        <v>CIMS.CAN.NB.Transportation Freight.Freight.Land.Light MediumDiesel EfficientService requestedCIMS.CAN.NB.Fuel Blends.Diesel_Transportation</v>
      </c>
      <c r="B283" s="1" t="s">
        <v>138</v>
      </c>
      <c r="C283" s="1" t="s">
        <v>300</v>
      </c>
      <c r="D283" s="1" t="s">
        <v>236</v>
      </c>
      <c r="E283" s="1" t="s">
        <v>239</v>
      </c>
      <c r="F283" s="1" t="s">
        <v>334</v>
      </c>
      <c r="G283" s="1" t="s">
        <v>233</v>
      </c>
      <c r="H283" s="15">
        <f t="shared" si="203"/>
        <v>6.1680994665348425</v>
      </c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T283" s="15">
        <f>NB!$W$56*1000</f>
        <v>6.1680994665348425</v>
      </c>
      <c r="U283" s="1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19"/>
      <c r="AP283" s="19"/>
      <c r="AQ283" s="19"/>
      <c r="AR283" s="19"/>
      <c r="AS283" s="19"/>
      <c r="AT283" s="19"/>
    </row>
    <row r="284" spans="1:48" x14ac:dyDescent="0.25">
      <c r="A284" s="23" t="str">
        <f t="shared" si="175"/>
        <v>CIMS.CAN.NB.Transportation Freight.Freight.Land.Light MediumGasoline ExistingService requestedCIMS.CAN.NB.Fuel Blends.Gasoline_Transportation</v>
      </c>
      <c r="B284" s="1" t="s">
        <v>138</v>
      </c>
      <c r="C284" s="1" t="s">
        <v>300</v>
      </c>
      <c r="D284" s="1" t="s">
        <v>242</v>
      </c>
      <c r="E284" s="1" t="s">
        <v>239</v>
      </c>
      <c r="F284" s="1" t="s">
        <v>335</v>
      </c>
      <c r="G284" s="1" t="s">
        <v>233</v>
      </c>
      <c r="H284" s="15">
        <f t="shared" si="203"/>
        <v>8.1195803092215169</v>
      </c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T284" s="15">
        <f>NB!$C$56*1000</f>
        <v>8.1195803092215169</v>
      </c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42"/>
      <c r="AP284" s="42"/>
      <c r="AQ284" s="42"/>
      <c r="AR284" s="42"/>
      <c r="AS284" s="42"/>
      <c r="AT284" s="42"/>
    </row>
    <row r="285" spans="1:48" x14ac:dyDescent="0.25">
      <c r="A285" s="23" t="str">
        <f t="shared" si="175"/>
        <v>CIMS.CAN.NB.Transportation Freight.Freight.Land.Light MediumGasoline StandardService requestedCIMS.CAN.NB.Fuel Blends.Gasoline_Transportation</v>
      </c>
      <c r="B285" s="1" t="s">
        <v>138</v>
      </c>
      <c r="C285" s="1" t="s">
        <v>300</v>
      </c>
      <c r="D285" s="1" t="s">
        <v>243</v>
      </c>
      <c r="E285" s="1" t="s">
        <v>239</v>
      </c>
      <c r="F285" s="1" t="s">
        <v>335</v>
      </c>
      <c r="G285" s="1" t="s">
        <v>233</v>
      </c>
      <c r="H285" s="15">
        <f t="shared" si="203"/>
        <v>7.0310814258270113</v>
      </c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T285" s="15">
        <f>NB!$M$56*1000</f>
        <v>7.0310814258270113</v>
      </c>
      <c r="U285" s="1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19"/>
      <c r="AP285" s="19"/>
      <c r="AQ285" s="19"/>
      <c r="AR285" s="19"/>
      <c r="AS285" s="19"/>
      <c r="AT285" s="19"/>
    </row>
    <row r="286" spans="1:48" x14ac:dyDescent="0.25">
      <c r="A286" s="23" t="str">
        <f t="shared" si="175"/>
        <v>CIMS.CAN.NB.Transportation Freight.Freight.Land.Light MediumGasoline EfficientService requestedCIMS.CAN.NB.Fuel Blends.Gasoline_Transportation</v>
      </c>
      <c r="B286" s="1" t="s">
        <v>138</v>
      </c>
      <c r="C286" s="1" t="s">
        <v>300</v>
      </c>
      <c r="D286" s="1" t="s">
        <v>244</v>
      </c>
      <c r="E286" s="1" t="s">
        <v>239</v>
      </c>
      <c r="F286" s="1" t="s">
        <v>335</v>
      </c>
      <c r="G286" s="1" t="s">
        <v>233</v>
      </c>
      <c r="H286" s="15">
        <f t="shared" si="203"/>
        <v>6.1680994665348425</v>
      </c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T286" s="15">
        <f>NB!$W$56*1000</f>
        <v>6.1680994665348425</v>
      </c>
      <c r="U286" s="1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19"/>
      <c r="AP286" s="19"/>
      <c r="AQ286" s="19"/>
      <c r="AR286" s="19"/>
      <c r="AS286" s="19"/>
      <c r="AT286" s="19"/>
    </row>
    <row r="287" spans="1:48" x14ac:dyDescent="0.25">
      <c r="A287" s="23" t="str">
        <f t="shared" si="175"/>
        <v>CIMS.CAN.NB.Transportation Freight.Freight.Land.Light MediumDiesel ExistingMarket share</v>
      </c>
      <c r="B287" s="1" t="s">
        <v>138</v>
      </c>
      <c r="C287" s="1" t="s">
        <v>300</v>
      </c>
      <c r="D287" s="1" t="s">
        <v>234</v>
      </c>
      <c r="E287" s="1" t="s">
        <v>240</v>
      </c>
      <c r="G287" s="1" t="s">
        <v>241</v>
      </c>
      <c r="H287" s="15">
        <f t="shared" si="203"/>
        <v>0.37554094798845994</v>
      </c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T287" s="15">
        <f>NB!$C$60</f>
        <v>0.37554094798845994</v>
      </c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42"/>
      <c r="AP287" s="42"/>
      <c r="AQ287" s="42"/>
      <c r="AR287" s="42"/>
      <c r="AS287" s="42"/>
      <c r="AT287" s="42"/>
    </row>
    <row r="288" spans="1:48" x14ac:dyDescent="0.25">
      <c r="A288" s="23" t="str">
        <f t="shared" si="175"/>
        <v>CIMS.CAN.NB.Transportation Freight.Freight.Land.Light MediumGasoline ExistingMarket share</v>
      </c>
      <c r="B288" s="1" t="s">
        <v>138</v>
      </c>
      <c r="C288" s="1" t="s">
        <v>300</v>
      </c>
      <c r="D288" s="1" t="s">
        <v>242</v>
      </c>
      <c r="E288" s="1" t="s">
        <v>240</v>
      </c>
      <c r="G288" s="1" t="s">
        <v>241</v>
      </c>
      <c r="H288" s="15">
        <f t="shared" si="203"/>
        <v>0.6175962998981952</v>
      </c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T288" s="15">
        <f>NB!$C$62</f>
        <v>0.6175962998981952</v>
      </c>
      <c r="U288" s="1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19"/>
      <c r="AP288" s="19"/>
      <c r="AQ288" s="19"/>
      <c r="AR288" s="19"/>
      <c r="AS288" s="19"/>
      <c r="AT288" s="19"/>
    </row>
    <row r="289" spans="1:46" x14ac:dyDescent="0.25">
      <c r="A289" s="23" t="str">
        <f t="shared" si="175"/>
        <v>CIMS.CAN.NB.Transportation Freight.Freight.Land.Light MediumPropaneMarket share</v>
      </c>
      <c r="B289" s="1" t="s">
        <v>138</v>
      </c>
      <c r="C289" s="1" t="s">
        <v>300</v>
      </c>
      <c r="D289" s="1" t="s">
        <v>1</v>
      </c>
      <c r="E289" s="1" t="s">
        <v>240</v>
      </c>
      <c r="G289" s="1" t="s">
        <v>241</v>
      </c>
      <c r="H289" s="15">
        <f t="shared" si="203"/>
        <v>6.8627521133448905E-3</v>
      </c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T289" s="15">
        <f>NB!$C$67</f>
        <v>6.8627521133448905E-3</v>
      </c>
      <c r="U289" s="1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19"/>
      <c r="AP289" s="19"/>
      <c r="AQ289" s="19"/>
      <c r="AR289" s="19"/>
      <c r="AS289" s="19"/>
      <c r="AT289" s="19"/>
    </row>
    <row r="290" spans="1:46" x14ac:dyDescent="0.25">
      <c r="A290" s="23" t="str">
        <f t="shared" si="175"/>
        <v>CIMS.CAN.NB.Transportation Freight.Freight.Land.Heavy.TrucksOutput</v>
      </c>
      <c r="B290" s="1" t="s">
        <v>140</v>
      </c>
      <c r="C290" s="1" t="s">
        <v>300</v>
      </c>
      <c r="E290" s="1" t="s">
        <v>251</v>
      </c>
      <c r="G290" s="1" t="s">
        <v>232</v>
      </c>
      <c r="H290" s="15">
        <f t="shared" si="203"/>
        <v>593.0729841188803</v>
      </c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T290" s="15">
        <f>AVERAGE(CAN!$C$178:$W$178)/1000</f>
        <v>593.0729841188803</v>
      </c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42"/>
      <c r="AP290" s="42"/>
      <c r="AQ290" s="42"/>
      <c r="AR290" s="42"/>
      <c r="AS290" s="42"/>
      <c r="AT290" s="42"/>
    </row>
    <row r="291" spans="1:46" x14ac:dyDescent="0.25">
      <c r="A291" s="23" t="str">
        <f t="shared" si="175"/>
        <v>CIMS.CAN.NB.Transportation Freight.Freight.Land.Heavy.TrucksDiesel ExistingService requestedCIMS.CAN.NB.Fuel Blends.Diesel_Transportation</v>
      </c>
      <c r="B291" s="1" t="s">
        <v>140</v>
      </c>
      <c r="C291" s="1" t="s">
        <v>300</v>
      </c>
      <c r="D291" s="1" t="s">
        <v>234</v>
      </c>
      <c r="E291" s="1" t="s">
        <v>239</v>
      </c>
      <c r="F291" s="1" t="s">
        <v>334</v>
      </c>
      <c r="G291" s="1" t="s">
        <v>233</v>
      </c>
      <c r="H291" s="15">
        <f t="shared" si="203"/>
        <v>2.0595505587850593</v>
      </c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T291" s="15">
        <f>NB!$C$192*1000</f>
        <v>2.0595505587850593</v>
      </c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42"/>
      <c r="AP291" s="42"/>
      <c r="AQ291" s="42"/>
      <c r="AR291" s="42"/>
      <c r="AS291" s="42"/>
      <c r="AT291" s="42"/>
    </row>
    <row r="292" spans="1:46" x14ac:dyDescent="0.25">
      <c r="A292" s="23" t="str">
        <f t="shared" si="175"/>
        <v>CIMS.CAN.NB.Transportation Freight.Freight.Land.Heavy.TrucksDiesel StandardService requestedCIMS.CAN.NB.Fuel Blends.Diesel_Transportation</v>
      </c>
      <c r="B292" s="1" t="s">
        <v>140</v>
      </c>
      <c r="C292" s="1" t="s">
        <v>300</v>
      </c>
      <c r="D292" s="1" t="s">
        <v>235</v>
      </c>
      <c r="E292" s="1" t="s">
        <v>239</v>
      </c>
      <c r="F292" s="1" t="s">
        <v>334</v>
      </c>
      <c r="G292" s="1" t="s">
        <v>233</v>
      </c>
      <c r="H292" s="15">
        <f t="shared" si="203"/>
        <v>2.0084740691694587</v>
      </c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T292" s="43">
        <f>NB!$G$192*1000</f>
        <v>2.0084740691694587</v>
      </c>
      <c r="U292" s="1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19"/>
      <c r="AP292" s="19"/>
      <c r="AQ292" s="19"/>
      <c r="AR292" s="19"/>
      <c r="AS292" s="19"/>
      <c r="AT292" s="19"/>
    </row>
    <row r="293" spans="1:46" x14ac:dyDescent="0.25">
      <c r="A293" s="23" t="str">
        <f t="shared" si="175"/>
        <v>CIMS.CAN.NB.Transportation Freight.Freight.Land.Heavy.TrucksDiesel EfficientService requestedCIMS.CAN.NB.Fuel Blends.Diesel_Transportation</v>
      </c>
      <c r="B293" s="1" t="s">
        <v>140</v>
      </c>
      <c r="C293" s="1" t="s">
        <v>300</v>
      </c>
      <c r="D293" s="1" t="s">
        <v>236</v>
      </c>
      <c r="E293" s="1" t="s">
        <v>239</v>
      </c>
      <c r="F293" s="1" t="s">
        <v>334</v>
      </c>
      <c r="G293" s="1" t="s">
        <v>233</v>
      </c>
      <c r="H293" s="15">
        <f t="shared" si="203"/>
        <v>2.1573792905883802</v>
      </c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T293" s="15">
        <f>NB!$W$192*1000</f>
        <v>2.1573792905883802</v>
      </c>
      <c r="U293" s="1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19"/>
      <c r="AP293" s="19"/>
      <c r="AQ293" s="19"/>
      <c r="AR293" s="19"/>
      <c r="AS293" s="19"/>
      <c r="AT293" s="19"/>
    </row>
    <row r="294" spans="1:46" x14ac:dyDescent="0.25">
      <c r="A294" s="23" t="str">
        <f t="shared" si="175"/>
        <v>CIMS.CAN.NB.Transportation Freight.Freight.Land.Heavy.TrucksDiesel ExistingMarket share</v>
      </c>
      <c r="B294" s="1" t="s">
        <v>140</v>
      </c>
      <c r="C294" s="1" t="s">
        <v>300</v>
      </c>
      <c r="D294" s="1" t="s">
        <v>234</v>
      </c>
      <c r="E294" s="1" t="s">
        <v>240</v>
      </c>
      <c r="G294" s="1" t="s">
        <v>241</v>
      </c>
      <c r="H294" s="15">
        <f t="shared" si="203"/>
        <v>1</v>
      </c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T294" s="15">
        <f>NB!$C$196</f>
        <v>1</v>
      </c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42"/>
      <c r="AP294" s="42"/>
      <c r="AQ294" s="42"/>
      <c r="AR294" s="42"/>
      <c r="AS294" s="42"/>
      <c r="AT294" s="42"/>
    </row>
    <row r="295" spans="1:46" x14ac:dyDescent="0.25">
      <c r="A295" s="23" t="str">
        <f t="shared" si="175"/>
        <v>CIMS.CAN.NB.Transportation Freight.Freight.Land.Heavy.RailDiesel ExistingService requestedCIMS.Generic Fuels.Diesel</v>
      </c>
      <c r="B295" s="1" t="s">
        <v>141</v>
      </c>
      <c r="C295" s="1" t="s">
        <v>300</v>
      </c>
      <c r="D295" s="1" t="s">
        <v>234</v>
      </c>
      <c r="E295" s="1" t="s">
        <v>239</v>
      </c>
      <c r="F295" s="1" t="s">
        <v>245</v>
      </c>
      <c r="G295" s="1" t="s">
        <v>233</v>
      </c>
      <c r="H295" s="15">
        <f t="shared" si="203"/>
        <v>0.25272353811187831</v>
      </c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T295" s="15">
        <f>NB!$C$230*1000</f>
        <v>0.25272353811187831</v>
      </c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42"/>
      <c r="AP295" s="42"/>
      <c r="AQ295" s="42"/>
      <c r="AR295" s="42"/>
      <c r="AS295" s="42"/>
      <c r="AT295" s="42"/>
    </row>
    <row r="296" spans="1:46" x14ac:dyDescent="0.25">
      <c r="A296" s="23" t="str">
        <f t="shared" si="175"/>
        <v>CIMS.CAN.NB.Transportation Freight.Freight.Land.Heavy.RailDiesel StandardService requestedCIMS.Generic Fuels.Diesel</v>
      </c>
      <c r="B296" s="1" t="s">
        <v>141</v>
      </c>
      <c r="C296" s="1" t="s">
        <v>300</v>
      </c>
      <c r="D296" s="1" t="s">
        <v>235</v>
      </c>
      <c r="E296" s="1" t="s">
        <v>239</v>
      </c>
      <c r="F296" s="1" t="s">
        <v>245</v>
      </c>
      <c r="G296" s="1" t="s">
        <v>233</v>
      </c>
      <c r="H296" s="15">
        <f t="shared" si="203"/>
        <v>0.23774170951439247</v>
      </c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T296" s="15">
        <f>NB!$M$230*1000</f>
        <v>0.23774170951439247</v>
      </c>
      <c r="U296" s="1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19"/>
      <c r="AP296" s="19"/>
      <c r="AQ296" s="19"/>
      <c r="AR296" s="19"/>
      <c r="AS296" s="19"/>
      <c r="AT296" s="19"/>
    </row>
    <row r="297" spans="1:46" x14ac:dyDescent="0.25">
      <c r="A297" s="23" t="str">
        <f t="shared" si="175"/>
        <v>CIMS.CAN.NB.Transportation Freight.Freight.Land.Heavy.RailDiesel EfficientService requestedCIMS.Generic Fuels.Diesel</v>
      </c>
      <c r="B297" s="1" t="s">
        <v>141</v>
      </c>
      <c r="C297" s="1" t="s">
        <v>300</v>
      </c>
      <c r="D297" s="1" t="s">
        <v>236</v>
      </c>
      <c r="E297" s="1" t="s">
        <v>239</v>
      </c>
      <c r="F297" s="1" t="s">
        <v>245</v>
      </c>
      <c r="G297" s="1" t="s">
        <v>233</v>
      </c>
      <c r="H297" s="15">
        <f t="shared" si="203"/>
        <v>0.21527002163085715</v>
      </c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T297" s="15">
        <f>NB!$W$230*1000</f>
        <v>0.21527002163085715</v>
      </c>
      <c r="U297" s="1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19"/>
      <c r="AP297" s="19"/>
      <c r="AQ297" s="19"/>
      <c r="AR297" s="19"/>
      <c r="AS297" s="19"/>
      <c r="AT297" s="19"/>
    </row>
    <row r="298" spans="1:46" x14ac:dyDescent="0.25">
      <c r="A298" s="23" t="str">
        <f t="shared" si="175"/>
        <v>CIMS.CAN.NB.Transportation Freight.Freight.Land.Heavy.RailDiesel ExistingMarket share</v>
      </c>
      <c r="B298" s="1" t="s">
        <v>141</v>
      </c>
      <c r="C298" s="1" t="s">
        <v>300</v>
      </c>
      <c r="D298" s="1" t="s">
        <v>234</v>
      </c>
      <c r="E298" s="1" t="s">
        <v>240</v>
      </c>
      <c r="G298" s="1" t="s">
        <v>241</v>
      </c>
      <c r="H298" s="15">
        <f t="shared" si="203"/>
        <v>1</v>
      </c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T298" s="15">
        <f>NB!$C$234</f>
        <v>1</v>
      </c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42"/>
      <c r="AP298" s="42"/>
      <c r="AQ298" s="42"/>
      <c r="AR298" s="42"/>
      <c r="AS298" s="42"/>
      <c r="AT298" s="42"/>
    </row>
    <row r="299" spans="1:46" x14ac:dyDescent="0.25">
      <c r="A299" s="23" t="str">
        <f t="shared" si="175"/>
        <v>CIMS.CAN.NB.Transportation Freight.Freight.MarineDiesel ExistingService requestedCIMS.Generic Fuels.Diesel</v>
      </c>
      <c r="B299" s="1" t="s">
        <v>136</v>
      </c>
      <c r="C299" s="1" t="s">
        <v>300</v>
      </c>
      <c r="D299" s="1" t="s">
        <v>234</v>
      </c>
      <c r="E299" s="1" t="s">
        <v>239</v>
      </c>
      <c r="F299" s="1" t="s">
        <v>245</v>
      </c>
      <c r="G299" s="1" t="s">
        <v>233</v>
      </c>
      <c r="H299" s="15">
        <f t="shared" si="203"/>
        <v>1.519078691369296</v>
      </c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T299" s="15">
        <f>NB!$C$268*1000</f>
        <v>1.519078691369296</v>
      </c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42"/>
      <c r="AP299" s="42"/>
      <c r="AQ299" s="42"/>
      <c r="AR299" s="42"/>
      <c r="AS299" s="42"/>
      <c r="AT299" s="42"/>
    </row>
    <row r="300" spans="1:46" x14ac:dyDescent="0.25">
      <c r="A300" s="23" t="str">
        <f t="shared" si="175"/>
        <v>CIMS.CAN.NB.Transportation Freight.Freight.MarineDiesel StandardService requestedCIMS.Generic Fuels.Diesel</v>
      </c>
      <c r="B300" s="1" t="s">
        <v>136</v>
      </c>
      <c r="C300" s="1" t="s">
        <v>300</v>
      </c>
      <c r="D300" s="1" t="s">
        <v>235</v>
      </c>
      <c r="E300" s="1" t="s">
        <v>239</v>
      </c>
      <c r="F300" s="1" t="s">
        <v>245</v>
      </c>
      <c r="G300" s="1" t="s">
        <v>233</v>
      </c>
      <c r="H300" s="15">
        <f t="shared" si="203"/>
        <v>1.3074759932726909</v>
      </c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T300" s="43">
        <f>NB!$P$268*1000</f>
        <v>1.3074759932726909</v>
      </c>
      <c r="U300" s="1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19"/>
      <c r="AP300" s="19"/>
      <c r="AQ300" s="19"/>
      <c r="AR300" s="19"/>
      <c r="AS300" s="19"/>
      <c r="AT300" s="19"/>
    </row>
    <row r="301" spans="1:46" x14ac:dyDescent="0.25">
      <c r="A301" s="23" t="str">
        <f t="shared" si="175"/>
        <v>CIMS.CAN.NB.Transportation Freight.Freight.MarineDiesel EfficientService requestedCIMS.Generic Fuels.Diesel</v>
      </c>
      <c r="B301" s="1" t="s">
        <v>136</v>
      </c>
      <c r="C301" s="1" t="s">
        <v>300</v>
      </c>
      <c r="D301" s="1" t="s">
        <v>236</v>
      </c>
      <c r="E301" s="1" t="s">
        <v>239</v>
      </c>
      <c r="F301" s="1" t="s">
        <v>245</v>
      </c>
      <c r="G301" s="1" t="s">
        <v>233</v>
      </c>
      <c r="H301" s="15">
        <f t="shared" si="203"/>
        <v>1.0421439483818877</v>
      </c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T301" s="15">
        <f>NB!$W$268*1000</f>
        <v>1.0421439483818877</v>
      </c>
      <c r="U301" s="1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19"/>
      <c r="AP301" s="19"/>
      <c r="AQ301" s="19"/>
      <c r="AR301" s="19"/>
      <c r="AS301" s="19"/>
      <c r="AT301" s="19"/>
    </row>
    <row r="302" spans="1:46" x14ac:dyDescent="0.25">
      <c r="A302" s="23" t="str">
        <f t="shared" si="175"/>
        <v>CIMS.CAN.NB.Transportation Freight.Freight.MarineFuel Oil ExistingService requestedCIMS.Generic Fuels.Fuel Oil</v>
      </c>
      <c r="B302" s="1" t="s">
        <v>136</v>
      </c>
      <c r="C302" s="1" t="s">
        <v>300</v>
      </c>
      <c r="D302" s="1" t="s">
        <v>246</v>
      </c>
      <c r="E302" s="1" t="s">
        <v>239</v>
      </c>
      <c r="F302" s="1" t="s">
        <v>249</v>
      </c>
      <c r="G302" s="1" t="s">
        <v>233</v>
      </c>
      <c r="H302" s="15">
        <f t="shared" si="203"/>
        <v>1.519078691369296</v>
      </c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T302" s="15">
        <f>NB!$C$268*1000</f>
        <v>1.519078691369296</v>
      </c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42"/>
      <c r="AP302" s="42"/>
      <c r="AQ302" s="42"/>
      <c r="AR302" s="42"/>
      <c r="AS302" s="42"/>
      <c r="AT302" s="42"/>
    </row>
    <row r="303" spans="1:46" x14ac:dyDescent="0.25">
      <c r="A303" s="23" t="str">
        <f t="shared" si="175"/>
        <v>CIMS.CAN.NB.Transportation Freight.Freight.MarineFuel Oil StandardService requestedCIMS.Generic Fuels.Fuel Oil</v>
      </c>
      <c r="B303" s="1" t="s">
        <v>136</v>
      </c>
      <c r="C303" s="1" t="s">
        <v>300</v>
      </c>
      <c r="D303" s="1" t="s">
        <v>247</v>
      </c>
      <c r="E303" s="1" t="s">
        <v>239</v>
      </c>
      <c r="F303" s="1" t="s">
        <v>249</v>
      </c>
      <c r="G303" s="1" t="s">
        <v>233</v>
      </c>
      <c r="H303" s="15">
        <f t="shared" si="203"/>
        <v>1.3074759932726909</v>
      </c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T303" s="43">
        <f>NB!$P$268*1000</f>
        <v>1.3074759932726909</v>
      </c>
      <c r="U303" s="1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19"/>
      <c r="AP303" s="19"/>
      <c r="AQ303" s="19"/>
      <c r="AR303" s="19"/>
      <c r="AS303" s="19"/>
      <c r="AT303" s="19"/>
    </row>
    <row r="304" spans="1:46" x14ac:dyDescent="0.25">
      <c r="A304" s="23" t="str">
        <f t="shared" si="175"/>
        <v>CIMS.CAN.NB.Transportation Freight.Freight.MarineFuel Oil EfficientService requestedCIMS.Generic Fuels.Fuel Oil</v>
      </c>
      <c r="B304" s="1" t="s">
        <v>136</v>
      </c>
      <c r="C304" s="1" t="s">
        <v>300</v>
      </c>
      <c r="D304" s="1" t="s">
        <v>248</v>
      </c>
      <c r="E304" s="1" t="s">
        <v>239</v>
      </c>
      <c r="F304" s="1" t="s">
        <v>249</v>
      </c>
      <c r="G304" s="1" t="s">
        <v>233</v>
      </c>
      <c r="H304" s="15">
        <f t="shared" si="203"/>
        <v>1.0421439483818877</v>
      </c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T304" s="15">
        <f>NB!$W$268*1000</f>
        <v>1.0421439483818877</v>
      </c>
      <c r="U304" s="1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19"/>
      <c r="AP304" s="19"/>
      <c r="AQ304" s="19"/>
      <c r="AR304" s="19"/>
      <c r="AS304" s="19"/>
      <c r="AT304" s="19"/>
    </row>
    <row r="305" spans="1:48" x14ac:dyDescent="0.25">
      <c r="A305" s="23" t="str">
        <f t="shared" si="175"/>
        <v>CIMS.CAN.NB.Transportation Freight.Freight.MarineDiesel ExistingMarket share</v>
      </c>
      <c r="B305" s="1" t="s">
        <v>136</v>
      </c>
      <c r="C305" s="1" t="s">
        <v>300</v>
      </c>
      <c r="D305" s="1" t="s">
        <v>234</v>
      </c>
      <c r="E305" s="1" t="s">
        <v>240</v>
      </c>
      <c r="G305" s="1" t="s">
        <v>241</v>
      </c>
      <c r="H305" s="15">
        <f t="shared" si="203"/>
        <v>0.65799048418695771</v>
      </c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T305" s="15">
        <f>NB!$C$272</f>
        <v>0.65799048418695771</v>
      </c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42"/>
      <c r="AP305" s="42"/>
      <c r="AQ305" s="42"/>
      <c r="AR305" s="42"/>
      <c r="AS305" s="42"/>
      <c r="AT305" s="42"/>
    </row>
    <row r="306" spans="1:48" x14ac:dyDescent="0.25">
      <c r="A306" s="23" t="str">
        <f t="shared" si="175"/>
        <v>CIMS.CAN.NB.Transportation Freight.Freight.MarineFuel Oil ExistingMarket share</v>
      </c>
      <c r="B306" s="1" t="s">
        <v>136</v>
      </c>
      <c r="C306" s="1" t="s">
        <v>300</v>
      </c>
      <c r="D306" s="1" t="s">
        <v>246</v>
      </c>
      <c r="E306" s="1" t="s">
        <v>240</v>
      </c>
      <c r="G306" s="1" t="s">
        <v>241</v>
      </c>
      <c r="H306" s="15">
        <f t="shared" si="203"/>
        <v>0.34200951581304229</v>
      </c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T306" s="15">
        <f>NB!$C$278</f>
        <v>0.34200951581304229</v>
      </c>
      <c r="U306" s="1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19"/>
      <c r="AP306" s="19"/>
      <c r="AQ306" s="19"/>
      <c r="AR306" s="19"/>
      <c r="AS306" s="19"/>
      <c r="AT306" s="19"/>
    </row>
    <row r="307" spans="1:48" x14ac:dyDescent="0.25"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</row>
    <row r="308" spans="1:48" x14ac:dyDescent="0.25">
      <c r="A308" s="23" t="str">
        <f t="shared" ref="A308:A344" si="204">B308&amp;D308&amp;E308&amp;F308</f>
        <v>CIMS.CAN.NSService requestedCIMS.CAN.NS.Transportation Freight</v>
      </c>
      <c r="B308" s="1" t="s">
        <v>142</v>
      </c>
      <c r="C308" s="1" t="s">
        <v>301</v>
      </c>
      <c r="E308" s="1" t="s">
        <v>239</v>
      </c>
      <c r="F308" s="6" t="s">
        <v>143</v>
      </c>
      <c r="G308" s="1" t="s">
        <v>232</v>
      </c>
      <c r="H308" s="5">
        <f t="shared" ref="H308:R308" si="205">INDEX($T308:$AT308,MATCH(H$1,$T$2:$AT$2,0))</f>
        <v>18080101.492709693</v>
      </c>
      <c r="I308" s="5">
        <f t="shared" si="205"/>
        <v>19751919.89507667</v>
      </c>
      <c r="J308" s="5">
        <f t="shared" si="205"/>
        <v>16150466.837374067</v>
      </c>
      <c r="K308" s="5">
        <f t="shared" si="205"/>
        <v>16499000.149013409</v>
      </c>
      <c r="L308" s="5">
        <f t="shared" si="205"/>
        <v>19248417.081694439</v>
      </c>
      <c r="M308" s="5">
        <f t="shared" si="205"/>
        <v>20095327.358260728</v>
      </c>
      <c r="N308" s="5">
        <f t="shared" si="205"/>
        <v>20985438.570464868</v>
      </c>
      <c r="O308" s="5">
        <f t="shared" si="205"/>
        <v>21920954.400198113</v>
      </c>
      <c r="P308" s="5">
        <f t="shared" si="205"/>
        <v>22904190.939275391</v>
      </c>
      <c r="Q308" s="5">
        <f t="shared" si="205"/>
        <v>23937582.423471153</v>
      </c>
      <c r="R308" s="5">
        <f t="shared" si="205"/>
        <v>25023687.259048659</v>
      </c>
      <c r="T308" s="5">
        <f>SUM(NS!C$209,NS!C$247,NS!C$285,NS!C$71,NS!C$105,NS!C$173)*1000</f>
        <v>18080101.492709693</v>
      </c>
      <c r="U308" s="5">
        <f>SUM(NS!D$209,NS!D$247,NS!D$285,NS!D$71,NS!D$105,NS!D$173)*1000</f>
        <v>15685887.738003043</v>
      </c>
      <c r="V308" s="5">
        <f>SUM(NS!E$209,NS!E$247,NS!E$285,NS!E$71,NS!E$105,NS!E$173)*1000</f>
        <v>16257559.84434084</v>
      </c>
      <c r="W308" s="5">
        <f>SUM(NS!F$209,NS!F$247,NS!F$285,NS!F$71,NS!F$105,NS!F$173)*1000</f>
        <v>21568851.50418105</v>
      </c>
      <c r="X308" s="5">
        <f>SUM(NS!G$209,NS!G$247,NS!G$285,NS!G$71,NS!G$105,NS!G$173)*1000</f>
        <v>18796976.568963796</v>
      </c>
      <c r="Y308" s="5">
        <f>SUM(NS!H$209,NS!H$247,NS!H$285,NS!H$71,NS!H$105,NS!H$173)*1000</f>
        <v>19751919.89507667</v>
      </c>
      <c r="Z308" s="5">
        <f>SUM(NS!I$209,NS!I$247,NS!I$285,NS!I$71,NS!I$105,NS!I$173)*1000</f>
        <v>16548194.42646965</v>
      </c>
      <c r="AA308" s="5">
        <f>SUM(NS!J$209,NS!J$247,NS!J$285,NS!J$71,NS!J$105,NS!J$173)*1000</f>
        <v>18581305.837348584</v>
      </c>
      <c r="AB308" s="5">
        <f>SUM(NS!K$209,NS!K$247,NS!K$285,NS!K$71,NS!K$105,NS!K$173)*1000</f>
        <v>15605390.832054533</v>
      </c>
      <c r="AC308" s="5">
        <f>SUM(NS!L$209,NS!L$247,NS!L$285,NS!L$71,NS!L$105,NS!L$173)*1000</f>
        <v>14224288.556802364</v>
      </c>
      <c r="AD308" s="5">
        <f>SUM(NS!M$209,NS!M$247,NS!M$285,NS!M$71,NS!M$105,NS!M$173)*1000</f>
        <v>16150466.837374067</v>
      </c>
      <c r="AE308" s="5">
        <f>SUM(NS!N$209,NS!N$247,NS!N$285,NS!N$71,NS!N$105,NS!N$173)*1000</f>
        <v>18968383.596749082</v>
      </c>
      <c r="AF308" s="5">
        <f>SUM(NS!O$209,NS!O$247,NS!O$285,NS!O$71,NS!O$105,NS!O$173)*1000</f>
        <v>15950795.54703219</v>
      </c>
      <c r="AG308" s="5">
        <f>SUM(NS!P$209,NS!P$247,NS!P$285,NS!P$71,NS!P$105,NS!P$173)*1000</f>
        <v>14996257.198549017</v>
      </c>
      <c r="AH308" s="5">
        <f>SUM(NS!Q$209,NS!Q$247,NS!Q$285,NS!Q$71,NS!Q$105,NS!Q$173)*1000</f>
        <v>15600586.746136919</v>
      </c>
      <c r="AI308" s="5">
        <f>SUM(NS!R$209,NS!R$247,NS!R$285,NS!R$71,NS!R$105,NS!R$173)*1000</f>
        <v>16499000.149013409</v>
      </c>
      <c r="AJ308" s="5">
        <f>SUM(NS!S$209,NS!S$247,NS!S$285,NS!S$71,NS!S$105,NS!S$173)*1000</f>
        <v>16855082.997162763</v>
      </c>
      <c r="AK308" s="5">
        <f>SUM(NS!T$209,NS!T$247,NS!T$285,NS!T$71,NS!T$105,NS!T$173)*1000</f>
        <v>19067646.411274809</v>
      </c>
      <c r="AL308" s="5">
        <f>SUM(NS!U$209,NS!U$247,NS!U$285,NS!U$71,NS!U$105,NS!U$173)*1000</f>
        <v>19845015.761426959</v>
      </c>
      <c r="AM308" s="5">
        <f>SUM(NS!V$209,NS!V$247,NS!V$285,NS!V$71,NS!V$105,NS!V$173)*1000</f>
        <v>19248417.081694439</v>
      </c>
      <c r="AN308" s="5">
        <f>SUM(NS!W$209,NS!W$247,NS!W$285,NS!W$71,NS!W$105,NS!W$173)*1000</f>
        <v>18981150.216444559</v>
      </c>
      <c r="AO308" s="19">
        <f t="shared" ref="AO308" si="206">SUM(AO311:AO313)</f>
        <v>20095327.358260728</v>
      </c>
      <c r="AP308" s="19">
        <f t="shared" ref="AP308:AT308" si="207">SUM(AP311:AP313)</f>
        <v>20985438.570464868</v>
      </c>
      <c r="AQ308" s="19">
        <f t="shared" si="207"/>
        <v>21920954.400198113</v>
      </c>
      <c r="AR308" s="19">
        <f t="shared" si="207"/>
        <v>22904190.939275391</v>
      </c>
      <c r="AS308" s="19">
        <f t="shared" si="207"/>
        <v>23937582.423471153</v>
      </c>
      <c r="AT308" s="19">
        <f t="shared" si="207"/>
        <v>25023687.259048659</v>
      </c>
    </row>
    <row r="309" spans="1:48" x14ac:dyDescent="0.25">
      <c r="A309" s="23" t="str">
        <f t="shared" si="204"/>
        <v>CIMS.CAN.NS.Transportation FreightService requestedCIMS.CAN.NS.Transportation Freight.Freight</v>
      </c>
      <c r="B309" s="1" t="s">
        <v>143</v>
      </c>
      <c r="C309" s="1" t="s">
        <v>301</v>
      </c>
      <c r="E309" s="1" t="s">
        <v>239</v>
      </c>
      <c r="F309" s="1" t="s">
        <v>144</v>
      </c>
      <c r="G309" s="1" t="s">
        <v>232</v>
      </c>
      <c r="H309" s="24">
        <v>1</v>
      </c>
      <c r="I309" s="24">
        <v>1</v>
      </c>
      <c r="J309" s="24">
        <v>1</v>
      </c>
      <c r="K309" s="24">
        <v>1</v>
      </c>
      <c r="L309" s="24">
        <v>1</v>
      </c>
      <c r="M309" s="24">
        <v>1</v>
      </c>
      <c r="N309" s="24">
        <v>1</v>
      </c>
      <c r="O309" s="24">
        <v>1</v>
      </c>
      <c r="P309" s="24">
        <v>1</v>
      </c>
      <c r="Q309" s="24">
        <v>1</v>
      </c>
      <c r="R309" s="24">
        <v>1</v>
      </c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7"/>
      <c r="AP309" s="27"/>
      <c r="AQ309" s="27"/>
      <c r="AR309" s="27"/>
      <c r="AS309" s="27"/>
      <c r="AT309" s="27"/>
    </row>
    <row r="310" spans="1:48" x14ac:dyDescent="0.25">
      <c r="A310" s="23" t="str">
        <f t="shared" si="204"/>
        <v>CIMS.CAN.NS.Transportation FreightService requestedCIMS.CAN.NS.Transportation Freight.Off Road</v>
      </c>
      <c r="B310" s="1" t="s">
        <v>143</v>
      </c>
      <c r="C310" s="1" t="s">
        <v>301</v>
      </c>
      <c r="E310" s="1" t="s">
        <v>239</v>
      </c>
      <c r="F310" s="1" t="s">
        <v>145</v>
      </c>
      <c r="G310" s="1" t="s">
        <v>232</v>
      </c>
      <c r="H310" s="24">
        <f>INDEX(Inputs!$C$27:$C$41,MATCH($F310,Inputs!$B$27:$B$41,0))</f>
        <v>9.7000000000000003E-2</v>
      </c>
      <c r="I310" s="24">
        <f>INDEX(Inputs!$C$27:$C$41,MATCH($F310,Inputs!$B$27:$B$41,0))</f>
        <v>9.7000000000000003E-2</v>
      </c>
      <c r="J310" s="24">
        <f>INDEX(Inputs!$C$27:$C$41,MATCH($F310,Inputs!$B$27:$B$41,0))</f>
        <v>9.7000000000000003E-2</v>
      </c>
      <c r="K310" s="24">
        <f>INDEX(Inputs!$C$27:$C$41,MATCH($F310,Inputs!$B$27:$B$41,0))</f>
        <v>9.7000000000000003E-2</v>
      </c>
      <c r="L310" s="24">
        <f>INDEX(Inputs!$C$27:$C$41,MATCH($F310,Inputs!$B$27:$B$41,0))</f>
        <v>9.7000000000000003E-2</v>
      </c>
      <c r="M310" s="24">
        <f>INDEX(Inputs!$C$27:$C$41,MATCH($F310,Inputs!$B$27:$B$41,0))</f>
        <v>9.7000000000000003E-2</v>
      </c>
      <c r="N310" s="24">
        <f>INDEX(Inputs!$C$27:$C$41,MATCH($F310,Inputs!$B$27:$B$41,0))</f>
        <v>9.7000000000000003E-2</v>
      </c>
      <c r="O310" s="24">
        <f>INDEX(Inputs!$C$27:$C$41,MATCH($F310,Inputs!$B$27:$B$41,0))</f>
        <v>9.7000000000000003E-2</v>
      </c>
      <c r="P310" s="24">
        <f>INDEX(Inputs!$C$27:$C$41,MATCH($F310,Inputs!$B$27:$B$41,0))</f>
        <v>9.7000000000000003E-2</v>
      </c>
      <c r="Q310" s="24">
        <f>INDEX(Inputs!$C$27:$C$41,MATCH($F310,Inputs!$B$27:$B$41,0))</f>
        <v>9.7000000000000003E-2</v>
      </c>
      <c r="R310" s="24">
        <f>INDEX(Inputs!$C$27:$C$41,MATCH($F310,Inputs!$B$27:$B$41,0))</f>
        <v>9.7000000000000003E-2</v>
      </c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7"/>
      <c r="AP310" s="27"/>
      <c r="AQ310" s="27"/>
      <c r="AR310" s="27"/>
      <c r="AS310" s="27"/>
      <c r="AT310" s="27"/>
    </row>
    <row r="311" spans="1:48" x14ac:dyDescent="0.25">
      <c r="A311" s="23" t="str">
        <f t="shared" si="204"/>
        <v>CIMS.CAN.NS.Transportation Freight.FreightService requestedCIMS.CAN.NS.Transportation Freight.Freight.Land</v>
      </c>
      <c r="B311" s="1" t="s">
        <v>144</v>
      </c>
      <c r="C311" s="1" t="s">
        <v>301</v>
      </c>
      <c r="E311" s="1" t="s">
        <v>239</v>
      </c>
      <c r="F311" s="1" t="s">
        <v>146</v>
      </c>
      <c r="G311" s="1" t="s">
        <v>232</v>
      </c>
      <c r="H311" s="15">
        <f t="shared" ref="H311:R311" si="208">INDEX($T311:$AT311,MATCH(H$1,$T$2:$AT$2,0))/INDEX($T308:$AT308,MATCH(H$1,$T$2:$AT$2,0))</f>
        <v>0.59526406198051984</v>
      </c>
      <c r="I311" s="15">
        <f t="shared" si="208"/>
        <v>0.69712363753564222</v>
      </c>
      <c r="J311" s="15">
        <f t="shared" si="208"/>
        <v>0.82282931716297691</v>
      </c>
      <c r="K311" s="15">
        <f t="shared" si="208"/>
        <v>0.87204717319143277</v>
      </c>
      <c r="L311" s="15">
        <f t="shared" si="208"/>
        <v>0.86164390467828034</v>
      </c>
      <c r="M311" s="15">
        <f t="shared" si="208"/>
        <v>0.86743037174894955</v>
      </c>
      <c r="N311" s="15">
        <f t="shared" si="208"/>
        <v>0.87300861341914504</v>
      </c>
      <c r="O311" s="15">
        <f t="shared" si="208"/>
        <v>0.87838313512526744</v>
      </c>
      <c r="P311" s="15">
        <f t="shared" si="208"/>
        <v>0.88355860499416117</v>
      </c>
      <c r="Q311" s="15">
        <f t="shared" si="208"/>
        <v>0.88853982616642857</v>
      </c>
      <c r="R311" s="15">
        <f t="shared" si="208"/>
        <v>0.89333171071590611</v>
      </c>
      <c r="T311" s="5">
        <f>SUM(NS!C$209,NS!C$71,NS!C$105,NS!C$173)*1000</f>
        <v>10762434.655570433</v>
      </c>
      <c r="U311" s="5">
        <f>SUM(NS!D$209,NS!D$71,NS!D$105,NS!D$173)*1000</f>
        <v>10645907.556553302</v>
      </c>
      <c r="V311" s="5">
        <f>SUM(NS!E$209,NS!E$71,NS!E$105,NS!E$173)*1000</f>
        <v>11543055.200418385</v>
      </c>
      <c r="W311" s="5">
        <f>SUM(NS!F$209,NS!F$71,NS!F$105,NS!F$173)*1000</f>
        <v>16408529.699658116</v>
      </c>
      <c r="X311" s="5">
        <f>SUM(NS!G$209,NS!G$71,NS!G$105,NS!G$173)*1000</f>
        <v>13718633.104356335</v>
      </c>
      <c r="Y311" s="5">
        <f>SUM(NS!H$209,NS!H$71,NS!H$105,NS!H$173)*1000</f>
        <v>13769530.245568469</v>
      </c>
      <c r="Z311" s="5">
        <f>SUM(NS!I$209,NS!I$71,NS!I$105,NS!I$173)*1000</f>
        <v>11684746.979316631</v>
      </c>
      <c r="AA311" s="5">
        <f>SUM(NS!J$209,NS!J$71,NS!J$105,NS!J$173)*1000</f>
        <v>13890642.868385762</v>
      </c>
      <c r="AB311" s="5">
        <f>SUM(NS!K$209,NS!K$71,NS!K$105,NS!K$173)*1000</f>
        <v>12180209.346414806</v>
      </c>
      <c r="AC311" s="5">
        <f>SUM(NS!L$209,NS!L$71,NS!L$105,NS!L$173)*1000</f>
        <v>11340344.573261715</v>
      </c>
      <c r="AD311" s="5">
        <f>SUM(NS!M$209,NS!M$71,NS!M$105,NS!M$173)*1000</f>
        <v>13289077.599659806</v>
      </c>
      <c r="AE311" s="5">
        <f>SUM(NS!N$209,NS!N$71,NS!N$105,NS!N$173)*1000</f>
        <v>15459388.64169921</v>
      </c>
      <c r="AF311" s="5">
        <f>SUM(NS!O$209,NS!O$71,NS!O$105,NS!O$173)*1000</f>
        <v>12925205.055377442</v>
      </c>
      <c r="AG311" s="5">
        <f>SUM(NS!P$209,NS!P$71,NS!P$105,NS!P$173)*1000</f>
        <v>12359538.632828146</v>
      </c>
      <c r="AH311" s="5">
        <f>SUM(NS!Q$209,NS!Q$71,NS!Q$105,NS!Q$173)*1000</f>
        <v>13035321.818428533</v>
      </c>
      <c r="AI311" s="5">
        <f>SUM(NS!R$209,NS!R$71,NS!R$105,NS!R$173)*1000</f>
        <v>14387906.440432172</v>
      </c>
      <c r="AJ311" s="5">
        <f>SUM(NS!S$209,NS!S$71,NS!S$105,NS!S$173)*1000</f>
        <v>14864193.066832449</v>
      </c>
      <c r="AK311" s="5">
        <f>SUM(NS!T$209,NS!T$71,NS!T$105,NS!T$173)*1000</f>
        <v>16486776.557509039</v>
      </c>
      <c r="AL311" s="5">
        <f>SUM(NS!U$209,NS!U$71,NS!U$105,NS!U$173)*1000</f>
        <v>16960139.780839361</v>
      </c>
      <c r="AM311" s="5">
        <f>SUM(NS!V$209,NS!V$71,NS!V$105,NS!V$173)*1000</f>
        <v>16585281.253147306</v>
      </c>
      <c r="AN311" s="5">
        <f>SUM(NS!W$209,NS!W$71,NS!W$105,NS!W$173)*1000</f>
        <v>15841094.799394932</v>
      </c>
      <c r="AO311" s="19">
        <f t="shared" ref="AO311" si="209">SUM(AO314:AO315)</f>
        <v>17431297.28079294</v>
      </c>
      <c r="AP311" s="19">
        <f t="shared" ref="AP311:AT311" si="210">SUM(AP314:AP315)</f>
        <v>18320468.628394179</v>
      </c>
      <c r="AQ311" s="19">
        <f t="shared" si="210"/>
        <v>19254996.650984045</v>
      </c>
      <c r="AR311" s="19">
        <f t="shared" si="210"/>
        <v>20237194.994826071</v>
      </c>
      <c r="AS311" s="19">
        <f t="shared" si="210"/>
        <v>21269495.325395614</v>
      </c>
      <c r="AT311" s="19">
        <f t="shared" si="210"/>
        <v>22354453.347545762</v>
      </c>
    </row>
    <row r="312" spans="1:48" x14ac:dyDescent="0.25">
      <c r="A312" s="23" t="str">
        <f t="shared" si="204"/>
        <v>CIMS.CAN.NS.Transportation Freight.FreightService requestedCIMS.CAN.NS.Transportation Freight.Freight.Marine</v>
      </c>
      <c r="B312" s="1" t="s">
        <v>144</v>
      </c>
      <c r="C312" s="1" t="s">
        <v>301</v>
      </c>
      <c r="E312" s="1" t="s">
        <v>239</v>
      </c>
      <c r="F312" s="1" t="s">
        <v>147</v>
      </c>
      <c r="G312" s="1" t="s">
        <v>232</v>
      </c>
      <c r="H312" s="15">
        <f t="shared" ref="H312:R312" si="211">INDEX($T312:$AT312,MATCH(H$1,$T$2:$AT$2,0))/INDEX($T308:$AT308,MATCH(H$1,$T$2:$AT$2,0))</f>
        <v>0.40363047085395154</v>
      </c>
      <c r="I312" s="15">
        <f t="shared" si="211"/>
        <v>0.30119768581626599</v>
      </c>
      <c r="J312" s="15">
        <f t="shared" si="211"/>
        <v>0.1759174332037837</v>
      </c>
      <c r="K312" s="15">
        <f t="shared" si="211"/>
        <v>0.12685221252192869</v>
      </c>
      <c r="L312" s="15">
        <f t="shared" si="211"/>
        <v>0.1374453275506981</v>
      </c>
      <c r="M312" s="15">
        <f t="shared" si="211"/>
        <v>0.13165274411607916</v>
      </c>
      <c r="N312" s="15">
        <f t="shared" si="211"/>
        <v>0.12606860617863844</v>
      </c>
      <c r="O312" s="15">
        <f t="shared" si="211"/>
        <v>0.12068840353967594</v>
      </c>
      <c r="P312" s="15">
        <f t="shared" si="211"/>
        <v>0.11550746313808204</v>
      </c>
      <c r="Q312" s="15">
        <f t="shared" si="211"/>
        <v>0.11052097675627803</v>
      </c>
      <c r="R312" s="15">
        <f t="shared" si="211"/>
        <v>0.10572402712830757</v>
      </c>
      <c r="T312" s="5">
        <f>SUM(NS!C$247)*1000</f>
        <v>7297679.878589645</v>
      </c>
      <c r="U312" s="5">
        <f>SUM(NS!D$247)*1000</f>
        <v>5022498.6495468598</v>
      </c>
      <c r="V312" s="5">
        <f>SUM(NS!E$247)*1000</f>
        <v>4697814.999196616</v>
      </c>
      <c r="W312" s="5">
        <f>SUM(NS!F$247)*1000</f>
        <v>5141150.2923362125</v>
      </c>
      <c r="X312" s="5">
        <f>SUM(NS!G$247)*1000</f>
        <v>5049628.4424820784</v>
      </c>
      <c r="Y312" s="5">
        <f>SUM(NS!H$247)*1000</f>
        <v>5949232.5628253566</v>
      </c>
      <c r="Z312" s="5">
        <f>SUM(NS!I$247)*1000</f>
        <v>4836478.846358045</v>
      </c>
      <c r="AA312" s="5">
        <f>SUM(NS!J$247)*1000</f>
        <v>4676350.2772565186</v>
      </c>
      <c r="AB312" s="5">
        <f>SUM(NS!K$247)*1000</f>
        <v>3410682.515124829</v>
      </c>
      <c r="AC312" s="5">
        <f>SUM(NS!L$247)*1000</f>
        <v>2868407.2987131891</v>
      </c>
      <c r="AD312" s="5">
        <f>SUM(NS!M$247)*1000</f>
        <v>2841148.6710736761</v>
      </c>
      <c r="AE312" s="5">
        <f>SUM(NS!N$247)*1000</f>
        <v>3492473.2107522301</v>
      </c>
      <c r="AF312" s="5">
        <f>SUM(NS!O$247)*1000</f>
        <v>3015666.498570641</v>
      </c>
      <c r="AG312" s="5">
        <f>SUM(NS!P$247)*1000</f>
        <v>2622036.6703780806</v>
      </c>
      <c r="AH312" s="5">
        <f>SUM(NS!Q$247)*1000</f>
        <v>2549990.5298483809</v>
      </c>
      <c r="AI312" s="5">
        <f>SUM(NS!R$247)*1000</f>
        <v>2092934.673301982</v>
      </c>
      <c r="AJ312" s="5">
        <f>SUM(NS!S$247)*1000</f>
        <v>1970100.2745766942</v>
      </c>
      <c r="AK312" s="5">
        <f>SUM(NS!T$247)*1000</f>
        <v>2562184.4662430887</v>
      </c>
      <c r="AL312" s="5">
        <f>SUM(NS!U$247)*1000</f>
        <v>2865758.6579151731</v>
      </c>
      <c r="AM312" s="5">
        <f>SUM(NS!V$247)*1000</f>
        <v>2645604.9906259449</v>
      </c>
      <c r="AN312" s="5">
        <f>SUM(NS!W$247)*1000</f>
        <v>3126247.5832236223</v>
      </c>
      <c r="AO312" s="47">
        <f t="shared" si="183"/>
        <v>2645604.9906259449</v>
      </c>
      <c r="AP312" s="19">
        <f t="shared" ref="AP312:AP314" si="212">AO312*(1+$AV312)^5</f>
        <v>2645604.9906259449</v>
      </c>
      <c r="AQ312" s="19">
        <f t="shared" ref="AQ312:AQ314" si="213">AP312*(1+$AV312)^5</f>
        <v>2645604.9906259449</v>
      </c>
      <c r="AR312" s="19">
        <f t="shared" ref="AR312:AR314" si="214">AQ312*(1+$AV312)^5</f>
        <v>2645604.9906259449</v>
      </c>
      <c r="AS312" s="19">
        <f t="shared" ref="AS312:AS314" si="215">AR312*(1+$AV312)^5</f>
        <v>2645604.9906259449</v>
      </c>
      <c r="AT312" s="19">
        <f t="shared" ref="AT312:AT314" si="216">AS312*(1+$AV312)^5</f>
        <v>2645604.9906259449</v>
      </c>
      <c r="AV312" s="46">
        <f t="shared" ref="AV312:AV352" si="217">AV274</f>
        <v>0</v>
      </c>
    </row>
    <row r="313" spans="1:48" x14ac:dyDescent="0.25">
      <c r="A313" s="23" t="str">
        <f t="shared" si="204"/>
        <v>CIMS.CAN.NS.Transportation Freight.FreightService requestedCIMS.CAN.NS.Transportation Freight.Freight.Air</v>
      </c>
      <c r="B313" s="1" t="s">
        <v>144</v>
      </c>
      <c r="C313" s="1" t="s">
        <v>301</v>
      </c>
      <c r="E313" s="1" t="s">
        <v>239</v>
      </c>
      <c r="F313" s="1" t="s">
        <v>148</v>
      </c>
      <c r="G313" s="1" t="s">
        <v>232</v>
      </c>
      <c r="H313" s="15">
        <f t="shared" ref="H313:R313" si="218">INDEX($T313:$AT313,MATCH(H$1,$T$2:$AT$2,0))/INDEX($T308:$AT308,MATCH(H$1,$T$2:$AT$2,0))</f>
        <v>1.105467165528357E-3</v>
      </c>
      <c r="I313" s="15">
        <f t="shared" si="218"/>
        <v>1.6786766480917257E-3</v>
      </c>
      <c r="J313" s="15">
        <f t="shared" si="218"/>
        <v>1.2532496332393615E-3</v>
      </c>
      <c r="K313" s="15">
        <f t="shared" si="218"/>
        <v>1.1006142866384295E-3</v>
      </c>
      <c r="L313" s="15">
        <f t="shared" si="218"/>
        <v>9.1076777102162376E-4</v>
      </c>
      <c r="M313" s="15">
        <f t="shared" si="218"/>
        <v>9.1688413497131264E-4</v>
      </c>
      <c r="N313" s="15">
        <f t="shared" si="218"/>
        <v>9.2278040221651628E-4</v>
      </c>
      <c r="O313" s="15">
        <f t="shared" si="218"/>
        <v>9.2846133505665527E-4</v>
      </c>
      <c r="P313" s="15">
        <f t="shared" si="218"/>
        <v>9.3393186775686857E-4</v>
      </c>
      <c r="Q313" s="15">
        <f t="shared" si="218"/>
        <v>9.3919707729342959E-4</v>
      </c>
      <c r="R313" s="15">
        <f t="shared" si="218"/>
        <v>9.442621557863251E-4</v>
      </c>
      <c r="T313" s="5">
        <f>SUM(NS!C$285)*1000</f>
        <v>19986.958549610801</v>
      </c>
      <c r="U313" s="5">
        <f>SUM(NS!D$285)*1000</f>
        <v>17481.531902878662</v>
      </c>
      <c r="V313" s="5">
        <f>SUM(NS!E$285)*1000</f>
        <v>16689.644725840022</v>
      </c>
      <c r="W313" s="5">
        <f>SUM(NS!F$285)*1000</f>
        <v>19171.512186723332</v>
      </c>
      <c r="X313" s="5">
        <f>SUM(NS!G$285)*1000</f>
        <v>28715.022125382544</v>
      </c>
      <c r="Y313" s="5">
        <f>SUM(NS!H$285)*1000</f>
        <v>33157.086682843576</v>
      </c>
      <c r="Z313" s="5">
        <f>SUM(NS!I$285)*1000</f>
        <v>26968.60079497096</v>
      </c>
      <c r="AA313" s="5">
        <f>SUM(NS!J$285)*1000</f>
        <v>14312.691706302023</v>
      </c>
      <c r="AB313" s="5">
        <f>SUM(NS!K$285)*1000</f>
        <v>14498.970514898827</v>
      </c>
      <c r="AC313" s="5">
        <f>SUM(NS!L$285)*1000</f>
        <v>15536.684827461479</v>
      </c>
      <c r="AD313" s="5">
        <f>SUM(NS!M$285)*1000</f>
        <v>20240.566640583518</v>
      </c>
      <c r="AE313" s="5">
        <f>SUM(NS!N$285)*1000</f>
        <v>16521.744297641239</v>
      </c>
      <c r="AF313" s="5">
        <f>SUM(NS!O$285)*1000</f>
        <v>9923.9930841029927</v>
      </c>
      <c r="AG313" s="5">
        <f>SUM(NS!P$285)*1000</f>
        <v>14681.895342789692</v>
      </c>
      <c r="AH313" s="5">
        <f>SUM(NS!Q$285)*1000</f>
        <v>15274.397860003919</v>
      </c>
      <c r="AI313" s="5">
        <f>SUM(NS!R$285)*1000</f>
        <v>18159.035279253738</v>
      </c>
      <c r="AJ313" s="5">
        <f>SUM(NS!S$285)*1000</f>
        <v>20789.655753620464</v>
      </c>
      <c r="AK313" s="5">
        <f>SUM(NS!T$285)*1000</f>
        <v>18685.387522685221</v>
      </c>
      <c r="AL313" s="5">
        <f>SUM(NS!U$285)*1000</f>
        <v>19117.322672422193</v>
      </c>
      <c r="AM313" s="5">
        <f>SUM(NS!V$285)*1000</f>
        <v>17530.837921189392</v>
      </c>
      <c r="AN313" s="5">
        <f>SUM(NS!W$285)*1000</f>
        <v>13807.833826003785</v>
      </c>
      <c r="AO313" s="47">
        <f t="shared" si="183"/>
        <v>18425.086841844241</v>
      </c>
      <c r="AP313" s="19">
        <f t="shared" si="212"/>
        <v>19364.951444743565</v>
      </c>
      <c r="AQ313" s="19">
        <f t="shared" si="213"/>
        <v>20352.758588124001</v>
      </c>
      <c r="AR313" s="19">
        <f t="shared" si="214"/>
        <v>21390.953823377411</v>
      </c>
      <c r="AS313" s="19">
        <f t="shared" si="215"/>
        <v>22482.107449594678</v>
      </c>
      <c r="AT313" s="19">
        <f t="shared" si="216"/>
        <v>23628.920876952085</v>
      </c>
      <c r="AV313" s="46">
        <f t="shared" si="217"/>
        <v>0.01</v>
      </c>
    </row>
    <row r="314" spans="1:48" x14ac:dyDescent="0.25">
      <c r="A314" s="23" t="str">
        <f t="shared" si="204"/>
        <v>CIMS.CAN.NS.Transportation Freight.Freight.LandService requestedCIMS.CAN.NS.Transportation Freight.Freight.Land.Light Medium</v>
      </c>
      <c r="B314" s="1" t="s">
        <v>146</v>
      </c>
      <c r="C314" s="1" t="s">
        <v>301</v>
      </c>
      <c r="E314" s="1" t="s">
        <v>239</v>
      </c>
      <c r="F314" s="1" t="s">
        <v>149</v>
      </c>
      <c r="G314" s="1" t="s">
        <v>232</v>
      </c>
      <c r="H314" s="15">
        <f t="shared" ref="H314:R314" si="219">INDEX($T314:$AT314,MATCH(H$1,$T$2:$AT$2,0))/INDEX($T311:$AT311,MATCH(H$1,$T$2:$AT$2,0))</f>
        <v>9.0292513847530204E-2</v>
      </c>
      <c r="I314" s="15">
        <f t="shared" si="219"/>
        <v>8.0495583043679833E-2</v>
      </c>
      <c r="J314" s="15">
        <f t="shared" si="219"/>
        <v>9.8788538946541188E-2</v>
      </c>
      <c r="K314" s="15">
        <f t="shared" si="219"/>
        <v>0.10324570881449074</v>
      </c>
      <c r="L314" s="15">
        <f t="shared" si="219"/>
        <v>0.10801794856936886</v>
      </c>
      <c r="M314" s="15">
        <f t="shared" si="219"/>
        <v>0.10801794856936885</v>
      </c>
      <c r="N314" s="15">
        <f t="shared" si="219"/>
        <v>0.10801794856936886</v>
      </c>
      <c r="O314" s="15">
        <f t="shared" si="219"/>
        <v>0.10801794856936885</v>
      </c>
      <c r="P314" s="15">
        <f t="shared" si="219"/>
        <v>0.10801794856936885</v>
      </c>
      <c r="Q314" s="15">
        <f t="shared" si="219"/>
        <v>0.10801794856936886</v>
      </c>
      <c r="R314" s="15">
        <f t="shared" si="219"/>
        <v>0.10801794856936885</v>
      </c>
      <c r="T314" s="5">
        <f>SUM(NS!C$71,NS!C$105)*1000</f>
        <v>971767.28017123218</v>
      </c>
      <c r="U314" s="5">
        <f>SUM(NS!D$71,NS!D$105)*1000</f>
        <v>1002756.3992185429</v>
      </c>
      <c r="V314" s="5">
        <f>SUM(NS!E$71,NS!E$105)*1000</f>
        <v>993490.3690210972</v>
      </c>
      <c r="W314" s="5">
        <f>SUM(NS!F$71,NS!F$105)*1000</f>
        <v>1202209.2966119749</v>
      </c>
      <c r="X314" s="5">
        <f>SUM(NS!G$71,NS!G$105)*1000</f>
        <v>1194172.2962116853</v>
      </c>
      <c r="Y314" s="5">
        <f>SUM(NS!H$71,NS!H$105)*1000</f>
        <v>1108386.3653546178</v>
      </c>
      <c r="Z314" s="5">
        <f>SUM(NS!I$71,NS!I$105)*1000</f>
        <v>1213016.0862003071</v>
      </c>
      <c r="AA314" s="5">
        <f>SUM(NS!J$71,NS!J$105)*1000</f>
        <v>1220421.595325269</v>
      </c>
      <c r="AB314" s="5">
        <f>SUM(NS!K$71,NS!K$105)*1000</f>
        <v>1288469.53867427</v>
      </c>
      <c r="AC314" s="5">
        <f>SUM(NS!L$71,NS!L$105)*1000</f>
        <v>1225398.3446000742</v>
      </c>
      <c r="AD314" s="5">
        <f>SUM(NS!M$71,NS!M$105)*1000</f>
        <v>1312808.5600176009</v>
      </c>
      <c r="AE314" s="5">
        <f>SUM(NS!N$71,NS!N$105)*1000</f>
        <v>1518638.2048215901</v>
      </c>
      <c r="AF314" s="5">
        <f>SUM(NS!O$71,NS!O$105)*1000</f>
        <v>1436236.0455206302</v>
      </c>
      <c r="AG314" s="5">
        <f>SUM(NS!P$71,NS!P$105)*1000</f>
        <v>1311392.4250498975</v>
      </c>
      <c r="AH314" s="5">
        <f>SUM(NS!Q$71,NS!Q$105)*1000</f>
        <v>1243867.4823530884</v>
      </c>
      <c r="AI314" s="5">
        <f>SUM(NS!R$71,NS!R$105)*1000</f>
        <v>1485489.5987989961</v>
      </c>
      <c r="AJ314" s="5">
        <f>SUM(NS!S$71,NS!S$105)*1000</f>
        <v>1536341.9887691524</v>
      </c>
      <c r="AK314" s="5">
        <f>SUM(NS!T$71,NS!T$105)*1000</f>
        <v>1653855.8841484997</v>
      </c>
      <c r="AL314" s="5">
        <f>SUM(NS!U$71,NS!U$105)*1000</f>
        <v>1793935.2423625337</v>
      </c>
      <c r="AM314" s="5">
        <f>SUM(NS!V$71,NS!V$105)*1000</f>
        <v>1791508.0574109831</v>
      </c>
      <c r="AN314" s="5">
        <f>SUM(NS!W$71,NS!W$105)*1000</f>
        <v>1586645.0854110341</v>
      </c>
      <c r="AO314" s="47">
        <f t="shared" si="183"/>
        <v>1882892.9731740709</v>
      </c>
      <c r="AP314" s="19">
        <f t="shared" si="212"/>
        <v>1978939.4380686181</v>
      </c>
      <c r="AQ314" s="19">
        <f t="shared" si="213"/>
        <v>2079885.2379493639</v>
      </c>
      <c r="AR314" s="19">
        <f t="shared" si="214"/>
        <v>2185980.2881394112</v>
      </c>
      <c r="AS314" s="19">
        <f t="shared" si="215"/>
        <v>2297487.2521550148</v>
      </c>
      <c r="AT314" s="19">
        <f t="shared" si="216"/>
        <v>2414682.1919915532</v>
      </c>
      <c r="AV314" s="46">
        <f t="shared" si="217"/>
        <v>0.01</v>
      </c>
    </row>
    <row r="315" spans="1:48" x14ac:dyDescent="0.25">
      <c r="A315" s="23" t="str">
        <f t="shared" si="204"/>
        <v>CIMS.CAN.NS.Transportation Freight.Freight.LandService requestedCIMS.CAN.NS.Transportation Freight.Freight.Land.Heavy</v>
      </c>
      <c r="B315" s="1" t="s">
        <v>146</v>
      </c>
      <c r="C315" s="1" t="s">
        <v>301</v>
      </c>
      <c r="E315" s="1" t="s">
        <v>239</v>
      </c>
      <c r="F315" s="1" t="s">
        <v>150</v>
      </c>
      <c r="G315" s="1" t="s">
        <v>232</v>
      </c>
      <c r="H315" s="15">
        <f t="shared" ref="H315:R315" si="220">INDEX($T315:$AT315,MATCH(H$1,$T$2:$AT$2,0))/INDEX($T311:$AT311,MATCH(H$1,$T$2:$AT$2,0))</f>
        <v>0.90970748615246999</v>
      </c>
      <c r="I315" s="15">
        <f t="shared" si="220"/>
        <v>0.91950441695632013</v>
      </c>
      <c r="J315" s="15">
        <f t="shared" si="220"/>
        <v>0.90121146105345873</v>
      </c>
      <c r="K315" s="15">
        <f t="shared" si="220"/>
        <v>0.89675429118550942</v>
      </c>
      <c r="L315" s="15">
        <f t="shared" si="220"/>
        <v>0.89198205143063114</v>
      </c>
      <c r="M315" s="15">
        <f t="shared" si="220"/>
        <v>0.89198205143063114</v>
      </c>
      <c r="N315" s="15">
        <f t="shared" si="220"/>
        <v>0.89198205143063114</v>
      </c>
      <c r="O315" s="15">
        <f t="shared" si="220"/>
        <v>0.89198205143063114</v>
      </c>
      <c r="P315" s="15">
        <f t="shared" si="220"/>
        <v>0.89198205143063125</v>
      </c>
      <c r="Q315" s="15">
        <f t="shared" si="220"/>
        <v>0.89198205143063125</v>
      </c>
      <c r="R315" s="15">
        <f t="shared" si="220"/>
        <v>0.89198205143063114</v>
      </c>
      <c r="T315" s="5">
        <f>SUM(NS!C$209,NS!C$173)*1000</f>
        <v>9790667.3753992021</v>
      </c>
      <c r="U315" s="5">
        <f>SUM(NS!D$209,NS!D$173)*1000</f>
        <v>9643151.1573347598</v>
      </c>
      <c r="V315" s="5">
        <f>SUM(NS!E$209,NS!E$173)*1000</f>
        <v>10549564.831397286</v>
      </c>
      <c r="W315" s="5">
        <f>SUM(NS!F$209,NS!F$173)*1000</f>
        <v>15206320.403046142</v>
      </c>
      <c r="X315" s="5">
        <f>SUM(NS!G$209,NS!G$173)*1000</f>
        <v>12524460.808144649</v>
      </c>
      <c r="Y315" s="5">
        <f>SUM(NS!H$209,NS!H$173)*1000</f>
        <v>12661143.880213851</v>
      </c>
      <c r="Z315" s="5">
        <f>SUM(NS!I$209,NS!I$173)*1000</f>
        <v>10471730.893116325</v>
      </c>
      <c r="AA315" s="5">
        <f>SUM(NS!J$209,NS!J$173)*1000</f>
        <v>12670221.273060493</v>
      </c>
      <c r="AB315" s="5">
        <f>SUM(NS!K$209,NS!K$173)*1000</f>
        <v>10891739.807740536</v>
      </c>
      <c r="AC315" s="5">
        <f>SUM(NS!L$209,NS!L$173)*1000</f>
        <v>10114946.22866164</v>
      </c>
      <c r="AD315" s="5">
        <f>SUM(NS!M$209,NS!M$173)*1000</f>
        <v>11976269.039642204</v>
      </c>
      <c r="AE315" s="5">
        <f>SUM(NS!N$209,NS!N$173)*1000</f>
        <v>13940750.436877621</v>
      </c>
      <c r="AF315" s="5">
        <f>SUM(NS!O$209,NS!O$173)*1000</f>
        <v>11488969.009856813</v>
      </c>
      <c r="AG315" s="5">
        <f>SUM(NS!P$209,NS!P$173)*1000</f>
        <v>11048146.207778247</v>
      </c>
      <c r="AH315" s="5">
        <f>SUM(NS!Q$209,NS!Q$173)*1000</f>
        <v>11791454.336075446</v>
      </c>
      <c r="AI315" s="5">
        <f>SUM(NS!R$209,NS!R$173)*1000</f>
        <v>12902416.841633178</v>
      </c>
      <c r="AJ315" s="5">
        <f>SUM(NS!S$209,NS!S$173)*1000</f>
        <v>13327851.078063296</v>
      </c>
      <c r="AK315" s="5">
        <f>SUM(NS!T$209,NS!T$173)*1000</f>
        <v>14832920.67336054</v>
      </c>
      <c r="AL315" s="5">
        <f>SUM(NS!U$209,NS!U$173)*1000</f>
        <v>15166204.538476828</v>
      </c>
      <c r="AM315" s="5">
        <f>SUM(NS!V$209,NS!V$173)*1000</f>
        <v>14793773.195736323</v>
      </c>
      <c r="AN315" s="5">
        <f>SUM(NS!W$209,NS!W$173)*1000</f>
        <v>14254449.713983899</v>
      </c>
      <c r="AO315" s="19">
        <f t="shared" ref="AO315" si="221">SUM(AO316:AO317)</f>
        <v>15548404.307618869</v>
      </c>
      <c r="AP315" s="19">
        <f t="shared" ref="AP315:AT315" si="222">SUM(AP316:AP317)</f>
        <v>16341529.190325562</v>
      </c>
      <c r="AQ315" s="19">
        <f t="shared" si="222"/>
        <v>17175111.413034681</v>
      </c>
      <c r="AR315" s="19">
        <f t="shared" si="222"/>
        <v>18051214.706686661</v>
      </c>
      <c r="AS315" s="19">
        <f t="shared" si="222"/>
        <v>18972008.073240601</v>
      </c>
      <c r="AT315" s="19">
        <f t="shared" si="222"/>
        <v>19939771.155554209</v>
      </c>
    </row>
    <row r="316" spans="1:48" x14ac:dyDescent="0.25">
      <c r="A316" s="23" t="str">
        <f t="shared" si="204"/>
        <v>CIMS.CAN.NS.Transportation Freight.Freight.Land.HeavyTrucksMarket share</v>
      </c>
      <c r="B316" s="1" t="s">
        <v>150</v>
      </c>
      <c r="C316" s="1" t="s">
        <v>301</v>
      </c>
      <c r="D316" s="1" t="s">
        <v>253</v>
      </c>
      <c r="E316" s="1" t="s">
        <v>240</v>
      </c>
      <c r="G316" s="1" t="s">
        <v>241</v>
      </c>
      <c r="H316" s="15">
        <f t="shared" ref="H316:R316" si="223">INDEX($T316:$AT316,MATCH(H$1,$T$2:$AT$2,0))/INDEX($T315:$AT315,MATCH(H$1,$T$2:$AT$2,0))</f>
        <v>0.63230319804212909</v>
      </c>
      <c r="I316" s="15">
        <f t="shared" si="223"/>
        <v>0.51484373159592034</v>
      </c>
      <c r="J316" s="15">
        <f t="shared" si="223"/>
        <v>0.4042241350104665</v>
      </c>
      <c r="K316" s="15">
        <f t="shared" si="223"/>
        <v>0.46807101813757285</v>
      </c>
      <c r="L316" s="15">
        <f t="shared" si="223"/>
        <v>0.36948933659971428</v>
      </c>
      <c r="M316" s="15">
        <f t="shared" si="223"/>
        <v>0.36948933659971422</v>
      </c>
      <c r="N316" s="15">
        <f t="shared" si="223"/>
        <v>0.36948933659971422</v>
      </c>
      <c r="O316" s="15">
        <f t="shared" si="223"/>
        <v>0.36948933659971417</v>
      </c>
      <c r="P316" s="15">
        <f t="shared" si="223"/>
        <v>0.36948933659971422</v>
      </c>
      <c r="Q316" s="15">
        <f t="shared" si="223"/>
        <v>0.36948933659971422</v>
      </c>
      <c r="R316" s="15">
        <f t="shared" si="223"/>
        <v>0.36948933659971417</v>
      </c>
      <c r="T316" s="5">
        <f>SUM(NS!C$173)*1000</f>
        <v>6190670.2924316535</v>
      </c>
      <c r="U316" s="5">
        <f>SUM(NS!D$173)*1000</f>
        <v>6225768.9111366812</v>
      </c>
      <c r="V316" s="5">
        <f>SUM(NS!E$173)*1000</f>
        <v>6422203.0486775348</v>
      </c>
      <c r="W316" s="5">
        <f>SUM(NS!F$173)*1000</f>
        <v>6488940.438205868</v>
      </c>
      <c r="X316" s="5">
        <f>SUM(NS!G$173)*1000</f>
        <v>6079580.1581136212</v>
      </c>
      <c r="Y316" s="5">
        <f>SUM(NS!H$173)*1000</f>
        <v>6518510.5615621498</v>
      </c>
      <c r="Z316" s="5">
        <f>SUM(NS!I$173)*1000</f>
        <v>5135224.6225542538</v>
      </c>
      <c r="AA316" s="5">
        <f>SUM(NS!J$173)*1000</f>
        <v>5139010.7564095687</v>
      </c>
      <c r="AB316" s="5">
        <f>SUM(NS!K$173)*1000</f>
        <v>4835595.0980271045</v>
      </c>
      <c r="AC316" s="5">
        <f>SUM(NS!L$173)*1000</f>
        <v>4927531.6520978343</v>
      </c>
      <c r="AD316" s="5">
        <f>SUM(NS!M$173)*1000</f>
        <v>4841096.9932019999</v>
      </c>
      <c r="AE316" s="5">
        <f>SUM(NS!N$173)*1000</f>
        <v>5814797.4533284577</v>
      </c>
      <c r="AF316" s="5">
        <f>SUM(NS!O$173)*1000</f>
        <v>5042065.4660850568</v>
      </c>
      <c r="AG316" s="5">
        <f>SUM(NS!P$173)*1000</f>
        <v>5492141.407394452</v>
      </c>
      <c r="AH316" s="5">
        <f>SUM(NS!Q$173)*1000</f>
        <v>5741419.3612607392</v>
      </c>
      <c r="AI316" s="5">
        <f>SUM(NS!R$173)*1000</f>
        <v>6039247.3874986088</v>
      </c>
      <c r="AJ316" s="5">
        <f>SUM(NS!S$173)*1000</f>
        <v>6071637.2091231598</v>
      </c>
      <c r="AK316" s="5">
        <f>SUM(NS!T$173)*1000</f>
        <v>6222081.5503286496</v>
      </c>
      <c r="AL316" s="5">
        <f>SUM(NS!U$173)*1000</f>
        <v>5578042.9281873535</v>
      </c>
      <c r="AM316" s="5">
        <f>SUM(NS!V$173)*1000</f>
        <v>5466141.4438992487</v>
      </c>
      <c r="AN316" s="5">
        <f>SUM(NS!W$173)*1000</f>
        <v>4817715.3995167268</v>
      </c>
      <c r="AO316" s="47">
        <f t="shared" si="196"/>
        <v>5744969.592806235</v>
      </c>
      <c r="AP316" s="19">
        <f t="shared" ref="AP316:AP317" si="224">AO316*(1+$AV316)^5</f>
        <v>6038020.7795582572</v>
      </c>
      <c r="AQ316" s="19">
        <f t="shared" ref="AQ316:AQ317" si="225">AP316*(1+$AV316)^5</f>
        <v>6346020.5220283642</v>
      </c>
      <c r="AR316" s="19">
        <f t="shared" ref="AR316:AR317" si="226">AQ316*(1+$AV316)^5</f>
        <v>6669731.3467926588</v>
      </c>
      <c r="AS316" s="19">
        <f t="shared" ref="AS316:AS317" si="227">AR316*(1+$AV316)^5</f>
        <v>7009954.6769460924</v>
      </c>
      <c r="AT316" s="19">
        <f t="shared" ref="AT316:AT317" si="228">AS316*(1+$AV316)^5</f>
        <v>7367532.8162158411</v>
      </c>
      <c r="AV316" s="46">
        <f t="shared" ref="AV316:AV355" si="229">AV278</f>
        <v>0.01</v>
      </c>
    </row>
    <row r="317" spans="1:48" x14ac:dyDescent="0.25">
      <c r="A317" s="23" t="str">
        <f t="shared" si="204"/>
        <v>CIMS.CAN.NS.Transportation Freight.Freight.Land.HeavyRailMarket share</v>
      </c>
      <c r="B317" s="1" t="s">
        <v>150</v>
      </c>
      <c r="C317" s="1" t="s">
        <v>301</v>
      </c>
      <c r="D317" s="1" t="s">
        <v>55</v>
      </c>
      <c r="E317" s="1" t="s">
        <v>240</v>
      </c>
      <c r="G317" s="1" t="s">
        <v>241</v>
      </c>
      <c r="H317" s="15">
        <f t="shared" ref="H317:R317" si="230">INDEX($T317:$AT317,MATCH(H$1,$T$2:$AT$2,0))/INDEX($T315:$AT315,MATCH(H$1,$T$2:$AT$2,0))</f>
        <v>0.36769680195787091</v>
      </c>
      <c r="I317" s="15">
        <f t="shared" si="230"/>
        <v>0.48515626840407955</v>
      </c>
      <c r="J317" s="15">
        <f t="shared" si="230"/>
        <v>0.59577586498953361</v>
      </c>
      <c r="K317" s="15">
        <f t="shared" si="230"/>
        <v>0.5319289818624271</v>
      </c>
      <c r="L317" s="15">
        <f t="shared" si="230"/>
        <v>0.63051066340028583</v>
      </c>
      <c r="M317" s="15">
        <f t="shared" si="230"/>
        <v>0.63051066340028583</v>
      </c>
      <c r="N317" s="15">
        <f t="shared" si="230"/>
        <v>0.63051066340028583</v>
      </c>
      <c r="O317" s="15">
        <f t="shared" si="230"/>
        <v>0.63051066340028583</v>
      </c>
      <c r="P317" s="15">
        <f t="shared" si="230"/>
        <v>0.63051066340028583</v>
      </c>
      <c r="Q317" s="15">
        <f t="shared" si="230"/>
        <v>0.63051066340028583</v>
      </c>
      <c r="R317" s="15">
        <f t="shared" si="230"/>
        <v>0.63051066340028583</v>
      </c>
      <c r="T317" s="5">
        <f>SUM(NS!C$209)*1000</f>
        <v>3599997.0829675482</v>
      </c>
      <c r="U317" s="5">
        <f>SUM(NS!D$209)*1000</f>
        <v>3417382.2461980786</v>
      </c>
      <c r="V317" s="5">
        <f>SUM(NS!E$209)*1000</f>
        <v>4127361.7827197514</v>
      </c>
      <c r="W317" s="5">
        <f>SUM(NS!F$209)*1000</f>
        <v>8717379.9648402724</v>
      </c>
      <c r="X317" s="5">
        <f>SUM(NS!G$209)*1000</f>
        <v>6444880.6500310283</v>
      </c>
      <c r="Y317" s="5">
        <f>SUM(NS!H$209)*1000</f>
        <v>6142633.3186517004</v>
      </c>
      <c r="Z317" s="5">
        <f>SUM(NS!I$209)*1000</f>
        <v>5336506.2705620704</v>
      </c>
      <c r="AA317" s="5">
        <f>SUM(NS!J$209)*1000</f>
        <v>7531210.5166509245</v>
      </c>
      <c r="AB317" s="5">
        <f>SUM(NS!K$209)*1000</f>
        <v>6056144.7097134311</v>
      </c>
      <c r="AC317" s="5">
        <f>SUM(NS!L$209)*1000</f>
        <v>5187414.5765638063</v>
      </c>
      <c r="AD317" s="5">
        <f>SUM(NS!M$209)*1000</f>
        <v>7135172.0464402046</v>
      </c>
      <c r="AE317" s="5">
        <f>SUM(NS!N$209)*1000</f>
        <v>8125952.9835491618</v>
      </c>
      <c r="AF317" s="5">
        <f>SUM(NS!O$209)*1000</f>
        <v>6446903.5437717568</v>
      </c>
      <c r="AG317" s="5">
        <f>SUM(NS!P$209)*1000</f>
        <v>5556004.800383796</v>
      </c>
      <c r="AH317" s="5">
        <f>SUM(NS!Q$209)*1000</f>
        <v>6050034.9748147056</v>
      </c>
      <c r="AI317" s="5">
        <f>SUM(NS!R$209)*1000</f>
        <v>6863169.4541345686</v>
      </c>
      <c r="AJ317" s="5">
        <f>SUM(NS!S$209)*1000</f>
        <v>7256213.8689401383</v>
      </c>
      <c r="AK317" s="5">
        <f>SUM(NS!T$209)*1000</f>
        <v>8610839.1230318882</v>
      </c>
      <c r="AL317" s="5">
        <f>SUM(NS!U$209)*1000</f>
        <v>9588161.6102894749</v>
      </c>
      <c r="AM317" s="5">
        <f>SUM(NS!V$209)*1000</f>
        <v>9327631.7518370748</v>
      </c>
      <c r="AN317" s="5">
        <f>SUM(NS!W$209)*1000</f>
        <v>9436734.3144671731</v>
      </c>
      <c r="AO317" s="47">
        <f t="shared" si="196"/>
        <v>9803434.7148126345</v>
      </c>
      <c r="AP317" s="19">
        <f t="shared" si="224"/>
        <v>10303508.410767306</v>
      </c>
      <c r="AQ317" s="19">
        <f t="shared" si="225"/>
        <v>10829090.891006317</v>
      </c>
      <c r="AR317" s="19">
        <f t="shared" si="226"/>
        <v>11381483.359894002</v>
      </c>
      <c r="AS317" s="19">
        <f t="shared" si="227"/>
        <v>11962053.39629451</v>
      </c>
      <c r="AT317" s="19">
        <f t="shared" si="228"/>
        <v>12572238.339338368</v>
      </c>
      <c r="AV317" s="46">
        <f t="shared" si="229"/>
        <v>0.01</v>
      </c>
    </row>
    <row r="318" spans="1:48" x14ac:dyDescent="0.25">
      <c r="A318" s="23" t="str">
        <f t="shared" si="204"/>
        <v>CIMS.CAN.NS.Transportation Freight.Freight.Land.Light MediumOutput</v>
      </c>
      <c r="B318" s="1" t="s">
        <v>149</v>
      </c>
      <c r="C318" s="1" t="s">
        <v>301</v>
      </c>
      <c r="E318" s="1" t="s">
        <v>251</v>
      </c>
      <c r="G318" s="1" t="s">
        <v>232</v>
      </c>
      <c r="H318" s="15">
        <f t="shared" ref="H318:H344" si="231">T318</f>
        <v>18.062280800253905</v>
      </c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T318" s="15">
        <f>AVERAGE(CAN!$C$42:$W$42)/1000</f>
        <v>18.062280800253905</v>
      </c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42"/>
      <c r="AP318" s="42"/>
      <c r="AQ318" s="42"/>
      <c r="AR318" s="42"/>
      <c r="AS318" s="42"/>
      <c r="AT318" s="42"/>
    </row>
    <row r="319" spans="1:48" x14ac:dyDescent="0.25">
      <c r="A319" s="23" t="str">
        <f t="shared" si="204"/>
        <v>CIMS.CAN.NS.Transportation Freight.Freight.Land.Light MediumDiesel ExistingService requestedCIMS.CAN.NS.Fuel Blends.Diesel_Transportation</v>
      </c>
      <c r="B319" s="1" t="s">
        <v>149</v>
      </c>
      <c r="C319" s="1" t="s">
        <v>301</v>
      </c>
      <c r="D319" s="1" t="s">
        <v>234</v>
      </c>
      <c r="E319" s="1" t="s">
        <v>239</v>
      </c>
      <c r="F319" s="1" t="s">
        <v>336</v>
      </c>
      <c r="G319" s="1" t="s">
        <v>233</v>
      </c>
      <c r="H319" s="15">
        <f t="shared" si="231"/>
        <v>7.9705317909398925</v>
      </c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T319" s="15">
        <f>NS!$C$56*1000</f>
        <v>7.9705317909398925</v>
      </c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42"/>
      <c r="AP319" s="42"/>
      <c r="AQ319" s="42"/>
      <c r="AR319" s="42"/>
      <c r="AS319" s="42"/>
      <c r="AT319" s="42"/>
    </row>
    <row r="320" spans="1:48" x14ac:dyDescent="0.25">
      <c r="A320" s="23" t="str">
        <f t="shared" si="204"/>
        <v>CIMS.CAN.NS.Transportation Freight.Freight.Land.Light MediumDiesel StandardService requestedCIMS.CAN.NS.Fuel Blends.Diesel_Transportation</v>
      </c>
      <c r="B320" s="1" t="s">
        <v>149</v>
      </c>
      <c r="C320" s="1" t="s">
        <v>301</v>
      </c>
      <c r="D320" s="1" t="s">
        <v>235</v>
      </c>
      <c r="E320" s="1" t="s">
        <v>239</v>
      </c>
      <c r="F320" s="1" t="s">
        <v>336</v>
      </c>
      <c r="G320" s="1" t="s">
        <v>233</v>
      </c>
      <c r="H320" s="15">
        <f t="shared" si="231"/>
        <v>6.915448509779889</v>
      </c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T320" s="15">
        <f>NS!$M$56*1000</f>
        <v>6.915448509779889</v>
      </c>
      <c r="U320" s="1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19"/>
      <c r="AP320" s="19"/>
      <c r="AQ320" s="19"/>
      <c r="AR320" s="19"/>
      <c r="AS320" s="19"/>
      <c r="AT320" s="19"/>
    </row>
    <row r="321" spans="1:46" x14ac:dyDescent="0.25">
      <c r="A321" s="23" t="str">
        <f t="shared" si="204"/>
        <v>CIMS.CAN.NS.Transportation Freight.Freight.Land.Light MediumDiesel EfficientService requestedCIMS.CAN.NS.Fuel Blends.Diesel_Transportation</v>
      </c>
      <c r="B321" s="1" t="s">
        <v>149</v>
      </c>
      <c r="C321" s="1" t="s">
        <v>301</v>
      </c>
      <c r="D321" s="1" t="s">
        <v>236</v>
      </c>
      <c r="E321" s="1" t="s">
        <v>239</v>
      </c>
      <c r="F321" s="1" t="s">
        <v>336</v>
      </c>
      <c r="G321" s="1" t="s">
        <v>233</v>
      </c>
      <c r="H321" s="15">
        <f t="shared" si="231"/>
        <v>6.0301381121546855</v>
      </c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T321" s="15">
        <f>NS!$W$56*1000</f>
        <v>6.0301381121546855</v>
      </c>
      <c r="U321" s="1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19"/>
      <c r="AP321" s="19"/>
      <c r="AQ321" s="19"/>
      <c r="AR321" s="19"/>
      <c r="AS321" s="19"/>
      <c r="AT321" s="19"/>
    </row>
    <row r="322" spans="1:46" x14ac:dyDescent="0.25">
      <c r="A322" s="23" t="str">
        <f t="shared" si="204"/>
        <v>CIMS.CAN.NS.Transportation Freight.Freight.Land.Light MediumGasoline ExistingService requestedCIMS.CAN.NS.Fuel Blends.Gasoline_Transportation</v>
      </c>
      <c r="B322" s="1" t="s">
        <v>149</v>
      </c>
      <c r="C322" s="1" t="s">
        <v>301</v>
      </c>
      <c r="D322" s="1" t="s">
        <v>242</v>
      </c>
      <c r="E322" s="1" t="s">
        <v>239</v>
      </c>
      <c r="F322" s="1" t="s">
        <v>337</v>
      </c>
      <c r="G322" s="1" t="s">
        <v>233</v>
      </c>
      <c r="H322" s="15">
        <f t="shared" si="231"/>
        <v>7.9705317909398925</v>
      </c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T322" s="15">
        <f>NS!$C$56*1000</f>
        <v>7.9705317909398925</v>
      </c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42"/>
      <c r="AP322" s="42"/>
      <c r="AQ322" s="42"/>
      <c r="AR322" s="42"/>
      <c r="AS322" s="42"/>
      <c r="AT322" s="42"/>
    </row>
    <row r="323" spans="1:46" x14ac:dyDescent="0.25">
      <c r="A323" s="23" t="str">
        <f t="shared" si="204"/>
        <v>CIMS.CAN.NS.Transportation Freight.Freight.Land.Light MediumGasoline StandardService requestedCIMS.CAN.NS.Fuel Blends.Gasoline_Transportation</v>
      </c>
      <c r="B323" s="1" t="s">
        <v>149</v>
      </c>
      <c r="C323" s="1" t="s">
        <v>301</v>
      </c>
      <c r="D323" s="1" t="s">
        <v>243</v>
      </c>
      <c r="E323" s="1" t="s">
        <v>239</v>
      </c>
      <c r="F323" s="1" t="s">
        <v>337</v>
      </c>
      <c r="G323" s="1" t="s">
        <v>233</v>
      </c>
      <c r="H323" s="15">
        <f t="shared" si="231"/>
        <v>6.915448509779889</v>
      </c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T323" s="15">
        <f>NS!$M$56*1000</f>
        <v>6.915448509779889</v>
      </c>
      <c r="U323" s="1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19"/>
      <c r="AP323" s="19"/>
      <c r="AQ323" s="19"/>
      <c r="AR323" s="19"/>
      <c r="AS323" s="19"/>
      <c r="AT323" s="19"/>
    </row>
    <row r="324" spans="1:46" x14ac:dyDescent="0.25">
      <c r="A324" s="23" t="str">
        <f t="shared" si="204"/>
        <v>CIMS.CAN.NS.Transportation Freight.Freight.Land.Light MediumGasoline EfficientService requestedCIMS.CAN.NS.Fuel Blends.Gasoline_Transportation</v>
      </c>
      <c r="B324" s="1" t="s">
        <v>149</v>
      </c>
      <c r="C324" s="1" t="s">
        <v>301</v>
      </c>
      <c r="D324" s="1" t="s">
        <v>244</v>
      </c>
      <c r="E324" s="1" t="s">
        <v>239</v>
      </c>
      <c r="F324" s="1" t="s">
        <v>337</v>
      </c>
      <c r="G324" s="1" t="s">
        <v>233</v>
      </c>
      <c r="H324" s="15">
        <f t="shared" si="231"/>
        <v>6.0301381121546855</v>
      </c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T324" s="15">
        <f>NS!$W$56*1000</f>
        <v>6.0301381121546855</v>
      </c>
      <c r="U324" s="1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19"/>
      <c r="AP324" s="19"/>
      <c r="AQ324" s="19"/>
      <c r="AR324" s="19"/>
      <c r="AS324" s="19"/>
      <c r="AT324" s="19"/>
    </row>
    <row r="325" spans="1:46" x14ac:dyDescent="0.25">
      <c r="A325" s="23" t="str">
        <f t="shared" si="204"/>
        <v>CIMS.CAN.NS.Transportation Freight.Freight.Land.Light MediumDiesel ExistingMarket share</v>
      </c>
      <c r="B325" s="1" t="s">
        <v>149</v>
      </c>
      <c r="C325" s="1" t="s">
        <v>301</v>
      </c>
      <c r="D325" s="1" t="s">
        <v>234</v>
      </c>
      <c r="E325" s="1" t="s">
        <v>240</v>
      </c>
      <c r="G325" s="1" t="s">
        <v>241</v>
      </c>
      <c r="H325" s="15">
        <f t="shared" si="231"/>
        <v>0.223663617929477</v>
      </c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T325" s="15">
        <f>NS!$C$60</f>
        <v>0.223663617929477</v>
      </c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42"/>
      <c r="AP325" s="42"/>
      <c r="AQ325" s="42"/>
      <c r="AR325" s="42"/>
      <c r="AS325" s="42"/>
      <c r="AT325" s="42"/>
    </row>
    <row r="326" spans="1:46" x14ac:dyDescent="0.25">
      <c r="A326" s="23" t="str">
        <f t="shared" si="204"/>
        <v>CIMS.CAN.NS.Transportation Freight.Freight.Land.Light MediumGasoline ExistingMarket share</v>
      </c>
      <c r="B326" s="1" t="s">
        <v>149</v>
      </c>
      <c r="C326" s="1" t="s">
        <v>301</v>
      </c>
      <c r="D326" s="1" t="s">
        <v>242</v>
      </c>
      <c r="E326" s="1" t="s">
        <v>240</v>
      </c>
      <c r="G326" s="1" t="s">
        <v>241</v>
      </c>
      <c r="H326" s="15">
        <f t="shared" si="231"/>
        <v>0.7721784850097515</v>
      </c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T326" s="15">
        <f>NS!$C$62</f>
        <v>0.7721784850097515</v>
      </c>
      <c r="U326" s="1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19"/>
      <c r="AP326" s="19"/>
      <c r="AQ326" s="19"/>
      <c r="AR326" s="19"/>
      <c r="AS326" s="19"/>
      <c r="AT326" s="19"/>
    </row>
    <row r="327" spans="1:46" x14ac:dyDescent="0.25">
      <c r="A327" s="23" t="str">
        <f t="shared" si="204"/>
        <v>CIMS.CAN.NS.Transportation Freight.Freight.Land.Light MediumPropaneMarket share</v>
      </c>
      <c r="B327" s="1" t="s">
        <v>149</v>
      </c>
      <c r="C327" s="1" t="s">
        <v>301</v>
      </c>
      <c r="D327" s="1" t="s">
        <v>1</v>
      </c>
      <c r="E327" s="1" t="s">
        <v>240</v>
      </c>
      <c r="G327" s="1" t="s">
        <v>241</v>
      </c>
      <c r="H327" s="15">
        <f t="shared" si="231"/>
        <v>4.1578970607715291E-3</v>
      </c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T327" s="15">
        <f>NS!$C$67</f>
        <v>4.1578970607715291E-3</v>
      </c>
      <c r="U327" s="1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19"/>
      <c r="AP327" s="19"/>
      <c r="AQ327" s="19"/>
      <c r="AR327" s="19"/>
      <c r="AS327" s="19"/>
      <c r="AT327" s="19"/>
    </row>
    <row r="328" spans="1:46" x14ac:dyDescent="0.25">
      <c r="A328" s="23" t="str">
        <f t="shared" si="204"/>
        <v>CIMS.CAN.NS.Transportation Freight.Freight.Land.Heavy.TrucksOutput</v>
      </c>
      <c r="B328" s="1" t="s">
        <v>151</v>
      </c>
      <c r="C328" s="1" t="s">
        <v>301</v>
      </c>
      <c r="E328" s="1" t="s">
        <v>251</v>
      </c>
      <c r="G328" s="1" t="s">
        <v>232</v>
      </c>
      <c r="H328" s="15">
        <f t="shared" si="231"/>
        <v>593.0729841188803</v>
      </c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T328" s="15">
        <f>AVERAGE(CAN!$C$178:$W$178)/1000</f>
        <v>593.0729841188803</v>
      </c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42"/>
      <c r="AP328" s="42"/>
      <c r="AQ328" s="42"/>
      <c r="AR328" s="42"/>
      <c r="AS328" s="42"/>
      <c r="AT328" s="42"/>
    </row>
    <row r="329" spans="1:46" x14ac:dyDescent="0.25">
      <c r="A329" s="23" t="str">
        <f t="shared" si="204"/>
        <v>CIMS.CAN.NS.Transportation Freight.Freight.Land.Heavy.TrucksDiesel ExistingService requestedCIMS.CAN.NS.Fuel Blends.Diesel_Transportation</v>
      </c>
      <c r="B329" s="1" t="s">
        <v>151</v>
      </c>
      <c r="C329" s="1" t="s">
        <v>301</v>
      </c>
      <c r="D329" s="1" t="s">
        <v>234</v>
      </c>
      <c r="E329" s="1" t="s">
        <v>239</v>
      </c>
      <c r="F329" s="1" t="s">
        <v>336</v>
      </c>
      <c r="G329" s="1" t="s">
        <v>233</v>
      </c>
      <c r="H329" s="15">
        <f t="shared" si="231"/>
        <v>2.0191149600199774</v>
      </c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T329" s="15">
        <f>NS!$C$192*1000</f>
        <v>2.0191149600199774</v>
      </c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42"/>
      <c r="AP329" s="42"/>
      <c r="AQ329" s="42"/>
      <c r="AR329" s="42"/>
      <c r="AS329" s="42"/>
      <c r="AT329" s="42"/>
    </row>
    <row r="330" spans="1:46" x14ac:dyDescent="0.25">
      <c r="A330" s="23" t="str">
        <f t="shared" si="204"/>
        <v>CIMS.CAN.NS.Transportation Freight.Freight.Land.Heavy.TrucksDiesel StandardService requestedCIMS.CAN.NS.Fuel Blends.Diesel_Transportation</v>
      </c>
      <c r="B330" s="1" t="s">
        <v>151</v>
      </c>
      <c r="C330" s="1" t="s">
        <v>301</v>
      </c>
      <c r="D330" s="1" t="s">
        <v>235</v>
      </c>
      <c r="E330" s="1" t="s">
        <v>239</v>
      </c>
      <c r="F330" s="1" t="s">
        <v>336</v>
      </c>
      <c r="G330" s="1" t="s">
        <v>233</v>
      </c>
      <c r="H330" s="15">
        <f t="shared" si="231"/>
        <v>1.9063212752500402</v>
      </c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T330" s="43">
        <f>NS!$G$192*1000</f>
        <v>1.9063212752500402</v>
      </c>
      <c r="U330" s="1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19"/>
      <c r="AP330" s="19"/>
      <c r="AQ330" s="19"/>
      <c r="AR330" s="19"/>
      <c r="AS330" s="19"/>
      <c r="AT330" s="19"/>
    </row>
    <row r="331" spans="1:46" x14ac:dyDescent="0.25">
      <c r="A331" s="23" t="str">
        <f t="shared" si="204"/>
        <v>CIMS.CAN.NS.Transportation Freight.Freight.Land.Heavy.TrucksDiesel EfficientService requestedCIMS.CAN.NS.Fuel Blends.Diesel_Transportation</v>
      </c>
      <c r="B331" s="1" t="s">
        <v>151</v>
      </c>
      <c r="C331" s="1" t="s">
        <v>301</v>
      </c>
      <c r="D331" s="1" t="s">
        <v>236</v>
      </c>
      <c r="E331" s="1" t="s">
        <v>239</v>
      </c>
      <c r="F331" s="1" t="s">
        <v>336</v>
      </c>
      <c r="G331" s="1" t="s">
        <v>233</v>
      </c>
      <c r="H331" s="15">
        <f t="shared" si="231"/>
        <v>2.0268409796434876</v>
      </c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T331" s="15">
        <f>NS!$W$192*1000</f>
        <v>2.0268409796434876</v>
      </c>
      <c r="U331" s="1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19"/>
      <c r="AP331" s="19"/>
      <c r="AQ331" s="19"/>
      <c r="AR331" s="19"/>
      <c r="AS331" s="19"/>
      <c r="AT331" s="19"/>
    </row>
    <row r="332" spans="1:46" x14ac:dyDescent="0.25">
      <c r="A332" s="23" t="str">
        <f t="shared" si="204"/>
        <v>CIMS.CAN.NS.Transportation Freight.Freight.Land.Heavy.TrucksDiesel ExistingMarket share</v>
      </c>
      <c r="B332" s="1" t="s">
        <v>151</v>
      </c>
      <c r="C332" s="1" t="s">
        <v>301</v>
      </c>
      <c r="D332" s="1" t="s">
        <v>234</v>
      </c>
      <c r="E332" s="1" t="s">
        <v>240</v>
      </c>
      <c r="G332" s="1" t="s">
        <v>241</v>
      </c>
      <c r="H332" s="15">
        <f t="shared" si="231"/>
        <v>1</v>
      </c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T332" s="15">
        <f>NS!$C$196</f>
        <v>1</v>
      </c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42"/>
      <c r="AP332" s="42"/>
      <c r="AQ332" s="42"/>
      <c r="AR332" s="42"/>
      <c r="AS332" s="42"/>
      <c r="AT332" s="42"/>
    </row>
    <row r="333" spans="1:46" x14ac:dyDescent="0.25">
      <c r="A333" s="23" t="str">
        <f t="shared" si="204"/>
        <v>CIMS.CAN.NS.Transportation Freight.Freight.Land.Heavy.RailDiesel ExistingService requestedCIMS.Generic Fuels.Diesel</v>
      </c>
      <c r="B333" s="1" t="s">
        <v>152</v>
      </c>
      <c r="C333" s="1" t="s">
        <v>301</v>
      </c>
      <c r="D333" s="1" t="s">
        <v>234</v>
      </c>
      <c r="E333" s="1" t="s">
        <v>239</v>
      </c>
      <c r="F333" s="1" t="s">
        <v>245</v>
      </c>
      <c r="G333" s="1" t="s">
        <v>233</v>
      </c>
      <c r="H333" s="15">
        <f t="shared" si="231"/>
        <v>0.25272353811187831</v>
      </c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T333" s="15">
        <f>NS!$C$230*1000</f>
        <v>0.25272353811187831</v>
      </c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42"/>
      <c r="AP333" s="42"/>
      <c r="AQ333" s="42"/>
      <c r="AR333" s="42"/>
      <c r="AS333" s="42"/>
      <c r="AT333" s="42"/>
    </row>
    <row r="334" spans="1:46" x14ac:dyDescent="0.25">
      <c r="A334" s="23" t="str">
        <f t="shared" si="204"/>
        <v>CIMS.CAN.NS.Transportation Freight.Freight.Land.Heavy.RailDiesel StandardService requestedCIMS.Generic Fuels.Diesel</v>
      </c>
      <c r="B334" s="1" t="s">
        <v>152</v>
      </c>
      <c r="C334" s="1" t="s">
        <v>301</v>
      </c>
      <c r="D334" s="1" t="s">
        <v>235</v>
      </c>
      <c r="E334" s="1" t="s">
        <v>239</v>
      </c>
      <c r="F334" s="1" t="s">
        <v>245</v>
      </c>
      <c r="G334" s="1" t="s">
        <v>233</v>
      </c>
      <c r="H334" s="15">
        <f t="shared" si="231"/>
        <v>0.23774170951439241</v>
      </c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T334" s="15">
        <f>NS!$M$230*1000</f>
        <v>0.23774170951439241</v>
      </c>
      <c r="U334" s="1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19"/>
      <c r="AP334" s="19"/>
      <c r="AQ334" s="19"/>
      <c r="AR334" s="19"/>
      <c r="AS334" s="19"/>
      <c r="AT334" s="19"/>
    </row>
    <row r="335" spans="1:46" x14ac:dyDescent="0.25">
      <c r="A335" s="23" t="str">
        <f t="shared" si="204"/>
        <v>CIMS.CAN.NS.Transportation Freight.Freight.Land.Heavy.RailDiesel EfficientService requestedCIMS.Generic Fuels.Diesel</v>
      </c>
      <c r="B335" s="1" t="s">
        <v>152</v>
      </c>
      <c r="C335" s="1" t="s">
        <v>301</v>
      </c>
      <c r="D335" s="1" t="s">
        <v>236</v>
      </c>
      <c r="E335" s="1" t="s">
        <v>239</v>
      </c>
      <c r="F335" s="1" t="s">
        <v>245</v>
      </c>
      <c r="G335" s="1" t="s">
        <v>233</v>
      </c>
      <c r="H335" s="15">
        <f t="shared" si="231"/>
        <v>0.21527002163085712</v>
      </c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T335" s="15">
        <f>NS!$W$230*1000</f>
        <v>0.21527002163085712</v>
      </c>
      <c r="U335" s="1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19"/>
      <c r="AP335" s="19"/>
      <c r="AQ335" s="19"/>
      <c r="AR335" s="19"/>
      <c r="AS335" s="19"/>
      <c r="AT335" s="19"/>
    </row>
    <row r="336" spans="1:46" x14ac:dyDescent="0.25">
      <c r="A336" s="23" t="str">
        <f t="shared" si="204"/>
        <v>CIMS.CAN.NS.Transportation Freight.Freight.Land.Heavy.RailDiesel ExistingMarket share</v>
      </c>
      <c r="B336" s="1" t="s">
        <v>152</v>
      </c>
      <c r="C336" s="1" t="s">
        <v>301</v>
      </c>
      <c r="D336" s="1" t="s">
        <v>234</v>
      </c>
      <c r="E336" s="1" t="s">
        <v>240</v>
      </c>
      <c r="G336" s="1" t="s">
        <v>241</v>
      </c>
      <c r="H336" s="15">
        <f t="shared" si="231"/>
        <v>1</v>
      </c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T336" s="15">
        <f>NS!$C$234</f>
        <v>1</v>
      </c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42"/>
      <c r="AP336" s="42"/>
      <c r="AQ336" s="42"/>
      <c r="AR336" s="42"/>
      <c r="AS336" s="42"/>
      <c r="AT336" s="42"/>
    </row>
    <row r="337" spans="1:48" x14ac:dyDescent="0.25">
      <c r="A337" s="23" t="str">
        <f t="shared" si="204"/>
        <v>CIMS.CAN.NS.Transportation Freight.Freight.MarineDiesel ExistingService requestedCIMS.Generic Fuels.Diesel</v>
      </c>
      <c r="B337" s="1" t="s">
        <v>147</v>
      </c>
      <c r="C337" s="1" t="s">
        <v>301</v>
      </c>
      <c r="D337" s="1" t="s">
        <v>234</v>
      </c>
      <c r="E337" s="1" t="s">
        <v>239</v>
      </c>
      <c r="F337" s="1" t="s">
        <v>245</v>
      </c>
      <c r="G337" s="1" t="s">
        <v>233</v>
      </c>
      <c r="H337" s="15">
        <f t="shared" si="231"/>
        <v>1.5190786913692957</v>
      </c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T337" s="15">
        <f>NS!$C$268*1000</f>
        <v>1.5190786913692957</v>
      </c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42"/>
      <c r="AP337" s="42"/>
      <c r="AQ337" s="42"/>
      <c r="AR337" s="42"/>
      <c r="AS337" s="42"/>
      <c r="AT337" s="42"/>
    </row>
    <row r="338" spans="1:48" x14ac:dyDescent="0.25">
      <c r="A338" s="23" t="str">
        <f t="shared" si="204"/>
        <v>CIMS.CAN.NS.Transportation Freight.Freight.MarineDiesel StandardService requestedCIMS.Generic Fuels.Diesel</v>
      </c>
      <c r="B338" s="1" t="s">
        <v>147</v>
      </c>
      <c r="C338" s="1" t="s">
        <v>301</v>
      </c>
      <c r="D338" s="1" t="s">
        <v>235</v>
      </c>
      <c r="E338" s="1" t="s">
        <v>239</v>
      </c>
      <c r="F338" s="1" t="s">
        <v>245</v>
      </c>
      <c r="G338" s="1" t="s">
        <v>233</v>
      </c>
      <c r="H338" s="15">
        <f t="shared" si="231"/>
        <v>1.3074759932726909</v>
      </c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T338" s="43">
        <f>NS!$P$268*1000</f>
        <v>1.3074759932726909</v>
      </c>
      <c r="U338" s="1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19"/>
      <c r="AP338" s="19"/>
      <c r="AQ338" s="19"/>
      <c r="AR338" s="19"/>
      <c r="AS338" s="19"/>
      <c r="AT338" s="19"/>
    </row>
    <row r="339" spans="1:48" x14ac:dyDescent="0.25">
      <c r="A339" s="23" t="str">
        <f t="shared" si="204"/>
        <v>CIMS.CAN.NS.Transportation Freight.Freight.MarineDiesel EfficientService requestedCIMS.Generic Fuels.Diesel</v>
      </c>
      <c r="B339" s="1" t="s">
        <v>147</v>
      </c>
      <c r="C339" s="1" t="s">
        <v>301</v>
      </c>
      <c r="D339" s="1" t="s">
        <v>236</v>
      </c>
      <c r="E339" s="1" t="s">
        <v>239</v>
      </c>
      <c r="F339" s="1" t="s">
        <v>245</v>
      </c>
      <c r="G339" s="1" t="s">
        <v>233</v>
      </c>
      <c r="H339" s="15">
        <f t="shared" si="231"/>
        <v>1.0421439483818877</v>
      </c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T339" s="15">
        <f>NS!$W$268*1000</f>
        <v>1.0421439483818877</v>
      </c>
      <c r="U339" s="1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19"/>
      <c r="AP339" s="19"/>
      <c r="AQ339" s="19"/>
      <c r="AR339" s="19"/>
      <c r="AS339" s="19"/>
      <c r="AT339" s="19"/>
    </row>
    <row r="340" spans="1:48" x14ac:dyDescent="0.25">
      <c r="A340" s="23" t="str">
        <f t="shared" si="204"/>
        <v>CIMS.CAN.NS.Transportation Freight.Freight.MarineFuel Oil ExistingService requestedCIMS.Generic Fuels.Fuel Oil</v>
      </c>
      <c r="B340" s="1" t="s">
        <v>147</v>
      </c>
      <c r="C340" s="1" t="s">
        <v>301</v>
      </c>
      <c r="D340" s="1" t="s">
        <v>246</v>
      </c>
      <c r="E340" s="1" t="s">
        <v>239</v>
      </c>
      <c r="F340" s="1" t="s">
        <v>249</v>
      </c>
      <c r="G340" s="1" t="s">
        <v>233</v>
      </c>
      <c r="H340" s="15">
        <f t="shared" si="231"/>
        <v>1.5190786913692957</v>
      </c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T340" s="15">
        <f>NS!$C$268*1000</f>
        <v>1.5190786913692957</v>
      </c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42"/>
      <c r="AP340" s="42"/>
      <c r="AQ340" s="42"/>
      <c r="AR340" s="42"/>
      <c r="AS340" s="42"/>
      <c r="AT340" s="42"/>
    </row>
    <row r="341" spans="1:48" x14ac:dyDescent="0.25">
      <c r="A341" s="23" t="str">
        <f t="shared" si="204"/>
        <v>CIMS.CAN.NS.Transportation Freight.Freight.MarineFuel Oil StandardService requestedCIMS.Generic Fuels.Fuel Oil</v>
      </c>
      <c r="B341" s="1" t="s">
        <v>147</v>
      </c>
      <c r="C341" s="1" t="s">
        <v>301</v>
      </c>
      <c r="D341" s="1" t="s">
        <v>247</v>
      </c>
      <c r="E341" s="1" t="s">
        <v>239</v>
      </c>
      <c r="F341" s="1" t="s">
        <v>249</v>
      </c>
      <c r="G341" s="1" t="s">
        <v>233</v>
      </c>
      <c r="H341" s="15">
        <f t="shared" si="231"/>
        <v>1.3074759932726909</v>
      </c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T341" s="43">
        <f>NS!$P$268*1000</f>
        <v>1.3074759932726909</v>
      </c>
      <c r="U341" s="1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19"/>
      <c r="AP341" s="19"/>
      <c r="AQ341" s="19"/>
      <c r="AR341" s="19"/>
      <c r="AS341" s="19"/>
      <c r="AT341" s="19"/>
    </row>
    <row r="342" spans="1:48" x14ac:dyDescent="0.25">
      <c r="A342" s="23" t="str">
        <f t="shared" si="204"/>
        <v>CIMS.CAN.NS.Transportation Freight.Freight.MarineFuel Oil EfficientService requestedCIMS.Generic Fuels.Fuel Oil</v>
      </c>
      <c r="B342" s="1" t="s">
        <v>147</v>
      </c>
      <c r="C342" s="1" t="s">
        <v>301</v>
      </c>
      <c r="D342" s="1" t="s">
        <v>248</v>
      </c>
      <c r="E342" s="1" t="s">
        <v>239</v>
      </c>
      <c r="F342" s="1" t="s">
        <v>249</v>
      </c>
      <c r="G342" s="1" t="s">
        <v>233</v>
      </c>
      <c r="H342" s="15">
        <f t="shared" si="231"/>
        <v>1.0421439483818877</v>
      </c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T342" s="15">
        <f>NS!$W$268*1000</f>
        <v>1.0421439483818877</v>
      </c>
      <c r="U342" s="1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19"/>
      <c r="AP342" s="19"/>
      <c r="AQ342" s="19"/>
      <c r="AR342" s="19"/>
      <c r="AS342" s="19"/>
      <c r="AT342" s="19"/>
    </row>
    <row r="343" spans="1:48" x14ac:dyDescent="0.25">
      <c r="A343" s="23" t="str">
        <f t="shared" si="204"/>
        <v>CIMS.CAN.NS.Transportation Freight.Freight.MarineDiesel ExistingMarket share</v>
      </c>
      <c r="B343" s="1" t="s">
        <v>147</v>
      </c>
      <c r="C343" s="1" t="s">
        <v>301</v>
      </c>
      <c r="D343" s="1" t="s">
        <v>234</v>
      </c>
      <c r="E343" s="1" t="s">
        <v>240</v>
      </c>
      <c r="G343" s="1" t="s">
        <v>241</v>
      </c>
      <c r="H343" s="15">
        <f t="shared" si="231"/>
        <v>0.42581692713618829</v>
      </c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T343" s="15">
        <f>NS!$C$272</f>
        <v>0.42581692713618829</v>
      </c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42"/>
      <c r="AP343" s="42"/>
      <c r="AQ343" s="42"/>
      <c r="AR343" s="42"/>
      <c r="AS343" s="42"/>
      <c r="AT343" s="42"/>
    </row>
    <row r="344" spans="1:48" x14ac:dyDescent="0.25">
      <c r="A344" s="23" t="str">
        <f t="shared" si="204"/>
        <v>CIMS.CAN.NS.Transportation Freight.Freight.MarineFuel Oil ExistingMarket share</v>
      </c>
      <c r="B344" s="1" t="s">
        <v>147</v>
      </c>
      <c r="C344" s="1" t="s">
        <v>301</v>
      </c>
      <c r="D344" s="1" t="s">
        <v>246</v>
      </c>
      <c r="E344" s="1" t="s">
        <v>240</v>
      </c>
      <c r="G344" s="1" t="s">
        <v>241</v>
      </c>
      <c r="H344" s="15">
        <f t="shared" si="231"/>
        <v>0.57418307286381165</v>
      </c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T344" s="15">
        <f>NS!$C$278</f>
        <v>0.57418307286381165</v>
      </c>
      <c r="U344" s="1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19"/>
      <c r="AP344" s="19"/>
      <c r="AQ344" s="19"/>
      <c r="AR344" s="19"/>
      <c r="AS344" s="19"/>
      <c r="AT344" s="19"/>
    </row>
    <row r="345" spans="1:48" x14ac:dyDescent="0.25"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</row>
    <row r="346" spans="1:48" x14ac:dyDescent="0.25">
      <c r="A346" s="23" t="str">
        <f t="shared" ref="A346:A382" si="232">B346&amp;D346&amp;E346&amp;F346</f>
        <v>CIMS.CAN.PEService requestedCIMS.CAN.PE.Transportation Freight</v>
      </c>
      <c r="B346" s="1" t="s">
        <v>153</v>
      </c>
      <c r="C346" s="1" t="s">
        <v>302</v>
      </c>
      <c r="E346" s="1" t="s">
        <v>239</v>
      </c>
      <c r="F346" s="6" t="s">
        <v>154</v>
      </c>
      <c r="G346" s="1" t="s">
        <v>232</v>
      </c>
      <c r="H346" s="5">
        <f t="shared" ref="H346:R346" si="233">INDEX($T346:$AT346,MATCH(H$1,$T$2:$AT$2,0))</f>
        <v>1628659.3553866637</v>
      </c>
      <c r="I346" s="5">
        <f t="shared" si="233"/>
        <v>1545376.2126514751</v>
      </c>
      <c r="J346" s="5">
        <f t="shared" si="233"/>
        <v>1168466.8043927408</v>
      </c>
      <c r="K346" s="5">
        <f t="shared" si="233"/>
        <v>2100471.2801167178</v>
      </c>
      <c r="L346" s="5">
        <f t="shared" si="233"/>
        <v>2229292.1016655602</v>
      </c>
      <c r="M346" s="5">
        <f t="shared" si="233"/>
        <v>2274226.4011255372</v>
      </c>
      <c r="N346" s="5">
        <f t="shared" si="233"/>
        <v>2321452.8014521762</v>
      </c>
      <c r="O346" s="5">
        <f t="shared" si="233"/>
        <v>2371088.2228255202</v>
      </c>
      <c r="P346" s="5">
        <f t="shared" si="233"/>
        <v>2423255.5495298528</v>
      </c>
      <c r="Q346" s="5">
        <f t="shared" si="233"/>
        <v>2478083.9341829563</v>
      </c>
      <c r="R346" s="5">
        <f t="shared" si="233"/>
        <v>2535709.1174841165</v>
      </c>
      <c r="T346" s="5">
        <f>SUM(PE!C$209,PE!C$247,PE!C$285,PE!C$71,PE!C$105,PE!C$173)*1000</f>
        <v>1628659.3553866637</v>
      </c>
      <c r="U346" s="5">
        <f>SUM(PE!D$209,PE!D$247,PE!D$285,PE!D$71,PE!D$105,PE!D$173)*1000</f>
        <v>1388070.6761437706</v>
      </c>
      <c r="V346" s="5">
        <f>SUM(PE!E$209,PE!E$247,PE!E$285,PE!E$71,PE!E$105,PE!E$173)*1000</f>
        <v>1310830.6239484344</v>
      </c>
      <c r="W346" s="5">
        <f>SUM(PE!F$209,PE!F$247,PE!F$285,PE!F$71,PE!F$105,PE!F$173)*1000</f>
        <v>1483175.7363511906</v>
      </c>
      <c r="X346" s="5">
        <f>SUM(PE!G$209,PE!G$247,PE!G$285,PE!G$71,PE!G$105,PE!G$173)*1000</f>
        <v>1626763.2603710408</v>
      </c>
      <c r="Y346" s="5">
        <f>SUM(PE!H$209,PE!H$247,PE!H$285,PE!H$71,PE!H$105,PE!H$173)*1000</f>
        <v>1545376.2126514751</v>
      </c>
      <c r="Z346" s="5">
        <f>SUM(PE!I$209,PE!I$247,PE!I$285,PE!I$71,PE!I$105,PE!I$173)*1000</f>
        <v>1422195.3778351895</v>
      </c>
      <c r="AA346" s="5">
        <f>SUM(PE!J$209,PE!J$247,PE!J$285,PE!J$71,PE!J$105,PE!J$173)*1000</f>
        <v>1320126.4199657738</v>
      </c>
      <c r="AB346" s="5">
        <f>SUM(PE!K$209,PE!K$247,PE!K$285,PE!K$71,PE!K$105,PE!K$173)*1000</f>
        <v>1176866.7560752612</v>
      </c>
      <c r="AC346" s="5">
        <f>SUM(PE!L$209,PE!L$247,PE!L$285,PE!L$71,PE!L$105,PE!L$173)*1000</f>
        <v>1014423.8599857297</v>
      </c>
      <c r="AD346" s="5">
        <f>SUM(PE!M$209,PE!M$247,PE!M$285,PE!M$71,PE!M$105,PE!M$173)*1000</f>
        <v>1168466.8043927408</v>
      </c>
      <c r="AE346" s="5">
        <f>SUM(PE!N$209,PE!N$247,PE!N$285,PE!N$71,PE!N$105,PE!N$173)*1000</f>
        <v>1714672.048570574</v>
      </c>
      <c r="AF346" s="5">
        <f>SUM(PE!O$209,PE!O$247,PE!O$285,PE!O$71,PE!O$105,PE!O$173)*1000</f>
        <v>1437856.8922799388</v>
      </c>
      <c r="AG346" s="5">
        <f>SUM(PE!P$209,PE!P$247,PE!P$285,PE!P$71,PE!P$105,PE!P$173)*1000</f>
        <v>1231239.3652052779</v>
      </c>
      <c r="AH346" s="5">
        <f>SUM(PE!Q$209,PE!Q$247,PE!Q$285,PE!Q$71,PE!Q$105,PE!Q$173)*1000</f>
        <v>1605339.7264538112</v>
      </c>
      <c r="AI346" s="5">
        <f>SUM(PE!R$209,PE!R$247,PE!R$285,PE!R$71,PE!R$105,PE!R$173)*1000</f>
        <v>2100471.2801167178</v>
      </c>
      <c r="AJ346" s="5">
        <f>SUM(PE!S$209,PE!S$247,PE!S$285,PE!S$71,PE!S$105,PE!S$173)*1000</f>
        <v>2596543.4752667844</v>
      </c>
      <c r="AK346" s="5">
        <f>SUM(PE!T$209,PE!T$247,PE!T$285,PE!T$71,PE!T$105,PE!T$173)*1000</f>
        <v>2277239.0321466071</v>
      </c>
      <c r="AL346" s="5">
        <f>SUM(PE!U$209,PE!U$247,PE!U$285,PE!U$71,PE!U$105,PE!U$173)*1000</f>
        <v>2402015.036920635</v>
      </c>
      <c r="AM346" s="5">
        <f>SUM(PE!V$209,PE!V$247,PE!V$285,PE!V$71,PE!V$105,PE!V$173)*1000</f>
        <v>2229292.1016655602</v>
      </c>
      <c r="AN346" s="5">
        <f>SUM(PE!W$209,PE!W$247,PE!W$285,PE!W$71,PE!W$105,PE!W$173)*1000</f>
        <v>2274160.0690382039</v>
      </c>
      <c r="AO346" s="19">
        <f t="shared" ref="AO346" si="234">SUM(AO349:AO351)</f>
        <v>2274226.4011255372</v>
      </c>
      <c r="AP346" s="19">
        <f t="shared" ref="AP346:AT346" si="235">SUM(AP349:AP351)</f>
        <v>2321452.8014521762</v>
      </c>
      <c r="AQ346" s="19">
        <f t="shared" si="235"/>
        <v>2371088.2228255202</v>
      </c>
      <c r="AR346" s="19">
        <f t="shared" si="235"/>
        <v>2423255.5495298528</v>
      </c>
      <c r="AS346" s="19">
        <f t="shared" si="235"/>
        <v>2478083.9341829563</v>
      </c>
      <c r="AT346" s="19">
        <f t="shared" si="235"/>
        <v>2535709.1174841165</v>
      </c>
    </row>
    <row r="347" spans="1:48" x14ac:dyDescent="0.25">
      <c r="A347" s="23" t="str">
        <f t="shared" si="232"/>
        <v>CIMS.CAN.PE.Transportation FreightService requestedCIMS.CAN.PE.Transportation Freight.Freight</v>
      </c>
      <c r="B347" s="1" t="s">
        <v>154</v>
      </c>
      <c r="C347" s="1" t="s">
        <v>302</v>
      </c>
      <c r="E347" s="1" t="s">
        <v>239</v>
      </c>
      <c r="F347" s="1" t="s">
        <v>155</v>
      </c>
      <c r="G347" s="1" t="s">
        <v>232</v>
      </c>
      <c r="H347" s="24">
        <v>1</v>
      </c>
      <c r="I347" s="24">
        <v>1</v>
      </c>
      <c r="J347" s="24">
        <v>1</v>
      </c>
      <c r="K347" s="24">
        <v>1</v>
      </c>
      <c r="L347" s="24">
        <v>1</v>
      </c>
      <c r="M347" s="24">
        <v>1</v>
      </c>
      <c r="N347" s="24">
        <v>1</v>
      </c>
      <c r="O347" s="24">
        <v>1</v>
      </c>
      <c r="P347" s="24">
        <v>1</v>
      </c>
      <c r="Q347" s="24">
        <v>1</v>
      </c>
      <c r="R347" s="24">
        <v>1</v>
      </c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7"/>
      <c r="AP347" s="27"/>
      <c r="AQ347" s="27"/>
      <c r="AR347" s="27"/>
      <c r="AS347" s="27"/>
      <c r="AT347" s="27"/>
    </row>
    <row r="348" spans="1:48" x14ac:dyDescent="0.25">
      <c r="A348" s="23" t="str">
        <f t="shared" si="232"/>
        <v>CIMS.CAN.PE.Transportation FreightService requestedCIMS.CAN.PE.Transportation Freight.Off Road</v>
      </c>
      <c r="B348" s="1" t="s">
        <v>154</v>
      </c>
      <c r="C348" s="1" t="s">
        <v>302</v>
      </c>
      <c r="E348" s="1" t="s">
        <v>239</v>
      </c>
      <c r="F348" s="1" t="s">
        <v>156</v>
      </c>
      <c r="G348" s="1" t="s">
        <v>232</v>
      </c>
      <c r="H348" s="24">
        <f>INDEX(Inputs!$C$27:$C$41,MATCH($F348,Inputs!$B$27:$B$41,0))</f>
        <v>9.7000000000000003E-2</v>
      </c>
      <c r="I348" s="24">
        <f>INDEX(Inputs!$C$27:$C$41,MATCH($F348,Inputs!$B$27:$B$41,0))</f>
        <v>9.7000000000000003E-2</v>
      </c>
      <c r="J348" s="24">
        <f>INDEX(Inputs!$C$27:$C$41,MATCH($F348,Inputs!$B$27:$B$41,0))</f>
        <v>9.7000000000000003E-2</v>
      </c>
      <c r="K348" s="24">
        <f>INDEX(Inputs!$C$27:$C$41,MATCH($F348,Inputs!$B$27:$B$41,0))</f>
        <v>9.7000000000000003E-2</v>
      </c>
      <c r="L348" s="24">
        <f>INDEX(Inputs!$C$27:$C$41,MATCH($F348,Inputs!$B$27:$B$41,0))</f>
        <v>9.7000000000000003E-2</v>
      </c>
      <c r="M348" s="24">
        <f>INDEX(Inputs!$C$27:$C$41,MATCH($F348,Inputs!$B$27:$B$41,0))</f>
        <v>9.7000000000000003E-2</v>
      </c>
      <c r="N348" s="24">
        <f>INDEX(Inputs!$C$27:$C$41,MATCH($F348,Inputs!$B$27:$B$41,0))</f>
        <v>9.7000000000000003E-2</v>
      </c>
      <c r="O348" s="24">
        <f>INDEX(Inputs!$C$27:$C$41,MATCH($F348,Inputs!$B$27:$B$41,0))</f>
        <v>9.7000000000000003E-2</v>
      </c>
      <c r="P348" s="24">
        <f>INDEX(Inputs!$C$27:$C$41,MATCH($F348,Inputs!$B$27:$B$41,0))</f>
        <v>9.7000000000000003E-2</v>
      </c>
      <c r="Q348" s="24">
        <f>INDEX(Inputs!$C$27:$C$41,MATCH($F348,Inputs!$B$27:$B$41,0))</f>
        <v>9.7000000000000003E-2</v>
      </c>
      <c r="R348" s="24">
        <f>INDEX(Inputs!$C$27:$C$41,MATCH($F348,Inputs!$B$27:$B$41,0))</f>
        <v>9.7000000000000003E-2</v>
      </c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7"/>
      <c r="AP348" s="27"/>
      <c r="AQ348" s="27"/>
      <c r="AR348" s="27"/>
      <c r="AS348" s="27"/>
      <c r="AT348" s="27"/>
    </row>
    <row r="349" spans="1:48" x14ac:dyDescent="0.25">
      <c r="A349" s="23" t="str">
        <f t="shared" si="232"/>
        <v>CIMS.CAN.PE.Transportation Freight.FreightService requestedCIMS.CAN.PE.Transportation Freight.Freight.Land</v>
      </c>
      <c r="B349" s="1" t="s">
        <v>155</v>
      </c>
      <c r="C349" s="1" t="s">
        <v>302</v>
      </c>
      <c r="E349" s="1" t="s">
        <v>239</v>
      </c>
      <c r="F349" s="1" t="s">
        <v>157</v>
      </c>
      <c r="G349" s="1" t="s">
        <v>232</v>
      </c>
      <c r="H349" s="15">
        <f t="shared" ref="H349:R349" si="236">INDEX($T349:$AT349,MATCH(H$1,$T$2:$AT$2,0))/INDEX($T346:$AT346,MATCH(H$1,$T$2:$AT$2,0))</f>
        <v>0.6701882776174769</v>
      </c>
      <c r="I349" s="15">
        <f t="shared" si="236"/>
        <v>0.57995914391680348</v>
      </c>
      <c r="J349" s="15">
        <f t="shared" si="236"/>
        <v>0.48544208817646006</v>
      </c>
      <c r="K349" s="15">
        <f t="shared" si="236"/>
        <v>0.43889916457935879</v>
      </c>
      <c r="L349" s="15">
        <f t="shared" si="236"/>
        <v>0.39457873226021123</v>
      </c>
      <c r="M349" s="15">
        <f t="shared" si="236"/>
        <v>0.40651242332529008</v>
      </c>
      <c r="N349" s="15">
        <f t="shared" si="236"/>
        <v>0.41855692340397921</v>
      </c>
      <c r="O349" s="15">
        <f t="shared" si="236"/>
        <v>0.43069868304208125</v>
      </c>
      <c r="P349" s="15">
        <f t="shared" si="236"/>
        <v>0.44292369077095683</v>
      </c>
      <c r="Q349" s="15">
        <f t="shared" si="236"/>
        <v>0.45521753518515845</v>
      </c>
      <c r="R349" s="15">
        <f t="shared" si="236"/>
        <v>0.46756547105503826</v>
      </c>
      <c r="T349" s="5">
        <f>SUM(PE!C$209,PE!C$71,PE!C$105,PE!C$173)*1000</f>
        <v>1091508.4082121784</v>
      </c>
      <c r="U349" s="5">
        <f>SUM(PE!D$209,PE!D$71,PE!D$105,PE!D$173)*1000</f>
        <v>918264.53649441735</v>
      </c>
      <c r="V349" s="5">
        <f>SUM(PE!E$209,PE!E$71,PE!E$105,PE!E$173)*1000</f>
        <v>793219.15778380772</v>
      </c>
      <c r="W349" s="5">
        <f>SUM(PE!F$209,PE!F$71,PE!F$105,PE!F$173)*1000</f>
        <v>897574.71706297598</v>
      </c>
      <c r="X349" s="5">
        <f>SUM(PE!G$209,PE!G$71,PE!G$105,PE!G$173)*1000</f>
        <v>997783.87596504949</v>
      </c>
      <c r="Y349" s="5">
        <f>SUM(PE!H$209,PE!H$71,PE!H$105,PE!H$173)*1000</f>
        <v>896255.0653187416</v>
      </c>
      <c r="Z349" s="5">
        <f>SUM(PE!I$209,PE!I$71,PE!I$105,PE!I$173)*1000</f>
        <v>704115.83302387584</v>
      </c>
      <c r="AA349" s="5">
        <f>SUM(PE!J$209,PE!J$71,PE!J$105,PE!J$173)*1000</f>
        <v>688835.91060654004</v>
      </c>
      <c r="AB349" s="5">
        <f>SUM(PE!K$209,PE!K$71,PE!K$105,PE!K$173)*1000</f>
        <v>659671.27848084352</v>
      </c>
      <c r="AC349" s="5">
        <f>SUM(PE!L$209,PE!L$71,PE!L$105,PE!L$173)*1000</f>
        <v>546304.53069294454</v>
      </c>
      <c r="AD349" s="5">
        <f>SUM(PE!M$209,PE!M$71,PE!M$105,PE!M$173)*1000</f>
        <v>567222.9654892874</v>
      </c>
      <c r="AE349" s="5">
        <f>SUM(PE!N$209,PE!N$71,PE!N$105,PE!N$173)*1000</f>
        <v>802712.9500864537</v>
      </c>
      <c r="AF349" s="5">
        <f>SUM(PE!O$209,PE!O$71,PE!O$105,PE!O$173)*1000</f>
        <v>795016.3187023832</v>
      </c>
      <c r="AG349" s="5">
        <f>SUM(PE!P$209,PE!P$71,PE!P$105,PE!P$173)*1000</f>
        <v>709603.46423150471</v>
      </c>
      <c r="AH349" s="5">
        <f>SUM(PE!Q$209,PE!Q$71,PE!Q$105,PE!Q$173)*1000</f>
        <v>842734.2583261109</v>
      </c>
      <c r="AI349" s="5">
        <f>SUM(PE!R$209,PE!R$71,PE!R$105,PE!R$173)*1000</f>
        <v>921895.0900661638</v>
      </c>
      <c r="AJ349" s="5">
        <f>SUM(PE!S$209,PE!S$71,PE!S$105,PE!S$173)*1000</f>
        <v>966438.06780515891</v>
      </c>
      <c r="AK349" s="5">
        <f>SUM(PE!T$209,PE!T$71,PE!T$105,PE!T$173)*1000</f>
        <v>911691.55815443443</v>
      </c>
      <c r="AL349" s="5">
        <f>SUM(PE!U$209,PE!U$71,PE!U$105,PE!U$173)*1000</f>
        <v>915540.41738924093</v>
      </c>
      <c r="AM349" s="5">
        <f>SUM(PE!V$209,PE!V$71,PE!V$105,PE!V$173)*1000</f>
        <v>879631.2513128987</v>
      </c>
      <c r="AN349" s="5">
        <f>SUM(PE!W$209,PE!W$71,PE!W$105,PE!W$173)*1000</f>
        <v>834816.30812536017</v>
      </c>
      <c r="AO349" s="19">
        <f t="shared" ref="AO349" si="237">SUM(AO352:AO353)</f>
        <v>924501.28551189532</v>
      </c>
      <c r="AP349" s="19">
        <f t="shared" ref="AP349:AT349" si="238">SUM(AP352:AP353)</f>
        <v>971660.1424033714</v>
      </c>
      <c r="AQ349" s="19">
        <f t="shared" si="238"/>
        <v>1021224.5749475404</v>
      </c>
      <c r="AR349" s="19">
        <f t="shared" si="238"/>
        <v>1073317.2916789656</v>
      </c>
      <c r="AS349" s="19">
        <f t="shared" si="238"/>
        <v>1128067.2605007058</v>
      </c>
      <c r="AT349" s="19">
        <f t="shared" si="238"/>
        <v>1185610.0279750163</v>
      </c>
    </row>
    <row r="350" spans="1:48" x14ac:dyDescent="0.25">
      <c r="A350" s="23" t="str">
        <f t="shared" si="232"/>
        <v>CIMS.CAN.PE.Transportation Freight.FreightService requestedCIMS.CAN.PE.Transportation Freight.Freight.Marine</v>
      </c>
      <c r="B350" s="1" t="s">
        <v>155</v>
      </c>
      <c r="C350" s="1" t="s">
        <v>302</v>
      </c>
      <c r="E350" s="1" t="s">
        <v>239</v>
      </c>
      <c r="F350" s="1" t="s">
        <v>158</v>
      </c>
      <c r="G350" s="1" t="s">
        <v>232</v>
      </c>
      <c r="H350" s="15">
        <f t="shared" ref="H350:R350" si="239">INDEX($T350:$AT350,MATCH(H$1,$T$2:$AT$2,0))/INDEX($T346:$AT346,MATCH(H$1,$T$2:$AT$2,0))</f>
        <v>0.32951886069072545</v>
      </c>
      <c r="I350" s="15">
        <f t="shared" si="239"/>
        <v>0.41969523235500822</v>
      </c>
      <c r="J350" s="15">
        <f t="shared" si="239"/>
        <v>0.51362585115007087</v>
      </c>
      <c r="K350" s="15">
        <f t="shared" si="239"/>
        <v>0.56083662600959261</v>
      </c>
      <c r="L350" s="15">
        <f t="shared" si="239"/>
        <v>0.60485613099187074</v>
      </c>
      <c r="M350" s="15">
        <f t="shared" si="239"/>
        <v>0.59290534785667326</v>
      </c>
      <c r="N350" s="15">
        <f t="shared" si="239"/>
        <v>0.58084359700127419</v>
      </c>
      <c r="O350" s="15">
        <f t="shared" si="239"/>
        <v>0.56868444728612311</v>
      </c>
      <c r="P350" s="15">
        <f t="shared" si="239"/>
        <v>0.55644193024783395</v>
      </c>
      <c r="Q350" s="15">
        <f t="shared" si="239"/>
        <v>0.54413047793263924</v>
      </c>
      <c r="R350" s="15">
        <f t="shared" si="239"/>
        <v>0.53176485668909268</v>
      </c>
      <c r="T350" s="5">
        <f>SUM(PE!C$247)*1000</f>
        <v>536673.97524030472</v>
      </c>
      <c r="U350" s="5">
        <f>SUM(PE!D$247)*1000</f>
        <v>469326.93098973448</v>
      </c>
      <c r="V350" s="5">
        <f>SUM(PE!E$247)*1000</f>
        <v>517142.5241942461</v>
      </c>
      <c r="W350" s="5">
        <f>SUM(PE!F$247)*1000</f>
        <v>585055.78180235205</v>
      </c>
      <c r="X350" s="5">
        <f>SUM(PE!G$247)*1000</f>
        <v>628396.03611239931</v>
      </c>
      <c r="Y350" s="5">
        <f>SUM(PE!H$247)*1000</f>
        <v>648587.0286446634</v>
      </c>
      <c r="Z350" s="5">
        <f>SUM(PE!I$247)*1000</f>
        <v>717336.18485715601</v>
      </c>
      <c r="AA350" s="5">
        <f>SUM(PE!J$247)*1000</f>
        <v>630730.43083092489</v>
      </c>
      <c r="AB350" s="5">
        <f>SUM(PE!K$247)*1000</f>
        <v>516571.34972457105</v>
      </c>
      <c r="AC350" s="5">
        <f>SUM(PE!L$247)*1000</f>
        <v>467288.96292151982</v>
      </c>
      <c r="AD350" s="5">
        <f>SUM(PE!M$247)*1000</f>
        <v>600154.75694682484</v>
      </c>
      <c r="AE350" s="5">
        <f>SUM(PE!N$247)*1000</f>
        <v>911299.11459662754</v>
      </c>
      <c r="AF350" s="5">
        <f>SUM(PE!O$247)*1000</f>
        <v>642691.81155104842</v>
      </c>
      <c r="AG350" s="5">
        <f>SUM(PE!P$247)*1000</f>
        <v>521424.48772121541</v>
      </c>
      <c r="AH350" s="5">
        <f>SUM(PE!Q$247)*1000</f>
        <v>762146.23786524287</v>
      </c>
      <c r="AI350" s="5">
        <f>SUM(PE!R$247)*1000</f>
        <v>1178021.2257707098</v>
      </c>
      <c r="AJ350" s="5">
        <f>SUM(PE!S$247)*1000</f>
        <v>1629075.1965719513</v>
      </c>
      <c r="AK350" s="5">
        <f>SUM(PE!T$247)*1000</f>
        <v>1364454.8149675042</v>
      </c>
      <c r="AL350" s="5">
        <f>SUM(PE!U$247)*1000</f>
        <v>1485195.4099337256</v>
      </c>
      <c r="AM350" s="5">
        <f>SUM(PE!V$247)*1000</f>
        <v>1348400.9954641669</v>
      </c>
      <c r="AN350" s="5">
        <f>SUM(PE!W$247)*1000</f>
        <v>1438620.8376758797</v>
      </c>
      <c r="AO350" s="47">
        <f t="shared" ref="AO350:AO390" si="240">AM350*(1+$AV350)^5</f>
        <v>1348400.9954641669</v>
      </c>
      <c r="AP350" s="19">
        <f t="shared" ref="AP350:AP352" si="241">AO350*(1+$AV350)^5</f>
        <v>1348400.9954641669</v>
      </c>
      <c r="AQ350" s="19">
        <f t="shared" ref="AQ350:AQ352" si="242">AP350*(1+$AV350)^5</f>
        <v>1348400.9954641669</v>
      </c>
      <c r="AR350" s="19">
        <f t="shared" ref="AR350:AR352" si="243">AQ350*(1+$AV350)^5</f>
        <v>1348400.9954641669</v>
      </c>
      <c r="AS350" s="19">
        <f t="shared" ref="AS350:AS352" si="244">AR350*(1+$AV350)^5</f>
        <v>1348400.9954641669</v>
      </c>
      <c r="AT350" s="19">
        <f t="shared" ref="AT350:AT352" si="245">AS350*(1+$AV350)^5</f>
        <v>1348400.9954641669</v>
      </c>
      <c r="AV350" s="46">
        <f t="shared" ref="AV350" si="246">AV312</f>
        <v>0</v>
      </c>
    </row>
    <row r="351" spans="1:48" x14ac:dyDescent="0.25">
      <c r="A351" s="23" t="str">
        <f t="shared" si="232"/>
        <v>CIMS.CAN.PE.Transportation Freight.FreightService requestedCIMS.CAN.PE.Transportation Freight.Freight.Air</v>
      </c>
      <c r="B351" s="1" t="s">
        <v>155</v>
      </c>
      <c r="C351" s="1" t="s">
        <v>302</v>
      </c>
      <c r="E351" s="1" t="s">
        <v>239</v>
      </c>
      <c r="F351" s="1" t="s">
        <v>159</v>
      </c>
      <c r="G351" s="1" t="s">
        <v>232</v>
      </c>
      <c r="H351" s="15">
        <f t="shared" ref="H351:R351" si="247">INDEX($T351:$AT351,MATCH(H$1,$T$2:$AT$2,0))/INDEX($T346:$AT346,MATCH(H$1,$T$2:$AT$2,0))</f>
        <v>2.9286169179771081E-4</v>
      </c>
      <c r="I351" s="15">
        <f t="shared" si="247"/>
        <v>3.4562372818820394E-4</v>
      </c>
      <c r="J351" s="15">
        <f t="shared" si="247"/>
        <v>9.3206067346910434E-4</v>
      </c>
      <c r="K351" s="15">
        <f t="shared" si="247"/>
        <v>2.6420941104860016E-4</v>
      </c>
      <c r="L351" s="15">
        <f t="shared" si="247"/>
        <v>5.6513674791782949E-4</v>
      </c>
      <c r="M351" s="15">
        <f t="shared" si="247"/>
        <v>5.8222881803661919E-4</v>
      </c>
      <c r="N351" s="15">
        <f t="shared" si="247"/>
        <v>5.9947959474669675E-4</v>
      </c>
      <c r="O351" s="15">
        <f t="shared" si="247"/>
        <v>6.168696717956338E-4</v>
      </c>
      <c r="P351" s="15">
        <f t="shared" si="247"/>
        <v>6.3437898120922629E-4</v>
      </c>
      <c r="Q351" s="15">
        <f t="shared" si="247"/>
        <v>6.5198688220239969E-4</v>
      </c>
      <c r="R351" s="15">
        <f t="shared" si="247"/>
        <v>6.6967225586921943E-4</v>
      </c>
      <c r="T351" s="5">
        <f>SUM(PE!C$285)*1000</f>
        <v>476.97193418070748</v>
      </c>
      <c r="U351" s="5">
        <f>SUM(PE!D$285)*1000</f>
        <v>479.20865961838422</v>
      </c>
      <c r="V351" s="5">
        <f>SUM(PE!E$285)*1000</f>
        <v>468.94197038044473</v>
      </c>
      <c r="W351" s="5">
        <f>SUM(PE!F$285)*1000</f>
        <v>545.23748586247882</v>
      </c>
      <c r="X351" s="5">
        <f>SUM(PE!G$285)*1000</f>
        <v>583.34829359193395</v>
      </c>
      <c r="Y351" s="5">
        <f>SUM(PE!H$285)*1000</f>
        <v>534.11868806996949</v>
      </c>
      <c r="Z351" s="5">
        <f>SUM(PE!I$285)*1000</f>
        <v>743.35995415765365</v>
      </c>
      <c r="AA351" s="5">
        <f>SUM(PE!J$285)*1000</f>
        <v>560.07852830878994</v>
      </c>
      <c r="AB351" s="5">
        <f>SUM(PE!K$285)*1000</f>
        <v>624.12786984663853</v>
      </c>
      <c r="AC351" s="5">
        <f>SUM(PE!L$285)*1000</f>
        <v>830.36637126528251</v>
      </c>
      <c r="AD351" s="5">
        <f>SUM(PE!M$285)*1000</f>
        <v>1089.0819566285902</v>
      </c>
      <c r="AE351" s="5">
        <f>SUM(PE!N$285)*1000</f>
        <v>659.98388749290746</v>
      </c>
      <c r="AF351" s="5">
        <f>SUM(PE!O$285)*1000</f>
        <v>148.76202650726378</v>
      </c>
      <c r="AG351" s="5">
        <f>SUM(PE!P$285)*1000</f>
        <v>211.41325255752704</v>
      </c>
      <c r="AH351" s="5">
        <f>SUM(PE!Q$285)*1000</f>
        <v>459.23026245763418</v>
      </c>
      <c r="AI351" s="5">
        <f>SUM(PE!R$285)*1000</f>
        <v>554.96427984413731</v>
      </c>
      <c r="AJ351" s="5">
        <f>SUM(PE!S$285)*1000</f>
        <v>1030.2108896739574</v>
      </c>
      <c r="AK351" s="5">
        <f>SUM(PE!T$285)*1000</f>
        <v>1092.6590246680794</v>
      </c>
      <c r="AL351" s="5">
        <f>SUM(PE!U$285)*1000</f>
        <v>1279.2095976684448</v>
      </c>
      <c r="AM351" s="5">
        <f>SUM(PE!V$285)*1000</f>
        <v>1259.8548884941779</v>
      </c>
      <c r="AN351" s="5">
        <f>SUM(PE!W$285)*1000</f>
        <v>722.92323696354902</v>
      </c>
      <c r="AO351" s="47">
        <f t="shared" si="240"/>
        <v>1324.1201494749957</v>
      </c>
      <c r="AP351" s="19">
        <f t="shared" si="241"/>
        <v>1391.6635846381346</v>
      </c>
      <c r="AQ351" s="19">
        <f t="shared" si="242"/>
        <v>1462.6524138128714</v>
      </c>
      <c r="AR351" s="19">
        <f t="shared" si="243"/>
        <v>1537.2623867203517</v>
      </c>
      <c r="AS351" s="19">
        <f t="shared" si="244"/>
        <v>1615.6782180838024</v>
      </c>
      <c r="AT351" s="19">
        <f t="shared" si="245"/>
        <v>1698.0940449337359</v>
      </c>
      <c r="AV351" s="46">
        <f t="shared" si="217"/>
        <v>0.01</v>
      </c>
    </row>
    <row r="352" spans="1:48" x14ac:dyDescent="0.25">
      <c r="A352" s="23" t="str">
        <f t="shared" si="232"/>
        <v>CIMS.CAN.PE.Transportation Freight.Freight.LandService requestedCIMS.CAN.PE.Transportation Freight.Freight.Land.Light Medium</v>
      </c>
      <c r="B352" s="1" t="s">
        <v>157</v>
      </c>
      <c r="C352" s="1" t="s">
        <v>302</v>
      </c>
      <c r="E352" s="1" t="s">
        <v>239</v>
      </c>
      <c r="F352" s="1" t="s">
        <v>160</v>
      </c>
      <c r="G352" s="1" t="s">
        <v>232</v>
      </c>
      <c r="H352" s="15">
        <f t="shared" ref="H352:R352" si="248">INDEX($T352:$AT352,MATCH(H$1,$T$2:$AT$2,0))/INDEX($T349:$AT349,MATCH(H$1,$T$2:$AT$2,0))</f>
        <v>0.16652097308144928</v>
      </c>
      <c r="I352" s="15">
        <f t="shared" si="248"/>
        <v>0.20765323241943379</v>
      </c>
      <c r="J352" s="15">
        <f t="shared" si="248"/>
        <v>0.36238208593275173</v>
      </c>
      <c r="K352" s="15">
        <f t="shared" si="248"/>
        <v>0.24758007621780304</v>
      </c>
      <c r="L352" s="15">
        <f t="shared" si="248"/>
        <v>0.30632767735567756</v>
      </c>
      <c r="M352" s="15">
        <f t="shared" si="248"/>
        <v>0.30632767735567756</v>
      </c>
      <c r="N352" s="15">
        <f t="shared" si="248"/>
        <v>0.30632767735567762</v>
      </c>
      <c r="O352" s="15">
        <f t="shared" si="248"/>
        <v>0.30632767735567762</v>
      </c>
      <c r="P352" s="15">
        <f t="shared" si="248"/>
        <v>0.30632767735567767</v>
      </c>
      <c r="Q352" s="15">
        <f t="shared" si="248"/>
        <v>0.30632767735567767</v>
      </c>
      <c r="R352" s="15">
        <f t="shared" si="248"/>
        <v>0.30632767735567767</v>
      </c>
      <c r="T352" s="5">
        <f>SUM(PE!C$71,PE!C$105)*1000</f>
        <v>181759.0422620757</v>
      </c>
      <c r="U352" s="5">
        <f>SUM(PE!D$71,PE!D$105)*1000</f>
        <v>199776.73151470529</v>
      </c>
      <c r="V352" s="5">
        <f>SUM(PE!E$71,PE!E$105)*1000</f>
        <v>205633.68220459216</v>
      </c>
      <c r="W352" s="5">
        <f>SUM(PE!F$71,PE!F$105)*1000</f>
        <v>197994.53726060718</v>
      </c>
      <c r="X352" s="5">
        <f>SUM(PE!G$71,PE!G$105)*1000</f>
        <v>182749.80400459885</v>
      </c>
      <c r="Y352" s="5">
        <f>SUM(PE!H$71,PE!H$105)*1000</f>
        <v>186110.26138572747</v>
      </c>
      <c r="Z352" s="5">
        <f>SUM(PE!I$71,PE!I$105)*1000</f>
        <v>200338.91402136613</v>
      </c>
      <c r="AA352" s="5">
        <f>SUM(PE!J$71,PE!J$105)*1000</f>
        <v>201685.55341098897</v>
      </c>
      <c r="AB352" s="5">
        <f>SUM(PE!K$71,PE!K$105)*1000</f>
        <v>195329.57382552448</v>
      </c>
      <c r="AC352" s="5">
        <f>SUM(PE!L$71,PE!L$105)*1000</f>
        <v>193320.47140306691</v>
      </c>
      <c r="AD352" s="5">
        <f>SUM(PE!M$71,PE!M$105)*1000</f>
        <v>205551.44142296922</v>
      </c>
      <c r="AE352" s="5">
        <f>SUM(PE!N$71,PE!N$105)*1000</f>
        <v>244273.7599273732</v>
      </c>
      <c r="AF352" s="5">
        <f>SUM(PE!O$71,PE!O$105)*1000</f>
        <v>237379.40682498738</v>
      </c>
      <c r="AG352" s="5">
        <f>SUM(PE!P$71,PE!P$105)*1000</f>
        <v>208708.31909049177</v>
      </c>
      <c r="AH352" s="5">
        <f>SUM(PE!Q$71,PE!Q$105)*1000</f>
        <v>218399.36857077596</v>
      </c>
      <c r="AI352" s="5">
        <f>SUM(PE!R$71,PE!R$105)*1000</f>
        <v>228242.85666339923</v>
      </c>
      <c r="AJ352" s="5">
        <f>SUM(PE!S$71,PE!S$105)*1000</f>
        <v>249760.27808258732</v>
      </c>
      <c r="AK352" s="5">
        <f>SUM(PE!T$71,PE!T$105)*1000</f>
        <v>265907.37654668471</v>
      </c>
      <c r="AL352" s="5">
        <f>SUM(PE!U$71,PE!U$105)*1000</f>
        <v>269722.60837393603</v>
      </c>
      <c r="AM352" s="5">
        <f>SUM(PE!V$71,PE!V$105)*1000</f>
        <v>269455.39814414858</v>
      </c>
      <c r="AN352" s="5">
        <f>SUM(PE!W$71,PE!W$105)*1000</f>
        <v>255645.46165946245</v>
      </c>
      <c r="AO352" s="47">
        <f t="shared" si="240"/>
        <v>283200.33150319703</v>
      </c>
      <c r="AP352" s="19">
        <f t="shared" si="241"/>
        <v>297646.39460151171</v>
      </c>
      <c r="AQ352" s="19">
        <f t="shared" si="242"/>
        <v>312829.35210221919</v>
      </c>
      <c r="AR352" s="19">
        <f t="shared" si="243"/>
        <v>328786.79302570393</v>
      </c>
      <c r="AS352" s="19">
        <f t="shared" si="244"/>
        <v>345558.22381016338</v>
      </c>
      <c r="AT352" s="19">
        <f t="shared" si="245"/>
        <v>363185.16611918679</v>
      </c>
      <c r="AV352" s="46">
        <f t="shared" si="217"/>
        <v>0.01</v>
      </c>
    </row>
    <row r="353" spans="1:48" x14ac:dyDescent="0.25">
      <c r="A353" s="23" t="str">
        <f t="shared" si="232"/>
        <v>CIMS.CAN.PE.Transportation Freight.Freight.LandService requestedCIMS.CAN.PE.Transportation Freight.Freight.Land.Heavy</v>
      </c>
      <c r="B353" s="1" t="s">
        <v>157</v>
      </c>
      <c r="C353" s="1" t="s">
        <v>302</v>
      </c>
      <c r="E353" s="1" t="s">
        <v>239</v>
      </c>
      <c r="F353" s="1" t="s">
        <v>161</v>
      </c>
      <c r="G353" s="1" t="s">
        <v>232</v>
      </c>
      <c r="H353" s="15">
        <f t="shared" ref="H353:R353" si="249">INDEX($T353:$AT353,MATCH(H$1,$T$2:$AT$2,0))/INDEX($T349:$AT349,MATCH(H$1,$T$2:$AT$2,0))</f>
        <v>0.83347902691855069</v>
      </c>
      <c r="I353" s="15">
        <f t="shared" si="249"/>
        <v>0.79234676758056621</v>
      </c>
      <c r="J353" s="15">
        <f t="shared" si="249"/>
        <v>0.63761791406724821</v>
      </c>
      <c r="K353" s="15">
        <f t="shared" si="249"/>
        <v>0.75241992378219691</v>
      </c>
      <c r="L353" s="15">
        <f t="shared" si="249"/>
        <v>0.69367232264432233</v>
      </c>
      <c r="M353" s="15">
        <f t="shared" si="249"/>
        <v>0.69367232264432233</v>
      </c>
      <c r="N353" s="15">
        <f t="shared" si="249"/>
        <v>0.69367232264432233</v>
      </c>
      <c r="O353" s="15">
        <f t="shared" si="249"/>
        <v>0.69367232264432233</v>
      </c>
      <c r="P353" s="15">
        <f t="shared" si="249"/>
        <v>0.69367232264432233</v>
      </c>
      <c r="Q353" s="15">
        <f t="shared" si="249"/>
        <v>0.69367232264432233</v>
      </c>
      <c r="R353" s="15">
        <f t="shared" si="249"/>
        <v>0.69367232264432244</v>
      </c>
      <c r="T353" s="5">
        <f>SUM(PE!C$209,PE!C$173)*1000</f>
        <v>909749.36595010269</v>
      </c>
      <c r="U353" s="5">
        <f>SUM(PE!D$209,PE!D$173)*1000</f>
        <v>718487.80497971212</v>
      </c>
      <c r="V353" s="5">
        <f>SUM(PE!E$209,PE!E$173)*1000</f>
        <v>587585.47557921568</v>
      </c>
      <c r="W353" s="5">
        <f>SUM(PE!F$209,PE!F$173)*1000</f>
        <v>699580.17980236874</v>
      </c>
      <c r="X353" s="5">
        <f>SUM(PE!G$209,PE!G$173)*1000</f>
        <v>815034.07196045062</v>
      </c>
      <c r="Y353" s="5">
        <f>SUM(PE!H$209,PE!H$173)*1000</f>
        <v>710144.80393301416</v>
      </c>
      <c r="Z353" s="5">
        <f>SUM(PE!I$209,PE!I$173)*1000</f>
        <v>503776.91900250968</v>
      </c>
      <c r="AA353" s="5">
        <f>SUM(PE!J$209,PE!J$173)*1000</f>
        <v>487150.3571955511</v>
      </c>
      <c r="AB353" s="5">
        <f>SUM(PE!K$209,PE!K$173)*1000</f>
        <v>464341.70465531899</v>
      </c>
      <c r="AC353" s="5">
        <f>SUM(PE!L$209,PE!L$173)*1000</f>
        <v>352984.05928987765</v>
      </c>
      <c r="AD353" s="5">
        <f>SUM(PE!M$209,PE!M$173)*1000</f>
        <v>361671.52406631818</v>
      </c>
      <c r="AE353" s="5">
        <f>SUM(PE!N$209,PE!N$173)*1000</f>
        <v>558439.19015908043</v>
      </c>
      <c r="AF353" s="5">
        <f>SUM(PE!O$209,PE!O$173)*1000</f>
        <v>557636.9118773957</v>
      </c>
      <c r="AG353" s="5">
        <f>SUM(PE!P$209,PE!P$173)*1000</f>
        <v>500895.14514101297</v>
      </c>
      <c r="AH353" s="5">
        <f>SUM(PE!Q$209,PE!Q$173)*1000</f>
        <v>624334.88975533494</v>
      </c>
      <c r="AI353" s="5">
        <f>SUM(PE!R$209,PE!R$173)*1000</f>
        <v>693652.23340276454</v>
      </c>
      <c r="AJ353" s="5">
        <f>SUM(PE!S$209,PE!S$173)*1000</f>
        <v>716677.78972257162</v>
      </c>
      <c r="AK353" s="5">
        <f>SUM(PE!T$209,PE!T$173)*1000</f>
        <v>645784.18160774966</v>
      </c>
      <c r="AL353" s="5">
        <f>SUM(PE!U$209,PE!U$173)*1000</f>
        <v>645817.8090153049</v>
      </c>
      <c r="AM353" s="5">
        <f>SUM(PE!V$209,PE!V$173)*1000</f>
        <v>610175.85316875007</v>
      </c>
      <c r="AN353" s="5">
        <f>SUM(PE!W$209,PE!W$173)*1000</f>
        <v>579170.84646589775</v>
      </c>
      <c r="AO353" s="19">
        <f t="shared" ref="AO353" si="250">SUM(AO354:AO355)</f>
        <v>641300.95400869823</v>
      </c>
      <c r="AP353" s="19">
        <f t="shared" ref="AP353:AT353" si="251">SUM(AP354:AP355)</f>
        <v>674013.74780185963</v>
      </c>
      <c r="AQ353" s="19">
        <f t="shared" si="251"/>
        <v>708395.22284532117</v>
      </c>
      <c r="AR353" s="19">
        <f t="shared" si="251"/>
        <v>744530.49865326157</v>
      </c>
      <c r="AS353" s="19">
        <f t="shared" si="251"/>
        <v>782509.03669054236</v>
      </c>
      <c r="AT353" s="19">
        <f t="shared" si="251"/>
        <v>822424.8618558296</v>
      </c>
    </row>
    <row r="354" spans="1:48" x14ac:dyDescent="0.25">
      <c r="A354" s="23" t="str">
        <f t="shared" si="232"/>
        <v>CIMS.CAN.PE.Transportation Freight.Freight.Land.HeavyTrucksMarket share</v>
      </c>
      <c r="B354" s="1" t="s">
        <v>161</v>
      </c>
      <c r="C354" s="1" t="s">
        <v>302</v>
      </c>
      <c r="D354" s="1" t="s">
        <v>253</v>
      </c>
      <c r="E354" s="1" t="s">
        <v>240</v>
      </c>
      <c r="G354" s="1" t="s">
        <v>241</v>
      </c>
      <c r="H354" s="15">
        <f t="shared" ref="H354:R354" si="252">INDEX($T354:$AT354,MATCH(H$1,$T$2:$AT$2,0))/INDEX($T353:$AT353,MATCH(H$1,$T$2:$AT$2,0))</f>
        <v>1</v>
      </c>
      <c r="I354" s="15">
        <f t="shared" si="252"/>
        <v>1</v>
      </c>
      <c r="J354" s="15">
        <f t="shared" si="252"/>
        <v>1</v>
      </c>
      <c r="K354" s="15">
        <f t="shared" si="252"/>
        <v>1</v>
      </c>
      <c r="L354" s="15">
        <f t="shared" si="252"/>
        <v>1</v>
      </c>
      <c r="M354" s="15">
        <f t="shared" si="252"/>
        <v>1</v>
      </c>
      <c r="N354" s="15">
        <f t="shared" si="252"/>
        <v>1</v>
      </c>
      <c r="O354" s="15">
        <f t="shared" si="252"/>
        <v>1</v>
      </c>
      <c r="P354" s="15">
        <f t="shared" si="252"/>
        <v>1</v>
      </c>
      <c r="Q354" s="15">
        <f t="shared" si="252"/>
        <v>1</v>
      </c>
      <c r="R354" s="15">
        <f t="shared" si="252"/>
        <v>1</v>
      </c>
      <c r="T354" s="5">
        <f>SUM(PE!C$173)*1000</f>
        <v>909749.36595010269</v>
      </c>
      <c r="U354" s="5">
        <f>SUM(PE!D$173)*1000</f>
        <v>718487.80497971212</v>
      </c>
      <c r="V354" s="5">
        <f>SUM(PE!E$173)*1000</f>
        <v>587585.47557921568</v>
      </c>
      <c r="W354" s="5">
        <f>SUM(PE!F$173)*1000</f>
        <v>699580.17980236874</v>
      </c>
      <c r="X354" s="5">
        <f>SUM(PE!G$173)*1000</f>
        <v>815034.07196045062</v>
      </c>
      <c r="Y354" s="5">
        <f>SUM(PE!H$173)*1000</f>
        <v>710144.80393301416</v>
      </c>
      <c r="Z354" s="5">
        <f>SUM(PE!I$173)*1000</f>
        <v>503776.91900250968</v>
      </c>
      <c r="AA354" s="5">
        <f>SUM(PE!J$173)*1000</f>
        <v>487150.3571955511</v>
      </c>
      <c r="AB354" s="5">
        <f>SUM(PE!K$173)*1000</f>
        <v>464341.70465531899</v>
      </c>
      <c r="AC354" s="5">
        <f>SUM(PE!L$173)*1000</f>
        <v>352984.05928987765</v>
      </c>
      <c r="AD354" s="5">
        <f>SUM(PE!M$173)*1000</f>
        <v>361671.52406631818</v>
      </c>
      <c r="AE354" s="5">
        <f>SUM(PE!N$173)*1000</f>
        <v>558439.19015908043</v>
      </c>
      <c r="AF354" s="5">
        <f>SUM(PE!O$173)*1000</f>
        <v>557636.9118773957</v>
      </c>
      <c r="AG354" s="5">
        <f>SUM(PE!P$173)*1000</f>
        <v>500895.14514101297</v>
      </c>
      <c r="AH354" s="5">
        <f>SUM(PE!Q$173)*1000</f>
        <v>624334.88975533494</v>
      </c>
      <c r="AI354" s="5">
        <f>SUM(PE!R$173)*1000</f>
        <v>693652.23340276454</v>
      </c>
      <c r="AJ354" s="5">
        <f>SUM(PE!S$173)*1000</f>
        <v>716677.78972257162</v>
      </c>
      <c r="AK354" s="5">
        <f>SUM(PE!T$173)*1000</f>
        <v>645784.18160774966</v>
      </c>
      <c r="AL354" s="5">
        <f>SUM(PE!U$173)*1000</f>
        <v>645817.8090153049</v>
      </c>
      <c r="AM354" s="5">
        <f>SUM(PE!V$173)*1000</f>
        <v>610175.85316875007</v>
      </c>
      <c r="AN354" s="5">
        <f>SUM(PE!W$173)*1000</f>
        <v>579170.84646589775</v>
      </c>
      <c r="AO354" s="47">
        <f t="shared" ref="AO354:AO393" si="253">AM354*(1+$AV354)^5</f>
        <v>641300.95400869823</v>
      </c>
      <c r="AP354" s="19">
        <f t="shared" ref="AP354:AP355" si="254">AO354*(1+$AV354)^5</f>
        <v>674013.74780185963</v>
      </c>
      <c r="AQ354" s="19">
        <f t="shared" ref="AQ354:AQ355" si="255">AP354*(1+$AV354)^5</f>
        <v>708395.22284532117</v>
      </c>
      <c r="AR354" s="19">
        <f t="shared" ref="AR354:AR355" si="256">AQ354*(1+$AV354)^5</f>
        <v>744530.49865326157</v>
      </c>
      <c r="AS354" s="19">
        <f t="shared" ref="AS354:AS355" si="257">AR354*(1+$AV354)^5</f>
        <v>782509.03669054236</v>
      </c>
      <c r="AT354" s="19">
        <f t="shared" ref="AT354:AT355" si="258">AS354*(1+$AV354)^5</f>
        <v>822424.8618558296</v>
      </c>
      <c r="AV354" s="46">
        <f t="shared" si="229"/>
        <v>0.01</v>
      </c>
    </row>
    <row r="355" spans="1:48" x14ac:dyDescent="0.25">
      <c r="A355" s="23" t="str">
        <f t="shared" si="232"/>
        <v>CIMS.CAN.PE.Transportation Freight.Freight.Land.HeavyRailMarket share</v>
      </c>
      <c r="B355" s="1" t="s">
        <v>161</v>
      </c>
      <c r="C355" s="1" t="s">
        <v>302</v>
      </c>
      <c r="D355" s="1" t="s">
        <v>55</v>
      </c>
      <c r="E355" s="1" t="s">
        <v>240</v>
      </c>
      <c r="G355" s="1" t="s">
        <v>241</v>
      </c>
      <c r="H355" s="15">
        <f t="shared" ref="H355:R355" si="259">INDEX($T355:$AT355,MATCH(H$1,$T$2:$AT$2,0))/INDEX($T353:$AT353,MATCH(H$1,$T$2:$AT$2,0))</f>
        <v>0</v>
      </c>
      <c r="I355" s="15">
        <f t="shared" si="259"/>
        <v>0</v>
      </c>
      <c r="J355" s="15">
        <f t="shared" si="259"/>
        <v>0</v>
      </c>
      <c r="K355" s="15">
        <f t="shared" si="259"/>
        <v>0</v>
      </c>
      <c r="L355" s="15">
        <f t="shared" si="259"/>
        <v>0</v>
      </c>
      <c r="M355" s="15">
        <f t="shared" si="259"/>
        <v>0</v>
      </c>
      <c r="N355" s="15">
        <f t="shared" si="259"/>
        <v>0</v>
      </c>
      <c r="O355" s="15">
        <f t="shared" si="259"/>
        <v>0</v>
      </c>
      <c r="P355" s="15">
        <f t="shared" si="259"/>
        <v>0</v>
      </c>
      <c r="Q355" s="15">
        <f t="shared" si="259"/>
        <v>0</v>
      </c>
      <c r="R355" s="15">
        <f t="shared" si="259"/>
        <v>0</v>
      </c>
      <c r="T355" s="5">
        <f>SUM(PE!C$209)*1000</f>
        <v>0</v>
      </c>
      <c r="U355" s="5">
        <f>SUM(PE!D$209)*1000</f>
        <v>0</v>
      </c>
      <c r="V355" s="5">
        <f>SUM(PE!E$209)*1000</f>
        <v>0</v>
      </c>
      <c r="W355" s="5">
        <f>SUM(PE!F$209)*1000</f>
        <v>0</v>
      </c>
      <c r="X355" s="5">
        <f>SUM(PE!G$209)*1000</f>
        <v>0</v>
      </c>
      <c r="Y355" s="5">
        <f>SUM(PE!H$209)*1000</f>
        <v>0</v>
      </c>
      <c r="Z355" s="5">
        <f>SUM(PE!I$209)*1000</f>
        <v>0</v>
      </c>
      <c r="AA355" s="5">
        <f>SUM(PE!J$209)*1000</f>
        <v>0</v>
      </c>
      <c r="AB355" s="5">
        <f>SUM(PE!K$209)*1000</f>
        <v>0</v>
      </c>
      <c r="AC355" s="5">
        <f>SUM(PE!L$209)*1000</f>
        <v>0</v>
      </c>
      <c r="AD355" s="5">
        <f>SUM(PE!M$209)*1000</f>
        <v>0</v>
      </c>
      <c r="AE355" s="5">
        <f>SUM(PE!N$209)*1000</f>
        <v>0</v>
      </c>
      <c r="AF355" s="5">
        <f>SUM(PE!O$209)*1000</f>
        <v>0</v>
      </c>
      <c r="AG355" s="5">
        <f>SUM(PE!P$209)*1000</f>
        <v>0</v>
      </c>
      <c r="AH355" s="5">
        <f>SUM(PE!Q$209)*1000</f>
        <v>0</v>
      </c>
      <c r="AI355" s="5">
        <f>SUM(PE!R$209)*1000</f>
        <v>0</v>
      </c>
      <c r="AJ355" s="5">
        <f>SUM(PE!S$209)*1000</f>
        <v>0</v>
      </c>
      <c r="AK355" s="5">
        <f>SUM(PE!T$209)*1000</f>
        <v>0</v>
      </c>
      <c r="AL355" s="5">
        <f>SUM(PE!U$209)*1000</f>
        <v>0</v>
      </c>
      <c r="AM355" s="5">
        <f>SUM(PE!V$209)*1000</f>
        <v>0</v>
      </c>
      <c r="AN355" s="5">
        <f>SUM(PE!W$209)*1000</f>
        <v>0</v>
      </c>
      <c r="AO355" s="47">
        <f t="shared" si="253"/>
        <v>0</v>
      </c>
      <c r="AP355" s="19">
        <f t="shared" si="254"/>
        <v>0</v>
      </c>
      <c r="AQ355" s="19">
        <f t="shared" si="255"/>
        <v>0</v>
      </c>
      <c r="AR355" s="19">
        <f t="shared" si="256"/>
        <v>0</v>
      </c>
      <c r="AS355" s="19">
        <f t="shared" si="257"/>
        <v>0</v>
      </c>
      <c r="AT355" s="19">
        <f t="shared" si="258"/>
        <v>0</v>
      </c>
      <c r="AV355" s="46">
        <f t="shared" si="229"/>
        <v>0.01</v>
      </c>
    </row>
    <row r="356" spans="1:48" x14ac:dyDescent="0.25">
      <c r="A356" s="23" t="str">
        <f t="shared" si="232"/>
        <v>CIMS.CAN.PE.Transportation Freight.Freight.Land.Light MediumOutput</v>
      </c>
      <c r="B356" s="1" t="s">
        <v>160</v>
      </c>
      <c r="C356" s="1" t="s">
        <v>302</v>
      </c>
      <c r="E356" s="1" t="s">
        <v>251</v>
      </c>
      <c r="G356" s="1" t="s">
        <v>232</v>
      </c>
      <c r="H356" s="15">
        <f t="shared" ref="H356:H382" si="260">T356</f>
        <v>18.062280800253905</v>
      </c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T356" s="15">
        <f>AVERAGE(CAN!$C$42:$W$42)/1000</f>
        <v>18.062280800253905</v>
      </c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42"/>
      <c r="AP356" s="42"/>
      <c r="AQ356" s="42"/>
      <c r="AR356" s="42"/>
      <c r="AS356" s="42"/>
      <c r="AT356" s="42"/>
    </row>
    <row r="357" spans="1:48" x14ac:dyDescent="0.25">
      <c r="A357" s="23" t="str">
        <f t="shared" si="232"/>
        <v>CIMS.CAN.PE.Transportation Freight.Freight.Land.Light MediumDiesel ExistingService requestedCIMS.CAN.PE.Fuel Blends.Diesel_Transportation</v>
      </c>
      <c r="B357" s="1" t="s">
        <v>160</v>
      </c>
      <c r="C357" s="1" t="s">
        <v>302</v>
      </c>
      <c r="D357" s="1" t="s">
        <v>234</v>
      </c>
      <c r="E357" s="1" t="s">
        <v>239</v>
      </c>
      <c r="F357" s="1" t="s">
        <v>338</v>
      </c>
      <c r="G357" s="1" t="s">
        <v>233</v>
      </c>
      <c r="H357" s="15">
        <f t="shared" si="260"/>
        <v>8.0570296903768241</v>
      </c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T357" s="15">
        <f>PE!$C$56*1000</f>
        <v>8.0570296903768241</v>
      </c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42"/>
      <c r="AP357" s="42"/>
      <c r="AQ357" s="42"/>
      <c r="AR357" s="42"/>
      <c r="AS357" s="42"/>
      <c r="AT357" s="42"/>
    </row>
    <row r="358" spans="1:48" x14ac:dyDescent="0.25">
      <c r="A358" s="23" t="str">
        <f t="shared" si="232"/>
        <v>CIMS.CAN.PE.Transportation Freight.Freight.Land.Light MediumDiesel StandardService requestedCIMS.CAN.PE.Fuel Blends.Diesel_Transportation</v>
      </c>
      <c r="B358" s="1" t="s">
        <v>160</v>
      </c>
      <c r="C358" s="1" t="s">
        <v>302</v>
      </c>
      <c r="D358" s="1" t="s">
        <v>235</v>
      </c>
      <c r="E358" s="1" t="s">
        <v>239</v>
      </c>
      <c r="F358" s="1" t="s">
        <v>338</v>
      </c>
      <c r="G358" s="1" t="s">
        <v>233</v>
      </c>
      <c r="H358" s="15">
        <f t="shared" si="260"/>
        <v>7.3266720465415904</v>
      </c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T358" s="15">
        <f>PE!$M$56*1000</f>
        <v>7.3266720465415904</v>
      </c>
      <c r="U358" s="1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19"/>
      <c r="AP358" s="19"/>
      <c r="AQ358" s="19"/>
      <c r="AR358" s="19"/>
      <c r="AS358" s="19"/>
      <c r="AT358" s="19"/>
    </row>
    <row r="359" spans="1:48" x14ac:dyDescent="0.25">
      <c r="A359" s="23" t="str">
        <f t="shared" si="232"/>
        <v>CIMS.CAN.PE.Transportation Freight.Freight.Land.Light MediumDiesel EfficientService requestedCIMS.CAN.PE.Fuel Blends.Diesel_Transportation</v>
      </c>
      <c r="B359" s="1" t="s">
        <v>160</v>
      </c>
      <c r="C359" s="1" t="s">
        <v>302</v>
      </c>
      <c r="D359" s="1" t="s">
        <v>236</v>
      </c>
      <c r="E359" s="1" t="s">
        <v>239</v>
      </c>
      <c r="F359" s="1" t="s">
        <v>338</v>
      </c>
      <c r="G359" s="1" t="s">
        <v>233</v>
      </c>
      <c r="H359" s="15">
        <f t="shared" si="260"/>
        <v>6.4431184864690598</v>
      </c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T359" s="15">
        <f>PE!$W$56*1000</f>
        <v>6.4431184864690598</v>
      </c>
      <c r="U359" s="1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19"/>
      <c r="AP359" s="19"/>
      <c r="AQ359" s="19"/>
      <c r="AR359" s="19"/>
      <c r="AS359" s="19"/>
      <c r="AT359" s="19"/>
    </row>
    <row r="360" spans="1:48" x14ac:dyDescent="0.25">
      <c r="A360" s="23" t="str">
        <f t="shared" si="232"/>
        <v>CIMS.CAN.PE.Transportation Freight.Freight.Land.Light MediumGasoline ExistingService requestedCIMS.CAN.PE.Fuel Blends.Gasoline_Transportation</v>
      </c>
      <c r="B360" s="1" t="s">
        <v>160</v>
      </c>
      <c r="C360" s="1" t="s">
        <v>302</v>
      </c>
      <c r="D360" s="1" t="s">
        <v>242</v>
      </c>
      <c r="E360" s="1" t="s">
        <v>239</v>
      </c>
      <c r="F360" s="1" t="s">
        <v>339</v>
      </c>
      <c r="G360" s="1" t="s">
        <v>233</v>
      </c>
      <c r="H360" s="15">
        <f t="shared" si="260"/>
        <v>8.0570296903768241</v>
      </c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T360" s="15">
        <f>PE!$C$56*1000</f>
        <v>8.0570296903768241</v>
      </c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42"/>
      <c r="AP360" s="42"/>
      <c r="AQ360" s="42"/>
      <c r="AR360" s="42"/>
      <c r="AS360" s="42"/>
      <c r="AT360" s="42"/>
    </row>
    <row r="361" spans="1:48" x14ac:dyDescent="0.25">
      <c r="A361" s="23" t="str">
        <f t="shared" si="232"/>
        <v>CIMS.CAN.PE.Transportation Freight.Freight.Land.Light MediumGasoline StandardService requestedCIMS.CAN.PE.Fuel Blends.Gasoline_Transportation</v>
      </c>
      <c r="B361" s="1" t="s">
        <v>160</v>
      </c>
      <c r="C361" s="1" t="s">
        <v>302</v>
      </c>
      <c r="D361" s="1" t="s">
        <v>243</v>
      </c>
      <c r="E361" s="1" t="s">
        <v>239</v>
      </c>
      <c r="F361" s="1" t="s">
        <v>339</v>
      </c>
      <c r="G361" s="1" t="s">
        <v>233</v>
      </c>
      <c r="H361" s="15">
        <f t="shared" si="260"/>
        <v>7.3266720465415904</v>
      </c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T361" s="15">
        <f>PE!$M$56*1000</f>
        <v>7.3266720465415904</v>
      </c>
      <c r="U361" s="1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19"/>
      <c r="AP361" s="19"/>
      <c r="AQ361" s="19"/>
      <c r="AR361" s="19"/>
      <c r="AS361" s="19"/>
      <c r="AT361" s="19"/>
    </row>
    <row r="362" spans="1:48" x14ac:dyDescent="0.25">
      <c r="A362" s="23" t="str">
        <f t="shared" si="232"/>
        <v>CIMS.CAN.PE.Transportation Freight.Freight.Land.Light MediumGasoline EfficientService requestedCIMS.CAN.PE.Fuel Blends.Gasoline_Transportation</v>
      </c>
      <c r="B362" s="1" t="s">
        <v>160</v>
      </c>
      <c r="C362" s="1" t="s">
        <v>302</v>
      </c>
      <c r="D362" s="1" t="s">
        <v>244</v>
      </c>
      <c r="E362" s="1" t="s">
        <v>239</v>
      </c>
      <c r="F362" s="1" t="s">
        <v>339</v>
      </c>
      <c r="G362" s="1" t="s">
        <v>233</v>
      </c>
      <c r="H362" s="15">
        <f t="shared" si="260"/>
        <v>6.4431184864690598</v>
      </c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T362" s="15">
        <f>PE!$W$56*1000</f>
        <v>6.4431184864690598</v>
      </c>
      <c r="U362" s="1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19"/>
      <c r="AP362" s="19"/>
      <c r="AQ362" s="19"/>
      <c r="AR362" s="19"/>
      <c r="AS362" s="19"/>
      <c r="AT362" s="19"/>
    </row>
    <row r="363" spans="1:48" x14ac:dyDescent="0.25">
      <c r="A363" s="23" t="str">
        <f t="shared" si="232"/>
        <v>CIMS.CAN.PE.Transportation Freight.Freight.Land.Light MediumDiesel ExistingMarket share</v>
      </c>
      <c r="B363" s="1" t="s">
        <v>160</v>
      </c>
      <c r="C363" s="1" t="s">
        <v>302</v>
      </c>
      <c r="D363" s="1" t="s">
        <v>234</v>
      </c>
      <c r="E363" s="1" t="s">
        <v>240</v>
      </c>
      <c r="G363" s="1" t="s">
        <v>241</v>
      </c>
      <c r="H363" s="15">
        <f t="shared" si="260"/>
        <v>0.26678698586078758</v>
      </c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T363" s="15">
        <f>PE!$C$60</f>
        <v>0.26678698586078758</v>
      </c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42"/>
      <c r="AP363" s="42"/>
      <c r="AQ363" s="42"/>
      <c r="AR363" s="42"/>
      <c r="AS363" s="42"/>
      <c r="AT363" s="42"/>
    </row>
    <row r="364" spans="1:48" x14ac:dyDescent="0.25">
      <c r="A364" s="23" t="str">
        <f t="shared" si="232"/>
        <v>CIMS.CAN.PE.Transportation Freight.Freight.Land.Light MediumGasoline ExistingMarket share</v>
      </c>
      <c r="B364" s="1" t="s">
        <v>160</v>
      </c>
      <c r="C364" s="1" t="s">
        <v>302</v>
      </c>
      <c r="D364" s="1" t="s">
        <v>242</v>
      </c>
      <c r="E364" s="1" t="s">
        <v>240</v>
      </c>
      <c r="G364" s="1" t="s">
        <v>241</v>
      </c>
      <c r="H364" s="15">
        <f t="shared" si="260"/>
        <v>0.72927498466988694</v>
      </c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T364" s="15">
        <f>PE!$C$62</f>
        <v>0.72927498466988694</v>
      </c>
      <c r="U364" s="1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19"/>
      <c r="AP364" s="19"/>
      <c r="AQ364" s="19"/>
      <c r="AR364" s="19"/>
      <c r="AS364" s="19"/>
      <c r="AT364" s="19"/>
    </row>
    <row r="365" spans="1:48" x14ac:dyDescent="0.25">
      <c r="A365" s="23" t="str">
        <f t="shared" si="232"/>
        <v>CIMS.CAN.PE.Transportation Freight.Freight.Land.Light MediumPropaneMarket share</v>
      </c>
      <c r="B365" s="1" t="s">
        <v>160</v>
      </c>
      <c r="C365" s="1" t="s">
        <v>302</v>
      </c>
      <c r="D365" s="1" t="s">
        <v>1</v>
      </c>
      <c r="E365" s="1" t="s">
        <v>240</v>
      </c>
      <c r="G365" s="1" t="s">
        <v>241</v>
      </c>
      <c r="H365" s="15">
        <f t="shared" si="260"/>
        <v>3.9380294693254344E-3</v>
      </c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T365" s="15">
        <f>PE!$C$67</f>
        <v>3.9380294693254344E-3</v>
      </c>
      <c r="U365" s="1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19"/>
      <c r="AP365" s="19"/>
      <c r="AQ365" s="19"/>
      <c r="AR365" s="19"/>
      <c r="AS365" s="19"/>
      <c r="AT365" s="19"/>
    </row>
    <row r="366" spans="1:48" x14ac:dyDescent="0.25">
      <c r="A366" s="23" t="str">
        <f t="shared" si="232"/>
        <v>CIMS.CAN.PE.Transportation Freight.Freight.Land.Heavy.TrucksOutput</v>
      </c>
      <c r="B366" s="1" t="s">
        <v>162</v>
      </c>
      <c r="C366" s="1" t="s">
        <v>302</v>
      </c>
      <c r="E366" s="1" t="s">
        <v>251</v>
      </c>
      <c r="G366" s="1" t="s">
        <v>232</v>
      </c>
      <c r="H366" s="15">
        <f t="shared" si="260"/>
        <v>593.0729841188803</v>
      </c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T366" s="15">
        <f>AVERAGE(CAN!$C$178:$W$178)/1000</f>
        <v>593.0729841188803</v>
      </c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42"/>
      <c r="AP366" s="42"/>
      <c r="AQ366" s="42"/>
      <c r="AR366" s="42"/>
      <c r="AS366" s="42"/>
      <c r="AT366" s="42"/>
    </row>
    <row r="367" spans="1:48" x14ac:dyDescent="0.25">
      <c r="A367" s="23" t="str">
        <f t="shared" si="232"/>
        <v>CIMS.CAN.PE.Transportation Freight.Freight.Land.Heavy.TrucksDiesel ExistingService requestedCIMS.CAN.PE.Fuel Blends.Diesel_Transportation</v>
      </c>
      <c r="B367" s="1" t="s">
        <v>162</v>
      </c>
      <c r="C367" s="1" t="s">
        <v>302</v>
      </c>
      <c r="D367" s="1" t="s">
        <v>234</v>
      </c>
      <c r="E367" s="1" t="s">
        <v>239</v>
      </c>
      <c r="F367" s="1" t="s">
        <v>338</v>
      </c>
      <c r="G367" s="1" t="s">
        <v>233</v>
      </c>
      <c r="H367" s="15">
        <f t="shared" si="260"/>
        <v>2.0542295163330739</v>
      </c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T367" s="15">
        <f>PE!$C$192*1000</f>
        <v>2.0542295163330739</v>
      </c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42"/>
      <c r="AP367" s="42"/>
      <c r="AQ367" s="42"/>
      <c r="AR367" s="42"/>
      <c r="AS367" s="42"/>
      <c r="AT367" s="42"/>
    </row>
    <row r="368" spans="1:48" x14ac:dyDescent="0.25">
      <c r="A368" s="23" t="str">
        <f t="shared" si="232"/>
        <v>CIMS.CAN.PE.Transportation Freight.Freight.Land.Heavy.TrucksDiesel StandardService requestedCIMS.CAN.PE.Fuel Blends.Diesel_Transportation</v>
      </c>
      <c r="B368" s="1" t="s">
        <v>162</v>
      </c>
      <c r="C368" s="1" t="s">
        <v>302</v>
      </c>
      <c r="D368" s="1" t="s">
        <v>235</v>
      </c>
      <c r="E368" s="1" t="s">
        <v>239</v>
      </c>
      <c r="F368" s="1" t="s">
        <v>338</v>
      </c>
      <c r="G368" s="1" t="s">
        <v>233</v>
      </c>
      <c r="H368" s="15">
        <f t="shared" si="260"/>
        <v>1.8520526342771686</v>
      </c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T368" s="43">
        <f>PE!$G$192*1000</f>
        <v>1.8520526342771686</v>
      </c>
      <c r="U368" s="1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19"/>
      <c r="AP368" s="19"/>
      <c r="AQ368" s="19"/>
      <c r="AR368" s="19"/>
      <c r="AS368" s="19"/>
      <c r="AT368" s="19"/>
    </row>
    <row r="369" spans="1:46" x14ac:dyDescent="0.25">
      <c r="A369" s="23" t="str">
        <f t="shared" si="232"/>
        <v>CIMS.CAN.PE.Transportation Freight.Freight.Land.Heavy.TrucksDiesel EfficientService requestedCIMS.CAN.PE.Fuel Blends.Diesel_Transportation</v>
      </c>
      <c r="B369" s="1" t="s">
        <v>162</v>
      </c>
      <c r="C369" s="1" t="s">
        <v>302</v>
      </c>
      <c r="D369" s="1" t="s">
        <v>236</v>
      </c>
      <c r="E369" s="1" t="s">
        <v>239</v>
      </c>
      <c r="F369" s="1" t="s">
        <v>338</v>
      </c>
      <c r="G369" s="1" t="s">
        <v>233</v>
      </c>
      <c r="H369" s="15">
        <f t="shared" si="260"/>
        <v>2.0979370895726608</v>
      </c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T369" s="15">
        <f>PE!$W$192*1000</f>
        <v>2.0979370895726608</v>
      </c>
      <c r="U369" s="1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19"/>
      <c r="AP369" s="19"/>
      <c r="AQ369" s="19"/>
      <c r="AR369" s="19"/>
      <c r="AS369" s="19"/>
      <c r="AT369" s="19"/>
    </row>
    <row r="370" spans="1:46" x14ac:dyDescent="0.25">
      <c r="A370" s="23" t="str">
        <f t="shared" si="232"/>
        <v>CIMS.CAN.PE.Transportation Freight.Freight.Land.Heavy.TrucksDiesel ExistingMarket share</v>
      </c>
      <c r="B370" s="1" t="s">
        <v>162</v>
      </c>
      <c r="C370" s="1" t="s">
        <v>302</v>
      </c>
      <c r="D370" s="1" t="s">
        <v>234</v>
      </c>
      <c r="E370" s="1" t="s">
        <v>240</v>
      </c>
      <c r="G370" s="1" t="s">
        <v>241</v>
      </c>
      <c r="H370" s="15">
        <f t="shared" si="260"/>
        <v>1</v>
      </c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T370" s="15">
        <f>PE!$C$196</f>
        <v>1</v>
      </c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42"/>
      <c r="AP370" s="42"/>
      <c r="AQ370" s="42"/>
      <c r="AR370" s="42"/>
      <c r="AS370" s="42"/>
      <c r="AT370" s="42"/>
    </row>
    <row r="371" spans="1:46" x14ac:dyDescent="0.25">
      <c r="A371" s="23" t="str">
        <f t="shared" si="232"/>
        <v>CIMS.CAN.PE.Transportation Freight.Freight.Land.Heavy.RailDiesel ExistingService requestedCIMS.Generic Fuels.Diesel</v>
      </c>
      <c r="B371" s="1" t="s">
        <v>163</v>
      </c>
      <c r="C371" s="1" t="s">
        <v>302</v>
      </c>
      <c r="D371" s="1" t="s">
        <v>234</v>
      </c>
      <c r="E371" s="1" t="s">
        <v>239</v>
      </c>
      <c r="F371" s="1" t="s">
        <v>245</v>
      </c>
      <c r="G371" s="1" t="s">
        <v>233</v>
      </c>
      <c r="H371" s="15">
        <f t="shared" si="260"/>
        <v>0</v>
      </c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T371" s="15">
        <f>PE!$C$230*1000</f>
        <v>0</v>
      </c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42"/>
      <c r="AP371" s="42"/>
      <c r="AQ371" s="42"/>
      <c r="AR371" s="42"/>
      <c r="AS371" s="42"/>
      <c r="AT371" s="42"/>
    </row>
    <row r="372" spans="1:46" x14ac:dyDescent="0.25">
      <c r="A372" s="23" t="str">
        <f t="shared" si="232"/>
        <v>CIMS.CAN.PE.Transportation Freight.Freight.Land.Heavy.RailDiesel StandardService requestedCIMS.Generic Fuels.Diesel</v>
      </c>
      <c r="B372" s="1" t="s">
        <v>163</v>
      </c>
      <c r="C372" s="1" t="s">
        <v>302</v>
      </c>
      <c r="D372" s="1" t="s">
        <v>235</v>
      </c>
      <c r="E372" s="1" t="s">
        <v>239</v>
      </c>
      <c r="F372" s="1" t="s">
        <v>245</v>
      </c>
      <c r="G372" s="1" t="s">
        <v>233</v>
      </c>
      <c r="H372" s="15">
        <f t="shared" si="260"/>
        <v>0</v>
      </c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T372" s="15">
        <f>PE!$M$230*1000</f>
        <v>0</v>
      </c>
      <c r="U372" s="1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19"/>
      <c r="AP372" s="19"/>
      <c r="AQ372" s="19"/>
      <c r="AR372" s="19"/>
      <c r="AS372" s="19"/>
      <c r="AT372" s="19"/>
    </row>
    <row r="373" spans="1:46" x14ac:dyDescent="0.25">
      <c r="A373" s="23" t="str">
        <f t="shared" si="232"/>
        <v>CIMS.CAN.PE.Transportation Freight.Freight.Land.Heavy.RailDiesel EfficientService requestedCIMS.Generic Fuels.Diesel</v>
      </c>
      <c r="B373" s="1" t="s">
        <v>163</v>
      </c>
      <c r="C373" s="1" t="s">
        <v>302</v>
      </c>
      <c r="D373" s="1" t="s">
        <v>236</v>
      </c>
      <c r="E373" s="1" t="s">
        <v>239</v>
      </c>
      <c r="F373" s="1" t="s">
        <v>245</v>
      </c>
      <c r="G373" s="1" t="s">
        <v>233</v>
      </c>
      <c r="H373" s="15">
        <f t="shared" si="260"/>
        <v>0</v>
      </c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T373" s="15">
        <f>PE!$W$230*1000</f>
        <v>0</v>
      </c>
      <c r="U373" s="1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19"/>
      <c r="AP373" s="19"/>
      <c r="AQ373" s="19"/>
      <c r="AR373" s="19"/>
      <c r="AS373" s="19"/>
      <c r="AT373" s="19"/>
    </row>
    <row r="374" spans="1:46" x14ac:dyDescent="0.25">
      <c r="A374" s="23" t="str">
        <f t="shared" si="232"/>
        <v>CIMS.CAN.PE.Transportation Freight.Freight.Land.Heavy.RailDiesel ExistingMarket share</v>
      </c>
      <c r="B374" s="1" t="s">
        <v>163</v>
      </c>
      <c r="C374" s="1" t="s">
        <v>302</v>
      </c>
      <c r="D374" s="1" t="s">
        <v>234</v>
      </c>
      <c r="E374" s="1" t="s">
        <v>240</v>
      </c>
      <c r="G374" s="1" t="s">
        <v>241</v>
      </c>
      <c r="H374" s="15">
        <f t="shared" si="260"/>
        <v>0</v>
      </c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T374" s="15">
        <f>PE!$C$234</f>
        <v>0</v>
      </c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42"/>
      <c r="AP374" s="42"/>
      <c r="AQ374" s="42"/>
      <c r="AR374" s="42"/>
      <c r="AS374" s="42"/>
      <c r="AT374" s="42"/>
    </row>
    <row r="375" spans="1:46" x14ac:dyDescent="0.25">
      <c r="A375" s="23" t="str">
        <f t="shared" si="232"/>
        <v>CIMS.CAN.PE.Transportation Freight.Freight.MarineDiesel ExistingService requestedCIMS.Generic Fuels.Diesel</v>
      </c>
      <c r="B375" s="1" t="s">
        <v>158</v>
      </c>
      <c r="C375" s="1" t="s">
        <v>302</v>
      </c>
      <c r="D375" s="1" t="s">
        <v>234</v>
      </c>
      <c r="E375" s="1" t="s">
        <v>239</v>
      </c>
      <c r="F375" s="1" t="s">
        <v>245</v>
      </c>
      <c r="G375" s="1" t="s">
        <v>233</v>
      </c>
      <c r="H375" s="15">
        <f t="shared" si="260"/>
        <v>1.519078691369296</v>
      </c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T375" s="15">
        <f>PE!$C$268*1000</f>
        <v>1.519078691369296</v>
      </c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42"/>
      <c r="AP375" s="42"/>
      <c r="AQ375" s="42"/>
      <c r="AR375" s="42"/>
      <c r="AS375" s="42"/>
      <c r="AT375" s="42"/>
    </row>
    <row r="376" spans="1:46" x14ac:dyDescent="0.25">
      <c r="A376" s="23" t="str">
        <f t="shared" si="232"/>
        <v>CIMS.CAN.PE.Transportation Freight.Freight.MarineDiesel StandardService requestedCIMS.Generic Fuels.Diesel</v>
      </c>
      <c r="B376" s="1" t="s">
        <v>158</v>
      </c>
      <c r="C376" s="1" t="s">
        <v>302</v>
      </c>
      <c r="D376" s="1" t="s">
        <v>235</v>
      </c>
      <c r="E376" s="1" t="s">
        <v>239</v>
      </c>
      <c r="F376" s="1" t="s">
        <v>245</v>
      </c>
      <c r="G376" s="1" t="s">
        <v>233</v>
      </c>
      <c r="H376" s="15">
        <f t="shared" si="260"/>
        <v>1.3074759932726907</v>
      </c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T376" s="43">
        <f>PE!$P$268*1000</f>
        <v>1.3074759932726907</v>
      </c>
      <c r="U376" s="1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19"/>
      <c r="AP376" s="19"/>
      <c r="AQ376" s="19"/>
      <c r="AR376" s="19"/>
      <c r="AS376" s="19"/>
      <c r="AT376" s="19"/>
    </row>
    <row r="377" spans="1:46" x14ac:dyDescent="0.25">
      <c r="A377" s="23" t="str">
        <f t="shared" si="232"/>
        <v>CIMS.CAN.PE.Transportation Freight.Freight.MarineDiesel EfficientService requestedCIMS.Generic Fuels.Diesel</v>
      </c>
      <c r="B377" s="1" t="s">
        <v>158</v>
      </c>
      <c r="C377" s="1" t="s">
        <v>302</v>
      </c>
      <c r="D377" s="1" t="s">
        <v>236</v>
      </c>
      <c r="E377" s="1" t="s">
        <v>239</v>
      </c>
      <c r="F377" s="1" t="s">
        <v>245</v>
      </c>
      <c r="G377" s="1" t="s">
        <v>233</v>
      </c>
      <c r="H377" s="15">
        <f t="shared" si="260"/>
        <v>1.0421439483818877</v>
      </c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T377" s="15">
        <f>PE!$W$268*1000</f>
        <v>1.0421439483818877</v>
      </c>
      <c r="U377" s="1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19"/>
      <c r="AP377" s="19"/>
      <c r="AQ377" s="19"/>
      <c r="AR377" s="19"/>
      <c r="AS377" s="19"/>
      <c r="AT377" s="19"/>
    </row>
    <row r="378" spans="1:46" x14ac:dyDescent="0.25">
      <c r="A378" s="23" t="str">
        <f t="shared" si="232"/>
        <v>CIMS.CAN.PE.Transportation Freight.Freight.MarineFuel Oil ExistingService requestedCIMS.Generic Fuels.Fuel Oil</v>
      </c>
      <c r="B378" s="1" t="s">
        <v>158</v>
      </c>
      <c r="C378" s="1" t="s">
        <v>302</v>
      </c>
      <c r="D378" s="1" t="s">
        <v>246</v>
      </c>
      <c r="E378" s="1" t="s">
        <v>239</v>
      </c>
      <c r="F378" s="1" t="s">
        <v>249</v>
      </c>
      <c r="G378" s="1" t="s">
        <v>233</v>
      </c>
      <c r="H378" s="15">
        <f t="shared" si="260"/>
        <v>1.519078691369296</v>
      </c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T378" s="15">
        <f>PE!$C$268*1000</f>
        <v>1.519078691369296</v>
      </c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42"/>
      <c r="AP378" s="42"/>
      <c r="AQ378" s="42"/>
      <c r="AR378" s="42"/>
      <c r="AS378" s="42"/>
      <c r="AT378" s="42"/>
    </row>
    <row r="379" spans="1:46" x14ac:dyDescent="0.25">
      <c r="A379" s="23" t="str">
        <f t="shared" si="232"/>
        <v>CIMS.CAN.PE.Transportation Freight.Freight.MarineFuel Oil StandardService requestedCIMS.Generic Fuels.Fuel Oil</v>
      </c>
      <c r="B379" s="1" t="s">
        <v>158</v>
      </c>
      <c r="C379" s="1" t="s">
        <v>302</v>
      </c>
      <c r="D379" s="1" t="s">
        <v>247</v>
      </c>
      <c r="E379" s="1" t="s">
        <v>239</v>
      </c>
      <c r="F379" s="1" t="s">
        <v>249</v>
      </c>
      <c r="G379" s="1" t="s">
        <v>233</v>
      </c>
      <c r="H379" s="15">
        <f t="shared" si="260"/>
        <v>1.3074759932726907</v>
      </c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T379" s="43">
        <f>PE!$P$268*1000</f>
        <v>1.3074759932726907</v>
      </c>
      <c r="U379" s="1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19"/>
      <c r="AP379" s="19"/>
      <c r="AQ379" s="19"/>
      <c r="AR379" s="19"/>
      <c r="AS379" s="19"/>
      <c r="AT379" s="19"/>
    </row>
    <row r="380" spans="1:46" x14ac:dyDescent="0.25">
      <c r="A380" s="23" t="str">
        <f t="shared" si="232"/>
        <v>CIMS.CAN.PE.Transportation Freight.Freight.MarineFuel Oil EfficientService requestedCIMS.Generic Fuels.Fuel Oil</v>
      </c>
      <c r="B380" s="1" t="s">
        <v>158</v>
      </c>
      <c r="C380" s="1" t="s">
        <v>302</v>
      </c>
      <c r="D380" s="1" t="s">
        <v>248</v>
      </c>
      <c r="E380" s="1" t="s">
        <v>239</v>
      </c>
      <c r="F380" s="1" t="s">
        <v>249</v>
      </c>
      <c r="G380" s="1" t="s">
        <v>233</v>
      </c>
      <c r="H380" s="15">
        <f t="shared" si="260"/>
        <v>1.0421439483818877</v>
      </c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T380" s="15">
        <f>PE!$W$268*1000</f>
        <v>1.0421439483818877</v>
      </c>
      <c r="U380" s="1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19"/>
      <c r="AP380" s="19"/>
      <c r="AQ380" s="19"/>
      <c r="AR380" s="19"/>
      <c r="AS380" s="19"/>
      <c r="AT380" s="19"/>
    </row>
    <row r="381" spans="1:46" x14ac:dyDescent="0.25">
      <c r="A381" s="23" t="str">
        <f t="shared" si="232"/>
        <v>CIMS.CAN.PE.Transportation Freight.Freight.MarineDiesel ExistingMarket share</v>
      </c>
      <c r="B381" s="1" t="s">
        <v>158</v>
      </c>
      <c r="C381" s="1" t="s">
        <v>302</v>
      </c>
      <c r="D381" s="1" t="s">
        <v>234</v>
      </c>
      <c r="E381" s="1" t="s">
        <v>240</v>
      </c>
      <c r="G381" s="1" t="s">
        <v>241</v>
      </c>
      <c r="H381" s="15">
        <f t="shared" si="260"/>
        <v>1</v>
      </c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T381" s="15">
        <f>PE!$C$272</f>
        <v>1</v>
      </c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42"/>
      <c r="AP381" s="42"/>
      <c r="AQ381" s="42"/>
      <c r="AR381" s="42"/>
      <c r="AS381" s="42"/>
      <c r="AT381" s="42"/>
    </row>
    <row r="382" spans="1:46" x14ac:dyDescent="0.25">
      <c r="A382" s="23" t="str">
        <f t="shared" si="232"/>
        <v>CIMS.CAN.PE.Transportation Freight.Freight.MarineFuel Oil ExistingMarket share</v>
      </c>
      <c r="B382" s="1" t="s">
        <v>158</v>
      </c>
      <c r="C382" s="1" t="s">
        <v>302</v>
      </c>
      <c r="D382" s="1" t="s">
        <v>246</v>
      </c>
      <c r="E382" s="1" t="s">
        <v>240</v>
      </c>
      <c r="G382" s="1" t="s">
        <v>241</v>
      </c>
      <c r="H382" s="15">
        <f t="shared" si="260"/>
        <v>0</v>
      </c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T382" s="15">
        <f>PE!$C$278</f>
        <v>0</v>
      </c>
      <c r="U382" s="1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19"/>
      <c r="AP382" s="19"/>
      <c r="AQ382" s="19"/>
      <c r="AR382" s="19"/>
      <c r="AS382" s="19"/>
      <c r="AT382" s="19"/>
    </row>
    <row r="383" spans="1:46" x14ac:dyDescent="0.25"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</row>
    <row r="384" spans="1:46" x14ac:dyDescent="0.25">
      <c r="A384" s="23" t="str">
        <f t="shared" ref="A384:A420" si="261">B384&amp;D384&amp;E384&amp;F384</f>
        <v>CIMS.CAN.NLService requestedCIMS.CAN.NL.Transportation Freight</v>
      </c>
      <c r="B384" s="1" t="s">
        <v>164</v>
      </c>
      <c r="C384" s="1" t="s">
        <v>303</v>
      </c>
      <c r="E384" s="1" t="s">
        <v>239</v>
      </c>
      <c r="F384" s="6" t="s">
        <v>165</v>
      </c>
      <c r="G384" s="1" t="s">
        <v>232</v>
      </c>
      <c r="H384" s="5">
        <f t="shared" ref="H384:R384" si="262">INDEX($T384:$AT384,MATCH(H$1,$T$2:$AT$2,0))</f>
        <v>8810413.3566098679</v>
      </c>
      <c r="I384" s="5">
        <f t="shared" si="262"/>
        <v>9634035.552450357</v>
      </c>
      <c r="J384" s="5">
        <f t="shared" si="262"/>
        <v>9891724.680093931</v>
      </c>
      <c r="K384" s="5">
        <f t="shared" si="262"/>
        <v>8952087.5252435151</v>
      </c>
      <c r="L384" s="5">
        <f t="shared" si="262"/>
        <v>8562830.7545841914</v>
      </c>
      <c r="M384" s="5">
        <f t="shared" si="262"/>
        <v>8887324.0337063856</v>
      </c>
      <c r="N384" s="5">
        <f t="shared" si="262"/>
        <v>9228369.7312537152</v>
      </c>
      <c r="O384" s="5">
        <f t="shared" si="262"/>
        <v>9586812.1869193222</v>
      </c>
      <c r="P384" s="5">
        <f t="shared" si="262"/>
        <v>9963538.8102064021</v>
      </c>
      <c r="Q384" s="5">
        <f t="shared" si="262"/>
        <v>10359482.277421357</v>
      </c>
      <c r="R384" s="5">
        <f t="shared" si="262"/>
        <v>10775622.840735715</v>
      </c>
      <c r="T384" s="5">
        <f>SUM(NL!C$209,NL!C$247,NL!C$285,NL!C$71,NL!C$105,NL!C$173)*1000</f>
        <v>8810413.3566098679</v>
      </c>
      <c r="U384" s="5">
        <f>SUM(NL!D$209,NL!D$247,NL!D$285,NL!D$71,NL!D$105,NL!D$173)*1000</f>
        <v>8293721.9681184981</v>
      </c>
      <c r="V384" s="5">
        <f>SUM(NL!E$209,NL!E$247,NL!E$285,NL!E$71,NL!E$105,NL!E$173)*1000</f>
        <v>8914817.2504072618</v>
      </c>
      <c r="W384" s="5">
        <f>SUM(NL!F$209,NL!F$247,NL!F$285,NL!F$71,NL!F$105,NL!F$173)*1000</f>
        <v>9206682.8025599066</v>
      </c>
      <c r="X384" s="5">
        <f>SUM(NL!G$209,NL!G$247,NL!G$285,NL!G$71,NL!G$105,NL!G$173)*1000</f>
        <v>9200588.1307552624</v>
      </c>
      <c r="Y384" s="5">
        <f>SUM(NL!H$209,NL!H$247,NL!H$285,NL!H$71,NL!H$105,NL!H$173)*1000</f>
        <v>9634035.552450357</v>
      </c>
      <c r="Z384" s="5">
        <f>SUM(NL!I$209,NL!I$247,NL!I$285,NL!I$71,NL!I$105,NL!I$173)*1000</f>
        <v>9223610.6332353782</v>
      </c>
      <c r="AA384" s="5">
        <f>SUM(NL!J$209,NL!J$247,NL!J$285,NL!J$71,NL!J$105,NL!J$173)*1000</f>
        <v>10147599.270639868</v>
      </c>
      <c r="AB384" s="5">
        <f>SUM(NL!K$209,NL!K$247,NL!K$285,NL!K$71,NL!K$105,NL!K$173)*1000</f>
        <v>8539162.3688810281</v>
      </c>
      <c r="AC384" s="5">
        <f>SUM(NL!L$209,NL!L$247,NL!L$285,NL!L$71,NL!L$105,NL!L$173)*1000</f>
        <v>9305787.9957287889</v>
      </c>
      <c r="AD384" s="5">
        <f>SUM(NL!M$209,NL!M$247,NL!M$285,NL!M$71,NL!M$105,NL!M$173)*1000</f>
        <v>9891724.680093931</v>
      </c>
      <c r="AE384" s="5">
        <f>SUM(NL!N$209,NL!N$247,NL!N$285,NL!N$71,NL!N$105,NL!N$173)*1000</f>
        <v>9351168.4280021731</v>
      </c>
      <c r="AF384" s="5">
        <f>SUM(NL!O$209,NL!O$247,NL!O$285,NL!O$71,NL!O$105,NL!O$173)*1000</f>
        <v>7031574.6327618565</v>
      </c>
      <c r="AG384" s="5">
        <f>SUM(NL!P$209,NL!P$247,NL!P$285,NL!P$71,NL!P$105,NL!P$173)*1000</f>
        <v>5910426.5536958789</v>
      </c>
      <c r="AH384" s="5">
        <f>SUM(NL!Q$209,NL!Q$247,NL!Q$285,NL!Q$71,NL!Q$105,NL!Q$173)*1000</f>
        <v>7119866.0197647903</v>
      </c>
      <c r="AI384" s="5">
        <f>SUM(NL!R$209,NL!R$247,NL!R$285,NL!R$71,NL!R$105,NL!R$173)*1000</f>
        <v>8952087.5252435151</v>
      </c>
      <c r="AJ384" s="5">
        <f>SUM(NL!S$209,NL!S$247,NL!S$285,NL!S$71,NL!S$105,NL!S$173)*1000</f>
        <v>9484289.4847454466</v>
      </c>
      <c r="AK384" s="5">
        <f>SUM(NL!T$209,NL!T$247,NL!T$285,NL!T$71,NL!T$105,NL!T$173)*1000</f>
        <v>9089314.4819718059</v>
      </c>
      <c r="AL384" s="5">
        <f>SUM(NL!U$209,NL!U$247,NL!U$285,NL!U$71,NL!U$105,NL!U$173)*1000</f>
        <v>8678209.9526515976</v>
      </c>
      <c r="AM384" s="5">
        <f>SUM(NL!V$209,NL!V$247,NL!V$285,NL!V$71,NL!V$105,NL!V$173)*1000</f>
        <v>8562830.7545841914</v>
      </c>
      <c r="AN384" s="5">
        <f>SUM(NL!W$209,NL!W$247,NL!W$285,NL!W$71,NL!W$105,NL!W$173)*1000</f>
        <v>7422194.4112972077</v>
      </c>
      <c r="AO384" s="19">
        <f t="shared" ref="AO384" si="263">SUM(AO387:AO389)</f>
        <v>8887324.0337063856</v>
      </c>
      <c r="AP384" s="19">
        <f t="shared" ref="AP384:AT384" si="264">SUM(AP387:AP389)</f>
        <v>9228369.7312537152</v>
      </c>
      <c r="AQ384" s="19">
        <f t="shared" si="264"/>
        <v>9586812.1869193222</v>
      </c>
      <c r="AR384" s="19">
        <f t="shared" si="264"/>
        <v>9963538.8102064021</v>
      </c>
      <c r="AS384" s="19">
        <f t="shared" si="264"/>
        <v>10359482.277421357</v>
      </c>
      <c r="AT384" s="19">
        <f t="shared" si="264"/>
        <v>10775622.840735715</v>
      </c>
    </row>
    <row r="385" spans="1:48" x14ac:dyDescent="0.25">
      <c r="A385" s="23" t="str">
        <f t="shared" si="261"/>
        <v>CIMS.CAN.NL.Transportation FreightService requestedCIMS.CAN.NL.Transportation Freight.Freight</v>
      </c>
      <c r="B385" s="1" t="s">
        <v>165</v>
      </c>
      <c r="C385" s="1" t="s">
        <v>303</v>
      </c>
      <c r="E385" s="1" t="s">
        <v>239</v>
      </c>
      <c r="F385" s="1" t="s">
        <v>166</v>
      </c>
      <c r="G385" s="1" t="s">
        <v>232</v>
      </c>
      <c r="H385" s="24">
        <v>1</v>
      </c>
      <c r="I385" s="24">
        <v>1</v>
      </c>
      <c r="J385" s="24">
        <v>1</v>
      </c>
      <c r="K385" s="24">
        <v>1</v>
      </c>
      <c r="L385" s="24">
        <v>1</v>
      </c>
      <c r="M385" s="24">
        <v>1</v>
      </c>
      <c r="N385" s="24">
        <v>1</v>
      </c>
      <c r="O385" s="24">
        <v>1</v>
      </c>
      <c r="P385" s="24">
        <v>1</v>
      </c>
      <c r="Q385" s="24">
        <v>1</v>
      </c>
      <c r="R385" s="24">
        <v>1</v>
      </c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7"/>
      <c r="AP385" s="27"/>
      <c r="AQ385" s="27"/>
      <c r="AR385" s="27"/>
      <c r="AS385" s="27"/>
      <c r="AT385" s="27"/>
    </row>
    <row r="386" spans="1:48" x14ac:dyDescent="0.25">
      <c r="A386" s="23" t="str">
        <f t="shared" si="261"/>
        <v>CIMS.CAN.NL.Transportation FreightService requestedCIMS.CAN.NL.Transportation Freight.Off Road</v>
      </c>
      <c r="B386" s="1" t="s">
        <v>165</v>
      </c>
      <c r="C386" s="1" t="s">
        <v>303</v>
      </c>
      <c r="E386" s="1" t="s">
        <v>239</v>
      </c>
      <c r="F386" s="1" t="s">
        <v>167</v>
      </c>
      <c r="G386" s="1" t="s">
        <v>232</v>
      </c>
      <c r="H386" s="24">
        <f>INDEX(Inputs!$C$27:$C$41,MATCH($F386,Inputs!$B$27:$B$41,0))</f>
        <v>9.7000000000000003E-2</v>
      </c>
      <c r="I386" s="24">
        <f>INDEX(Inputs!$C$27:$C$41,MATCH($F386,Inputs!$B$27:$B$41,0))</f>
        <v>9.7000000000000003E-2</v>
      </c>
      <c r="J386" s="24">
        <f>INDEX(Inputs!$C$27:$C$41,MATCH($F386,Inputs!$B$27:$B$41,0))</f>
        <v>9.7000000000000003E-2</v>
      </c>
      <c r="K386" s="24">
        <f>INDEX(Inputs!$C$27:$C$41,MATCH($F386,Inputs!$B$27:$B$41,0))</f>
        <v>9.7000000000000003E-2</v>
      </c>
      <c r="L386" s="24">
        <f>INDEX(Inputs!$C$27:$C$41,MATCH($F386,Inputs!$B$27:$B$41,0))</f>
        <v>9.7000000000000003E-2</v>
      </c>
      <c r="M386" s="24">
        <f>INDEX(Inputs!$C$27:$C$41,MATCH($F386,Inputs!$B$27:$B$41,0))</f>
        <v>9.7000000000000003E-2</v>
      </c>
      <c r="N386" s="24">
        <f>INDEX(Inputs!$C$27:$C$41,MATCH($F386,Inputs!$B$27:$B$41,0))</f>
        <v>9.7000000000000003E-2</v>
      </c>
      <c r="O386" s="24">
        <f>INDEX(Inputs!$C$27:$C$41,MATCH($F386,Inputs!$B$27:$B$41,0))</f>
        <v>9.7000000000000003E-2</v>
      </c>
      <c r="P386" s="24">
        <f>INDEX(Inputs!$C$27:$C$41,MATCH($F386,Inputs!$B$27:$B$41,0))</f>
        <v>9.7000000000000003E-2</v>
      </c>
      <c r="Q386" s="24">
        <f>INDEX(Inputs!$C$27:$C$41,MATCH($F386,Inputs!$B$27:$B$41,0))</f>
        <v>9.7000000000000003E-2</v>
      </c>
      <c r="R386" s="24">
        <f>INDEX(Inputs!$C$27:$C$41,MATCH($F386,Inputs!$B$27:$B$41,0))</f>
        <v>9.7000000000000003E-2</v>
      </c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7"/>
      <c r="AP386" s="27"/>
      <c r="AQ386" s="27"/>
      <c r="AR386" s="27"/>
      <c r="AS386" s="27"/>
      <c r="AT386" s="27"/>
    </row>
    <row r="387" spans="1:48" x14ac:dyDescent="0.25">
      <c r="A387" s="23" t="str">
        <f t="shared" si="261"/>
        <v>CIMS.CAN.NL.Transportation Freight.FreightService requestedCIMS.CAN.NL.Transportation Freight.Freight.Land</v>
      </c>
      <c r="B387" s="1" t="s">
        <v>166</v>
      </c>
      <c r="C387" s="1" t="s">
        <v>303</v>
      </c>
      <c r="E387" s="1" t="s">
        <v>239</v>
      </c>
      <c r="F387" s="1" t="s">
        <v>168</v>
      </c>
      <c r="G387" s="1" t="s">
        <v>232</v>
      </c>
      <c r="H387" s="15">
        <f t="shared" ref="H387:R387" si="265">INDEX($T387:$AT387,MATCH(H$1,$T$2:$AT$2,0))/INDEX($T384:$AT384,MATCH(H$1,$T$2:$AT$2,0))</f>
        <v>0.43364176182069852</v>
      </c>
      <c r="I387" s="15">
        <f t="shared" si="265"/>
        <v>0.4988736837184925</v>
      </c>
      <c r="J387" s="15">
        <f t="shared" si="265"/>
        <v>0.46235799460263149</v>
      </c>
      <c r="K387" s="15">
        <f t="shared" si="265"/>
        <v>0.68933493850218897</v>
      </c>
      <c r="L387" s="15">
        <f t="shared" si="265"/>
        <v>0.73819064210261975</v>
      </c>
      <c r="M387" s="15">
        <f t="shared" si="265"/>
        <v>0.7475181632428396</v>
      </c>
      <c r="N387" s="15">
        <f t="shared" si="265"/>
        <v>0.75661447811301752</v>
      </c>
      <c r="O387" s="15">
        <f t="shared" si="265"/>
        <v>0.76547724139265483</v>
      </c>
      <c r="P387" s="15">
        <f t="shared" si="265"/>
        <v>0.7741047894641131</v>
      </c>
      <c r="Q387" s="15">
        <f t="shared" si="265"/>
        <v>0.78249611219145798</v>
      </c>
      <c r="R387" s="15">
        <f t="shared" si="265"/>
        <v>0.79065082231595363</v>
      </c>
      <c r="T387" s="5">
        <f>SUM(NL!C$209,NL!C$71,NL!C$105,NL!C$173)*1000</f>
        <v>3820563.1703289174</v>
      </c>
      <c r="U387" s="5">
        <f>SUM(NL!D$209,NL!D$71,NL!D$105,NL!D$173)*1000</f>
        <v>4347886.5687853117</v>
      </c>
      <c r="V387" s="5">
        <f>SUM(NL!E$209,NL!E$71,NL!E$105,NL!E$173)*1000</f>
        <v>4389270.3970402507</v>
      </c>
      <c r="W387" s="5">
        <f>SUM(NL!F$209,NL!F$71,NL!F$105,NL!F$173)*1000</f>
        <v>5226940.2266492369</v>
      </c>
      <c r="X387" s="5">
        <f>SUM(NL!G$209,NL!G$71,NL!G$105,NL!G$173)*1000</f>
        <v>4251136.8588649146</v>
      </c>
      <c r="Y387" s="5">
        <f>SUM(NL!H$209,NL!H$71,NL!H$105,NL!H$173)*1000</f>
        <v>4806166.8051258316</v>
      </c>
      <c r="Z387" s="5">
        <f>SUM(NL!I$209,NL!I$71,NL!I$105,NL!I$173)*1000</f>
        <v>4319073.3932320578</v>
      </c>
      <c r="AA387" s="5">
        <f>SUM(NL!J$209,NL!J$71,NL!J$105,NL!J$173)*1000</f>
        <v>4500134.5104679558</v>
      </c>
      <c r="AB387" s="5">
        <f>SUM(NL!K$209,NL!K$71,NL!K$105,NL!K$173)*1000</f>
        <v>4823791.0351606645</v>
      </c>
      <c r="AC387" s="5">
        <f>SUM(NL!L$209,NL!L$71,NL!L$105,NL!L$173)*1000</f>
        <v>4298838.9043617202</v>
      </c>
      <c r="AD387" s="5">
        <f>SUM(NL!M$209,NL!M$71,NL!M$105,NL!M$173)*1000</f>
        <v>4573517.9862495866</v>
      </c>
      <c r="AE387" s="5">
        <f>SUM(NL!N$209,NL!N$71,NL!N$105,NL!N$173)*1000</f>
        <v>5450782.811047812</v>
      </c>
      <c r="AF387" s="5">
        <f>SUM(NL!O$209,NL!O$71,NL!O$105,NL!O$173)*1000</f>
        <v>4142461.3848420768</v>
      </c>
      <c r="AG387" s="5">
        <f>SUM(NL!P$209,NL!P$71,NL!P$105,NL!P$173)*1000</f>
        <v>4168914.4730100888</v>
      </c>
      <c r="AH387" s="5">
        <f>SUM(NL!Q$209,NL!Q$71,NL!Q$105,NL!Q$173)*1000</f>
        <v>5167961.1333891843</v>
      </c>
      <c r="AI387" s="5">
        <f>SUM(NL!R$209,NL!R$71,NL!R$105,NL!R$173)*1000</f>
        <v>6170986.7036799518</v>
      </c>
      <c r="AJ387" s="5">
        <f>SUM(NL!S$209,NL!S$71,NL!S$105,NL!S$173)*1000</f>
        <v>6298080.1654807385</v>
      </c>
      <c r="AK387" s="5">
        <f>SUM(NL!T$209,NL!T$71,NL!T$105,NL!T$173)*1000</f>
        <v>6096667.3105894532</v>
      </c>
      <c r="AL387" s="5">
        <f>SUM(NL!U$209,NL!U$71,NL!U$105,NL!U$173)*1000</f>
        <v>6139760.5778643126</v>
      </c>
      <c r="AM387" s="5">
        <f>SUM(NL!V$209,NL!V$71,NL!V$105,NL!V$173)*1000</f>
        <v>6321001.5329425642</v>
      </c>
      <c r="AN387" s="5">
        <f>SUM(NL!W$209,NL!W$71,NL!W$105,NL!W$173)*1000</f>
        <v>5268864.7497238014</v>
      </c>
      <c r="AO387" s="19">
        <f t="shared" ref="AO387" si="266">SUM(AO390:AO391)</f>
        <v>6643436.1378201414</v>
      </c>
      <c r="AP387" s="19">
        <f t="shared" ref="AP387:AT387" si="267">SUM(AP390:AP391)</f>
        <v>6982318.1480464973</v>
      </c>
      <c r="AQ387" s="19">
        <f t="shared" si="267"/>
        <v>7338486.546592487</v>
      </c>
      <c r="AR387" s="19">
        <f t="shared" si="267"/>
        <v>7712823.1129923463</v>
      </c>
      <c r="AS387" s="19">
        <f t="shared" si="267"/>
        <v>8106254.6063985229</v>
      </c>
      <c r="AT387" s="19">
        <f t="shared" si="267"/>
        <v>8519755.0599942654</v>
      </c>
    </row>
    <row r="388" spans="1:48" x14ac:dyDescent="0.25">
      <c r="A388" s="23" t="str">
        <f t="shared" si="261"/>
        <v>CIMS.CAN.NL.Transportation Freight.FreightService requestedCIMS.CAN.NL.Transportation Freight.Freight.Marine</v>
      </c>
      <c r="B388" s="1" t="s">
        <v>166</v>
      </c>
      <c r="C388" s="1" t="s">
        <v>303</v>
      </c>
      <c r="E388" s="1" t="s">
        <v>239</v>
      </c>
      <c r="F388" s="1" t="s">
        <v>169</v>
      </c>
      <c r="G388" s="1" t="s">
        <v>232</v>
      </c>
      <c r="H388" s="15">
        <f t="shared" ref="H388:R388" si="268">INDEX($T388:$AT388,MATCH(H$1,$T$2:$AT$2,0))/INDEX($T384:$AT384,MATCH(H$1,$T$2:$AT$2,0))</f>
        <v>0.56307252090155613</v>
      </c>
      <c r="I388" s="15">
        <f t="shared" si="268"/>
        <v>0.4970029063969445</v>
      </c>
      <c r="J388" s="15">
        <f t="shared" si="268"/>
        <v>0.5331148373025214</v>
      </c>
      <c r="K388" s="15">
        <f t="shared" si="268"/>
        <v>0.3069952609996312</v>
      </c>
      <c r="L388" s="15">
        <f t="shared" si="268"/>
        <v>0.2570961725273086</v>
      </c>
      <c r="M388" s="15">
        <f t="shared" si="268"/>
        <v>0.2477090972100649</v>
      </c>
      <c r="N388" s="15">
        <f t="shared" si="268"/>
        <v>0.2385547043641956</v>
      </c>
      <c r="O388" s="15">
        <f t="shared" si="268"/>
        <v>0.22963535428455636</v>
      </c>
      <c r="P388" s="15">
        <f t="shared" si="268"/>
        <v>0.22095272121061935</v>
      </c>
      <c r="Q388" s="15">
        <f t="shared" si="268"/>
        <v>0.21250782172781543</v>
      </c>
      <c r="R388" s="15">
        <f t="shared" si="268"/>
        <v>0.20430104556744247</v>
      </c>
      <c r="T388" s="5">
        <f>SUM(NL!C$247)*1000</f>
        <v>4960901.6588910595</v>
      </c>
      <c r="U388" s="5">
        <f>SUM(NL!D$247)*1000</f>
        <v>3917916.7028238196</v>
      </c>
      <c r="V388" s="5">
        <f>SUM(NL!E$247)*1000</f>
        <v>4500608.5193821769</v>
      </c>
      <c r="W388" s="5">
        <f>SUM(NL!F$247)*1000</f>
        <v>3949674.3322050176</v>
      </c>
      <c r="X388" s="5">
        <f>SUM(NL!G$247)*1000</f>
        <v>4913402.7283598101</v>
      </c>
      <c r="Y388" s="5">
        <f>SUM(NL!H$247)*1000</f>
        <v>4788143.6698993202</v>
      </c>
      <c r="Z388" s="5">
        <f>SUM(NL!I$247)*1000</f>
        <v>4877302.856878371</v>
      </c>
      <c r="AA388" s="5">
        <f>SUM(NL!J$247)*1000</f>
        <v>5618125.8520588586</v>
      </c>
      <c r="AB388" s="5">
        <f>SUM(NL!K$247)*1000</f>
        <v>3681579.7952049999</v>
      </c>
      <c r="AC388" s="5">
        <f>SUM(NL!L$247)*1000</f>
        <v>4970752.1845277455</v>
      </c>
      <c r="AD388" s="5">
        <f>SUM(NL!M$247)*1000</f>
        <v>5273425.1934696119</v>
      </c>
      <c r="AE388" s="5">
        <f>SUM(NL!N$247)*1000</f>
        <v>3853867.8264412689</v>
      </c>
      <c r="AF388" s="5">
        <f>SUM(NL!O$247)*1000</f>
        <v>2883804.792447573</v>
      </c>
      <c r="AG388" s="5">
        <f>SUM(NL!P$247)*1000</f>
        <v>1731198.1341503055</v>
      </c>
      <c r="AH388" s="5">
        <f>SUM(NL!Q$247)*1000</f>
        <v>1918353.1240697883</v>
      </c>
      <c r="AI388" s="5">
        <f>SUM(NL!R$247)*1000</f>
        <v>2748248.4463036754</v>
      </c>
      <c r="AJ388" s="5">
        <f>SUM(NL!S$247)*1000</f>
        <v>3146076.4238465698</v>
      </c>
      <c r="AK388" s="5">
        <f>SUM(NL!T$247)*1000</f>
        <v>2945727.1073818994</v>
      </c>
      <c r="AL388" s="5">
        <f>SUM(NL!U$247)*1000</f>
        <v>2495186.4176675216</v>
      </c>
      <c r="AM388" s="5">
        <f>SUM(NL!V$247)*1000</f>
        <v>2201471.0130027211</v>
      </c>
      <c r="AN388" s="5">
        <f>SUM(NL!W$247)*1000</f>
        <v>2125186.2599584158</v>
      </c>
      <c r="AO388" s="47">
        <f t="shared" si="240"/>
        <v>2201471.0130027211</v>
      </c>
      <c r="AP388" s="19">
        <f t="shared" ref="AP388:AP390" si="269">AO388*(1+$AV388)^5</f>
        <v>2201471.0130027211</v>
      </c>
      <c r="AQ388" s="19">
        <f t="shared" ref="AQ388:AQ390" si="270">AP388*(1+$AV388)^5</f>
        <v>2201471.0130027211</v>
      </c>
      <c r="AR388" s="19">
        <f t="shared" ref="AR388:AR390" si="271">AQ388*(1+$AV388)^5</f>
        <v>2201471.0130027211</v>
      </c>
      <c r="AS388" s="19">
        <f t="shared" ref="AS388:AS390" si="272">AR388*(1+$AV388)^5</f>
        <v>2201471.0130027211</v>
      </c>
      <c r="AT388" s="19">
        <f t="shared" ref="AT388:AT390" si="273">AS388*(1+$AV388)^5</f>
        <v>2201471.0130027211</v>
      </c>
      <c r="AV388" s="46">
        <f t="shared" ref="AV388:AV428" si="274">AV350</f>
        <v>0</v>
      </c>
    </row>
    <row r="389" spans="1:48" x14ac:dyDescent="0.25">
      <c r="A389" s="23" t="str">
        <f t="shared" si="261"/>
        <v>CIMS.CAN.NL.Transportation Freight.FreightService requestedCIMS.CAN.NL.Transportation Freight.Freight.Air</v>
      </c>
      <c r="B389" s="1" t="s">
        <v>166</v>
      </c>
      <c r="C389" s="1" t="s">
        <v>303</v>
      </c>
      <c r="E389" s="1" t="s">
        <v>239</v>
      </c>
      <c r="F389" s="1" t="s">
        <v>170</v>
      </c>
      <c r="G389" s="1" t="s">
        <v>232</v>
      </c>
      <c r="H389" s="15">
        <f t="shared" ref="H389:R389" si="275">INDEX($T389:$AT389,MATCH(H$1,$T$2:$AT$2,0))/INDEX($T384:$AT384,MATCH(H$1,$T$2:$AT$2,0))</f>
        <v>3.285717277745257E-3</v>
      </c>
      <c r="I389" s="15">
        <f t="shared" si="275"/>
        <v>4.1234098845628784E-3</v>
      </c>
      <c r="J389" s="15">
        <f t="shared" si="275"/>
        <v>4.5271680948470224E-3</v>
      </c>
      <c r="K389" s="15">
        <f t="shared" si="275"/>
        <v>3.6698004981799313E-3</v>
      </c>
      <c r="L389" s="15">
        <f t="shared" si="275"/>
        <v>4.7131853700715948E-3</v>
      </c>
      <c r="M389" s="15">
        <f t="shared" si="275"/>
        <v>4.7727395470954295E-3</v>
      </c>
      <c r="N389" s="15">
        <f t="shared" si="275"/>
        <v>4.8308175227868731E-3</v>
      </c>
      <c r="O389" s="15">
        <f t="shared" si="275"/>
        <v>4.8874043227888544E-3</v>
      </c>
      <c r="P389" s="15">
        <f t="shared" si="275"/>
        <v>4.9424893252675677E-3</v>
      </c>
      <c r="Q389" s="15">
        <f t="shared" si="275"/>
        <v>4.9960660807265907E-3</v>
      </c>
      <c r="R389" s="15">
        <f t="shared" si="275"/>
        <v>5.0481321166038181E-3</v>
      </c>
      <c r="T389" s="5">
        <f>SUM(NL!C$285)*1000</f>
        <v>28948.527389890627</v>
      </c>
      <c r="U389" s="5">
        <f>SUM(NL!D$285)*1000</f>
        <v>27918.696509367066</v>
      </c>
      <c r="V389" s="5">
        <f>SUM(NL!E$285)*1000</f>
        <v>24938.33398483205</v>
      </c>
      <c r="W389" s="5">
        <f>SUM(NL!F$285)*1000</f>
        <v>30068.243705651399</v>
      </c>
      <c r="X389" s="5">
        <f>SUM(NL!G$285)*1000</f>
        <v>36048.543530538293</v>
      </c>
      <c r="Y389" s="5">
        <f>SUM(NL!H$285)*1000</f>
        <v>39725.077425203992</v>
      </c>
      <c r="Z389" s="5">
        <f>SUM(NL!I$285)*1000</f>
        <v>27234.38312494912</v>
      </c>
      <c r="AA389" s="5">
        <f>SUM(NL!J$285)*1000</f>
        <v>29338.908113052232</v>
      </c>
      <c r="AB389" s="5">
        <f>SUM(NL!K$285)*1000</f>
        <v>33791.538515365333</v>
      </c>
      <c r="AC389" s="5">
        <f>SUM(NL!L$285)*1000</f>
        <v>36196.906839325762</v>
      </c>
      <c r="AD389" s="5">
        <f>SUM(NL!M$285)*1000</f>
        <v>44781.500374732117</v>
      </c>
      <c r="AE389" s="5">
        <f>SUM(NL!N$285)*1000</f>
        <v>46517.790513090702</v>
      </c>
      <c r="AF389" s="5">
        <f>SUM(NL!O$285)*1000</f>
        <v>5308.4554722065704</v>
      </c>
      <c r="AG389" s="5">
        <f>SUM(NL!P$285)*1000</f>
        <v>10313.946535485069</v>
      </c>
      <c r="AH389" s="5">
        <f>SUM(NL!Q$285)*1000</f>
        <v>33551.762305817763</v>
      </c>
      <c r="AI389" s="5">
        <f>SUM(NL!R$285)*1000</f>
        <v>32852.375259888999</v>
      </c>
      <c r="AJ389" s="5">
        <f>SUM(NL!S$285)*1000</f>
        <v>40132.895418138687</v>
      </c>
      <c r="AK389" s="5">
        <f>SUM(NL!T$285)*1000</f>
        <v>46920.06400045281</v>
      </c>
      <c r="AL389" s="5">
        <f>SUM(NL!U$285)*1000</f>
        <v>43262.957119762556</v>
      </c>
      <c r="AM389" s="5">
        <f>SUM(NL!V$285)*1000</f>
        <v>40358.208638905329</v>
      </c>
      <c r="AN389" s="5">
        <f>SUM(NL!W$285)*1000</f>
        <v>28143.401614990958</v>
      </c>
      <c r="AO389" s="47">
        <f t="shared" si="240"/>
        <v>42416.882883522143</v>
      </c>
      <c r="AP389" s="19">
        <f t="shared" si="269"/>
        <v>44580.570204496435</v>
      </c>
      <c r="AQ389" s="19">
        <f t="shared" si="270"/>
        <v>46854.627324114364</v>
      </c>
      <c r="AR389" s="19">
        <f t="shared" si="271"/>
        <v>49244.684211334265</v>
      </c>
      <c r="AS389" s="19">
        <f t="shared" si="272"/>
        <v>51756.6580201131</v>
      </c>
      <c r="AT389" s="19">
        <f t="shared" si="273"/>
        <v>54396.767738727634</v>
      </c>
      <c r="AV389" s="46">
        <f t="shared" si="274"/>
        <v>0.01</v>
      </c>
    </row>
    <row r="390" spans="1:48" x14ac:dyDescent="0.25">
      <c r="A390" s="23" t="str">
        <f t="shared" si="261"/>
        <v>CIMS.CAN.NL.Transportation Freight.Freight.LandService requestedCIMS.CAN.NL.Transportation Freight.Freight.Land.Light Medium</v>
      </c>
      <c r="B390" s="1" t="s">
        <v>168</v>
      </c>
      <c r="C390" s="1" t="s">
        <v>303</v>
      </c>
      <c r="E390" s="1" t="s">
        <v>239</v>
      </c>
      <c r="F390" s="1" t="s">
        <v>171</v>
      </c>
      <c r="G390" s="1" t="s">
        <v>232</v>
      </c>
      <c r="H390" s="15">
        <f t="shared" ref="H390:R390" si="276">INDEX($T390:$AT390,MATCH(H$1,$T$2:$AT$2,0))/INDEX($T387:$AT387,MATCH(H$1,$T$2:$AT$2,0))</f>
        <v>0.13032403218093136</v>
      </c>
      <c r="I390" s="15">
        <f t="shared" si="276"/>
        <v>0.11994744134978877</v>
      </c>
      <c r="J390" s="15">
        <f t="shared" si="276"/>
        <v>0.18086165355032324</v>
      </c>
      <c r="K390" s="15">
        <f t="shared" si="276"/>
        <v>0.18656445377184572</v>
      </c>
      <c r="L390" s="15">
        <f t="shared" si="276"/>
        <v>0.19755414428683793</v>
      </c>
      <c r="M390" s="15">
        <f t="shared" si="276"/>
        <v>0.1975541442868379</v>
      </c>
      <c r="N390" s="15">
        <f t="shared" si="276"/>
        <v>0.1975541442868379</v>
      </c>
      <c r="O390" s="15">
        <f t="shared" si="276"/>
        <v>0.19755414428683793</v>
      </c>
      <c r="P390" s="15">
        <f t="shared" si="276"/>
        <v>0.1975541442868379</v>
      </c>
      <c r="Q390" s="15">
        <f t="shared" si="276"/>
        <v>0.1975541442868379</v>
      </c>
      <c r="R390" s="15">
        <f t="shared" si="276"/>
        <v>0.19755414428683793</v>
      </c>
      <c r="T390" s="5">
        <f>SUM(NL!C$71,NL!C$105)*1000</f>
        <v>497911.19755922694</v>
      </c>
      <c r="U390" s="5">
        <f>SUM(NL!D$71,NL!D$105)*1000</f>
        <v>515111.41701706004</v>
      </c>
      <c r="V390" s="5">
        <f>SUM(NL!E$71,NL!E$105)*1000</f>
        <v>501600.59766788641</v>
      </c>
      <c r="W390" s="5">
        <f>SUM(NL!F$71,NL!F$105)*1000</f>
        <v>597486.07921788422</v>
      </c>
      <c r="X390" s="5">
        <f>SUM(NL!G$71,NL!G$105)*1000</f>
        <v>591296.43489393743</v>
      </c>
      <c r="Y390" s="5">
        <f>SUM(NL!H$71,NL!H$105)*1000</f>
        <v>576487.41097513237</v>
      </c>
      <c r="Z390" s="5">
        <f>SUM(NL!I$71,NL!I$105)*1000</f>
        <v>637496.67896130262</v>
      </c>
      <c r="AA390" s="5">
        <f>SUM(NL!J$71,NL!J$105)*1000</f>
        <v>762737.5033247699</v>
      </c>
      <c r="AB390" s="5">
        <f>SUM(NL!K$71,NL!K$105)*1000</f>
        <v>841239.73518134607</v>
      </c>
      <c r="AC390" s="5">
        <f>SUM(NL!L$71,NL!L$105)*1000</f>
        <v>749392.65984881739</v>
      </c>
      <c r="AD390" s="5">
        <f>SUM(NL!M$71,NL!M$105)*1000</f>
        <v>827174.02553524473</v>
      </c>
      <c r="AE390" s="5">
        <f>SUM(NL!N$71,NL!N$105)*1000</f>
        <v>983730.11233818869</v>
      </c>
      <c r="AF390" s="5">
        <f>SUM(NL!O$71,NL!O$105)*1000</f>
        <v>947993.65463588876</v>
      </c>
      <c r="AG390" s="5">
        <f>SUM(NL!P$71,NL!P$105)*1000</f>
        <v>889788.85220745427</v>
      </c>
      <c r="AH390" s="5">
        <f>SUM(NL!Q$71,NL!Q$105)*1000</f>
        <v>1050116.4424120218</v>
      </c>
      <c r="AI390" s="5">
        <f>SUM(NL!R$71,NL!R$105)*1000</f>
        <v>1151286.763605373</v>
      </c>
      <c r="AJ390" s="5">
        <f>SUM(NL!S$71,NL!S$105)*1000</f>
        <v>1129997.1905456551</v>
      </c>
      <c r="AK390" s="5">
        <f>SUM(NL!T$71,NL!T$105)*1000</f>
        <v>1194603.9434329295</v>
      </c>
      <c r="AL390" s="5">
        <f>SUM(NL!U$71,NL!U$105)*1000</f>
        <v>1267525.6327697714</v>
      </c>
      <c r="AM390" s="5">
        <f>SUM(NL!V$71,NL!V$105)*1000</f>
        <v>1248740.048876259</v>
      </c>
      <c r="AN390" s="5">
        <f>SUM(NL!W$71,NL!W$105)*1000</f>
        <v>1171675.8409253466</v>
      </c>
      <c r="AO390" s="47">
        <f t="shared" si="240"/>
        <v>1312438.3413313134</v>
      </c>
      <c r="AP390" s="19">
        <f t="shared" si="269"/>
        <v>1379385.8868757845</v>
      </c>
      <c r="AQ390" s="19">
        <f t="shared" si="270"/>
        <v>1449748.4300725511</v>
      </c>
      <c r="AR390" s="19">
        <f t="shared" si="271"/>
        <v>1523700.1701229482</v>
      </c>
      <c r="AS390" s="19">
        <f t="shared" si="272"/>
        <v>1601424.1921382982</v>
      </c>
      <c r="AT390" s="19">
        <f t="shared" si="273"/>
        <v>1683112.9204106247</v>
      </c>
      <c r="AV390" s="46">
        <f t="shared" si="274"/>
        <v>0.01</v>
      </c>
    </row>
    <row r="391" spans="1:48" x14ac:dyDescent="0.25">
      <c r="A391" s="23" t="str">
        <f t="shared" si="261"/>
        <v>CIMS.CAN.NL.Transportation Freight.Freight.LandService requestedCIMS.CAN.NL.Transportation Freight.Freight.Land.Heavy</v>
      </c>
      <c r="B391" s="1" t="s">
        <v>168</v>
      </c>
      <c r="C391" s="1" t="s">
        <v>303</v>
      </c>
      <c r="E391" s="1" t="s">
        <v>239</v>
      </c>
      <c r="F391" s="1" t="s">
        <v>172</v>
      </c>
      <c r="G391" s="1" t="s">
        <v>232</v>
      </c>
      <c r="H391" s="15">
        <f t="shared" ref="H391:R391" si="277">INDEX($T391:$AT391,MATCH(H$1,$T$2:$AT$2,0))/INDEX($T387:$AT387,MATCH(H$1,$T$2:$AT$2,0))</f>
        <v>0.86967596781906864</v>
      </c>
      <c r="I391" s="15">
        <f t="shared" si="277"/>
        <v>0.88005255865021126</v>
      </c>
      <c r="J391" s="15">
        <f t="shared" si="277"/>
        <v>0.81913834644967665</v>
      </c>
      <c r="K391" s="15">
        <f t="shared" si="277"/>
        <v>0.81343554622815417</v>
      </c>
      <c r="L391" s="15">
        <f t="shared" si="277"/>
        <v>0.80244585571316218</v>
      </c>
      <c r="M391" s="15">
        <f t="shared" si="277"/>
        <v>0.80244585571316207</v>
      </c>
      <c r="N391" s="15">
        <f t="shared" si="277"/>
        <v>0.80244585571316207</v>
      </c>
      <c r="O391" s="15">
        <f t="shared" si="277"/>
        <v>0.80244585571316218</v>
      </c>
      <c r="P391" s="15">
        <f t="shared" si="277"/>
        <v>0.80244585571316207</v>
      </c>
      <c r="Q391" s="15">
        <f t="shared" si="277"/>
        <v>0.80244585571316207</v>
      </c>
      <c r="R391" s="15">
        <f t="shared" si="277"/>
        <v>0.80244585571316218</v>
      </c>
      <c r="T391" s="5">
        <f>SUM(NL!C$209,NL!C$173)*1000</f>
        <v>3322651.9727696907</v>
      </c>
      <c r="U391" s="5">
        <f>SUM(NL!D$209,NL!D$173)*1000</f>
        <v>3832775.1517682509</v>
      </c>
      <c r="V391" s="5">
        <f>SUM(NL!E$209,NL!E$173)*1000</f>
        <v>3887669.7993723648</v>
      </c>
      <c r="W391" s="5">
        <f>SUM(NL!F$209,NL!F$173)*1000</f>
        <v>4629454.1474313531</v>
      </c>
      <c r="X391" s="5">
        <f>SUM(NL!G$209,NL!G$173)*1000</f>
        <v>3659840.4239709778</v>
      </c>
      <c r="Y391" s="5">
        <f>SUM(NL!H$209,NL!H$173)*1000</f>
        <v>4229679.3941506995</v>
      </c>
      <c r="Z391" s="5">
        <f>SUM(NL!I$209,NL!I$173)*1000</f>
        <v>3681576.7142707556</v>
      </c>
      <c r="AA391" s="5">
        <f>SUM(NL!J$209,NL!J$173)*1000</f>
        <v>3737397.0071431859</v>
      </c>
      <c r="AB391" s="5">
        <f>SUM(NL!K$209,NL!K$173)*1000</f>
        <v>3982551.2999793184</v>
      </c>
      <c r="AC391" s="5">
        <f>SUM(NL!L$209,NL!L$173)*1000</f>
        <v>3549446.2445129026</v>
      </c>
      <c r="AD391" s="5">
        <f>SUM(NL!M$209,NL!M$173)*1000</f>
        <v>3746343.9607143411</v>
      </c>
      <c r="AE391" s="5">
        <f>SUM(NL!N$209,NL!N$173)*1000</f>
        <v>4467052.6987096239</v>
      </c>
      <c r="AF391" s="5">
        <f>SUM(NL!O$209,NL!O$173)*1000</f>
        <v>3194467.7302061883</v>
      </c>
      <c r="AG391" s="5">
        <f>SUM(NL!P$209,NL!P$173)*1000</f>
        <v>3279125.6208026344</v>
      </c>
      <c r="AH391" s="5">
        <f>SUM(NL!Q$209,NL!Q$173)*1000</f>
        <v>4117844.6909771627</v>
      </c>
      <c r="AI391" s="5">
        <f>SUM(NL!R$209,NL!R$173)*1000</f>
        <v>5019699.9400745779</v>
      </c>
      <c r="AJ391" s="5">
        <f>SUM(NL!S$209,NL!S$173)*1000</f>
        <v>5168082.9749350837</v>
      </c>
      <c r="AK391" s="5">
        <f>SUM(NL!T$209,NL!T$173)*1000</f>
        <v>4902063.3671565242</v>
      </c>
      <c r="AL391" s="5">
        <f>SUM(NL!U$209,NL!U$173)*1000</f>
        <v>4872234.9450945416</v>
      </c>
      <c r="AM391" s="5">
        <f>SUM(NL!V$209,NL!V$173)*1000</f>
        <v>5072261.4840663057</v>
      </c>
      <c r="AN391" s="5">
        <f>SUM(NL!W$209,NL!W$173)*1000</f>
        <v>4097188.9087984548</v>
      </c>
      <c r="AO391" s="19">
        <f t="shared" ref="AO391" si="278">SUM(AO392:AO393)</f>
        <v>5330997.796488828</v>
      </c>
      <c r="AP391" s="19">
        <f t="shared" ref="AP391:AT391" si="279">SUM(AP392:AP393)</f>
        <v>5602932.2611707123</v>
      </c>
      <c r="AQ391" s="19">
        <f t="shared" si="279"/>
        <v>5888738.1165199364</v>
      </c>
      <c r="AR391" s="19">
        <f t="shared" si="279"/>
        <v>6189122.9428693978</v>
      </c>
      <c r="AS391" s="19">
        <f t="shared" si="279"/>
        <v>6504830.4142602244</v>
      </c>
      <c r="AT391" s="19">
        <f t="shared" si="279"/>
        <v>6836642.1395836417</v>
      </c>
    </row>
    <row r="392" spans="1:48" x14ac:dyDescent="0.25">
      <c r="A392" s="23" t="str">
        <f t="shared" si="261"/>
        <v>CIMS.CAN.NL.Transportation Freight.Freight.Land.HeavyTrucksMarket share</v>
      </c>
      <c r="B392" s="1" t="s">
        <v>172</v>
      </c>
      <c r="C392" s="1" t="s">
        <v>303</v>
      </c>
      <c r="D392" s="1" t="s">
        <v>253</v>
      </c>
      <c r="E392" s="1" t="s">
        <v>240</v>
      </c>
      <c r="G392" s="1" t="s">
        <v>241</v>
      </c>
      <c r="H392" s="15">
        <f t="shared" ref="H392:R392" si="280">INDEX($T392:$AT392,MATCH(H$1,$T$2:$AT$2,0))/INDEX($T391:$AT391,MATCH(H$1,$T$2:$AT$2,0))</f>
        <v>1</v>
      </c>
      <c r="I392" s="15">
        <f t="shared" si="280"/>
        <v>1</v>
      </c>
      <c r="J392" s="15">
        <f t="shared" si="280"/>
        <v>1</v>
      </c>
      <c r="K392" s="15">
        <f t="shared" si="280"/>
        <v>1</v>
      </c>
      <c r="L392" s="15">
        <f t="shared" si="280"/>
        <v>1</v>
      </c>
      <c r="M392" s="15">
        <f t="shared" si="280"/>
        <v>1</v>
      </c>
      <c r="N392" s="15">
        <f t="shared" si="280"/>
        <v>1</v>
      </c>
      <c r="O392" s="15">
        <f t="shared" si="280"/>
        <v>1</v>
      </c>
      <c r="P392" s="15">
        <f t="shared" si="280"/>
        <v>1</v>
      </c>
      <c r="Q392" s="15">
        <f t="shared" si="280"/>
        <v>1</v>
      </c>
      <c r="R392" s="15">
        <f t="shared" si="280"/>
        <v>1</v>
      </c>
      <c r="T392" s="5">
        <f>SUM(NL!C$173)*1000</f>
        <v>3322651.9727696907</v>
      </c>
      <c r="U392" s="5">
        <f>SUM(NL!D$173)*1000</f>
        <v>3832775.1517682509</v>
      </c>
      <c r="V392" s="5">
        <f>SUM(NL!E$173)*1000</f>
        <v>3887669.7993723648</v>
      </c>
      <c r="W392" s="5">
        <f>SUM(NL!F$173)*1000</f>
        <v>4629454.1474313531</v>
      </c>
      <c r="X392" s="5">
        <f>SUM(NL!G$173)*1000</f>
        <v>3659840.4239709778</v>
      </c>
      <c r="Y392" s="5">
        <f>SUM(NL!H$173)*1000</f>
        <v>4229679.3941506995</v>
      </c>
      <c r="Z392" s="5">
        <f>SUM(NL!I$173)*1000</f>
        <v>3681576.7142707556</v>
      </c>
      <c r="AA392" s="5">
        <f>SUM(NL!J$173)*1000</f>
        <v>3737397.0071431859</v>
      </c>
      <c r="AB392" s="5">
        <f>SUM(NL!K$173)*1000</f>
        <v>3982551.2999793184</v>
      </c>
      <c r="AC392" s="5">
        <f>SUM(NL!L$173)*1000</f>
        <v>3549446.2445129026</v>
      </c>
      <c r="AD392" s="5">
        <f>SUM(NL!M$173)*1000</f>
        <v>3746343.9607143411</v>
      </c>
      <c r="AE392" s="5">
        <f>SUM(NL!N$173)*1000</f>
        <v>4467052.6987096239</v>
      </c>
      <c r="AF392" s="5">
        <f>SUM(NL!O$173)*1000</f>
        <v>3194467.7302061883</v>
      </c>
      <c r="AG392" s="5">
        <f>SUM(NL!P$173)*1000</f>
        <v>3279125.6208026344</v>
      </c>
      <c r="AH392" s="5">
        <f>SUM(NL!Q$173)*1000</f>
        <v>4117844.6909771627</v>
      </c>
      <c r="AI392" s="5">
        <f>SUM(NL!R$173)*1000</f>
        <v>5019699.9400745779</v>
      </c>
      <c r="AJ392" s="5">
        <f>SUM(NL!S$173)*1000</f>
        <v>5168082.9749350837</v>
      </c>
      <c r="AK392" s="5">
        <f>SUM(NL!T$173)*1000</f>
        <v>4902063.3671565242</v>
      </c>
      <c r="AL392" s="5">
        <f>SUM(NL!U$173)*1000</f>
        <v>4872234.9450945416</v>
      </c>
      <c r="AM392" s="5">
        <f>SUM(NL!V$173)*1000</f>
        <v>5072261.4840663057</v>
      </c>
      <c r="AN392" s="5">
        <f>SUM(NL!W$173)*1000</f>
        <v>4097188.9087984548</v>
      </c>
      <c r="AO392" s="47">
        <f t="shared" si="253"/>
        <v>5330997.796488828</v>
      </c>
      <c r="AP392" s="19">
        <f t="shared" ref="AP392:AP393" si="281">AO392*(1+$AV392)^5</f>
        <v>5602932.2611707123</v>
      </c>
      <c r="AQ392" s="19">
        <f t="shared" ref="AQ392:AQ393" si="282">AP392*(1+$AV392)^5</f>
        <v>5888738.1165199364</v>
      </c>
      <c r="AR392" s="19">
        <f t="shared" ref="AR392:AR393" si="283">AQ392*(1+$AV392)^5</f>
        <v>6189122.9428693978</v>
      </c>
      <c r="AS392" s="19">
        <f t="shared" ref="AS392:AS393" si="284">AR392*(1+$AV392)^5</f>
        <v>6504830.4142602244</v>
      </c>
      <c r="AT392" s="19">
        <f t="shared" ref="AT392:AT393" si="285">AS392*(1+$AV392)^5</f>
        <v>6836642.1395836417</v>
      </c>
      <c r="AV392" s="46">
        <f t="shared" ref="AV392:AV431" si="286">AV354</f>
        <v>0.01</v>
      </c>
    </row>
    <row r="393" spans="1:48" x14ac:dyDescent="0.25">
      <c r="A393" s="23" t="str">
        <f t="shared" si="261"/>
        <v>CIMS.CAN.NL.Transportation Freight.Freight.Land.HeavyRailMarket share</v>
      </c>
      <c r="B393" s="1" t="s">
        <v>172</v>
      </c>
      <c r="C393" s="1" t="s">
        <v>303</v>
      </c>
      <c r="D393" s="1" t="s">
        <v>55</v>
      </c>
      <c r="E393" s="1" t="s">
        <v>240</v>
      </c>
      <c r="G393" s="1" t="s">
        <v>241</v>
      </c>
      <c r="H393" s="15">
        <f t="shared" ref="H393:R393" si="287">INDEX($T393:$AT393,MATCH(H$1,$T$2:$AT$2,0))/INDEX($T391:$AT391,MATCH(H$1,$T$2:$AT$2,0))</f>
        <v>0</v>
      </c>
      <c r="I393" s="15">
        <f t="shared" si="287"/>
        <v>0</v>
      </c>
      <c r="J393" s="15">
        <f t="shared" si="287"/>
        <v>0</v>
      </c>
      <c r="K393" s="15">
        <f t="shared" si="287"/>
        <v>0</v>
      </c>
      <c r="L393" s="15">
        <f t="shared" si="287"/>
        <v>0</v>
      </c>
      <c r="M393" s="15">
        <f t="shared" si="287"/>
        <v>0</v>
      </c>
      <c r="N393" s="15">
        <f t="shared" si="287"/>
        <v>0</v>
      </c>
      <c r="O393" s="15">
        <f t="shared" si="287"/>
        <v>0</v>
      </c>
      <c r="P393" s="15">
        <f t="shared" si="287"/>
        <v>0</v>
      </c>
      <c r="Q393" s="15">
        <f t="shared" si="287"/>
        <v>0</v>
      </c>
      <c r="R393" s="15">
        <f t="shared" si="287"/>
        <v>0</v>
      </c>
      <c r="T393" s="5">
        <f>SUM(NL!C$209)*1000</f>
        <v>0</v>
      </c>
      <c r="U393" s="5">
        <f>SUM(NL!D$209)*1000</f>
        <v>0</v>
      </c>
      <c r="V393" s="5">
        <f>SUM(NL!E$209)*1000</f>
        <v>0</v>
      </c>
      <c r="W393" s="5">
        <f>SUM(NL!F$209)*1000</f>
        <v>0</v>
      </c>
      <c r="X393" s="5">
        <f>SUM(NL!G$209)*1000</f>
        <v>0</v>
      </c>
      <c r="Y393" s="5">
        <f>SUM(NL!H$209)*1000</f>
        <v>0</v>
      </c>
      <c r="Z393" s="5">
        <f>SUM(NL!I$209)*1000</f>
        <v>0</v>
      </c>
      <c r="AA393" s="5">
        <f>SUM(NL!J$209)*1000</f>
        <v>0</v>
      </c>
      <c r="AB393" s="5">
        <f>SUM(NL!K$209)*1000</f>
        <v>0</v>
      </c>
      <c r="AC393" s="5">
        <f>SUM(NL!L$209)*1000</f>
        <v>0</v>
      </c>
      <c r="AD393" s="5">
        <f>SUM(NL!M$209)*1000</f>
        <v>0</v>
      </c>
      <c r="AE393" s="5">
        <f>SUM(NL!N$209)*1000</f>
        <v>0</v>
      </c>
      <c r="AF393" s="5">
        <f>SUM(NL!O$209)*1000</f>
        <v>0</v>
      </c>
      <c r="AG393" s="5">
        <f>SUM(NL!P$209)*1000</f>
        <v>0</v>
      </c>
      <c r="AH393" s="5">
        <f>SUM(NL!Q$209)*1000</f>
        <v>0</v>
      </c>
      <c r="AI393" s="5">
        <f>SUM(NL!R$209)*1000</f>
        <v>0</v>
      </c>
      <c r="AJ393" s="5">
        <f>SUM(NL!S$209)*1000</f>
        <v>0</v>
      </c>
      <c r="AK393" s="5">
        <f>SUM(NL!T$209)*1000</f>
        <v>0</v>
      </c>
      <c r="AL393" s="5">
        <f>SUM(NL!U$209)*1000</f>
        <v>0</v>
      </c>
      <c r="AM393" s="5">
        <f>SUM(NL!V$209)*1000</f>
        <v>0</v>
      </c>
      <c r="AN393" s="5">
        <f>SUM(NL!W$209)*1000</f>
        <v>0</v>
      </c>
      <c r="AO393" s="47">
        <f t="shared" si="253"/>
        <v>0</v>
      </c>
      <c r="AP393" s="19">
        <f t="shared" si="281"/>
        <v>0</v>
      </c>
      <c r="AQ393" s="19">
        <f t="shared" si="282"/>
        <v>0</v>
      </c>
      <c r="AR393" s="19">
        <f t="shared" si="283"/>
        <v>0</v>
      </c>
      <c r="AS393" s="19">
        <f t="shared" si="284"/>
        <v>0</v>
      </c>
      <c r="AT393" s="19">
        <f t="shared" si="285"/>
        <v>0</v>
      </c>
      <c r="AV393" s="46">
        <f t="shared" si="286"/>
        <v>0.01</v>
      </c>
    </row>
    <row r="394" spans="1:48" x14ac:dyDescent="0.25">
      <c r="A394" s="23" t="str">
        <f t="shared" si="261"/>
        <v>CIMS.CAN.NL.Transportation Freight.Freight.Land.Light MediumOutput</v>
      </c>
      <c r="B394" s="1" t="s">
        <v>171</v>
      </c>
      <c r="C394" s="1" t="s">
        <v>303</v>
      </c>
      <c r="E394" s="1" t="s">
        <v>251</v>
      </c>
      <c r="G394" s="1" t="s">
        <v>232</v>
      </c>
      <c r="H394" s="15">
        <f t="shared" ref="H394:H420" si="288">T394</f>
        <v>18.062280800253905</v>
      </c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T394" s="15">
        <f>AVERAGE(CAN!$C$42:$W$42)/1000</f>
        <v>18.062280800253905</v>
      </c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42"/>
      <c r="AP394" s="42"/>
      <c r="AQ394" s="42"/>
      <c r="AR394" s="42"/>
      <c r="AS394" s="42"/>
      <c r="AT394" s="42"/>
    </row>
    <row r="395" spans="1:48" x14ac:dyDescent="0.25">
      <c r="A395" s="23" t="str">
        <f t="shared" si="261"/>
        <v>CIMS.CAN.NL.Transportation Freight.Freight.Land.Light MediumDiesel ExistingService requestedCIMS.CAN.NL.Fuel Blends.Diesel_Transportation</v>
      </c>
      <c r="B395" s="1" t="s">
        <v>171</v>
      </c>
      <c r="C395" s="1" t="s">
        <v>303</v>
      </c>
      <c r="D395" s="1" t="s">
        <v>234</v>
      </c>
      <c r="E395" s="1" t="s">
        <v>239</v>
      </c>
      <c r="F395" s="1" t="s">
        <v>340</v>
      </c>
      <c r="G395" s="1" t="s">
        <v>233</v>
      </c>
      <c r="H395" s="15">
        <f t="shared" si="288"/>
        <v>8.4410433438787305</v>
      </c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T395" s="15">
        <f>NL!$C$56*1000</f>
        <v>8.4410433438787305</v>
      </c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42"/>
      <c r="AP395" s="42"/>
      <c r="AQ395" s="42"/>
      <c r="AR395" s="42"/>
      <c r="AS395" s="42"/>
      <c r="AT395" s="42"/>
    </row>
    <row r="396" spans="1:48" x14ac:dyDescent="0.25">
      <c r="A396" s="23" t="str">
        <f t="shared" si="261"/>
        <v>CIMS.CAN.NL.Transportation Freight.Freight.Land.Light MediumDiesel StandardService requestedCIMS.CAN.NL.Fuel Blends.Diesel_Transportation</v>
      </c>
      <c r="B396" s="1" t="s">
        <v>171</v>
      </c>
      <c r="C396" s="1" t="s">
        <v>303</v>
      </c>
      <c r="D396" s="1" t="s">
        <v>235</v>
      </c>
      <c r="E396" s="1" t="s">
        <v>239</v>
      </c>
      <c r="F396" s="1" t="s">
        <v>340</v>
      </c>
      <c r="G396" s="1" t="s">
        <v>233</v>
      </c>
      <c r="H396" s="15">
        <f t="shared" si="288"/>
        <v>7.2374238252055925</v>
      </c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T396" s="15">
        <f>NL!$M$56*1000</f>
        <v>7.2374238252055925</v>
      </c>
      <c r="U396" s="1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19"/>
      <c r="AP396" s="19"/>
      <c r="AQ396" s="19"/>
      <c r="AR396" s="19"/>
      <c r="AS396" s="19"/>
      <c r="AT396" s="19"/>
    </row>
    <row r="397" spans="1:48" x14ac:dyDescent="0.25">
      <c r="A397" s="23" t="str">
        <f t="shared" si="261"/>
        <v>CIMS.CAN.NL.Transportation Freight.Freight.Land.Light MediumDiesel EfficientService requestedCIMS.CAN.NL.Fuel Blends.Diesel_Transportation</v>
      </c>
      <c r="B397" s="1" t="s">
        <v>171</v>
      </c>
      <c r="C397" s="1" t="s">
        <v>303</v>
      </c>
      <c r="D397" s="1" t="s">
        <v>236</v>
      </c>
      <c r="E397" s="1" t="s">
        <v>239</v>
      </c>
      <c r="F397" s="1" t="s">
        <v>340</v>
      </c>
      <c r="G397" s="1" t="s">
        <v>233</v>
      </c>
      <c r="H397" s="15">
        <f t="shared" si="288"/>
        <v>6.3902025956998889</v>
      </c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T397" s="15">
        <f>NL!$W$56*1000</f>
        <v>6.3902025956998889</v>
      </c>
      <c r="U397" s="1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19"/>
      <c r="AP397" s="19"/>
      <c r="AQ397" s="19"/>
      <c r="AR397" s="19"/>
      <c r="AS397" s="19"/>
      <c r="AT397" s="19"/>
    </row>
    <row r="398" spans="1:48" x14ac:dyDescent="0.25">
      <c r="A398" s="23" t="str">
        <f t="shared" si="261"/>
        <v>CIMS.CAN.NL.Transportation Freight.Freight.Land.Light MediumGasoline ExistingService requestedCIMS.CAN.NL.Fuel Blends.Gasoline_Transportation</v>
      </c>
      <c r="B398" s="1" t="s">
        <v>171</v>
      </c>
      <c r="C398" s="1" t="s">
        <v>303</v>
      </c>
      <c r="D398" s="1" t="s">
        <v>242</v>
      </c>
      <c r="E398" s="1" t="s">
        <v>239</v>
      </c>
      <c r="F398" s="1" t="s">
        <v>341</v>
      </c>
      <c r="G398" s="1" t="s">
        <v>233</v>
      </c>
      <c r="H398" s="15">
        <f t="shared" si="288"/>
        <v>8.4410433438787305</v>
      </c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T398" s="15">
        <f>NL!$C$56*1000</f>
        <v>8.4410433438787305</v>
      </c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42"/>
      <c r="AP398" s="42"/>
      <c r="AQ398" s="42"/>
      <c r="AR398" s="42"/>
      <c r="AS398" s="42"/>
      <c r="AT398" s="42"/>
    </row>
    <row r="399" spans="1:48" x14ac:dyDescent="0.25">
      <c r="A399" s="23" t="str">
        <f t="shared" si="261"/>
        <v>CIMS.CAN.NL.Transportation Freight.Freight.Land.Light MediumGasoline StandardService requestedCIMS.CAN.NL.Fuel Blends.Gasoline_Transportation</v>
      </c>
      <c r="B399" s="1" t="s">
        <v>171</v>
      </c>
      <c r="C399" s="1" t="s">
        <v>303</v>
      </c>
      <c r="D399" s="1" t="s">
        <v>243</v>
      </c>
      <c r="E399" s="1" t="s">
        <v>239</v>
      </c>
      <c r="F399" s="1" t="s">
        <v>341</v>
      </c>
      <c r="G399" s="1" t="s">
        <v>233</v>
      </c>
      <c r="H399" s="15">
        <f t="shared" si="288"/>
        <v>7.2374238252055925</v>
      </c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T399" s="15">
        <f>NL!$M$56*1000</f>
        <v>7.2374238252055925</v>
      </c>
      <c r="U399" s="1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19"/>
      <c r="AP399" s="19"/>
      <c r="AQ399" s="19"/>
      <c r="AR399" s="19"/>
      <c r="AS399" s="19"/>
      <c r="AT399" s="19"/>
    </row>
    <row r="400" spans="1:48" x14ac:dyDescent="0.25">
      <c r="A400" s="23" t="str">
        <f t="shared" si="261"/>
        <v>CIMS.CAN.NL.Transportation Freight.Freight.Land.Light MediumGasoline EfficientService requestedCIMS.CAN.NL.Fuel Blends.Gasoline_Transportation</v>
      </c>
      <c r="B400" s="1" t="s">
        <v>171</v>
      </c>
      <c r="C400" s="1" t="s">
        <v>303</v>
      </c>
      <c r="D400" s="1" t="s">
        <v>244</v>
      </c>
      <c r="E400" s="1" t="s">
        <v>239</v>
      </c>
      <c r="F400" s="1" t="s">
        <v>341</v>
      </c>
      <c r="G400" s="1" t="s">
        <v>233</v>
      </c>
      <c r="H400" s="15">
        <f t="shared" si="288"/>
        <v>6.3902025956998889</v>
      </c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T400" s="15">
        <f>NL!$W$56*1000</f>
        <v>6.3902025956998889</v>
      </c>
      <c r="U400" s="1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19"/>
      <c r="AP400" s="19"/>
      <c r="AQ400" s="19"/>
      <c r="AR400" s="19"/>
      <c r="AS400" s="19"/>
      <c r="AT400" s="19"/>
    </row>
    <row r="401" spans="1:46" x14ac:dyDescent="0.25">
      <c r="A401" s="23" t="str">
        <f t="shared" si="261"/>
        <v>CIMS.CAN.NL.Transportation Freight.Freight.Land.Light MediumDiesel ExistingMarket share</v>
      </c>
      <c r="B401" s="1" t="s">
        <v>171</v>
      </c>
      <c r="C401" s="1" t="s">
        <v>303</v>
      </c>
      <c r="D401" s="1" t="s">
        <v>234</v>
      </c>
      <c r="E401" s="1" t="s">
        <v>240</v>
      </c>
      <c r="G401" s="1" t="s">
        <v>241</v>
      </c>
      <c r="H401" s="15">
        <f t="shared" si="288"/>
        <v>0.36510068072207458</v>
      </c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T401" s="15">
        <f>NL!$C$60</f>
        <v>0.36510068072207458</v>
      </c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42"/>
      <c r="AP401" s="42"/>
      <c r="AQ401" s="42"/>
      <c r="AR401" s="42"/>
      <c r="AS401" s="42"/>
      <c r="AT401" s="42"/>
    </row>
    <row r="402" spans="1:46" x14ac:dyDescent="0.25">
      <c r="A402" s="23" t="str">
        <f t="shared" si="261"/>
        <v>CIMS.CAN.NL.Transportation Freight.Freight.Land.Light MediumGasoline ExistingMarket share</v>
      </c>
      <c r="B402" s="1" t="s">
        <v>171</v>
      </c>
      <c r="C402" s="1" t="s">
        <v>303</v>
      </c>
      <c r="D402" s="1" t="s">
        <v>242</v>
      </c>
      <c r="E402" s="1" t="s">
        <v>240</v>
      </c>
      <c r="G402" s="1" t="s">
        <v>241</v>
      </c>
      <c r="H402" s="15">
        <f t="shared" si="288"/>
        <v>0.63310745701172277</v>
      </c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T402" s="15">
        <f>NL!$C$62</f>
        <v>0.63310745701172277</v>
      </c>
      <c r="U402" s="1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19"/>
      <c r="AP402" s="19"/>
      <c r="AQ402" s="19"/>
      <c r="AR402" s="19"/>
      <c r="AS402" s="19"/>
      <c r="AT402" s="19"/>
    </row>
    <row r="403" spans="1:46" x14ac:dyDescent="0.25">
      <c r="A403" s="23" t="str">
        <f t="shared" si="261"/>
        <v>CIMS.CAN.NL.Transportation Freight.Freight.Land.Light MediumPropaneMarket share</v>
      </c>
      <c r="B403" s="1" t="s">
        <v>171</v>
      </c>
      <c r="C403" s="1" t="s">
        <v>303</v>
      </c>
      <c r="D403" s="1" t="s">
        <v>1</v>
      </c>
      <c r="E403" s="1" t="s">
        <v>240</v>
      </c>
      <c r="G403" s="1" t="s">
        <v>241</v>
      </c>
      <c r="H403" s="15">
        <f t="shared" si="288"/>
        <v>1.7918622662025415E-3</v>
      </c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T403" s="15">
        <f>NL!$C$67</f>
        <v>1.7918622662025415E-3</v>
      </c>
      <c r="U403" s="1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19"/>
      <c r="AP403" s="19"/>
      <c r="AQ403" s="19"/>
      <c r="AR403" s="19"/>
      <c r="AS403" s="19"/>
      <c r="AT403" s="19"/>
    </row>
    <row r="404" spans="1:46" x14ac:dyDescent="0.25">
      <c r="A404" s="23" t="str">
        <f t="shared" si="261"/>
        <v>CIMS.CAN.NL.Transportation Freight.Freight.Land.Heavy.TrucksOutput</v>
      </c>
      <c r="B404" s="1" t="s">
        <v>173</v>
      </c>
      <c r="C404" s="1" t="s">
        <v>303</v>
      </c>
      <c r="E404" s="1" t="s">
        <v>251</v>
      </c>
      <c r="G404" s="1" t="s">
        <v>232</v>
      </c>
      <c r="H404" s="15">
        <f t="shared" si="288"/>
        <v>593.0729841188803</v>
      </c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T404" s="15">
        <f>AVERAGE(CAN!$C$178:$W$178)/1000</f>
        <v>593.0729841188803</v>
      </c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42"/>
      <c r="AP404" s="42"/>
      <c r="AQ404" s="42"/>
      <c r="AR404" s="42"/>
      <c r="AS404" s="42"/>
      <c r="AT404" s="42"/>
    </row>
    <row r="405" spans="1:46" x14ac:dyDescent="0.25">
      <c r="A405" s="23" t="str">
        <f t="shared" si="261"/>
        <v>CIMS.CAN.NL.Transportation Freight.Freight.Land.Heavy.TrucksDiesel ExistingService requestedCIMS.CAN.NL.Fuel Blends.Diesel_Transportation</v>
      </c>
      <c r="B405" s="1" t="s">
        <v>173</v>
      </c>
      <c r="C405" s="1" t="s">
        <v>303</v>
      </c>
      <c r="D405" s="1" t="s">
        <v>234</v>
      </c>
      <c r="E405" s="1" t="s">
        <v>239</v>
      </c>
      <c r="F405" s="1" t="s">
        <v>340</v>
      </c>
      <c r="G405" s="1" t="s">
        <v>233</v>
      </c>
      <c r="H405" s="15">
        <f t="shared" si="288"/>
        <v>2.0664671040694418</v>
      </c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T405" s="15">
        <f>NL!$C$192*1000</f>
        <v>2.0664671040694418</v>
      </c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42"/>
      <c r="AP405" s="42"/>
      <c r="AQ405" s="42"/>
      <c r="AR405" s="42"/>
      <c r="AS405" s="42"/>
      <c r="AT405" s="42"/>
    </row>
    <row r="406" spans="1:46" x14ac:dyDescent="0.25">
      <c r="A406" s="23" t="str">
        <f t="shared" si="261"/>
        <v>CIMS.CAN.NL.Transportation Freight.Freight.Land.Heavy.TrucksDiesel StandardService requestedCIMS.CAN.NL.Fuel Blends.Diesel_Transportation</v>
      </c>
      <c r="B406" s="1" t="s">
        <v>173</v>
      </c>
      <c r="C406" s="1" t="s">
        <v>303</v>
      </c>
      <c r="D406" s="1" t="s">
        <v>235</v>
      </c>
      <c r="E406" s="1" t="s">
        <v>239</v>
      </c>
      <c r="F406" s="1" t="s">
        <v>340</v>
      </c>
      <c r="G406" s="1" t="s">
        <v>233</v>
      </c>
      <c r="H406" s="15">
        <f t="shared" si="288"/>
        <v>1.9653783134608713</v>
      </c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T406" s="43">
        <f>NL!$G$192*1000</f>
        <v>1.9653783134608713</v>
      </c>
      <c r="U406" s="1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19"/>
      <c r="AP406" s="19"/>
      <c r="AQ406" s="19"/>
      <c r="AR406" s="19"/>
      <c r="AS406" s="19"/>
      <c r="AT406" s="19"/>
    </row>
    <row r="407" spans="1:46" x14ac:dyDescent="0.25">
      <c r="A407" s="23" t="str">
        <f t="shared" si="261"/>
        <v>CIMS.CAN.NL.Transportation Freight.Freight.Land.Heavy.TrucksDiesel EfficientService requestedCIMS.CAN.NL.Fuel Blends.Diesel_Transportation</v>
      </c>
      <c r="B407" s="1" t="s">
        <v>173</v>
      </c>
      <c r="C407" s="1" t="s">
        <v>303</v>
      </c>
      <c r="D407" s="1" t="s">
        <v>236</v>
      </c>
      <c r="E407" s="1" t="s">
        <v>239</v>
      </c>
      <c r="F407" s="1" t="s">
        <v>340</v>
      </c>
      <c r="G407" s="1" t="s">
        <v>233</v>
      </c>
      <c r="H407" s="15">
        <f t="shared" si="288"/>
        <v>1.63580863591801</v>
      </c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T407" s="15">
        <f>NL!$W$192*1000</f>
        <v>1.63580863591801</v>
      </c>
      <c r="U407" s="1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19"/>
      <c r="AP407" s="19"/>
      <c r="AQ407" s="19"/>
      <c r="AR407" s="19"/>
      <c r="AS407" s="19"/>
      <c r="AT407" s="19"/>
    </row>
    <row r="408" spans="1:46" x14ac:dyDescent="0.25">
      <c r="A408" s="23" t="str">
        <f t="shared" si="261"/>
        <v>CIMS.CAN.NL.Transportation Freight.Freight.Land.Heavy.TrucksDiesel ExistingMarket share</v>
      </c>
      <c r="B408" s="1" t="s">
        <v>173</v>
      </c>
      <c r="C408" s="1" t="s">
        <v>303</v>
      </c>
      <c r="D408" s="1" t="s">
        <v>234</v>
      </c>
      <c r="E408" s="1" t="s">
        <v>240</v>
      </c>
      <c r="G408" s="1" t="s">
        <v>241</v>
      </c>
      <c r="H408" s="15">
        <f t="shared" si="288"/>
        <v>1</v>
      </c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T408" s="15">
        <f>NL!$C$196</f>
        <v>1</v>
      </c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42"/>
      <c r="AP408" s="42"/>
      <c r="AQ408" s="42"/>
      <c r="AR408" s="42"/>
      <c r="AS408" s="42"/>
      <c r="AT408" s="42"/>
    </row>
    <row r="409" spans="1:46" x14ac:dyDescent="0.25">
      <c r="A409" s="23" t="str">
        <f t="shared" si="261"/>
        <v>CIMS.CAN.NL.Transportation Freight.Freight.Land.Heavy.RailDiesel ExistingService requestedCIMS.Generic Fuels.Diesel</v>
      </c>
      <c r="B409" s="1" t="s">
        <v>174</v>
      </c>
      <c r="C409" s="1" t="s">
        <v>303</v>
      </c>
      <c r="D409" s="1" t="s">
        <v>234</v>
      </c>
      <c r="E409" s="1" t="s">
        <v>239</v>
      </c>
      <c r="F409" s="1" t="s">
        <v>245</v>
      </c>
      <c r="G409" s="1" t="s">
        <v>233</v>
      </c>
      <c r="H409" s="15">
        <f t="shared" si="288"/>
        <v>0</v>
      </c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T409" s="15">
        <f>NL!$C$230*1000</f>
        <v>0</v>
      </c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42"/>
      <c r="AP409" s="42"/>
      <c r="AQ409" s="42"/>
      <c r="AR409" s="42"/>
      <c r="AS409" s="42"/>
      <c r="AT409" s="42"/>
    </row>
    <row r="410" spans="1:46" x14ac:dyDescent="0.25">
      <c r="A410" s="23" t="str">
        <f t="shared" si="261"/>
        <v>CIMS.CAN.NL.Transportation Freight.Freight.Land.Heavy.RailDiesel StandardService requestedCIMS.Generic Fuels.Diesel</v>
      </c>
      <c r="B410" s="1" t="s">
        <v>174</v>
      </c>
      <c r="C410" s="1" t="s">
        <v>303</v>
      </c>
      <c r="D410" s="1" t="s">
        <v>235</v>
      </c>
      <c r="E410" s="1" t="s">
        <v>239</v>
      </c>
      <c r="F410" s="1" t="s">
        <v>245</v>
      </c>
      <c r="G410" s="1" t="s">
        <v>233</v>
      </c>
      <c r="H410" s="15">
        <f t="shared" si="288"/>
        <v>0</v>
      </c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T410" s="15">
        <f>NL!$M$230*1000</f>
        <v>0</v>
      </c>
      <c r="U410" s="1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19"/>
      <c r="AP410" s="19"/>
      <c r="AQ410" s="19"/>
      <c r="AR410" s="19"/>
      <c r="AS410" s="19"/>
      <c r="AT410" s="19"/>
    </row>
    <row r="411" spans="1:46" x14ac:dyDescent="0.25">
      <c r="A411" s="23" t="str">
        <f t="shared" si="261"/>
        <v>CIMS.CAN.NL.Transportation Freight.Freight.Land.Heavy.RailDiesel EfficientService requestedCIMS.Generic Fuels.Diesel</v>
      </c>
      <c r="B411" s="1" t="s">
        <v>174</v>
      </c>
      <c r="C411" s="1" t="s">
        <v>303</v>
      </c>
      <c r="D411" s="1" t="s">
        <v>236</v>
      </c>
      <c r="E411" s="1" t="s">
        <v>239</v>
      </c>
      <c r="F411" s="1" t="s">
        <v>245</v>
      </c>
      <c r="G411" s="1" t="s">
        <v>233</v>
      </c>
      <c r="H411" s="15">
        <f t="shared" si="288"/>
        <v>0</v>
      </c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T411" s="15">
        <f>NL!$W$230*1000</f>
        <v>0</v>
      </c>
      <c r="U411" s="1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19"/>
      <c r="AP411" s="19"/>
      <c r="AQ411" s="19"/>
      <c r="AR411" s="19"/>
      <c r="AS411" s="19"/>
      <c r="AT411" s="19"/>
    </row>
    <row r="412" spans="1:46" x14ac:dyDescent="0.25">
      <c r="A412" s="23" t="str">
        <f t="shared" si="261"/>
        <v>CIMS.CAN.NL.Transportation Freight.Freight.Land.Heavy.RailDiesel ExistingMarket share</v>
      </c>
      <c r="B412" s="1" t="s">
        <v>174</v>
      </c>
      <c r="C412" s="1" t="s">
        <v>303</v>
      </c>
      <c r="D412" s="1" t="s">
        <v>234</v>
      </c>
      <c r="E412" s="1" t="s">
        <v>240</v>
      </c>
      <c r="G412" s="1" t="s">
        <v>241</v>
      </c>
      <c r="H412" s="15">
        <f t="shared" si="288"/>
        <v>0</v>
      </c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T412" s="15">
        <f>NL!$C$234</f>
        <v>0</v>
      </c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42"/>
      <c r="AP412" s="42"/>
      <c r="AQ412" s="42"/>
      <c r="AR412" s="42"/>
      <c r="AS412" s="42"/>
      <c r="AT412" s="42"/>
    </row>
    <row r="413" spans="1:46" x14ac:dyDescent="0.25">
      <c r="A413" s="23" t="str">
        <f t="shared" si="261"/>
        <v>CIMS.CAN.NL.Transportation Freight.Freight.MarineDiesel ExistingService requestedCIMS.Generic Fuels.Diesel</v>
      </c>
      <c r="B413" s="1" t="s">
        <v>169</v>
      </c>
      <c r="C413" s="1" t="s">
        <v>303</v>
      </c>
      <c r="D413" s="1" t="s">
        <v>234</v>
      </c>
      <c r="E413" s="1" t="s">
        <v>239</v>
      </c>
      <c r="F413" s="1" t="s">
        <v>245</v>
      </c>
      <c r="G413" s="1" t="s">
        <v>233</v>
      </c>
      <c r="H413" s="15">
        <f t="shared" si="288"/>
        <v>1.5190786913692962</v>
      </c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T413" s="15">
        <f>NL!$C$268*1000</f>
        <v>1.5190786913692962</v>
      </c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42"/>
      <c r="AP413" s="42"/>
      <c r="AQ413" s="42"/>
      <c r="AR413" s="42"/>
      <c r="AS413" s="42"/>
      <c r="AT413" s="42"/>
    </row>
    <row r="414" spans="1:46" x14ac:dyDescent="0.25">
      <c r="A414" s="23" t="str">
        <f t="shared" si="261"/>
        <v>CIMS.CAN.NL.Transportation Freight.Freight.MarineDiesel StandardService requestedCIMS.Generic Fuels.Diesel</v>
      </c>
      <c r="B414" s="1" t="s">
        <v>169</v>
      </c>
      <c r="C414" s="1" t="s">
        <v>303</v>
      </c>
      <c r="D414" s="1" t="s">
        <v>235</v>
      </c>
      <c r="E414" s="1" t="s">
        <v>239</v>
      </c>
      <c r="F414" s="1" t="s">
        <v>245</v>
      </c>
      <c r="G414" s="1" t="s">
        <v>233</v>
      </c>
      <c r="H414" s="15">
        <f t="shared" si="288"/>
        <v>1.3074759932726909</v>
      </c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T414" s="43">
        <f>NL!$P$268*1000</f>
        <v>1.3074759932726909</v>
      </c>
      <c r="U414" s="1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19"/>
      <c r="AP414" s="19"/>
      <c r="AQ414" s="19"/>
      <c r="AR414" s="19"/>
      <c r="AS414" s="19"/>
      <c r="AT414" s="19"/>
    </row>
    <row r="415" spans="1:46" x14ac:dyDescent="0.25">
      <c r="A415" s="23" t="str">
        <f t="shared" si="261"/>
        <v>CIMS.CAN.NL.Transportation Freight.Freight.MarineDiesel EfficientService requestedCIMS.Generic Fuels.Diesel</v>
      </c>
      <c r="B415" s="1" t="s">
        <v>169</v>
      </c>
      <c r="C415" s="1" t="s">
        <v>303</v>
      </c>
      <c r="D415" s="1" t="s">
        <v>236</v>
      </c>
      <c r="E415" s="1" t="s">
        <v>239</v>
      </c>
      <c r="F415" s="1" t="s">
        <v>245</v>
      </c>
      <c r="G415" s="1" t="s">
        <v>233</v>
      </c>
      <c r="H415" s="15">
        <f t="shared" si="288"/>
        <v>1.0421439483818877</v>
      </c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T415" s="15">
        <f>NL!$W$268*1000</f>
        <v>1.0421439483818877</v>
      </c>
      <c r="U415" s="1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19"/>
      <c r="AP415" s="19"/>
      <c r="AQ415" s="19"/>
      <c r="AR415" s="19"/>
      <c r="AS415" s="19"/>
      <c r="AT415" s="19"/>
    </row>
    <row r="416" spans="1:46" x14ac:dyDescent="0.25">
      <c r="A416" s="23" t="str">
        <f t="shared" si="261"/>
        <v>CIMS.CAN.NL.Transportation Freight.Freight.MarineFuel Oil ExistingService requestedCIMS.Generic Fuels.Fuel Oil</v>
      </c>
      <c r="B416" s="1" t="s">
        <v>169</v>
      </c>
      <c r="C416" s="1" t="s">
        <v>303</v>
      </c>
      <c r="D416" s="1" t="s">
        <v>246</v>
      </c>
      <c r="E416" s="1" t="s">
        <v>239</v>
      </c>
      <c r="F416" s="1" t="s">
        <v>249</v>
      </c>
      <c r="G416" s="1" t="s">
        <v>233</v>
      </c>
      <c r="H416" s="15">
        <f t="shared" si="288"/>
        <v>1.5190786913692962</v>
      </c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T416" s="15">
        <f>NL!$C$268*1000</f>
        <v>1.5190786913692962</v>
      </c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42"/>
      <c r="AP416" s="42"/>
      <c r="AQ416" s="42"/>
      <c r="AR416" s="42"/>
      <c r="AS416" s="42"/>
      <c r="AT416" s="42"/>
    </row>
    <row r="417" spans="1:48" x14ac:dyDescent="0.25">
      <c r="A417" s="23" t="str">
        <f t="shared" si="261"/>
        <v>CIMS.CAN.NL.Transportation Freight.Freight.MarineFuel Oil StandardService requestedCIMS.Generic Fuels.Fuel Oil</v>
      </c>
      <c r="B417" s="1" t="s">
        <v>169</v>
      </c>
      <c r="C417" s="1" t="s">
        <v>303</v>
      </c>
      <c r="D417" s="1" t="s">
        <v>247</v>
      </c>
      <c r="E417" s="1" t="s">
        <v>239</v>
      </c>
      <c r="F417" s="1" t="s">
        <v>249</v>
      </c>
      <c r="G417" s="1" t="s">
        <v>233</v>
      </c>
      <c r="H417" s="15">
        <f t="shared" si="288"/>
        <v>1.3074759932726909</v>
      </c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T417" s="43">
        <f>NL!$P$268*1000</f>
        <v>1.3074759932726909</v>
      </c>
      <c r="U417" s="1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19"/>
      <c r="AP417" s="19"/>
      <c r="AQ417" s="19"/>
      <c r="AR417" s="19"/>
      <c r="AS417" s="19"/>
      <c r="AT417" s="19"/>
    </row>
    <row r="418" spans="1:48" x14ac:dyDescent="0.25">
      <c r="A418" s="23" t="str">
        <f t="shared" si="261"/>
        <v>CIMS.CAN.NL.Transportation Freight.Freight.MarineFuel Oil EfficientService requestedCIMS.Generic Fuels.Fuel Oil</v>
      </c>
      <c r="B418" s="1" t="s">
        <v>169</v>
      </c>
      <c r="C418" s="1" t="s">
        <v>303</v>
      </c>
      <c r="D418" s="1" t="s">
        <v>248</v>
      </c>
      <c r="E418" s="1" t="s">
        <v>239</v>
      </c>
      <c r="F418" s="1" t="s">
        <v>249</v>
      </c>
      <c r="G418" s="1" t="s">
        <v>233</v>
      </c>
      <c r="H418" s="15">
        <f t="shared" si="288"/>
        <v>1.0421439483818877</v>
      </c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T418" s="15">
        <f>NL!$W$268*1000</f>
        <v>1.0421439483818877</v>
      </c>
      <c r="U418" s="1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19"/>
      <c r="AP418" s="19"/>
      <c r="AQ418" s="19"/>
      <c r="AR418" s="19"/>
      <c r="AS418" s="19"/>
      <c r="AT418" s="19"/>
    </row>
    <row r="419" spans="1:48" x14ac:dyDescent="0.25">
      <c r="A419" s="23" t="str">
        <f t="shared" si="261"/>
        <v>CIMS.CAN.NL.Transportation Freight.Freight.MarineDiesel ExistingMarket share</v>
      </c>
      <c r="B419" s="1" t="s">
        <v>169</v>
      </c>
      <c r="C419" s="1" t="s">
        <v>303</v>
      </c>
      <c r="D419" s="1" t="s">
        <v>234</v>
      </c>
      <c r="E419" s="1" t="s">
        <v>240</v>
      </c>
      <c r="G419" s="1" t="s">
        <v>241</v>
      </c>
      <c r="H419" s="15">
        <f t="shared" si="288"/>
        <v>0.96367436305732479</v>
      </c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T419" s="15">
        <f>NL!$C$272</f>
        <v>0.96367436305732479</v>
      </c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42"/>
      <c r="AP419" s="42"/>
      <c r="AQ419" s="42"/>
      <c r="AR419" s="42"/>
      <c r="AS419" s="42"/>
      <c r="AT419" s="42"/>
    </row>
    <row r="420" spans="1:48" x14ac:dyDescent="0.25">
      <c r="A420" s="23" t="str">
        <f t="shared" si="261"/>
        <v>CIMS.CAN.NL.Transportation Freight.Freight.MarineFuel Oil ExistingMarket share</v>
      </c>
      <c r="B420" s="1" t="s">
        <v>169</v>
      </c>
      <c r="C420" s="1" t="s">
        <v>303</v>
      </c>
      <c r="D420" s="1" t="s">
        <v>246</v>
      </c>
      <c r="E420" s="1" t="s">
        <v>240</v>
      </c>
      <c r="G420" s="1" t="s">
        <v>241</v>
      </c>
      <c r="H420" s="15">
        <f t="shared" si="288"/>
        <v>3.6325636942675162E-2</v>
      </c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T420" s="15">
        <f>NL!$C$278</f>
        <v>3.6325636942675162E-2</v>
      </c>
      <c r="U420" s="1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19"/>
      <c r="AP420" s="19"/>
      <c r="AQ420" s="19"/>
      <c r="AR420" s="19"/>
      <c r="AS420" s="19"/>
      <c r="AT420" s="19"/>
    </row>
    <row r="421" spans="1:48" x14ac:dyDescent="0.25"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</row>
    <row r="422" spans="1:48" x14ac:dyDescent="0.25">
      <c r="A422" s="23" t="str">
        <f t="shared" ref="A422:A458" si="289">B422&amp;D422&amp;E422&amp;F422</f>
        <v>CIMS.CAN.YTService requestedCIMS.CAN.YT.Transportation Freight</v>
      </c>
      <c r="B422" s="1" t="s">
        <v>175</v>
      </c>
      <c r="C422" s="1" t="s">
        <v>304</v>
      </c>
      <c r="E422" s="1" t="s">
        <v>239</v>
      </c>
      <c r="F422" s="6" t="s">
        <v>176</v>
      </c>
      <c r="G422" s="1" t="s">
        <v>232</v>
      </c>
      <c r="H422" s="5">
        <f t="shared" ref="H422:R422" si="290">INDEX($T422:$AT422,MATCH(H$1,$T$2:$AT$2,0))</f>
        <v>104854260.45362788</v>
      </c>
      <c r="I422" s="5">
        <f t="shared" si="290"/>
        <v>78112820.825069323</v>
      </c>
      <c r="J422" s="5">
        <f t="shared" si="290"/>
        <v>74856993.844644561</v>
      </c>
      <c r="K422" s="5">
        <f t="shared" si="290"/>
        <v>90103544.822417259</v>
      </c>
      <c r="L422" s="5">
        <f t="shared" si="290"/>
        <v>114950430.52843009</v>
      </c>
      <c r="M422" s="5">
        <f t="shared" si="290"/>
        <v>119757322.01185405</v>
      </c>
      <c r="N422" s="5">
        <f t="shared" si="290"/>
        <v>124809413.2706728</v>
      </c>
      <c r="O422" s="5">
        <f t="shared" si="290"/>
        <v>130119211.95771362</v>
      </c>
      <c r="P422" s="5">
        <f t="shared" si="290"/>
        <v>135699863.74180132</v>
      </c>
      <c r="Q422" s="5">
        <f t="shared" si="290"/>
        <v>141565184.85298601</v>
      </c>
      <c r="R422" s="5">
        <f t="shared" si="290"/>
        <v>147729696.28790477</v>
      </c>
      <c r="T422" s="5">
        <f>SUM(YT!C$209,YT!C$247,YT!C$285,YT!C$71,YT!C$105,YT!C$173)*1000</f>
        <v>104854260.45362788</v>
      </c>
      <c r="U422" s="5">
        <f>SUM(YT!D$209,YT!D$247,YT!D$285,YT!D$71,YT!D$105,YT!D$173)*1000</f>
        <v>93945522.197021663</v>
      </c>
      <c r="V422" s="5">
        <f>SUM(YT!E$209,YT!E$247,YT!E$285,YT!E$71,YT!E$105,YT!E$173)*1000</f>
        <v>91364227.158283934</v>
      </c>
      <c r="W422" s="5">
        <f>SUM(YT!F$209,YT!F$247,YT!F$285,YT!F$71,YT!F$105,YT!F$173)*1000</f>
        <v>85228097.413501322</v>
      </c>
      <c r="X422" s="5">
        <f>SUM(YT!G$209,YT!G$247,YT!G$285,YT!G$71,YT!G$105,YT!G$173)*1000</f>
        <v>77489773.742988512</v>
      </c>
      <c r="Y422" s="5">
        <f>SUM(YT!H$209,YT!H$247,YT!H$285,YT!H$71,YT!H$105,YT!H$173)*1000</f>
        <v>78112820.825069323</v>
      </c>
      <c r="Z422" s="5">
        <f>SUM(YT!I$209,YT!I$247,YT!I$285,YT!I$71,YT!I$105,YT!I$173)*1000</f>
        <v>77421217.521793038</v>
      </c>
      <c r="AA422" s="5">
        <f>SUM(YT!J$209,YT!J$247,YT!J$285,YT!J$71,YT!J$105,YT!J$173)*1000</f>
        <v>76545600.159050465</v>
      </c>
      <c r="AB422" s="5">
        <f>SUM(YT!K$209,YT!K$247,YT!K$285,YT!K$71,YT!K$105,YT!K$173)*1000</f>
        <v>82756710.573571846</v>
      </c>
      <c r="AC422" s="5">
        <f>SUM(YT!L$209,YT!L$247,YT!L$285,YT!L$71,YT!L$105,YT!L$173)*1000</f>
        <v>66325676.675475173</v>
      </c>
      <c r="AD422" s="5">
        <f>SUM(YT!M$209,YT!M$247,YT!M$285,YT!M$71,YT!M$105,YT!M$173)*1000</f>
        <v>74856993.844644561</v>
      </c>
      <c r="AE422" s="5">
        <f>SUM(YT!N$209,YT!N$247,YT!N$285,YT!N$71,YT!N$105,YT!N$173)*1000</f>
        <v>74728798.608464628</v>
      </c>
      <c r="AF422" s="5">
        <f>SUM(YT!O$209,YT!O$247,YT!O$285,YT!O$71,YT!O$105,YT!O$173)*1000</f>
        <v>80100375.26256229</v>
      </c>
      <c r="AG422" s="5">
        <f>SUM(YT!P$209,YT!P$247,YT!P$285,YT!P$71,YT!P$105,YT!P$173)*1000</f>
        <v>76597571.079425946</v>
      </c>
      <c r="AH422" s="5">
        <f>SUM(YT!Q$209,YT!Q$247,YT!Q$285,YT!Q$71,YT!Q$105,YT!Q$173)*1000</f>
        <v>85387568.466285169</v>
      </c>
      <c r="AI422" s="5">
        <f>SUM(YT!R$209,YT!R$247,YT!R$285,YT!R$71,YT!R$105,YT!R$173)*1000</f>
        <v>90103544.822417259</v>
      </c>
      <c r="AJ422" s="5">
        <f>SUM(YT!S$209,YT!S$247,YT!S$285,YT!S$71,YT!S$105,YT!S$173)*1000</f>
        <v>102910874.43627667</v>
      </c>
      <c r="AK422" s="5">
        <f>SUM(YT!T$209,YT!T$247,YT!T$285,YT!T$71,YT!T$105,YT!T$173)*1000</f>
        <v>116602087.57646117</v>
      </c>
      <c r="AL422" s="5">
        <f>SUM(YT!U$209,YT!U$247,YT!U$285,YT!U$71,YT!U$105,YT!U$173)*1000</f>
        <v>113875666.30226839</v>
      </c>
      <c r="AM422" s="5">
        <f>SUM(YT!V$209,YT!V$247,YT!V$285,YT!V$71,YT!V$105,YT!V$173)*1000</f>
        <v>114950430.52843009</v>
      </c>
      <c r="AN422" s="5">
        <f>SUM(YT!W$209,YT!W$247,YT!W$285,YT!W$71,YT!W$105,YT!W$173)*1000</f>
        <v>109138921.0678682</v>
      </c>
      <c r="AO422" s="19">
        <f t="shared" ref="AO422" si="291">SUM(AO425:AO427)</f>
        <v>119757322.01185405</v>
      </c>
      <c r="AP422" s="19">
        <f t="shared" ref="AP422:AT422" si="292">SUM(AP425:AP427)</f>
        <v>124809413.2706728</v>
      </c>
      <c r="AQ422" s="19">
        <f t="shared" si="292"/>
        <v>130119211.95771362</v>
      </c>
      <c r="AR422" s="19">
        <f t="shared" si="292"/>
        <v>135699863.74180132</v>
      </c>
      <c r="AS422" s="19">
        <f t="shared" si="292"/>
        <v>141565184.85298601</v>
      </c>
      <c r="AT422" s="19">
        <f t="shared" si="292"/>
        <v>147729696.28790477</v>
      </c>
    </row>
    <row r="423" spans="1:48" x14ac:dyDescent="0.25">
      <c r="A423" s="23" t="str">
        <f t="shared" si="289"/>
        <v>CIMS.CAN.YT.Transportation FreightService requestedCIMS.CAN.YT.Transportation Freight.Freight</v>
      </c>
      <c r="B423" s="1" t="s">
        <v>176</v>
      </c>
      <c r="C423" s="1" t="s">
        <v>304</v>
      </c>
      <c r="E423" s="1" t="s">
        <v>239</v>
      </c>
      <c r="F423" s="1" t="s">
        <v>177</v>
      </c>
      <c r="G423" s="1" t="s">
        <v>232</v>
      </c>
      <c r="H423" s="24">
        <v>1</v>
      </c>
      <c r="I423" s="24">
        <v>1</v>
      </c>
      <c r="J423" s="24">
        <v>1</v>
      </c>
      <c r="K423" s="24">
        <v>1</v>
      </c>
      <c r="L423" s="24">
        <v>1</v>
      </c>
      <c r="M423" s="24">
        <v>1</v>
      </c>
      <c r="N423" s="24">
        <v>1</v>
      </c>
      <c r="O423" s="24">
        <v>1</v>
      </c>
      <c r="P423" s="24">
        <v>1</v>
      </c>
      <c r="Q423" s="24">
        <v>1</v>
      </c>
      <c r="R423" s="24">
        <v>1</v>
      </c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7"/>
      <c r="AP423" s="27"/>
      <c r="AQ423" s="27"/>
      <c r="AR423" s="27"/>
      <c r="AS423" s="27"/>
      <c r="AT423" s="27"/>
    </row>
    <row r="424" spans="1:48" x14ac:dyDescent="0.25">
      <c r="A424" s="23" t="str">
        <f t="shared" si="289"/>
        <v>CIMS.CAN.YT.Transportation FreightService requestedCIMS.CAN.YT.Transportation Freight.Off Road</v>
      </c>
      <c r="B424" s="1" t="s">
        <v>176</v>
      </c>
      <c r="C424" s="1" t="s">
        <v>304</v>
      </c>
      <c r="E424" s="1" t="s">
        <v>239</v>
      </c>
      <c r="F424" s="1" t="s">
        <v>178</v>
      </c>
      <c r="G424" s="1" t="s">
        <v>232</v>
      </c>
      <c r="H424" s="24">
        <f>INDEX(Inputs!$C$27:$C$41,MATCH($F424,Inputs!$B$27:$B$41,0))</f>
        <v>0.11</v>
      </c>
      <c r="I424" s="24">
        <f>INDEX(Inputs!$C$27:$C$41,MATCH($F424,Inputs!$B$27:$B$41,0))</f>
        <v>0.11</v>
      </c>
      <c r="J424" s="24">
        <f>INDEX(Inputs!$C$27:$C$41,MATCH($F424,Inputs!$B$27:$B$41,0))</f>
        <v>0.11</v>
      </c>
      <c r="K424" s="24">
        <f>INDEX(Inputs!$C$27:$C$41,MATCH($F424,Inputs!$B$27:$B$41,0))</f>
        <v>0.11</v>
      </c>
      <c r="L424" s="24">
        <f>INDEX(Inputs!$C$27:$C$41,MATCH($F424,Inputs!$B$27:$B$41,0))</f>
        <v>0.11</v>
      </c>
      <c r="M424" s="24">
        <f>INDEX(Inputs!$C$27:$C$41,MATCH($F424,Inputs!$B$27:$B$41,0))</f>
        <v>0.11</v>
      </c>
      <c r="N424" s="24">
        <f>INDEX(Inputs!$C$27:$C$41,MATCH($F424,Inputs!$B$27:$B$41,0))</f>
        <v>0.11</v>
      </c>
      <c r="O424" s="24">
        <f>INDEX(Inputs!$C$27:$C$41,MATCH($F424,Inputs!$B$27:$B$41,0))</f>
        <v>0.11</v>
      </c>
      <c r="P424" s="24">
        <f>INDEX(Inputs!$C$27:$C$41,MATCH($F424,Inputs!$B$27:$B$41,0))</f>
        <v>0.11</v>
      </c>
      <c r="Q424" s="24">
        <f>INDEX(Inputs!$C$27:$C$41,MATCH($F424,Inputs!$B$27:$B$41,0))</f>
        <v>0.11</v>
      </c>
      <c r="R424" s="24">
        <f>INDEX(Inputs!$C$27:$C$41,MATCH($F424,Inputs!$B$27:$B$41,0))</f>
        <v>0.11</v>
      </c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7"/>
      <c r="AP424" s="27"/>
      <c r="AQ424" s="27"/>
      <c r="AR424" s="27"/>
      <c r="AS424" s="27"/>
      <c r="AT424" s="27"/>
    </row>
    <row r="425" spans="1:48" x14ac:dyDescent="0.25">
      <c r="A425" s="23" t="str">
        <f t="shared" si="289"/>
        <v>CIMS.CAN.YT.Transportation Freight.FreightService requestedCIMS.CAN.YT.Transportation Freight.Freight.Land</v>
      </c>
      <c r="B425" s="1" t="s">
        <v>177</v>
      </c>
      <c r="C425" s="1" t="s">
        <v>304</v>
      </c>
      <c r="E425" s="1" t="s">
        <v>239</v>
      </c>
      <c r="F425" s="1" t="s">
        <v>179</v>
      </c>
      <c r="G425" s="1" t="s">
        <v>232</v>
      </c>
      <c r="H425" s="15">
        <f t="shared" ref="H425:R425" si="293">INDEX($T425:$AT425,MATCH(H$1,$T$2:$AT$2,0))/INDEX($T422:$AT422,MATCH(H$1,$T$2:$AT$2,0))</f>
        <v>0.84009657211902855</v>
      </c>
      <c r="I425" s="15">
        <f t="shared" si="293"/>
        <v>0.66000674254572667</v>
      </c>
      <c r="J425" s="15">
        <f t="shared" si="293"/>
        <v>0.70582370273141892</v>
      </c>
      <c r="K425" s="15">
        <f t="shared" si="293"/>
        <v>0.77043325582528366</v>
      </c>
      <c r="L425" s="15">
        <f t="shared" si="293"/>
        <v>0.81687809292198743</v>
      </c>
      <c r="M425" s="15">
        <f t="shared" si="293"/>
        <v>0.82408620561970858</v>
      </c>
      <c r="N425" s="15">
        <f t="shared" si="293"/>
        <v>0.83106357472113235</v>
      </c>
      <c r="O425" s="15">
        <f t="shared" si="293"/>
        <v>0.83781288226601436</v>
      </c>
      <c r="P425" s="15">
        <f t="shared" si="293"/>
        <v>0.84433718368437471</v>
      </c>
      <c r="Q425" s="15">
        <f t="shared" si="293"/>
        <v>0.85063987227885696</v>
      </c>
      <c r="R425" s="15">
        <f t="shared" si="293"/>
        <v>0.85672464450009589</v>
      </c>
      <c r="T425" s="5">
        <f>SUM(YT!C$209,YT!C$71,YT!C$105,YT!C$173)*1000</f>
        <v>88087704.779168606</v>
      </c>
      <c r="U425" s="5">
        <f>SUM(YT!D$209,YT!D$71,YT!D$105,YT!D$173)*1000</f>
        <v>75551617.002377808</v>
      </c>
      <c r="V425" s="5">
        <f>SUM(YT!E$209,YT!E$71,YT!E$105,YT!E$173)*1000</f>
        <v>69242298.216394648</v>
      </c>
      <c r="W425" s="5">
        <f>SUM(YT!F$209,YT!F$71,YT!F$105,YT!F$173)*1000</f>
        <v>56077663.061147504</v>
      </c>
      <c r="X425" s="5">
        <f>SUM(YT!G$209,YT!G$71,YT!G$105,YT!G$173)*1000</f>
        <v>51385597.452605799</v>
      </c>
      <c r="Y425" s="5">
        <f>SUM(YT!H$209,YT!H$71,YT!H$105,YT!H$173)*1000</f>
        <v>51554988.423812002</v>
      </c>
      <c r="Z425" s="5">
        <f>SUM(YT!I$209,YT!I$71,YT!I$105,YT!I$173)*1000</f>
        <v>47770722.647860788</v>
      </c>
      <c r="AA425" s="5">
        <f>SUM(YT!J$209,YT!J$71,YT!J$105,YT!J$173)*1000</f>
        <v>48208076.193272777</v>
      </c>
      <c r="AB425" s="5">
        <f>SUM(YT!K$209,YT!K$71,YT!K$105,YT!K$173)*1000</f>
        <v>57799346.840475857</v>
      </c>
      <c r="AC425" s="5">
        <f>SUM(YT!L$209,YT!L$71,YT!L$105,YT!L$173)*1000</f>
        <v>44719599.960892238</v>
      </c>
      <c r="AD425" s="5">
        <f>SUM(YT!M$209,YT!M$71,YT!M$105,YT!M$173)*1000</f>
        <v>52835840.570770055</v>
      </c>
      <c r="AE425" s="5">
        <f>SUM(YT!N$209,YT!N$71,YT!N$105,YT!N$173)*1000</f>
        <v>56601704.557885282</v>
      </c>
      <c r="AF425" s="5">
        <f>SUM(YT!O$209,YT!O$71,YT!O$105,YT!O$173)*1000</f>
        <v>60258164.095103472</v>
      </c>
      <c r="AG425" s="5">
        <f>SUM(YT!P$209,YT!P$71,YT!P$105,YT!P$173)*1000</f>
        <v>57706943.640005276</v>
      </c>
      <c r="AH425" s="5">
        <f>SUM(YT!Q$209,YT!Q$71,YT!Q$105,YT!Q$173)*1000</f>
        <v>67208578.316739276</v>
      </c>
      <c r="AI425" s="5">
        <f>SUM(YT!R$209,YT!R$71,YT!R$105,YT!R$173)*1000</f>
        <v>69418767.398934305</v>
      </c>
      <c r="AJ425" s="5">
        <f>SUM(YT!S$209,YT!S$71,YT!S$105,YT!S$173)*1000</f>
        <v>82329605.051331595</v>
      </c>
      <c r="AK425" s="5">
        <f>SUM(YT!T$209,YT!T$71,YT!T$105,YT!T$173)*1000</f>
        <v>97565260.347922444</v>
      </c>
      <c r="AL425" s="5">
        <f>SUM(YT!U$209,YT!U$71,YT!U$105,YT!U$173)*1000</f>
        <v>93946527.270926073</v>
      </c>
      <c r="AM425" s="5">
        <f>SUM(YT!V$209,YT!V$71,YT!V$105,YT!V$173)*1000</f>
        <v>93900488.470625371</v>
      </c>
      <c r="AN425" s="5">
        <f>SUM(YT!W$209,YT!W$71,YT!W$105,YT!W$173)*1000</f>
        <v>88777026.052533537</v>
      </c>
      <c r="AO425" s="19">
        <f t="shared" ref="AO425" si="294">SUM(AO428:AO429)</f>
        <v>98690357.091926411</v>
      </c>
      <c r="AP425" s="19">
        <f t="shared" ref="AP425:AT425" si="295">SUM(AP428:AP429)</f>
        <v>103724557.15157247</v>
      </c>
      <c r="AQ425" s="19">
        <f t="shared" si="295"/>
        <v>109015552.00847448</v>
      </c>
      <c r="AR425" s="19">
        <f t="shared" si="295"/>
        <v>114576440.77810593</v>
      </c>
      <c r="AS425" s="19">
        <f t="shared" si="295"/>
        <v>120420990.76247679</v>
      </c>
      <c r="AT425" s="19">
        <f t="shared" si="295"/>
        <v>126563671.53436235</v>
      </c>
    </row>
    <row r="426" spans="1:48" x14ac:dyDescent="0.25">
      <c r="A426" s="23" t="str">
        <f t="shared" si="289"/>
        <v>CIMS.CAN.YT.Transportation Freight.FreightService requestedCIMS.CAN.YT.Transportation Freight.Freight.Marine</v>
      </c>
      <c r="B426" s="1" t="s">
        <v>177</v>
      </c>
      <c r="C426" s="1" t="s">
        <v>304</v>
      </c>
      <c r="E426" s="1" t="s">
        <v>239</v>
      </c>
      <c r="F426" s="1" t="s">
        <v>180</v>
      </c>
      <c r="G426" s="1" t="s">
        <v>232</v>
      </c>
      <c r="H426" s="15">
        <f t="shared" ref="H426:R426" si="296">INDEX($T426:$AT426,MATCH(H$1,$T$2:$AT$2,0))/INDEX($T422:$AT422,MATCH(H$1,$T$2:$AT$2,0))</f>
        <v>0.1572212805321215</v>
      </c>
      <c r="I426" s="15">
        <f t="shared" si="296"/>
        <v>0.3369800912613744</v>
      </c>
      <c r="J426" s="15">
        <f t="shared" si="296"/>
        <v>0.29055450025003249</v>
      </c>
      <c r="K426" s="15">
        <f t="shared" si="296"/>
        <v>0.22760896175900891</v>
      </c>
      <c r="L426" s="15">
        <f t="shared" si="296"/>
        <v>0.1802187787781642</v>
      </c>
      <c r="M426" s="15">
        <f t="shared" si="296"/>
        <v>0.17298504894596173</v>
      </c>
      <c r="N426" s="15">
        <f t="shared" si="296"/>
        <v>0.16598288275685441</v>
      </c>
      <c r="O426" s="15">
        <f t="shared" si="296"/>
        <v>0.1592095886393031</v>
      </c>
      <c r="P426" s="15">
        <f t="shared" si="296"/>
        <v>0.15266210030450014</v>
      </c>
      <c r="Q426" s="15">
        <f t="shared" si="296"/>
        <v>0.14633701239023891</v>
      </c>
      <c r="R426" s="15">
        <f t="shared" si="296"/>
        <v>0.14023061530895461</v>
      </c>
      <c r="T426" s="5">
        <f>SUM(YT!C$247)*1000</f>
        <v>16485321.097767962</v>
      </c>
      <c r="U426" s="5">
        <f>SUM(YT!D$247)*1000</f>
        <v>18160588.082448859</v>
      </c>
      <c r="V426" s="5">
        <f>SUM(YT!E$247)*1000</f>
        <v>21849009.404547572</v>
      </c>
      <c r="W426" s="5">
        <f>SUM(YT!F$247)*1000</f>
        <v>28938348.997650798</v>
      </c>
      <c r="X426" s="5">
        <f>SUM(YT!G$247)*1000</f>
        <v>25880444.362189379</v>
      </c>
      <c r="Y426" s="5">
        <f>SUM(YT!H$247)*1000</f>
        <v>26322465.490315247</v>
      </c>
      <c r="Z426" s="5">
        <f>SUM(YT!I$247)*1000</f>
        <v>29409617.178842817</v>
      </c>
      <c r="AA426" s="5">
        <f>SUM(YT!J$247)*1000</f>
        <v>28113500.226762779</v>
      </c>
      <c r="AB426" s="5">
        <f>SUM(YT!K$247)*1000</f>
        <v>24733375.689107418</v>
      </c>
      <c r="AC426" s="5">
        <f>SUM(YT!L$247)*1000</f>
        <v>21409212.748588577</v>
      </c>
      <c r="AD426" s="5">
        <f>SUM(YT!M$247)*1000</f>
        <v>21750036.436750457</v>
      </c>
      <c r="AE426" s="5">
        <f>SUM(YT!N$247)*1000</f>
        <v>17832329.300505579</v>
      </c>
      <c r="AF426" s="5">
        <f>SUM(YT!O$247)*1000</f>
        <v>19610408.611839119</v>
      </c>
      <c r="AG426" s="5">
        <f>SUM(YT!P$247)*1000</f>
        <v>18660572.06827157</v>
      </c>
      <c r="AH426" s="5">
        <f>SUM(YT!Q$247)*1000</f>
        <v>17951299.792112764</v>
      </c>
      <c r="AI426" s="5">
        <f>SUM(YT!R$247)*1000</f>
        <v>20508374.287836716</v>
      </c>
      <c r="AJ426" s="5">
        <f>SUM(YT!S$247)*1000</f>
        <v>20395060.827058282</v>
      </c>
      <c r="AK426" s="5">
        <f>SUM(YT!T$247)*1000</f>
        <v>18781627.072218452</v>
      </c>
      <c r="AL426" s="5">
        <f>SUM(YT!U$247)*1000</f>
        <v>19585832.815442063</v>
      </c>
      <c r="AM426" s="5">
        <f>SUM(YT!V$247)*1000</f>
        <v>20716226.209857874</v>
      </c>
      <c r="AN426" s="5">
        <f>SUM(YT!W$247)*1000</f>
        <v>20068005.031811859</v>
      </c>
      <c r="AO426" s="47">
        <f t="shared" ref="AO426:AO466" si="297">AM426*(1+$AV426)^5</f>
        <v>20716226.209857874</v>
      </c>
      <c r="AP426" s="19">
        <f t="shared" ref="AP426:AP428" si="298">AO426*(1+$AV426)^5</f>
        <v>20716226.209857874</v>
      </c>
      <c r="AQ426" s="19">
        <f t="shared" ref="AQ426:AQ428" si="299">AP426*(1+$AV426)^5</f>
        <v>20716226.209857874</v>
      </c>
      <c r="AR426" s="19">
        <f t="shared" ref="AR426:AR428" si="300">AQ426*(1+$AV426)^5</f>
        <v>20716226.209857874</v>
      </c>
      <c r="AS426" s="19">
        <f t="shared" ref="AS426:AS428" si="301">AR426*(1+$AV426)^5</f>
        <v>20716226.209857874</v>
      </c>
      <c r="AT426" s="19">
        <f t="shared" ref="AT426:AT428" si="302">AS426*(1+$AV426)^5</f>
        <v>20716226.209857874</v>
      </c>
      <c r="AV426" s="46">
        <f t="shared" ref="AV426" si="303">AV388</f>
        <v>0</v>
      </c>
    </row>
    <row r="427" spans="1:48" x14ac:dyDescent="0.25">
      <c r="A427" s="23" t="str">
        <f t="shared" si="289"/>
        <v>CIMS.CAN.YT.Transportation Freight.FreightService requestedCIMS.CAN.YT.Transportation Freight.Freight.Air</v>
      </c>
      <c r="B427" s="1" t="s">
        <v>177</v>
      </c>
      <c r="C427" s="1" t="s">
        <v>304</v>
      </c>
      <c r="E427" s="1" t="s">
        <v>239</v>
      </c>
      <c r="F427" s="1" t="s">
        <v>181</v>
      </c>
      <c r="G427" s="1" t="s">
        <v>232</v>
      </c>
      <c r="H427" s="15">
        <f t="shared" ref="H427:R427" si="304">INDEX($T427:$AT427,MATCH(H$1,$T$2:$AT$2,0))/INDEX($T422:$AT422,MATCH(H$1,$T$2:$AT$2,0))</f>
        <v>2.6821473488497544E-3</v>
      </c>
      <c r="I427" s="15">
        <f t="shared" si="304"/>
        <v>3.0131661928990924E-3</v>
      </c>
      <c r="J427" s="15">
        <f t="shared" si="304"/>
        <v>3.6217970185485255E-3</v>
      </c>
      <c r="K427" s="15">
        <f t="shared" si="304"/>
        <v>1.9577824157074796E-3</v>
      </c>
      <c r="L427" s="15">
        <f t="shared" si="304"/>
        <v>2.9031282998484235E-3</v>
      </c>
      <c r="M427" s="15">
        <f t="shared" si="304"/>
        <v>2.9287454343297744E-3</v>
      </c>
      <c r="N427" s="15">
        <f t="shared" si="304"/>
        <v>2.9535425220131696E-3</v>
      </c>
      <c r="O427" s="15">
        <f t="shared" si="304"/>
        <v>2.9775290946825856E-3</v>
      </c>
      <c r="P427" s="15">
        <f t="shared" si="304"/>
        <v>3.0007160111251985E-3</v>
      </c>
      <c r="Q427" s="15">
        <f t="shared" si="304"/>
        <v>3.023115330904142E-3</v>
      </c>
      <c r="R427" s="15">
        <f t="shared" si="304"/>
        <v>3.0447401909495654E-3</v>
      </c>
      <c r="T427" s="5">
        <f>SUM(YT!C$285)*1000</f>
        <v>281234.57669129968</v>
      </c>
      <c r="U427" s="5">
        <f>SUM(YT!D$285)*1000</f>
        <v>233317.11219499895</v>
      </c>
      <c r="V427" s="5">
        <f>SUM(YT!E$285)*1000</f>
        <v>272919.53734171501</v>
      </c>
      <c r="W427" s="5">
        <f>SUM(YT!F$285)*1000</f>
        <v>212085.35470302196</v>
      </c>
      <c r="X427" s="5">
        <f>SUM(YT!G$285)*1000</f>
        <v>223731.92819333094</v>
      </c>
      <c r="Y427" s="5">
        <f>SUM(YT!H$285)*1000</f>
        <v>235366.91094208308</v>
      </c>
      <c r="Z427" s="5">
        <f>SUM(YT!I$285)*1000</f>
        <v>240877.69508942106</v>
      </c>
      <c r="AA427" s="5">
        <f>SUM(YT!J$285)*1000</f>
        <v>224023.73901490899</v>
      </c>
      <c r="AB427" s="5">
        <f>SUM(YT!K$285)*1000</f>
        <v>223988.04398857077</v>
      </c>
      <c r="AC427" s="5">
        <f>SUM(YT!L$285)*1000</f>
        <v>196863.96599435725</v>
      </c>
      <c r="AD427" s="5">
        <f>SUM(YT!M$285)*1000</f>
        <v>271116.83712403901</v>
      </c>
      <c r="AE427" s="5">
        <f>SUM(YT!N$285)*1000</f>
        <v>294764.7500737618</v>
      </c>
      <c r="AF427" s="5">
        <f>SUM(YT!O$285)*1000</f>
        <v>231802.55561968687</v>
      </c>
      <c r="AG427" s="5">
        <f>SUM(YT!P$285)*1000</f>
        <v>230055.37114911759</v>
      </c>
      <c r="AH427" s="5">
        <f>SUM(YT!Q$285)*1000</f>
        <v>227690.35743312506</v>
      </c>
      <c r="AI427" s="5">
        <f>SUM(YT!R$285)*1000</f>
        <v>176403.13564623924</v>
      </c>
      <c r="AJ427" s="5">
        <f>SUM(YT!S$285)*1000</f>
        <v>186208.55788678845</v>
      </c>
      <c r="AK427" s="5">
        <f>SUM(YT!T$285)*1000</f>
        <v>255200.15632027111</v>
      </c>
      <c r="AL427" s="5">
        <f>SUM(YT!U$285)*1000</f>
        <v>343306.21590022353</v>
      </c>
      <c r="AM427" s="5">
        <f>SUM(YT!V$285)*1000</f>
        <v>333715.84794684558</v>
      </c>
      <c r="AN427" s="5">
        <f>SUM(YT!W$285)*1000</f>
        <v>293889.98352279159</v>
      </c>
      <c r="AO427" s="47">
        <f t="shared" si="297"/>
        <v>350738.71006977814</v>
      </c>
      <c r="AP427" s="19">
        <f t="shared" si="298"/>
        <v>368629.90924244688</v>
      </c>
      <c r="AQ427" s="19">
        <f t="shared" si="299"/>
        <v>387433.73938126251</v>
      </c>
      <c r="AR427" s="19">
        <f t="shared" si="300"/>
        <v>407196.75383753103</v>
      </c>
      <c r="AS427" s="19">
        <f t="shared" si="301"/>
        <v>427967.88065134082</v>
      </c>
      <c r="AT427" s="19">
        <f t="shared" si="302"/>
        <v>449798.5436845565</v>
      </c>
      <c r="AV427" s="46">
        <f t="shared" si="274"/>
        <v>0.01</v>
      </c>
    </row>
    <row r="428" spans="1:48" x14ac:dyDescent="0.25">
      <c r="A428" s="23" t="str">
        <f t="shared" si="289"/>
        <v>CIMS.CAN.YT.Transportation Freight.Freight.LandService requestedCIMS.CAN.YT.Transportation Freight.Freight.Land.Light Medium</v>
      </c>
      <c r="B428" s="1" t="s">
        <v>179</v>
      </c>
      <c r="C428" s="1" t="s">
        <v>304</v>
      </c>
      <c r="E428" s="1" t="s">
        <v>239</v>
      </c>
      <c r="F428" s="1" t="s">
        <v>182</v>
      </c>
      <c r="G428" s="1" t="s">
        <v>232</v>
      </c>
      <c r="H428" s="15">
        <f t="shared" ref="H428:R428" si="305">INDEX($T428:$AT428,MATCH(H$1,$T$2:$AT$2,0))/INDEX($T425:$AT425,MATCH(H$1,$T$2:$AT$2,0))</f>
        <v>6.7634150738779292E-2</v>
      </c>
      <c r="I428" s="15">
        <f t="shared" si="305"/>
        <v>0.17516889128144456</v>
      </c>
      <c r="J428" s="15">
        <f t="shared" si="305"/>
        <v>0.23767630475184021</v>
      </c>
      <c r="K428" s="15">
        <f t="shared" si="305"/>
        <v>0.19211032913809117</v>
      </c>
      <c r="L428" s="15">
        <f t="shared" si="305"/>
        <v>0.16794236691306152</v>
      </c>
      <c r="M428" s="15">
        <f t="shared" si="305"/>
        <v>0.16794236691306158</v>
      </c>
      <c r="N428" s="15">
        <f t="shared" si="305"/>
        <v>0.16794236691306158</v>
      </c>
      <c r="O428" s="15">
        <f t="shared" si="305"/>
        <v>0.16794236691306158</v>
      </c>
      <c r="P428" s="15">
        <f t="shared" si="305"/>
        <v>0.16794236691306155</v>
      </c>
      <c r="Q428" s="15">
        <f t="shared" si="305"/>
        <v>0.16794236691306155</v>
      </c>
      <c r="R428" s="15">
        <f t="shared" si="305"/>
        <v>0.16794236691306155</v>
      </c>
      <c r="T428" s="5">
        <f>SUM(YT!C$71,YT!C$105)*1000</f>
        <v>5957737.1032673782</v>
      </c>
      <c r="U428" s="5">
        <f>SUM(YT!D$71,YT!D$105)*1000</f>
        <v>6519410.5354577927</v>
      </c>
      <c r="V428" s="5">
        <f>SUM(YT!E$71,YT!E$105)*1000</f>
        <v>6563630.3733647391</v>
      </c>
      <c r="W428" s="5">
        <f>SUM(YT!F$71,YT!F$105)*1000</f>
        <v>7772236.1623485126</v>
      </c>
      <c r="X428" s="5">
        <f>SUM(YT!G$71,YT!G$105)*1000</f>
        <v>8642672.5775530618</v>
      </c>
      <c r="Y428" s="5">
        <f>SUM(YT!H$71,YT!H$105)*1000</f>
        <v>9030830.1622268576</v>
      </c>
      <c r="Z428" s="5">
        <f>SUM(YT!I$71,YT!I$105)*1000</f>
        <v>11153319.844959581</v>
      </c>
      <c r="AA428" s="5">
        <f>SUM(YT!J$71,YT!J$105)*1000</f>
        <v>10309881.65596408</v>
      </c>
      <c r="AB428" s="5">
        <f>SUM(YT!K$71,YT!K$105)*1000</f>
        <v>11304363.595249802</v>
      </c>
      <c r="AC428" s="5">
        <f>SUM(YT!L$71,YT!L$105)*1000</f>
        <v>11146793.416763518</v>
      </c>
      <c r="AD428" s="5">
        <f>SUM(YT!M$71,YT!M$105)*1000</f>
        <v>12557827.345317986</v>
      </c>
      <c r="AE428" s="5">
        <f>SUM(YT!N$71,YT!N$105)*1000</f>
        <v>11984503.88315193</v>
      </c>
      <c r="AF428" s="5">
        <f>SUM(YT!O$71,YT!O$105)*1000</f>
        <v>12459057.068236168</v>
      </c>
      <c r="AG428" s="5">
        <f>SUM(YT!P$71,YT!P$105)*1000</f>
        <v>13423548.53063583</v>
      </c>
      <c r="AH428" s="5">
        <f>SUM(YT!Q$71,YT!Q$105)*1000</f>
        <v>13335713.663265374</v>
      </c>
      <c r="AI428" s="5">
        <f>SUM(YT!R$71,YT!R$105)*1000</f>
        <v>13336062.253369862</v>
      </c>
      <c r="AJ428" s="5">
        <f>SUM(YT!S$71,YT!S$105)*1000</f>
        <v>14130686.426067641</v>
      </c>
      <c r="AK428" s="5">
        <f>SUM(YT!T$71,YT!T$105)*1000</f>
        <v>14806363.220833099</v>
      </c>
      <c r="AL428" s="5">
        <f>SUM(YT!U$71,YT!U$105)*1000</f>
        <v>15948907.52243948</v>
      </c>
      <c r="AM428" s="5">
        <f>SUM(YT!V$71,YT!V$105)*1000</f>
        <v>15769870.288049471</v>
      </c>
      <c r="AN428" s="5">
        <f>SUM(YT!W$71,YT!W$105)*1000</f>
        <v>14783433.39028413</v>
      </c>
      <c r="AO428" s="47">
        <f t="shared" si="297"/>
        <v>16574292.161513375</v>
      </c>
      <c r="AP428" s="19">
        <f t="shared" si="298"/>
        <v>17419747.63504421</v>
      </c>
      <c r="AQ428" s="19">
        <f t="shared" si="299"/>
        <v>18308329.834637169</v>
      </c>
      <c r="AR428" s="19">
        <f t="shared" si="300"/>
        <v>19242238.656749334</v>
      </c>
      <c r="AS428" s="19">
        <f t="shared" si="301"/>
        <v>20223786.214666273</v>
      </c>
      <c r="AT428" s="19">
        <f t="shared" si="302"/>
        <v>21255402.562688086</v>
      </c>
      <c r="AV428" s="46">
        <f t="shared" si="274"/>
        <v>0.01</v>
      </c>
    </row>
    <row r="429" spans="1:48" x14ac:dyDescent="0.25">
      <c r="A429" s="23" t="str">
        <f t="shared" si="289"/>
        <v>CIMS.CAN.YT.Transportation Freight.Freight.LandService requestedCIMS.CAN.YT.Transportation Freight.Freight.Land.Heavy</v>
      </c>
      <c r="B429" s="1" t="s">
        <v>179</v>
      </c>
      <c r="C429" s="1" t="s">
        <v>304</v>
      </c>
      <c r="E429" s="1" t="s">
        <v>239</v>
      </c>
      <c r="F429" s="1" t="s">
        <v>183</v>
      </c>
      <c r="G429" s="1" t="s">
        <v>232</v>
      </c>
      <c r="H429" s="15">
        <f t="shared" ref="H429:R429" si="306">INDEX($T429:$AT429,MATCH(H$1,$T$2:$AT$2,0))/INDEX($T425:$AT425,MATCH(H$1,$T$2:$AT$2,0))</f>
        <v>0.93236584926122057</v>
      </c>
      <c r="I429" s="15">
        <f t="shared" si="306"/>
        <v>0.82483110871855536</v>
      </c>
      <c r="J429" s="15">
        <f t="shared" si="306"/>
        <v>0.76232369524816002</v>
      </c>
      <c r="K429" s="15">
        <f t="shared" si="306"/>
        <v>0.80788967086190877</v>
      </c>
      <c r="L429" s="15">
        <f t="shared" si="306"/>
        <v>0.83205763308693825</v>
      </c>
      <c r="M429" s="15">
        <f t="shared" si="306"/>
        <v>0.83205763308693848</v>
      </c>
      <c r="N429" s="15">
        <f t="shared" si="306"/>
        <v>0.83205763308693848</v>
      </c>
      <c r="O429" s="15">
        <f t="shared" si="306"/>
        <v>0.83205763308693848</v>
      </c>
      <c r="P429" s="15">
        <f t="shared" si="306"/>
        <v>0.83205763308693836</v>
      </c>
      <c r="Q429" s="15">
        <f t="shared" si="306"/>
        <v>0.83205763308693836</v>
      </c>
      <c r="R429" s="15">
        <f t="shared" si="306"/>
        <v>0.83205763308693848</v>
      </c>
      <c r="T429" s="5">
        <f>SUM(YT!C$209,YT!C$173)*1000</f>
        <v>82129967.675901219</v>
      </c>
      <c r="U429" s="5">
        <f>SUM(YT!D$209,YT!D$173)*1000</f>
        <v>69032206.466920018</v>
      </c>
      <c r="V429" s="5">
        <f>SUM(YT!E$209,YT!E$173)*1000</f>
        <v>62678667.843029916</v>
      </c>
      <c r="W429" s="5">
        <f>SUM(YT!F$209,YT!F$173)*1000</f>
        <v>48305426.898798995</v>
      </c>
      <c r="X429" s="5">
        <f>SUM(YT!G$209,YT!G$173)*1000</f>
        <v>42742924.875052743</v>
      </c>
      <c r="Y429" s="5">
        <f>SUM(YT!H$209,YT!H$173)*1000</f>
        <v>42524158.261585139</v>
      </c>
      <c r="Z429" s="5">
        <f>SUM(YT!I$209,YT!I$173)*1000</f>
        <v>36617402.802901201</v>
      </c>
      <c r="AA429" s="5">
        <f>SUM(YT!J$209,YT!J$173)*1000</f>
        <v>37898194.537308693</v>
      </c>
      <c r="AB429" s="5">
        <f>SUM(YT!K$209,YT!K$173)*1000</f>
        <v>46494983.245226063</v>
      </c>
      <c r="AC429" s="5">
        <f>SUM(YT!L$209,YT!L$173)*1000</f>
        <v>33572806.544128716</v>
      </c>
      <c r="AD429" s="5">
        <f>SUM(YT!M$209,YT!M$173)*1000</f>
        <v>40278013.22545208</v>
      </c>
      <c r="AE429" s="5">
        <f>SUM(YT!N$209,YT!N$173)*1000</f>
        <v>44617200.674733348</v>
      </c>
      <c r="AF429" s="5">
        <f>SUM(YT!O$209,YT!O$173)*1000</f>
        <v>47799107.026867308</v>
      </c>
      <c r="AG429" s="5">
        <f>SUM(YT!P$209,YT!P$173)*1000</f>
        <v>44283395.109369449</v>
      </c>
      <c r="AH429" s="5">
        <f>SUM(YT!Q$209,YT!Q$173)*1000</f>
        <v>53872864.653473906</v>
      </c>
      <c r="AI429" s="5">
        <f>SUM(YT!R$209,YT!R$173)*1000</f>
        <v>56082705.145564437</v>
      </c>
      <c r="AJ429" s="5">
        <f>SUM(YT!S$209,YT!S$173)*1000</f>
        <v>68198918.625263959</v>
      </c>
      <c r="AK429" s="5">
        <f>SUM(YT!T$209,YT!T$173)*1000</f>
        <v>82758897.127089351</v>
      </c>
      <c r="AL429" s="5">
        <f>SUM(YT!U$209,YT!U$173)*1000</f>
        <v>77997619.748486608</v>
      </c>
      <c r="AM429" s="5">
        <f>SUM(YT!V$209,YT!V$173)*1000</f>
        <v>78130618.182575881</v>
      </c>
      <c r="AN429" s="5">
        <f>SUM(YT!W$209,YT!W$173)*1000</f>
        <v>73993592.662249416</v>
      </c>
      <c r="AO429" s="19">
        <f t="shared" ref="AO429" si="307">SUM(AO430:AO431)</f>
        <v>82116064.930413038</v>
      </c>
      <c r="AP429" s="19">
        <f t="shared" ref="AP429:AT429" si="308">SUM(AP430:AP431)</f>
        <v>86304809.516528264</v>
      </c>
      <c r="AQ429" s="19">
        <f t="shared" si="308"/>
        <v>90707222.173837319</v>
      </c>
      <c r="AR429" s="19">
        <f t="shared" si="308"/>
        <v>95334202.121356592</v>
      </c>
      <c r="AS429" s="19">
        <f t="shared" si="308"/>
        <v>100197204.54781051</v>
      </c>
      <c r="AT429" s="19">
        <f t="shared" si="308"/>
        <v>105308268.97167426</v>
      </c>
    </row>
    <row r="430" spans="1:48" x14ac:dyDescent="0.25">
      <c r="A430" s="23" t="str">
        <f t="shared" si="289"/>
        <v>CIMS.CAN.YT.Transportation Freight.Freight.Land.HeavyTrucksMarket share</v>
      </c>
      <c r="B430" s="1" t="s">
        <v>183</v>
      </c>
      <c r="C430" s="1" t="s">
        <v>304</v>
      </c>
      <c r="D430" s="1" t="s">
        <v>253</v>
      </c>
      <c r="E430" s="1" t="s">
        <v>240</v>
      </c>
      <c r="G430" s="1" t="s">
        <v>241</v>
      </c>
      <c r="H430" s="15">
        <f t="shared" ref="H430:R430" si="309">INDEX($T430:$AT430,MATCH(H$1,$T$2:$AT$2,0))/INDEX($T429:$AT429,MATCH(H$1,$T$2:$AT$2,0))</f>
        <v>0.2384315883733521</v>
      </c>
      <c r="I430" s="15">
        <f t="shared" si="309"/>
        <v>0.45668948585446989</v>
      </c>
      <c r="J430" s="15">
        <f t="shared" si="309"/>
        <v>0.3379241400122221</v>
      </c>
      <c r="K430" s="15">
        <f t="shared" si="309"/>
        <v>0.31360967212133189</v>
      </c>
      <c r="L430" s="15">
        <f t="shared" si="309"/>
        <v>0.26149615247874097</v>
      </c>
      <c r="M430" s="15">
        <f t="shared" si="309"/>
        <v>0.26149615247874097</v>
      </c>
      <c r="N430" s="15">
        <f t="shared" si="309"/>
        <v>0.26149615247874092</v>
      </c>
      <c r="O430" s="15">
        <f t="shared" si="309"/>
        <v>0.26149615247874092</v>
      </c>
      <c r="P430" s="15">
        <f t="shared" si="309"/>
        <v>0.26149615247874086</v>
      </c>
      <c r="Q430" s="15">
        <f t="shared" si="309"/>
        <v>0.26149615247874086</v>
      </c>
      <c r="R430" s="15">
        <f t="shared" si="309"/>
        <v>0.26149615247874086</v>
      </c>
      <c r="T430" s="5">
        <f>SUM(YT!C$173)*1000</f>
        <v>19582378.646017194</v>
      </c>
      <c r="U430" s="5">
        <f>SUM(YT!D$173)*1000</f>
        <v>16589867.779101711</v>
      </c>
      <c r="V430" s="5">
        <f>SUM(YT!E$173)*1000</f>
        <v>16448025.652778793</v>
      </c>
      <c r="W430" s="5">
        <f>SUM(YT!F$173)*1000</f>
        <v>17972414.156974986</v>
      </c>
      <c r="X430" s="5">
        <f>SUM(YT!G$173)*1000</f>
        <v>20603365.812195368</v>
      </c>
      <c r="Y430" s="5">
        <f>SUM(YT!H$173)*1000</f>
        <v>19420335.972877424</v>
      </c>
      <c r="Z430" s="5">
        <f>SUM(YT!I$173)*1000</f>
        <v>14995765.064762972</v>
      </c>
      <c r="AA430" s="5">
        <f>SUM(YT!J$173)*1000</f>
        <v>17363017.850868378</v>
      </c>
      <c r="AB430" s="5">
        <f>SUM(YT!K$173)*1000</f>
        <v>17932903.113880169</v>
      </c>
      <c r="AC430" s="5">
        <f>SUM(YT!L$173)*1000</f>
        <v>13730509.676471492</v>
      </c>
      <c r="AD430" s="5">
        <f>SUM(YT!M$173)*1000</f>
        <v>13610912.980611803</v>
      </c>
      <c r="AE430" s="5">
        <f>SUM(YT!N$173)*1000</f>
        <v>12662590.973937437</v>
      </c>
      <c r="AF430" s="5">
        <f>SUM(YT!O$173)*1000</f>
        <v>14145184.469900982</v>
      </c>
      <c r="AG430" s="5">
        <f>SUM(YT!P$173)*1000</f>
        <v>16004699.748086248</v>
      </c>
      <c r="AH430" s="5">
        <f>SUM(YT!Q$173)*1000</f>
        <v>16939707.657967493</v>
      </c>
      <c r="AI430" s="5">
        <f>SUM(YT!R$173)*1000</f>
        <v>17588078.772377796</v>
      </c>
      <c r="AJ430" s="5">
        <f>SUM(YT!S$173)*1000</f>
        <v>20456164.395574387</v>
      </c>
      <c r="AK430" s="5">
        <f>SUM(YT!T$173)*1000</f>
        <v>20563569.822117459</v>
      </c>
      <c r="AL430" s="5">
        <f>SUM(YT!U$173)*1000</f>
        <v>19083138.653204683</v>
      </c>
      <c r="AM430" s="5">
        <f>SUM(YT!V$173)*1000</f>
        <v>20430856.045529153</v>
      </c>
      <c r="AN430" s="5">
        <f>SUM(YT!W$173)*1000</f>
        <v>19571727.921187401</v>
      </c>
      <c r="AO430" s="47">
        <f t="shared" ref="AO430:AO469" si="310">AM430*(1+$AV430)^5</f>
        <v>21473035.03599748</v>
      </c>
      <c r="AP430" s="19">
        <f t="shared" ref="AP430:AP431" si="311">AO430*(1+$AV430)^5</f>
        <v>22568375.628982764</v>
      </c>
      <c r="AQ430" s="19">
        <f t="shared" ref="AQ430:AQ431" si="312">AP430*(1+$AV430)^5</f>
        <v>23719589.60049279</v>
      </c>
      <c r="AR430" s="19">
        <f t="shared" ref="AR430:AR431" si="313">AQ430*(1+$AV430)^5</f>
        <v>24929527.054365363</v>
      </c>
      <c r="AS430" s="19">
        <f t="shared" ref="AS430:AS431" si="314">AR430*(1+$AV430)^5</f>
        <v>26201183.478377845</v>
      </c>
      <c r="AT430" s="19">
        <f t="shared" ref="AT430:AT431" si="315">AS430*(1+$AV430)^5</f>
        <v>27537707.160289191</v>
      </c>
      <c r="AV430" s="46">
        <f t="shared" si="286"/>
        <v>0.01</v>
      </c>
    </row>
    <row r="431" spans="1:48" x14ac:dyDescent="0.25">
      <c r="A431" s="23" t="str">
        <f t="shared" si="289"/>
        <v>CIMS.CAN.YT.Transportation Freight.Freight.Land.HeavyRailMarket share</v>
      </c>
      <c r="B431" s="1" t="s">
        <v>183</v>
      </c>
      <c r="C431" s="1" t="s">
        <v>304</v>
      </c>
      <c r="D431" s="1" t="s">
        <v>55</v>
      </c>
      <c r="E431" s="1" t="s">
        <v>240</v>
      </c>
      <c r="G431" s="1" t="s">
        <v>241</v>
      </c>
      <c r="H431" s="15">
        <f t="shared" ref="H431:R431" si="316">INDEX($T431:$AT431,MATCH(H$1,$T$2:$AT$2,0))/INDEX($T429:$AT429,MATCH(H$1,$T$2:$AT$2,0))</f>
        <v>0.76156841162664801</v>
      </c>
      <c r="I431" s="15">
        <f t="shared" si="316"/>
        <v>0.54331051414553022</v>
      </c>
      <c r="J431" s="15">
        <f t="shared" si="316"/>
        <v>0.66207585998777785</v>
      </c>
      <c r="K431" s="15">
        <f t="shared" si="316"/>
        <v>0.68639032787866805</v>
      </c>
      <c r="L431" s="15">
        <f t="shared" si="316"/>
        <v>0.73850384752125908</v>
      </c>
      <c r="M431" s="15">
        <f t="shared" si="316"/>
        <v>0.73850384752125919</v>
      </c>
      <c r="N431" s="15">
        <f t="shared" si="316"/>
        <v>0.73850384752125908</v>
      </c>
      <c r="O431" s="15">
        <f t="shared" si="316"/>
        <v>0.73850384752125908</v>
      </c>
      <c r="P431" s="15">
        <f t="shared" si="316"/>
        <v>0.73850384752125908</v>
      </c>
      <c r="Q431" s="15">
        <f t="shared" si="316"/>
        <v>0.73850384752125908</v>
      </c>
      <c r="R431" s="15">
        <f t="shared" si="316"/>
        <v>0.73850384752125908</v>
      </c>
      <c r="T431" s="5">
        <f>SUM(YT!C$209)*1000</f>
        <v>62547589.029884033</v>
      </c>
      <c r="U431" s="5">
        <f>SUM(YT!D$209)*1000</f>
        <v>52442338.687818311</v>
      </c>
      <c r="V431" s="5">
        <f>SUM(YT!E$209)*1000</f>
        <v>46230642.190251119</v>
      </c>
      <c r="W431" s="5">
        <f>SUM(YT!F$209)*1000</f>
        <v>30333012.741824009</v>
      </c>
      <c r="X431" s="5">
        <f>SUM(YT!G$209)*1000</f>
        <v>22139559.062857375</v>
      </c>
      <c r="Y431" s="5">
        <f>SUM(YT!H$209)*1000</f>
        <v>23103822.288707718</v>
      </c>
      <c r="Z431" s="5">
        <f>SUM(YT!I$209)*1000</f>
        <v>21621637.738138229</v>
      </c>
      <c r="AA431" s="5">
        <f>SUM(YT!J$209)*1000</f>
        <v>20535176.686440319</v>
      </c>
      <c r="AB431" s="5">
        <f>SUM(YT!K$209)*1000</f>
        <v>28562080.13134589</v>
      </c>
      <c r="AC431" s="5">
        <f>SUM(YT!L$209)*1000</f>
        <v>19842296.867657226</v>
      </c>
      <c r="AD431" s="5">
        <f>SUM(YT!M$209)*1000</f>
        <v>26667100.244840275</v>
      </c>
      <c r="AE431" s="5">
        <f>SUM(YT!N$209)*1000</f>
        <v>31954609.700795915</v>
      </c>
      <c r="AF431" s="5">
        <f>SUM(YT!O$209)*1000</f>
        <v>33653922.556966327</v>
      </c>
      <c r="AG431" s="5">
        <f>SUM(YT!P$209)*1000</f>
        <v>28278695.361283198</v>
      </c>
      <c r="AH431" s="5">
        <f>SUM(YT!Q$209)*1000</f>
        <v>36933156.995506421</v>
      </c>
      <c r="AI431" s="5">
        <f>SUM(YT!R$209)*1000</f>
        <v>38494626.37318664</v>
      </c>
      <c r="AJ431" s="5">
        <f>SUM(YT!S$209)*1000</f>
        <v>47742754.229689568</v>
      </c>
      <c r="AK431" s="5">
        <f>SUM(YT!T$209)*1000</f>
        <v>62195327.304971881</v>
      </c>
      <c r="AL431" s="5">
        <f>SUM(YT!U$209)*1000</f>
        <v>58914481.095281921</v>
      </c>
      <c r="AM431" s="5">
        <f>SUM(YT!V$209)*1000</f>
        <v>57699762.137046732</v>
      </c>
      <c r="AN431" s="5">
        <f>SUM(YT!W$209)*1000</f>
        <v>54421864.741062008</v>
      </c>
      <c r="AO431" s="47">
        <f t="shared" si="310"/>
        <v>60643029.894415565</v>
      </c>
      <c r="AP431" s="19">
        <f t="shared" si="311"/>
        <v>63736433.887545496</v>
      </c>
      <c r="AQ431" s="19">
        <f t="shared" si="312"/>
        <v>66987632.573344529</v>
      </c>
      <c r="AR431" s="19">
        <f t="shared" si="313"/>
        <v>70404675.066991225</v>
      </c>
      <c r="AS431" s="19">
        <f t="shared" si="314"/>
        <v>73996021.069432661</v>
      </c>
      <c r="AT431" s="19">
        <f t="shared" si="315"/>
        <v>77770561.811385065</v>
      </c>
      <c r="AV431" s="46">
        <f t="shared" si="286"/>
        <v>0.01</v>
      </c>
    </row>
    <row r="432" spans="1:48" x14ac:dyDescent="0.25">
      <c r="A432" s="23" t="str">
        <f t="shared" si="289"/>
        <v>CIMS.CAN.YT.Transportation Freight.Freight.Land.Light MediumOutput</v>
      </c>
      <c r="B432" s="1" t="s">
        <v>182</v>
      </c>
      <c r="C432" s="1" t="s">
        <v>304</v>
      </c>
      <c r="E432" s="1" t="s">
        <v>251</v>
      </c>
      <c r="G432" s="1" t="s">
        <v>232</v>
      </c>
      <c r="H432" s="15">
        <f t="shared" ref="H432:H458" si="317">T432</f>
        <v>18.062280800253905</v>
      </c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T432" s="15">
        <f>AVERAGE(CAN!$C$42:$W$42)/1000</f>
        <v>18.062280800253905</v>
      </c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42"/>
      <c r="AP432" s="42"/>
      <c r="AQ432" s="42"/>
      <c r="AR432" s="42"/>
      <c r="AS432" s="42"/>
      <c r="AT432" s="42"/>
    </row>
    <row r="433" spans="1:46" x14ac:dyDescent="0.25">
      <c r="A433" s="23" t="str">
        <f t="shared" si="289"/>
        <v>CIMS.CAN.YT.Transportation Freight.Freight.Land.Light MediumDiesel ExistingService requestedCIMS.CAN.YT.Fuel Blends.Diesel_Transportation</v>
      </c>
      <c r="B433" s="1" t="s">
        <v>182</v>
      </c>
      <c r="C433" s="1" t="s">
        <v>304</v>
      </c>
      <c r="D433" s="1" t="s">
        <v>234</v>
      </c>
      <c r="E433" s="1" t="s">
        <v>239</v>
      </c>
      <c r="F433" s="1" t="s">
        <v>342</v>
      </c>
      <c r="G433" s="1" t="s">
        <v>233</v>
      </c>
      <c r="H433" s="15">
        <f t="shared" si="317"/>
        <v>8.019236191841717</v>
      </c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T433" s="15">
        <f>YT!$C$56*1000</f>
        <v>8.019236191841717</v>
      </c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42"/>
      <c r="AP433" s="42"/>
      <c r="AQ433" s="42"/>
      <c r="AR433" s="42"/>
      <c r="AS433" s="42"/>
      <c r="AT433" s="42"/>
    </row>
    <row r="434" spans="1:46" x14ac:dyDescent="0.25">
      <c r="A434" s="23" t="str">
        <f t="shared" si="289"/>
        <v>CIMS.CAN.YT.Transportation Freight.Freight.Land.Light MediumDiesel StandardService requestedCIMS.CAN.YT.Fuel Blends.Diesel_Transportation</v>
      </c>
      <c r="B434" s="1" t="s">
        <v>182</v>
      </c>
      <c r="C434" s="1" t="s">
        <v>304</v>
      </c>
      <c r="D434" s="1" t="s">
        <v>235</v>
      </c>
      <c r="E434" s="1" t="s">
        <v>239</v>
      </c>
      <c r="F434" s="1" t="s">
        <v>342</v>
      </c>
      <c r="G434" s="1" t="s">
        <v>233</v>
      </c>
      <c r="H434" s="15">
        <f t="shared" si="317"/>
        <v>6.8816861885125507</v>
      </c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T434" s="15">
        <f>YT!$M$56*1000</f>
        <v>6.8816861885125507</v>
      </c>
      <c r="U434" s="1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19"/>
      <c r="AP434" s="19"/>
      <c r="AQ434" s="19"/>
      <c r="AR434" s="19"/>
      <c r="AS434" s="19"/>
      <c r="AT434" s="19"/>
    </row>
    <row r="435" spans="1:46" x14ac:dyDescent="0.25">
      <c r="A435" s="23" t="str">
        <f t="shared" si="289"/>
        <v>CIMS.CAN.YT.Transportation Freight.Freight.Land.Light MediumDiesel EfficientService requestedCIMS.CAN.YT.Fuel Blends.Diesel_Transportation</v>
      </c>
      <c r="B435" s="1" t="s">
        <v>182</v>
      </c>
      <c r="C435" s="1" t="s">
        <v>304</v>
      </c>
      <c r="D435" s="1" t="s">
        <v>236</v>
      </c>
      <c r="E435" s="1" t="s">
        <v>239</v>
      </c>
      <c r="F435" s="1" t="s">
        <v>342</v>
      </c>
      <c r="G435" s="1" t="s">
        <v>233</v>
      </c>
      <c r="H435" s="15">
        <f t="shared" si="317"/>
        <v>6.0311066209151019</v>
      </c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T435" s="15">
        <f>YT!$W$56*1000</f>
        <v>6.0311066209151019</v>
      </c>
      <c r="U435" s="1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19"/>
      <c r="AP435" s="19"/>
      <c r="AQ435" s="19"/>
      <c r="AR435" s="19"/>
      <c r="AS435" s="19"/>
      <c r="AT435" s="19"/>
    </row>
    <row r="436" spans="1:46" x14ac:dyDescent="0.25">
      <c r="A436" s="23" t="str">
        <f t="shared" si="289"/>
        <v>CIMS.CAN.YT.Transportation Freight.Freight.Land.Light MediumGasoline ExistingService requestedCIMS.CAN.YT.Fuel Blends.Gasoline_Transportation</v>
      </c>
      <c r="B436" s="1" t="s">
        <v>182</v>
      </c>
      <c r="C436" s="1" t="s">
        <v>304</v>
      </c>
      <c r="D436" s="1" t="s">
        <v>242</v>
      </c>
      <c r="E436" s="1" t="s">
        <v>239</v>
      </c>
      <c r="F436" s="1" t="s">
        <v>343</v>
      </c>
      <c r="G436" s="1" t="s">
        <v>233</v>
      </c>
      <c r="H436" s="15">
        <f t="shared" si="317"/>
        <v>8.019236191841717</v>
      </c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T436" s="15">
        <f>YT!$C$56*1000</f>
        <v>8.019236191841717</v>
      </c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42"/>
      <c r="AP436" s="42"/>
      <c r="AQ436" s="42"/>
      <c r="AR436" s="42"/>
      <c r="AS436" s="42"/>
      <c r="AT436" s="42"/>
    </row>
    <row r="437" spans="1:46" x14ac:dyDescent="0.25">
      <c r="A437" s="23" t="str">
        <f t="shared" si="289"/>
        <v>CIMS.CAN.YT.Transportation Freight.Freight.Land.Light MediumGasoline StandardService requestedCIMS.CAN.YT.Fuel Blends.Gasoline_Transportation</v>
      </c>
      <c r="B437" s="1" t="s">
        <v>182</v>
      </c>
      <c r="C437" s="1" t="s">
        <v>304</v>
      </c>
      <c r="D437" s="1" t="s">
        <v>243</v>
      </c>
      <c r="E437" s="1" t="s">
        <v>239</v>
      </c>
      <c r="F437" s="1" t="s">
        <v>343</v>
      </c>
      <c r="G437" s="1" t="s">
        <v>233</v>
      </c>
      <c r="H437" s="15">
        <f t="shared" si="317"/>
        <v>6.8816861885125507</v>
      </c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T437" s="15">
        <f>YT!$M$56*1000</f>
        <v>6.8816861885125507</v>
      </c>
      <c r="U437" s="1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19"/>
      <c r="AP437" s="19"/>
      <c r="AQ437" s="19"/>
      <c r="AR437" s="19"/>
      <c r="AS437" s="19"/>
      <c r="AT437" s="19"/>
    </row>
    <row r="438" spans="1:46" x14ac:dyDescent="0.25">
      <c r="A438" s="23" t="str">
        <f t="shared" si="289"/>
        <v>CIMS.CAN.YT.Transportation Freight.Freight.Land.Light MediumGasoline EfficientService requestedCIMS.CAN.YT.Fuel Blends.Gasoline_Transportation</v>
      </c>
      <c r="B438" s="1" t="s">
        <v>182</v>
      </c>
      <c r="C438" s="1" t="s">
        <v>304</v>
      </c>
      <c r="D438" s="1" t="s">
        <v>244</v>
      </c>
      <c r="E438" s="1" t="s">
        <v>239</v>
      </c>
      <c r="F438" s="1" t="s">
        <v>343</v>
      </c>
      <c r="G438" s="1" t="s">
        <v>233</v>
      </c>
      <c r="H438" s="15">
        <f t="shared" si="317"/>
        <v>6.0311066209151019</v>
      </c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T438" s="15">
        <f>YT!$W$56*1000</f>
        <v>6.0311066209151019</v>
      </c>
      <c r="U438" s="1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19"/>
      <c r="AP438" s="19"/>
      <c r="AQ438" s="19"/>
      <c r="AR438" s="19"/>
      <c r="AS438" s="19"/>
      <c r="AT438" s="19"/>
    </row>
    <row r="439" spans="1:46" x14ac:dyDescent="0.25">
      <c r="A439" s="23" t="str">
        <f t="shared" si="289"/>
        <v>CIMS.CAN.YT.Transportation Freight.Freight.Land.Light MediumDiesel ExistingMarket share</v>
      </c>
      <c r="B439" s="1" t="s">
        <v>182</v>
      </c>
      <c r="C439" s="1" t="s">
        <v>304</v>
      </c>
      <c r="D439" s="1" t="s">
        <v>234</v>
      </c>
      <c r="E439" s="1" t="s">
        <v>240</v>
      </c>
      <c r="G439" s="1" t="s">
        <v>241</v>
      </c>
      <c r="H439" s="15">
        <f t="shared" si="317"/>
        <v>0.26462412975784894</v>
      </c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T439" s="15">
        <f>YT!$C$60</f>
        <v>0.26462412975784894</v>
      </c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42"/>
      <c r="AP439" s="42"/>
      <c r="AQ439" s="42"/>
      <c r="AR439" s="42"/>
      <c r="AS439" s="42"/>
      <c r="AT439" s="42"/>
    </row>
    <row r="440" spans="1:46" x14ac:dyDescent="0.25">
      <c r="A440" s="23" t="str">
        <f t="shared" si="289"/>
        <v>CIMS.CAN.YT.Transportation Freight.Freight.Land.Light MediumGasoline ExistingMarket share</v>
      </c>
      <c r="B440" s="1" t="s">
        <v>182</v>
      </c>
      <c r="C440" s="1" t="s">
        <v>304</v>
      </c>
      <c r="D440" s="1" t="s">
        <v>242</v>
      </c>
      <c r="E440" s="1" t="s">
        <v>240</v>
      </c>
      <c r="G440" s="1" t="s">
        <v>241</v>
      </c>
      <c r="H440" s="15">
        <f t="shared" si="317"/>
        <v>0.68695966244995621</v>
      </c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T440" s="15">
        <f>YT!$C$62</f>
        <v>0.68695966244995621</v>
      </c>
      <c r="U440" s="1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19"/>
      <c r="AP440" s="19"/>
      <c r="AQ440" s="19"/>
      <c r="AR440" s="19"/>
      <c r="AS440" s="19"/>
      <c r="AT440" s="19"/>
    </row>
    <row r="441" spans="1:46" x14ac:dyDescent="0.25">
      <c r="A441" s="23" t="str">
        <f t="shared" si="289"/>
        <v>CIMS.CAN.YT.Transportation Freight.Freight.Land.Light MediumPropaneMarket share</v>
      </c>
      <c r="B441" s="1" t="s">
        <v>182</v>
      </c>
      <c r="C441" s="1" t="s">
        <v>304</v>
      </c>
      <c r="D441" s="1" t="s">
        <v>1</v>
      </c>
      <c r="E441" s="1" t="s">
        <v>240</v>
      </c>
      <c r="G441" s="1" t="s">
        <v>241</v>
      </c>
      <c r="H441" s="15">
        <f t="shared" si="317"/>
        <v>4.8050630580920954E-2</v>
      </c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T441" s="15">
        <f>YT!$C$67</f>
        <v>4.8050630580920954E-2</v>
      </c>
      <c r="U441" s="1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19"/>
      <c r="AP441" s="19"/>
      <c r="AQ441" s="19"/>
      <c r="AR441" s="19"/>
      <c r="AS441" s="19"/>
      <c r="AT441" s="19"/>
    </row>
    <row r="442" spans="1:46" x14ac:dyDescent="0.25">
      <c r="A442" s="23" t="str">
        <f t="shared" si="289"/>
        <v>CIMS.CAN.YT.Transportation Freight.Freight.Land.Heavy.TrucksOutput</v>
      </c>
      <c r="B442" s="1" t="s">
        <v>184</v>
      </c>
      <c r="C442" s="1" t="s">
        <v>304</v>
      </c>
      <c r="E442" s="1" t="s">
        <v>251</v>
      </c>
      <c r="G442" s="1" t="s">
        <v>232</v>
      </c>
      <c r="H442" s="15">
        <f t="shared" si="317"/>
        <v>593.0729841188803</v>
      </c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T442" s="15">
        <f>AVERAGE(CAN!$C$178:$W$178)/1000</f>
        <v>593.0729841188803</v>
      </c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42"/>
      <c r="AP442" s="42"/>
      <c r="AQ442" s="42"/>
      <c r="AR442" s="42"/>
      <c r="AS442" s="42"/>
      <c r="AT442" s="42"/>
    </row>
    <row r="443" spans="1:46" x14ac:dyDescent="0.25">
      <c r="A443" s="23" t="str">
        <f t="shared" si="289"/>
        <v>CIMS.CAN.YT.Transportation Freight.Freight.Land.Heavy.TrucksDiesel ExistingService requestedCIMS.CAN.YT.Fuel Blends.Diesel_Transportation</v>
      </c>
      <c r="B443" s="1" t="s">
        <v>184</v>
      </c>
      <c r="C443" s="1" t="s">
        <v>304</v>
      </c>
      <c r="D443" s="1" t="s">
        <v>234</v>
      </c>
      <c r="E443" s="1" t="s">
        <v>239</v>
      </c>
      <c r="F443" s="1" t="s">
        <v>342</v>
      </c>
      <c r="G443" s="1" t="s">
        <v>233</v>
      </c>
      <c r="H443" s="15">
        <f t="shared" si="317"/>
        <v>2.0308199896894732</v>
      </c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T443" s="15">
        <f>YT!$C$192*1000</f>
        <v>2.0308199896894732</v>
      </c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42"/>
      <c r="AP443" s="42"/>
      <c r="AQ443" s="42"/>
      <c r="AR443" s="42"/>
      <c r="AS443" s="42"/>
      <c r="AT443" s="42"/>
    </row>
    <row r="444" spans="1:46" x14ac:dyDescent="0.25">
      <c r="A444" s="23" t="str">
        <f t="shared" si="289"/>
        <v>CIMS.CAN.YT.Transportation Freight.Freight.Land.Heavy.TrucksDiesel StandardService requestedCIMS.CAN.YT.Fuel Blends.Diesel_Transportation</v>
      </c>
      <c r="B444" s="1" t="s">
        <v>184</v>
      </c>
      <c r="C444" s="1" t="s">
        <v>304</v>
      </c>
      <c r="D444" s="1" t="s">
        <v>235</v>
      </c>
      <c r="E444" s="1" t="s">
        <v>239</v>
      </c>
      <c r="F444" s="1" t="s">
        <v>342</v>
      </c>
      <c r="G444" s="1" t="s">
        <v>233</v>
      </c>
      <c r="H444" s="15">
        <f t="shared" si="317"/>
        <v>1.9435644333557149</v>
      </c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T444" s="43">
        <f>YT!$G$192*1000</f>
        <v>1.9435644333557149</v>
      </c>
      <c r="U444" s="1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19"/>
      <c r="AP444" s="19"/>
      <c r="AQ444" s="19"/>
      <c r="AR444" s="19"/>
      <c r="AS444" s="19"/>
      <c r="AT444" s="19"/>
    </row>
    <row r="445" spans="1:46" x14ac:dyDescent="0.25">
      <c r="A445" s="23" t="str">
        <f t="shared" si="289"/>
        <v>CIMS.CAN.YT.Transportation Freight.Freight.Land.Heavy.TrucksDiesel EfficientService requestedCIMS.CAN.YT.Fuel Blends.Diesel_Transportation</v>
      </c>
      <c r="B445" s="1" t="s">
        <v>184</v>
      </c>
      <c r="C445" s="1" t="s">
        <v>304</v>
      </c>
      <c r="D445" s="1" t="s">
        <v>236</v>
      </c>
      <c r="E445" s="1" t="s">
        <v>239</v>
      </c>
      <c r="F445" s="1" t="s">
        <v>342</v>
      </c>
      <c r="G445" s="1" t="s">
        <v>233</v>
      </c>
      <c r="H445" s="15">
        <f t="shared" si="317"/>
        <v>2.183603520961229</v>
      </c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T445" s="15">
        <f>YT!$W$192*1000</f>
        <v>2.183603520961229</v>
      </c>
      <c r="U445" s="1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19"/>
      <c r="AP445" s="19"/>
      <c r="AQ445" s="19"/>
      <c r="AR445" s="19"/>
      <c r="AS445" s="19"/>
      <c r="AT445" s="19"/>
    </row>
    <row r="446" spans="1:46" x14ac:dyDescent="0.25">
      <c r="A446" s="23" t="str">
        <f t="shared" si="289"/>
        <v>CIMS.CAN.YT.Transportation Freight.Freight.Land.Heavy.TrucksDiesel ExistingMarket share</v>
      </c>
      <c r="B446" s="1" t="s">
        <v>184</v>
      </c>
      <c r="C446" s="1" t="s">
        <v>304</v>
      </c>
      <c r="D446" s="1" t="s">
        <v>234</v>
      </c>
      <c r="E446" s="1" t="s">
        <v>240</v>
      </c>
      <c r="G446" s="1" t="s">
        <v>241</v>
      </c>
      <c r="H446" s="15">
        <f t="shared" si="317"/>
        <v>1</v>
      </c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T446" s="15">
        <f>YT!$C$196</f>
        <v>1</v>
      </c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42"/>
      <c r="AP446" s="42"/>
      <c r="AQ446" s="42"/>
      <c r="AR446" s="42"/>
      <c r="AS446" s="42"/>
      <c r="AT446" s="42"/>
    </row>
    <row r="447" spans="1:46" x14ac:dyDescent="0.25">
      <c r="A447" s="23" t="str">
        <f t="shared" si="289"/>
        <v>CIMS.CAN.YT.Transportation Freight.Freight.Land.Heavy.RailDiesel ExistingService requestedCIMS.Generic Fuels.Diesel</v>
      </c>
      <c r="B447" s="1" t="s">
        <v>185</v>
      </c>
      <c r="C447" s="1" t="s">
        <v>304</v>
      </c>
      <c r="D447" s="1" t="s">
        <v>234</v>
      </c>
      <c r="E447" s="1" t="s">
        <v>239</v>
      </c>
      <c r="F447" s="1" t="s">
        <v>245</v>
      </c>
      <c r="G447" s="1" t="s">
        <v>233</v>
      </c>
      <c r="H447" s="15">
        <f t="shared" si="317"/>
        <v>0.25272353811187831</v>
      </c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T447" s="15">
        <f>YT!$C$230*1000</f>
        <v>0.25272353811187831</v>
      </c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42"/>
      <c r="AP447" s="42"/>
      <c r="AQ447" s="42"/>
      <c r="AR447" s="42"/>
      <c r="AS447" s="42"/>
      <c r="AT447" s="42"/>
    </row>
    <row r="448" spans="1:46" x14ac:dyDescent="0.25">
      <c r="A448" s="23" t="str">
        <f t="shared" si="289"/>
        <v>CIMS.CAN.YT.Transportation Freight.Freight.Land.Heavy.RailDiesel StandardService requestedCIMS.Generic Fuels.Diesel</v>
      </c>
      <c r="B448" s="1" t="s">
        <v>185</v>
      </c>
      <c r="C448" s="1" t="s">
        <v>304</v>
      </c>
      <c r="D448" s="1" t="s">
        <v>235</v>
      </c>
      <c r="E448" s="1" t="s">
        <v>239</v>
      </c>
      <c r="F448" s="1" t="s">
        <v>245</v>
      </c>
      <c r="G448" s="1" t="s">
        <v>233</v>
      </c>
      <c r="H448" s="15">
        <f t="shared" si="317"/>
        <v>0.23774170951439244</v>
      </c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T448" s="15">
        <f>YT!$M$230*1000</f>
        <v>0.23774170951439244</v>
      </c>
      <c r="U448" s="1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19"/>
      <c r="AP448" s="19"/>
      <c r="AQ448" s="19"/>
      <c r="AR448" s="19"/>
      <c r="AS448" s="19"/>
      <c r="AT448" s="19"/>
    </row>
    <row r="449" spans="1:48" x14ac:dyDescent="0.25">
      <c r="A449" s="23" t="str">
        <f t="shared" si="289"/>
        <v>CIMS.CAN.YT.Transportation Freight.Freight.Land.Heavy.RailDiesel EfficientService requestedCIMS.Generic Fuels.Diesel</v>
      </c>
      <c r="B449" s="1" t="s">
        <v>185</v>
      </c>
      <c r="C449" s="1" t="s">
        <v>304</v>
      </c>
      <c r="D449" s="1" t="s">
        <v>236</v>
      </c>
      <c r="E449" s="1" t="s">
        <v>239</v>
      </c>
      <c r="F449" s="1" t="s">
        <v>245</v>
      </c>
      <c r="G449" s="1" t="s">
        <v>233</v>
      </c>
      <c r="H449" s="15">
        <f t="shared" si="317"/>
        <v>0.21527002163085715</v>
      </c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T449" s="15">
        <f>YT!$W$230*1000</f>
        <v>0.21527002163085715</v>
      </c>
      <c r="U449" s="1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19"/>
      <c r="AP449" s="19"/>
      <c r="AQ449" s="19"/>
      <c r="AR449" s="19"/>
      <c r="AS449" s="19"/>
      <c r="AT449" s="19"/>
    </row>
    <row r="450" spans="1:48" x14ac:dyDescent="0.25">
      <c r="A450" s="23" t="str">
        <f t="shared" si="289"/>
        <v>CIMS.CAN.YT.Transportation Freight.Freight.Land.Heavy.RailDiesel ExistingMarket share</v>
      </c>
      <c r="B450" s="1" t="s">
        <v>185</v>
      </c>
      <c r="C450" s="1" t="s">
        <v>304</v>
      </c>
      <c r="D450" s="1" t="s">
        <v>234</v>
      </c>
      <c r="E450" s="1" t="s">
        <v>240</v>
      </c>
      <c r="G450" s="1" t="s">
        <v>241</v>
      </c>
      <c r="H450" s="15">
        <f t="shared" si="317"/>
        <v>1</v>
      </c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T450" s="15">
        <f>YT!$C$234</f>
        <v>1</v>
      </c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42"/>
      <c r="AP450" s="42"/>
      <c r="AQ450" s="42"/>
      <c r="AR450" s="42"/>
      <c r="AS450" s="42"/>
      <c r="AT450" s="42"/>
    </row>
    <row r="451" spans="1:48" x14ac:dyDescent="0.25">
      <c r="A451" s="23" t="str">
        <f t="shared" si="289"/>
        <v>CIMS.CAN.YT.Transportation Freight.Freight.MarineDiesel ExistingService requestedCIMS.Generic Fuels.Diesel</v>
      </c>
      <c r="B451" s="1" t="s">
        <v>180</v>
      </c>
      <c r="C451" s="1" t="s">
        <v>304</v>
      </c>
      <c r="D451" s="1" t="s">
        <v>234</v>
      </c>
      <c r="E451" s="1" t="s">
        <v>239</v>
      </c>
      <c r="F451" s="1" t="s">
        <v>245</v>
      </c>
      <c r="G451" s="1" t="s">
        <v>233</v>
      </c>
      <c r="H451" s="15">
        <f t="shared" si="317"/>
        <v>1.5190786913692957</v>
      </c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T451" s="15">
        <f>YT!$C$268*1000</f>
        <v>1.5190786913692957</v>
      </c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42"/>
      <c r="AP451" s="42"/>
      <c r="AQ451" s="42"/>
      <c r="AR451" s="42"/>
      <c r="AS451" s="42"/>
      <c r="AT451" s="42"/>
    </row>
    <row r="452" spans="1:48" x14ac:dyDescent="0.25">
      <c r="A452" s="23" t="str">
        <f t="shared" si="289"/>
        <v>CIMS.CAN.YT.Transportation Freight.Freight.MarineDiesel StandardService requestedCIMS.Generic Fuels.Diesel</v>
      </c>
      <c r="B452" s="1" t="s">
        <v>180</v>
      </c>
      <c r="C452" s="1" t="s">
        <v>304</v>
      </c>
      <c r="D452" s="1" t="s">
        <v>235</v>
      </c>
      <c r="E452" s="1" t="s">
        <v>239</v>
      </c>
      <c r="F452" s="1" t="s">
        <v>245</v>
      </c>
      <c r="G452" s="1" t="s">
        <v>233</v>
      </c>
      <c r="H452" s="15">
        <f t="shared" si="317"/>
        <v>1.3074759932726907</v>
      </c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T452" s="43">
        <f>YT!$P$268*1000</f>
        <v>1.3074759932726907</v>
      </c>
      <c r="U452" s="1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19"/>
      <c r="AP452" s="19"/>
      <c r="AQ452" s="19"/>
      <c r="AR452" s="19"/>
      <c r="AS452" s="19"/>
      <c r="AT452" s="19"/>
    </row>
    <row r="453" spans="1:48" x14ac:dyDescent="0.25">
      <c r="A453" s="23" t="str">
        <f t="shared" si="289"/>
        <v>CIMS.CAN.YT.Transportation Freight.Freight.MarineDiesel EfficientService requestedCIMS.Generic Fuels.Diesel</v>
      </c>
      <c r="B453" s="1" t="s">
        <v>180</v>
      </c>
      <c r="C453" s="1" t="s">
        <v>304</v>
      </c>
      <c r="D453" s="1" t="s">
        <v>236</v>
      </c>
      <c r="E453" s="1" t="s">
        <v>239</v>
      </c>
      <c r="F453" s="1" t="s">
        <v>245</v>
      </c>
      <c r="G453" s="1" t="s">
        <v>233</v>
      </c>
      <c r="H453" s="15">
        <f t="shared" si="317"/>
        <v>1.0421439483818877</v>
      </c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T453" s="15">
        <f>YT!$W$268*1000</f>
        <v>1.0421439483818877</v>
      </c>
      <c r="U453" s="1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19"/>
      <c r="AP453" s="19"/>
      <c r="AQ453" s="19"/>
      <c r="AR453" s="19"/>
      <c r="AS453" s="19"/>
      <c r="AT453" s="19"/>
    </row>
    <row r="454" spans="1:48" x14ac:dyDescent="0.25">
      <c r="A454" s="23" t="str">
        <f t="shared" si="289"/>
        <v>CIMS.CAN.YT.Transportation Freight.Freight.MarineFuel Oil ExistingService requestedCIMS.Generic Fuels.Fuel Oil</v>
      </c>
      <c r="B454" s="1" t="s">
        <v>180</v>
      </c>
      <c r="C454" s="1" t="s">
        <v>304</v>
      </c>
      <c r="D454" s="1" t="s">
        <v>246</v>
      </c>
      <c r="E454" s="1" t="s">
        <v>239</v>
      </c>
      <c r="F454" s="1" t="s">
        <v>249</v>
      </c>
      <c r="G454" s="1" t="s">
        <v>233</v>
      </c>
      <c r="H454" s="15">
        <f t="shared" si="317"/>
        <v>1.5190786913692957</v>
      </c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T454" s="15">
        <f>YT!$C$268*1000</f>
        <v>1.5190786913692957</v>
      </c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42"/>
      <c r="AP454" s="42"/>
      <c r="AQ454" s="42"/>
      <c r="AR454" s="42"/>
      <c r="AS454" s="42"/>
      <c r="AT454" s="42"/>
    </row>
    <row r="455" spans="1:48" x14ac:dyDescent="0.25">
      <c r="A455" s="23" t="str">
        <f t="shared" si="289"/>
        <v>CIMS.CAN.YT.Transportation Freight.Freight.MarineFuel Oil StandardService requestedCIMS.Generic Fuels.Fuel Oil</v>
      </c>
      <c r="B455" s="1" t="s">
        <v>180</v>
      </c>
      <c r="C455" s="1" t="s">
        <v>304</v>
      </c>
      <c r="D455" s="1" t="s">
        <v>247</v>
      </c>
      <c r="E455" s="1" t="s">
        <v>239</v>
      </c>
      <c r="F455" s="1" t="s">
        <v>249</v>
      </c>
      <c r="G455" s="1" t="s">
        <v>233</v>
      </c>
      <c r="H455" s="15">
        <f t="shared" si="317"/>
        <v>1.3074759932726907</v>
      </c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T455" s="43">
        <f>YT!$P$268*1000</f>
        <v>1.3074759932726907</v>
      </c>
      <c r="U455" s="1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19"/>
      <c r="AP455" s="19"/>
      <c r="AQ455" s="19"/>
      <c r="AR455" s="19"/>
      <c r="AS455" s="19"/>
      <c r="AT455" s="19"/>
    </row>
    <row r="456" spans="1:48" x14ac:dyDescent="0.25">
      <c r="A456" s="23" t="str">
        <f t="shared" si="289"/>
        <v>CIMS.CAN.YT.Transportation Freight.Freight.MarineFuel Oil EfficientService requestedCIMS.Generic Fuels.Fuel Oil</v>
      </c>
      <c r="B456" s="1" t="s">
        <v>180</v>
      </c>
      <c r="C456" s="1" t="s">
        <v>304</v>
      </c>
      <c r="D456" s="1" t="s">
        <v>248</v>
      </c>
      <c r="E456" s="1" t="s">
        <v>239</v>
      </c>
      <c r="F456" s="1" t="s">
        <v>249</v>
      </c>
      <c r="G456" s="1" t="s">
        <v>233</v>
      </c>
      <c r="H456" s="15">
        <f t="shared" si="317"/>
        <v>1.0421439483818877</v>
      </c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T456" s="15">
        <f>YT!$W$268*1000</f>
        <v>1.0421439483818877</v>
      </c>
      <c r="U456" s="1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19"/>
      <c r="AP456" s="19"/>
      <c r="AQ456" s="19"/>
      <c r="AR456" s="19"/>
      <c r="AS456" s="19"/>
      <c r="AT456" s="19"/>
    </row>
    <row r="457" spans="1:48" x14ac:dyDescent="0.25">
      <c r="A457" s="23" t="str">
        <f t="shared" si="289"/>
        <v>CIMS.CAN.YT.Transportation Freight.Freight.MarineDiesel ExistingMarket share</v>
      </c>
      <c r="B457" s="1" t="s">
        <v>180</v>
      </c>
      <c r="C457" s="1" t="s">
        <v>304</v>
      </c>
      <c r="D457" s="1" t="s">
        <v>234</v>
      </c>
      <c r="E457" s="1" t="s">
        <v>240</v>
      </c>
      <c r="G457" s="1" t="s">
        <v>241</v>
      </c>
      <c r="H457" s="15">
        <f t="shared" si="317"/>
        <v>0.43000898472596588</v>
      </c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T457" s="15">
        <f>YT!$C$272</f>
        <v>0.43000898472596588</v>
      </c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42"/>
      <c r="AP457" s="42"/>
      <c r="AQ457" s="42"/>
      <c r="AR457" s="42"/>
      <c r="AS457" s="42"/>
      <c r="AT457" s="42"/>
    </row>
    <row r="458" spans="1:48" x14ac:dyDescent="0.25">
      <c r="A458" s="23" t="str">
        <f t="shared" si="289"/>
        <v>CIMS.CAN.YT.Transportation Freight.Freight.MarineFuel Oil ExistingMarket share</v>
      </c>
      <c r="B458" s="1" t="s">
        <v>180</v>
      </c>
      <c r="C458" s="1" t="s">
        <v>304</v>
      </c>
      <c r="D458" s="1" t="s">
        <v>246</v>
      </c>
      <c r="E458" s="1" t="s">
        <v>240</v>
      </c>
      <c r="G458" s="1" t="s">
        <v>241</v>
      </c>
      <c r="H458" s="15">
        <f t="shared" si="317"/>
        <v>0.56999101527403417</v>
      </c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T458" s="15">
        <f>YT!$C$278</f>
        <v>0.56999101527403417</v>
      </c>
      <c r="U458" s="1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19"/>
      <c r="AP458" s="19"/>
      <c r="AQ458" s="19"/>
      <c r="AR458" s="19"/>
      <c r="AS458" s="19"/>
      <c r="AT458" s="19"/>
    </row>
    <row r="459" spans="1:48" x14ac:dyDescent="0.25"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</row>
    <row r="460" spans="1:48" x14ac:dyDescent="0.25">
      <c r="A460" s="23" t="str">
        <f t="shared" ref="A460:A496" si="318">B460&amp;D460&amp;E460&amp;F460</f>
        <v>CIMS.CAN.NTService requestedCIMS.CAN.NT.Transportation Freight</v>
      </c>
      <c r="B460" s="1" t="s">
        <v>186</v>
      </c>
      <c r="C460" s="1" t="s">
        <v>305</v>
      </c>
      <c r="E460" s="1" t="s">
        <v>239</v>
      </c>
      <c r="F460" s="6" t="s">
        <v>187</v>
      </c>
      <c r="G460" s="1" t="s">
        <v>232</v>
      </c>
      <c r="H460" s="5">
        <f t="shared" ref="H460:R460" si="319">INDEX($T460:$AT460,MATCH(H$1,$T$2:$AT$2,0))</f>
        <v>104854260.45362788</v>
      </c>
      <c r="I460" s="5">
        <f t="shared" si="319"/>
        <v>78112820.825069323</v>
      </c>
      <c r="J460" s="5">
        <f t="shared" si="319"/>
        <v>74856993.844644561</v>
      </c>
      <c r="K460" s="5">
        <f t="shared" si="319"/>
        <v>90103544.822417259</v>
      </c>
      <c r="L460" s="5">
        <f t="shared" si="319"/>
        <v>114950430.52843009</v>
      </c>
      <c r="M460" s="5">
        <f t="shared" si="319"/>
        <v>119757322.01185405</v>
      </c>
      <c r="N460" s="5">
        <f t="shared" si="319"/>
        <v>124809413.2706728</v>
      </c>
      <c r="O460" s="5">
        <f t="shared" si="319"/>
        <v>130119211.95771362</v>
      </c>
      <c r="P460" s="5">
        <f t="shared" si="319"/>
        <v>135699863.74180132</v>
      </c>
      <c r="Q460" s="5">
        <f t="shared" si="319"/>
        <v>141565184.85298601</v>
      </c>
      <c r="R460" s="5">
        <f t="shared" si="319"/>
        <v>147729696.28790477</v>
      </c>
      <c r="T460" s="5">
        <f>SUM(NT!C$209,NT!C$247,NT!C$285,NT!C$71,NT!C$105,NT!C$173)*1000</f>
        <v>104854260.45362788</v>
      </c>
      <c r="U460" s="5">
        <f>SUM(NT!D$209,NT!D$247,NT!D$285,NT!D$71,NT!D$105,NT!D$173)*1000</f>
        <v>93945522.197021663</v>
      </c>
      <c r="V460" s="5">
        <f>SUM(NT!E$209,NT!E$247,NT!E$285,NT!E$71,NT!E$105,NT!E$173)*1000</f>
        <v>91364227.158283934</v>
      </c>
      <c r="W460" s="5">
        <f>SUM(NT!F$209,NT!F$247,NT!F$285,NT!F$71,NT!F$105,NT!F$173)*1000</f>
        <v>85228097.413501322</v>
      </c>
      <c r="X460" s="5">
        <f>SUM(NT!G$209,NT!G$247,NT!G$285,NT!G$71,NT!G$105,NT!G$173)*1000</f>
        <v>77489773.742988512</v>
      </c>
      <c r="Y460" s="5">
        <f>SUM(NT!H$209,NT!H$247,NT!H$285,NT!H$71,NT!H$105,NT!H$173)*1000</f>
        <v>78112820.825069323</v>
      </c>
      <c r="Z460" s="5">
        <f>SUM(NT!I$209,NT!I$247,NT!I$285,NT!I$71,NT!I$105,NT!I$173)*1000</f>
        <v>77421217.521793038</v>
      </c>
      <c r="AA460" s="5">
        <f>SUM(NT!J$209,NT!J$247,NT!J$285,NT!J$71,NT!J$105,NT!J$173)*1000</f>
        <v>76545600.159050465</v>
      </c>
      <c r="AB460" s="5">
        <f>SUM(NT!K$209,NT!K$247,NT!K$285,NT!K$71,NT!K$105,NT!K$173)*1000</f>
        <v>82756710.573571846</v>
      </c>
      <c r="AC460" s="5">
        <f>SUM(NT!L$209,NT!L$247,NT!L$285,NT!L$71,NT!L$105,NT!L$173)*1000</f>
        <v>66325676.675475173</v>
      </c>
      <c r="AD460" s="5">
        <f>SUM(NT!M$209,NT!M$247,NT!M$285,NT!M$71,NT!M$105,NT!M$173)*1000</f>
        <v>74856993.844644561</v>
      </c>
      <c r="AE460" s="5">
        <f>SUM(NT!N$209,NT!N$247,NT!N$285,NT!N$71,NT!N$105,NT!N$173)*1000</f>
        <v>74728798.608464628</v>
      </c>
      <c r="AF460" s="5">
        <f>SUM(NT!O$209,NT!O$247,NT!O$285,NT!O$71,NT!O$105,NT!O$173)*1000</f>
        <v>80100375.26256229</v>
      </c>
      <c r="AG460" s="5">
        <f>SUM(NT!P$209,NT!P$247,NT!P$285,NT!P$71,NT!P$105,NT!P$173)*1000</f>
        <v>76597571.079425946</v>
      </c>
      <c r="AH460" s="5">
        <f>SUM(NT!Q$209,NT!Q$247,NT!Q$285,NT!Q$71,NT!Q$105,NT!Q$173)*1000</f>
        <v>85387568.466285169</v>
      </c>
      <c r="AI460" s="5">
        <f>SUM(NT!R$209,NT!R$247,NT!R$285,NT!R$71,NT!R$105,NT!R$173)*1000</f>
        <v>90103544.822417259</v>
      </c>
      <c r="AJ460" s="5">
        <f>SUM(NT!S$209,NT!S$247,NT!S$285,NT!S$71,NT!S$105,NT!S$173)*1000</f>
        <v>102910874.43627667</v>
      </c>
      <c r="AK460" s="5">
        <f>SUM(NT!T$209,NT!T$247,NT!T$285,NT!T$71,NT!T$105,NT!T$173)*1000</f>
        <v>116602087.57646117</v>
      </c>
      <c r="AL460" s="5">
        <f>SUM(NT!U$209,NT!U$247,NT!U$285,NT!U$71,NT!U$105,NT!U$173)*1000</f>
        <v>113875666.30226839</v>
      </c>
      <c r="AM460" s="5">
        <f>SUM(NT!V$209,NT!V$247,NT!V$285,NT!V$71,NT!V$105,NT!V$173)*1000</f>
        <v>114950430.52843009</v>
      </c>
      <c r="AN460" s="5">
        <f>SUM(NT!W$209,NT!W$247,NT!W$285,NT!W$71,NT!W$105,NT!W$173)*1000</f>
        <v>109138921.0678682</v>
      </c>
      <c r="AO460" s="19">
        <f t="shared" ref="AO460" si="320">SUM(AO463:AO465)</f>
        <v>119757322.01185405</v>
      </c>
      <c r="AP460" s="19">
        <f t="shared" ref="AP460:AT460" si="321">SUM(AP463:AP465)</f>
        <v>124809413.2706728</v>
      </c>
      <c r="AQ460" s="19">
        <f t="shared" si="321"/>
        <v>130119211.95771362</v>
      </c>
      <c r="AR460" s="19">
        <f t="shared" si="321"/>
        <v>135699863.74180132</v>
      </c>
      <c r="AS460" s="19">
        <f t="shared" si="321"/>
        <v>141565184.85298601</v>
      </c>
      <c r="AT460" s="19">
        <f t="shared" si="321"/>
        <v>147729696.28790477</v>
      </c>
    </row>
    <row r="461" spans="1:48" x14ac:dyDescent="0.25">
      <c r="A461" s="23" t="str">
        <f t="shared" si="318"/>
        <v>CIMS.CAN.NT.Transportation FreightService requestedCIMS.CAN.NT.Transportation Freight.Freight</v>
      </c>
      <c r="B461" s="1" t="s">
        <v>187</v>
      </c>
      <c r="C461" s="1" t="s">
        <v>305</v>
      </c>
      <c r="E461" s="1" t="s">
        <v>239</v>
      </c>
      <c r="F461" s="1" t="s">
        <v>188</v>
      </c>
      <c r="G461" s="1" t="s">
        <v>232</v>
      </c>
      <c r="H461" s="24">
        <v>1</v>
      </c>
      <c r="I461" s="24">
        <v>1</v>
      </c>
      <c r="J461" s="24">
        <v>1</v>
      </c>
      <c r="K461" s="24">
        <v>1</v>
      </c>
      <c r="L461" s="24">
        <v>1</v>
      </c>
      <c r="M461" s="24">
        <v>1</v>
      </c>
      <c r="N461" s="24">
        <v>1</v>
      </c>
      <c r="O461" s="24">
        <v>1</v>
      </c>
      <c r="P461" s="24">
        <v>1</v>
      </c>
      <c r="Q461" s="24">
        <v>1</v>
      </c>
      <c r="R461" s="24">
        <v>1</v>
      </c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7"/>
      <c r="AP461" s="27"/>
      <c r="AQ461" s="27"/>
      <c r="AR461" s="27"/>
      <c r="AS461" s="27"/>
      <c r="AT461" s="27"/>
    </row>
    <row r="462" spans="1:48" x14ac:dyDescent="0.25">
      <c r="A462" s="23" t="str">
        <f t="shared" si="318"/>
        <v>CIMS.CAN.NT.Transportation FreightService requestedCIMS.CAN.NT.Transportation Freight.Off Road</v>
      </c>
      <c r="B462" s="1" t="s">
        <v>187</v>
      </c>
      <c r="C462" s="1" t="s">
        <v>305</v>
      </c>
      <c r="E462" s="1" t="s">
        <v>239</v>
      </c>
      <c r="F462" s="1" t="s">
        <v>189</v>
      </c>
      <c r="G462" s="1" t="s">
        <v>232</v>
      </c>
      <c r="H462" s="24">
        <f>INDEX(Inputs!$C$27:$C$41,MATCH($F462,Inputs!$B$27:$B$41,0))</f>
        <v>0.11</v>
      </c>
      <c r="I462" s="24">
        <f>INDEX(Inputs!$C$27:$C$41,MATCH($F462,Inputs!$B$27:$B$41,0))</f>
        <v>0.11</v>
      </c>
      <c r="J462" s="24">
        <f>INDEX(Inputs!$C$27:$C$41,MATCH($F462,Inputs!$B$27:$B$41,0))</f>
        <v>0.11</v>
      </c>
      <c r="K462" s="24">
        <f>INDEX(Inputs!$C$27:$C$41,MATCH($F462,Inputs!$B$27:$B$41,0))</f>
        <v>0.11</v>
      </c>
      <c r="L462" s="24">
        <f>INDEX(Inputs!$C$27:$C$41,MATCH($F462,Inputs!$B$27:$B$41,0))</f>
        <v>0.11</v>
      </c>
      <c r="M462" s="24">
        <f>INDEX(Inputs!$C$27:$C$41,MATCH($F462,Inputs!$B$27:$B$41,0))</f>
        <v>0.11</v>
      </c>
      <c r="N462" s="24">
        <f>INDEX(Inputs!$C$27:$C$41,MATCH($F462,Inputs!$B$27:$B$41,0))</f>
        <v>0.11</v>
      </c>
      <c r="O462" s="24">
        <f>INDEX(Inputs!$C$27:$C$41,MATCH($F462,Inputs!$B$27:$B$41,0))</f>
        <v>0.11</v>
      </c>
      <c r="P462" s="24">
        <f>INDEX(Inputs!$C$27:$C$41,MATCH($F462,Inputs!$B$27:$B$41,0))</f>
        <v>0.11</v>
      </c>
      <c r="Q462" s="24">
        <f>INDEX(Inputs!$C$27:$C$41,MATCH($F462,Inputs!$B$27:$B$41,0))</f>
        <v>0.11</v>
      </c>
      <c r="R462" s="24">
        <f>INDEX(Inputs!$C$27:$C$41,MATCH($F462,Inputs!$B$27:$B$41,0))</f>
        <v>0.11</v>
      </c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7"/>
      <c r="AP462" s="27"/>
      <c r="AQ462" s="27"/>
      <c r="AR462" s="27"/>
      <c r="AS462" s="27"/>
      <c r="AT462" s="27"/>
    </row>
    <row r="463" spans="1:48" x14ac:dyDescent="0.25">
      <c r="A463" s="23" t="str">
        <f t="shared" si="318"/>
        <v>CIMS.CAN.NT.Transportation Freight.FreightService requestedCIMS.CAN.NT.Transportation Freight.Freight.Land</v>
      </c>
      <c r="B463" s="1" t="s">
        <v>188</v>
      </c>
      <c r="C463" s="1" t="s">
        <v>305</v>
      </c>
      <c r="E463" s="1" t="s">
        <v>239</v>
      </c>
      <c r="F463" s="1" t="s">
        <v>190</v>
      </c>
      <c r="G463" s="1" t="s">
        <v>232</v>
      </c>
      <c r="H463" s="15">
        <f t="shared" ref="H463:R463" si="322">INDEX($T463:$AT463,MATCH(H$1,$T$2:$AT$2,0))/INDEX($T460:$AT460,MATCH(H$1,$T$2:$AT$2,0))</f>
        <v>0.84009657211902855</v>
      </c>
      <c r="I463" s="15">
        <f t="shared" si="322"/>
        <v>0.66000674254572667</v>
      </c>
      <c r="J463" s="15">
        <f t="shared" si="322"/>
        <v>0.70582370273141892</v>
      </c>
      <c r="K463" s="15">
        <f t="shared" si="322"/>
        <v>0.77043325582528366</v>
      </c>
      <c r="L463" s="15">
        <f t="shared" si="322"/>
        <v>0.81687809292198743</v>
      </c>
      <c r="M463" s="15">
        <f t="shared" si="322"/>
        <v>0.82408620561970858</v>
      </c>
      <c r="N463" s="15">
        <f t="shared" si="322"/>
        <v>0.83106357472113235</v>
      </c>
      <c r="O463" s="15">
        <f t="shared" si="322"/>
        <v>0.83781288226601436</v>
      </c>
      <c r="P463" s="15">
        <f t="shared" si="322"/>
        <v>0.84433718368437471</v>
      </c>
      <c r="Q463" s="15">
        <f t="shared" si="322"/>
        <v>0.85063987227885696</v>
      </c>
      <c r="R463" s="15">
        <f t="shared" si="322"/>
        <v>0.85672464450009589</v>
      </c>
      <c r="T463" s="5">
        <f>SUM(NT!C$209,NT!C$71,NT!C$105,NT!C$173)*1000</f>
        <v>88087704.779168606</v>
      </c>
      <c r="U463" s="5">
        <f>SUM(NT!D$209,NT!D$71,NT!D$105,NT!D$173)*1000</f>
        <v>75551617.002377808</v>
      </c>
      <c r="V463" s="5">
        <f>SUM(NT!E$209,NT!E$71,NT!E$105,NT!E$173)*1000</f>
        <v>69242298.216394648</v>
      </c>
      <c r="W463" s="5">
        <f>SUM(NT!F$209,NT!F$71,NT!F$105,NT!F$173)*1000</f>
        <v>56077663.061147504</v>
      </c>
      <c r="X463" s="5">
        <f>SUM(NT!G$209,NT!G$71,NT!G$105,NT!G$173)*1000</f>
        <v>51385597.452605799</v>
      </c>
      <c r="Y463" s="5">
        <f>SUM(NT!H$209,NT!H$71,NT!H$105,NT!H$173)*1000</f>
        <v>51554988.423812002</v>
      </c>
      <c r="Z463" s="5">
        <f>SUM(NT!I$209,NT!I$71,NT!I$105,NT!I$173)*1000</f>
        <v>47770722.647860788</v>
      </c>
      <c r="AA463" s="5">
        <f>SUM(NT!J$209,NT!J$71,NT!J$105,NT!J$173)*1000</f>
        <v>48208076.193272777</v>
      </c>
      <c r="AB463" s="5">
        <f>SUM(NT!K$209,NT!K$71,NT!K$105,NT!K$173)*1000</f>
        <v>57799346.840475857</v>
      </c>
      <c r="AC463" s="5">
        <f>SUM(NT!L$209,NT!L$71,NT!L$105,NT!L$173)*1000</f>
        <v>44719599.960892238</v>
      </c>
      <c r="AD463" s="5">
        <f>SUM(NT!M$209,NT!M$71,NT!M$105,NT!M$173)*1000</f>
        <v>52835840.570770055</v>
      </c>
      <c r="AE463" s="5">
        <f>SUM(NT!N$209,NT!N$71,NT!N$105,NT!N$173)*1000</f>
        <v>56601704.557885282</v>
      </c>
      <c r="AF463" s="5">
        <f>SUM(NT!O$209,NT!O$71,NT!O$105,NT!O$173)*1000</f>
        <v>60258164.095103472</v>
      </c>
      <c r="AG463" s="5">
        <f>SUM(NT!P$209,NT!P$71,NT!P$105,NT!P$173)*1000</f>
        <v>57706943.640005276</v>
      </c>
      <c r="AH463" s="5">
        <f>SUM(NT!Q$209,NT!Q$71,NT!Q$105,NT!Q$173)*1000</f>
        <v>67208578.316739276</v>
      </c>
      <c r="AI463" s="5">
        <f>SUM(NT!R$209,NT!R$71,NT!R$105,NT!R$173)*1000</f>
        <v>69418767.398934305</v>
      </c>
      <c r="AJ463" s="5">
        <f>SUM(NT!S$209,NT!S$71,NT!S$105,NT!S$173)*1000</f>
        <v>82329605.051331595</v>
      </c>
      <c r="AK463" s="5">
        <f>SUM(NT!T$209,NT!T$71,NT!T$105,NT!T$173)*1000</f>
        <v>97565260.347922444</v>
      </c>
      <c r="AL463" s="5">
        <f>SUM(NT!U$209,NT!U$71,NT!U$105,NT!U$173)*1000</f>
        <v>93946527.270926073</v>
      </c>
      <c r="AM463" s="5">
        <f>SUM(NT!V$209,NT!V$71,NT!V$105,NT!V$173)*1000</f>
        <v>93900488.470625371</v>
      </c>
      <c r="AN463" s="5">
        <f>SUM(NT!W$209,NT!W$71,NT!W$105,NT!W$173)*1000</f>
        <v>88777026.052533537</v>
      </c>
      <c r="AO463" s="19">
        <f t="shared" ref="AO463" si="323">SUM(AO466:AO467)</f>
        <v>98690357.091926411</v>
      </c>
      <c r="AP463" s="19">
        <f t="shared" ref="AP463:AT463" si="324">SUM(AP466:AP467)</f>
        <v>103724557.15157247</v>
      </c>
      <c r="AQ463" s="19">
        <f t="shared" si="324"/>
        <v>109015552.00847448</v>
      </c>
      <c r="AR463" s="19">
        <f t="shared" si="324"/>
        <v>114576440.77810593</v>
      </c>
      <c r="AS463" s="19">
        <f t="shared" si="324"/>
        <v>120420990.76247679</v>
      </c>
      <c r="AT463" s="19">
        <f t="shared" si="324"/>
        <v>126563671.53436235</v>
      </c>
    </row>
    <row r="464" spans="1:48" x14ac:dyDescent="0.25">
      <c r="A464" s="23" t="str">
        <f t="shared" si="318"/>
        <v>CIMS.CAN.NT.Transportation Freight.FreightService requestedCIMS.CAN.NT.Transportation Freight.Freight.Marine</v>
      </c>
      <c r="B464" s="1" t="s">
        <v>188</v>
      </c>
      <c r="C464" s="1" t="s">
        <v>305</v>
      </c>
      <c r="E464" s="1" t="s">
        <v>239</v>
      </c>
      <c r="F464" s="1" t="s">
        <v>191</v>
      </c>
      <c r="G464" s="1" t="s">
        <v>232</v>
      </c>
      <c r="H464" s="15">
        <f t="shared" ref="H464:R464" si="325">INDEX($T464:$AT464,MATCH(H$1,$T$2:$AT$2,0))/INDEX($T460:$AT460,MATCH(H$1,$T$2:$AT$2,0))</f>
        <v>0.1572212805321215</v>
      </c>
      <c r="I464" s="15">
        <f t="shared" si="325"/>
        <v>0.3369800912613744</v>
      </c>
      <c r="J464" s="15">
        <f t="shared" si="325"/>
        <v>0.29055450025003249</v>
      </c>
      <c r="K464" s="15">
        <f t="shared" si="325"/>
        <v>0.22760896175900891</v>
      </c>
      <c r="L464" s="15">
        <f t="shared" si="325"/>
        <v>0.1802187787781642</v>
      </c>
      <c r="M464" s="15">
        <f t="shared" si="325"/>
        <v>0.17298504894596173</v>
      </c>
      <c r="N464" s="15">
        <f t="shared" si="325"/>
        <v>0.16598288275685441</v>
      </c>
      <c r="O464" s="15">
        <f t="shared" si="325"/>
        <v>0.1592095886393031</v>
      </c>
      <c r="P464" s="15">
        <f t="shared" si="325"/>
        <v>0.15266210030450014</v>
      </c>
      <c r="Q464" s="15">
        <f t="shared" si="325"/>
        <v>0.14633701239023891</v>
      </c>
      <c r="R464" s="15">
        <f t="shared" si="325"/>
        <v>0.14023061530895461</v>
      </c>
      <c r="T464" s="5">
        <f>SUM(NT!C$247)*1000</f>
        <v>16485321.097767962</v>
      </c>
      <c r="U464" s="5">
        <f>SUM(NT!D$247)*1000</f>
        <v>18160588.082448859</v>
      </c>
      <c r="V464" s="5">
        <f>SUM(NT!E$247)*1000</f>
        <v>21849009.404547572</v>
      </c>
      <c r="W464" s="5">
        <f>SUM(NT!F$247)*1000</f>
        <v>28938348.997650798</v>
      </c>
      <c r="X464" s="5">
        <f>SUM(NT!G$247)*1000</f>
        <v>25880444.362189379</v>
      </c>
      <c r="Y464" s="5">
        <f>SUM(NT!H$247)*1000</f>
        <v>26322465.490315247</v>
      </c>
      <c r="Z464" s="5">
        <f>SUM(NT!I$247)*1000</f>
        <v>29409617.178842817</v>
      </c>
      <c r="AA464" s="5">
        <f>SUM(NT!J$247)*1000</f>
        <v>28113500.226762779</v>
      </c>
      <c r="AB464" s="5">
        <f>SUM(NT!K$247)*1000</f>
        <v>24733375.689107418</v>
      </c>
      <c r="AC464" s="5">
        <f>SUM(NT!L$247)*1000</f>
        <v>21409212.748588577</v>
      </c>
      <c r="AD464" s="5">
        <f>SUM(NT!M$247)*1000</f>
        <v>21750036.436750457</v>
      </c>
      <c r="AE464" s="5">
        <f>SUM(NT!N$247)*1000</f>
        <v>17832329.300505579</v>
      </c>
      <c r="AF464" s="5">
        <f>SUM(NT!O$247)*1000</f>
        <v>19610408.611839119</v>
      </c>
      <c r="AG464" s="5">
        <f>SUM(NT!P$247)*1000</f>
        <v>18660572.06827157</v>
      </c>
      <c r="AH464" s="5">
        <f>SUM(NT!Q$247)*1000</f>
        <v>17951299.792112764</v>
      </c>
      <c r="AI464" s="5">
        <f>SUM(NT!R$247)*1000</f>
        <v>20508374.287836716</v>
      </c>
      <c r="AJ464" s="5">
        <f>SUM(NT!S$247)*1000</f>
        <v>20395060.827058282</v>
      </c>
      <c r="AK464" s="5">
        <f>SUM(NT!T$247)*1000</f>
        <v>18781627.072218452</v>
      </c>
      <c r="AL464" s="5">
        <f>SUM(NT!U$247)*1000</f>
        <v>19585832.815442063</v>
      </c>
      <c r="AM464" s="5">
        <f>SUM(NT!V$247)*1000</f>
        <v>20716226.209857874</v>
      </c>
      <c r="AN464" s="5">
        <f>SUM(NT!W$247)*1000</f>
        <v>20068005.031811859</v>
      </c>
      <c r="AO464" s="47">
        <f t="shared" si="297"/>
        <v>20716226.209857874</v>
      </c>
      <c r="AP464" s="19">
        <f t="shared" ref="AP464:AP466" si="326">AO464*(1+$AV464)^5</f>
        <v>20716226.209857874</v>
      </c>
      <c r="AQ464" s="19">
        <f t="shared" ref="AQ464:AQ466" si="327">AP464*(1+$AV464)^5</f>
        <v>20716226.209857874</v>
      </c>
      <c r="AR464" s="19">
        <f t="shared" ref="AR464:AR466" si="328">AQ464*(1+$AV464)^5</f>
        <v>20716226.209857874</v>
      </c>
      <c r="AS464" s="19">
        <f t="shared" ref="AS464:AS466" si="329">AR464*(1+$AV464)^5</f>
        <v>20716226.209857874</v>
      </c>
      <c r="AT464" s="19">
        <f t="shared" ref="AT464:AT466" si="330">AS464*(1+$AV464)^5</f>
        <v>20716226.209857874</v>
      </c>
      <c r="AV464" s="46">
        <f t="shared" ref="AV464:AV504" si="331">AV426</f>
        <v>0</v>
      </c>
    </row>
    <row r="465" spans="1:48" x14ac:dyDescent="0.25">
      <c r="A465" s="23" t="str">
        <f t="shared" si="318"/>
        <v>CIMS.CAN.NT.Transportation Freight.FreightService requestedCIMS.CAN.NT.Transportation Freight.Freight.Air</v>
      </c>
      <c r="B465" s="1" t="s">
        <v>188</v>
      </c>
      <c r="C465" s="1" t="s">
        <v>305</v>
      </c>
      <c r="E465" s="1" t="s">
        <v>239</v>
      </c>
      <c r="F465" s="1" t="s">
        <v>192</v>
      </c>
      <c r="G465" s="1" t="s">
        <v>232</v>
      </c>
      <c r="H465" s="15">
        <f t="shared" ref="H465:R465" si="332">INDEX($T465:$AT465,MATCH(H$1,$T$2:$AT$2,0))/INDEX($T460:$AT460,MATCH(H$1,$T$2:$AT$2,0))</f>
        <v>2.6821473488497544E-3</v>
      </c>
      <c r="I465" s="15">
        <f t="shared" si="332"/>
        <v>3.0131661928990924E-3</v>
      </c>
      <c r="J465" s="15">
        <f t="shared" si="332"/>
        <v>3.6217970185485255E-3</v>
      </c>
      <c r="K465" s="15">
        <f t="shared" si="332"/>
        <v>1.9577824157074796E-3</v>
      </c>
      <c r="L465" s="15">
        <f t="shared" si="332"/>
        <v>2.9031282998484235E-3</v>
      </c>
      <c r="M465" s="15">
        <f t="shared" si="332"/>
        <v>2.9287454343297744E-3</v>
      </c>
      <c r="N465" s="15">
        <f t="shared" si="332"/>
        <v>2.9535425220131696E-3</v>
      </c>
      <c r="O465" s="15">
        <f t="shared" si="332"/>
        <v>2.9775290946825856E-3</v>
      </c>
      <c r="P465" s="15">
        <f t="shared" si="332"/>
        <v>3.0007160111251985E-3</v>
      </c>
      <c r="Q465" s="15">
        <f t="shared" si="332"/>
        <v>3.023115330904142E-3</v>
      </c>
      <c r="R465" s="15">
        <f t="shared" si="332"/>
        <v>3.0447401909495654E-3</v>
      </c>
      <c r="T465" s="5">
        <f>SUM(NT!C$285)*1000</f>
        <v>281234.57669129968</v>
      </c>
      <c r="U465" s="5">
        <f>SUM(NT!D$285)*1000</f>
        <v>233317.11219499895</v>
      </c>
      <c r="V465" s="5">
        <f>SUM(NT!E$285)*1000</f>
        <v>272919.53734171501</v>
      </c>
      <c r="W465" s="5">
        <f>SUM(NT!F$285)*1000</f>
        <v>212085.35470302196</v>
      </c>
      <c r="X465" s="5">
        <f>SUM(NT!G$285)*1000</f>
        <v>223731.92819333094</v>
      </c>
      <c r="Y465" s="5">
        <f>SUM(NT!H$285)*1000</f>
        <v>235366.91094208308</v>
      </c>
      <c r="Z465" s="5">
        <f>SUM(NT!I$285)*1000</f>
        <v>240877.69508942106</v>
      </c>
      <c r="AA465" s="5">
        <f>SUM(NT!J$285)*1000</f>
        <v>224023.73901490899</v>
      </c>
      <c r="AB465" s="5">
        <f>SUM(NT!K$285)*1000</f>
        <v>223988.04398857077</v>
      </c>
      <c r="AC465" s="5">
        <f>SUM(NT!L$285)*1000</f>
        <v>196863.96599435725</v>
      </c>
      <c r="AD465" s="5">
        <f>SUM(NT!M$285)*1000</f>
        <v>271116.83712403901</v>
      </c>
      <c r="AE465" s="5">
        <f>SUM(NT!N$285)*1000</f>
        <v>294764.7500737618</v>
      </c>
      <c r="AF465" s="5">
        <f>SUM(NT!O$285)*1000</f>
        <v>231802.55561968687</v>
      </c>
      <c r="AG465" s="5">
        <f>SUM(NT!P$285)*1000</f>
        <v>230055.37114911759</v>
      </c>
      <c r="AH465" s="5">
        <f>SUM(NT!Q$285)*1000</f>
        <v>227690.35743312506</v>
      </c>
      <c r="AI465" s="5">
        <f>SUM(NT!R$285)*1000</f>
        <v>176403.13564623924</v>
      </c>
      <c r="AJ465" s="5">
        <f>SUM(NT!S$285)*1000</f>
        <v>186208.55788678845</v>
      </c>
      <c r="AK465" s="5">
        <f>SUM(NT!T$285)*1000</f>
        <v>255200.15632027111</v>
      </c>
      <c r="AL465" s="5">
        <f>SUM(NT!U$285)*1000</f>
        <v>343306.21590022353</v>
      </c>
      <c r="AM465" s="5">
        <f>SUM(NT!V$285)*1000</f>
        <v>333715.84794684558</v>
      </c>
      <c r="AN465" s="5">
        <f>SUM(NT!W$285)*1000</f>
        <v>293889.98352279159</v>
      </c>
      <c r="AO465" s="47">
        <f t="shared" si="297"/>
        <v>350738.71006977814</v>
      </c>
      <c r="AP465" s="19">
        <f t="shared" si="326"/>
        <v>368629.90924244688</v>
      </c>
      <c r="AQ465" s="19">
        <f t="shared" si="327"/>
        <v>387433.73938126251</v>
      </c>
      <c r="AR465" s="19">
        <f t="shared" si="328"/>
        <v>407196.75383753103</v>
      </c>
      <c r="AS465" s="19">
        <f t="shared" si="329"/>
        <v>427967.88065134082</v>
      </c>
      <c r="AT465" s="19">
        <f t="shared" si="330"/>
        <v>449798.5436845565</v>
      </c>
      <c r="AV465" s="46">
        <f t="shared" si="331"/>
        <v>0.01</v>
      </c>
    </row>
    <row r="466" spans="1:48" x14ac:dyDescent="0.25">
      <c r="A466" s="23" t="str">
        <f t="shared" si="318"/>
        <v>CIMS.CAN.NT.Transportation Freight.Freight.LandService requestedCIMS.CAN.NT.Transportation Freight.Freight.Land.Light Medium</v>
      </c>
      <c r="B466" s="1" t="s">
        <v>190</v>
      </c>
      <c r="C466" s="1" t="s">
        <v>305</v>
      </c>
      <c r="E466" s="1" t="s">
        <v>239</v>
      </c>
      <c r="F466" s="1" t="s">
        <v>193</v>
      </c>
      <c r="G466" s="1" t="s">
        <v>232</v>
      </c>
      <c r="H466" s="15">
        <f t="shared" ref="H466:R466" si="333">INDEX($T466:$AT466,MATCH(H$1,$T$2:$AT$2,0))/INDEX($T463:$AT463,MATCH(H$1,$T$2:$AT$2,0))</f>
        <v>6.7634150738779292E-2</v>
      </c>
      <c r="I466" s="15">
        <f t="shared" si="333"/>
        <v>0.17516889128144456</v>
      </c>
      <c r="J466" s="15">
        <f t="shared" si="333"/>
        <v>0.23767630475184021</v>
      </c>
      <c r="K466" s="15">
        <f t="shared" si="333"/>
        <v>0.19211032913809117</v>
      </c>
      <c r="L466" s="15">
        <f t="shared" si="333"/>
        <v>0.16794236691306152</v>
      </c>
      <c r="M466" s="15">
        <f t="shared" si="333"/>
        <v>0.16794236691306158</v>
      </c>
      <c r="N466" s="15">
        <f t="shared" si="333"/>
        <v>0.16794236691306158</v>
      </c>
      <c r="O466" s="15">
        <f t="shared" si="333"/>
        <v>0.16794236691306158</v>
      </c>
      <c r="P466" s="15">
        <f t="shared" si="333"/>
        <v>0.16794236691306155</v>
      </c>
      <c r="Q466" s="15">
        <f t="shared" si="333"/>
        <v>0.16794236691306155</v>
      </c>
      <c r="R466" s="15">
        <f t="shared" si="333"/>
        <v>0.16794236691306155</v>
      </c>
      <c r="T466" s="5">
        <f>SUM(NT!C$71,NT!C$105)*1000</f>
        <v>5957737.1032673782</v>
      </c>
      <c r="U466" s="5">
        <f>SUM(NT!D$71,NT!D$105)*1000</f>
        <v>6519410.5354577927</v>
      </c>
      <c r="V466" s="5">
        <f>SUM(NT!E$71,NT!E$105)*1000</f>
        <v>6563630.3733647391</v>
      </c>
      <c r="W466" s="5">
        <f>SUM(NT!F$71,NT!F$105)*1000</f>
        <v>7772236.1623485126</v>
      </c>
      <c r="X466" s="5">
        <f>SUM(NT!G$71,NT!G$105)*1000</f>
        <v>8642672.5775530618</v>
      </c>
      <c r="Y466" s="5">
        <f>SUM(NT!H$71,NT!H$105)*1000</f>
        <v>9030830.1622268576</v>
      </c>
      <c r="Z466" s="5">
        <f>SUM(NT!I$71,NT!I$105)*1000</f>
        <v>11153319.844959581</v>
      </c>
      <c r="AA466" s="5">
        <f>SUM(NT!J$71,NT!J$105)*1000</f>
        <v>10309881.65596408</v>
      </c>
      <c r="AB466" s="5">
        <f>SUM(NT!K$71,NT!K$105)*1000</f>
        <v>11304363.595249802</v>
      </c>
      <c r="AC466" s="5">
        <f>SUM(NT!L$71,NT!L$105)*1000</f>
        <v>11146793.416763518</v>
      </c>
      <c r="AD466" s="5">
        <f>SUM(NT!M$71,NT!M$105)*1000</f>
        <v>12557827.345317986</v>
      </c>
      <c r="AE466" s="5">
        <f>SUM(NT!N$71,NT!N$105)*1000</f>
        <v>11984503.88315193</v>
      </c>
      <c r="AF466" s="5">
        <f>SUM(NT!O$71,NT!O$105)*1000</f>
        <v>12459057.068236168</v>
      </c>
      <c r="AG466" s="5">
        <f>SUM(NT!P$71,NT!P$105)*1000</f>
        <v>13423548.53063583</v>
      </c>
      <c r="AH466" s="5">
        <f>SUM(NT!Q$71,NT!Q$105)*1000</f>
        <v>13335713.663265374</v>
      </c>
      <c r="AI466" s="5">
        <f>SUM(NT!R$71,NT!R$105)*1000</f>
        <v>13336062.253369862</v>
      </c>
      <c r="AJ466" s="5">
        <f>SUM(NT!S$71,NT!S$105)*1000</f>
        <v>14130686.426067641</v>
      </c>
      <c r="AK466" s="5">
        <f>SUM(NT!T$71,NT!T$105)*1000</f>
        <v>14806363.220833099</v>
      </c>
      <c r="AL466" s="5">
        <f>SUM(NT!U$71,NT!U$105)*1000</f>
        <v>15948907.52243948</v>
      </c>
      <c r="AM466" s="5">
        <f>SUM(NT!V$71,NT!V$105)*1000</f>
        <v>15769870.288049471</v>
      </c>
      <c r="AN466" s="5">
        <f>SUM(NT!W$71,NT!W$105)*1000</f>
        <v>14783433.39028413</v>
      </c>
      <c r="AO466" s="47">
        <f t="shared" si="297"/>
        <v>16574292.161513375</v>
      </c>
      <c r="AP466" s="19">
        <f t="shared" si="326"/>
        <v>17419747.63504421</v>
      </c>
      <c r="AQ466" s="19">
        <f t="shared" si="327"/>
        <v>18308329.834637169</v>
      </c>
      <c r="AR466" s="19">
        <f t="shared" si="328"/>
        <v>19242238.656749334</v>
      </c>
      <c r="AS466" s="19">
        <f t="shared" si="329"/>
        <v>20223786.214666273</v>
      </c>
      <c r="AT466" s="19">
        <f t="shared" si="330"/>
        <v>21255402.562688086</v>
      </c>
      <c r="AV466" s="46">
        <f t="shared" si="331"/>
        <v>0.01</v>
      </c>
    </row>
    <row r="467" spans="1:48" x14ac:dyDescent="0.25">
      <c r="A467" s="23" t="str">
        <f t="shared" si="318"/>
        <v>CIMS.CAN.NT.Transportation Freight.Freight.LandService requestedCIMS.CAN.NT.Transportation Freight.Freight.Land.Heavy</v>
      </c>
      <c r="B467" s="1" t="s">
        <v>190</v>
      </c>
      <c r="C467" s="1" t="s">
        <v>305</v>
      </c>
      <c r="E467" s="1" t="s">
        <v>239</v>
      </c>
      <c r="F467" s="1" t="s">
        <v>194</v>
      </c>
      <c r="G467" s="1" t="s">
        <v>232</v>
      </c>
      <c r="H467" s="15">
        <f t="shared" ref="H467:R467" si="334">INDEX($T467:$AT467,MATCH(H$1,$T$2:$AT$2,0))/INDEX($T463:$AT463,MATCH(H$1,$T$2:$AT$2,0))</f>
        <v>0.93236584926122057</v>
      </c>
      <c r="I467" s="15">
        <f t="shared" si="334"/>
        <v>0.82483110871855536</v>
      </c>
      <c r="J467" s="15">
        <f t="shared" si="334"/>
        <v>0.76232369524816002</v>
      </c>
      <c r="K467" s="15">
        <f t="shared" si="334"/>
        <v>0.80788967086190877</v>
      </c>
      <c r="L467" s="15">
        <f t="shared" si="334"/>
        <v>0.83205763308693825</v>
      </c>
      <c r="M467" s="15">
        <f t="shared" si="334"/>
        <v>0.83205763308693848</v>
      </c>
      <c r="N467" s="15">
        <f t="shared" si="334"/>
        <v>0.83205763308693848</v>
      </c>
      <c r="O467" s="15">
        <f t="shared" si="334"/>
        <v>0.83205763308693848</v>
      </c>
      <c r="P467" s="15">
        <f t="shared" si="334"/>
        <v>0.83205763308693836</v>
      </c>
      <c r="Q467" s="15">
        <f t="shared" si="334"/>
        <v>0.83205763308693836</v>
      </c>
      <c r="R467" s="15">
        <f t="shared" si="334"/>
        <v>0.83205763308693848</v>
      </c>
      <c r="T467" s="5">
        <f>SUM(NT!C$209,NT!C$173)*1000</f>
        <v>82129967.675901219</v>
      </c>
      <c r="U467" s="5">
        <f>SUM(NT!D$209,NT!D$173)*1000</f>
        <v>69032206.466920018</v>
      </c>
      <c r="V467" s="5">
        <f>SUM(NT!E$209,NT!E$173)*1000</f>
        <v>62678667.843029916</v>
      </c>
      <c r="W467" s="5">
        <f>SUM(NT!F$209,NT!F$173)*1000</f>
        <v>48305426.898798995</v>
      </c>
      <c r="X467" s="5">
        <f>SUM(NT!G$209,NT!G$173)*1000</f>
        <v>42742924.875052743</v>
      </c>
      <c r="Y467" s="5">
        <f>SUM(NT!H$209,NT!H$173)*1000</f>
        <v>42524158.261585139</v>
      </c>
      <c r="Z467" s="5">
        <f>SUM(NT!I$209,NT!I$173)*1000</f>
        <v>36617402.802901201</v>
      </c>
      <c r="AA467" s="5">
        <f>SUM(NT!J$209,NT!J$173)*1000</f>
        <v>37898194.537308693</v>
      </c>
      <c r="AB467" s="5">
        <f>SUM(NT!K$209,NT!K$173)*1000</f>
        <v>46494983.245226063</v>
      </c>
      <c r="AC467" s="5">
        <f>SUM(NT!L$209,NT!L$173)*1000</f>
        <v>33572806.544128716</v>
      </c>
      <c r="AD467" s="5">
        <f>SUM(NT!M$209,NT!M$173)*1000</f>
        <v>40278013.22545208</v>
      </c>
      <c r="AE467" s="5">
        <f>SUM(NT!N$209,NT!N$173)*1000</f>
        <v>44617200.674733348</v>
      </c>
      <c r="AF467" s="5">
        <f>SUM(NT!O$209,NT!O$173)*1000</f>
        <v>47799107.026867308</v>
      </c>
      <c r="AG467" s="5">
        <f>SUM(NT!P$209,NT!P$173)*1000</f>
        <v>44283395.109369449</v>
      </c>
      <c r="AH467" s="5">
        <f>SUM(NT!Q$209,NT!Q$173)*1000</f>
        <v>53872864.653473906</v>
      </c>
      <c r="AI467" s="5">
        <f>SUM(NT!R$209,NT!R$173)*1000</f>
        <v>56082705.145564437</v>
      </c>
      <c r="AJ467" s="5">
        <f>SUM(NT!S$209,NT!S$173)*1000</f>
        <v>68198918.625263959</v>
      </c>
      <c r="AK467" s="5">
        <f>SUM(NT!T$209,NT!T$173)*1000</f>
        <v>82758897.127089351</v>
      </c>
      <c r="AL467" s="5">
        <f>SUM(NT!U$209,NT!U$173)*1000</f>
        <v>77997619.748486608</v>
      </c>
      <c r="AM467" s="5">
        <f>SUM(NT!V$209,NT!V$173)*1000</f>
        <v>78130618.182575881</v>
      </c>
      <c r="AN467" s="5">
        <f>SUM(NT!W$209,NT!W$173)*1000</f>
        <v>73993592.662249416</v>
      </c>
      <c r="AO467" s="19">
        <f t="shared" ref="AO467" si="335">SUM(AO468:AO469)</f>
        <v>82116064.930413038</v>
      </c>
      <c r="AP467" s="19">
        <f t="shared" ref="AP467:AT467" si="336">SUM(AP468:AP469)</f>
        <v>86304809.516528264</v>
      </c>
      <c r="AQ467" s="19">
        <f t="shared" si="336"/>
        <v>90707222.173837319</v>
      </c>
      <c r="AR467" s="19">
        <f t="shared" si="336"/>
        <v>95334202.121356592</v>
      </c>
      <c r="AS467" s="19">
        <f t="shared" si="336"/>
        <v>100197204.54781051</v>
      </c>
      <c r="AT467" s="19">
        <f t="shared" si="336"/>
        <v>105308268.97167426</v>
      </c>
    </row>
    <row r="468" spans="1:48" x14ac:dyDescent="0.25">
      <c r="A468" s="23" t="str">
        <f t="shared" si="318"/>
        <v>CIMS.CAN.NT.Transportation Freight.Freight.Land.HeavyTrucksMarket share</v>
      </c>
      <c r="B468" s="1" t="s">
        <v>194</v>
      </c>
      <c r="C468" s="1" t="s">
        <v>305</v>
      </c>
      <c r="D468" s="1" t="s">
        <v>253</v>
      </c>
      <c r="E468" s="1" t="s">
        <v>240</v>
      </c>
      <c r="G468" s="1" t="s">
        <v>241</v>
      </c>
      <c r="H468" s="15">
        <f t="shared" ref="H468:R468" si="337">INDEX($T468:$AT468,MATCH(H$1,$T$2:$AT$2,0))/INDEX($T467:$AT467,MATCH(H$1,$T$2:$AT$2,0))</f>
        <v>0.2384315883733521</v>
      </c>
      <c r="I468" s="15">
        <f t="shared" si="337"/>
        <v>0.45668948585446989</v>
      </c>
      <c r="J468" s="15">
        <f t="shared" si="337"/>
        <v>0.3379241400122221</v>
      </c>
      <c r="K468" s="15">
        <f t="shared" si="337"/>
        <v>0.31360967212133189</v>
      </c>
      <c r="L468" s="15">
        <f t="shared" si="337"/>
        <v>0.26149615247874097</v>
      </c>
      <c r="M468" s="15">
        <f t="shared" si="337"/>
        <v>0.26149615247874097</v>
      </c>
      <c r="N468" s="15">
        <f t="shared" si="337"/>
        <v>0.26149615247874092</v>
      </c>
      <c r="O468" s="15">
        <f t="shared" si="337"/>
        <v>0.26149615247874092</v>
      </c>
      <c r="P468" s="15">
        <f t="shared" si="337"/>
        <v>0.26149615247874086</v>
      </c>
      <c r="Q468" s="15">
        <f t="shared" si="337"/>
        <v>0.26149615247874086</v>
      </c>
      <c r="R468" s="15">
        <f t="shared" si="337"/>
        <v>0.26149615247874086</v>
      </c>
      <c r="T468" s="5">
        <f>SUM(NT!C$173)*1000</f>
        <v>19582378.646017194</v>
      </c>
      <c r="U468" s="5">
        <f>SUM(NT!D$173)*1000</f>
        <v>16589867.779101711</v>
      </c>
      <c r="V468" s="5">
        <f>SUM(NT!E$173)*1000</f>
        <v>16448025.652778793</v>
      </c>
      <c r="W468" s="5">
        <f>SUM(NT!F$173)*1000</f>
        <v>17972414.156974986</v>
      </c>
      <c r="X468" s="5">
        <f>SUM(NT!G$173)*1000</f>
        <v>20603365.812195368</v>
      </c>
      <c r="Y468" s="5">
        <f>SUM(NT!H$173)*1000</f>
        <v>19420335.972877424</v>
      </c>
      <c r="Z468" s="5">
        <f>SUM(NT!I$173)*1000</f>
        <v>14995765.064762972</v>
      </c>
      <c r="AA468" s="5">
        <f>SUM(NT!J$173)*1000</f>
        <v>17363017.850868378</v>
      </c>
      <c r="AB468" s="5">
        <f>SUM(NT!K$173)*1000</f>
        <v>17932903.113880169</v>
      </c>
      <c r="AC468" s="5">
        <f>SUM(NT!L$173)*1000</f>
        <v>13730509.676471492</v>
      </c>
      <c r="AD468" s="5">
        <f>SUM(NT!M$173)*1000</f>
        <v>13610912.980611803</v>
      </c>
      <c r="AE468" s="5">
        <f>SUM(NT!N$173)*1000</f>
        <v>12662590.973937437</v>
      </c>
      <c r="AF468" s="5">
        <f>SUM(NT!O$173)*1000</f>
        <v>14145184.469900982</v>
      </c>
      <c r="AG468" s="5">
        <f>SUM(NT!P$173)*1000</f>
        <v>16004699.748086248</v>
      </c>
      <c r="AH468" s="5">
        <f>SUM(NT!Q$173)*1000</f>
        <v>16939707.657967493</v>
      </c>
      <c r="AI468" s="5">
        <f>SUM(NT!R$173)*1000</f>
        <v>17588078.772377796</v>
      </c>
      <c r="AJ468" s="5">
        <f>SUM(NT!S$173)*1000</f>
        <v>20456164.395574387</v>
      </c>
      <c r="AK468" s="5">
        <f>SUM(NT!T$173)*1000</f>
        <v>20563569.822117459</v>
      </c>
      <c r="AL468" s="5">
        <f>SUM(NT!U$173)*1000</f>
        <v>19083138.653204683</v>
      </c>
      <c r="AM468" s="5">
        <f>SUM(NT!V$173)*1000</f>
        <v>20430856.045529153</v>
      </c>
      <c r="AN468" s="5">
        <f>SUM(NT!W$173)*1000</f>
        <v>19571727.921187401</v>
      </c>
      <c r="AO468" s="47">
        <f t="shared" si="310"/>
        <v>21473035.03599748</v>
      </c>
      <c r="AP468" s="19">
        <f t="shared" ref="AP468:AP469" si="338">AO468*(1+$AV468)^5</f>
        <v>22568375.628982764</v>
      </c>
      <c r="AQ468" s="19">
        <f t="shared" ref="AQ468:AQ469" si="339">AP468*(1+$AV468)^5</f>
        <v>23719589.60049279</v>
      </c>
      <c r="AR468" s="19">
        <f t="shared" ref="AR468:AR469" si="340">AQ468*(1+$AV468)^5</f>
        <v>24929527.054365363</v>
      </c>
      <c r="AS468" s="19">
        <f t="shared" ref="AS468:AS469" si="341">AR468*(1+$AV468)^5</f>
        <v>26201183.478377845</v>
      </c>
      <c r="AT468" s="19">
        <f t="shared" ref="AT468:AT469" si="342">AS468*(1+$AV468)^5</f>
        <v>27537707.160289191</v>
      </c>
      <c r="AV468" s="46">
        <f t="shared" ref="AV468:AV507" si="343">AV430</f>
        <v>0.01</v>
      </c>
    </row>
    <row r="469" spans="1:48" x14ac:dyDescent="0.25">
      <c r="A469" s="23" t="str">
        <f t="shared" si="318"/>
        <v>CIMS.CAN.NT.Transportation Freight.Freight.Land.HeavyRailMarket share</v>
      </c>
      <c r="B469" s="1" t="s">
        <v>194</v>
      </c>
      <c r="C469" s="1" t="s">
        <v>305</v>
      </c>
      <c r="D469" s="1" t="s">
        <v>55</v>
      </c>
      <c r="E469" s="1" t="s">
        <v>240</v>
      </c>
      <c r="G469" s="1" t="s">
        <v>241</v>
      </c>
      <c r="H469" s="15">
        <f t="shared" ref="H469:R469" si="344">INDEX($T469:$AT469,MATCH(H$1,$T$2:$AT$2,0))/INDEX($T467:$AT467,MATCH(H$1,$T$2:$AT$2,0))</f>
        <v>0.76156841162664801</v>
      </c>
      <c r="I469" s="15">
        <f t="shared" si="344"/>
        <v>0.54331051414553022</v>
      </c>
      <c r="J469" s="15">
        <f t="shared" si="344"/>
        <v>0.66207585998777785</v>
      </c>
      <c r="K469" s="15">
        <f t="shared" si="344"/>
        <v>0.68639032787866805</v>
      </c>
      <c r="L469" s="15">
        <f t="shared" si="344"/>
        <v>0.73850384752125908</v>
      </c>
      <c r="M469" s="15">
        <f t="shared" si="344"/>
        <v>0.73850384752125919</v>
      </c>
      <c r="N469" s="15">
        <f t="shared" si="344"/>
        <v>0.73850384752125908</v>
      </c>
      <c r="O469" s="15">
        <f t="shared" si="344"/>
        <v>0.73850384752125908</v>
      </c>
      <c r="P469" s="15">
        <f t="shared" si="344"/>
        <v>0.73850384752125908</v>
      </c>
      <c r="Q469" s="15">
        <f t="shared" si="344"/>
        <v>0.73850384752125908</v>
      </c>
      <c r="R469" s="15">
        <f t="shared" si="344"/>
        <v>0.73850384752125908</v>
      </c>
      <c r="T469" s="5">
        <f>SUM(NT!C$209)*1000</f>
        <v>62547589.029884033</v>
      </c>
      <c r="U469" s="5">
        <f>SUM(NT!D$209)*1000</f>
        <v>52442338.687818311</v>
      </c>
      <c r="V469" s="5">
        <f>SUM(NT!E$209)*1000</f>
        <v>46230642.190251119</v>
      </c>
      <c r="W469" s="5">
        <f>SUM(NT!F$209)*1000</f>
        <v>30333012.741824009</v>
      </c>
      <c r="X469" s="5">
        <f>SUM(NT!G$209)*1000</f>
        <v>22139559.062857375</v>
      </c>
      <c r="Y469" s="5">
        <f>SUM(NT!H$209)*1000</f>
        <v>23103822.288707718</v>
      </c>
      <c r="Z469" s="5">
        <f>SUM(NT!I$209)*1000</f>
        <v>21621637.738138229</v>
      </c>
      <c r="AA469" s="5">
        <f>SUM(NT!J$209)*1000</f>
        <v>20535176.686440319</v>
      </c>
      <c r="AB469" s="5">
        <f>SUM(NT!K$209)*1000</f>
        <v>28562080.13134589</v>
      </c>
      <c r="AC469" s="5">
        <f>SUM(NT!L$209)*1000</f>
        <v>19842296.867657226</v>
      </c>
      <c r="AD469" s="5">
        <f>SUM(NT!M$209)*1000</f>
        <v>26667100.244840275</v>
      </c>
      <c r="AE469" s="5">
        <f>SUM(NT!N$209)*1000</f>
        <v>31954609.700795915</v>
      </c>
      <c r="AF469" s="5">
        <f>SUM(NT!O$209)*1000</f>
        <v>33653922.556966327</v>
      </c>
      <c r="AG469" s="5">
        <f>SUM(NT!P$209)*1000</f>
        <v>28278695.361283198</v>
      </c>
      <c r="AH469" s="5">
        <f>SUM(NT!Q$209)*1000</f>
        <v>36933156.995506421</v>
      </c>
      <c r="AI469" s="5">
        <f>SUM(NT!R$209)*1000</f>
        <v>38494626.37318664</v>
      </c>
      <c r="AJ469" s="5">
        <f>SUM(NT!S$209)*1000</f>
        <v>47742754.229689568</v>
      </c>
      <c r="AK469" s="5">
        <f>SUM(NT!T$209)*1000</f>
        <v>62195327.304971881</v>
      </c>
      <c r="AL469" s="5">
        <f>SUM(NT!U$209)*1000</f>
        <v>58914481.095281921</v>
      </c>
      <c r="AM469" s="5">
        <f>SUM(NT!V$209)*1000</f>
        <v>57699762.137046732</v>
      </c>
      <c r="AN469" s="5">
        <f>SUM(NT!W$209)*1000</f>
        <v>54421864.741062008</v>
      </c>
      <c r="AO469" s="47">
        <f t="shared" si="310"/>
        <v>60643029.894415565</v>
      </c>
      <c r="AP469" s="19">
        <f t="shared" si="338"/>
        <v>63736433.887545496</v>
      </c>
      <c r="AQ469" s="19">
        <f t="shared" si="339"/>
        <v>66987632.573344529</v>
      </c>
      <c r="AR469" s="19">
        <f t="shared" si="340"/>
        <v>70404675.066991225</v>
      </c>
      <c r="AS469" s="19">
        <f t="shared" si="341"/>
        <v>73996021.069432661</v>
      </c>
      <c r="AT469" s="19">
        <f t="shared" si="342"/>
        <v>77770561.811385065</v>
      </c>
      <c r="AV469" s="46">
        <f t="shared" si="343"/>
        <v>0.01</v>
      </c>
    </row>
    <row r="470" spans="1:48" x14ac:dyDescent="0.25">
      <c r="A470" s="23" t="str">
        <f t="shared" si="318"/>
        <v>CIMS.CAN.NT.Transportation Freight.Freight.Land.Light MediumOutput</v>
      </c>
      <c r="B470" s="1" t="s">
        <v>193</v>
      </c>
      <c r="C470" s="1" t="s">
        <v>305</v>
      </c>
      <c r="E470" s="1" t="s">
        <v>251</v>
      </c>
      <c r="G470" s="1" t="s">
        <v>232</v>
      </c>
      <c r="H470" s="15">
        <f t="shared" ref="H470:H496" si="345">T470</f>
        <v>18.062280800253905</v>
      </c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T470" s="15">
        <f>AVERAGE(CAN!$C$42:$W$42)/1000</f>
        <v>18.062280800253905</v>
      </c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42"/>
      <c r="AP470" s="42"/>
      <c r="AQ470" s="42"/>
      <c r="AR470" s="42"/>
      <c r="AS470" s="42"/>
      <c r="AT470" s="42"/>
    </row>
    <row r="471" spans="1:48" x14ac:dyDescent="0.25">
      <c r="A471" s="23" t="str">
        <f t="shared" si="318"/>
        <v>CIMS.CAN.NT.Transportation Freight.Freight.Land.Light MediumDiesel ExistingService requestedCIMS.CAN.NT.Fuel Blends.Diesel_Transportation</v>
      </c>
      <c r="B471" s="1" t="s">
        <v>193</v>
      </c>
      <c r="C471" s="1" t="s">
        <v>305</v>
      </c>
      <c r="D471" s="1" t="s">
        <v>234</v>
      </c>
      <c r="E471" s="1" t="s">
        <v>239</v>
      </c>
      <c r="F471" s="1" t="s">
        <v>344</v>
      </c>
      <c r="G471" s="1" t="s">
        <v>233</v>
      </c>
      <c r="H471" s="15">
        <f t="shared" si="345"/>
        <v>8.019236191841717</v>
      </c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T471" s="15">
        <f>NT!$C$56*1000</f>
        <v>8.019236191841717</v>
      </c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42"/>
      <c r="AP471" s="42"/>
      <c r="AQ471" s="42"/>
      <c r="AR471" s="42"/>
      <c r="AS471" s="42"/>
      <c r="AT471" s="42"/>
    </row>
    <row r="472" spans="1:48" x14ac:dyDescent="0.25">
      <c r="A472" s="23" t="str">
        <f t="shared" si="318"/>
        <v>CIMS.CAN.NT.Transportation Freight.Freight.Land.Light MediumDiesel StandardService requestedCIMS.CAN.NT.Fuel Blends.Diesel_Transportation</v>
      </c>
      <c r="B472" s="1" t="s">
        <v>193</v>
      </c>
      <c r="C472" s="1" t="s">
        <v>305</v>
      </c>
      <c r="D472" s="1" t="s">
        <v>235</v>
      </c>
      <c r="E472" s="1" t="s">
        <v>239</v>
      </c>
      <c r="F472" s="1" t="s">
        <v>344</v>
      </c>
      <c r="G472" s="1" t="s">
        <v>233</v>
      </c>
      <c r="H472" s="15">
        <f t="shared" si="345"/>
        <v>6.8816861885125507</v>
      </c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T472" s="15">
        <f>NT!$M$56*1000</f>
        <v>6.8816861885125507</v>
      </c>
      <c r="U472" s="1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19"/>
      <c r="AP472" s="19"/>
      <c r="AQ472" s="19"/>
      <c r="AR472" s="19"/>
      <c r="AS472" s="19"/>
      <c r="AT472" s="19"/>
    </row>
    <row r="473" spans="1:48" x14ac:dyDescent="0.25">
      <c r="A473" s="23" t="str">
        <f t="shared" si="318"/>
        <v>CIMS.CAN.NT.Transportation Freight.Freight.Land.Light MediumDiesel EfficientService requestedCIMS.CAN.NT.Fuel Blends.Diesel_Transportation</v>
      </c>
      <c r="B473" s="1" t="s">
        <v>193</v>
      </c>
      <c r="C473" s="1" t="s">
        <v>305</v>
      </c>
      <c r="D473" s="1" t="s">
        <v>236</v>
      </c>
      <c r="E473" s="1" t="s">
        <v>239</v>
      </c>
      <c r="F473" s="1" t="s">
        <v>344</v>
      </c>
      <c r="G473" s="1" t="s">
        <v>233</v>
      </c>
      <c r="H473" s="15">
        <f t="shared" si="345"/>
        <v>6.0311066209151019</v>
      </c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T473" s="15">
        <f>NT!$W$56*1000</f>
        <v>6.0311066209151019</v>
      </c>
      <c r="U473" s="1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19"/>
      <c r="AP473" s="19"/>
      <c r="AQ473" s="19"/>
      <c r="AR473" s="19"/>
      <c r="AS473" s="19"/>
      <c r="AT473" s="19"/>
    </row>
    <row r="474" spans="1:48" x14ac:dyDescent="0.25">
      <c r="A474" s="23" t="str">
        <f t="shared" si="318"/>
        <v>CIMS.CAN.NT.Transportation Freight.Freight.Land.Light MediumGasoline ExistingService requestedCIMS.CAN.NT.Fuel Blends.Gasoline_Transportation</v>
      </c>
      <c r="B474" s="1" t="s">
        <v>193</v>
      </c>
      <c r="C474" s="1" t="s">
        <v>305</v>
      </c>
      <c r="D474" s="1" t="s">
        <v>242</v>
      </c>
      <c r="E474" s="1" t="s">
        <v>239</v>
      </c>
      <c r="F474" s="1" t="s">
        <v>345</v>
      </c>
      <c r="G474" s="1" t="s">
        <v>233</v>
      </c>
      <c r="H474" s="15">
        <f t="shared" si="345"/>
        <v>8.019236191841717</v>
      </c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T474" s="15">
        <f>NT!$C$56*1000</f>
        <v>8.019236191841717</v>
      </c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42"/>
      <c r="AP474" s="42"/>
      <c r="AQ474" s="42"/>
      <c r="AR474" s="42"/>
      <c r="AS474" s="42"/>
      <c r="AT474" s="42"/>
    </row>
    <row r="475" spans="1:48" x14ac:dyDescent="0.25">
      <c r="A475" s="23" t="str">
        <f t="shared" si="318"/>
        <v>CIMS.CAN.NT.Transportation Freight.Freight.Land.Light MediumGasoline StandardService requestedCIMS.CAN.NT.Fuel Blends.Gasoline_Transportation</v>
      </c>
      <c r="B475" s="1" t="s">
        <v>193</v>
      </c>
      <c r="C475" s="1" t="s">
        <v>305</v>
      </c>
      <c r="D475" s="1" t="s">
        <v>243</v>
      </c>
      <c r="E475" s="1" t="s">
        <v>239</v>
      </c>
      <c r="F475" s="1" t="s">
        <v>345</v>
      </c>
      <c r="G475" s="1" t="s">
        <v>233</v>
      </c>
      <c r="H475" s="15">
        <f t="shared" si="345"/>
        <v>6.8816861885125507</v>
      </c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T475" s="15">
        <f>NT!$M$56*1000</f>
        <v>6.8816861885125507</v>
      </c>
      <c r="U475" s="1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19"/>
      <c r="AP475" s="19"/>
      <c r="AQ475" s="19"/>
      <c r="AR475" s="19"/>
      <c r="AS475" s="19"/>
      <c r="AT475" s="19"/>
    </row>
    <row r="476" spans="1:48" x14ac:dyDescent="0.25">
      <c r="A476" s="23" t="str">
        <f t="shared" si="318"/>
        <v>CIMS.CAN.NT.Transportation Freight.Freight.Land.Light MediumGasoline EfficientService requestedCIMS.CAN.NT.Fuel Blends.Gasoline_Transportation</v>
      </c>
      <c r="B476" s="1" t="s">
        <v>193</v>
      </c>
      <c r="C476" s="1" t="s">
        <v>305</v>
      </c>
      <c r="D476" s="1" t="s">
        <v>244</v>
      </c>
      <c r="E476" s="1" t="s">
        <v>239</v>
      </c>
      <c r="F476" s="1" t="s">
        <v>345</v>
      </c>
      <c r="G476" s="1" t="s">
        <v>233</v>
      </c>
      <c r="H476" s="15">
        <f t="shared" si="345"/>
        <v>6.0311066209151019</v>
      </c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T476" s="15">
        <f>NT!$W$56*1000</f>
        <v>6.0311066209151019</v>
      </c>
      <c r="U476" s="1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19"/>
      <c r="AP476" s="19"/>
      <c r="AQ476" s="19"/>
      <c r="AR476" s="19"/>
      <c r="AS476" s="19"/>
      <c r="AT476" s="19"/>
    </row>
    <row r="477" spans="1:48" x14ac:dyDescent="0.25">
      <c r="A477" s="23" t="str">
        <f t="shared" si="318"/>
        <v>CIMS.CAN.NT.Transportation Freight.Freight.Land.Light MediumDiesel ExistingMarket share</v>
      </c>
      <c r="B477" s="1" t="s">
        <v>193</v>
      </c>
      <c r="C477" s="1" t="s">
        <v>305</v>
      </c>
      <c r="D477" s="1" t="s">
        <v>234</v>
      </c>
      <c r="E477" s="1" t="s">
        <v>240</v>
      </c>
      <c r="G477" s="1" t="s">
        <v>241</v>
      </c>
      <c r="H477" s="15">
        <f t="shared" si="345"/>
        <v>0.26462412975784894</v>
      </c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T477" s="15">
        <f>NT!$C$60</f>
        <v>0.26462412975784894</v>
      </c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42"/>
      <c r="AP477" s="42"/>
      <c r="AQ477" s="42"/>
      <c r="AR477" s="42"/>
      <c r="AS477" s="42"/>
      <c r="AT477" s="42"/>
    </row>
    <row r="478" spans="1:48" x14ac:dyDescent="0.25">
      <c r="A478" s="23" t="str">
        <f t="shared" si="318"/>
        <v>CIMS.CAN.NT.Transportation Freight.Freight.Land.Light MediumGasoline ExistingMarket share</v>
      </c>
      <c r="B478" s="1" t="s">
        <v>193</v>
      </c>
      <c r="C478" s="1" t="s">
        <v>305</v>
      </c>
      <c r="D478" s="1" t="s">
        <v>242</v>
      </c>
      <c r="E478" s="1" t="s">
        <v>240</v>
      </c>
      <c r="G478" s="1" t="s">
        <v>241</v>
      </c>
      <c r="H478" s="15">
        <f t="shared" si="345"/>
        <v>0.68695966244995621</v>
      </c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T478" s="15">
        <f>NT!$C$62</f>
        <v>0.68695966244995621</v>
      </c>
      <c r="U478" s="1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19"/>
      <c r="AP478" s="19"/>
      <c r="AQ478" s="19"/>
      <c r="AR478" s="19"/>
      <c r="AS478" s="19"/>
      <c r="AT478" s="19"/>
    </row>
    <row r="479" spans="1:48" x14ac:dyDescent="0.25">
      <c r="A479" s="23" t="str">
        <f t="shared" si="318"/>
        <v>CIMS.CAN.NT.Transportation Freight.Freight.Land.Light MediumPropaneMarket share</v>
      </c>
      <c r="B479" s="1" t="s">
        <v>193</v>
      </c>
      <c r="C479" s="1" t="s">
        <v>305</v>
      </c>
      <c r="D479" s="1" t="s">
        <v>1</v>
      </c>
      <c r="E479" s="1" t="s">
        <v>240</v>
      </c>
      <c r="G479" s="1" t="s">
        <v>241</v>
      </c>
      <c r="H479" s="15">
        <f t="shared" si="345"/>
        <v>4.8050630580920954E-2</v>
      </c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T479" s="15">
        <f>NT!$C$67</f>
        <v>4.8050630580920954E-2</v>
      </c>
      <c r="U479" s="1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19"/>
      <c r="AP479" s="19"/>
      <c r="AQ479" s="19"/>
      <c r="AR479" s="19"/>
      <c r="AS479" s="19"/>
      <c r="AT479" s="19"/>
    </row>
    <row r="480" spans="1:48" x14ac:dyDescent="0.25">
      <c r="A480" s="23" t="str">
        <f t="shared" si="318"/>
        <v>CIMS.CAN.NT.Transportation Freight.Freight.Land.Heavy.TrucksOutput</v>
      </c>
      <c r="B480" s="1" t="s">
        <v>195</v>
      </c>
      <c r="C480" s="1" t="s">
        <v>305</v>
      </c>
      <c r="E480" s="1" t="s">
        <v>251</v>
      </c>
      <c r="G480" s="1" t="s">
        <v>232</v>
      </c>
      <c r="H480" s="15">
        <f t="shared" si="345"/>
        <v>593.0729841188803</v>
      </c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T480" s="15">
        <f>AVERAGE(CAN!$C$178:$W$178)/1000</f>
        <v>593.0729841188803</v>
      </c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42"/>
      <c r="AP480" s="42"/>
      <c r="AQ480" s="42"/>
      <c r="AR480" s="42"/>
      <c r="AS480" s="42"/>
      <c r="AT480" s="42"/>
    </row>
    <row r="481" spans="1:46" x14ac:dyDescent="0.25">
      <c r="A481" s="23" t="str">
        <f t="shared" si="318"/>
        <v>CIMS.CAN.NT.Transportation Freight.Freight.Land.Heavy.TrucksDiesel ExistingService requestedCIMS.CAN.NT.Fuel Blends.Diesel_Transportation</v>
      </c>
      <c r="B481" s="1" t="s">
        <v>195</v>
      </c>
      <c r="C481" s="1" t="s">
        <v>305</v>
      </c>
      <c r="D481" s="1" t="s">
        <v>234</v>
      </c>
      <c r="E481" s="1" t="s">
        <v>239</v>
      </c>
      <c r="F481" s="1" t="s">
        <v>344</v>
      </c>
      <c r="G481" s="1" t="s">
        <v>233</v>
      </c>
      <c r="H481" s="15">
        <f t="shared" si="345"/>
        <v>2.0308199896894732</v>
      </c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T481" s="15">
        <f>NT!$C$192*1000</f>
        <v>2.0308199896894732</v>
      </c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42"/>
      <c r="AP481" s="42"/>
      <c r="AQ481" s="42"/>
      <c r="AR481" s="42"/>
      <c r="AS481" s="42"/>
      <c r="AT481" s="42"/>
    </row>
    <row r="482" spans="1:46" x14ac:dyDescent="0.25">
      <c r="A482" s="23" t="str">
        <f t="shared" si="318"/>
        <v>CIMS.CAN.NT.Transportation Freight.Freight.Land.Heavy.TrucksDiesel StandardService requestedCIMS.CAN.NT.Fuel Blends.Diesel_Transportation</v>
      </c>
      <c r="B482" s="1" t="s">
        <v>195</v>
      </c>
      <c r="C482" s="1" t="s">
        <v>305</v>
      </c>
      <c r="D482" s="1" t="s">
        <v>235</v>
      </c>
      <c r="E482" s="1" t="s">
        <v>239</v>
      </c>
      <c r="F482" s="1" t="s">
        <v>344</v>
      </c>
      <c r="G482" s="1" t="s">
        <v>233</v>
      </c>
      <c r="H482" s="15">
        <f t="shared" si="345"/>
        <v>1.9435644333557149</v>
      </c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T482" s="43">
        <f>NT!$G$192*1000</f>
        <v>1.9435644333557149</v>
      </c>
      <c r="U482" s="1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19"/>
      <c r="AP482" s="19"/>
      <c r="AQ482" s="19"/>
      <c r="AR482" s="19"/>
      <c r="AS482" s="19"/>
      <c r="AT482" s="19"/>
    </row>
    <row r="483" spans="1:46" x14ac:dyDescent="0.25">
      <c r="A483" s="23" t="str">
        <f t="shared" si="318"/>
        <v>CIMS.CAN.NT.Transportation Freight.Freight.Land.Heavy.TrucksDiesel EfficientService requestedCIMS.CAN.NT.Fuel Blends.Diesel_Transportation</v>
      </c>
      <c r="B483" s="1" t="s">
        <v>195</v>
      </c>
      <c r="C483" s="1" t="s">
        <v>305</v>
      </c>
      <c r="D483" s="1" t="s">
        <v>236</v>
      </c>
      <c r="E483" s="1" t="s">
        <v>239</v>
      </c>
      <c r="F483" s="1" t="s">
        <v>344</v>
      </c>
      <c r="G483" s="1" t="s">
        <v>233</v>
      </c>
      <c r="H483" s="15">
        <f t="shared" si="345"/>
        <v>2.183603520961229</v>
      </c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T483" s="15">
        <f>NT!$W$192*1000</f>
        <v>2.183603520961229</v>
      </c>
      <c r="U483" s="1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19"/>
      <c r="AP483" s="19"/>
      <c r="AQ483" s="19"/>
      <c r="AR483" s="19"/>
      <c r="AS483" s="19"/>
      <c r="AT483" s="19"/>
    </row>
    <row r="484" spans="1:46" x14ac:dyDescent="0.25">
      <c r="A484" s="23" t="str">
        <f t="shared" si="318"/>
        <v>CIMS.CAN.NT.Transportation Freight.Freight.Land.Heavy.TrucksDiesel ExistingMarket share</v>
      </c>
      <c r="B484" s="1" t="s">
        <v>195</v>
      </c>
      <c r="C484" s="1" t="s">
        <v>305</v>
      </c>
      <c r="D484" s="1" t="s">
        <v>234</v>
      </c>
      <c r="E484" s="1" t="s">
        <v>240</v>
      </c>
      <c r="G484" s="1" t="s">
        <v>241</v>
      </c>
      <c r="H484" s="15">
        <f t="shared" si="345"/>
        <v>1</v>
      </c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T484" s="15">
        <f>NT!$C$196</f>
        <v>1</v>
      </c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42"/>
      <c r="AP484" s="42"/>
      <c r="AQ484" s="42"/>
      <c r="AR484" s="42"/>
      <c r="AS484" s="42"/>
      <c r="AT484" s="42"/>
    </row>
    <row r="485" spans="1:46" x14ac:dyDescent="0.25">
      <c r="A485" s="23" t="str">
        <f t="shared" si="318"/>
        <v>CIMS.CAN.NT.Transportation Freight.Freight.Land.Heavy.RailDiesel ExistingService requestedCIMS.Generic Fuels.Diesel</v>
      </c>
      <c r="B485" s="1" t="s">
        <v>196</v>
      </c>
      <c r="C485" s="1" t="s">
        <v>305</v>
      </c>
      <c r="D485" s="1" t="s">
        <v>234</v>
      </c>
      <c r="E485" s="1" t="s">
        <v>239</v>
      </c>
      <c r="F485" s="1" t="s">
        <v>245</v>
      </c>
      <c r="G485" s="1" t="s">
        <v>233</v>
      </c>
      <c r="H485" s="15">
        <f t="shared" si="345"/>
        <v>0.25272353811187831</v>
      </c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T485" s="15">
        <f>NT!$C$230*1000</f>
        <v>0.25272353811187831</v>
      </c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42"/>
      <c r="AP485" s="42"/>
      <c r="AQ485" s="42"/>
      <c r="AR485" s="42"/>
      <c r="AS485" s="42"/>
      <c r="AT485" s="42"/>
    </row>
    <row r="486" spans="1:46" x14ac:dyDescent="0.25">
      <c r="A486" s="23" t="str">
        <f t="shared" si="318"/>
        <v>CIMS.CAN.NT.Transportation Freight.Freight.Land.Heavy.RailDiesel StandardService requestedCIMS.Generic Fuels.Diesel</v>
      </c>
      <c r="B486" s="1" t="s">
        <v>196</v>
      </c>
      <c r="C486" s="1" t="s">
        <v>305</v>
      </c>
      <c r="D486" s="1" t="s">
        <v>235</v>
      </c>
      <c r="E486" s="1" t="s">
        <v>239</v>
      </c>
      <c r="F486" s="1" t="s">
        <v>245</v>
      </c>
      <c r="G486" s="1" t="s">
        <v>233</v>
      </c>
      <c r="H486" s="15">
        <f t="shared" si="345"/>
        <v>0.23774170951439244</v>
      </c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T486" s="15">
        <f>NT!$M$230*1000</f>
        <v>0.23774170951439244</v>
      </c>
      <c r="U486" s="1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19"/>
      <c r="AP486" s="19"/>
      <c r="AQ486" s="19"/>
      <c r="AR486" s="19"/>
      <c r="AS486" s="19"/>
      <c r="AT486" s="19"/>
    </row>
    <row r="487" spans="1:46" x14ac:dyDescent="0.25">
      <c r="A487" s="23" t="str">
        <f t="shared" si="318"/>
        <v>CIMS.CAN.NT.Transportation Freight.Freight.Land.Heavy.RailDiesel EfficientService requestedCIMS.Generic Fuels.Diesel</v>
      </c>
      <c r="B487" s="1" t="s">
        <v>196</v>
      </c>
      <c r="C487" s="1" t="s">
        <v>305</v>
      </c>
      <c r="D487" s="1" t="s">
        <v>236</v>
      </c>
      <c r="E487" s="1" t="s">
        <v>239</v>
      </c>
      <c r="F487" s="1" t="s">
        <v>245</v>
      </c>
      <c r="G487" s="1" t="s">
        <v>233</v>
      </c>
      <c r="H487" s="15">
        <f t="shared" si="345"/>
        <v>0.21527002163085715</v>
      </c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T487" s="15">
        <f>NT!$W$230*1000</f>
        <v>0.21527002163085715</v>
      </c>
      <c r="U487" s="1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19"/>
      <c r="AP487" s="19"/>
      <c r="AQ487" s="19"/>
      <c r="AR487" s="19"/>
      <c r="AS487" s="19"/>
      <c r="AT487" s="19"/>
    </row>
    <row r="488" spans="1:46" x14ac:dyDescent="0.25">
      <c r="A488" s="23" t="str">
        <f t="shared" si="318"/>
        <v>CIMS.CAN.NT.Transportation Freight.Freight.Land.Heavy.RailDiesel ExistingMarket share</v>
      </c>
      <c r="B488" s="1" t="s">
        <v>196</v>
      </c>
      <c r="C488" s="1" t="s">
        <v>305</v>
      </c>
      <c r="D488" s="1" t="s">
        <v>234</v>
      </c>
      <c r="E488" s="1" t="s">
        <v>240</v>
      </c>
      <c r="G488" s="1" t="s">
        <v>241</v>
      </c>
      <c r="H488" s="15">
        <f t="shared" si="345"/>
        <v>1</v>
      </c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T488" s="15">
        <f>NT!$C$234</f>
        <v>1</v>
      </c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42"/>
      <c r="AP488" s="42"/>
      <c r="AQ488" s="42"/>
      <c r="AR488" s="42"/>
      <c r="AS488" s="42"/>
      <c r="AT488" s="42"/>
    </row>
    <row r="489" spans="1:46" x14ac:dyDescent="0.25">
      <c r="A489" s="23" t="str">
        <f t="shared" si="318"/>
        <v>CIMS.CAN.NT.Transportation Freight.Freight.MarineDiesel ExistingService requestedCIMS.Generic Fuels.Diesel</v>
      </c>
      <c r="B489" s="1" t="s">
        <v>191</v>
      </c>
      <c r="C489" s="1" t="s">
        <v>305</v>
      </c>
      <c r="D489" s="1" t="s">
        <v>234</v>
      </c>
      <c r="E489" s="1" t="s">
        <v>239</v>
      </c>
      <c r="F489" s="1" t="s">
        <v>245</v>
      </c>
      <c r="G489" s="1" t="s">
        <v>233</v>
      </c>
      <c r="H489" s="15">
        <f t="shared" si="345"/>
        <v>1.5190786913692957</v>
      </c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T489" s="15">
        <f>NT!$C$268*1000</f>
        <v>1.5190786913692957</v>
      </c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42"/>
      <c r="AP489" s="42"/>
      <c r="AQ489" s="42"/>
      <c r="AR489" s="42"/>
      <c r="AS489" s="42"/>
      <c r="AT489" s="42"/>
    </row>
    <row r="490" spans="1:46" x14ac:dyDescent="0.25">
      <c r="A490" s="23" t="str">
        <f t="shared" si="318"/>
        <v>CIMS.CAN.NT.Transportation Freight.Freight.MarineDiesel StandardService requestedCIMS.Generic Fuels.Diesel</v>
      </c>
      <c r="B490" s="1" t="s">
        <v>191</v>
      </c>
      <c r="C490" s="1" t="s">
        <v>305</v>
      </c>
      <c r="D490" s="1" t="s">
        <v>235</v>
      </c>
      <c r="E490" s="1" t="s">
        <v>239</v>
      </c>
      <c r="F490" s="1" t="s">
        <v>245</v>
      </c>
      <c r="G490" s="1" t="s">
        <v>233</v>
      </c>
      <c r="H490" s="15">
        <f t="shared" si="345"/>
        <v>1.3074759932726907</v>
      </c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T490" s="43">
        <f>NT!$P$268*1000</f>
        <v>1.3074759932726907</v>
      </c>
      <c r="U490" s="1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19"/>
      <c r="AP490" s="19"/>
      <c r="AQ490" s="19"/>
      <c r="AR490" s="19"/>
      <c r="AS490" s="19"/>
      <c r="AT490" s="19"/>
    </row>
    <row r="491" spans="1:46" x14ac:dyDescent="0.25">
      <c r="A491" s="23" t="str">
        <f t="shared" si="318"/>
        <v>CIMS.CAN.NT.Transportation Freight.Freight.MarineDiesel EfficientService requestedCIMS.Generic Fuels.Diesel</v>
      </c>
      <c r="B491" s="1" t="s">
        <v>191</v>
      </c>
      <c r="C491" s="1" t="s">
        <v>305</v>
      </c>
      <c r="D491" s="1" t="s">
        <v>236</v>
      </c>
      <c r="E491" s="1" t="s">
        <v>239</v>
      </c>
      <c r="F491" s="1" t="s">
        <v>245</v>
      </c>
      <c r="G491" s="1" t="s">
        <v>233</v>
      </c>
      <c r="H491" s="15">
        <f t="shared" si="345"/>
        <v>1.0421439483818877</v>
      </c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T491" s="15">
        <f>NT!$W$268*1000</f>
        <v>1.0421439483818877</v>
      </c>
      <c r="U491" s="1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19"/>
      <c r="AP491" s="19"/>
      <c r="AQ491" s="19"/>
      <c r="AR491" s="19"/>
      <c r="AS491" s="19"/>
      <c r="AT491" s="19"/>
    </row>
    <row r="492" spans="1:46" x14ac:dyDescent="0.25">
      <c r="A492" s="23" t="str">
        <f t="shared" si="318"/>
        <v>CIMS.CAN.NT.Transportation Freight.Freight.MarineFuel Oil ExistingService requestedCIMS.Generic Fuels.Fuel Oil</v>
      </c>
      <c r="B492" s="1" t="s">
        <v>191</v>
      </c>
      <c r="C492" s="1" t="s">
        <v>305</v>
      </c>
      <c r="D492" s="1" t="s">
        <v>246</v>
      </c>
      <c r="E492" s="1" t="s">
        <v>239</v>
      </c>
      <c r="F492" s="1" t="s">
        <v>249</v>
      </c>
      <c r="G492" s="1" t="s">
        <v>233</v>
      </c>
      <c r="H492" s="15">
        <f t="shared" si="345"/>
        <v>1.5190786913692957</v>
      </c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T492" s="15">
        <f>NT!$C$268*1000</f>
        <v>1.5190786913692957</v>
      </c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42"/>
      <c r="AP492" s="42"/>
      <c r="AQ492" s="42"/>
      <c r="AR492" s="42"/>
      <c r="AS492" s="42"/>
      <c r="AT492" s="42"/>
    </row>
    <row r="493" spans="1:46" x14ac:dyDescent="0.25">
      <c r="A493" s="23" t="str">
        <f t="shared" si="318"/>
        <v>CIMS.CAN.NT.Transportation Freight.Freight.MarineFuel Oil StandardService requestedCIMS.Generic Fuels.Fuel Oil</v>
      </c>
      <c r="B493" s="1" t="s">
        <v>191</v>
      </c>
      <c r="C493" s="1" t="s">
        <v>305</v>
      </c>
      <c r="D493" s="1" t="s">
        <v>247</v>
      </c>
      <c r="E493" s="1" t="s">
        <v>239</v>
      </c>
      <c r="F493" s="1" t="s">
        <v>249</v>
      </c>
      <c r="G493" s="1" t="s">
        <v>233</v>
      </c>
      <c r="H493" s="15">
        <f t="shared" si="345"/>
        <v>1.3074759932726907</v>
      </c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T493" s="43">
        <f>NT!$P$268*1000</f>
        <v>1.3074759932726907</v>
      </c>
      <c r="U493" s="1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19"/>
      <c r="AP493" s="19"/>
      <c r="AQ493" s="19"/>
      <c r="AR493" s="19"/>
      <c r="AS493" s="19"/>
      <c r="AT493" s="19"/>
    </row>
    <row r="494" spans="1:46" x14ac:dyDescent="0.25">
      <c r="A494" s="23" t="str">
        <f t="shared" si="318"/>
        <v>CIMS.CAN.NT.Transportation Freight.Freight.MarineFuel Oil EfficientService requestedCIMS.Generic Fuels.Fuel Oil</v>
      </c>
      <c r="B494" s="1" t="s">
        <v>191</v>
      </c>
      <c r="C494" s="1" t="s">
        <v>305</v>
      </c>
      <c r="D494" s="1" t="s">
        <v>248</v>
      </c>
      <c r="E494" s="1" t="s">
        <v>239</v>
      </c>
      <c r="F494" s="1" t="s">
        <v>249</v>
      </c>
      <c r="G494" s="1" t="s">
        <v>233</v>
      </c>
      <c r="H494" s="15">
        <f t="shared" si="345"/>
        <v>1.0421439483818877</v>
      </c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T494" s="15">
        <f>NT!$W$268*1000</f>
        <v>1.0421439483818877</v>
      </c>
      <c r="U494" s="1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19"/>
      <c r="AP494" s="19"/>
      <c r="AQ494" s="19"/>
      <c r="AR494" s="19"/>
      <c r="AS494" s="19"/>
      <c r="AT494" s="19"/>
    </row>
    <row r="495" spans="1:46" x14ac:dyDescent="0.25">
      <c r="A495" s="23" t="str">
        <f t="shared" si="318"/>
        <v>CIMS.CAN.NT.Transportation Freight.Freight.MarineDiesel ExistingMarket share</v>
      </c>
      <c r="B495" s="1" t="s">
        <v>191</v>
      </c>
      <c r="C495" s="1" t="s">
        <v>305</v>
      </c>
      <c r="D495" s="1" t="s">
        <v>234</v>
      </c>
      <c r="E495" s="1" t="s">
        <v>240</v>
      </c>
      <c r="G495" s="1" t="s">
        <v>241</v>
      </c>
      <c r="H495" s="15">
        <f t="shared" si="345"/>
        <v>0.43000898472596588</v>
      </c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T495" s="15">
        <f>NT!$C$272</f>
        <v>0.43000898472596588</v>
      </c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42"/>
      <c r="AP495" s="42"/>
      <c r="AQ495" s="42"/>
      <c r="AR495" s="42"/>
      <c r="AS495" s="42"/>
      <c r="AT495" s="42"/>
    </row>
    <row r="496" spans="1:46" x14ac:dyDescent="0.25">
      <c r="A496" s="23" t="str">
        <f t="shared" si="318"/>
        <v>CIMS.CAN.NT.Transportation Freight.Freight.MarineFuel Oil ExistingMarket share</v>
      </c>
      <c r="B496" s="1" t="s">
        <v>191</v>
      </c>
      <c r="C496" s="1" t="s">
        <v>305</v>
      </c>
      <c r="D496" s="1" t="s">
        <v>246</v>
      </c>
      <c r="E496" s="1" t="s">
        <v>240</v>
      </c>
      <c r="G496" s="1" t="s">
        <v>241</v>
      </c>
      <c r="H496" s="15">
        <f t="shared" si="345"/>
        <v>0.56999101527403417</v>
      </c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T496" s="15">
        <f>NT!$C$278</f>
        <v>0.56999101527403417</v>
      </c>
      <c r="U496" s="1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19"/>
      <c r="AP496" s="19"/>
      <c r="AQ496" s="19"/>
      <c r="AR496" s="19"/>
      <c r="AS496" s="19"/>
      <c r="AT496" s="19"/>
    </row>
    <row r="497" spans="1:48" x14ac:dyDescent="0.25"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</row>
    <row r="498" spans="1:48" x14ac:dyDescent="0.25">
      <c r="A498" s="23" t="str">
        <f t="shared" ref="A498:A534" si="346">B498&amp;D498&amp;E498&amp;F498</f>
        <v>CIMS.CAN.NUService requestedCIMS.CAN.NU.Transportation Freight</v>
      </c>
      <c r="B498" s="1" t="s">
        <v>197</v>
      </c>
      <c r="C498" s="1" t="s">
        <v>306</v>
      </c>
      <c r="E498" s="1" t="s">
        <v>239</v>
      </c>
      <c r="F498" s="6" t="s">
        <v>198</v>
      </c>
      <c r="G498" s="1" t="s">
        <v>232</v>
      </c>
      <c r="H498" s="5">
        <f t="shared" ref="H498:R498" si="347">INDEX($T498:$AT498,MATCH(H$1,$T$2:$AT$2,0))</f>
        <v>104854260.45362788</v>
      </c>
      <c r="I498" s="5">
        <f t="shared" si="347"/>
        <v>78112820.825069323</v>
      </c>
      <c r="J498" s="5">
        <f t="shared" si="347"/>
        <v>74856993.844644561</v>
      </c>
      <c r="K498" s="5">
        <f t="shared" si="347"/>
        <v>90103544.822417259</v>
      </c>
      <c r="L498" s="5">
        <f t="shared" si="347"/>
        <v>114950430.52843009</v>
      </c>
      <c r="M498" s="5">
        <f t="shared" si="347"/>
        <v>119757322.01185405</v>
      </c>
      <c r="N498" s="5">
        <f t="shared" si="347"/>
        <v>124809413.2706728</v>
      </c>
      <c r="O498" s="5">
        <f t="shared" si="347"/>
        <v>130119211.95771362</v>
      </c>
      <c r="P498" s="5">
        <f t="shared" si="347"/>
        <v>135699863.74180132</v>
      </c>
      <c r="Q498" s="5">
        <f t="shared" si="347"/>
        <v>141565184.85298601</v>
      </c>
      <c r="R498" s="5">
        <f t="shared" si="347"/>
        <v>147729696.28790477</v>
      </c>
      <c r="T498" s="5">
        <f>SUM(NU!C$209,NU!C$247,NU!C$285,NU!C$71,NU!C$105,NU!C$173)*1000</f>
        <v>104854260.45362788</v>
      </c>
      <c r="U498" s="5">
        <f>SUM(NU!D$209,NU!D$247,NU!D$285,NU!D$71,NU!D$105,NU!D$173)*1000</f>
        <v>93945522.197021663</v>
      </c>
      <c r="V498" s="5">
        <f>SUM(NU!E$209,NU!E$247,NU!E$285,NU!E$71,NU!E$105,NU!E$173)*1000</f>
        <v>91364227.158283934</v>
      </c>
      <c r="W498" s="5">
        <f>SUM(NU!F$209,NU!F$247,NU!F$285,NU!F$71,NU!F$105,NU!F$173)*1000</f>
        <v>85228097.413501322</v>
      </c>
      <c r="X498" s="5">
        <f>SUM(NU!G$209,NU!G$247,NU!G$285,NU!G$71,NU!G$105,NU!G$173)*1000</f>
        <v>77489773.742988512</v>
      </c>
      <c r="Y498" s="5">
        <f>SUM(NU!H$209,NU!H$247,NU!H$285,NU!H$71,NU!H$105,NU!H$173)*1000</f>
        <v>78112820.825069323</v>
      </c>
      <c r="Z498" s="5">
        <f>SUM(NU!I$209,NU!I$247,NU!I$285,NU!I$71,NU!I$105,NU!I$173)*1000</f>
        <v>77421217.521793038</v>
      </c>
      <c r="AA498" s="5">
        <f>SUM(NU!J$209,NU!J$247,NU!J$285,NU!J$71,NU!J$105,NU!J$173)*1000</f>
        <v>76545600.159050465</v>
      </c>
      <c r="AB498" s="5">
        <f>SUM(NU!K$209,NU!K$247,NU!K$285,NU!K$71,NU!K$105,NU!K$173)*1000</f>
        <v>82756710.573571846</v>
      </c>
      <c r="AC498" s="5">
        <f>SUM(NU!L$209,NU!L$247,NU!L$285,NU!L$71,NU!L$105,NU!L$173)*1000</f>
        <v>66325676.675475173</v>
      </c>
      <c r="AD498" s="5">
        <f>SUM(NU!M$209,NU!M$247,NU!M$285,NU!M$71,NU!M$105,NU!M$173)*1000</f>
        <v>74856993.844644561</v>
      </c>
      <c r="AE498" s="5">
        <f>SUM(NU!N$209,NU!N$247,NU!N$285,NU!N$71,NU!N$105,NU!N$173)*1000</f>
        <v>74728798.608464628</v>
      </c>
      <c r="AF498" s="5">
        <f>SUM(NU!O$209,NU!O$247,NU!O$285,NU!O$71,NU!O$105,NU!O$173)*1000</f>
        <v>80100375.26256229</v>
      </c>
      <c r="AG498" s="5">
        <f>SUM(NU!P$209,NU!P$247,NU!P$285,NU!P$71,NU!P$105,NU!P$173)*1000</f>
        <v>76597571.079425946</v>
      </c>
      <c r="AH498" s="5">
        <f>SUM(NU!Q$209,NU!Q$247,NU!Q$285,NU!Q$71,NU!Q$105,NU!Q$173)*1000</f>
        <v>85387568.466285169</v>
      </c>
      <c r="AI498" s="5">
        <f>SUM(NU!R$209,NU!R$247,NU!R$285,NU!R$71,NU!R$105,NU!R$173)*1000</f>
        <v>90103544.822417259</v>
      </c>
      <c r="AJ498" s="5">
        <f>SUM(NU!S$209,NU!S$247,NU!S$285,NU!S$71,NU!S$105,NU!S$173)*1000</f>
        <v>102910874.43627667</v>
      </c>
      <c r="AK498" s="5">
        <f>SUM(NU!T$209,NU!T$247,NU!T$285,NU!T$71,NU!T$105,NU!T$173)*1000</f>
        <v>116602087.57646117</v>
      </c>
      <c r="AL498" s="5">
        <f>SUM(NU!U$209,NU!U$247,NU!U$285,NU!U$71,NU!U$105,NU!U$173)*1000</f>
        <v>113875666.30226839</v>
      </c>
      <c r="AM498" s="5">
        <f>SUM(NU!V$209,NU!V$247,NU!V$285,NU!V$71,NU!V$105,NU!V$173)*1000</f>
        <v>114950430.52843009</v>
      </c>
      <c r="AN498" s="5">
        <f>SUM(NU!W$209,NU!W$247,NU!W$285,NU!W$71,NU!W$105,NU!W$173)*1000</f>
        <v>109138921.0678682</v>
      </c>
      <c r="AO498" s="19">
        <f t="shared" ref="AO498" si="348">SUM(AO501:AO503)</f>
        <v>119757322.01185405</v>
      </c>
      <c r="AP498" s="19">
        <f t="shared" ref="AP498:AT498" si="349">SUM(AP501:AP503)</f>
        <v>124809413.2706728</v>
      </c>
      <c r="AQ498" s="19">
        <f t="shared" si="349"/>
        <v>130119211.95771362</v>
      </c>
      <c r="AR498" s="19">
        <f t="shared" si="349"/>
        <v>135699863.74180132</v>
      </c>
      <c r="AS498" s="19">
        <f t="shared" si="349"/>
        <v>141565184.85298601</v>
      </c>
      <c r="AT498" s="19">
        <f t="shared" si="349"/>
        <v>147729696.28790477</v>
      </c>
    </row>
    <row r="499" spans="1:48" x14ac:dyDescent="0.25">
      <c r="A499" s="23" t="str">
        <f t="shared" si="346"/>
        <v>CIMS.CAN.NU.Transportation FreightService requestedCIMS.CAN.NU.Transportation Freight.Freight</v>
      </c>
      <c r="B499" s="1" t="s">
        <v>198</v>
      </c>
      <c r="C499" s="1" t="s">
        <v>306</v>
      </c>
      <c r="E499" s="1" t="s">
        <v>239</v>
      </c>
      <c r="F499" s="1" t="s">
        <v>199</v>
      </c>
      <c r="G499" s="1" t="s">
        <v>232</v>
      </c>
      <c r="H499" s="24">
        <v>1</v>
      </c>
      <c r="I499" s="24">
        <v>1</v>
      </c>
      <c r="J499" s="24">
        <v>1</v>
      </c>
      <c r="K499" s="24">
        <v>1</v>
      </c>
      <c r="L499" s="24">
        <v>1</v>
      </c>
      <c r="M499" s="24">
        <v>1</v>
      </c>
      <c r="N499" s="24">
        <v>1</v>
      </c>
      <c r="O499" s="24">
        <v>1</v>
      </c>
      <c r="P499" s="24">
        <v>1</v>
      </c>
      <c r="Q499" s="24">
        <v>1</v>
      </c>
      <c r="R499" s="24">
        <v>1</v>
      </c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7"/>
      <c r="AP499" s="27"/>
      <c r="AQ499" s="27"/>
      <c r="AR499" s="27"/>
      <c r="AS499" s="27"/>
      <c r="AT499" s="27"/>
    </row>
    <row r="500" spans="1:48" x14ac:dyDescent="0.25">
      <c r="A500" s="23" t="str">
        <f t="shared" si="346"/>
        <v>CIMS.CAN.NU.Transportation FreightService requestedCIMS.CAN.NU.Transportation Freight.Off Road</v>
      </c>
      <c r="B500" s="1" t="s">
        <v>198</v>
      </c>
      <c r="C500" s="1" t="s">
        <v>306</v>
      </c>
      <c r="E500" s="1" t="s">
        <v>239</v>
      </c>
      <c r="F500" s="1" t="s">
        <v>200</v>
      </c>
      <c r="G500" s="1" t="s">
        <v>232</v>
      </c>
      <c r="H500" s="24">
        <f>INDEX(Inputs!$C$27:$C$41,MATCH($F500,Inputs!$B$27:$B$41,0))</f>
        <v>0.11</v>
      </c>
      <c r="I500" s="24">
        <f>INDEX(Inputs!$C$27:$C$41,MATCH($F500,Inputs!$B$27:$B$41,0))</f>
        <v>0.11</v>
      </c>
      <c r="J500" s="24">
        <f>INDEX(Inputs!$C$27:$C$41,MATCH($F500,Inputs!$B$27:$B$41,0))</f>
        <v>0.11</v>
      </c>
      <c r="K500" s="24">
        <f>INDEX(Inputs!$C$27:$C$41,MATCH($F500,Inputs!$B$27:$B$41,0))</f>
        <v>0.11</v>
      </c>
      <c r="L500" s="24">
        <f>INDEX(Inputs!$C$27:$C$41,MATCH($F500,Inputs!$B$27:$B$41,0))</f>
        <v>0.11</v>
      </c>
      <c r="M500" s="24">
        <f>INDEX(Inputs!$C$27:$C$41,MATCH($F500,Inputs!$B$27:$B$41,0))</f>
        <v>0.11</v>
      </c>
      <c r="N500" s="24">
        <f>INDEX(Inputs!$C$27:$C$41,MATCH($F500,Inputs!$B$27:$B$41,0))</f>
        <v>0.11</v>
      </c>
      <c r="O500" s="24">
        <f>INDEX(Inputs!$C$27:$C$41,MATCH($F500,Inputs!$B$27:$B$41,0))</f>
        <v>0.11</v>
      </c>
      <c r="P500" s="24">
        <f>INDEX(Inputs!$C$27:$C$41,MATCH($F500,Inputs!$B$27:$B$41,0))</f>
        <v>0.11</v>
      </c>
      <c r="Q500" s="24">
        <f>INDEX(Inputs!$C$27:$C$41,MATCH($F500,Inputs!$B$27:$B$41,0))</f>
        <v>0.11</v>
      </c>
      <c r="R500" s="24">
        <f>INDEX(Inputs!$C$27:$C$41,MATCH($F500,Inputs!$B$27:$B$41,0))</f>
        <v>0.11</v>
      </c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7"/>
      <c r="AP500" s="27"/>
      <c r="AQ500" s="27"/>
      <c r="AR500" s="27"/>
      <c r="AS500" s="27"/>
      <c r="AT500" s="27"/>
    </row>
    <row r="501" spans="1:48" x14ac:dyDescent="0.25">
      <c r="A501" s="23" t="str">
        <f t="shared" si="346"/>
        <v>CIMS.CAN.NU.Transportation Freight.FreightService requestedCIMS.CAN.NU.Transportation Freight.Freight.Land</v>
      </c>
      <c r="B501" s="1" t="s">
        <v>199</v>
      </c>
      <c r="C501" s="1" t="s">
        <v>306</v>
      </c>
      <c r="E501" s="1" t="s">
        <v>239</v>
      </c>
      <c r="F501" s="1" t="s">
        <v>201</v>
      </c>
      <c r="G501" s="1" t="s">
        <v>232</v>
      </c>
      <c r="H501" s="15">
        <f t="shared" ref="H501:R501" si="350">INDEX($T501:$AT501,MATCH(H$1,$T$2:$AT$2,0))/INDEX($T498:$AT498,MATCH(H$1,$T$2:$AT$2,0))</f>
        <v>0.84009657211902855</v>
      </c>
      <c r="I501" s="15">
        <f t="shared" si="350"/>
        <v>0.66000674254572667</v>
      </c>
      <c r="J501" s="15">
        <f t="shared" si="350"/>
        <v>0.70582370273141892</v>
      </c>
      <c r="K501" s="15">
        <f t="shared" si="350"/>
        <v>0.77043325582528366</v>
      </c>
      <c r="L501" s="15">
        <f t="shared" si="350"/>
        <v>0.81687809292198743</v>
      </c>
      <c r="M501" s="15">
        <f t="shared" si="350"/>
        <v>0.82408620561970858</v>
      </c>
      <c r="N501" s="15">
        <f t="shared" si="350"/>
        <v>0.83106357472113235</v>
      </c>
      <c r="O501" s="15">
        <f t="shared" si="350"/>
        <v>0.83781288226601436</v>
      </c>
      <c r="P501" s="15">
        <f t="shared" si="350"/>
        <v>0.84433718368437471</v>
      </c>
      <c r="Q501" s="15">
        <f t="shared" si="350"/>
        <v>0.85063987227885696</v>
      </c>
      <c r="R501" s="15">
        <f t="shared" si="350"/>
        <v>0.85672464450009589</v>
      </c>
      <c r="T501" s="5">
        <f>SUM(NU!C$209,NU!C$71,NU!C$105,NU!C$173)*1000</f>
        <v>88087704.779168606</v>
      </c>
      <c r="U501" s="5">
        <f>SUM(NU!D$209,NU!D$71,NU!D$105,NU!D$173)*1000</f>
        <v>75551617.002377808</v>
      </c>
      <c r="V501" s="5">
        <f>SUM(NU!E$209,NU!E$71,NU!E$105,NU!E$173)*1000</f>
        <v>69242298.216394648</v>
      </c>
      <c r="W501" s="5">
        <f>SUM(NU!F$209,NU!F$71,NU!F$105,NU!F$173)*1000</f>
        <v>56077663.061147504</v>
      </c>
      <c r="X501" s="5">
        <f>SUM(NU!G$209,NU!G$71,NU!G$105,NU!G$173)*1000</f>
        <v>51385597.452605799</v>
      </c>
      <c r="Y501" s="5">
        <f>SUM(NU!H$209,NU!H$71,NU!H$105,NU!H$173)*1000</f>
        <v>51554988.423812002</v>
      </c>
      <c r="Z501" s="5">
        <f>SUM(NU!I$209,NU!I$71,NU!I$105,NU!I$173)*1000</f>
        <v>47770722.647860788</v>
      </c>
      <c r="AA501" s="5">
        <f>SUM(NU!J$209,NU!J$71,NU!J$105,NU!J$173)*1000</f>
        <v>48208076.193272777</v>
      </c>
      <c r="AB501" s="5">
        <f>SUM(NU!K$209,NU!K$71,NU!K$105,NU!K$173)*1000</f>
        <v>57799346.840475857</v>
      </c>
      <c r="AC501" s="5">
        <f>SUM(NU!L$209,NU!L$71,NU!L$105,NU!L$173)*1000</f>
        <v>44719599.960892238</v>
      </c>
      <c r="AD501" s="5">
        <f>SUM(NU!M$209,NU!M$71,NU!M$105,NU!M$173)*1000</f>
        <v>52835840.570770055</v>
      </c>
      <c r="AE501" s="5">
        <f>SUM(NU!N$209,NU!N$71,NU!N$105,NU!N$173)*1000</f>
        <v>56601704.557885282</v>
      </c>
      <c r="AF501" s="5">
        <f>SUM(NU!O$209,NU!O$71,NU!O$105,NU!O$173)*1000</f>
        <v>60258164.095103472</v>
      </c>
      <c r="AG501" s="5">
        <f>SUM(NU!P$209,NU!P$71,NU!P$105,NU!P$173)*1000</f>
        <v>57706943.640005276</v>
      </c>
      <c r="AH501" s="5">
        <f>SUM(NU!Q$209,NU!Q$71,NU!Q$105,NU!Q$173)*1000</f>
        <v>67208578.316739276</v>
      </c>
      <c r="AI501" s="5">
        <f>SUM(NU!R$209,NU!R$71,NU!R$105,NU!R$173)*1000</f>
        <v>69418767.398934305</v>
      </c>
      <c r="AJ501" s="5">
        <f>SUM(NU!S$209,NU!S$71,NU!S$105,NU!S$173)*1000</f>
        <v>82329605.051331595</v>
      </c>
      <c r="AK501" s="5">
        <f>SUM(NU!T$209,NU!T$71,NU!T$105,NU!T$173)*1000</f>
        <v>97565260.347922444</v>
      </c>
      <c r="AL501" s="5">
        <f>SUM(NU!U$209,NU!U$71,NU!U$105,NU!U$173)*1000</f>
        <v>93946527.270926073</v>
      </c>
      <c r="AM501" s="5">
        <f>SUM(NU!V$209,NU!V$71,NU!V$105,NU!V$173)*1000</f>
        <v>93900488.470625371</v>
      </c>
      <c r="AN501" s="5">
        <f>SUM(NU!W$209,NU!W$71,NU!W$105,NU!W$173)*1000</f>
        <v>88777026.052533537</v>
      </c>
      <c r="AO501" s="19">
        <f t="shared" ref="AO501" si="351">SUM(AO504:AO505)</f>
        <v>98690357.091926411</v>
      </c>
      <c r="AP501" s="19">
        <f t="shared" ref="AP501:AT501" si="352">SUM(AP504:AP505)</f>
        <v>103724557.15157247</v>
      </c>
      <c r="AQ501" s="19">
        <f t="shared" si="352"/>
        <v>109015552.00847448</v>
      </c>
      <c r="AR501" s="19">
        <f t="shared" si="352"/>
        <v>114576440.77810593</v>
      </c>
      <c r="AS501" s="19">
        <f t="shared" si="352"/>
        <v>120420990.76247679</v>
      </c>
      <c r="AT501" s="19">
        <f t="shared" si="352"/>
        <v>126563671.53436235</v>
      </c>
    </row>
    <row r="502" spans="1:48" x14ac:dyDescent="0.25">
      <c r="A502" s="23" t="str">
        <f t="shared" si="346"/>
        <v>CIMS.CAN.NU.Transportation Freight.FreightService requestedCIMS.CAN.NU.Transportation Freight.Freight.Marine</v>
      </c>
      <c r="B502" s="1" t="s">
        <v>199</v>
      </c>
      <c r="C502" s="1" t="s">
        <v>306</v>
      </c>
      <c r="E502" s="1" t="s">
        <v>239</v>
      </c>
      <c r="F502" s="1" t="s">
        <v>202</v>
      </c>
      <c r="G502" s="1" t="s">
        <v>232</v>
      </c>
      <c r="H502" s="15">
        <f t="shared" ref="H502:R502" si="353">INDEX($T502:$AT502,MATCH(H$1,$T$2:$AT$2,0))/INDEX($T498:$AT498,MATCH(H$1,$T$2:$AT$2,0))</f>
        <v>0.1572212805321215</v>
      </c>
      <c r="I502" s="15">
        <f t="shared" si="353"/>
        <v>0.3369800912613744</v>
      </c>
      <c r="J502" s="15">
        <f t="shared" si="353"/>
        <v>0.29055450025003249</v>
      </c>
      <c r="K502" s="15">
        <f t="shared" si="353"/>
        <v>0.22760896175900891</v>
      </c>
      <c r="L502" s="15">
        <f t="shared" si="353"/>
        <v>0.1802187787781642</v>
      </c>
      <c r="M502" s="15">
        <f t="shared" si="353"/>
        <v>0.17298504894596173</v>
      </c>
      <c r="N502" s="15">
        <f t="shared" si="353"/>
        <v>0.16598288275685441</v>
      </c>
      <c r="O502" s="15">
        <f t="shared" si="353"/>
        <v>0.1592095886393031</v>
      </c>
      <c r="P502" s="15">
        <f t="shared" si="353"/>
        <v>0.15266210030450014</v>
      </c>
      <c r="Q502" s="15">
        <f t="shared" si="353"/>
        <v>0.14633701239023891</v>
      </c>
      <c r="R502" s="15">
        <f t="shared" si="353"/>
        <v>0.14023061530895461</v>
      </c>
      <c r="T502" s="5">
        <f>SUM(NU!C$247)*1000</f>
        <v>16485321.097767962</v>
      </c>
      <c r="U502" s="5">
        <f>SUM(NU!D$247)*1000</f>
        <v>18160588.082448859</v>
      </c>
      <c r="V502" s="5">
        <f>SUM(NU!E$247)*1000</f>
        <v>21849009.404547572</v>
      </c>
      <c r="W502" s="5">
        <f>SUM(NU!F$247)*1000</f>
        <v>28938348.997650798</v>
      </c>
      <c r="X502" s="5">
        <f>SUM(NU!G$247)*1000</f>
        <v>25880444.362189379</v>
      </c>
      <c r="Y502" s="5">
        <f>SUM(NU!H$247)*1000</f>
        <v>26322465.490315247</v>
      </c>
      <c r="Z502" s="5">
        <f>SUM(NU!I$247)*1000</f>
        <v>29409617.178842817</v>
      </c>
      <c r="AA502" s="5">
        <f>SUM(NU!J$247)*1000</f>
        <v>28113500.226762779</v>
      </c>
      <c r="AB502" s="5">
        <f>SUM(NU!K$247)*1000</f>
        <v>24733375.689107418</v>
      </c>
      <c r="AC502" s="5">
        <f>SUM(NU!L$247)*1000</f>
        <v>21409212.748588577</v>
      </c>
      <c r="AD502" s="5">
        <f>SUM(NU!M$247)*1000</f>
        <v>21750036.436750457</v>
      </c>
      <c r="AE502" s="5">
        <f>SUM(NU!N$247)*1000</f>
        <v>17832329.300505579</v>
      </c>
      <c r="AF502" s="5">
        <f>SUM(NU!O$247)*1000</f>
        <v>19610408.611839119</v>
      </c>
      <c r="AG502" s="5">
        <f>SUM(NU!P$247)*1000</f>
        <v>18660572.06827157</v>
      </c>
      <c r="AH502" s="5">
        <f>SUM(NU!Q$247)*1000</f>
        <v>17951299.792112764</v>
      </c>
      <c r="AI502" s="5">
        <f>SUM(NU!R$247)*1000</f>
        <v>20508374.287836716</v>
      </c>
      <c r="AJ502" s="5">
        <f>SUM(NU!S$247)*1000</f>
        <v>20395060.827058282</v>
      </c>
      <c r="AK502" s="5">
        <f>SUM(NU!T$247)*1000</f>
        <v>18781627.072218452</v>
      </c>
      <c r="AL502" s="5">
        <f>SUM(NU!U$247)*1000</f>
        <v>19585832.815442063</v>
      </c>
      <c r="AM502" s="5">
        <f>SUM(NU!V$247)*1000</f>
        <v>20716226.209857874</v>
      </c>
      <c r="AN502" s="5">
        <f>SUM(NU!W$247)*1000</f>
        <v>20068005.031811859</v>
      </c>
      <c r="AO502" s="47">
        <f t="shared" ref="AO502:AO542" si="354">AM502*(1+$AV502)^5</f>
        <v>20716226.209857874</v>
      </c>
      <c r="AP502" s="19">
        <f t="shared" ref="AP502:AP504" si="355">AO502*(1+$AV502)^5</f>
        <v>20716226.209857874</v>
      </c>
      <c r="AQ502" s="19">
        <f t="shared" ref="AQ502:AQ504" si="356">AP502*(1+$AV502)^5</f>
        <v>20716226.209857874</v>
      </c>
      <c r="AR502" s="19">
        <f t="shared" ref="AR502:AR504" si="357">AQ502*(1+$AV502)^5</f>
        <v>20716226.209857874</v>
      </c>
      <c r="AS502" s="19">
        <f t="shared" ref="AS502:AS504" si="358">AR502*(1+$AV502)^5</f>
        <v>20716226.209857874</v>
      </c>
      <c r="AT502" s="19">
        <f t="shared" ref="AT502:AT504" si="359">AS502*(1+$AV502)^5</f>
        <v>20716226.209857874</v>
      </c>
      <c r="AV502" s="46">
        <f t="shared" ref="AV502" si="360">AV464</f>
        <v>0</v>
      </c>
    </row>
    <row r="503" spans="1:48" x14ac:dyDescent="0.25">
      <c r="A503" s="23" t="str">
        <f t="shared" si="346"/>
        <v>CIMS.CAN.NU.Transportation Freight.FreightService requestedCIMS.CAN.NU.Transportation Freight.Freight.Air</v>
      </c>
      <c r="B503" s="1" t="s">
        <v>199</v>
      </c>
      <c r="C503" s="1" t="s">
        <v>306</v>
      </c>
      <c r="E503" s="1" t="s">
        <v>239</v>
      </c>
      <c r="F503" s="1" t="s">
        <v>203</v>
      </c>
      <c r="G503" s="1" t="s">
        <v>232</v>
      </c>
      <c r="H503" s="15">
        <f t="shared" ref="H503:R503" si="361">INDEX($T503:$AT503,MATCH(H$1,$T$2:$AT$2,0))/INDEX($T498:$AT498,MATCH(H$1,$T$2:$AT$2,0))</f>
        <v>2.6821473488497544E-3</v>
      </c>
      <c r="I503" s="15">
        <f t="shared" si="361"/>
        <v>3.0131661928990924E-3</v>
      </c>
      <c r="J503" s="15">
        <f t="shared" si="361"/>
        <v>3.6217970185485255E-3</v>
      </c>
      <c r="K503" s="15">
        <f t="shared" si="361"/>
        <v>1.9577824157074796E-3</v>
      </c>
      <c r="L503" s="15">
        <f t="shared" si="361"/>
        <v>2.9031282998484235E-3</v>
      </c>
      <c r="M503" s="15">
        <f t="shared" si="361"/>
        <v>2.9287454343297744E-3</v>
      </c>
      <c r="N503" s="15">
        <f t="shared" si="361"/>
        <v>2.9535425220131696E-3</v>
      </c>
      <c r="O503" s="15">
        <f t="shared" si="361"/>
        <v>2.9775290946825856E-3</v>
      </c>
      <c r="P503" s="15">
        <f t="shared" si="361"/>
        <v>3.0007160111251985E-3</v>
      </c>
      <c r="Q503" s="15">
        <f t="shared" si="361"/>
        <v>3.023115330904142E-3</v>
      </c>
      <c r="R503" s="15">
        <f t="shared" si="361"/>
        <v>3.0447401909495654E-3</v>
      </c>
      <c r="T503" s="5">
        <f>SUM(NU!C$285)*1000</f>
        <v>281234.57669129968</v>
      </c>
      <c r="U503" s="5">
        <f>SUM(NU!D$285)*1000</f>
        <v>233317.11219499895</v>
      </c>
      <c r="V503" s="5">
        <f>SUM(NU!E$285)*1000</f>
        <v>272919.53734171501</v>
      </c>
      <c r="W503" s="5">
        <f>SUM(NU!F$285)*1000</f>
        <v>212085.35470302196</v>
      </c>
      <c r="X503" s="5">
        <f>SUM(NU!G$285)*1000</f>
        <v>223731.92819333094</v>
      </c>
      <c r="Y503" s="5">
        <f>SUM(NU!H$285)*1000</f>
        <v>235366.91094208308</v>
      </c>
      <c r="Z503" s="5">
        <f>SUM(NU!I$285)*1000</f>
        <v>240877.69508942106</v>
      </c>
      <c r="AA503" s="5">
        <f>SUM(NU!J$285)*1000</f>
        <v>224023.73901490899</v>
      </c>
      <c r="AB503" s="5">
        <f>SUM(NU!K$285)*1000</f>
        <v>223988.04398857077</v>
      </c>
      <c r="AC503" s="5">
        <f>SUM(NU!L$285)*1000</f>
        <v>196863.96599435725</v>
      </c>
      <c r="AD503" s="5">
        <f>SUM(NU!M$285)*1000</f>
        <v>271116.83712403901</v>
      </c>
      <c r="AE503" s="5">
        <f>SUM(NU!N$285)*1000</f>
        <v>294764.7500737618</v>
      </c>
      <c r="AF503" s="5">
        <f>SUM(NU!O$285)*1000</f>
        <v>231802.55561968687</v>
      </c>
      <c r="AG503" s="5">
        <f>SUM(NU!P$285)*1000</f>
        <v>230055.37114911759</v>
      </c>
      <c r="AH503" s="5">
        <f>SUM(NU!Q$285)*1000</f>
        <v>227690.35743312506</v>
      </c>
      <c r="AI503" s="5">
        <f>SUM(NU!R$285)*1000</f>
        <v>176403.13564623924</v>
      </c>
      <c r="AJ503" s="5">
        <f>SUM(NU!S$285)*1000</f>
        <v>186208.55788678845</v>
      </c>
      <c r="AK503" s="5">
        <f>SUM(NU!T$285)*1000</f>
        <v>255200.15632027111</v>
      </c>
      <c r="AL503" s="5">
        <f>SUM(NU!U$285)*1000</f>
        <v>343306.21590022353</v>
      </c>
      <c r="AM503" s="5">
        <f>SUM(NU!V$285)*1000</f>
        <v>333715.84794684558</v>
      </c>
      <c r="AN503" s="5">
        <f>SUM(NU!W$285)*1000</f>
        <v>293889.98352279159</v>
      </c>
      <c r="AO503" s="47">
        <f t="shared" si="354"/>
        <v>350738.71006977814</v>
      </c>
      <c r="AP503" s="19">
        <f t="shared" si="355"/>
        <v>368629.90924244688</v>
      </c>
      <c r="AQ503" s="19">
        <f t="shared" si="356"/>
        <v>387433.73938126251</v>
      </c>
      <c r="AR503" s="19">
        <f t="shared" si="357"/>
        <v>407196.75383753103</v>
      </c>
      <c r="AS503" s="19">
        <f t="shared" si="358"/>
        <v>427967.88065134082</v>
      </c>
      <c r="AT503" s="19">
        <f t="shared" si="359"/>
        <v>449798.5436845565</v>
      </c>
      <c r="AV503" s="46">
        <f t="shared" si="331"/>
        <v>0.01</v>
      </c>
    </row>
    <row r="504" spans="1:48" x14ac:dyDescent="0.25">
      <c r="A504" s="23" t="str">
        <f t="shared" si="346"/>
        <v>CIMS.CAN.NU.Transportation Freight.Freight.LandService requestedCIMS.CAN.NU.Transportation Freight.Freight.Land.Light Medium</v>
      </c>
      <c r="B504" s="1" t="s">
        <v>201</v>
      </c>
      <c r="C504" s="1" t="s">
        <v>306</v>
      </c>
      <c r="E504" s="1" t="s">
        <v>239</v>
      </c>
      <c r="F504" s="1" t="s">
        <v>204</v>
      </c>
      <c r="G504" s="1" t="s">
        <v>232</v>
      </c>
      <c r="H504" s="15">
        <f t="shared" ref="H504:R504" si="362">INDEX($T504:$AT504,MATCH(H$1,$T$2:$AT$2,0))/INDEX($T501:$AT501,MATCH(H$1,$T$2:$AT$2,0))</f>
        <v>6.7634150738779292E-2</v>
      </c>
      <c r="I504" s="15">
        <f t="shared" si="362"/>
        <v>0.17516889128144456</v>
      </c>
      <c r="J504" s="15">
        <f t="shared" si="362"/>
        <v>0.23767630475184021</v>
      </c>
      <c r="K504" s="15">
        <f t="shared" si="362"/>
        <v>0.19211032913809117</v>
      </c>
      <c r="L504" s="15">
        <f t="shared" si="362"/>
        <v>0.16794236691306152</v>
      </c>
      <c r="M504" s="15">
        <f t="shared" si="362"/>
        <v>0.16794236691306158</v>
      </c>
      <c r="N504" s="15">
        <f t="shared" si="362"/>
        <v>0.16794236691306158</v>
      </c>
      <c r="O504" s="15">
        <f t="shared" si="362"/>
        <v>0.16794236691306158</v>
      </c>
      <c r="P504" s="15">
        <f t="shared" si="362"/>
        <v>0.16794236691306155</v>
      </c>
      <c r="Q504" s="15">
        <f t="shared" si="362"/>
        <v>0.16794236691306155</v>
      </c>
      <c r="R504" s="15">
        <f t="shared" si="362"/>
        <v>0.16794236691306155</v>
      </c>
      <c r="T504" s="5">
        <f>SUM(NU!C$71,NU!C$105)*1000</f>
        <v>5957737.1032673782</v>
      </c>
      <c r="U504" s="5">
        <f>SUM(NU!D$71,NU!D$105)*1000</f>
        <v>6519410.5354577927</v>
      </c>
      <c r="V504" s="5">
        <f>SUM(NU!E$71,NU!E$105)*1000</f>
        <v>6563630.3733647391</v>
      </c>
      <c r="W504" s="5">
        <f>SUM(NU!F$71,NU!F$105)*1000</f>
        <v>7772236.1623485126</v>
      </c>
      <c r="X504" s="5">
        <f>SUM(NU!G$71,NU!G$105)*1000</f>
        <v>8642672.5775530618</v>
      </c>
      <c r="Y504" s="5">
        <f>SUM(NU!H$71,NU!H$105)*1000</f>
        <v>9030830.1622268576</v>
      </c>
      <c r="Z504" s="5">
        <f>SUM(NU!I$71,NU!I$105)*1000</f>
        <v>11153319.844959581</v>
      </c>
      <c r="AA504" s="5">
        <f>SUM(NU!J$71,NU!J$105)*1000</f>
        <v>10309881.65596408</v>
      </c>
      <c r="AB504" s="5">
        <f>SUM(NU!K$71,NU!K$105)*1000</f>
        <v>11304363.595249802</v>
      </c>
      <c r="AC504" s="5">
        <f>SUM(NU!L$71,NU!L$105)*1000</f>
        <v>11146793.416763518</v>
      </c>
      <c r="AD504" s="5">
        <f>SUM(NU!M$71,NU!M$105)*1000</f>
        <v>12557827.345317986</v>
      </c>
      <c r="AE504" s="5">
        <f>SUM(NU!N$71,NU!N$105)*1000</f>
        <v>11984503.88315193</v>
      </c>
      <c r="AF504" s="5">
        <f>SUM(NU!O$71,NU!O$105)*1000</f>
        <v>12459057.068236168</v>
      </c>
      <c r="AG504" s="5">
        <f>SUM(NU!P$71,NU!P$105)*1000</f>
        <v>13423548.53063583</v>
      </c>
      <c r="AH504" s="5">
        <f>SUM(NU!Q$71,NU!Q$105)*1000</f>
        <v>13335713.663265374</v>
      </c>
      <c r="AI504" s="5">
        <f>SUM(NU!R$71,NU!R$105)*1000</f>
        <v>13336062.253369862</v>
      </c>
      <c r="AJ504" s="5">
        <f>SUM(NU!S$71,NU!S$105)*1000</f>
        <v>14130686.426067641</v>
      </c>
      <c r="AK504" s="5">
        <f>SUM(NU!T$71,NU!T$105)*1000</f>
        <v>14806363.220833099</v>
      </c>
      <c r="AL504" s="5">
        <f>SUM(NU!U$71,NU!U$105)*1000</f>
        <v>15948907.52243948</v>
      </c>
      <c r="AM504" s="5">
        <f>SUM(NU!V$71,NU!V$105)*1000</f>
        <v>15769870.288049471</v>
      </c>
      <c r="AN504" s="5">
        <f>SUM(NU!W$71,NU!W$105)*1000</f>
        <v>14783433.39028413</v>
      </c>
      <c r="AO504" s="47">
        <f t="shared" si="354"/>
        <v>16574292.161513375</v>
      </c>
      <c r="AP504" s="19">
        <f t="shared" si="355"/>
        <v>17419747.63504421</v>
      </c>
      <c r="AQ504" s="19">
        <f t="shared" si="356"/>
        <v>18308329.834637169</v>
      </c>
      <c r="AR504" s="19">
        <f t="shared" si="357"/>
        <v>19242238.656749334</v>
      </c>
      <c r="AS504" s="19">
        <f t="shared" si="358"/>
        <v>20223786.214666273</v>
      </c>
      <c r="AT504" s="19">
        <f t="shared" si="359"/>
        <v>21255402.562688086</v>
      </c>
      <c r="AV504" s="46">
        <f t="shared" si="331"/>
        <v>0.01</v>
      </c>
    </row>
    <row r="505" spans="1:48" x14ac:dyDescent="0.25">
      <c r="A505" s="23" t="str">
        <f t="shared" si="346"/>
        <v>CIMS.CAN.NU.Transportation Freight.Freight.LandService requestedCIMS.CAN.NU.Transportation Freight.Freight.Land.Heavy</v>
      </c>
      <c r="B505" s="1" t="s">
        <v>201</v>
      </c>
      <c r="C505" s="1" t="s">
        <v>306</v>
      </c>
      <c r="E505" s="1" t="s">
        <v>239</v>
      </c>
      <c r="F505" s="1" t="s">
        <v>205</v>
      </c>
      <c r="G505" s="1" t="s">
        <v>232</v>
      </c>
      <c r="H505" s="15">
        <f t="shared" ref="H505:R505" si="363">INDEX($T505:$AT505,MATCH(H$1,$T$2:$AT$2,0))/INDEX($T501:$AT501,MATCH(H$1,$T$2:$AT$2,0))</f>
        <v>0.93236584926122057</v>
      </c>
      <c r="I505" s="15">
        <f t="shared" si="363"/>
        <v>0.82483110871855536</v>
      </c>
      <c r="J505" s="15">
        <f t="shared" si="363"/>
        <v>0.76232369524816002</v>
      </c>
      <c r="K505" s="15">
        <f t="shared" si="363"/>
        <v>0.80788967086190877</v>
      </c>
      <c r="L505" s="15">
        <f t="shared" si="363"/>
        <v>0.83205763308693825</v>
      </c>
      <c r="M505" s="15">
        <f t="shared" si="363"/>
        <v>0.83205763308693848</v>
      </c>
      <c r="N505" s="15">
        <f t="shared" si="363"/>
        <v>0.83205763308693848</v>
      </c>
      <c r="O505" s="15">
        <f t="shared" si="363"/>
        <v>0.83205763308693848</v>
      </c>
      <c r="P505" s="15">
        <f t="shared" si="363"/>
        <v>0.83205763308693836</v>
      </c>
      <c r="Q505" s="15">
        <f t="shared" si="363"/>
        <v>0.83205763308693836</v>
      </c>
      <c r="R505" s="15">
        <f t="shared" si="363"/>
        <v>0.83205763308693848</v>
      </c>
      <c r="T505" s="5">
        <f>SUM(NU!C$209,NU!C$173)*1000</f>
        <v>82129967.675901219</v>
      </c>
      <c r="U505" s="5">
        <f>SUM(NU!D$209,NU!D$173)*1000</f>
        <v>69032206.466920018</v>
      </c>
      <c r="V505" s="5">
        <f>SUM(NU!E$209,NU!E$173)*1000</f>
        <v>62678667.843029916</v>
      </c>
      <c r="W505" s="5">
        <f>SUM(NU!F$209,NU!F$173)*1000</f>
        <v>48305426.898798995</v>
      </c>
      <c r="X505" s="5">
        <f>SUM(NU!G$209,NU!G$173)*1000</f>
        <v>42742924.875052743</v>
      </c>
      <c r="Y505" s="5">
        <f>SUM(NU!H$209,NU!H$173)*1000</f>
        <v>42524158.261585139</v>
      </c>
      <c r="Z505" s="5">
        <f>SUM(NU!I$209,NU!I$173)*1000</f>
        <v>36617402.802901201</v>
      </c>
      <c r="AA505" s="5">
        <f>SUM(NU!J$209,NU!J$173)*1000</f>
        <v>37898194.537308693</v>
      </c>
      <c r="AB505" s="5">
        <f>SUM(NU!K$209,NU!K$173)*1000</f>
        <v>46494983.245226063</v>
      </c>
      <c r="AC505" s="5">
        <f>SUM(NU!L$209,NU!L$173)*1000</f>
        <v>33572806.544128716</v>
      </c>
      <c r="AD505" s="5">
        <f>SUM(NU!M$209,NU!M$173)*1000</f>
        <v>40278013.22545208</v>
      </c>
      <c r="AE505" s="5">
        <f>SUM(NU!N$209,NU!N$173)*1000</f>
        <v>44617200.674733348</v>
      </c>
      <c r="AF505" s="5">
        <f>SUM(NU!O$209,NU!O$173)*1000</f>
        <v>47799107.026867308</v>
      </c>
      <c r="AG505" s="5">
        <f>SUM(NU!P$209,NU!P$173)*1000</f>
        <v>44283395.109369449</v>
      </c>
      <c r="AH505" s="5">
        <f>SUM(NU!Q$209,NU!Q$173)*1000</f>
        <v>53872864.653473906</v>
      </c>
      <c r="AI505" s="5">
        <f>SUM(NU!R$209,NU!R$173)*1000</f>
        <v>56082705.145564437</v>
      </c>
      <c r="AJ505" s="5">
        <f>SUM(NU!S$209,NU!S$173)*1000</f>
        <v>68198918.625263959</v>
      </c>
      <c r="AK505" s="5">
        <f>SUM(NU!T$209,NU!T$173)*1000</f>
        <v>82758897.127089351</v>
      </c>
      <c r="AL505" s="5">
        <f>SUM(NU!U$209,NU!U$173)*1000</f>
        <v>77997619.748486608</v>
      </c>
      <c r="AM505" s="5">
        <f>SUM(NU!V$209,NU!V$173)*1000</f>
        <v>78130618.182575881</v>
      </c>
      <c r="AN505" s="5">
        <f>SUM(NU!W$209,NU!W$173)*1000</f>
        <v>73993592.662249416</v>
      </c>
      <c r="AO505" s="19">
        <f t="shared" ref="AO505" si="364">SUM(AO506:AO507)</f>
        <v>82116064.930413038</v>
      </c>
      <c r="AP505" s="19">
        <f t="shared" ref="AP505:AT505" si="365">SUM(AP506:AP507)</f>
        <v>86304809.516528264</v>
      </c>
      <c r="AQ505" s="19">
        <f t="shared" si="365"/>
        <v>90707222.173837319</v>
      </c>
      <c r="AR505" s="19">
        <f t="shared" si="365"/>
        <v>95334202.121356592</v>
      </c>
      <c r="AS505" s="19">
        <f t="shared" si="365"/>
        <v>100197204.54781051</v>
      </c>
      <c r="AT505" s="19">
        <f t="shared" si="365"/>
        <v>105308268.97167426</v>
      </c>
    </row>
    <row r="506" spans="1:48" x14ac:dyDescent="0.25">
      <c r="A506" s="23" t="str">
        <f t="shared" si="346"/>
        <v>CIMS.CAN.NU.Transportation Freight.Freight.Land.HeavyTrucksMarket share</v>
      </c>
      <c r="B506" s="1" t="s">
        <v>205</v>
      </c>
      <c r="C506" s="1" t="s">
        <v>306</v>
      </c>
      <c r="D506" s="1" t="s">
        <v>253</v>
      </c>
      <c r="E506" s="1" t="s">
        <v>240</v>
      </c>
      <c r="G506" s="1" t="s">
        <v>241</v>
      </c>
      <c r="H506" s="15">
        <f t="shared" ref="H506:R506" si="366">INDEX($T506:$AT506,MATCH(H$1,$T$2:$AT$2,0))/INDEX($T505:$AT505,MATCH(H$1,$T$2:$AT$2,0))</f>
        <v>0.2384315883733521</v>
      </c>
      <c r="I506" s="15">
        <f t="shared" si="366"/>
        <v>0.45668948585446989</v>
      </c>
      <c r="J506" s="15">
        <f t="shared" si="366"/>
        <v>0.3379241400122221</v>
      </c>
      <c r="K506" s="15">
        <f t="shared" si="366"/>
        <v>0.31360967212133189</v>
      </c>
      <c r="L506" s="15">
        <f t="shared" si="366"/>
        <v>0.26149615247874097</v>
      </c>
      <c r="M506" s="15">
        <f t="shared" si="366"/>
        <v>0.26149615247874097</v>
      </c>
      <c r="N506" s="15">
        <f t="shared" si="366"/>
        <v>0.26149615247874092</v>
      </c>
      <c r="O506" s="15">
        <f t="shared" si="366"/>
        <v>0.26149615247874092</v>
      </c>
      <c r="P506" s="15">
        <f t="shared" si="366"/>
        <v>0.26149615247874086</v>
      </c>
      <c r="Q506" s="15">
        <f t="shared" si="366"/>
        <v>0.26149615247874086</v>
      </c>
      <c r="R506" s="15">
        <f t="shared" si="366"/>
        <v>0.26149615247874086</v>
      </c>
      <c r="T506" s="5">
        <f>SUM(NU!C$173)*1000</f>
        <v>19582378.646017194</v>
      </c>
      <c r="U506" s="5">
        <f>SUM(NU!D$173)*1000</f>
        <v>16589867.779101711</v>
      </c>
      <c r="V506" s="5">
        <f>SUM(NU!E$173)*1000</f>
        <v>16448025.652778793</v>
      </c>
      <c r="W506" s="5">
        <f>SUM(NU!F$173)*1000</f>
        <v>17972414.156974986</v>
      </c>
      <c r="X506" s="5">
        <f>SUM(NU!G$173)*1000</f>
        <v>20603365.812195368</v>
      </c>
      <c r="Y506" s="5">
        <f>SUM(NU!H$173)*1000</f>
        <v>19420335.972877424</v>
      </c>
      <c r="Z506" s="5">
        <f>SUM(NU!I$173)*1000</f>
        <v>14995765.064762972</v>
      </c>
      <c r="AA506" s="5">
        <f>SUM(NU!J$173)*1000</f>
        <v>17363017.850868378</v>
      </c>
      <c r="AB506" s="5">
        <f>SUM(NU!K$173)*1000</f>
        <v>17932903.113880169</v>
      </c>
      <c r="AC506" s="5">
        <f>SUM(NU!L$173)*1000</f>
        <v>13730509.676471492</v>
      </c>
      <c r="AD506" s="5">
        <f>SUM(NU!M$173)*1000</f>
        <v>13610912.980611803</v>
      </c>
      <c r="AE506" s="5">
        <f>SUM(NU!N$173)*1000</f>
        <v>12662590.973937437</v>
      </c>
      <c r="AF506" s="5">
        <f>SUM(NU!O$173)*1000</f>
        <v>14145184.469900982</v>
      </c>
      <c r="AG506" s="5">
        <f>SUM(NU!P$173)*1000</f>
        <v>16004699.748086248</v>
      </c>
      <c r="AH506" s="5">
        <f>SUM(NU!Q$173)*1000</f>
        <v>16939707.657967493</v>
      </c>
      <c r="AI506" s="5">
        <f>SUM(NU!R$173)*1000</f>
        <v>17588078.772377796</v>
      </c>
      <c r="AJ506" s="5">
        <f>SUM(NU!S$173)*1000</f>
        <v>20456164.395574387</v>
      </c>
      <c r="AK506" s="5">
        <f>SUM(NU!T$173)*1000</f>
        <v>20563569.822117459</v>
      </c>
      <c r="AL506" s="5">
        <f>SUM(NU!U$173)*1000</f>
        <v>19083138.653204683</v>
      </c>
      <c r="AM506" s="5">
        <f>SUM(NU!V$173)*1000</f>
        <v>20430856.045529153</v>
      </c>
      <c r="AN506" s="5">
        <f>SUM(NU!W$173)*1000</f>
        <v>19571727.921187401</v>
      </c>
      <c r="AO506" s="47">
        <f t="shared" ref="AO506:AO545" si="367">AM506*(1+$AV506)^5</f>
        <v>21473035.03599748</v>
      </c>
      <c r="AP506" s="19">
        <f t="shared" ref="AP506:AP507" si="368">AO506*(1+$AV506)^5</f>
        <v>22568375.628982764</v>
      </c>
      <c r="AQ506" s="19">
        <f t="shared" ref="AQ506:AQ507" si="369">AP506*(1+$AV506)^5</f>
        <v>23719589.60049279</v>
      </c>
      <c r="AR506" s="19">
        <f t="shared" ref="AR506:AR507" si="370">AQ506*(1+$AV506)^5</f>
        <v>24929527.054365363</v>
      </c>
      <c r="AS506" s="19">
        <f t="shared" ref="AS506:AS507" si="371">AR506*(1+$AV506)^5</f>
        <v>26201183.478377845</v>
      </c>
      <c r="AT506" s="19">
        <f t="shared" ref="AT506:AT507" si="372">AS506*(1+$AV506)^5</f>
        <v>27537707.160289191</v>
      </c>
      <c r="AV506" s="46">
        <f t="shared" si="343"/>
        <v>0.01</v>
      </c>
    </row>
    <row r="507" spans="1:48" x14ac:dyDescent="0.25">
      <c r="A507" s="23" t="str">
        <f t="shared" si="346"/>
        <v>CIMS.CAN.NU.Transportation Freight.Freight.Land.HeavyRailMarket share</v>
      </c>
      <c r="B507" s="1" t="s">
        <v>205</v>
      </c>
      <c r="C507" s="1" t="s">
        <v>306</v>
      </c>
      <c r="D507" s="1" t="s">
        <v>55</v>
      </c>
      <c r="E507" s="1" t="s">
        <v>240</v>
      </c>
      <c r="G507" s="1" t="s">
        <v>241</v>
      </c>
      <c r="H507" s="15">
        <f t="shared" ref="H507:R507" si="373">INDEX($T507:$AT507,MATCH(H$1,$T$2:$AT$2,0))/INDEX($T505:$AT505,MATCH(H$1,$T$2:$AT$2,0))</f>
        <v>0.76156841162664801</v>
      </c>
      <c r="I507" s="15">
        <f t="shared" si="373"/>
        <v>0.54331051414553022</v>
      </c>
      <c r="J507" s="15">
        <f t="shared" si="373"/>
        <v>0.66207585998777785</v>
      </c>
      <c r="K507" s="15">
        <f t="shared" si="373"/>
        <v>0.68639032787866805</v>
      </c>
      <c r="L507" s="15">
        <f t="shared" si="373"/>
        <v>0.73850384752125908</v>
      </c>
      <c r="M507" s="15">
        <f t="shared" si="373"/>
        <v>0.73850384752125919</v>
      </c>
      <c r="N507" s="15">
        <f t="shared" si="373"/>
        <v>0.73850384752125908</v>
      </c>
      <c r="O507" s="15">
        <f t="shared" si="373"/>
        <v>0.73850384752125908</v>
      </c>
      <c r="P507" s="15">
        <f t="shared" si="373"/>
        <v>0.73850384752125908</v>
      </c>
      <c r="Q507" s="15">
        <f t="shared" si="373"/>
        <v>0.73850384752125908</v>
      </c>
      <c r="R507" s="15">
        <f t="shared" si="373"/>
        <v>0.73850384752125908</v>
      </c>
      <c r="T507" s="5">
        <f>SUM(NU!C$209)*1000</f>
        <v>62547589.029884033</v>
      </c>
      <c r="U507" s="5">
        <f>SUM(NU!D$209)*1000</f>
        <v>52442338.687818311</v>
      </c>
      <c r="V507" s="5">
        <f>SUM(NU!E$209)*1000</f>
        <v>46230642.190251119</v>
      </c>
      <c r="W507" s="5">
        <f>SUM(NU!F$209)*1000</f>
        <v>30333012.741824009</v>
      </c>
      <c r="X507" s="5">
        <f>SUM(NU!G$209)*1000</f>
        <v>22139559.062857375</v>
      </c>
      <c r="Y507" s="5">
        <f>SUM(NU!H$209)*1000</f>
        <v>23103822.288707718</v>
      </c>
      <c r="Z507" s="5">
        <f>SUM(NU!I$209)*1000</f>
        <v>21621637.738138229</v>
      </c>
      <c r="AA507" s="5">
        <f>SUM(NU!J$209)*1000</f>
        <v>20535176.686440319</v>
      </c>
      <c r="AB507" s="5">
        <f>SUM(NU!K$209)*1000</f>
        <v>28562080.13134589</v>
      </c>
      <c r="AC507" s="5">
        <f>SUM(NU!L$209)*1000</f>
        <v>19842296.867657226</v>
      </c>
      <c r="AD507" s="5">
        <f>SUM(NU!M$209)*1000</f>
        <v>26667100.244840275</v>
      </c>
      <c r="AE507" s="5">
        <f>SUM(NU!N$209)*1000</f>
        <v>31954609.700795915</v>
      </c>
      <c r="AF507" s="5">
        <f>SUM(NU!O$209)*1000</f>
        <v>33653922.556966327</v>
      </c>
      <c r="AG507" s="5">
        <f>SUM(NU!P$209)*1000</f>
        <v>28278695.361283198</v>
      </c>
      <c r="AH507" s="5">
        <f>SUM(NU!Q$209)*1000</f>
        <v>36933156.995506421</v>
      </c>
      <c r="AI507" s="5">
        <f>SUM(NU!R$209)*1000</f>
        <v>38494626.37318664</v>
      </c>
      <c r="AJ507" s="5">
        <f>SUM(NU!S$209)*1000</f>
        <v>47742754.229689568</v>
      </c>
      <c r="AK507" s="5">
        <f>SUM(NU!T$209)*1000</f>
        <v>62195327.304971881</v>
      </c>
      <c r="AL507" s="5">
        <f>SUM(NU!U$209)*1000</f>
        <v>58914481.095281921</v>
      </c>
      <c r="AM507" s="5">
        <f>SUM(NU!V$209)*1000</f>
        <v>57699762.137046732</v>
      </c>
      <c r="AN507" s="5">
        <f>SUM(NU!W$209)*1000</f>
        <v>54421864.741062008</v>
      </c>
      <c r="AO507" s="47">
        <f t="shared" si="367"/>
        <v>60643029.894415565</v>
      </c>
      <c r="AP507" s="19">
        <f t="shared" si="368"/>
        <v>63736433.887545496</v>
      </c>
      <c r="AQ507" s="19">
        <f t="shared" si="369"/>
        <v>66987632.573344529</v>
      </c>
      <c r="AR507" s="19">
        <f t="shared" si="370"/>
        <v>70404675.066991225</v>
      </c>
      <c r="AS507" s="19">
        <f t="shared" si="371"/>
        <v>73996021.069432661</v>
      </c>
      <c r="AT507" s="19">
        <f t="shared" si="372"/>
        <v>77770561.811385065</v>
      </c>
      <c r="AV507" s="46">
        <f t="shared" si="343"/>
        <v>0.01</v>
      </c>
    </row>
    <row r="508" spans="1:48" x14ac:dyDescent="0.25">
      <c r="A508" s="23" t="str">
        <f t="shared" si="346"/>
        <v>CIMS.CAN.NU.Transportation Freight.Freight.Land.Light MediumOutput</v>
      </c>
      <c r="B508" s="1" t="s">
        <v>204</v>
      </c>
      <c r="C508" s="1" t="s">
        <v>306</v>
      </c>
      <c r="E508" s="1" t="s">
        <v>251</v>
      </c>
      <c r="G508" s="1" t="s">
        <v>232</v>
      </c>
      <c r="H508" s="15">
        <f t="shared" ref="H508:H534" si="374">T508</f>
        <v>18.062280800253905</v>
      </c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T508" s="15">
        <f>AVERAGE(CAN!$C$42:$W$42)/1000</f>
        <v>18.062280800253905</v>
      </c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42"/>
      <c r="AP508" s="42"/>
      <c r="AQ508" s="42"/>
      <c r="AR508" s="42"/>
      <c r="AS508" s="42"/>
      <c r="AT508" s="42"/>
    </row>
    <row r="509" spans="1:48" x14ac:dyDescent="0.25">
      <c r="A509" s="23" t="str">
        <f t="shared" si="346"/>
        <v>CIMS.CAN.NU.Transportation Freight.Freight.Land.Light MediumDiesel ExistingService requestedCIMS.CAN.NU.Fuel Blends.Diesel_Transportation</v>
      </c>
      <c r="B509" s="1" t="s">
        <v>204</v>
      </c>
      <c r="C509" s="1" t="s">
        <v>306</v>
      </c>
      <c r="D509" s="1" t="s">
        <v>234</v>
      </c>
      <c r="E509" s="1" t="s">
        <v>239</v>
      </c>
      <c r="F509" s="1" t="s">
        <v>346</v>
      </c>
      <c r="G509" s="1" t="s">
        <v>233</v>
      </c>
      <c r="H509" s="15">
        <f t="shared" si="374"/>
        <v>8.019236191841717</v>
      </c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T509" s="15">
        <f>NU!$C$56*1000</f>
        <v>8.019236191841717</v>
      </c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42"/>
      <c r="AP509" s="42"/>
      <c r="AQ509" s="42"/>
      <c r="AR509" s="42"/>
      <c r="AS509" s="42"/>
      <c r="AT509" s="42"/>
    </row>
    <row r="510" spans="1:48" x14ac:dyDescent="0.25">
      <c r="A510" s="23" t="str">
        <f t="shared" si="346"/>
        <v>CIMS.CAN.NU.Transportation Freight.Freight.Land.Light MediumDiesel StandardService requestedCIMS.CAN.NU.Fuel Blends.Diesel_Transportation</v>
      </c>
      <c r="B510" s="1" t="s">
        <v>204</v>
      </c>
      <c r="C510" s="1" t="s">
        <v>306</v>
      </c>
      <c r="D510" s="1" t="s">
        <v>235</v>
      </c>
      <c r="E510" s="1" t="s">
        <v>239</v>
      </c>
      <c r="F510" s="1" t="s">
        <v>346</v>
      </c>
      <c r="G510" s="1" t="s">
        <v>233</v>
      </c>
      <c r="H510" s="15">
        <f t="shared" si="374"/>
        <v>6.8816861885125507</v>
      </c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T510" s="15">
        <f>NU!$M$56*1000</f>
        <v>6.8816861885125507</v>
      </c>
      <c r="U510" s="1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19"/>
      <c r="AP510" s="19"/>
      <c r="AQ510" s="19"/>
      <c r="AR510" s="19"/>
      <c r="AS510" s="19"/>
      <c r="AT510" s="19"/>
    </row>
    <row r="511" spans="1:48" x14ac:dyDescent="0.25">
      <c r="A511" s="23" t="str">
        <f t="shared" si="346"/>
        <v>CIMS.CAN.NU.Transportation Freight.Freight.Land.Light MediumDiesel EfficientService requestedCIMS.CAN.NU.Fuel Blends.Diesel_Transportation</v>
      </c>
      <c r="B511" s="1" t="s">
        <v>204</v>
      </c>
      <c r="C511" s="1" t="s">
        <v>306</v>
      </c>
      <c r="D511" s="1" t="s">
        <v>236</v>
      </c>
      <c r="E511" s="1" t="s">
        <v>239</v>
      </c>
      <c r="F511" s="1" t="s">
        <v>346</v>
      </c>
      <c r="G511" s="1" t="s">
        <v>233</v>
      </c>
      <c r="H511" s="15">
        <f t="shared" si="374"/>
        <v>6.0311066209151019</v>
      </c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T511" s="15">
        <f>NU!$W$56*1000</f>
        <v>6.0311066209151019</v>
      </c>
      <c r="U511" s="1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19"/>
      <c r="AP511" s="19"/>
      <c r="AQ511" s="19"/>
      <c r="AR511" s="19"/>
      <c r="AS511" s="19"/>
      <c r="AT511" s="19"/>
    </row>
    <row r="512" spans="1:48" x14ac:dyDescent="0.25">
      <c r="A512" s="23" t="str">
        <f t="shared" si="346"/>
        <v>CIMS.CAN.NU.Transportation Freight.Freight.Land.Light MediumGasoline ExistingService requestedCIMS.CAN.NU.Fuel Blends.Gasoline_Transportation</v>
      </c>
      <c r="B512" s="1" t="s">
        <v>204</v>
      </c>
      <c r="C512" s="1" t="s">
        <v>306</v>
      </c>
      <c r="D512" s="1" t="s">
        <v>242</v>
      </c>
      <c r="E512" s="1" t="s">
        <v>239</v>
      </c>
      <c r="F512" s="1" t="s">
        <v>347</v>
      </c>
      <c r="G512" s="1" t="s">
        <v>233</v>
      </c>
      <c r="H512" s="15">
        <f t="shared" si="374"/>
        <v>8.019236191841717</v>
      </c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T512" s="15">
        <f>NU!$C$56*1000</f>
        <v>8.019236191841717</v>
      </c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42"/>
      <c r="AP512" s="42"/>
      <c r="AQ512" s="42"/>
      <c r="AR512" s="42"/>
      <c r="AS512" s="42"/>
      <c r="AT512" s="42"/>
    </row>
    <row r="513" spans="1:46" x14ac:dyDescent="0.25">
      <c r="A513" s="23" t="str">
        <f t="shared" si="346"/>
        <v>CIMS.CAN.NU.Transportation Freight.Freight.Land.Light MediumGasoline StandardService requestedCIMS.CAN.NU.Fuel Blends.Gasoline_Transportation</v>
      </c>
      <c r="B513" s="1" t="s">
        <v>204</v>
      </c>
      <c r="C513" s="1" t="s">
        <v>306</v>
      </c>
      <c r="D513" s="1" t="s">
        <v>243</v>
      </c>
      <c r="E513" s="1" t="s">
        <v>239</v>
      </c>
      <c r="F513" s="1" t="s">
        <v>347</v>
      </c>
      <c r="G513" s="1" t="s">
        <v>233</v>
      </c>
      <c r="H513" s="15">
        <f t="shared" si="374"/>
        <v>6.8816861885125507</v>
      </c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T513" s="15">
        <f>NU!$M$56*1000</f>
        <v>6.8816861885125507</v>
      </c>
      <c r="U513" s="1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19"/>
      <c r="AP513" s="19"/>
      <c r="AQ513" s="19"/>
      <c r="AR513" s="19"/>
      <c r="AS513" s="19"/>
      <c r="AT513" s="19"/>
    </row>
    <row r="514" spans="1:46" x14ac:dyDescent="0.25">
      <c r="A514" s="23" t="str">
        <f t="shared" si="346"/>
        <v>CIMS.CAN.NU.Transportation Freight.Freight.Land.Light MediumGasoline EfficientService requestedCIMS.CAN.NU.Fuel Blends.Gasoline_Transportation</v>
      </c>
      <c r="B514" s="1" t="s">
        <v>204</v>
      </c>
      <c r="C514" s="1" t="s">
        <v>306</v>
      </c>
      <c r="D514" s="1" t="s">
        <v>244</v>
      </c>
      <c r="E514" s="1" t="s">
        <v>239</v>
      </c>
      <c r="F514" s="1" t="s">
        <v>347</v>
      </c>
      <c r="G514" s="1" t="s">
        <v>233</v>
      </c>
      <c r="H514" s="15">
        <f t="shared" si="374"/>
        <v>6.0311066209151019</v>
      </c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T514" s="15">
        <f>NU!$W$56*1000</f>
        <v>6.0311066209151019</v>
      </c>
      <c r="U514" s="1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19"/>
      <c r="AP514" s="19"/>
      <c r="AQ514" s="19"/>
      <c r="AR514" s="19"/>
      <c r="AS514" s="19"/>
      <c r="AT514" s="19"/>
    </row>
    <row r="515" spans="1:46" x14ac:dyDescent="0.25">
      <c r="A515" s="23" t="str">
        <f t="shared" si="346"/>
        <v>CIMS.CAN.NU.Transportation Freight.Freight.Land.Light MediumDiesel ExistingMarket share</v>
      </c>
      <c r="B515" s="1" t="s">
        <v>204</v>
      </c>
      <c r="C515" s="1" t="s">
        <v>306</v>
      </c>
      <c r="D515" s="1" t="s">
        <v>234</v>
      </c>
      <c r="E515" s="1" t="s">
        <v>240</v>
      </c>
      <c r="G515" s="1" t="s">
        <v>241</v>
      </c>
      <c r="H515" s="15">
        <f t="shared" si="374"/>
        <v>0.26462412975784894</v>
      </c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T515" s="15">
        <f>NU!$C$60</f>
        <v>0.26462412975784894</v>
      </c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42"/>
      <c r="AP515" s="42"/>
      <c r="AQ515" s="42"/>
      <c r="AR515" s="42"/>
      <c r="AS515" s="42"/>
      <c r="AT515" s="42"/>
    </row>
    <row r="516" spans="1:46" x14ac:dyDescent="0.25">
      <c r="A516" s="23" t="str">
        <f t="shared" si="346"/>
        <v>CIMS.CAN.NU.Transportation Freight.Freight.Land.Light MediumGasoline ExistingMarket share</v>
      </c>
      <c r="B516" s="1" t="s">
        <v>204</v>
      </c>
      <c r="C516" s="1" t="s">
        <v>306</v>
      </c>
      <c r="D516" s="1" t="s">
        <v>242</v>
      </c>
      <c r="E516" s="1" t="s">
        <v>240</v>
      </c>
      <c r="G516" s="1" t="s">
        <v>241</v>
      </c>
      <c r="H516" s="15">
        <f t="shared" si="374"/>
        <v>0.68695966244995621</v>
      </c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T516" s="15">
        <f>NU!$C$62</f>
        <v>0.68695966244995621</v>
      </c>
      <c r="U516" s="1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19"/>
      <c r="AP516" s="19"/>
      <c r="AQ516" s="19"/>
      <c r="AR516" s="19"/>
      <c r="AS516" s="19"/>
      <c r="AT516" s="19"/>
    </row>
    <row r="517" spans="1:46" x14ac:dyDescent="0.25">
      <c r="A517" s="23" t="str">
        <f t="shared" si="346"/>
        <v>CIMS.CAN.NU.Transportation Freight.Freight.Land.Light MediumPropaneMarket share</v>
      </c>
      <c r="B517" s="1" t="s">
        <v>204</v>
      </c>
      <c r="C517" s="1" t="s">
        <v>306</v>
      </c>
      <c r="D517" s="1" t="s">
        <v>1</v>
      </c>
      <c r="E517" s="1" t="s">
        <v>240</v>
      </c>
      <c r="G517" s="1" t="s">
        <v>241</v>
      </c>
      <c r="H517" s="15">
        <f t="shared" si="374"/>
        <v>4.8050630580920954E-2</v>
      </c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T517" s="15">
        <f>NU!$C$67</f>
        <v>4.8050630580920954E-2</v>
      </c>
      <c r="U517" s="1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19"/>
      <c r="AP517" s="19"/>
      <c r="AQ517" s="19"/>
      <c r="AR517" s="19"/>
      <c r="AS517" s="19"/>
      <c r="AT517" s="19"/>
    </row>
    <row r="518" spans="1:46" x14ac:dyDescent="0.25">
      <c r="A518" s="23" t="str">
        <f t="shared" si="346"/>
        <v>CIMS.CAN.NU.Transportation Freight.Freight.Land.Heavy.TrucksOutput</v>
      </c>
      <c r="B518" s="1" t="s">
        <v>206</v>
      </c>
      <c r="C518" s="1" t="s">
        <v>306</v>
      </c>
      <c r="E518" s="1" t="s">
        <v>251</v>
      </c>
      <c r="G518" s="1" t="s">
        <v>232</v>
      </c>
      <c r="H518" s="15">
        <f t="shared" si="374"/>
        <v>593.0729841188803</v>
      </c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T518" s="15">
        <f>AVERAGE(CAN!$C$178:$W$178)/1000</f>
        <v>593.0729841188803</v>
      </c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42"/>
      <c r="AP518" s="42"/>
      <c r="AQ518" s="42"/>
      <c r="AR518" s="42"/>
      <c r="AS518" s="42"/>
      <c r="AT518" s="42"/>
    </row>
    <row r="519" spans="1:46" x14ac:dyDescent="0.25">
      <c r="A519" s="23" t="str">
        <f t="shared" si="346"/>
        <v>CIMS.CAN.NU.Transportation Freight.Freight.Land.Heavy.TrucksDiesel ExistingService requestedCIMS.CAN.NU.Fuel Blends.Diesel_Transportation</v>
      </c>
      <c r="B519" s="1" t="s">
        <v>206</v>
      </c>
      <c r="C519" s="1" t="s">
        <v>306</v>
      </c>
      <c r="D519" s="1" t="s">
        <v>234</v>
      </c>
      <c r="E519" s="1" t="s">
        <v>239</v>
      </c>
      <c r="F519" s="1" t="s">
        <v>346</v>
      </c>
      <c r="G519" s="1" t="s">
        <v>233</v>
      </c>
      <c r="H519" s="15">
        <f t="shared" si="374"/>
        <v>2.0308199896894732</v>
      </c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T519" s="15">
        <f>NU!$C$192*1000</f>
        <v>2.0308199896894732</v>
      </c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42"/>
      <c r="AP519" s="42"/>
      <c r="AQ519" s="42"/>
      <c r="AR519" s="42"/>
      <c r="AS519" s="42"/>
      <c r="AT519" s="42"/>
    </row>
    <row r="520" spans="1:46" x14ac:dyDescent="0.25">
      <c r="A520" s="23" t="str">
        <f t="shared" si="346"/>
        <v>CIMS.CAN.NU.Transportation Freight.Freight.Land.Heavy.TrucksDiesel StandardService requestedCIMS.CAN.NU.Fuel Blends.Diesel_Transportation</v>
      </c>
      <c r="B520" s="1" t="s">
        <v>206</v>
      </c>
      <c r="C520" s="1" t="s">
        <v>306</v>
      </c>
      <c r="D520" s="1" t="s">
        <v>235</v>
      </c>
      <c r="E520" s="1" t="s">
        <v>239</v>
      </c>
      <c r="F520" s="1" t="s">
        <v>346</v>
      </c>
      <c r="G520" s="1" t="s">
        <v>233</v>
      </c>
      <c r="H520" s="15">
        <f t="shared" si="374"/>
        <v>1.9435644333557149</v>
      </c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T520" s="43">
        <f>NU!$G$192*1000</f>
        <v>1.9435644333557149</v>
      </c>
      <c r="U520" s="1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19"/>
      <c r="AP520" s="19"/>
      <c r="AQ520" s="19"/>
      <c r="AR520" s="19"/>
      <c r="AS520" s="19"/>
      <c r="AT520" s="19"/>
    </row>
    <row r="521" spans="1:46" x14ac:dyDescent="0.25">
      <c r="A521" s="23" t="str">
        <f t="shared" si="346"/>
        <v>CIMS.CAN.NU.Transportation Freight.Freight.Land.Heavy.TrucksDiesel EfficientService requestedCIMS.CAN.NU.Fuel Blends.Diesel_Transportation</v>
      </c>
      <c r="B521" s="1" t="s">
        <v>206</v>
      </c>
      <c r="C521" s="1" t="s">
        <v>306</v>
      </c>
      <c r="D521" s="1" t="s">
        <v>236</v>
      </c>
      <c r="E521" s="1" t="s">
        <v>239</v>
      </c>
      <c r="F521" s="1" t="s">
        <v>346</v>
      </c>
      <c r="G521" s="1" t="s">
        <v>233</v>
      </c>
      <c r="H521" s="15">
        <f t="shared" si="374"/>
        <v>2.183603520961229</v>
      </c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T521" s="15">
        <f>NU!$W$192*1000</f>
        <v>2.183603520961229</v>
      </c>
      <c r="U521" s="1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19"/>
      <c r="AP521" s="19"/>
      <c r="AQ521" s="19"/>
      <c r="AR521" s="19"/>
      <c r="AS521" s="19"/>
      <c r="AT521" s="19"/>
    </row>
    <row r="522" spans="1:46" x14ac:dyDescent="0.25">
      <c r="A522" s="23" t="str">
        <f t="shared" si="346"/>
        <v>CIMS.CAN.NU.Transportation Freight.Freight.Land.Heavy.TrucksDiesel ExistingMarket share</v>
      </c>
      <c r="B522" s="1" t="s">
        <v>206</v>
      </c>
      <c r="C522" s="1" t="s">
        <v>306</v>
      </c>
      <c r="D522" s="1" t="s">
        <v>234</v>
      </c>
      <c r="E522" s="1" t="s">
        <v>240</v>
      </c>
      <c r="G522" s="1" t="s">
        <v>241</v>
      </c>
      <c r="H522" s="15">
        <f t="shared" si="374"/>
        <v>1</v>
      </c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T522" s="15">
        <f>NU!$C$196</f>
        <v>1</v>
      </c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42"/>
      <c r="AP522" s="42"/>
      <c r="AQ522" s="42"/>
      <c r="AR522" s="42"/>
      <c r="AS522" s="42"/>
      <c r="AT522" s="42"/>
    </row>
    <row r="523" spans="1:46" x14ac:dyDescent="0.25">
      <c r="A523" s="23" t="str">
        <f t="shared" si="346"/>
        <v>CIMS.CAN.NU.Transportation Freight.Freight.Land.Heavy.RailDiesel ExistingService requestedCIMS.Generic Fuels.Diesel</v>
      </c>
      <c r="B523" s="1" t="s">
        <v>207</v>
      </c>
      <c r="C523" s="1" t="s">
        <v>306</v>
      </c>
      <c r="D523" s="1" t="s">
        <v>234</v>
      </c>
      <c r="E523" s="1" t="s">
        <v>239</v>
      </c>
      <c r="F523" s="1" t="s">
        <v>245</v>
      </c>
      <c r="G523" s="1" t="s">
        <v>233</v>
      </c>
      <c r="H523" s="15">
        <f t="shared" si="374"/>
        <v>0.25272353811187831</v>
      </c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T523" s="15">
        <f>NU!$C$230*1000</f>
        <v>0.25272353811187831</v>
      </c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42"/>
      <c r="AP523" s="42"/>
      <c r="AQ523" s="42"/>
      <c r="AR523" s="42"/>
      <c r="AS523" s="42"/>
      <c r="AT523" s="42"/>
    </row>
    <row r="524" spans="1:46" x14ac:dyDescent="0.25">
      <c r="A524" s="23" t="str">
        <f t="shared" si="346"/>
        <v>CIMS.CAN.NU.Transportation Freight.Freight.Land.Heavy.RailDiesel StandardService requestedCIMS.Generic Fuels.Diesel</v>
      </c>
      <c r="B524" s="1" t="s">
        <v>207</v>
      </c>
      <c r="C524" s="1" t="s">
        <v>306</v>
      </c>
      <c r="D524" s="1" t="s">
        <v>235</v>
      </c>
      <c r="E524" s="1" t="s">
        <v>239</v>
      </c>
      <c r="F524" s="1" t="s">
        <v>245</v>
      </c>
      <c r="G524" s="1" t="s">
        <v>233</v>
      </c>
      <c r="H524" s="15">
        <f t="shared" si="374"/>
        <v>0.23774170951439244</v>
      </c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T524" s="15">
        <f>NU!$M$230*1000</f>
        <v>0.23774170951439244</v>
      </c>
      <c r="U524" s="1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19"/>
      <c r="AP524" s="19"/>
      <c r="AQ524" s="19"/>
      <c r="AR524" s="19"/>
      <c r="AS524" s="19"/>
      <c r="AT524" s="19"/>
    </row>
    <row r="525" spans="1:46" x14ac:dyDescent="0.25">
      <c r="A525" s="23" t="str">
        <f t="shared" si="346"/>
        <v>CIMS.CAN.NU.Transportation Freight.Freight.Land.Heavy.RailDiesel EfficientService requestedCIMS.Generic Fuels.Diesel</v>
      </c>
      <c r="B525" s="1" t="s">
        <v>207</v>
      </c>
      <c r="C525" s="1" t="s">
        <v>306</v>
      </c>
      <c r="D525" s="1" t="s">
        <v>236</v>
      </c>
      <c r="E525" s="1" t="s">
        <v>239</v>
      </c>
      <c r="F525" s="1" t="s">
        <v>245</v>
      </c>
      <c r="G525" s="1" t="s">
        <v>233</v>
      </c>
      <c r="H525" s="15">
        <f t="shared" si="374"/>
        <v>0.21527002163085715</v>
      </c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T525" s="15">
        <f>NU!$W$230*1000</f>
        <v>0.21527002163085715</v>
      </c>
      <c r="U525" s="1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19"/>
      <c r="AP525" s="19"/>
      <c r="AQ525" s="19"/>
      <c r="AR525" s="19"/>
      <c r="AS525" s="19"/>
      <c r="AT525" s="19"/>
    </row>
    <row r="526" spans="1:46" x14ac:dyDescent="0.25">
      <c r="A526" s="23" t="str">
        <f t="shared" si="346"/>
        <v>CIMS.CAN.NU.Transportation Freight.Freight.Land.Heavy.RailDiesel ExistingMarket share</v>
      </c>
      <c r="B526" s="1" t="s">
        <v>207</v>
      </c>
      <c r="C526" s="1" t="s">
        <v>306</v>
      </c>
      <c r="D526" s="1" t="s">
        <v>234</v>
      </c>
      <c r="E526" s="1" t="s">
        <v>240</v>
      </c>
      <c r="G526" s="1" t="s">
        <v>241</v>
      </c>
      <c r="H526" s="15">
        <f t="shared" si="374"/>
        <v>1</v>
      </c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T526" s="15">
        <f>NU!$C$234</f>
        <v>1</v>
      </c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42"/>
      <c r="AP526" s="42"/>
      <c r="AQ526" s="42"/>
      <c r="AR526" s="42"/>
      <c r="AS526" s="42"/>
      <c r="AT526" s="42"/>
    </row>
    <row r="527" spans="1:46" x14ac:dyDescent="0.25">
      <c r="A527" s="23" t="str">
        <f t="shared" si="346"/>
        <v>CIMS.CAN.NU.Transportation Freight.Freight.MarineDiesel ExistingService requestedCIMS.Generic Fuels.Diesel</v>
      </c>
      <c r="B527" s="1" t="s">
        <v>202</v>
      </c>
      <c r="C527" s="1" t="s">
        <v>306</v>
      </c>
      <c r="D527" s="1" t="s">
        <v>234</v>
      </c>
      <c r="E527" s="1" t="s">
        <v>239</v>
      </c>
      <c r="F527" s="1" t="s">
        <v>245</v>
      </c>
      <c r="G527" s="1" t="s">
        <v>233</v>
      </c>
      <c r="H527" s="15">
        <f t="shared" si="374"/>
        <v>1.5190786913692957</v>
      </c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T527" s="15">
        <f>NU!$C$268*1000</f>
        <v>1.5190786913692957</v>
      </c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42"/>
      <c r="AP527" s="42"/>
      <c r="AQ527" s="42"/>
      <c r="AR527" s="42"/>
      <c r="AS527" s="42"/>
      <c r="AT527" s="42"/>
    </row>
    <row r="528" spans="1:46" x14ac:dyDescent="0.25">
      <c r="A528" s="23" t="str">
        <f t="shared" si="346"/>
        <v>CIMS.CAN.NU.Transportation Freight.Freight.MarineDiesel StandardService requestedCIMS.Generic Fuels.Diesel</v>
      </c>
      <c r="B528" s="1" t="s">
        <v>202</v>
      </c>
      <c r="C528" s="1" t="s">
        <v>306</v>
      </c>
      <c r="D528" s="1" t="s">
        <v>235</v>
      </c>
      <c r="E528" s="1" t="s">
        <v>239</v>
      </c>
      <c r="F528" s="1" t="s">
        <v>245</v>
      </c>
      <c r="G528" s="1" t="s">
        <v>233</v>
      </c>
      <c r="H528" s="15">
        <f t="shared" si="374"/>
        <v>1.3074759932726907</v>
      </c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T528" s="43">
        <f>NU!$P$268*1000</f>
        <v>1.3074759932726907</v>
      </c>
      <c r="U528" s="1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19"/>
      <c r="AP528" s="19"/>
      <c r="AQ528" s="19"/>
      <c r="AR528" s="19"/>
      <c r="AS528" s="19"/>
      <c r="AT528" s="19"/>
    </row>
    <row r="529" spans="1:48" x14ac:dyDescent="0.25">
      <c r="A529" s="23" t="str">
        <f t="shared" si="346"/>
        <v>CIMS.CAN.NU.Transportation Freight.Freight.MarineDiesel EfficientService requestedCIMS.Generic Fuels.Diesel</v>
      </c>
      <c r="B529" s="1" t="s">
        <v>202</v>
      </c>
      <c r="C529" s="1" t="s">
        <v>306</v>
      </c>
      <c r="D529" s="1" t="s">
        <v>236</v>
      </c>
      <c r="E529" s="1" t="s">
        <v>239</v>
      </c>
      <c r="F529" s="1" t="s">
        <v>245</v>
      </c>
      <c r="G529" s="1" t="s">
        <v>233</v>
      </c>
      <c r="H529" s="15">
        <f t="shared" si="374"/>
        <v>1.0421439483818877</v>
      </c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T529" s="15">
        <f>NU!$W$268*1000</f>
        <v>1.0421439483818877</v>
      </c>
      <c r="U529" s="1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19"/>
      <c r="AP529" s="19"/>
      <c r="AQ529" s="19"/>
      <c r="AR529" s="19"/>
      <c r="AS529" s="19"/>
      <c r="AT529" s="19"/>
    </row>
    <row r="530" spans="1:48" x14ac:dyDescent="0.25">
      <c r="A530" s="23" t="str">
        <f t="shared" si="346"/>
        <v>CIMS.CAN.NU.Transportation Freight.Freight.MarineFuel Oil ExistingService requestedCIMS.Generic Fuels.Fuel Oil</v>
      </c>
      <c r="B530" s="1" t="s">
        <v>202</v>
      </c>
      <c r="C530" s="1" t="s">
        <v>306</v>
      </c>
      <c r="D530" s="1" t="s">
        <v>246</v>
      </c>
      <c r="E530" s="1" t="s">
        <v>239</v>
      </c>
      <c r="F530" s="1" t="s">
        <v>249</v>
      </c>
      <c r="G530" s="1" t="s">
        <v>233</v>
      </c>
      <c r="H530" s="15">
        <f t="shared" si="374"/>
        <v>1.5190786913692957</v>
      </c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T530" s="15">
        <f>NU!$C$268*1000</f>
        <v>1.5190786913692957</v>
      </c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42"/>
      <c r="AP530" s="42"/>
      <c r="AQ530" s="42"/>
      <c r="AR530" s="42"/>
      <c r="AS530" s="42"/>
      <c r="AT530" s="42"/>
    </row>
    <row r="531" spans="1:48" x14ac:dyDescent="0.25">
      <c r="A531" s="23" t="str">
        <f t="shared" si="346"/>
        <v>CIMS.CAN.NU.Transportation Freight.Freight.MarineFuel Oil StandardService requestedCIMS.Generic Fuels.Fuel Oil</v>
      </c>
      <c r="B531" s="1" t="s">
        <v>202</v>
      </c>
      <c r="C531" s="1" t="s">
        <v>306</v>
      </c>
      <c r="D531" s="1" t="s">
        <v>247</v>
      </c>
      <c r="E531" s="1" t="s">
        <v>239</v>
      </c>
      <c r="F531" s="1" t="s">
        <v>249</v>
      </c>
      <c r="G531" s="1" t="s">
        <v>233</v>
      </c>
      <c r="H531" s="15">
        <f t="shared" si="374"/>
        <v>1.3074759932726907</v>
      </c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T531" s="43">
        <f>NU!$P$268*1000</f>
        <v>1.3074759932726907</v>
      </c>
      <c r="U531" s="1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19"/>
      <c r="AP531" s="19"/>
      <c r="AQ531" s="19"/>
      <c r="AR531" s="19"/>
      <c r="AS531" s="19"/>
      <c r="AT531" s="19"/>
    </row>
    <row r="532" spans="1:48" x14ac:dyDescent="0.25">
      <c r="A532" s="23" t="str">
        <f t="shared" si="346"/>
        <v>CIMS.CAN.NU.Transportation Freight.Freight.MarineFuel Oil EfficientService requestedCIMS.Generic Fuels.Fuel Oil</v>
      </c>
      <c r="B532" s="1" t="s">
        <v>202</v>
      </c>
      <c r="C532" s="1" t="s">
        <v>306</v>
      </c>
      <c r="D532" s="1" t="s">
        <v>248</v>
      </c>
      <c r="E532" s="1" t="s">
        <v>239</v>
      </c>
      <c r="F532" s="1" t="s">
        <v>249</v>
      </c>
      <c r="G532" s="1" t="s">
        <v>233</v>
      </c>
      <c r="H532" s="15">
        <f t="shared" si="374"/>
        <v>1.0421439483818877</v>
      </c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T532" s="15">
        <f>NU!$W$268*1000</f>
        <v>1.0421439483818877</v>
      </c>
      <c r="U532" s="1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19"/>
      <c r="AP532" s="19"/>
      <c r="AQ532" s="19"/>
      <c r="AR532" s="19"/>
      <c r="AS532" s="19"/>
      <c r="AT532" s="19"/>
    </row>
    <row r="533" spans="1:48" x14ac:dyDescent="0.25">
      <c r="A533" s="23" t="str">
        <f t="shared" si="346"/>
        <v>CIMS.CAN.NU.Transportation Freight.Freight.MarineDiesel ExistingMarket share</v>
      </c>
      <c r="B533" s="1" t="s">
        <v>202</v>
      </c>
      <c r="C533" s="1" t="s">
        <v>306</v>
      </c>
      <c r="D533" s="1" t="s">
        <v>234</v>
      </c>
      <c r="E533" s="1" t="s">
        <v>240</v>
      </c>
      <c r="G533" s="1" t="s">
        <v>241</v>
      </c>
      <c r="H533" s="15">
        <f t="shared" si="374"/>
        <v>0.43000898472596588</v>
      </c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T533" s="15">
        <f>NU!$C$272</f>
        <v>0.43000898472596588</v>
      </c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42"/>
      <c r="AP533" s="42"/>
      <c r="AQ533" s="42"/>
      <c r="AR533" s="42"/>
      <c r="AS533" s="42"/>
      <c r="AT533" s="42"/>
    </row>
    <row r="534" spans="1:48" x14ac:dyDescent="0.25">
      <c r="A534" s="23" t="str">
        <f t="shared" si="346"/>
        <v>CIMS.CAN.NU.Transportation Freight.Freight.MarineFuel Oil ExistingMarket share</v>
      </c>
      <c r="B534" s="1" t="s">
        <v>202</v>
      </c>
      <c r="C534" s="1" t="s">
        <v>306</v>
      </c>
      <c r="D534" s="1" t="s">
        <v>246</v>
      </c>
      <c r="E534" s="1" t="s">
        <v>240</v>
      </c>
      <c r="G534" s="1" t="s">
        <v>241</v>
      </c>
      <c r="H534" s="15">
        <f t="shared" si="374"/>
        <v>0.56999101527403417</v>
      </c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T534" s="15">
        <f>NU!$C$278</f>
        <v>0.56999101527403417</v>
      </c>
      <c r="U534" s="1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19"/>
      <c r="AP534" s="19"/>
      <c r="AQ534" s="19"/>
      <c r="AR534" s="19"/>
      <c r="AS534" s="19"/>
      <c r="AT534" s="19"/>
    </row>
    <row r="535" spans="1:48" x14ac:dyDescent="0.25"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</row>
    <row r="536" spans="1:48" x14ac:dyDescent="0.25">
      <c r="A536" s="23" t="str">
        <f t="shared" ref="A536:A572" si="375">B536&amp;D536&amp;E536&amp;F536</f>
        <v>CIMS.CAN.ATService requestedCIMS.CAN.AT.Transportation Freight</v>
      </c>
      <c r="B536" s="1" t="s">
        <v>208</v>
      </c>
      <c r="C536" s="1" t="s">
        <v>298</v>
      </c>
      <c r="E536" s="1" t="s">
        <v>239</v>
      </c>
      <c r="F536" s="6" t="s">
        <v>209</v>
      </c>
      <c r="G536" s="1" t="s">
        <v>232</v>
      </c>
      <c r="H536" s="5">
        <f t="shared" ref="H536:R536" si="376">INDEX($T536:$AT536,MATCH(H$1,$T$2:$AT$2,0))</f>
        <v>52760806.743905485</v>
      </c>
      <c r="I536" s="5">
        <f t="shared" si="376"/>
        <v>60222108.604835697</v>
      </c>
      <c r="J536" s="5">
        <f t="shared" si="376"/>
        <v>53718985.756106444</v>
      </c>
      <c r="K536" s="5">
        <f t="shared" si="376"/>
        <v>47433619.403905958</v>
      </c>
      <c r="L536" s="5">
        <f t="shared" si="376"/>
        <v>47351746.719703563</v>
      </c>
      <c r="M536" s="5">
        <f t="shared" si="376"/>
        <v>49244446.766380221</v>
      </c>
      <c r="N536" s="5">
        <f t="shared" si="376"/>
        <v>51233693.537262127</v>
      </c>
      <c r="O536" s="5">
        <f t="shared" si="376"/>
        <v>53324411.885587975</v>
      </c>
      <c r="P536" s="5">
        <f t="shared" si="376"/>
        <v>55521777.881606922</v>
      </c>
      <c r="Q536" s="5">
        <f t="shared" si="376"/>
        <v>57831231.627170816</v>
      </c>
      <c r="R536" s="5">
        <f t="shared" si="376"/>
        <v>60258490.723999582</v>
      </c>
      <c r="T536" s="5">
        <f>SUM(AT!C$209,AT!C$247,AT!C$285,AT!C$71,AT!C$105,AT!C$173)*1000</f>
        <v>52760806.743905485</v>
      </c>
      <c r="U536" s="5">
        <f>SUM(AT!D$209,AT!D$247,AT!D$285,AT!D$71,AT!D$105,AT!D$173)*1000</f>
        <v>52524791.79501427</v>
      </c>
      <c r="V536" s="5">
        <f>SUM(AT!E$209,AT!E$247,AT!E$285,AT!E$71,AT!E$105,AT!E$173)*1000</f>
        <v>54779518.258335128</v>
      </c>
      <c r="W536" s="5">
        <f>SUM(AT!F$209,AT!F$247,AT!F$285,AT!F$71,AT!F$105,AT!F$173)*1000</f>
        <v>59475298.974155232</v>
      </c>
      <c r="X536" s="5">
        <f>SUM(AT!G$209,AT!G$247,AT!G$285,AT!G$71,AT!G$105,AT!G$173)*1000</f>
        <v>59778794.68746338</v>
      </c>
      <c r="Y536" s="5">
        <f>SUM(AT!H$209,AT!H$247,AT!H$285,AT!H$71,AT!H$105,AT!H$173)*1000</f>
        <v>60222108.604835697</v>
      </c>
      <c r="Z536" s="5">
        <f>SUM(AT!I$209,AT!I$247,AT!I$285,AT!I$71,AT!I$105,AT!I$173)*1000</f>
        <v>55427064.698431</v>
      </c>
      <c r="AA536" s="5">
        <f>SUM(AT!J$209,AT!J$247,AT!J$285,AT!J$71,AT!J$105,AT!J$173)*1000</f>
        <v>55958288.951894023</v>
      </c>
      <c r="AB536" s="5">
        <f>SUM(AT!K$209,AT!K$247,AT!K$285,AT!K$71,AT!K$105,AT!K$173)*1000</f>
        <v>46255748.402935952</v>
      </c>
      <c r="AC536" s="5">
        <f>SUM(AT!L$209,AT!L$247,AT!L$285,AT!L$71,AT!L$105,AT!L$173)*1000</f>
        <v>45289646.873904601</v>
      </c>
      <c r="AD536" s="5">
        <f>SUM(AT!M$209,AT!M$247,AT!M$285,AT!M$71,AT!M$105,AT!M$173)*1000</f>
        <v>53718985.756106444</v>
      </c>
      <c r="AE536" s="5">
        <f>SUM(AT!N$209,AT!N$247,AT!N$285,AT!N$71,AT!N$105,AT!N$173)*1000</f>
        <v>57771678.362736888</v>
      </c>
      <c r="AF536" s="5">
        <f>SUM(AT!O$209,AT!O$247,AT!O$285,AT!O$71,AT!O$105,AT!O$173)*1000</f>
        <v>48598014.444327004</v>
      </c>
      <c r="AG536" s="5">
        <f>SUM(AT!P$209,AT!P$247,AT!P$285,AT!P$71,AT!P$105,AT!P$173)*1000</f>
        <v>41192256.732108943</v>
      </c>
      <c r="AH536" s="5">
        <f>SUM(AT!Q$209,AT!Q$247,AT!Q$285,AT!Q$71,AT!Q$105,AT!Q$173)*1000</f>
        <v>45205960.219425365</v>
      </c>
      <c r="AI536" s="5">
        <f>SUM(AT!R$209,AT!R$247,AT!R$285,AT!R$71,AT!R$105,AT!R$173)*1000</f>
        <v>47433619.403905958</v>
      </c>
      <c r="AJ536" s="5">
        <f>SUM(AT!S$209,AT!S$247,AT!S$285,AT!S$71,AT!S$105,AT!S$173)*1000</f>
        <v>50118680.22931952</v>
      </c>
      <c r="AK536" s="5">
        <f>SUM(AT!T$209,AT!T$247,AT!T$285,AT!T$71,AT!T$105,AT!T$173)*1000</f>
        <v>49557203.966813512</v>
      </c>
      <c r="AL536" s="5">
        <f>SUM(AT!U$209,AT!U$247,AT!U$285,AT!U$71,AT!U$105,AT!U$173)*1000</f>
        <v>49676916.409866653</v>
      </c>
      <c r="AM536" s="5">
        <f>SUM(AT!V$209,AT!V$247,AT!V$285,AT!V$71,AT!V$105,AT!V$173)*1000</f>
        <v>47351746.719703563</v>
      </c>
      <c r="AN536" s="5">
        <f>SUM(AT!W$209,AT!W$247,AT!W$285,AT!W$71,AT!W$105,AT!W$173)*1000</f>
        <v>45158978.240292698</v>
      </c>
      <c r="AO536" s="19">
        <f t="shared" ref="AO536" si="377">SUM(AO539:AO541)</f>
        <v>49244446.766380221</v>
      </c>
      <c r="AP536" s="19">
        <f t="shared" ref="AP536:AT536" si="378">SUM(AP539:AP541)</f>
        <v>51233693.537262127</v>
      </c>
      <c r="AQ536" s="19">
        <f t="shared" si="378"/>
        <v>53324411.885587975</v>
      </c>
      <c r="AR536" s="19">
        <f t="shared" si="378"/>
        <v>55521777.881606922</v>
      </c>
      <c r="AS536" s="19">
        <f t="shared" si="378"/>
        <v>57831231.627170816</v>
      </c>
      <c r="AT536" s="19">
        <f t="shared" si="378"/>
        <v>60258490.723999582</v>
      </c>
    </row>
    <row r="537" spans="1:48" x14ac:dyDescent="0.25">
      <c r="A537" s="23" t="str">
        <f t="shared" si="375"/>
        <v>CIMS.CAN.AT.Transportation FreightService requestedCIMS.CAN.AT.Transportation Freight.Freight</v>
      </c>
      <c r="B537" s="1" t="s">
        <v>209</v>
      </c>
      <c r="C537" s="1" t="s">
        <v>298</v>
      </c>
      <c r="E537" s="1" t="s">
        <v>239</v>
      </c>
      <c r="F537" s="1" t="s">
        <v>210</v>
      </c>
      <c r="G537" s="1" t="s">
        <v>232</v>
      </c>
      <c r="H537" s="24">
        <v>1</v>
      </c>
      <c r="I537" s="24">
        <v>1</v>
      </c>
      <c r="J537" s="24">
        <v>1</v>
      </c>
      <c r="K537" s="24">
        <v>1</v>
      </c>
      <c r="L537" s="24">
        <v>1</v>
      </c>
      <c r="M537" s="24">
        <v>1</v>
      </c>
      <c r="N537" s="24">
        <v>1</v>
      </c>
      <c r="O537" s="24">
        <v>1</v>
      </c>
      <c r="P537" s="24">
        <v>1</v>
      </c>
      <c r="Q537" s="24">
        <v>1</v>
      </c>
      <c r="R537" s="24">
        <v>1</v>
      </c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7"/>
      <c r="AP537" s="27"/>
      <c r="AQ537" s="27"/>
      <c r="AR537" s="27"/>
      <c r="AS537" s="27"/>
      <c r="AT537" s="27"/>
    </row>
    <row r="538" spans="1:48" x14ac:dyDescent="0.25">
      <c r="A538" s="23" t="str">
        <f t="shared" si="375"/>
        <v>CIMS.CAN.AT.Transportation FreightService requestedCIMS.CAN.AT.Transportation Freight.Off Road</v>
      </c>
      <c r="B538" s="1" t="s">
        <v>209</v>
      </c>
      <c r="C538" s="1" t="s">
        <v>298</v>
      </c>
      <c r="E538" s="1" t="s">
        <v>239</v>
      </c>
      <c r="F538" s="1" t="s">
        <v>211</v>
      </c>
      <c r="G538" s="1" t="s">
        <v>232</v>
      </c>
      <c r="H538" s="24">
        <f>INDEX(Inputs!$C$27:$C$41,MATCH($F538,Inputs!$B$27:$B$41,0))</f>
        <v>9.7000000000000003E-2</v>
      </c>
      <c r="I538" s="24">
        <f>INDEX(Inputs!$C$27:$C$41,MATCH($F538,Inputs!$B$27:$B$41,0))</f>
        <v>9.7000000000000003E-2</v>
      </c>
      <c r="J538" s="24">
        <f>INDEX(Inputs!$C$27:$C$41,MATCH($F538,Inputs!$B$27:$B$41,0))</f>
        <v>9.7000000000000003E-2</v>
      </c>
      <c r="K538" s="24">
        <f>INDEX(Inputs!$C$27:$C$41,MATCH($F538,Inputs!$B$27:$B$41,0))</f>
        <v>9.7000000000000003E-2</v>
      </c>
      <c r="L538" s="24">
        <f>INDEX(Inputs!$C$27:$C$41,MATCH($F538,Inputs!$B$27:$B$41,0))</f>
        <v>9.7000000000000003E-2</v>
      </c>
      <c r="M538" s="24">
        <f>INDEX(Inputs!$C$27:$C$41,MATCH($F538,Inputs!$B$27:$B$41,0))</f>
        <v>9.7000000000000003E-2</v>
      </c>
      <c r="N538" s="24">
        <f>INDEX(Inputs!$C$27:$C$41,MATCH($F538,Inputs!$B$27:$B$41,0))</f>
        <v>9.7000000000000003E-2</v>
      </c>
      <c r="O538" s="24">
        <f>INDEX(Inputs!$C$27:$C$41,MATCH($F538,Inputs!$B$27:$B$41,0))</f>
        <v>9.7000000000000003E-2</v>
      </c>
      <c r="P538" s="24">
        <f>INDEX(Inputs!$C$27:$C$41,MATCH($F538,Inputs!$B$27:$B$41,0))</f>
        <v>9.7000000000000003E-2</v>
      </c>
      <c r="Q538" s="24">
        <f>INDEX(Inputs!$C$27:$C$41,MATCH($F538,Inputs!$B$27:$B$41,0))</f>
        <v>9.7000000000000003E-2</v>
      </c>
      <c r="R538" s="24">
        <f>INDEX(Inputs!$C$27:$C$41,MATCH($F538,Inputs!$B$27:$B$41,0))</f>
        <v>9.7000000000000003E-2</v>
      </c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7"/>
      <c r="AP538" s="27"/>
      <c r="AQ538" s="27"/>
      <c r="AR538" s="27"/>
      <c r="AS538" s="27"/>
      <c r="AT538" s="27"/>
    </row>
    <row r="539" spans="1:48" x14ac:dyDescent="0.25">
      <c r="A539" s="23" t="str">
        <f t="shared" si="375"/>
        <v>CIMS.CAN.AT.Transportation Freight.FreightService requestedCIMS.CAN.AT.Transportation Freight.Freight.Land</v>
      </c>
      <c r="B539" s="1" t="s">
        <v>210</v>
      </c>
      <c r="C539" s="1" t="s">
        <v>298</v>
      </c>
      <c r="E539" s="1" t="s">
        <v>239</v>
      </c>
      <c r="F539" s="1" t="s">
        <v>212</v>
      </c>
      <c r="G539" s="1" t="s">
        <v>232</v>
      </c>
      <c r="H539" s="15">
        <f t="shared" ref="H539:R539" si="379">INDEX($T539:$AT539,MATCH(H$1,$T$2:$AT$2,0))/INDEX($T536:$AT536,MATCH(H$1,$T$2:$AT$2,0))</f>
        <v>0.689485284139566</v>
      </c>
      <c r="I539" s="15">
        <f t="shared" si="379"/>
        <v>0.70933181712230264</v>
      </c>
      <c r="J539" s="15">
        <f t="shared" si="379"/>
        <v>0.74594670207538039</v>
      </c>
      <c r="K539" s="15">
        <f t="shared" si="379"/>
        <v>0.77446278069156438</v>
      </c>
      <c r="L539" s="15">
        <f t="shared" si="379"/>
        <v>0.78222954951598367</v>
      </c>
      <c r="M539" s="15">
        <f t="shared" si="379"/>
        <v>0.79053267987477538</v>
      </c>
      <c r="N539" s="15">
        <f t="shared" si="379"/>
        <v>0.79859813841558613</v>
      </c>
      <c r="O539" s="15">
        <f t="shared" si="379"/>
        <v>0.80642643228549127</v>
      </c>
      <c r="P539" s="15">
        <f t="shared" si="379"/>
        <v>0.81401860870369946</v>
      </c>
      <c r="Q539" s="15">
        <f t="shared" si="379"/>
        <v>0.82137621919704162</v>
      </c>
      <c r="R539" s="15">
        <f t="shared" si="379"/>
        <v>0.82850128330547934</v>
      </c>
      <c r="T539" s="5">
        <f>SUM(AT!C$209,AT!C$71,AT!C$105,AT!C$173)*1000</f>
        <v>36377799.829254404</v>
      </c>
      <c r="U539" s="5">
        <f>SUM(AT!D$209,AT!D$71,AT!D$105,AT!D$173)*1000</f>
        <v>37298534.670229442</v>
      </c>
      <c r="V539" s="5">
        <f>SUM(AT!E$209,AT!E$71,AT!E$105,AT!E$173)*1000</f>
        <v>38877501.030574709</v>
      </c>
      <c r="W539" s="5">
        <f>SUM(AT!F$209,AT!F$71,AT!F$105,AT!F$173)*1000</f>
        <v>44565199.220534496</v>
      </c>
      <c r="X539" s="5">
        <f>SUM(AT!G$209,AT!G$71,AT!G$105,AT!G$173)*1000</f>
        <v>43177556.713771321</v>
      </c>
      <c r="Y539" s="5">
        <f>SUM(AT!H$209,AT!H$71,AT!H$105,AT!H$173)*1000</f>
        <v>42717457.727604762</v>
      </c>
      <c r="Z539" s="5">
        <f>SUM(AT!I$209,AT!I$71,AT!I$105,AT!I$173)*1000</f>
        <v>38433195.65984381</v>
      </c>
      <c r="AA539" s="5">
        <f>SUM(AT!J$209,AT!J$71,AT!J$105,AT!J$173)*1000</f>
        <v>39181590.316954337</v>
      </c>
      <c r="AB539" s="5">
        <f>SUM(AT!K$209,AT!K$71,AT!K$105,AT!K$173)*1000</f>
        <v>34020556.060022168</v>
      </c>
      <c r="AC539" s="5">
        <f>SUM(AT!L$209,AT!L$71,AT!L$105,AT!L$173)*1000</f>
        <v>32966359.65709376</v>
      </c>
      <c r="AD539" s="5">
        <f>SUM(AT!M$209,AT!M$71,AT!M$105,AT!M$173)*1000</f>
        <v>40071500.263601936</v>
      </c>
      <c r="AE539" s="5">
        <f>SUM(AT!N$209,AT!N$71,AT!N$105,AT!N$173)*1000</f>
        <v>42853772.415926509</v>
      </c>
      <c r="AF539" s="5">
        <f>SUM(AT!O$209,AT!O$71,AT!O$105,AT!O$173)*1000</f>
        <v>37162510.07030645</v>
      </c>
      <c r="AG539" s="5">
        <f>SUM(AT!P$209,AT!P$71,AT!P$105,AT!P$173)*1000</f>
        <v>32437037.197475266</v>
      </c>
      <c r="AH539" s="5">
        <f>SUM(AT!Q$209,AT!Q$71,AT!Q$105,AT!Q$173)*1000</f>
        <v>35518534.677359447</v>
      </c>
      <c r="AI539" s="5">
        <f>SUM(AT!R$209,AT!R$71,AT!R$105,AT!R$173)*1000</f>
        <v>36735572.781814352</v>
      </c>
      <c r="AJ539" s="5">
        <f>SUM(AT!S$209,AT!S$71,AT!S$105,AT!S$173)*1000</f>
        <v>38117605.693818592</v>
      </c>
      <c r="AK539" s="5">
        <f>SUM(AT!T$209,AT!T$71,AT!T$105,AT!T$173)*1000</f>
        <v>37681910.948783547</v>
      </c>
      <c r="AL539" s="5">
        <f>SUM(AT!U$209,AT!U$71,AT!U$105,AT!U$173)*1000</f>
        <v>38026956.061481118</v>
      </c>
      <c r="AM539" s="5">
        <f>SUM(AT!V$209,AT!V$71,AT!V$105,AT!V$173)*1000</f>
        <v>37039935.505348675</v>
      </c>
      <c r="AN539" s="5">
        <f>SUM(AT!W$209,AT!W$71,AT!W$105,AT!W$173)*1000</f>
        <v>34152501.273942031</v>
      </c>
      <c r="AO539" s="19">
        <f t="shared" ref="AO539" si="380">SUM(AO542:AO543)</f>
        <v>38929344.471177272</v>
      </c>
      <c r="AP539" s="19">
        <f t="shared" ref="AP539:AT539" si="381">SUM(AP542:AP543)</f>
        <v>40915132.283012182</v>
      </c>
      <c r="AQ539" s="19">
        <f t="shared" si="381"/>
        <v>43002215.230616756</v>
      </c>
      <c r="AR539" s="19">
        <f t="shared" si="381"/>
        <v>45195760.383941501</v>
      </c>
      <c r="AS539" s="19">
        <f t="shared" si="381"/>
        <v>47501198.385433942</v>
      </c>
      <c r="AT539" s="19">
        <f t="shared" si="381"/>
        <v>49924236.894884974</v>
      </c>
    </row>
    <row r="540" spans="1:48" x14ac:dyDescent="0.25">
      <c r="A540" s="23" t="str">
        <f t="shared" si="375"/>
        <v>CIMS.CAN.AT.Transportation Freight.FreightService requestedCIMS.CAN.AT.Transportation Freight.Freight.Marine</v>
      </c>
      <c r="B540" s="1" t="s">
        <v>210</v>
      </c>
      <c r="C540" s="1" t="s">
        <v>298</v>
      </c>
      <c r="E540" s="1" t="s">
        <v>239</v>
      </c>
      <c r="F540" s="1" t="s">
        <v>213</v>
      </c>
      <c r="G540" s="1" t="s">
        <v>232</v>
      </c>
      <c r="H540" s="15">
        <f t="shared" ref="H540:R540" si="382">INDEX($T540:$AT540,MATCH(H$1,$T$2:$AT$2,0))/INDEX($T536:$AT536,MATCH(H$1,$T$2:$AT$2,0))</f>
        <v>0.309384595194717</v>
      </c>
      <c r="I540" s="15">
        <f t="shared" si="382"/>
        <v>0.28933524720418113</v>
      </c>
      <c r="J540" s="15">
        <f t="shared" si="382"/>
        <v>0.25269512109526115</v>
      </c>
      <c r="K540" s="15">
        <f t="shared" si="382"/>
        <v>0.22434471430216288</v>
      </c>
      <c r="L540" s="15">
        <f t="shared" si="382"/>
        <v>0.21640791821294561</v>
      </c>
      <c r="M540" s="15">
        <f t="shared" si="382"/>
        <v>0.20809032498571342</v>
      </c>
      <c r="N540" s="15">
        <f t="shared" si="382"/>
        <v>0.20001081756685951</v>
      </c>
      <c r="O540" s="15">
        <f t="shared" si="382"/>
        <v>0.19216888792593073</v>
      </c>
      <c r="P540" s="15">
        <f t="shared" si="382"/>
        <v>0.18456348701961173</v>
      </c>
      <c r="Q540" s="15">
        <f t="shared" si="382"/>
        <v>0.1771930606185334</v>
      </c>
      <c r="R540" s="15">
        <f t="shared" si="382"/>
        <v>0.17005558566498349</v>
      </c>
      <c r="T540" s="5">
        <f>SUM(AT!C$247)*1000</f>
        <v>16323380.836609894</v>
      </c>
      <c r="U540" s="5">
        <f>SUM(AT!D$247)*1000</f>
        <v>15171109.792235952</v>
      </c>
      <c r="V540" s="5">
        <f>SUM(AT!E$247)*1000</f>
        <v>15853617.726997444</v>
      </c>
      <c r="W540" s="5">
        <f>SUM(AT!F$247)*1000</f>
        <v>14853916.23798194</v>
      </c>
      <c r="X540" s="5">
        <f>SUM(AT!G$247)*1000</f>
        <v>16529533.753849108</v>
      </c>
      <c r="Y540" s="5">
        <f>SUM(AT!H$247)*1000</f>
        <v>17424378.680337179</v>
      </c>
      <c r="Z540" s="5">
        <f>SUM(AT!I$247)*1000</f>
        <v>16931077.963129852</v>
      </c>
      <c r="AA540" s="5">
        <f>SUM(AT!J$247)*1000</f>
        <v>16729180.191582419</v>
      </c>
      <c r="AB540" s="5">
        <f>SUM(AT!K$247)*1000</f>
        <v>12181801.712059515</v>
      </c>
      <c r="AC540" s="5">
        <f>SUM(AT!L$247)*1000</f>
        <v>12264893.026804335</v>
      </c>
      <c r="AD540" s="5">
        <f>SUM(AT!M$247)*1000</f>
        <v>13574525.610753926</v>
      </c>
      <c r="AE540" s="5">
        <f>SUM(AT!N$247)*1000</f>
        <v>14847925.507625803</v>
      </c>
      <c r="AF540" s="5">
        <f>SUM(AT!O$247)*1000</f>
        <v>11414971.299572373</v>
      </c>
      <c r="AG540" s="5">
        <f>SUM(AT!P$247)*1000</f>
        <v>8722722.2975262646</v>
      </c>
      <c r="AH540" s="5">
        <f>SUM(AT!Q$247)*1000</f>
        <v>9631467.3362587951</v>
      </c>
      <c r="AI540" s="5">
        <f>SUM(AT!R$247)*1000</f>
        <v>10641481.793486811</v>
      </c>
      <c r="AJ540" s="5">
        <f>SUM(AT!S$247)*1000</f>
        <v>11934543.516245786</v>
      </c>
      <c r="AK540" s="5">
        <f>SUM(AT!T$247)*1000</f>
        <v>11803094.884324377</v>
      </c>
      <c r="AL540" s="5">
        <f>SUM(AT!U$247)*1000</f>
        <v>11580745.813857006</v>
      </c>
      <c r="AM540" s="5">
        <f>SUM(AT!V$247)*1000</f>
        <v>10247292.931357725</v>
      </c>
      <c r="AN540" s="5">
        <f>SUM(AT!W$247)*1000</f>
        <v>10959378.517462492</v>
      </c>
      <c r="AO540" s="47">
        <f t="shared" si="354"/>
        <v>10247292.931357725</v>
      </c>
      <c r="AP540" s="19">
        <f t="shared" ref="AP540:AP542" si="383">AO540*(1+$AV540)^5</f>
        <v>10247292.931357725</v>
      </c>
      <c r="AQ540" s="19">
        <f t="shared" ref="AQ540:AQ542" si="384">AP540*(1+$AV540)^5</f>
        <v>10247292.931357725</v>
      </c>
      <c r="AR540" s="19">
        <f t="shared" ref="AR540:AR542" si="385">AQ540*(1+$AV540)^5</f>
        <v>10247292.931357725</v>
      </c>
      <c r="AS540" s="19">
        <f t="shared" ref="AS540:AS542" si="386">AR540*(1+$AV540)^5</f>
        <v>10247292.931357725</v>
      </c>
      <c r="AT540" s="19">
        <f t="shared" ref="AT540:AT542" si="387">AS540*(1+$AV540)^5</f>
        <v>10247292.931357725</v>
      </c>
      <c r="AV540" s="46">
        <f t="shared" ref="AV540:AV580" si="388">AV502</f>
        <v>0</v>
      </c>
    </row>
    <row r="541" spans="1:48" x14ac:dyDescent="0.25">
      <c r="A541" s="23" t="str">
        <f t="shared" si="375"/>
        <v>CIMS.CAN.AT.Transportation Freight.FreightService requestedCIMS.CAN.AT.Transportation Freight.Freight.Air</v>
      </c>
      <c r="B541" s="1" t="s">
        <v>210</v>
      </c>
      <c r="C541" s="1" t="s">
        <v>298</v>
      </c>
      <c r="E541" s="1" t="s">
        <v>239</v>
      </c>
      <c r="F541" s="1" t="s">
        <v>214</v>
      </c>
      <c r="G541" s="1" t="s">
        <v>232</v>
      </c>
      <c r="H541" s="15">
        <f t="shared" ref="H541:R541" si="389">INDEX($T541:$AT541,MATCH(H$1,$T$2:$AT$2,0))/INDEX($T536:$AT536,MATCH(H$1,$T$2:$AT$2,0))</f>
        <v>1.1301206657169595E-3</v>
      </c>
      <c r="I541" s="15">
        <f t="shared" si="389"/>
        <v>1.3329356735164201E-3</v>
      </c>
      <c r="J541" s="15">
        <f t="shared" si="389"/>
        <v>1.3581768293585335E-3</v>
      </c>
      <c r="K541" s="15">
        <f t="shared" si="389"/>
        <v>1.1925050062727464E-3</v>
      </c>
      <c r="L541" s="15">
        <f t="shared" si="389"/>
        <v>1.3625322710708893E-3</v>
      </c>
      <c r="M541" s="15">
        <f t="shared" si="389"/>
        <v>1.376995139511186E-3</v>
      </c>
      <c r="N541" s="15">
        <f t="shared" si="389"/>
        <v>1.3910440175542603E-3</v>
      </c>
      <c r="O541" s="15">
        <f t="shared" si="389"/>
        <v>1.4046797885779606E-3</v>
      </c>
      <c r="P541" s="15">
        <f t="shared" si="389"/>
        <v>1.4179042766887368E-3</v>
      </c>
      <c r="Q541" s="15">
        <f t="shared" si="389"/>
        <v>1.4307201844249657E-3</v>
      </c>
      <c r="R541" s="15">
        <f t="shared" si="389"/>
        <v>1.4431310295371226E-3</v>
      </c>
      <c r="T541" s="5">
        <f>SUM(AT!C$285)*1000</f>
        <v>59626.078041186316</v>
      </c>
      <c r="U541" s="5">
        <f>SUM(AT!D$285)*1000</f>
        <v>55147.332548883656</v>
      </c>
      <c r="V541" s="5">
        <f>SUM(AT!E$285)*1000</f>
        <v>48399.500762965698</v>
      </c>
      <c r="W541" s="5">
        <f>SUM(AT!F$285)*1000</f>
        <v>56183.515638799829</v>
      </c>
      <c r="X541" s="5">
        <f>SUM(AT!G$285)*1000</f>
        <v>71704.219842943232</v>
      </c>
      <c r="Y541" s="5">
        <f>SUM(AT!H$285)*1000</f>
        <v>80272.196893765664</v>
      </c>
      <c r="Z541" s="5">
        <f>SUM(AT!I$285)*1000</f>
        <v>62791.075457339241</v>
      </c>
      <c r="AA541" s="5">
        <f>SUM(AT!J$285)*1000</f>
        <v>47518.443357266995</v>
      </c>
      <c r="AB541" s="5">
        <f>SUM(AT!K$285)*1000</f>
        <v>53390.630854277217</v>
      </c>
      <c r="AC541" s="5">
        <f>SUM(AT!L$285)*1000</f>
        <v>58394.190006510878</v>
      </c>
      <c r="AD541" s="5">
        <f>SUM(AT!M$285)*1000</f>
        <v>72959.881750584871</v>
      </c>
      <c r="AE541" s="5">
        <f>SUM(AT!N$285)*1000</f>
        <v>69980.439184566727</v>
      </c>
      <c r="AF541" s="5">
        <f>SUM(AT!O$285)*1000</f>
        <v>20533.074448173647</v>
      </c>
      <c r="AG541" s="5">
        <f>SUM(AT!P$285)*1000</f>
        <v>32497.237107414159</v>
      </c>
      <c r="AH541" s="5">
        <f>SUM(AT!Q$285)*1000</f>
        <v>55958.205807120241</v>
      </c>
      <c r="AI541" s="5">
        <f>SUM(AT!R$285)*1000</f>
        <v>56564.82860479394</v>
      </c>
      <c r="AJ541" s="5">
        <f>SUM(AT!S$285)*1000</f>
        <v>66531.019255144172</v>
      </c>
      <c r="AK541" s="5">
        <f>SUM(AT!T$285)*1000</f>
        <v>72198.133705589149</v>
      </c>
      <c r="AL541" s="5">
        <f>SUM(AT!U$285)*1000</f>
        <v>69214.534528517208</v>
      </c>
      <c r="AM541" s="5">
        <f>SUM(AT!V$285)*1000</f>
        <v>64518.282997171227</v>
      </c>
      <c r="AN541" s="5">
        <f>SUM(AT!W$285)*1000</f>
        <v>47098.448888175219</v>
      </c>
      <c r="AO541" s="47">
        <f t="shared" si="354"/>
        <v>67809.363845222906</v>
      </c>
      <c r="AP541" s="19">
        <f t="shared" si="383"/>
        <v>71268.322892216849</v>
      </c>
      <c r="AQ541" s="19">
        <f t="shared" si="384"/>
        <v>74903.723613491806</v>
      </c>
      <c r="AR541" s="19">
        <f t="shared" si="385"/>
        <v>78724.56630769257</v>
      </c>
      <c r="AS541" s="19">
        <f t="shared" si="386"/>
        <v>82740.310379148737</v>
      </c>
      <c r="AT541" s="19">
        <f t="shared" si="387"/>
        <v>86960.897756878665</v>
      </c>
      <c r="AV541" s="46">
        <f t="shared" si="388"/>
        <v>0.01</v>
      </c>
    </row>
    <row r="542" spans="1:48" x14ac:dyDescent="0.25">
      <c r="A542" s="23" t="str">
        <f t="shared" si="375"/>
        <v>CIMS.CAN.AT.Transportation Freight.Freight.LandService requestedCIMS.CAN.AT.Transportation Freight.Freight.Land.Light Medium</v>
      </c>
      <c r="B542" s="1" t="s">
        <v>212</v>
      </c>
      <c r="C542" s="1" t="s">
        <v>298</v>
      </c>
      <c r="E542" s="1" t="s">
        <v>239</v>
      </c>
      <c r="F542" s="1" t="s">
        <v>215</v>
      </c>
      <c r="G542" s="1" t="s">
        <v>232</v>
      </c>
      <c r="H542" s="15">
        <f t="shared" ref="H542:R542" si="390">INDEX($T542:$AT542,MATCH(H$1,$T$2:$AT$2,0))/INDEX($T539:$AT539,MATCH(H$1,$T$2:$AT$2,0))</f>
        <v>7.14191323097777E-2</v>
      </c>
      <c r="I542" s="15">
        <f t="shared" si="390"/>
        <v>6.9763735081475792E-2</v>
      </c>
      <c r="J542" s="15">
        <f t="shared" si="390"/>
        <v>8.905145986907162E-2</v>
      </c>
      <c r="K542" s="15">
        <f t="shared" si="390"/>
        <v>0.11122461006474918</v>
      </c>
      <c r="L542" s="15">
        <f t="shared" si="390"/>
        <v>0.1243236721005898</v>
      </c>
      <c r="M542" s="15">
        <f t="shared" si="390"/>
        <v>0.12432367210058982</v>
      </c>
      <c r="N542" s="15">
        <f t="shared" si="390"/>
        <v>0.12432367210058982</v>
      </c>
      <c r="O542" s="15">
        <f t="shared" si="390"/>
        <v>0.12432367210058982</v>
      </c>
      <c r="P542" s="15">
        <f t="shared" si="390"/>
        <v>0.1243236721005898</v>
      </c>
      <c r="Q542" s="15">
        <f t="shared" si="390"/>
        <v>0.12432367210058982</v>
      </c>
      <c r="R542" s="15">
        <f t="shared" si="390"/>
        <v>0.1243236721005898</v>
      </c>
      <c r="T542" s="5">
        <f>SUM(AT!C$71,AT!C$105)*1000</f>
        <v>2598070.8991441289</v>
      </c>
      <c r="U542" s="5">
        <f>SUM(AT!D$71,AT!D$105)*1000</f>
        <v>2789512.3467195658</v>
      </c>
      <c r="V542" s="5">
        <f>SUM(AT!E$71,AT!E$105)*1000</f>
        <v>2708315.1763503621</v>
      </c>
      <c r="W542" s="5">
        <f>SUM(AT!F$71,AT!F$105)*1000</f>
        <v>3112553.2981627095</v>
      </c>
      <c r="X542" s="5">
        <f>SUM(AT!G$71,AT!G$105)*1000</f>
        <v>3005309.3819791111</v>
      </c>
      <c r="Y542" s="5">
        <f>SUM(AT!H$71,AT!H$105)*1000</f>
        <v>2980129.4042627597</v>
      </c>
      <c r="Z542" s="5">
        <f>SUM(AT!I$71,AT!I$105)*1000</f>
        <v>3282842.0420867014</v>
      </c>
      <c r="AA542" s="5">
        <f>SUM(AT!J$71,AT!J$105)*1000</f>
        <v>3354895.8263089615</v>
      </c>
      <c r="AB542" s="5">
        <f>SUM(AT!K$71,AT!K$105)*1000</f>
        <v>3455781.5308605977</v>
      </c>
      <c r="AC542" s="5">
        <f>SUM(AT!L$71,AT!L$105)*1000</f>
        <v>3245685.3340559183</v>
      </c>
      <c r="AD542" s="5">
        <f>SUM(AT!M$71,AT!M$105)*1000</f>
        <v>3568425.5976176406</v>
      </c>
      <c r="AE542" s="5">
        <f>SUM(AT!N$71,AT!N$105)*1000</f>
        <v>4298380.2694716891</v>
      </c>
      <c r="AF542" s="5">
        <f>SUM(AT!O$71,AT!O$105)*1000</f>
        <v>3995382.0615838869</v>
      </c>
      <c r="AG542" s="5">
        <f>SUM(AT!P$71,AT!P$105)*1000</f>
        <v>3517342.7090947554</v>
      </c>
      <c r="AH542" s="5">
        <f>SUM(AT!Q$71,AT!Q$105)*1000</f>
        <v>3565139.1047617383</v>
      </c>
      <c r="AI542" s="5">
        <f>SUM(AT!R$71,AT!R$105)*1000</f>
        <v>4085899.7581625148</v>
      </c>
      <c r="AJ542" s="5">
        <f>SUM(AT!S$71,AT!S$105)*1000</f>
        <v>4343314.4146904126</v>
      </c>
      <c r="AK542" s="5">
        <f>SUM(AT!T$71,AT!T$105)*1000</f>
        <v>4407942.3328763973</v>
      </c>
      <c r="AL542" s="5">
        <f>SUM(AT!U$71,AT!U$105)*1000</f>
        <v>4658196.2363113081</v>
      </c>
      <c r="AM542" s="5">
        <f>SUM(AT!V$71,AT!V$105)*1000</f>
        <v>4604940.7963939626</v>
      </c>
      <c r="AN542" s="5">
        <f>SUM(AT!W$71,AT!W$105)*1000</f>
        <v>4202170.1367236273</v>
      </c>
      <c r="AO542" s="47">
        <f t="shared" si="354"/>
        <v>4839839.0571255526</v>
      </c>
      <c r="AP542" s="19">
        <f t="shared" si="383"/>
        <v>5086719.4899054635</v>
      </c>
      <c r="AQ542" s="19">
        <f t="shared" si="384"/>
        <v>5346193.305930187</v>
      </c>
      <c r="AR542" s="19">
        <f t="shared" si="385"/>
        <v>5618902.8943099696</v>
      </c>
      <c r="AS542" s="19">
        <f t="shared" si="386"/>
        <v>5905523.4124557562</v>
      </c>
      <c r="AT542" s="19">
        <f t="shared" si="387"/>
        <v>6206764.4575918466</v>
      </c>
      <c r="AV542" s="46">
        <f t="shared" si="388"/>
        <v>0.01</v>
      </c>
    </row>
    <row r="543" spans="1:48" x14ac:dyDescent="0.25">
      <c r="A543" s="23" t="str">
        <f t="shared" si="375"/>
        <v>CIMS.CAN.AT.Transportation Freight.Freight.LandService requestedCIMS.CAN.AT.Transportation Freight.Freight.Land.Heavy</v>
      </c>
      <c r="B543" s="1" t="s">
        <v>212</v>
      </c>
      <c r="C543" s="1" t="s">
        <v>298</v>
      </c>
      <c r="E543" s="1" t="s">
        <v>239</v>
      </c>
      <c r="F543" s="1" t="s">
        <v>216</v>
      </c>
      <c r="G543" s="1" t="s">
        <v>232</v>
      </c>
      <c r="H543" s="15">
        <f t="shared" ref="H543:R543" si="391">INDEX($T543:$AT543,MATCH(H$1,$T$2:$AT$2,0))/INDEX($T539:$AT539,MATCH(H$1,$T$2:$AT$2,0))</f>
        <v>0.9285808676902223</v>
      </c>
      <c r="I543" s="15">
        <f t="shared" si="391"/>
        <v>0.93023626491852418</v>
      </c>
      <c r="J543" s="15">
        <f t="shared" si="391"/>
        <v>0.91094854013092841</v>
      </c>
      <c r="K543" s="15">
        <f t="shared" si="391"/>
        <v>0.88877538993525074</v>
      </c>
      <c r="L543" s="15">
        <f t="shared" si="391"/>
        <v>0.8756763278994103</v>
      </c>
      <c r="M543" s="15">
        <f t="shared" si="391"/>
        <v>0.87567632789941019</v>
      </c>
      <c r="N543" s="15">
        <f t="shared" si="391"/>
        <v>0.87567632789941019</v>
      </c>
      <c r="O543" s="15">
        <f t="shared" si="391"/>
        <v>0.87567632789941008</v>
      </c>
      <c r="P543" s="15">
        <f t="shared" si="391"/>
        <v>0.87567632789941019</v>
      </c>
      <c r="Q543" s="15">
        <f t="shared" si="391"/>
        <v>0.8756763278994103</v>
      </c>
      <c r="R543" s="15">
        <f t="shared" si="391"/>
        <v>0.87567632789941019</v>
      </c>
      <c r="T543" s="5">
        <f>SUM(AT!C$209,AT!C$173)*1000</f>
        <v>33779728.930110276</v>
      </c>
      <c r="U543" s="5">
        <f>SUM(AT!D$209,AT!D$173)*1000</f>
        <v>34509022.323509872</v>
      </c>
      <c r="V543" s="5">
        <f>SUM(AT!E$209,AT!E$173)*1000</f>
        <v>36169185.854224354</v>
      </c>
      <c r="W543" s="5">
        <f>SUM(AT!F$209,AT!F$173)*1000</f>
        <v>41452645.922371782</v>
      </c>
      <c r="X543" s="5">
        <f>SUM(AT!G$209,AT!G$173)*1000</f>
        <v>40172247.331792213</v>
      </c>
      <c r="Y543" s="5">
        <f>SUM(AT!H$209,AT!H$173)*1000</f>
        <v>39737328.323342003</v>
      </c>
      <c r="Z543" s="5">
        <f>SUM(AT!I$209,AT!I$173)*1000</f>
        <v>35150353.617757104</v>
      </c>
      <c r="AA543" s="5">
        <f>SUM(AT!J$209,AT!J$173)*1000</f>
        <v>35826694.490645379</v>
      </c>
      <c r="AB543" s="5">
        <f>SUM(AT!K$209,AT!K$173)*1000</f>
        <v>30564774.529161569</v>
      </c>
      <c r="AC543" s="5">
        <f>SUM(AT!L$209,AT!L$173)*1000</f>
        <v>29720674.32303784</v>
      </c>
      <c r="AD543" s="5">
        <f>SUM(AT!M$209,AT!M$173)*1000</f>
        <v>36503074.665984295</v>
      </c>
      <c r="AE543" s="5">
        <f>SUM(AT!N$209,AT!N$173)*1000</f>
        <v>38555392.146454819</v>
      </c>
      <c r="AF543" s="5">
        <f>SUM(AT!O$209,AT!O$173)*1000</f>
        <v>33167128.008722566</v>
      </c>
      <c r="AG543" s="5">
        <f>SUM(AT!P$209,AT!P$173)*1000</f>
        <v>28919694.48838051</v>
      </c>
      <c r="AH543" s="5">
        <f>SUM(AT!Q$209,AT!Q$173)*1000</f>
        <v>31953395.572597709</v>
      </c>
      <c r="AI543" s="5">
        <f>SUM(AT!R$209,AT!R$173)*1000</f>
        <v>32649673.023651835</v>
      </c>
      <c r="AJ543" s="5">
        <f>SUM(AT!S$209,AT!S$173)*1000</f>
        <v>33774291.279128179</v>
      </c>
      <c r="AK543" s="5">
        <f>SUM(AT!T$209,AT!T$173)*1000</f>
        <v>33273968.615907151</v>
      </c>
      <c r="AL543" s="5">
        <f>SUM(AT!U$209,AT!U$173)*1000</f>
        <v>33368759.825169813</v>
      </c>
      <c r="AM543" s="5">
        <f>SUM(AT!V$209,AT!V$173)*1000</f>
        <v>32434994.708954714</v>
      </c>
      <c r="AN543" s="5">
        <f>SUM(AT!W$209,AT!W$173)*1000</f>
        <v>29950331.137218412</v>
      </c>
      <c r="AO543" s="19">
        <f t="shared" ref="AO543" si="392">SUM(AO544:AO545)</f>
        <v>34089505.414051719</v>
      </c>
      <c r="AP543" s="19">
        <f t="shared" ref="AP543:AT543" si="393">SUM(AP544:AP545)</f>
        <v>35828412.79310672</v>
      </c>
      <c r="AQ543" s="19">
        <f t="shared" si="393"/>
        <v>37656021.924686566</v>
      </c>
      <c r="AR543" s="19">
        <f t="shared" si="393"/>
        <v>39576857.489631534</v>
      </c>
      <c r="AS543" s="19">
        <f t="shared" si="393"/>
        <v>41595674.97297819</v>
      </c>
      <c r="AT543" s="19">
        <f t="shared" si="393"/>
        <v>43717472.437293127</v>
      </c>
    </row>
    <row r="544" spans="1:48" x14ac:dyDescent="0.25">
      <c r="A544" s="23" t="str">
        <f t="shared" si="375"/>
        <v>CIMS.CAN.AT.Transportation Freight.Freight.Land.HeavyTrucksMarket share</v>
      </c>
      <c r="B544" s="1" t="s">
        <v>216</v>
      </c>
      <c r="C544" s="1" t="s">
        <v>298</v>
      </c>
      <c r="D544" s="1" t="s">
        <v>253</v>
      </c>
      <c r="E544" s="1" t="s">
        <v>240</v>
      </c>
      <c r="G544" s="1" t="s">
        <v>241</v>
      </c>
      <c r="H544" s="15">
        <f t="shared" ref="H544:R544" si="394">INDEX($T544:$AT544,MATCH(H$1,$T$2:$AT$2,0))/INDEX($T543:$AT543,MATCH(H$1,$T$2:$AT$2,0))</f>
        <v>0.55596568786138412</v>
      </c>
      <c r="I544" s="15">
        <f t="shared" si="394"/>
        <v>0.46233176668618597</v>
      </c>
      <c r="J544" s="15">
        <f t="shared" ref="J544" si="395">INDEX($T544:$AT544,MATCH(J$1,$T$2:$AT$2,0))/INDEX($T543:$AT543,MATCH(J$1,$T$2:$AT$2,0))</f>
        <v>0.36629537327359735</v>
      </c>
      <c r="K544" s="15">
        <f t="shared" si="394"/>
        <v>0.48456986776529848</v>
      </c>
      <c r="L544" s="15">
        <f t="shared" si="394"/>
        <v>0.43888018122492756</v>
      </c>
      <c r="M544" s="15">
        <f t="shared" si="394"/>
        <v>0.43888018122492761</v>
      </c>
      <c r="N544" s="15">
        <f t="shared" si="394"/>
        <v>0.43888018122492756</v>
      </c>
      <c r="O544" s="15">
        <f t="shared" si="394"/>
        <v>0.43888018122492761</v>
      </c>
      <c r="P544" s="15">
        <f t="shared" si="394"/>
        <v>0.43888018122492756</v>
      </c>
      <c r="Q544" s="15">
        <f t="shared" si="394"/>
        <v>0.43888018122492761</v>
      </c>
      <c r="R544" s="15">
        <f t="shared" si="394"/>
        <v>0.4388801812249275</v>
      </c>
      <c r="T544" s="5">
        <f>SUM(AT!C$173)*1000</f>
        <v>18780370.230399858</v>
      </c>
      <c r="U544" s="5">
        <f>SUM(AT!D$173)*1000</f>
        <v>18256184.264637731</v>
      </c>
      <c r="V544" s="5">
        <f>SUM(AT!E$173)*1000</f>
        <v>18246420.528741114</v>
      </c>
      <c r="W544" s="5">
        <f>SUM(AT!F$173)*1000</f>
        <v>17847894.221813925</v>
      </c>
      <c r="X544" s="5">
        <f>SUM(AT!G$173)*1000</f>
        <v>17758620.842546623</v>
      </c>
      <c r="Y544" s="5">
        <f>SUM(AT!H$173)*1000</f>
        <v>18371829.207119726</v>
      </c>
      <c r="Z544" s="5">
        <f>SUM(AT!I$173)*1000</f>
        <v>15350161.593847346</v>
      </c>
      <c r="AA544" s="5">
        <f>SUM(AT!J$173)*1000</f>
        <v>14399014.347830281</v>
      </c>
      <c r="AB544" s="5">
        <f>SUM(AT!K$173)*1000</f>
        <v>13780799.240237571</v>
      </c>
      <c r="AC544" s="5">
        <f>SUM(AT!L$173)*1000</f>
        <v>13163154.163589977</v>
      </c>
      <c r="AD544" s="5">
        <f>SUM(AT!M$173)*1000</f>
        <v>13370907.360410713</v>
      </c>
      <c r="AE544" s="5">
        <f>SUM(AT!N$173)*1000</f>
        <v>16579828.209982127</v>
      </c>
      <c r="AF544" s="5">
        <f>SUM(AT!O$173)*1000</f>
        <v>13280197.560753759</v>
      </c>
      <c r="AG544" s="5">
        <f>SUM(AT!P$173)*1000</f>
        <v>12833458.379566543</v>
      </c>
      <c r="AH544" s="5">
        <f>SUM(AT!Q$173)*1000</f>
        <v>14492974.788256856</v>
      </c>
      <c r="AI544" s="5">
        <f>SUM(AT!R$173)*1000</f>
        <v>15821047.739651203</v>
      </c>
      <c r="AJ544" s="5">
        <f>SUM(AT!S$173)*1000</f>
        <v>16800358.055561755</v>
      </c>
      <c r="AK544" s="5">
        <f>SUM(AT!T$173)*1000</f>
        <v>15719050.122805605</v>
      </c>
      <c r="AL544" s="5">
        <f>SUM(AT!U$173)*1000</f>
        <v>14371957.232843781</v>
      </c>
      <c r="AM544" s="5">
        <f>SUM(AT!V$173)*1000</f>
        <v>14235076.355895611</v>
      </c>
      <c r="AN544" s="5">
        <f>SUM(AT!W$173)*1000</f>
        <v>12660362.140130334</v>
      </c>
      <c r="AO544" s="47">
        <f t="shared" si="367"/>
        <v>14961208.313987169</v>
      </c>
      <c r="AP544" s="19">
        <f t="shared" ref="AP544:AP545" si="396">AO544*(1+$AV544)^5</f>
        <v>15724380.29964019</v>
      </c>
      <c r="AQ544" s="19">
        <f t="shared" ref="AQ544:AQ545" si="397">AP544*(1+$AV544)^5</f>
        <v>16526481.726516288</v>
      </c>
      <c r="AR544" s="19">
        <f t="shared" ref="AR544:AR545" si="398">AQ544*(1+$AV544)^5</f>
        <v>17369498.387362618</v>
      </c>
      <c r="AS544" s="19">
        <f t="shared" ref="AS544:AS545" si="399">AR544*(1+$AV544)^5</f>
        <v>18255517.370313853</v>
      </c>
      <c r="AT544" s="19">
        <f t="shared" ref="AT544:AT545" si="400">AS544*(1+$AV544)^5</f>
        <v>19186732.225974981</v>
      </c>
      <c r="AV544" s="46">
        <f t="shared" ref="AV544:AV583" si="401">AV506</f>
        <v>0.01</v>
      </c>
    </row>
    <row r="545" spans="1:48" x14ac:dyDescent="0.25">
      <c r="A545" s="23" t="str">
        <f t="shared" si="375"/>
        <v>CIMS.CAN.AT.Transportation Freight.Freight.Land.HeavyRailMarket share</v>
      </c>
      <c r="B545" s="1" t="s">
        <v>216</v>
      </c>
      <c r="C545" s="1" t="s">
        <v>298</v>
      </c>
      <c r="D545" s="1" t="s">
        <v>55</v>
      </c>
      <c r="E545" s="1" t="s">
        <v>240</v>
      </c>
      <c r="G545" s="1" t="s">
        <v>241</v>
      </c>
      <c r="H545" s="15">
        <f t="shared" ref="H545:R545" si="402">INDEX($T545:$AT545,MATCH(H$1,$T$2:$AT$2,0))/INDEX($T543:$AT543,MATCH(H$1,$T$2:$AT$2,0))</f>
        <v>0.44403431213861588</v>
      </c>
      <c r="I545" s="15">
        <f t="shared" si="402"/>
        <v>0.53766823331381397</v>
      </c>
      <c r="J545" s="15">
        <f t="shared" ref="J545" si="403">INDEX($T545:$AT545,MATCH(J$1,$T$2:$AT$2,0))/INDEX($T543:$AT543,MATCH(J$1,$T$2:$AT$2,0))</f>
        <v>0.63370462672640271</v>
      </c>
      <c r="K545" s="15">
        <f t="shared" si="402"/>
        <v>0.51543013223470147</v>
      </c>
      <c r="L545" s="15">
        <f t="shared" si="402"/>
        <v>0.56111981877507233</v>
      </c>
      <c r="M545" s="15">
        <f t="shared" si="402"/>
        <v>0.56111981877507244</v>
      </c>
      <c r="N545" s="15">
        <f t="shared" si="402"/>
        <v>0.56111981877507233</v>
      </c>
      <c r="O545" s="15">
        <f t="shared" si="402"/>
        <v>0.56111981877507244</v>
      </c>
      <c r="P545" s="15">
        <f t="shared" si="402"/>
        <v>0.56111981877507233</v>
      </c>
      <c r="Q545" s="15">
        <f t="shared" si="402"/>
        <v>0.56111981877507244</v>
      </c>
      <c r="R545" s="15">
        <f t="shared" si="402"/>
        <v>0.56111981877507244</v>
      </c>
      <c r="T545" s="5">
        <f>SUM(AT!C$209)*1000</f>
        <v>14999358.699710419</v>
      </c>
      <c r="U545" s="5">
        <f>SUM(AT!D$209)*1000</f>
        <v>16252838.058872147</v>
      </c>
      <c r="V545" s="5">
        <f>SUM(AT!E$209)*1000</f>
        <v>17922765.32548324</v>
      </c>
      <c r="W545" s="5">
        <f>SUM(AT!F$209)*1000</f>
        <v>23604751.700557858</v>
      </c>
      <c r="X545" s="5">
        <f>SUM(AT!G$209)*1000</f>
        <v>22413626.489245586</v>
      </c>
      <c r="Y545" s="5">
        <f>SUM(AT!H$209)*1000</f>
        <v>21365499.116222277</v>
      </c>
      <c r="Z545" s="5">
        <f>SUM(AT!I$209)*1000</f>
        <v>19800192.023909763</v>
      </c>
      <c r="AA545" s="5">
        <f>SUM(AT!J$209)*1000</f>
        <v>21427680.142815098</v>
      </c>
      <c r="AB545" s="5">
        <f>SUM(AT!K$209)*1000</f>
        <v>16783975.288923997</v>
      </c>
      <c r="AC545" s="5">
        <f>SUM(AT!L$209)*1000</f>
        <v>16557520.159447864</v>
      </c>
      <c r="AD545" s="5">
        <f>SUM(AT!M$209)*1000</f>
        <v>23132167.305573586</v>
      </c>
      <c r="AE545" s="5">
        <f>SUM(AT!N$209)*1000</f>
        <v>21975563.936472695</v>
      </c>
      <c r="AF545" s="5">
        <f>SUM(AT!O$209)*1000</f>
        <v>19886930.447968807</v>
      </c>
      <c r="AG545" s="5">
        <f>SUM(AT!P$209)*1000</f>
        <v>16086236.108813969</v>
      </c>
      <c r="AH545" s="5">
        <f>SUM(AT!Q$209)*1000</f>
        <v>17460420.784340855</v>
      </c>
      <c r="AI545" s="5">
        <f>SUM(AT!R$209)*1000</f>
        <v>16828625.284000631</v>
      </c>
      <c r="AJ545" s="5">
        <f>SUM(AT!S$209)*1000</f>
        <v>16973933.223566424</v>
      </c>
      <c r="AK545" s="5">
        <f>SUM(AT!T$209)*1000</f>
        <v>17554918.493101545</v>
      </c>
      <c r="AL545" s="5">
        <f>SUM(AT!U$209)*1000</f>
        <v>18996802.592326034</v>
      </c>
      <c r="AM545" s="5">
        <f>SUM(AT!V$209)*1000</f>
        <v>18199918.353059098</v>
      </c>
      <c r="AN545" s="5">
        <f>SUM(AT!W$209)*1000</f>
        <v>17289968.997088075</v>
      </c>
      <c r="AO545" s="47">
        <f t="shared" si="367"/>
        <v>19128297.10006455</v>
      </c>
      <c r="AP545" s="19">
        <f t="shared" si="396"/>
        <v>20104032.493466526</v>
      </c>
      <c r="AQ545" s="19">
        <f t="shared" si="397"/>
        <v>21129540.198170282</v>
      </c>
      <c r="AR545" s="19">
        <f t="shared" si="398"/>
        <v>22207359.102268912</v>
      </c>
      <c r="AS545" s="19">
        <f t="shared" si="399"/>
        <v>23340157.60266434</v>
      </c>
      <c r="AT545" s="19">
        <f t="shared" si="400"/>
        <v>24530740.211318143</v>
      </c>
      <c r="AV545" s="46">
        <f t="shared" si="401"/>
        <v>0.01</v>
      </c>
    </row>
    <row r="546" spans="1:48" x14ac:dyDescent="0.25">
      <c r="A546" s="23" t="str">
        <f t="shared" si="375"/>
        <v>CIMS.CAN.AT.Transportation Freight.Freight.Land.Light MediumOutput</v>
      </c>
      <c r="B546" s="1" t="s">
        <v>215</v>
      </c>
      <c r="C546" s="1" t="s">
        <v>298</v>
      </c>
      <c r="E546" s="1" t="s">
        <v>251</v>
      </c>
      <c r="G546" s="1" t="s">
        <v>232</v>
      </c>
      <c r="H546" s="15">
        <f t="shared" ref="H546:H572" si="404">T546</f>
        <v>18.062280800253905</v>
      </c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T546" s="15">
        <f>AVERAGE(CAN!$C$42:$W$42)/1000</f>
        <v>18.062280800253905</v>
      </c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42"/>
      <c r="AP546" s="42"/>
      <c r="AQ546" s="42"/>
      <c r="AR546" s="42"/>
      <c r="AS546" s="42"/>
      <c r="AT546" s="42"/>
    </row>
    <row r="547" spans="1:48" x14ac:dyDescent="0.25">
      <c r="A547" s="23" t="str">
        <f t="shared" si="375"/>
        <v>CIMS.CAN.AT.Transportation Freight.Freight.Land.Light MediumDiesel ExistingService requestedCIMS.CAN.AT.Fuel Blends.Diesel_Transportation</v>
      </c>
      <c r="B547" s="1" t="s">
        <v>215</v>
      </c>
      <c r="C547" s="1" t="s">
        <v>298</v>
      </c>
      <c r="D547" s="1" t="s">
        <v>234</v>
      </c>
      <c r="E547" s="1" t="s">
        <v>239</v>
      </c>
      <c r="F547" s="1" t="s">
        <v>348</v>
      </c>
      <c r="G547" s="1" t="s">
        <v>233</v>
      </c>
      <c r="H547" s="15">
        <f t="shared" si="404"/>
        <v>8.1210659058421335</v>
      </c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T547" s="15">
        <f>AT!$C$56*1000</f>
        <v>8.1210659058421335</v>
      </c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42"/>
      <c r="AP547" s="42"/>
      <c r="AQ547" s="42"/>
      <c r="AR547" s="42"/>
      <c r="AS547" s="42"/>
      <c r="AT547" s="42"/>
    </row>
    <row r="548" spans="1:48" x14ac:dyDescent="0.25">
      <c r="A548" s="23" t="str">
        <f t="shared" si="375"/>
        <v>CIMS.CAN.AT.Transportation Freight.Freight.Land.Light MediumDiesel StandardService requestedCIMS.CAN.AT.Fuel Blends.Diesel_Transportation</v>
      </c>
      <c r="B548" s="1" t="s">
        <v>215</v>
      </c>
      <c r="C548" s="1" t="s">
        <v>298</v>
      </c>
      <c r="D548" s="1" t="s">
        <v>235</v>
      </c>
      <c r="E548" s="1" t="s">
        <v>239</v>
      </c>
      <c r="F548" s="1" t="s">
        <v>348</v>
      </c>
      <c r="G548" s="1" t="s">
        <v>233</v>
      </c>
      <c r="H548" s="15">
        <f t="shared" si="404"/>
        <v>7.0533985679297144</v>
      </c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T548" s="15">
        <f>AT!$M$56*1000</f>
        <v>7.0533985679297144</v>
      </c>
      <c r="U548" s="1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19"/>
      <c r="AP548" s="19"/>
      <c r="AQ548" s="19"/>
      <c r="AR548" s="19"/>
      <c r="AS548" s="19"/>
      <c r="AT548" s="19"/>
    </row>
    <row r="549" spans="1:48" x14ac:dyDescent="0.25">
      <c r="A549" s="23" t="str">
        <f t="shared" si="375"/>
        <v>CIMS.CAN.AT.Transportation Freight.Freight.Land.Light MediumDiesel EfficientService requestedCIMS.CAN.AT.Fuel Blends.Diesel_Transportation</v>
      </c>
      <c r="B549" s="1" t="s">
        <v>215</v>
      </c>
      <c r="C549" s="1" t="s">
        <v>298</v>
      </c>
      <c r="D549" s="1" t="s">
        <v>236</v>
      </c>
      <c r="E549" s="1" t="s">
        <v>239</v>
      </c>
      <c r="F549" s="1" t="s">
        <v>348</v>
      </c>
      <c r="G549" s="1" t="s">
        <v>233</v>
      </c>
      <c r="H549" s="15">
        <f t="shared" si="404"/>
        <v>6.1946530371319017</v>
      </c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T549" s="15">
        <f>AT!$W$56*1000</f>
        <v>6.1946530371319017</v>
      </c>
      <c r="U549" s="1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19"/>
      <c r="AP549" s="19"/>
      <c r="AQ549" s="19"/>
      <c r="AR549" s="19"/>
      <c r="AS549" s="19"/>
      <c r="AT549" s="19"/>
    </row>
    <row r="550" spans="1:48" x14ac:dyDescent="0.25">
      <c r="A550" s="23" t="str">
        <f t="shared" si="375"/>
        <v>CIMS.CAN.AT.Transportation Freight.Freight.Land.Light MediumGasoline ExistingService requestedCIMS.CAN.AT.Fuel Blends.Gasoline_Transportation</v>
      </c>
      <c r="B550" s="1" t="s">
        <v>215</v>
      </c>
      <c r="C550" s="1" t="s">
        <v>298</v>
      </c>
      <c r="D550" s="1" t="s">
        <v>242</v>
      </c>
      <c r="E550" s="1" t="s">
        <v>239</v>
      </c>
      <c r="F550" s="1" t="s">
        <v>349</v>
      </c>
      <c r="G550" s="1" t="s">
        <v>233</v>
      </c>
      <c r="H550" s="15">
        <f t="shared" si="404"/>
        <v>8.1210659058421335</v>
      </c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T550" s="15">
        <f>AT!$C$56*1000</f>
        <v>8.1210659058421335</v>
      </c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42"/>
      <c r="AP550" s="42"/>
      <c r="AQ550" s="42"/>
      <c r="AR550" s="42"/>
      <c r="AS550" s="42"/>
      <c r="AT550" s="42"/>
    </row>
    <row r="551" spans="1:48" x14ac:dyDescent="0.25">
      <c r="A551" s="23" t="str">
        <f t="shared" si="375"/>
        <v>CIMS.CAN.AT.Transportation Freight.Freight.Land.Light MediumGasoline StandardService requestedCIMS.CAN.AT.Fuel Blends.Gasoline_Transportation</v>
      </c>
      <c r="B551" s="1" t="s">
        <v>215</v>
      </c>
      <c r="C551" s="1" t="s">
        <v>298</v>
      </c>
      <c r="D551" s="1" t="s">
        <v>243</v>
      </c>
      <c r="E551" s="1" t="s">
        <v>239</v>
      </c>
      <c r="F551" s="1" t="s">
        <v>349</v>
      </c>
      <c r="G551" s="1" t="s">
        <v>233</v>
      </c>
      <c r="H551" s="15">
        <f t="shared" si="404"/>
        <v>7.0533985679297144</v>
      </c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T551" s="15">
        <f>AT!$M$56*1000</f>
        <v>7.0533985679297144</v>
      </c>
      <c r="U551" s="1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19"/>
      <c r="AP551" s="19"/>
      <c r="AQ551" s="19"/>
      <c r="AR551" s="19"/>
      <c r="AS551" s="19"/>
      <c r="AT551" s="19"/>
    </row>
    <row r="552" spans="1:48" x14ac:dyDescent="0.25">
      <c r="A552" s="23" t="str">
        <f t="shared" si="375"/>
        <v>CIMS.CAN.AT.Transportation Freight.Freight.Land.Light MediumGasoline EfficientService requestedCIMS.CAN.AT.Fuel Blends.Gasoline_Transportation</v>
      </c>
      <c r="B552" s="1" t="s">
        <v>215</v>
      </c>
      <c r="C552" s="1" t="s">
        <v>298</v>
      </c>
      <c r="D552" s="1" t="s">
        <v>244</v>
      </c>
      <c r="E552" s="1" t="s">
        <v>239</v>
      </c>
      <c r="F552" s="1" t="s">
        <v>349</v>
      </c>
      <c r="G552" s="1" t="s">
        <v>233</v>
      </c>
      <c r="H552" s="15">
        <f t="shared" si="404"/>
        <v>6.1946530371319017</v>
      </c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T552" s="15">
        <f>AT!$W$56*1000</f>
        <v>6.1946530371319017</v>
      </c>
      <c r="U552" s="1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19"/>
      <c r="AP552" s="19"/>
      <c r="AQ552" s="19"/>
      <c r="AR552" s="19"/>
      <c r="AS552" s="19"/>
      <c r="AT552" s="19"/>
    </row>
    <row r="553" spans="1:48" x14ac:dyDescent="0.25">
      <c r="A553" s="23" t="str">
        <f t="shared" si="375"/>
        <v>CIMS.CAN.AT.Transportation Freight.Freight.Land.Light MediumDiesel ExistingMarket share</v>
      </c>
      <c r="B553" s="1" t="s">
        <v>215</v>
      </c>
      <c r="C553" s="1" t="s">
        <v>298</v>
      </c>
      <c r="D553" s="1" t="s">
        <v>234</v>
      </c>
      <c r="E553" s="1" t="s">
        <v>240</v>
      </c>
      <c r="G553" s="1" t="s">
        <v>241</v>
      </c>
      <c r="H553" s="15">
        <f t="shared" si="404"/>
        <v>0.31015855885830229</v>
      </c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T553" s="15">
        <f>AT!$C$60</f>
        <v>0.31015855885830229</v>
      </c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42"/>
      <c r="AP553" s="42"/>
      <c r="AQ553" s="42"/>
      <c r="AR553" s="42"/>
      <c r="AS553" s="42"/>
      <c r="AT553" s="42"/>
    </row>
    <row r="554" spans="1:48" x14ac:dyDescent="0.25">
      <c r="A554" s="23" t="str">
        <f t="shared" si="375"/>
        <v>CIMS.CAN.AT.Transportation Freight.Freight.Land.Light MediumGasoline ExistingMarket share</v>
      </c>
      <c r="B554" s="1" t="s">
        <v>215</v>
      </c>
      <c r="C554" s="1" t="s">
        <v>298</v>
      </c>
      <c r="D554" s="1" t="s">
        <v>242</v>
      </c>
      <c r="E554" s="1" t="s">
        <v>240</v>
      </c>
      <c r="G554" s="1" t="s">
        <v>241</v>
      </c>
      <c r="H554" s="15">
        <f t="shared" si="404"/>
        <v>0.68518475072757823</v>
      </c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T554" s="15">
        <f>AT!$C$62</f>
        <v>0.68518475072757823</v>
      </c>
      <c r="U554" s="1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19"/>
      <c r="AP554" s="19"/>
      <c r="AQ554" s="19"/>
      <c r="AR554" s="19"/>
      <c r="AS554" s="19"/>
      <c r="AT554" s="19"/>
    </row>
    <row r="555" spans="1:48" x14ac:dyDescent="0.25">
      <c r="A555" s="23" t="str">
        <f t="shared" si="375"/>
        <v>CIMS.CAN.AT.Transportation Freight.Freight.Land.Light MediumPropaneMarket share</v>
      </c>
      <c r="B555" s="1" t="s">
        <v>215</v>
      </c>
      <c r="C555" s="1" t="s">
        <v>298</v>
      </c>
      <c r="D555" s="1" t="s">
        <v>1</v>
      </c>
      <c r="E555" s="1" t="s">
        <v>240</v>
      </c>
      <c r="G555" s="1" t="s">
        <v>241</v>
      </c>
      <c r="H555" s="15">
        <f t="shared" si="404"/>
        <v>4.6566904141194616E-3</v>
      </c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T555" s="15">
        <f>AT!$C$67</f>
        <v>4.6566904141194616E-3</v>
      </c>
      <c r="U555" s="1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19"/>
      <c r="AP555" s="19"/>
      <c r="AQ555" s="19"/>
      <c r="AR555" s="19"/>
      <c r="AS555" s="19"/>
      <c r="AT555" s="19"/>
    </row>
    <row r="556" spans="1:48" x14ac:dyDescent="0.25">
      <c r="A556" s="23" t="str">
        <f t="shared" si="375"/>
        <v>CIMS.CAN.AT.Transportation Freight.Freight.Land.Heavy.TrucksOutput</v>
      </c>
      <c r="B556" s="1" t="s">
        <v>217</v>
      </c>
      <c r="C556" s="1" t="s">
        <v>298</v>
      </c>
      <c r="E556" s="1" t="s">
        <v>251</v>
      </c>
      <c r="G556" s="1" t="s">
        <v>232</v>
      </c>
      <c r="H556" s="15">
        <f t="shared" si="404"/>
        <v>593.0729841188803</v>
      </c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T556" s="15">
        <f>AVERAGE(CAN!$C$178:$W$178)/1000</f>
        <v>593.0729841188803</v>
      </c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42"/>
      <c r="AP556" s="42"/>
      <c r="AQ556" s="42"/>
      <c r="AR556" s="42"/>
      <c r="AS556" s="42"/>
      <c r="AT556" s="42"/>
    </row>
    <row r="557" spans="1:48" x14ac:dyDescent="0.25">
      <c r="A557" s="23" t="str">
        <f t="shared" si="375"/>
        <v>CIMS.CAN.AT.Transportation Freight.Freight.Land.Heavy.TrucksDiesel ExistingService requestedCIMS.CAN.AT.Fuel Blends.Diesel_Transportation</v>
      </c>
      <c r="B557" s="1" t="s">
        <v>217</v>
      </c>
      <c r="C557" s="1" t="s">
        <v>298</v>
      </c>
      <c r="D557" s="1" t="s">
        <v>234</v>
      </c>
      <c r="E557" s="1" t="s">
        <v>239</v>
      </c>
      <c r="F557" s="1" t="s">
        <v>348</v>
      </c>
      <c r="G557" s="1" t="s">
        <v>233</v>
      </c>
      <c r="H557" s="15">
        <f t="shared" si="404"/>
        <v>2.0471874903597902</v>
      </c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T557" s="15">
        <f>AT!$C$192*1000</f>
        <v>2.0471874903597902</v>
      </c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42"/>
      <c r="AP557" s="42"/>
      <c r="AQ557" s="42"/>
      <c r="AR557" s="42"/>
      <c r="AS557" s="42"/>
      <c r="AT557" s="42"/>
    </row>
    <row r="558" spans="1:48" x14ac:dyDescent="0.25">
      <c r="A558" s="23" t="str">
        <f t="shared" si="375"/>
        <v>CIMS.CAN.AT.Transportation Freight.Freight.Land.Heavy.TrucksDiesel StandardService requestedCIMS.CAN.AT.Fuel Blends.Diesel_Transportation</v>
      </c>
      <c r="B558" s="1" t="s">
        <v>217</v>
      </c>
      <c r="C558" s="1" t="s">
        <v>298</v>
      </c>
      <c r="D558" s="1" t="s">
        <v>235</v>
      </c>
      <c r="E558" s="1" t="s">
        <v>239</v>
      </c>
      <c r="F558" s="1" t="s">
        <v>348</v>
      </c>
      <c r="G558" s="1" t="s">
        <v>233</v>
      </c>
      <c r="H558" s="15">
        <f t="shared" si="404"/>
        <v>1.9574420394582355</v>
      </c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T558" s="43">
        <f>AT!$G$192*1000</f>
        <v>1.9574420394582355</v>
      </c>
      <c r="U558" s="1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19"/>
      <c r="AP558" s="19"/>
      <c r="AQ558" s="19"/>
      <c r="AR558" s="19"/>
      <c r="AS558" s="19"/>
      <c r="AT558" s="19"/>
    </row>
    <row r="559" spans="1:48" x14ac:dyDescent="0.25">
      <c r="A559" s="23" t="str">
        <f t="shared" si="375"/>
        <v>CIMS.CAN.AT.Transportation Freight.Freight.Land.Heavy.TrucksDiesel EfficientService requestedCIMS.CAN.AT.Fuel Blends.Diesel_Transportation</v>
      </c>
      <c r="B559" s="1" t="s">
        <v>217</v>
      </c>
      <c r="C559" s="1" t="s">
        <v>298</v>
      </c>
      <c r="D559" s="1" t="s">
        <v>236</v>
      </c>
      <c r="E559" s="1" t="s">
        <v>239</v>
      </c>
      <c r="F559" s="1" t="s">
        <v>348</v>
      </c>
      <c r="G559" s="1" t="s">
        <v>233</v>
      </c>
      <c r="H559" s="15">
        <f t="shared" si="404"/>
        <v>1.9361931932657692</v>
      </c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T559" s="15">
        <f>AT!$W$192*1000</f>
        <v>1.9361931932657692</v>
      </c>
      <c r="U559" s="1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19"/>
      <c r="AP559" s="19"/>
      <c r="AQ559" s="19"/>
      <c r="AR559" s="19"/>
      <c r="AS559" s="19"/>
      <c r="AT559" s="19"/>
    </row>
    <row r="560" spans="1:48" x14ac:dyDescent="0.25">
      <c r="A560" s="23" t="str">
        <f t="shared" si="375"/>
        <v>CIMS.CAN.AT.Transportation Freight.Freight.Land.Heavy.TrucksDiesel ExistingMarket share</v>
      </c>
      <c r="B560" s="1" t="s">
        <v>217</v>
      </c>
      <c r="C560" s="1" t="s">
        <v>298</v>
      </c>
      <c r="D560" s="1" t="s">
        <v>234</v>
      </c>
      <c r="E560" s="1" t="s">
        <v>240</v>
      </c>
      <c r="G560" s="1" t="s">
        <v>241</v>
      </c>
      <c r="H560" s="15">
        <f t="shared" si="404"/>
        <v>1</v>
      </c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T560" s="15">
        <f>AT!$C$196</f>
        <v>1</v>
      </c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42"/>
      <c r="AP560" s="42"/>
      <c r="AQ560" s="42"/>
      <c r="AR560" s="42"/>
      <c r="AS560" s="42"/>
      <c r="AT560" s="42"/>
    </row>
    <row r="561" spans="1:46" x14ac:dyDescent="0.25">
      <c r="A561" s="23" t="str">
        <f t="shared" si="375"/>
        <v>CIMS.CAN.AT.Transportation Freight.Freight.Land.Heavy.RailDiesel ExistingService requestedCIMS.Generic Fuels.Diesel</v>
      </c>
      <c r="B561" s="1" t="s">
        <v>218</v>
      </c>
      <c r="C561" s="1" t="s">
        <v>298</v>
      </c>
      <c r="D561" s="1" t="s">
        <v>234</v>
      </c>
      <c r="E561" s="1" t="s">
        <v>239</v>
      </c>
      <c r="F561" s="1" t="s">
        <v>245</v>
      </c>
      <c r="G561" s="1" t="s">
        <v>233</v>
      </c>
      <c r="H561" s="15">
        <f t="shared" si="404"/>
        <v>0.25272353811187831</v>
      </c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T561" s="15">
        <f>AT!$C$230*1000</f>
        <v>0.25272353811187831</v>
      </c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42"/>
      <c r="AP561" s="42"/>
      <c r="AQ561" s="42"/>
      <c r="AR561" s="42"/>
      <c r="AS561" s="42"/>
      <c r="AT561" s="42"/>
    </row>
    <row r="562" spans="1:46" x14ac:dyDescent="0.25">
      <c r="A562" s="23" t="str">
        <f t="shared" si="375"/>
        <v>CIMS.CAN.AT.Transportation Freight.Freight.Land.Heavy.RailDiesel StandardService requestedCIMS.Generic Fuels.Diesel</v>
      </c>
      <c r="B562" s="1" t="s">
        <v>218</v>
      </c>
      <c r="C562" s="1" t="s">
        <v>298</v>
      </c>
      <c r="D562" s="1" t="s">
        <v>235</v>
      </c>
      <c r="E562" s="1" t="s">
        <v>239</v>
      </c>
      <c r="F562" s="1" t="s">
        <v>245</v>
      </c>
      <c r="G562" s="1" t="s">
        <v>233</v>
      </c>
      <c r="H562" s="15">
        <f t="shared" si="404"/>
        <v>0.23774170951439241</v>
      </c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T562" s="15">
        <f>AT!$M$230*1000</f>
        <v>0.23774170951439241</v>
      </c>
      <c r="U562" s="1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19"/>
      <c r="AP562" s="19"/>
      <c r="AQ562" s="19"/>
      <c r="AR562" s="19"/>
      <c r="AS562" s="19"/>
      <c r="AT562" s="19"/>
    </row>
    <row r="563" spans="1:46" x14ac:dyDescent="0.25">
      <c r="A563" s="23" t="str">
        <f t="shared" si="375"/>
        <v>CIMS.CAN.AT.Transportation Freight.Freight.Land.Heavy.RailDiesel EfficientService requestedCIMS.Generic Fuels.Diesel</v>
      </c>
      <c r="B563" s="1" t="s">
        <v>218</v>
      </c>
      <c r="C563" s="1" t="s">
        <v>298</v>
      </c>
      <c r="D563" s="1" t="s">
        <v>236</v>
      </c>
      <c r="E563" s="1" t="s">
        <v>239</v>
      </c>
      <c r="F563" s="1" t="s">
        <v>245</v>
      </c>
      <c r="G563" s="1" t="s">
        <v>233</v>
      </c>
      <c r="H563" s="15">
        <f t="shared" si="404"/>
        <v>0.21527002163085715</v>
      </c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T563" s="15">
        <f>AT!$W$230*1000</f>
        <v>0.21527002163085715</v>
      </c>
      <c r="U563" s="1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19"/>
      <c r="AP563" s="19"/>
      <c r="AQ563" s="19"/>
      <c r="AR563" s="19"/>
      <c r="AS563" s="19"/>
      <c r="AT563" s="19"/>
    </row>
    <row r="564" spans="1:46" x14ac:dyDescent="0.25">
      <c r="A564" s="23" t="str">
        <f t="shared" si="375"/>
        <v>CIMS.CAN.AT.Transportation Freight.Freight.Land.Heavy.RailDiesel ExistingMarket share</v>
      </c>
      <c r="B564" s="1" t="s">
        <v>218</v>
      </c>
      <c r="C564" s="1" t="s">
        <v>298</v>
      </c>
      <c r="D564" s="1" t="s">
        <v>234</v>
      </c>
      <c r="E564" s="1" t="s">
        <v>240</v>
      </c>
      <c r="G564" s="1" t="s">
        <v>241</v>
      </c>
      <c r="H564" s="15">
        <f t="shared" si="404"/>
        <v>1</v>
      </c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T564" s="15">
        <f>AT!$C$234</f>
        <v>1</v>
      </c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42"/>
      <c r="AP564" s="42"/>
      <c r="AQ564" s="42"/>
      <c r="AR564" s="42"/>
      <c r="AS564" s="42"/>
      <c r="AT564" s="42"/>
    </row>
    <row r="565" spans="1:46" x14ac:dyDescent="0.25">
      <c r="A565" s="23" t="str">
        <f t="shared" si="375"/>
        <v>CIMS.CAN.AT.Transportation Freight.Freight.MarineDiesel ExistingService requestedCIMS.Generic Fuels.Diesel</v>
      </c>
      <c r="B565" s="1" t="s">
        <v>213</v>
      </c>
      <c r="C565" s="1" t="s">
        <v>298</v>
      </c>
      <c r="D565" s="1" t="s">
        <v>234</v>
      </c>
      <c r="E565" s="1" t="s">
        <v>239</v>
      </c>
      <c r="F565" s="1" t="s">
        <v>245</v>
      </c>
      <c r="G565" s="1" t="s">
        <v>233</v>
      </c>
      <c r="H565" s="15">
        <f t="shared" si="404"/>
        <v>1.5190786913692957</v>
      </c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T565" s="15">
        <f>AT!$C$268*1000</f>
        <v>1.5190786913692957</v>
      </c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42"/>
      <c r="AP565" s="42"/>
      <c r="AQ565" s="42"/>
      <c r="AR565" s="42"/>
      <c r="AS565" s="42"/>
      <c r="AT565" s="42"/>
    </row>
    <row r="566" spans="1:46" x14ac:dyDescent="0.25">
      <c r="A566" s="23" t="str">
        <f t="shared" si="375"/>
        <v>CIMS.CAN.AT.Transportation Freight.Freight.MarineDiesel StandardService requestedCIMS.Generic Fuels.Diesel</v>
      </c>
      <c r="B566" s="1" t="s">
        <v>213</v>
      </c>
      <c r="C566" s="1" t="s">
        <v>298</v>
      </c>
      <c r="D566" s="1" t="s">
        <v>235</v>
      </c>
      <c r="E566" s="1" t="s">
        <v>239</v>
      </c>
      <c r="F566" s="1" t="s">
        <v>245</v>
      </c>
      <c r="G566" s="1" t="s">
        <v>233</v>
      </c>
      <c r="H566" s="15">
        <f t="shared" si="404"/>
        <v>1.3074759932726907</v>
      </c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T566" s="43">
        <f>AT!$P$268*1000</f>
        <v>1.3074759932726907</v>
      </c>
      <c r="U566" s="1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19"/>
      <c r="AP566" s="19"/>
      <c r="AQ566" s="19"/>
      <c r="AR566" s="19"/>
      <c r="AS566" s="19"/>
      <c r="AT566" s="19"/>
    </row>
    <row r="567" spans="1:46" x14ac:dyDescent="0.25">
      <c r="A567" s="23" t="str">
        <f t="shared" si="375"/>
        <v>CIMS.CAN.AT.Transportation Freight.Freight.MarineDiesel EfficientService requestedCIMS.Generic Fuels.Diesel</v>
      </c>
      <c r="B567" s="1" t="s">
        <v>213</v>
      </c>
      <c r="C567" s="1" t="s">
        <v>298</v>
      </c>
      <c r="D567" s="1" t="s">
        <v>236</v>
      </c>
      <c r="E567" s="1" t="s">
        <v>239</v>
      </c>
      <c r="F567" s="1" t="s">
        <v>245</v>
      </c>
      <c r="G567" s="1" t="s">
        <v>233</v>
      </c>
      <c r="H567" s="15">
        <f t="shared" si="404"/>
        <v>1.0421439483818877</v>
      </c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T567" s="15">
        <f>AT!$W$268*1000</f>
        <v>1.0421439483818877</v>
      </c>
      <c r="U567" s="1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19"/>
      <c r="AP567" s="19"/>
      <c r="AQ567" s="19"/>
      <c r="AR567" s="19"/>
      <c r="AS567" s="19"/>
      <c r="AT567" s="19"/>
    </row>
    <row r="568" spans="1:46" x14ac:dyDescent="0.25">
      <c r="A568" s="23" t="str">
        <f t="shared" si="375"/>
        <v>CIMS.CAN.AT.Transportation Freight.Freight.MarineFuel Oil ExistingService requestedCIMS.Generic Fuels.Fuel Oil</v>
      </c>
      <c r="B568" s="1" t="s">
        <v>213</v>
      </c>
      <c r="C568" s="1" t="s">
        <v>298</v>
      </c>
      <c r="D568" s="1" t="s">
        <v>246</v>
      </c>
      <c r="E568" s="1" t="s">
        <v>239</v>
      </c>
      <c r="F568" s="1" t="s">
        <v>249</v>
      </c>
      <c r="G568" s="1" t="s">
        <v>233</v>
      </c>
      <c r="H568" s="15">
        <f t="shared" si="404"/>
        <v>1.5190786913692957</v>
      </c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T568" s="15">
        <f>AT!$C$268*1000</f>
        <v>1.5190786913692957</v>
      </c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42"/>
      <c r="AP568" s="42"/>
      <c r="AQ568" s="42"/>
      <c r="AR568" s="42"/>
      <c r="AS568" s="42"/>
      <c r="AT568" s="42"/>
    </row>
    <row r="569" spans="1:46" x14ac:dyDescent="0.25">
      <c r="A569" s="23" t="str">
        <f t="shared" si="375"/>
        <v>CIMS.CAN.AT.Transportation Freight.Freight.MarineFuel Oil StandardService requestedCIMS.Generic Fuels.Fuel Oil</v>
      </c>
      <c r="B569" s="1" t="s">
        <v>213</v>
      </c>
      <c r="C569" s="1" t="s">
        <v>298</v>
      </c>
      <c r="D569" s="1" t="s">
        <v>247</v>
      </c>
      <c r="E569" s="1" t="s">
        <v>239</v>
      </c>
      <c r="F569" s="1" t="s">
        <v>249</v>
      </c>
      <c r="G569" s="1" t="s">
        <v>233</v>
      </c>
      <c r="H569" s="15">
        <f t="shared" si="404"/>
        <v>1.3074759932726907</v>
      </c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T569" s="43">
        <f>AT!$P$268*1000</f>
        <v>1.3074759932726907</v>
      </c>
      <c r="U569" s="1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19"/>
      <c r="AP569" s="19"/>
      <c r="AQ569" s="19"/>
      <c r="AR569" s="19"/>
      <c r="AS569" s="19"/>
      <c r="AT569" s="19"/>
    </row>
    <row r="570" spans="1:46" x14ac:dyDescent="0.25">
      <c r="A570" s="23" t="str">
        <f t="shared" si="375"/>
        <v>CIMS.CAN.AT.Transportation Freight.Freight.MarineFuel Oil EfficientService requestedCIMS.Generic Fuels.Fuel Oil</v>
      </c>
      <c r="B570" s="1" t="s">
        <v>213</v>
      </c>
      <c r="C570" s="1" t="s">
        <v>298</v>
      </c>
      <c r="D570" s="1" t="s">
        <v>248</v>
      </c>
      <c r="E570" s="1" t="s">
        <v>239</v>
      </c>
      <c r="F570" s="1" t="s">
        <v>249</v>
      </c>
      <c r="G570" s="1" t="s">
        <v>233</v>
      </c>
      <c r="H570" s="15">
        <f t="shared" si="404"/>
        <v>1.0421439483818877</v>
      </c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T570" s="15">
        <f>AT!$W$268*1000</f>
        <v>1.0421439483818877</v>
      </c>
      <c r="U570" s="1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19"/>
      <c r="AP570" s="19"/>
      <c r="AQ570" s="19"/>
      <c r="AR570" s="19"/>
      <c r="AS570" s="19"/>
      <c r="AT570" s="19"/>
    </row>
    <row r="571" spans="1:46" x14ac:dyDescent="0.25">
      <c r="A571" s="23" t="str">
        <f t="shared" si="375"/>
        <v>CIMS.CAN.AT.Transportation Freight.Freight.MarineDiesel ExistingMarket share</v>
      </c>
      <c r="B571" s="1" t="s">
        <v>213</v>
      </c>
      <c r="C571" s="1" t="s">
        <v>298</v>
      </c>
      <c r="D571" s="1" t="s">
        <v>234</v>
      </c>
      <c r="E571" s="1" t="s">
        <v>240</v>
      </c>
      <c r="G571" s="1" t="s">
        <v>241</v>
      </c>
      <c r="H571" s="15">
        <f t="shared" si="404"/>
        <v>0.6583388784707519</v>
      </c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T571" s="15">
        <f>AT!$C$272</f>
        <v>0.6583388784707519</v>
      </c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42"/>
      <c r="AP571" s="42"/>
      <c r="AQ571" s="42"/>
      <c r="AR571" s="42"/>
      <c r="AS571" s="42"/>
      <c r="AT571" s="42"/>
    </row>
    <row r="572" spans="1:46" x14ac:dyDescent="0.25">
      <c r="A572" s="23" t="str">
        <f t="shared" si="375"/>
        <v>CIMS.CAN.AT.Transportation Freight.Freight.MarineFuel Oil ExistingMarket share</v>
      </c>
      <c r="B572" s="1" t="s">
        <v>213</v>
      </c>
      <c r="C572" s="1" t="s">
        <v>298</v>
      </c>
      <c r="D572" s="1" t="s">
        <v>246</v>
      </c>
      <c r="E572" s="1" t="s">
        <v>240</v>
      </c>
      <c r="G572" s="1" t="s">
        <v>241</v>
      </c>
      <c r="H572" s="15">
        <f t="shared" si="404"/>
        <v>0.3416611215292481</v>
      </c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T572" s="15">
        <f>AT!$C$278</f>
        <v>0.3416611215292481</v>
      </c>
      <c r="U572" s="1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19"/>
      <c r="AP572" s="19"/>
      <c r="AQ572" s="19"/>
      <c r="AR572" s="19"/>
      <c r="AS572" s="19"/>
      <c r="AT572" s="19"/>
    </row>
    <row r="573" spans="1:46" x14ac:dyDescent="0.25"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</row>
    <row r="574" spans="1:46" x14ac:dyDescent="0.25">
      <c r="A574" s="23" t="str">
        <f t="shared" ref="A574:A610" si="405">B574&amp;D574&amp;E574&amp;F574</f>
        <v>CIMS.CAN.TRService requestedCIMS.CAN.TR.Transportation Freight</v>
      </c>
      <c r="B574" s="1" t="s">
        <v>219</v>
      </c>
      <c r="C574" s="1" t="s">
        <v>307</v>
      </c>
      <c r="E574" s="1" t="s">
        <v>239</v>
      </c>
      <c r="F574" s="6" t="s">
        <v>220</v>
      </c>
      <c r="G574" s="1" t="s">
        <v>232</v>
      </c>
      <c r="H574" s="5">
        <f t="shared" ref="H574:R574" si="406">INDEX($T574:$AT574,MATCH(H$1,$T$2:$AT$2,0))</f>
        <v>104854260.45362788</v>
      </c>
      <c r="I574" s="5">
        <f t="shared" si="406"/>
        <v>78112820.825069323</v>
      </c>
      <c r="J574" s="5">
        <f t="shared" si="406"/>
        <v>74856993.844644561</v>
      </c>
      <c r="K574" s="5">
        <f t="shared" si="406"/>
        <v>90103544.822417259</v>
      </c>
      <c r="L574" s="5">
        <f t="shared" si="406"/>
        <v>114950430.52843009</v>
      </c>
      <c r="M574" s="5">
        <f t="shared" si="406"/>
        <v>119757322.01185405</v>
      </c>
      <c r="N574" s="5">
        <f t="shared" si="406"/>
        <v>124809413.2706728</v>
      </c>
      <c r="O574" s="5">
        <f t="shared" si="406"/>
        <v>130119211.95771362</v>
      </c>
      <c r="P574" s="5">
        <f t="shared" si="406"/>
        <v>135699863.74180132</v>
      </c>
      <c r="Q574" s="5">
        <f t="shared" si="406"/>
        <v>141565184.85298601</v>
      </c>
      <c r="R574" s="5">
        <f t="shared" si="406"/>
        <v>147729696.28790477</v>
      </c>
      <c r="T574" s="5">
        <f>SUM(TR!C$209,TR!C$247,TR!C$285,TR!C$71,TR!C$105,TR!C$173)*1000</f>
        <v>104854260.45362788</v>
      </c>
      <c r="U574" s="5">
        <f>SUM(TR!D$209,TR!D$247,TR!D$285,TR!D$71,TR!D$105,TR!D$173)*1000</f>
        <v>93945522.197021663</v>
      </c>
      <c r="V574" s="5">
        <f>SUM(TR!E$209,TR!E$247,TR!E$285,TR!E$71,TR!E$105,TR!E$173)*1000</f>
        <v>91364227.158283934</v>
      </c>
      <c r="W574" s="5">
        <f>SUM(TR!F$209,TR!F$247,TR!F$285,TR!F$71,TR!F$105,TR!F$173)*1000</f>
        <v>85228097.413501322</v>
      </c>
      <c r="X574" s="5">
        <f>SUM(TR!G$209,TR!G$247,TR!G$285,TR!G$71,TR!G$105,TR!G$173)*1000</f>
        <v>77489773.742988512</v>
      </c>
      <c r="Y574" s="5">
        <f>SUM(TR!H$209,TR!H$247,TR!H$285,TR!H$71,TR!H$105,TR!H$173)*1000</f>
        <v>78112820.825069323</v>
      </c>
      <c r="Z574" s="5">
        <f>SUM(TR!I$209,TR!I$247,TR!I$285,TR!I$71,TR!I$105,TR!I$173)*1000</f>
        <v>77421217.521793038</v>
      </c>
      <c r="AA574" s="5">
        <f>SUM(TR!J$209,TR!J$247,TR!J$285,TR!J$71,TR!J$105,TR!J$173)*1000</f>
        <v>76545600.159050465</v>
      </c>
      <c r="AB574" s="5">
        <f>SUM(TR!K$209,TR!K$247,TR!K$285,TR!K$71,TR!K$105,TR!K$173)*1000</f>
        <v>82756710.573571846</v>
      </c>
      <c r="AC574" s="5">
        <f>SUM(TR!L$209,TR!L$247,TR!L$285,TR!L$71,TR!L$105,TR!L$173)*1000</f>
        <v>66325676.675475173</v>
      </c>
      <c r="AD574" s="5">
        <f>SUM(TR!M$209,TR!M$247,TR!M$285,TR!M$71,TR!M$105,TR!M$173)*1000</f>
        <v>74856993.844644561</v>
      </c>
      <c r="AE574" s="5">
        <f>SUM(TR!N$209,TR!N$247,TR!N$285,TR!N$71,TR!N$105,TR!N$173)*1000</f>
        <v>74728798.608464628</v>
      </c>
      <c r="AF574" s="5">
        <f>SUM(TR!O$209,TR!O$247,TR!O$285,TR!O$71,TR!O$105,TR!O$173)*1000</f>
        <v>80100375.26256229</v>
      </c>
      <c r="AG574" s="5">
        <f>SUM(TR!P$209,TR!P$247,TR!P$285,TR!P$71,TR!P$105,TR!P$173)*1000</f>
        <v>76597571.079425946</v>
      </c>
      <c r="AH574" s="5">
        <f>SUM(TR!Q$209,TR!Q$247,TR!Q$285,TR!Q$71,TR!Q$105,TR!Q$173)*1000</f>
        <v>85387568.466285169</v>
      </c>
      <c r="AI574" s="5">
        <f>SUM(TR!R$209,TR!R$247,TR!R$285,TR!R$71,TR!R$105,TR!R$173)*1000</f>
        <v>90103544.822417259</v>
      </c>
      <c r="AJ574" s="5">
        <f>SUM(TR!S$209,TR!S$247,TR!S$285,TR!S$71,TR!S$105,TR!S$173)*1000</f>
        <v>102910874.43627667</v>
      </c>
      <c r="AK574" s="5">
        <f>SUM(TR!T$209,TR!T$247,TR!T$285,TR!T$71,TR!T$105,TR!T$173)*1000</f>
        <v>116602087.57646117</v>
      </c>
      <c r="AL574" s="5">
        <f>SUM(TR!U$209,TR!U$247,TR!U$285,TR!U$71,TR!U$105,TR!U$173)*1000</f>
        <v>113875666.30226839</v>
      </c>
      <c r="AM574" s="5">
        <f>SUM(TR!V$209,TR!V$247,TR!V$285,TR!V$71,TR!V$105,TR!V$173)*1000</f>
        <v>114950430.52843009</v>
      </c>
      <c r="AN574" s="5">
        <f>SUM(TR!W$209,TR!W$247,TR!W$285,TR!W$71,TR!W$105,TR!W$173)*1000</f>
        <v>109138921.0678682</v>
      </c>
      <c r="AO574" s="19">
        <f t="shared" ref="AO574" si="407">SUM(AO577:AO579)</f>
        <v>119757322.01185405</v>
      </c>
      <c r="AP574" s="19">
        <f t="shared" ref="AP574:AT574" si="408">SUM(AP577:AP579)</f>
        <v>124809413.2706728</v>
      </c>
      <c r="AQ574" s="19">
        <f t="shared" si="408"/>
        <v>130119211.95771362</v>
      </c>
      <c r="AR574" s="19">
        <f t="shared" si="408"/>
        <v>135699863.74180132</v>
      </c>
      <c r="AS574" s="19">
        <f t="shared" si="408"/>
        <v>141565184.85298601</v>
      </c>
      <c r="AT574" s="19">
        <f t="shared" si="408"/>
        <v>147729696.28790477</v>
      </c>
    </row>
    <row r="575" spans="1:46" x14ac:dyDescent="0.25">
      <c r="A575" s="23" t="str">
        <f t="shared" si="405"/>
        <v>CIMS.CAN.TR.Transportation FreightService requestedCIMS.CAN.TR.Transportation Freight.Freight</v>
      </c>
      <c r="B575" s="1" t="s">
        <v>220</v>
      </c>
      <c r="C575" s="1" t="s">
        <v>307</v>
      </c>
      <c r="E575" s="1" t="s">
        <v>239</v>
      </c>
      <c r="F575" s="1" t="s">
        <v>221</v>
      </c>
      <c r="G575" s="1" t="s">
        <v>232</v>
      </c>
      <c r="H575" s="24">
        <v>1</v>
      </c>
      <c r="I575" s="24">
        <v>1</v>
      </c>
      <c r="J575" s="24">
        <v>1</v>
      </c>
      <c r="K575" s="24">
        <v>1</v>
      </c>
      <c r="L575" s="24">
        <v>1</v>
      </c>
      <c r="M575" s="24">
        <v>1</v>
      </c>
      <c r="N575" s="24">
        <v>1</v>
      </c>
      <c r="O575" s="24">
        <v>1</v>
      </c>
      <c r="P575" s="24">
        <v>1</v>
      </c>
      <c r="Q575" s="24">
        <v>1</v>
      </c>
      <c r="R575" s="24">
        <v>1</v>
      </c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7"/>
      <c r="AP575" s="27"/>
      <c r="AQ575" s="27"/>
      <c r="AR575" s="27"/>
      <c r="AS575" s="27"/>
      <c r="AT575" s="27"/>
    </row>
    <row r="576" spans="1:46" x14ac:dyDescent="0.25">
      <c r="A576" s="23" t="str">
        <f t="shared" si="405"/>
        <v>CIMS.CAN.TR.Transportation FreightService requestedCIMS.CAN.TR.Transportation Freight.Off Road</v>
      </c>
      <c r="B576" s="1" t="s">
        <v>220</v>
      </c>
      <c r="C576" s="1" t="s">
        <v>307</v>
      </c>
      <c r="E576" s="1" t="s">
        <v>239</v>
      </c>
      <c r="F576" s="1" t="s">
        <v>222</v>
      </c>
      <c r="G576" s="1" t="s">
        <v>232</v>
      </c>
      <c r="H576" s="24">
        <f>INDEX(Inputs!$C$27:$C$41,MATCH($F576,Inputs!$B$27:$B$41,0))</f>
        <v>0.11</v>
      </c>
      <c r="I576" s="24">
        <f>INDEX(Inputs!$C$27:$C$41,MATCH($F576,Inputs!$B$27:$B$41,0))</f>
        <v>0.11</v>
      </c>
      <c r="J576" s="24">
        <f>INDEX(Inputs!$C$27:$C$41,MATCH($F576,Inputs!$B$27:$B$41,0))</f>
        <v>0.11</v>
      </c>
      <c r="K576" s="24">
        <f>INDEX(Inputs!$C$27:$C$41,MATCH($F576,Inputs!$B$27:$B$41,0))</f>
        <v>0.11</v>
      </c>
      <c r="L576" s="24">
        <f>INDEX(Inputs!$C$27:$C$41,MATCH($F576,Inputs!$B$27:$B$41,0))</f>
        <v>0.11</v>
      </c>
      <c r="M576" s="24">
        <f>INDEX(Inputs!$C$27:$C$41,MATCH($F576,Inputs!$B$27:$B$41,0))</f>
        <v>0.11</v>
      </c>
      <c r="N576" s="24">
        <f>INDEX(Inputs!$C$27:$C$41,MATCH($F576,Inputs!$B$27:$B$41,0))</f>
        <v>0.11</v>
      </c>
      <c r="O576" s="24">
        <f>INDEX(Inputs!$C$27:$C$41,MATCH($F576,Inputs!$B$27:$B$41,0))</f>
        <v>0.11</v>
      </c>
      <c r="P576" s="24">
        <f>INDEX(Inputs!$C$27:$C$41,MATCH($F576,Inputs!$B$27:$B$41,0))</f>
        <v>0.11</v>
      </c>
      <c r="Q576" s="24">
        <f>INDEX(Inputs!$C$27:$C$41,MATCH($F576,Inputs!$B$27:$B$41,0))</f>
        <v>0.11</v>
      </c>
      <c r="R576" s="24">
        <f>INDEX(Inputs!$C$27:$C$41,MATCH($F576,Inputs!$B$27:$B$41,0))</f>
        <v>0.11</v>
      </c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7"/>
      <c r="AP576" s="27"/>
      <c r="AQ576" s="27"/>
      <c r="AR576" s="27"/>
      <c r="AS576" s="27"/>
      <c r="AT576" s="27"/>
    </row>
    <row r="577" spans="1:48" x14ac:dyDescent="0.25">
      <c r="A577" s="23" t="str">
        <f t="shared" si="405"/>
        <v>CIMS.CAN.TR.Transportation Freight.FreightService requestedCIMS.CAN.TR.Transportation Freight.Freight.Land</v>
      </c>
      <c r="B577" s="1" t="s">
        <v>221</v>
      </c>
      <c r="C577" s="1" t="s">
        <v>307</v>
      </c>
      <c r="E577" s="1" t="s">
        <v>239</v>
      </c>
      <c r="F577" s="1" t="s">
        <v>223</v>
      </c>
      <c r="G577" s="1" t="s">
        <v>232</v>
      </c>
      <c r="H577" s="15">
        <f t="shared" ref="H577:R577" si="409">INDEX($T577:$AT577,MATCH(H$1,$T$2:$AT$2,0))/INDEX($T574:$AT574,MATCH(H$1,$T$2:$AT$2,0))</f>
        <v>0.84009657211902855</v>
      </c>
      <c r="I577" s="15">
        <f t="shared" si="409"/>
        <v>0.66000674254572667</v>
      </c>
      <c r="J577" s="15">
        <f t="shared" si="409"/>
        <v>0.70582370273141892</v>
      </c>
      <c r="K577" s="15">
        <f t="shared" si="409"/>
        <v>0.77043325582528366</v>
      </c>
      <c r="L577" s="15">
        <f t="shared" si="409"/>
        <v>0.81687809292198743</v>
      </c>
      <c r="M577" s="15">
        <f t="shared" si="409"/>
        <v>0.82408620561970858</v>
      </c>
      <c r="N577" s="15">
        <f t="shared" si="409"/>
        <v>0.83106357472113235</v>
      </c>
      <c r="O577" s="15">
        <f t="shared" si="409"/>
        <v>0.83781288226601436</v>
      </c>
      <c r="P577" s="15">
        <f t="shared" si="409"/>
        <v>0.84433718368437471</v>
      </c>
      <c r="Q577" s="15">
        <f t="shared" si="409"/>
        <v>0.85063987227885696</v>
      </c>
      <c r="R577" s="15">
        <f t="shared" si="409"/>
        <v>0.85672464450009589</v>
      </c>
      <c r="T577" s="5">
        <f>SUM(TR!C$209,TR!C$71,TR!C$105,TR!C$173)*1000</f>
        <v>88087704.779168606</v>
      </c>
      <c r="U577" s="5">
        <f>SUM(TR!D$209,TR!D$71,TR!D$105,TR!D$173)*1000</f>
        <v>75551617.002377808</v>
      </c>
      <c r="V577" s="5">
        <f>SUM(TR!E$209,TR!E$71,TR!E$105,TR!E$173)*1000</f>
        <v>69242298.216394648</v>
      </c>
      <c r="W577" s="5">
        <f>SUM(TR!F$209,TR!F$71,TR!F$105,TR!F$173)*1000</f>
        <v>56077663.061147504</v>
      </c>
      <c r="X577" s="5">
        <f>SUM(TR!G$209,TR!G$71,TR!G$105,TR!G$173)*1000</f>
        <v>51385597.452605799</v>
      </c>
      <c r="Y577" s="5">
        <f>SUM(TR!H$209,TR!H$71,TR!H$105,TR!H$173)*1000</f>
        <v>51554988.423812002</v>
      </c>
      <c r="Z577" s="5">
        <f>SUM(TR!I$209,TR!I$71,TR!I$105,TR!I$173)*1000</f>
        <v>47770722.647860788</v>
      </c>
      <c r="AA577" s="5">
        <f>SUM(TR!J$209,TR!J$71,TR!J$105,TR!J$173)*1000</f>
        <v>48208076.193272777</v>
      </c>
      <c r="AB577" s="5">
        <f>SUM(TR!K$209,TR!K$71,TR!K$105,TR!K$173)*1000</f>
        <v>57799346.840475857</v>
      </c>
      <c r="AC577" s="5">
        <f>SUM(TR!L$209,TR!L$71,TR!L$105,TR!L$173)*1000</f>
        <v>44719599.960892238</v>
      </c>
      <c r="AD577" s="5">
        <f>SUM(TR!M$209,TR!M$71,TR!M$105,TR!M$173)*1000</f>
        <v>52835840.570770055</v>
      </c>
      <c r="AE577" s="5">
        <f>SUM(TR!N$209,TR!N$71,TR!N$105,TR!N$173)*1000</f>
        <v>56601704.557885282</v>
      </c>
      <c r="AF577" s="5">
        <f>SUM(TR!O$209,TR!O$71,TR!O$105,TR!O$173)*1000</f>
        <v>60258164.095103472</v>
      </c>
      <c r="AG577" s="5">
        <f>SUM(TR!P$209,TR!P$71,TR!P$105,TR!P$173)*1000</f>
        <v>57706943.640005276</v>
      </c>
      <c r="AH577" s="5">
        <f>SUM(TR!Q$209,TR!Q$71,TR!Q$105,TR!Q$173)*1000</f>
        <v>67208578.316739276</v>
      </c>
      <c r="AI577" s="5">
        <f>SUM(TR!R$209,TR!R$71,TR!R$105,TR!R$173)*1000</f>
        <v>69418767.398934305</v>
      </c>
      <c r="AJ577" s="5">
        <f>SUM(TR!S$209,TR!S$71,TR!S$105,TR!S$173)*1000</f>
        <v>82329605.051331595</v>
      </c>
      <c r="AK577" s="5">
        <f>SUM(TR!T$209,TR!T$71,TR!T$105,TR!T$173)*1000</f>
        <v>97565260.347922444</v>
      </c>
      <c r="AL577" s="5">
        <f>SUM(TR!U$209,TR!U$71,TR!U$105,TR!U$173)*1000</f>
        <v>93946527.270926073</v>
      </c>
      <c r="AM577" s="5">
        <f>SUM(TR!V$209,TR!V$71,TR!V$105,TR!V$173)*1000</f>
        <v>93900488.470625371</v>
      </c>
      <c r="AN577" s="5">
        <f>SUM(TR!W$209,TR!W$71,TR!W$105,TR!W$173)*1000</f>
        <v>88777026.052533537</v>
      </c>
      <c r="AO577" s="19">
        <f t="shared" ref="AO577" si="410">SUM(AO580:AO581)</f>
        <v>98690357.091926411</v>
      </c>
      <c r="AP577" s="19">
        <f t="shared" ref="AP577:AT577" si="411">SUM(AP580:AP581)</f>
        <v>103724557.15157247</v>
      </c>
      <c r="AQ577" s="19">
        <f t="shared" si="411"/>
        <v>109015552.00847448</v>
      </c>
      <c r="AR577" s="19">
        <f t="shared" si="411"/>
        <v>114576440.77810593</v>
      </c>
      <c r="AS577" s="19">
        <f t="shared" si="411"/>
        <v>120420990.76247679</v>
      </c>
      <c r="AT577" s="19">
        <f t="shared" si="411"/>
        <v>126563671.53436235</v>
      </c>
    </row>
    <row r="578" spans="1:48" x14ac:dyDescent="0.25">
      <c r="A578" s="23" t="str">
        <f t="shared" si="405"/>
        <v>CIMS.CAN.TR.Transportation Freight.FreightService requestedCIMS.CAN.TR.Transportation Freight.Freight.Marine</v>
      </c>
      <c r="B578" s="1" t="s">
        <v>221</v>
      </c>
      <c r="C578" s="1" t="s">
        <v>307</v>
      </c>
      <c r="E578" s="1" t="s">
        <v>239</v>
      </c>
      <c r="F578" s="1" t="s">
        <v>224</v>
      </c>
      <c r="G578" s="1" t="s">
        <v>232</v>
      </c>
      <c r="H578" s="15">
        <f t="shared" ref="H578:R578" si="412">INDEX($T578:$AT578,MATCH(H$1,$T$2:$AT$2,0))/INDEX($T574:$AT574,MATCH(H$1,$T$2:$AT$2,0))</f>
        <v>0.1572212805321215</v>
      </c>
      <c r="I578" s="15">
        <f t="shared" si="412"/>
        <v>0.3369800912613744</v>
      </c>
      <c r="J578" s="15">
        <f t="shared" si="412"/>
        <v>0.29055450025003249</v>
      </c>
      <c r="K578" s="15">
        <f t="shared" si="412"/>
        <v>0.22760896175900891</v>
      </c>
      <c r="L578" s="15">
        <f t="shared" si="412"/>
        <v>0.1802187787781642</v>
      </c>
      <c r="M578" s="15">
        <f t="shared" si="412"/>
        <v>0.17298504894596173</v>
      </c>
      <c r="N578" s="15">
        <f t="shared" si="412"/>
        <v>0.16598288275685441</v>
      </c>
      <c r="O578" s="15">
        <f t="shared" si="412"/>
        <v>0.1592095886393031</v>
      </c>
      <c r="P578" s="15">
        <f t="shared" si="412"/>
        <v>0.15266210030450014</v>
      </c>
      <c r="Q578" s="15">
        <f t="shared" si="412"/>
        <v>0.14633701239023891</v>
      </c>
      <c r="R578" s="15">
        <f t="shared" si="412"/>
        <v>0.14023061530895461</v>
      </c>
      <c r="T578" s="5">
        <f>SUM(TR!C$247)*1000</f>
        <v>16485321.097767962</v>
      </c>
      <c r="U578" s="5">
        <f>SUM(TR!D$247)*1000</f>
        <v>18160588.082448859</v>
      </c>
      <c r="V578" s="5">
        <f>SUM(TR!E$247)*1000</f>
        <v>21849009.404547572</v>
      </c>
      <c r="W578" s="5">
        <f>SUM(TR!F$247)*1000</f>
        <v>28938348.997650798</v>
      </c>
      <c r="X578" s="5">
        <f>SUM(TR!G$247)*1000</f>
        <v>25880444.362189379</v>
      </c>
      <c r="Y578" s="5">
        <f>SUM(TR!H$247)*1000</f>
        <v>26322465.490315247</v>
      </c>
      <c r="Z578" s="5">
        <f>SUM(TR!I$247)*1000</f>
        <v>29409617.178842817</v>
      </c>
      <c r="AA578" s="5">
        <f>SUM(TR!J$247)*1000</f>
        <v>28113500.226762779</v>
      </c>
      <c r="AB578" s="5">
        <f>SUM(TR!K$247)*1000</f>
        <v>24733375.689107418</v>
      </c>
      <c r="AC578" s="5">
        <f>SUM(TR!L$247)*1000</f>
        <v>21409212.748588577</v>
      </c>
      <c r="AD578" s="5">
        <f>SUM(TR!M$247)*1000</f>
        <v>21750036.436750457</v>
      </c>
      <c r="AE578" s="5">
        <f>SUM(TR!N$247)*1000</f>
        <v>17832329.300505579</v>
      </c>
      <c r="AF578" s="5">
        <f>SUM(TR!O$247)*1000</f>
        <v>19610408.611839119</v>
      </c>
      <c r="AG578" s="5">
        <f>SUM(TR!P$247)*1000</f>
        <v>18660572.06827157</v>
      </c>
      <c r="AH578" s="5">
        <f>SUM(TR!Q$247)*1000</f>
        <v>17951299.792112764</v>
      </c>
      <c r="AI578" s="5">
        <f>SUM(TR!R$247)*1000</f>
        <v>20508374.287836716</v>
      </c>
      <c r="AJ578" s="5">
        <f>SUM(TR!S$247)*1000</f>
        <v>20395060.827058282</v>
      </c>
      <c r="AK578" s="5">
        <f>SUM(TR!T$247)*1000</f>
        <v>18781627.072218452</v>
      </c>
      <c r="AL578" s="5">
        <f>SUM(TR!U$247)*1000</f>
        <v>19585832.815442063</v>
      </c>
      <c r="AM578" s="5">
        <f>SUM(TR!V$247)*1000</f>
        <v>20716226.209857874</v>
      </c>
      <c r="AN578" s="5">
        <f>SUM(TR!W$247)*1000</f>
        <v>20068005.031811859</v>
      </c>
      <c r="AO578" s="47">
        <f t="shared" ref="AO578:AO580" si="413">AM578*(1+$AV578)^5</f>
        <v>20716226.209857874</v>
      </c>
      <c r="AP578" s="19">
        <f t="shared" ref="AP578:AP580" si="414">AO578*(1+$AV578)^5</f>
        <v>20716226.209857874</v>
      </c>
      <c r="AQ578" s="19">
        <f t="shared" ref="AQ578:AQ580" si="415">AP578*(1+$AV578)^5</f>
        <v>20716226.209857874</v>
      </c>
      <c r="AR578" s="19">
        <f t="shared" ref="AR578:AR580" si="416">AQ578*(1+$AV578)^5</f>
        <v>20716226.209857874</v>
      </c>
      <c r="AS578" s="19">
        <f t="shared" ref="AS578:AS580" si="417">AR578*(1+$AV578)^5</f>
        <v>20716226.209857874</v>
      </c>
      <c r="AT578" s="19">
        <f t="shared" ref="AT578:AT580" si="418">AS578*(1+$AV578)^5</f>
        <v>20716226.209857874</v>
      </c>
      <c r="AV578" s="46">
        <f t="shared" ref="AV578" si="419">AV540</f>
        <v>0</v>
      </c>
    </row>
    <row r="579" spans="1:48" x14ac:dyDescent="0.25">
      <c r="A579" s="23" t="str">
        <f t="shared" si="405"/>
        <v>CIMS.CAN.TR.Transportation Freight.FreightService requestedCIMS.CAN.TR.Transportation Freight.Freight.Air</v>
      </c>
      <c r="B579" s="1" t="s">
        <v>221</v>
      </c>
      <c r="C579" s="1" t="s">
        <v>307</v>
      </c>
      <c r="E579" s="1" t="s">
        <v>239</v>
      </c>
      <c r="F579" s="1" t="s">
        <v>225</v>
      </c>
      <c r="G579" s="1" t="s">
        <v>232</v>
      </c>
      <c r="H579" s="15">
        <f t="shared" ref="H579:R579" si="420">INDEX($T579:$AT579,MATCH(H$1,$T$2:$AT$2,0))/INDEX($T574:$AT574,MATCH(H$1,$T$2:$AT$2,0))</f>
        <v>2.6821473488497544E-3</v>
      </c>
      <c r="I579" s="15">
        <f t="shared" si="420"/>
        <v>3.0131661928990924E-3</v>
      </c>
      <c r="J579" s="15">
        <f t="shared" si="420"/>
        <v>3.6217970185485255E-3</v>
      </c>
      <c r="K579" s="15">
        <f t="shared" si="420"/>
        <v>1.9577824157074796E-3</v>
      </c>
      <c r="L579" s="15">
        <f t="shared" si="420"/>
        <v>2.9031282998484235E-3</v>
      </c>
      <c r="M579" s="15">
        <f t="shared" si="420"/>
        <v>2.9287454343297744E-3</v>
      </c>
      <c r="N579" s="15">
        <f t="shared" si="420"/>
        <v>2.9535425220131696E-3</v>
      </c>
      <c r="O579" s="15">
        <f t="shared" si="420"/>
        <v>2.9775290946825856E-3</v>
      </c>
      <c r="P579" s="15">
        <f t="shared" si="420"/>
        <v>3.0007160111251985E-3</v>
      </c>
      <c r="Q579" s="15">
        <f t="shared" si="420"/>
        <v>3.023115330904142E-3</v>
      </c>
      <c r="R579" s="15">
        <f t="shared" si="420"/>
        <v>3.0447401909495654E-3</v>
      </c>
      <c r="T579" s="5">
        <f>SUM(TR!C$285)*1000</f>
        <v>281234.57669129968</v>
      </c>
      <c r="U579" s="5">
        <f>SUM(TR!D$285)*1000</f>
        <v>233317.11219499895</v>
      </c>
      <c r="V579" s="5">
        <f>SUM(TR!E$285)*1000</f>
        <v>272919.53734171501</v>
      </c>
      <c r="W579" s="5">
        <f>SUM(TR!F$285)*1000</f>
        <v>212085.35470302196</v>
      </c>
      <c r="X579" s="5">
        <f>SUM(TR!G$285)*1000</f>
        <v>223731.92819333094</v>
      </c>
      <c r="Y579" s="5">
        <f>SUM(TR!H$285)*1000</f>
        <v>235366.91094208308</v>
      </c>
      <c r="Z579" s="5">
        <f>SUM(TR!I$285)*1000</f>
        <v>240877.69508942106</v>
      </c>
      <c r="AA579" s="5">
        <f>SUM(TR!J$285)*1000</f>
        <v>224023.73901490899</v>
      </c>
      <c r="AB579" s="5">
        <f>SUM(TR!K$285)*1000</f>
        <v>223988.04398857077</v>
      </c>
      <c r="AC579" s="5">
        <f>SUM(TR!L$285)*1000</f>
        <v>196863.96599435725</v>
      </c>
      <c r="AD579" s="5">
        <f>SUM(TR!M$285)*1000</f>
        <v>271116.83712403901</v>
      </c>
      <c r="AE579" s="5">
        <f>SUM(TR!N$285)*1000</f>
        <v>294764.7500737618</v>
      </c>
      <c r="AF579" s="5">
        <f>SUM(TR!O$285)*1000</f>
        <v>231802.55561968687</v>
      </c>
      <c r="AG579" s="5">
        <f>SUM(TR!P$285)*1000</f>
        <v>230055.37114911759</v>
      </c>
      <c r="AH579" s="5">
        <f>SUM(TR!Q$285)*1000</f>
        <v>227690.35743312506</v>
      </c>
      <c r="AI579" s="5">
        <f>SUM(TR!R$285)*1000</f>
        <v>176403.13564623924</v>
      </c>
      <c r="AJ579" s="5">
        <f>SUM(TR!S$285)*1000</f>
        <v>186208.55788678845</v>
      </c>
      <c r="AK579" s="5">
        <f>SUM(TR!T$285)*1000</f>
        <v>255200.15632027111</v>
      </c>
      <c r="AL579" s="5">
        <f>SUM(TR!U$285)*1000</f>
        <v>343306.21590022353</v>
      </c>
      <c r="AM579" s="5">
        <f>SUM(TR!V$285)*1000</f>
        <v>333715.84794684558</v>
      </c>
      <c r="AN579" s="5">
        <f>SUM(TR!W$285)*1000</f>
        <v>293889.98352279159</v>
      </c>
      <c r="AO579" s="47">
        <f t="shared" si="413"/>
        <v>350738.71006977814</v>
      </c>
      <c r="AP579" s="19">
        <f t="shared" si="414"/>
        <v>368629.90924244688</v>
      </c>
      <c r="AQ579" s="19">
        <f t="shared" si="415"/>
        <v>387433.73938126251</v>
      </c>
      <c r="AR579" s="19">
        <f t="shared" si="416"/>
        <v>407196.75383753103</v>
      </c>
      <c r="AS579" s="19">
        <f t="shared" si="417"/>
        <v>427967.88065134082</v>
      </c>
      <c r="AT579" s="19">
        <f t="shared" si="418"/>
        <v>449798.5436845565</v>
      </c>
      <c r="AV579" s="46">
        <f t="shared" si="388"/>
        <v>0.01</v>
      </c>
    </row>
    <row r="580" spans="1:48" x14ac:dyDescent="0.25">
      <c r="A580" s="23" t="str">
        <f t="shared" si="405"/>
        <v>CIMS.CAN.TR.Transportation Freight.Freight.LandService requestedCIMS.CAN.TR.Transportation Freight.Freight.Land.Light Medium</v>
      </c>
      <c r="B580" s="1" t="s">
        <v>223</v>
      </c>
      <c r="C580" s="1" t="s">
        <v>307</v>
      </c>
      <c r="E580" s="1" t="s">
        <v>239</v>
      </c>
      <c r="F580" s="1" t="s">
        <v>226</v>
      </c>
      <c r="G580" s="1" t="s">
        <v>232</v>
      </c>
      <c r="H580" s="15">
        <f t="shared" ref="H580:R580" si="421">INDEX($T580:$AT580,MATCH(H$1,$T$2:$AT$2,0))/INDEX($T577:$AT577,MATCH(H$1,$T$2:$AT$2,0))</f>
        <v>6.7634150738779292E-2</v>
      </c>
      <c r="I580" s="15">
        <f t="shared" si="421"/>
        <v>0.17516889128144456</v>
      </c>
      <c r="J580" s="15">
        <f t="shared" si="421"/>
        <v>0.23767630475184021</v>
      </c>
      <c r="K580" s="15">
        <f t="shared" si="421"/>
        <v>0.19211032913809117</v>
      </c>
      <c r="L580" s="15">
        <f t="shared" si="421"/>
        <v>0.16794236691306152</v>
      </c>
      <c r="M580" s="15">
        <f t="shared" si="421"/>
        <v>0.16794236691306158</v>
      </c>
      <c r="N580" s="15">
        <f t="shared" si="421"/>
        <v>0.16794236691306158</v>
      </c>
      <c r="O580" s="15">
        <f t="shared" si="421"/>
        <v>0.16794236691306158</v>
      </c>
      <c r="P580" s="15">
        <f t="shared" si="421"/>
        <v>0.16794236691306155</v>
      </c>
      <c r="Q580" s="15">
        <f t="shared" si="421"/>
        <v>0.16794236691306155</v>
      </c>
      <c r="R580" s="15">
        <f t="shared" si="421"/>
        <v>0.16794236691306155</v>
      </c>
      <c r="T580" s="5">
        <f>SUM(TR!C$71,TR!C$105)*1000</f>
        <v>5957737.1032673782</v>
      </c>
      <c r="U580" s="5">
        <f>SUM(TR!D$71,TR!D$105)*1000</f>
        <v>6519410.5354577927</v>
      </c>
      <c r="V580" s="5">
        <f>SUM(TR!E$71,TR!E$105)*1000</f>
        <v>6563630.3733647391</v>
      </c>
      <c r="W580" s="5">
        <f>SUM(TR!F$71,TR!F$105)*1000</f>
        <v>7772236.1623485126</v>
      </c>
      <c r="X580" s="5">
        <f>SUM(TR!G$71,TR!G$105)*1000</f>
        <v>8642672.5775530618</v>
      </c>
      <c r="Y580" s="5">
        <f>SUM(TR!H$71,TR!H$105)*1000</f>
        <v>9030830.1622268576</v>
      </c>
      <c r="Z580" s="5">
        <f>SUM(TR!I$71,TR!I$105)*1000</f>
        <v>11153319.844959581</v>
      </c>
      <c r="AA580" s="5">
        <f>SUM(TR!J$71,TR!J$105)*1000</f>
        <v>10309881.65596408</v>
      </c>
      <c r="AB580" s="5">
        <f>SUM(TR!K$71,TR!K$105)*1000</f>
        <v>11304363.595249802</v>
      </c>
      <c r="AC580" s="5">
        <f>SUM(TR!L$71,TR!L$105)*1000</f>
        <v>11146793.416763518</v>
      </c>
      <c r="AD580" s="5">
        <f>SUM(TR!M$71,TR!M$105)*1000</f>
        <v>12557827.345317986</v>
      </c>
      <c r="AE580" s="5">
        <f>SUM(TR!N$71,TR!N$105)*1000</f>
        <v>11984503.88315193</v>
      </c>
      <c r="AF580" s="5">
        <f>SUM(TR!O$71,TR!O$105)*1000</f>
        <v>12459057.068236168</v>
      </c>
      <c r="AG580" s="5">
        <f>SUM(TR!P$71,TR!P$105)*1000</f>
        <v>13423548.53063583</v>
      </c>
      <c r="AH580" s="5">
        <f>SUM(TR!Q$71,TR!Q$105)*1000</f>
        <v>13335713.663265374</v>
      </c>
      <c r="AI580" s="5">
        <f>SUM(TR!R$71,TR!R$105)*1000</f>
        <v>13336062.253369862</v>
      </c>
      <c r="AJ580" s="5">
        <f>SUM(TR!S$71,TR!S$105)*1000</f>
        <v>14130686.426067641</v>
      </c>
      <c r="AK580" s="5">
        <f>SUM(TR!T$71,TR!T$105)*1000</f>
        <v>14806363.220833099</v>
      </c>
      <c r="AL580" s="5">
        <f>SUM(TR!U$71,TR!U$105)*1000</f>
        <v>15948907.52243948</v>
      </c>
      <c r="AM580" s="5">
        <f>SUM(TR!V$71,TR!V$105)*1000</f>
        <v>15769870.288049471</v>
      </c>
      <c r="AN580" s="5">
        <f>SUM(TR!W$71,TR!W$105)*1000</f>
        <v>14783433.39028413</v>
      </c>
      <c r="AO580" s="47">
        <f t="shared" si="413"/>
        <v>16574292.161513375</v>
      </c>
      <c r="AP580" s="19">
        <f t="shared" si="414"/>
        <v>17419747.63504421</v>
      </c>
      <c r="AQ580" s="19">
        <f t="shared" si="415"/>
        <v>18308329.834637169</v>
      </c>
      <c r="AR580" s="19">
        <f t="shared" si="416"/>
        <v>19242238.656749334</v>
      </c>
      <c r="AS580" s="19">
        <f t="shared" si="417"/>
        <v>20223786.214666273</v>
      </c>
      <c r="AT580" s="19">
        <f t="shared" si="418"/>
        <v>21255402.562688086</v>
      </c>
      <c r="AV580" s="46">
        <f t="shared" si="388"/>
        <v>0.01</v>
      </c>
    </row>
    <row r="581" spans="1:48" x14ac:dyDescent="0.25">
      <c r="A581" s="23" t="str">
        <f t="shared" si="405"/>
        <v>CIMS.CAN.TR.Transportation Freight.Freight.LandService requestedCIMS.CAN.TR.Transportation Freight.Freight.Land.Heavy</v>
      </c>
      <c r="B581" s="1" t="s">
        <v>223</v>
      </c>
      <c r="C581" s="1" t="s">
        <v>307</v>
      </c>
      <c r="E581" s="1" t="s">
        <v>239</v>
      </c>
      <c r="F581" s="1" t="s">
        <v>227</v>
      </c>
      <c r="G581" s="1" t="s">
        <v>232</v>
      </c>
      <c r="H581" s="15">
        <f t="shared" ref="H581:R581" si="422">INDEX($T581:$AT581,MATCH(H$1,$T$2:$AT$2,0))/INDEX($T577:$AT577,MATCH(H$1,$T$2:$AT$2,0))</f>
        <v>0.93236584926122057</v>
      </c>
      <c r="I581" s="15">
        <f t="shared" si="422"/>
        <v>0.82483110871855536</v>
      </c>
      <c r="J581" s="15">
        <f t="shared" si="422"/>
        <v>0.76232369524816002</v>
      </c>
      <c r="K581" s="15">
        <f t="shared" si="422"/>
        <v>0.80788967086190877</v>
      </c>
      <c r="L581" s="15">
        <f t="shared" si="422"/>
        <v>0.83205763308693825</v>
      </c>
      <c r="M581" s="15">
        <f t="shared" si="422"/>
        <v>0.83205763308693848</v>
      </c>
      <c r="N581" s="15">
        <f t="shared" si="422"/>
        <v>0.83205763308693848</v>
      </c>
      <c r="O581" s="15">
        <f t="shared" si="422"/>
        <v>0.83205763308693848</v>
      </c>
      <c r="P581" s="15">
        <f t="shared" si="422"/>
        <v>0.83205763308693836</v>
      </c>
      <c r="Q581" s="15">
        <f t="shared" si="422"/>
        <v>0.83205763308693836</v>
      </c>
      <c r="R581" s="15">
        <f t="shared" si="422"/>
        <v>0.83205763308693848</v>
      </c>
      <c r="T581" s="5">
        <f>SUM(TR!C$209,TR!C$173)*1000</f>
        <v>82129967.675901219</v>
      </c>
      <c r="U581" s="5">
        <f>SUM(TR!D$209,TR!D$173)*1000</f>
        <v>69032206.466920018</v>
      </c>
      <c r="V581" s="5">
        <f>SUM(TR!E$209,TR!E$173)*1000</f>
        <v>62678667.843029916</v>
      </c>
      <c r="W581" s="5">
        <f>SUM(TR!F$209,TR!F$173)*1000</f>
        <v>48305426.898798995</v>
      </c>
      <c r="X581" s="5">
        <f>SUM(TR!G$209,TR!G$173)*1000</f>
        <v>42742924.875052743</v>
      </c>
      <c r="Y581" s="5">
        <f>SUM(TR!H$209,TR!H$173)*1000</f>
        <v>42524158.261585139</v>
      </c>
      <c r="Z581" s="5">
        <f>SUM(TR!I$209,TR!I$173)*1000</f>
        <v>36617402.802901201</v>
      </c>
      <c r="AA581" s="5">
        <f>SUM(TR!J$209,TR!J$173)*1000</f>
        <v>37898194.537308693</v>
      </c>
      <c r="AB581" s="5">
        <f>SUM(TR!K$209,TR!K$173)*1000</f>
        <v>46494983.245226063</v>
      </c>
      <c r="AC581" s="5">
        <f>SUM(TR!L$209,TR!L$173)*1000</f>
        <v>33572806.544128716</v>
      </c>
      <c r="AD581" s="5">
        <f>SUM(TR!M$209,TR!M$173)*1000</f>
        <v>40278013.22545208</v>
      </c>
      <c r="AE581" s="5">
        <f>SUM(TR!N$209,TR!N$173)*1000</f>
        <v>44617200.674733348</v>
      </c>
      <c r="AF581" s="5">
        <f>SUM(TR!O$209,TR!O$173)*1000</f>
        <v>47799107.026867308</v>
      </c>
      <c r="AG581" s="5">
        <f>SUM(TR!P$209,TR!P$173)*1000</f>
        <v>44283395.109369449</v>
      </c>
      <c r="AH581" s="5">
        <f>SUM(TR!Q$209,TR!Q$173)*1000</f>
        <v>53872864.653473906</v>
      </c>
      <c r="AI581" s="5">
        <f>SUM(TR!R$209,TR!R$173)*1000</f>
        <v>56082705.145564437</v>
      </c>
      <c r="AJ581" s="5">
        <f>SUM(TR!S$209,TR!S$173)*1000</f>
        <v>68198918.625263959</v>
      </c>
      <c r="AK581" s="5">
        <f>SUM(TR!T$209,TR!T$173)*1000</f>
        <v>82758897.127089351</v>
      </c>
      <c r="AL581" s="5">
        <f>SUM(TR!U$209,TR!U$173)*1000</f>
        <v>77997619.748486608</v>
      </c>
      <c r="AM581" s="5">
        <f>SUM(TR!V$209,TR!V$173)*1000</f>
        <v>78130618.182575881</v>
      </c>
      <c r="AN581" s="5">
        <f>SUM(TR!W$209,TR!W$173)*1000</f>
        <v>73993592.662249416</v>
      </c>
      <c r="AO581" s="19">
        <f t="shared" ref="AO581" si="423">SUM(AO582:AO583)</f>
        <v>82116064.930413038</v>
      </c>
      <c r="AP581" s="19">
        <f t="shared" ref="AP581:AT581" si="424">SUM(AP582:AP583)</f>
        <v>86304809.516528264</v>
      </c>
      <c r="AQ581" s="19">
        <f t="shared" si="424"/>
        <v>90707222.173837319</v>
      </c>
      <c r="AR581" s="19">
        <f t="shared" si="424"/>
        <v>95334202.121356592</v>
      </c>
      <c r="AS581" s="19">
        <f t="shared" si="424"/>
        <v>100197204.54781051</v>
      </c>
      <c r="AT581" s="19">
        <f t="shared" si="424"/>
        <v>105308268.97167426</v>
      </c>
    </row>
    <row r="582" spans="1:48" x14ac:dyDescent="0.25">
      <c r="A582" s="23" t="str">
        <f t="shared" si="405"/>
        <v>CIMS.CAN.TR.Transportation Freight.Freight.Land.HeavyTrucksMarket share</v>
      </c>
      <c r="B582" s="1" t="s">
        <v>227</v>
      </c>
      <c r="C582" s="1" t="s">
        <v>307</v>
      </c>
      <c r="D582" s="1" t="s">
        <v>253</v>
      </c>
      <c r="E582" s="1" t="s">
        <v>240</v>
      </c>
      <c r="G582" s="1" t="s">
        <v>241</v>
      </c>
      <c r="H582" s="15">
        <f t="shared" ref="H582:R582" si="425">INDEX($T582:$AT582,MATCH(H$1,$T$2:$AT$2,0))/INDEX($T581:$AT581,MATCH(H$1,$T$2:$AT$2,0))</f>
        <v>0.2384315883733521</v>
      </c>
      <c r="I582" s="15">
        <f t="shared" si="425"/>
        <v>0.45668948585446989</v>
      </c>
      <c r="J582" s="15">
        <f t="shared" si="425"/>
        <v>0.3379241400122221</v>
      </c>
      <c r="K582" s="15">
        <f t="shared" si="425"/>
        <v>0.31360967212133189</v>
      </c>
      <c r="L582" s="15">
        <f t="shared" si="425"/>
        <v>0.26149615247874097</v>
      </c>
      <c r="M582" s="15">
        <f t="shared" si="425"/>
        <v>0.26149615247874097</v>
      </c>
      <c r="N582" s="15">
        <f t="shared" si="425"/>
        <v>0.26149615247874092</v>
      </c>
      <c r="O582" s="15">
        <f t="shared" si="425"/>
        <v>0.26149615247874092</v>
      </c>
      <c r="P582" s="15">
        <f t="shared" si="425"/>
        <v>0.26149615247874086</v>
      </c>
      <c r="Q582" s="15">
        <f t="shared" si="425"/>
        <v>0.26149615247874086</v>
      </c>
      <c r="R582" s="15">
        <f t="shared" si="425"/>
        <v>0.26149615247874086</v>
      </c>
      <c r="T582" s="5">
        <f>SUM(TR!C$173)*1000</f>
        <v>19582378.646017194</v>
      </c>
      <c r="U582" s="5">
        <f>SUM(TR!D$173)*1000</f>
        <v>16589867.779101711</v>
      </c>
      <c r="V582" s="5">
        <f>SUM(TR!E$173)*1000</f>
        <v>16448025.652778793</v>
      </c>
      <c r="W582" s="5">
        <f>SUM(TR!F$173)*1000</f>
        <v>17972414.156974986</v>
      </c>
      <c r="X582" s="5">
        <f>SUM(TR!G$173)*1000</f>
        <v>20603365.812195368</v>
      </c>
      <c r="Y582" s="5">
        <f>SUM(TR!H$173)*1000</f>
        <v>19420335.972877424</v>
      </c>
      <c r="Z582" s="5">
        <f>SUM(TR!I$173)*1000</f>
        <v>14995765.064762972</v>
      </c>
      <c r="AA582" s="5">
        <f>SUM(TR!J$173)*1000</f>
        <v>17363017.850868378</v>
      </c>
      <c r="AB582" s="5">
        <f>SUM(TR!K$173)*1000</f>
        <v>17932903.113880169</v>
      </c>
      <c r="AC582" s="5">
        <f>SUM(TR!L$173)*1000</f>
        <v>13730509.676471492</v>
      </c>
      <c r="AD582" s="5">
        <f>SUM(TR!M$173)*1000</f>
        <v>13610912.980611803</v>
      </c>
      <c r="AE582" s="5">
        <f>SUM(TR!N$173)*1000</f>
        <v>12662590.973937437</v>
      </c>
      <c r="AF582" s="5">
        <f>SUM(TR!O$173)*1000</f>
        <v>14145184.469900982</v>
      </c>
      <c r="AG582" s="5">
        <f>SUM(TR!P$173)*1000</f>
        <v>16004699.748086248</v>
      </c>
      <c r="AH582" s="5">
        <f>SUM(TR!Q$173)*1000</f>
        <v>16939707.657967493</v>
      </c>
      <c r="AI582" s="5">
        <f>SUM(TR!R$173)*1000</f>
        <v>17588078.772377796</v>
      </c>
      <c r="AJ582" s="5">
        <f>SUM(TR!S$173)*1000</f>
        <v>20456164.395574387</v>
      </c>
      <c r="AK582" s="5">
        <f>SUM(TR!T$173)*1000</f>
        <v>20563569.822117459</v>
      </c>
      <c r="AL582" s="5">
        <f>SUM(TR!U$173)*1000</f>
        <v>19083138.653204683</v>
      </c>
      <c r="AM582" s="5">
        <f>SUM(TR!V$173)*1000</f>
        <v>20430856.045529153</v>
      </c>
      <c r="AN582" s="5">
        <f>SUM(TR!W$173)*1000</f>
        <v>19571727.921187401</v>
      </c>
      <c r="AO582" s="47">
        <f t="shared" ref="AO582:AO583" si="426">AM582*(1+$AV582)^5</f>
        <v>21473035.03599748</v>
      </c>
      <c r="AP582" s="19">
        <f t="shared" ref="AP582:AP583" si="427">AO582*(1+$AV582)^5</f>
        <v>22568375.628982764</v>
      </c>
      <c r="AQ582" s="19">
        <f t="shared" ref="AQ582:AQ583" si="428">AP582*(1+$AV582)^5</f>
        <v>23719589.60049279</v>
      </c>
      <c r="AR582" s="19">
        <f t="shared" ref="AR582:AR583" si="429">AQ582*(1+$AV582)^5</f>
        <v>24929527.054365363</v>
      </c>
      <c r="AS582" s="19">
        <f t="shared" ref="AS582:AS583" si="430">AR582*(1+$AV582)^5</f>
        <v>26201183.478377845</v>
      </c>
      <c r="AT582" s="19">
        <f t="shared" ref="AT582:AT583" si="431">AS582*(1+$AV582)^5</f>
        <v>27537707.160289191</v>
      </c>
      <c r="AV582" s="46">
        <f t="shared" si="401"/>
        <v>0.01</v>
      </c>
    </row>
    <row r="583" spans="1:48" x14ac:dyDescent="0.25">
      <c r="A583" s="23" t="str">
        <f t="shared" si="405"/>
        <v>CIMS.CAN.TR.Transportation Freight.Freight.Land.HeavyRailMarket share</v>
      </c>
      <c r="B583" s="1" t="s">
        <v>227</v>
      </c>
      <c r="C583" s="1" t="s">
        <v>307</v>
      </c>
      <c r="D583" s="1" t="s">
        <v>55</v>
      </c>
      <c r="E583" s="1" t="s">
        <v>240</v>
      </c>
      <c r="G583" s="1" t="s">
        <v>241</v>
      </c>
      <c r="H583" s="15">
        <f t="shared" ref="H583:R583" si="432">INDEX($T583:$AT583,MATCH(H$1,$T$2:$AT$2,0))/INDEX($T581:$AT581,MATCH(H$1,$T$2:$AT$2,0))</f>
        <v>0.76156841162664801</v>
      </c>
      <c r="I583" s="15">
        <f t="shared" si="432"/>
        <v>0.54331051414553022</v>
      </c>
      <c r="J583" s="15">
        <f t="shared" si="432"/>
        <v>0.66207585998777785</v>
      </c>
      <c r="K583" s="15">
        <f t="shared" si="432"/>
        <v>0.68639032787866805</v>
      </c>
      <c r="L583" s="15">
        <f t="shared" si="432"/>
        <v>0.73850384752125908</v>
      </c>
      <c r="M583" s="15">
        <f t="shared" si="432"/>
        <v>0.73850384752125919</v>
      </c>
      <c r="N583" s="15">
        <f t="shared" si="432"/>
        <v>0.73850384752125908</v>
      </c>
      <c r="O583" s="15">
        <f t="shared" si="432"/>
        <v>0.73850384752125908</v>
      </c>
      <c r="P583" s="15">
        <f t="shared" si="432"/>
        <v>0.73850384752125908</v>
      </c>
      <c r="Q583" s="15">
        <f t="shared" si="432"/>
        <v>0.73850384752125908</v>
      </c>
      <c r="R583" s="15">
        <f t="shared" si="432"/>
        <v>0.73850384752125908</v>
      </c>
      <c r="T583" s="5">
        <f>SUM(TR!C$209)*1000</f>
        <v>62547589.029884033</v>
      </c>
      <c r="U583" s="5">
        <f>SUM(TR!D$209)*1000</f>
        <v>52442338.687818311</v>
      </c>
      <c r="V583" s="5">
        <f>SUM(TR!E$209)*1000</f>
        <v>46230642.190251119</v>
      </c>
      <c r="W583" s="5">
        <f>SUM(TR!F$209)*1000</f>
        <v>30333012.741824009</v>
      </c>
      <c r="X583" s="5">
        <f>SUM(TR!G$209)*1000</f>
        <v>22139559.062857375</v>
      </c>
      <c r="Y583" s="5">
        <f>SUM(TR!H$209)*1000</f>
        <v>23103822.288707718</v>
      </c>
      <c r="Z583" s="5">
        <f>SUM(TR!I$209)*1000</f>
        <v>21621637.738138229</v>
      </c>
      <c r="AA583" s="5">
        <f>SUM(TR!J$209)*1000</f>
        <v>20535176.686440319</v>
      </c>
      <c r="AB583" s="5">
        <f>SUM(TR!K$209)*1000</f>
        <v>28562080.13134589</v>
      </c>
      <c r="AC583" s="5">
        <f>SUM(TR!L$209)*1000</f>
        <v>19842296.867657226</v>
      </c>
      <c r="AD583" s="5">
        <f>SUM(TR!M$209)*1000</f>
        <v>26667100.244840275</v>
      </c>
      <c r="AE583" s="5">
        <f>SUM(TR!N$209)*1000</f>
        <v>31954609.700795915</v>
      </c>
      <c r="AF583" s="5">
        <f>SUM(TR!O$209)*1000</f>
        <v>33653922.556966327</v>
      </c>
      <c r="AG583" s="5">
        <f>SUM(TR!P$209)*1000</f>
        <v>28278695.361283198</v>
      </c>
      <c r="AH583" s="5">
        <f>SUM(TR!Q$209)*1000</f>
        <v>36933156.995506421</v>
      </c>
      <c r="AI583" s="5">
        <f>SUM(TR!R$209)*1000</f>
        <v>38494626.37318664</v>
      </c>
      <c r="AJ583" s="5">
        <f>SUM(TR!S$209)*1000</f>
        <v>47742754.229689568</v>
      </c>
      <c r="AK583" s="5">
        <f>SUM(TR!T$209)*1000</f>
        <v>62195327.304971881</v>
      </c>
      <c r="AL583" s="5">
        <f>SUM(TR!U$209)*1000</f>
        <v>58914481.095281921</v>
      </c>
      <c r="AM583" s="5">
        <f>SUM(TR!V$209)*1000</f>
        <v>57699762.137046732</v>
      </c>
      <c r="AN583" s="5">
        <f>SUM(TR!W$209)*1000</f>
        <v>54421864.741062008</v>
      </c>
      <c r="AO583" s="47">
        <f t="shared" si="426"/>
        <v>60643029.894415565</v>
      </c>
      <c r="AP583" s="19">
        <f t="shared" si="427"/>
        <v>63736433.887545496</v>
      </c>
      <c r="AQ583" s="19">
        <f t="shared" si="428"/>
        <v>66987632.573344529</v>
      </c>
      <c r="AR583" s="19">
        <f t="shared" si="429"/>
        <v>70404675.066991225</v>
      </c>
      <c r="AS583" s="19">
        <f t="shared" si="430"/>
        <v>73996021.069432661</v>
      </c>
      <c r="AT583" s="19">
        <f t="shared" si="431"/>
        <v>77770561.811385065</v>
      </c>
      <c r="AV583" s="46">
        <f t="shared" si="401"/>
        <v>0.01</v>
      </c>
    </row>
    <row r="584" spans="1:48" x14ac:dyDescent="0.25">
      <c r="A584" s="23" t="str">
        <f t="shared" si="405"/>
        <v>CIMS.CAN.TR.Transportation Freight.Freight.Land.Light MediumOutput</v>
      </c>
      <c r="B584" s="1" t="s">
        <v>226</v>
      </c>
      <c r="C584" s="1" t="s">
        <v>307</v>
      </c>
      <c r="E584" s="1" t="s">
        <v>251</v>
      </c>
      <c r="G584" s="1" t="s">
        <v>232</v>
      </c>
      <c r="H584" s="15">
        <f t="shared" ref="H584:H610" si="433">T584</f>
        <v>18.062280800253905</v>
      </c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T584" s="15">
        <f>AVERAGE(CAN!$C$42:$W$42)/1000</f>
        <v>18.062280800253905</v>
      </c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42"/>
      <c r="AP584" s="42"/>
      <c r="AQ584" s="42"/>
      <c r="AR584" s="42"/>
      <c r="AS584" s="42"/>
      <c r="AT584" s="42"/>
    </row>
    <row r="585" spans="1:48" x14ac:dyDescent="0.25">
      <c r="A585" s="23" t="str">
        <f t="shared" si="405"/>
        <v>CIMS.CAN.TR.Transportation Freight.Freight.Land.Light MediumDiesel ExistingService requestedCIMS.CAN.TR.Fuel Blends.Diesel_Transportation</v>
      </c>
      <c r="B585" s="1" t="s">
        <v>226</v>
      </c>
      <c r="C585" s="1" t="s">
        <v>307</v>
      </c>
      <c r="D585" s="1" t="s">
        <v>234</v>
      </c>
      <c r="E585" s="1" t="s">
        <v>239</v>
      </c>
      <c r="F585" s="1" t="s">
        <v>350</v>
      </c>
      <c r="G585" s="1" t="s">
        <v>233</v>
      </c>
      <c r="H585" s="15">
        <f t="shared" si="433"/>
        <v>8.019236191841717</v>
      </c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T585" s="15">
        <f>TR!$C$56*1000</f>
        <v>8.019236191841717</v>
      </c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42"/>
      <c r="AP585" s="42"/>
      <c r="AQ585" s="42"/>
      <c r="AR585" s="42"/>
      <c r="AS585" s="42"/>
      <c r="AT585" s="42"/>
    </row>
    <row r="586" spans="1:48" x14ac:dyDescent="0.25">
      <c r="A586" s="23" t="str">
        <f t="shared" si="405"/>
        <v>CIMS.CAN.TR.Transportation Freight.Freight.Land.Light MediumDiesel StandardService requestedCIMS.CAN.TR.Fuel Blends.Diesel_Transportation</v>
      </c>
      <c r="B586" s="1" t="s">
        <v>226</v>
      </c>
      <c r="C586" s="1" t="s">
        <v>307</v>
      </c>
      <c r="D586" s="1" t="s">
        <v>235</v>
      </c>
      <c r="E586" s="1" t="s">
        <v>239</v>
      </c>
      <c r="F586" s="1" t="s">
        <v>350</v>
      </c>
      <c r="G586" s="1" t="s">
        <v>233</v>
      </c>
      <c r="H586" s="15">
        <f t="shared" si="433"/>
        <v>6.8816861885125507</v>
      </c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T586" s="15">
        <f>TR!$M$56*1000</f>
        <v>6.8816861885125507</v>
      </c>
      <c r="U586" s="1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19"/>
      <c r="AP586" s="19"/>
      <c r="AQ586" s="19"/>
      <c r="AR586" s="19"/>
      <c r="AS586" s="19"/>
      <c r="AT586" s="19"/>
    </row>
    <row r="587" spans="1:48" x14ac:dyDescent="0.25">
      <c r="A587" s="23" t="str">
        <f t="shared" si="405"/>
        <v>CIMS.CAN.TR.Transportation Freight.Freight.Land.Light MediumDiesel EfficientService requestedCIMS.CAN.TR.Fuel Blends.Diesel_Transportation</v>
      </c>
      <c r="B587" s="1" t="s">
        <v>226</v>
      </c>
      <c r="C587" s="1" t="s">
        <v>307</v>
      </c>
      <c r="D587" s="1" t="s">
        <v>236</v>
      </c>
      <c r="E587" s="1" t="s">
        <v>239</v>
      </c>
      <c r="F587" s="1" t="s">
        <v>350</v>
      </c>
      <c r="G587" s="1" t="s">
        <v>233</v>
      </c>
      <c r="H587" s="15">
        <f t="shared" si="433"/>
        <v>6.0311066209151019</v>
      </c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T587" s="15">
        <f>TR!$W$56*1000</f>
        <v>6.0311066209151019</v>
      </c>
      <c r="U587" s="1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19"/>
      <c r="AP587" s="19"/>
      <c r="AQ587" s="19"/>
      <c r="AR587" s="19"/>
      <c r="AS587" s="19"/>
      <c r="AT587" s="19"/>
    </row>
    <row r="588" spans="1:48" x14ac:dyDescent="0.25">
      <c r="A588" s="23" t="str">
        <f t="shared" si="405"/>
        <v>CIMS.CAN.TR.Transportation Freight.Freight.Land.Light MediumGasoline ExistingService requestedCIMS.CAN.TR.Fuel Blends.Gasoline_Transportation</v>
      </c>
      <c r="B588" s="1" t="s">
        <v>226</v>
      </c>
      <c r="C588" s="1" t="s">
        <v>307</v>
      </c>
      <c r="D588" s="1" t="s">
        <v>242</v>
      </c>
      <c r="E588" s="1" t="s">
        <v>239</v>
      </c>
      <c r="F588" s="1" t="s">
        <v>351</v>
      </c>
      <c r="G588" s="1" t="s">
        <v>233</v>
      </c>
      <c r="H588" s="15">
        <f t="shared" si="433"/>
        <v>8.019236191841717</v>
      </c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T588" s="15">
        <f>TR!$C$56*1000</f>
        <v>8.019236191841717</v>
      </c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42"/>
      <c r="AP588" s="42"/>
      <c r="AQ588" s="42"/>
      <c r="AR588" s="42"/>
      <c r="AS588" s="42"/>
      <c r="AT588" s="42"/>
    </row>
    <row r="589" spans="1:48" x14ac:dyDescent="0.25">
      <c r="A589" s="23" t="str">
        <f t="shared" si="405"/>
        <v>CIMS.CAN.TR.Transportation Freight.Freight.Land.Light MediumGasoline StandardService requestedCIMS.CAN.TR.Fuel Blends.Gasoline_Transportation</v>
      </c>
      <c r="B589" s="1" t="s">
        <v>226</v>
      </c>
      <c r="C589" s="1" t="s">
        <v>307</v>
      </c>
      <c r="D589" s="1" t="s">
        <v>243</v>
      </c>
      <c r="E589" s="1" t="s">
        <v>239</v>
      </c>
      <c r="F589" s="1" t="s">
        <v>351</v>
      </c>
      <c r="G589" s="1" t="s">
        <v>233</v>
      </c>
      <c r="H589" s="15">
        <f t="shared" si="433"/>
        <v>6.8816861885125507</v>
      </c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T589" s="15">
        <f>TR!$M$56*1000</f>
        <v>6.8816861885125507</v>
      </c>
      <c r="U589" s="1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19"/>
      <c r="AP589" s="19"/>
      <c r="AQ589" s="19"/>
      <c r="AR589" s="19"/>
      <c r="AS589" s="19"/>
      <c r="AT589" s="19"/>
    </row>
    <row r="590" spans="1:48" x14ac:dyDescent="0.25">
      <c r="A590" s="23" t="str">
        <f t="shared" si="405"/>
        <v>CIMS.CAN.TR.Transportation Freight.Freight.Land.Light MediumGasoline EfficientService requestedCIMS.CAN.TR.Fuel Blends.Gasoline_Transportation</v>
      </c>
      <c r="B590" s="1" t="s">
        <v>226</v>
      </c>
      <c r="C590" s="1" t="s">
        <v>307</v>
      </c>
      <c r="D590" s="1" t="s">
        <v>244</v>
      </c>
      <c r="E590" s="1" t="s">
        <v>239</v>
      </c>
      <c r="F590" s="1" t="s">
        <v>351</v>
      </c>
      <c r="G590" s="1" t="s">
        <v>233</v>
      </c>
      <c r="H590" s="15">
        <f t="shared" si="433"/>
        <v>6.0311066209151019</v>
      </c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T590" s="15">
        <f>TR!$W$56*1000</f>
        <v>6.0311066209151019</v>
      </c>
      <c r="U590" s="1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19"/>
      <c r="AP590" s="19"/>
      <c r="AQ590" s="19"/>
      <c r="AR590" s="19"/>
      <c r="AS590" s="19"/>
      <c r="AT590" s="19"/>
    </row>
    <row r="591" spans="1:48" x14ac:dyDescent="0.25">
      <c r="A591" s="23" t="str">
        <f t="shared" si="405"/>
        <v>CIMS.CAN.TR.Transportation Freight.Freight.Land.Light MediumDiesel ExistingMarket share</v>
      </c>
      <c r="B591" s="1" t="s">
        <v>226</v>
      </c>
      <c r="C591" s="1" t="s">
        <v>307</v>
      </c>
      <c r="D591" s="1" t="s">
        <v>234</v>
      </c>
      <c r="E591" s="1" t="s">
        <v>240</v>
      </c>
      <c r="G591" s="1" t="s">
        <v>241</v>
      </c>
      <c r="H591" s="15">
        <f t="shared" si="433"/>
        <v>0.26462412975784894</v>
      </c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T591" s="15">
        <f>TR!$C$60</f>
        <v>0.26462412975784894</v>
      </c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42"/>
      <c r="AP591" s="42"/>
      <c r="AQ591" s="42"/>
      <c r="AR591" s="42"/>
      <c r="AS591" s="42"/>
      <c r="AT591" s="42"/>
    </row>
    <row r="592" spans="1:48" x14ac:dyDescent="0.25">
      <c r="A592" s="23" t="str">
        <f t="shared" si="405"/>
        <v>CIMS.CAN.TR.Transportation Freight.Freight.Land.Light MediumGasoline ExistingMarket share</v>
      </c>
      <c r="B592" s="1" t="s">
        <v>226</v>
      </c>
      <c r="C592" s="1" t="s">
        <v>307</v>
      </c>
      <c r="D592" s="1" t="s">
        <v>242</v>
      </c>
      <c r="E592" s="1" t="s">
        <v>240</v>
      </c>
      <c r="G592" s="1" t="s">
        <v>241</v>
      </c>
      <c r="H592" s="15">
        <f t="shared" si="433"/>
        <v>0.68695966244995621</v>
      </c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T592" s="15">
        <f>TR!$C$62</f>
        <v>0.68695966244995621</v>
      </c>
      <c r="U592" s="1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19"/>
      <c r="AP592" s="19"/>
      <c r="AQ592" s="19"/>
      <c r="AR592" s="19"/>
      <c r="AS592" s="19"/>
      <c r="AT592" s="19"/>
    </row>
    <row r="593" spans="1:46" x14ac:dyDescent="0.25">
      <c r="A593" s="23" t="str">
        <f t="shared" si="405"/>
        <v>CIMS.CAN.TR.Transportation Freight.Freight.Land.Light MediumPropaneMarket share</v>
      </c>
      <c r="B593" s="1" t="s">
        <v>226</v>
      </c>
      <c r="C593" s="1" t="s">
        <v>307</v>
      </c>
      <c r="D593" s="1" t="s">
        <v>1</v>
      </c>
      <c r="E593" s="1" t="s">
        <v>240</v>
      </c>
      <c r="G593" s="1" t="s">
        <v>241</v>
      </c>
      <c r="H593" s="15">
        <f t="shared" si="433"/>
        <v>4.8050630580920954E-2</v>
      </c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T593" s="15">
        <f>TR!$C$67</f>
        <v>4.8050630580920954E-2</v>
      </c>
      <c r="U593" s="1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19"/>
      <c r="AP593" s="19"/>
      <c r="AQ593" s="19"/>
      <c r="AR593" s="19"/>
      <c r="AS593" s="19"/>
      <c r="AT593" s="19"/>
    </row>
    <row r="594" spans="1:46" x14ac:dyDescent="0.25">
      <c r="A594" s="23" t="str">
        <f t="shared" si="405"/>
        <v>CIMS.CAN.TR.Transportation Freight.Freight.Land.Heavy.TrucksOutput</v>
      </c>
      <c r="B594" s="1" t="s">
        <v>228</v>
      </c>
      <c r="C594" s="1" t="s">
        <v>307</v>
      </c>
      <c r="E594" s="1" t="s">
        <v>251</v>
      </c>
      <c r="G594" s="1" t="s">
        <v>232</v>
      </c>
      <c r="H594" s="15">
        <f t="shared" si="433"/>
        <v>593.0729841188803</v>
      </c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T594" s="15">
        <f>AVERAGE(CAN!$C$178:$W$178)/1000</f>
        <v>593.0729841188803</v>
      </c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42"/>
      <c r="AP594" s="42"/>
      <c r="AQ594" s="42"/>
      <c r="AR594" s="42"/>
      <c r="AS594" s="42"/>
      <c r="AT594" s="42"/>
    </row>
    <row r="595" spans="1:46" x14ac:dyDescent="0.25">
      <c r="A595" s="23" t="str">
        <f t="shared" si="405"/>
        <v>CIMS.CAN.TR.Transportation Freight.Freight.Land.Heavy.TrucksDiesel ExistingService requestedCIMS.CAN.TR.Fuel Blends.Diesel_Transportation</v>
      </c>
      <c r="B595" s="1" t="s">
        <v>228</v>
      </c>
      <c r="C595" s="1" t="s">
        <v>307</v>
      </c>
      <c r="D595" s="1" t="s">
        <v>234</v>
      </c>
      <c r="E595" s="1" t="s">
        <v>239</v>
      </c>
      <c r="F595" s="1" t="s">
        <v>350</v>
      </c>
      <c r="G595" s="1" t="s">
        <v>233</v>
      </c>
      <c r="H595" s="15">
        <f t="shared" si="433"/>
        <v>2.0308199896894732</v>
      </c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T595" s="15">
        <f>TR!$C$192*1000</f>
        <v>2.0308199896894732</v>
      </c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42"/>
      <c r="AP595" s="42"/>
      <c r="AQ595" s="42"/>
      <c r="AR595" s="42"/>
      <c r="AS595" s="42"/>
      <c r="AT595" s="42"/>
    </row>
    <row r="596" spans="1:46" x14ac:dyDescent="0.25">
      <c r="A596" s="23" t="str">
        <f t="shared" si="405"/>
        <v>CIMS.CAN.TR.Transportation Freight.Freight.Land.Heavy.TrucksDiesel StandardService requestedCIMS.CAN.TR.Fuel Blends.Diesel_Transportation</v>
      </c>
      <c r="B596" s="1" t="s">
        <v>228</v>
      </c>
      <c r="C596" s="1" t="s">
        <v>307</v>
      </c>
      <c r="D596" s="1" t="s">
        <v>235</v>
      </c>
      <c r="E596" s="1" t="s">
        <v>239</v>
      </c>
      <c r="F596" s="1" t="s">
        <v>350</v>
      </c>
      <c r="G596" s="1" t="s">
        <v>233</v>
      </c>
      <c r="H596" s="15">
        <f t="shared" si="433"/>
        <v>1.9435644333557149</v>
      </c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T596" s="43">
        <f>TR!$G$192*1000</f>
        <v>1.9435644333557149</v>
      </c>
      <c r="U596" s="1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19"/>
      <c r="AP596" s="19"/>
      <c r="AQ596" s="19"/>
      <c r="AR596" s="19"/>
      <c r="AS596" s="19"/>
      <c r="AT596" s="19"/>
    </row>
    <row r="597" spans="1:46" x14ac:dyDescent="0.25">
      <c r="A597" s="23" t="str">
        <f t="shared" si="405"/>
        <v>CIMS.CAN.TR.Transportation Freight.Freight.Land.Heavy.TrucksDiesel EfficientService requestedCIMS.CAN.TR.Fuel Blends.Diesel_Transportation</v>
      </c>
      <c r="B597" s="1" t="s">
        <v>228</v>
      </c>
      <c r="C597" s="1" t="s">
        <v>307</v>
      </c>
      <c r="D597" s="1" t="s">
        <v>236</v>
      </c>
      <c r="E597" s="1" t="s">
        <v>239</v>
      </c>
      <c r="F597" s="1" t="s">
        <v>350</v>
      </c>
      <c r="G597" s="1" t="s">
        <v>233</v>
      </c>
      <c r="H597" s="15">
        <f t="shared" si="433"/>
        <v>2.183603520961229</v>
      </c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T597" s="15">
        <f>TR!$W$192*1000</f>
        <v>2.183603520961229</v>
      </c>
      <c r="U597" s="1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19"/>
      <c r="AP597" s="19"/>
      <c r="AQ597" s="19"/>
      <c r="AR597" s="19"/>
      <c r="AS597" s="19"/>
      <c r="AT597" s="19"/>
    </row>
    <row r="598" spans="1:46" x14ac:dyDescent="0.25">
      <c r="A598" s="23" t="str">
        <f t="shared" si="405"/>
        <v>CIMS.CAN.TR.Transportation Freight.Freight.Land.Heavy.TrucksDiesel ExistingMarket share</v>
      </c>
      <c r="B598" s="1" t="s">
        <v>228</v>
      </c>
      <c r="C598" s="1" t="s">
        <v>307</v>
      </c>
      <c r="D598" s="1" t="s">
        <v>234</v>
      </c>
      <c r="E598" s="1" t="s">
        <v>240</v>
      </c>
      <c r="G598" s="1" t="s">
        <v>241</v>
      </c>
      <c r="H598" s="15">
        <f t="shared" si="433"/>
        <v>1</v>
      </c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T598" s="15">
        <f>TR!$C$196</f>
        <v>1</v>
      </c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42"/>
      <c r="AP598" s="42"/>
      <c r="AQ598" s="42"/>
      <c r="AR598" s="42"/>
      <c r="AS598" s="42"/>
      <c r="AT598" s="42"/>
    </row>
    <row r="599" spans="1:46" x14ac:dyDescent="0.25">
      <c r="A599" s="23" t="str">
        <f t="shared" si="405"/>
        <v>CIMS.CAN.TR.Transportation Freight.Freight.Land.Heavy.RailDiesel ExistingService requestedCIMS.Generic Fuels.Diesel</v>
      </c>
      <c r="B599" s="1" t="s">
        <v>229</v>
      </c>
      <c r="C599" s="1" t="s">
        <v>307</v>
      </c>
      <c r="D599" s="1" t="s">
        <v>234</v>
      </c>
      <c r="E599" s="1" t="s">
        <v>239</v>
      </c>
      <c r="F599" s="1" t="s">
        <v>245</v>
      </c>
      <c r="G599" s="1" t="s">
        <v>233</v>
      </c>
      <c r="H599" s="15">
        <f t="shared" si="433"/>
        <v>0.25272353811187831</v>
      </c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T599" s="15">
        <f>TR!$C$230*1000</f>
        <v>0.25272353811187831</v>
      </c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42"/>
      <c r="AP599" s="42"/>
      <c r="AQ599" s="42"/>
      <c r="AR599" s="42"/>
      <c r="AS599" s="42"/>
      <c r="AT599" s="42"/>
    </row>
    <row r="600" spans="1:46" x14ac:dyDescent="0.25">
      <c r="A600" s="23" t="str">
        <f t="shared" si="405"/>
        <v>CIMS.CAN.TR.Transportation Freight.Freight.Land.Heavy.RailDiesel StandardService requestedCIMS.Generic Fuels.Diesel</v>
      </c>
      <c r="B600" s="1" t="s">
        <v>229</v>
      </c>
      <c r="C600" s="1" t="s">
        <v>307</v>
      </c>
      <c r="D600" s="1" t="s">
        <v>235</v>
      </c>
      <c r="E600" s="1" t="s">
        <v>239</v>
      </c>
      <c r="F600" s="1" t="s">
        <v>245</v>
      </c>
      <c r="G600" s="1" t="s">
        <v>233</v>
      </c>
      <c r="H600" s="15">
        <f t="shared" si="433"/>
        <v>0.23774170951439244</v>
      </c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T600" s="15">
        <f>TR!$M$230*1000</f>
        <v>0.23774170951439244</v>
      </c>
      <c r="U600" s="1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19"/>
      <c r="AP600" s="19"/>
      <c r="AQ600" s="19"/>
      <c r="AR600" s="19"/>
      <c r="AS600" s="19"/>
      <c r="AT600" s="19"/>
    </row>
    <row r="601" spans="1:46" x14ac:dyDescent="0.25">
      <c r="A601" s="23" t="str">
        <f t="shared" si="405"/>
        <v>CIMS.CAN.TR.Transportation Freight.Freight.Land.Heavy.RailDiesel EfficientService requestedCIMS.Generic Fuels.Diesel</v>
      </c>
      <c r="B601" s="1" t="s">
        <v>229</v>
      </c>
      <c r="C601" s="1" t="s">
        <v>307</v>
      </c>
      <c r="D601" s="1" t="s">
        <v>236</v>
      </c>
      <c r="E601" s="1" t="s">
        <v>239</v>
      </c>
      <c r="F601" s="1" t="s">
        <v>245</v>
      </c>
      <c r="G601" s="1" t="s">
        <v>233</v>
      </c>
      <c r="H601" s="15">
        <f t="shared" si="433"/>
        <v>0.21527002163085715</v>
      </c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T601" s="15">
        <f>TR!$W$230*1000</f>
        <v>0.21527002163085715</v>
      </c>
      <c r="U601" s="1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19"/>
      <c r="AP601" s="19"/>
      <c r="AQ601" s="19"/>
      <c r="AR601" s="19"/>
      <c r="AS601" s="19"/>
      <c r="AT601" s="19"/>
    </row>
    <row r="602" spans="1:46" x14ac:dyDescent="0.25">
      <c r="A602" s="23" t="str">
        <f t="shared" si="405"/>
        <v>CIMS.CAN.TR.Transportation Freight.Freight.Land.Heavy.RailDiesel ExistingMarket share</v>
      </c>
      <c r="B602" s="1" t="s">
        <v>229</v>
      </c>
      <c r="C602" s="1" t="s">
        <v>307</v>
      </c>
      <c r="D602" s="1" t="s">
        <v>234</v>
      </c>
      <c r="E602" s="1" t="s">
        <v>240</v>
      </c>
      <c r="G602" s="1" t="s">
        <v>241</v>
      </c>
      <c r="H602" s="15">
        <f t="shared" si="433"/>
        <v>1</v>
      </c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T602" s="15">
        <f>TR!$C$234</f>
        <v>1</v>
      </c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42"/>
      <c r="AP602" s="42"/>
      <c r="AQ602" s="42"/>
      <c r="AR602" s="42"/>
      <c r="AS602" s="42"/>
      <c r="AT602" s="42"/>
    </row>
    <row r="603" spans="1:46" x14ac:dyDescent="0.25">
      <c r="A603" s="23" t="str">
        <f t="shared" si="405"/>
        <v>CIMS.CAN.TR.Transportation Freight.Freight.MarineDiesel ExistingService requestedCIMS.Generic Fuels.Diesel</v>
      </c>
      <c r="B603" s="1" t="s">
        <v>224</v>
      </c>
      <c r="C603" s="1" t="s">
        <v>307</v>
      </c>
      <c r="D603" s="1" t="s">
        <v>234</v>
      </c>
      <c r="E603" s="1" t="s">
        <v>239</v>
      </c>
      <c r="F603" s="1" t="s">
        <v>245</v>
      </c>
      <c r="G603" s="1" t="s">
        <v>233</v>
      </c>
      <c r="H603" s="15">
        <f t="shared" si="433"/>
        <v>1.5190786913692957</v>
      </c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T603" s="15">
        <f>TR!$C$268*1000</f>
        <v>1.5190786913692957</v>
      </c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42"/>
      <c r="AP603" s="42"/>
      <c r="AQ603" s="42"/>
      <c r="AR603" s="42"/>
      <c r="AS603" s="42"/>
      <c r="AT603" s="42"/>
    </row>
    <row r="604" spans="1:46" x14ac:dyDescent="0.25">
      <c r="A604" s="23" t="str">
        <f t="shared" si="405"/>
        <v>CIMS.CAN.TR.Transportation Freight.Freight.MarineDiesel StandardService requestedCIMS.Generic Fuels.Diesel</v>
      </c>
      <c r="B604" s="1" t="s">
        <v>224</v>
      </c>
      <c r="C604" s="1" t="s">
        <v>307</v>
      </c>
      <c r="D604" s="1" t="s">
        <v>235</v>
      </c>
      <c r="E604" s="1" t="s">
        <v>239</v>
      </c>
      <c r="F604" s="1" t="s">
        <v>245</v>
      </c>
      <c r="G604" s="1" t="s">
        <v>233</v>
      </c>
      <c r="H604" s="15">
        <f t="shared" si="433"/>
        <v>1.3074759932726907</v>
      </c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T604" s="43">
        <f>TR!$P$268*1000</f>
        <v>1.3074759932726907</v>
      </c>
      <c r="U604" s="1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19"/>
      <c r="AP604" s="19"/>
      <c r="AQ604" s="19"/>
      <c r="AR604" s="19"/>
      <c r="AS604" s="19"/>
      <c r="AT604" s="19"/>
    </row>
    <row r="605" spans="1:46" x14ac:dyDescent="0.25">
      <c r="A605" s="23" t="str">
        <f t="shared" si="405"/>
        <v>CIMS.CAN.TR.Transportation Freight.Freight.MarineDiesel EfficientService requestedCIMS.Generic Fuels.Diesel</v>
      </c>
      <c r="B605" s="1" t="s">
        <v>224</v>
      </c>
      <c r="C605" s="1" t="s">
        <v>307</v>
      </c>
      <c r="D605" s="1" t="s">
        <v>236</v>
      </c>
      <c r="E605" s="1" t="s">
        <v>239</v>
      </c>
      <c r="F605" s="1" t="s">
        <v>245</v>
      </c>
      <c r="G605" s="1" t="s">
        <v>233</v>
      </c>
      <c r="H605" s="15">
        <f t="shared" si="433"/>
        <v>1.0421439483818877</v>
      </c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T605" s="15">
        <f>TR!$W$268*1000</f>
        <v>1.0421439483818877</v>
      </c>
      <c r="U605" s="1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19"/>
      <c r="AP605" s="19"/>
      <c r="AQ605" s="19"/>
      <c r="AR605" s="19"/>
      <c r="AS605" s="19"/>
      <c r="AT605" s="19"/>
    </row>
    <row r="606" spans="1:46" x14ac:dyDescent="0.25">
      <c r="A606" s="23" t="str">
        <f t="shared" si="405"/>
        <v>CIMS.CAN.TR.Transportation Freight.Freight.MarineFuel Oil ExistingService requestedCIMS.Generic Fuels.Fuel Oil</v>
      </c>
      <c r="B606" s="1" t="s">
        <v>224</v>
      </c>
      <c r="C606" s="1" t="s">
        <v>307</v>
      </c>
      <c r="D606" s="1" t="s">
        <v>246</v>
      </c>
      <c r="E606" s="1" t="s">
        <v>239</v>
      </c>
      <c r="F606" s="1" t="s">
        <v>249</v>
      </c>
      <c r="G606" s="1" t="s">
        <v>233</v>
      </c>
      <c r="H606" s="15">
        <f t="shared" si="433"/>
        <v>1.5190786913692957</v>
      </c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T606" s="15">
        <f>TR!$C$268*1000</f>
        <v>1.5190786913692957</v>
      </c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42"/>
      <c r="AP606" s="42"/>
      <c r="AQ606" s="42"/>
      <c r="AR606" s="42"/>
      <c r="AS606" s="42"/>
      <c r="AT606" s="42"/>
    </row>
    <row r="607" spans="1:46" x14ac:dyDescent="0.25">
      <c r="A607" s="23" t="str">
        <f t="shared" si="405"/>
        <v>CIMS.CAN.TR.Transportation Freight.Freight.MarineFuel Oil StandardService requestedCIMS.Generic Fuels.Fuel Oil</v>
      </c>
      <c r="B607" s="1" t="s">
        <v>224</v>
      </c>
      <c r="C607" s="1" t="s">
        <v>307</v>
      </c>
      <c r="D607" s="1" t="s">
        <v>247</v>
      </c>
      <c r="E607" s="1" t="s">
        <v>239</v>
      </c>
      <c r="F607" s="1" t="s">
        <v>249</v>
      </c>
      <c r="G607" s="1" t="s">
        <v>233</v>
      </c>
      <c r="H607" s="15">
        <f t="shared" si="433"/>
        <v>1.3074759932726907</v>
      </c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T607" s="43">
        <f>TR!$P$268*1000</f>
        <v>1.3074759932726907</v>
      </c>
      <c r="U607" s="1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19"/>
      <c r="AP607" s="19"/>
      <c r="AQ607" s="19"/>
      <c r="AR607" s="19"/>
      <c r="AS607" s="19"/>
      <c r="AT607" s="19"/>
    </row>
    <row r="608" spans="1:46" x14ac:dyDescent="0.25">
      <c r="A608" s="23" t="str">
        <f t="shared" si="405"/>
        <v>CIMS.CAN.TR.Transportation Freight.Freight.MarineFuel Oil EfficientService requestedCIMS.Generic Fuels.Fuel Oil</v>
      </c>
      <c r="B608" s="1" t="s">
        <v>224</v>
      </c>
      <c r="C608" s="1" t="s">
        <v>307</v>
      </c>
      <c r="D608" s="1" t="s">
        <v>248</v>
      </c>
      <c r="E608" s="1" t="s">
        <v>239</v>
      </c>
      <c r="F608" s="1" t="s">
        <v>249</v>
      </c>
      <c r="G608" s="1" t="s">
        <v>233</v>
      </c>
      <c r="H608" s="15">
        <f t="shared" si="433"/>
        <v>1.0421439483818877</v>
      </c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T608" s="15">
        <f>TR!$W$268*1000</f>
        <v>1.0421439483818877</v>
      </c>
      <c r="U608" s="1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19"/>
      <c r="AP608" s="19"/>
      <c r="AQ608" s="19"/>
      <c r="AR608" s="19"/>
      <c r="AS608" s="19"/>
      <c r="AT608" s="19"/>
    </row>
    <row r="609" spans="1:46" x14ac:dyDescent="0.25">
      <c r="A609" s="23" t="str">
        <f t="shared" si="405"/>
        <v>CIMS.CAN.TR.Transportation Freight.Freight.MarineDiesel ExistingMarket share</v>
      </c>
      <c r="B609" s="1" t="s">
        <v>224</v>
      </c>
      <c r="C609" s="1" t="s">
        <v>307</v>
      </c>
      <c r="D609" s="1" t="s">
        <v>234</v>
      </c>
      <c r="E609" s="1" t="s">
        <v>240</v>
      </c>
      <c r="G609" s="1" t="s">
        <v>241</v>
      </c>
      <c r="H609" s="15">
        <f t="shared" si="433"/>
        <v>0.43000898472596588</v>
      </c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T609" s="15">
        <f>TR!$C$272</f>
        <v>0.43000898472596588</v>
      </c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42"/>
      <c r="AP609" s="42"/>
      <c r="AQ609" s="42"/>
      <c r="AR609" s="42"/>
      <c r="AS609" s="42"/>
      <c r="AT609" s="42"/>
    </row>
    <row r="610" spans="1:46" x14ac:dyDescent="0.25">
      <c r="A610" s="23" t="str">
        <f t="shared" si="405"/>
        <v>CIMS.CAN.TR.Transportation Freight.Freight.MarineFuel Oil ExistingMarket share</v>
      </c>
      <c r="B610" s="1" t="s">
        <v>224</v>
      </c>
      <c r="C610" s="1" t="s">
        <v>307</v>
      </c>
      <c r="D610" s="1" t="s">
        <v>246</v>
      </c>
      <c r="E610" s="1" t="s">
        <v>240</v>
      </c>
      <c r="G610" s="1" t="s">
        <v>241</v>
      </c>
      <c r="H610" s="15">
        <f t="shared" si="433"/>
        <v>0.56999101527403417</v>
      </c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T610" s="15">
        <f>TR!$C$278</f>
        <v>0.56999101527403417</v>
      </c>
      <c r="U610" s="1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19"/>
      <c r="AP610" s="19"/>
      <c r="AQ610" s="19"/>
      <c r="AR610" s="19"/>
      <c r="AS610" s="19"/>
      <c r="AT610" s="19"/>
    </row>
  </sheetData>
  <pageMargins left="0.7" right="0.7" top="0.75" bottom="0.75" header="0.3" footer="0.3"/>
  <pageSetup paperSize="5" scale="60" fitToHeight="100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E1015-4A86-4E3A-ADA6-C93B9C0EFD34}">
  <sheetPr codeName="Sheet11">
    <pageSetUpPr fitToPage="1"/>
  </sheetPr>
  <dimension ref="A1:AA75"/>
  <sheetViews>
    <sheetView topLeftCell="A32" zoomScale="85" zoomScaleNormal="85" workbookViewId="0">
      <selection activeCell="E71" sqref="E71"/>
    </sheetView>
  </sheetViews>
  <sheetFormatPr defaultRowHeight="13.2" x14ac:dyDescent="0.25"/>
  <cols>
    <col min="1" max="1" width="3" style="1" customWidth="1"/>
    <col min="2" max="2" width="40.6640625" style="1" bestFit="1" customWidth="1"/>
    <col min="3" max="3" width="15.109375" style="1" bestFit="1" customWidth="1"/>
    <col min="4" max="24" width="9.6640625" style="1" customWidth="1"/>
    <col min="25" max="25" width="3.33203125" style="1" customWidth="1"/>
    <col min="26" max="26" width="24.109375" style="1" customWidth="1"/>
    <col min="27" max="27" width="24.109375" style="23" bestFit="1" customWidth="1"/>
    <col min="28" max="28" width="9.109375" style="1"/>
    <col min="29" max="30" width="9.109375" style="1" customWidth="1"/>
    <col min="31" max="256" width="9.109375" style="1"/>
    <col min="257" max="257" width="3" style="1" customWidth="1"/>
    <col min="258" max="258" width="52" style="1" customWidth="1"/>
    <col min="259" max="279" width="9.6640625" style="1" customWidth="1"/>
    <col min="280" max="280" width="10.88671875" style="1" customWidth="1"/>
    <col min="281" max="512" width="9.109375" style="1"/>
    <col min="513" max="513" width="3" style="1" customWidth="1"/>
    <col min="514" max="514" width="52" style="1" customWidth="1"/>
    <col min="515" max="535" width="9.6640625" style="1" customWidth="1"/>
    <col min="536" max="536" width="10.88671875" style="1" customWidth="1"/>
    <col min="537" max="768" width="9.109375" style="1"/>
    <col min="769" max="769" width="3" style="1" customWidth="1"/>
    <col min="770" max="770" width="52" style="1" customWidth="1"/>
    <col min="771" max="791" width="9.6640625" style="1" customWidth="1"/>
    <col min="792" max="792" width="10.88671875" style="1" customWidth="1"/>
    <col min="793" max="1024" width="9.109375" style="1"/>
    <col min="1025" max="1025" width="3" style="1" customWidth="1"/>
    <col min="1026" max="1026" width="52" style="1" customWidth="1"/>
    <col min="1027" max="1047" width="9.6640625" style="1" customWidth="1"/>
    <col min="1048" max="1048" width="10.88671875" style="1" customWidth="1"/>
    <col min="1049" max="1280" width="9.109375" style="1"/>
    <col min="1281" max="1281" width="3" style="1" customWidth="1"/>
    <col min="1282" max="1282" width="52" style="1" customWidth="1"/>
    <col min="1283" max="1303" width="9.6640625" style="1" customWidth="1"/>
    <col min="1304" max="1304" width="10.88671875" style="1" customWidth="1"/>
    <col min="1305" max="1536" width="9.109375" style="1"/>
    <col min="1537" max="1537" width="3" style="1" customWidth="1"/>
    <col min="1538" max="1538" width="52" style="1" customWidth="1"/>
    <col min="1539" max="1559" width="9.6640625" style="1" customWidth="1"/>
    <col min="1560" max="1560" width="10.88671875" style="1" customWidth="1"/>
    <col min="1561" max="1792" width="9.109375" style="1"/>
    <col min="1793" max="1793" width="3" style="1" customWidth="1"/>
    <col min="1794" max="1794" width="52" style="1" customWidth="1"/>
    <col min="1795" max="1815" width="9.6640625" style="1" customWidth="1"/>
    <col min="1816" max="1816" width="10.88671875" style="1" customWidth="1"/>
    <col min="1817" max="2048" width="9.109375" style="1"/>
    <col min="2049" max="2049" width="3" style="1" customWidth="1"/>
    <col min="2050" max="2050" width="52" style="1" customWidth="1"/>
    <col min="2051" max="2071" width="9.6640625" style="1" customWidth="1"/>
    <col min="2072" max="2072" width="10.88671875" style="1" customWidth="1"/>
    <col min="2073" max="2304" width="9.109375" style="1"/>
    <col min="2305" max="2305" width="3" style="1" customWidth="1"/>
    <col min="2306" max="2306" width="52" style="1" customWidth="1"/>
    <col min="2307" max="2327" width="9.6640625" style="1" customWidth="1"/>
    <col min="2328" max="2328" width="10.88671875" style="1" customWidth="1"/>
    <col min="2329" max="2560" width="9.109375" style="1"/>
    <col min="2561" max="2561" width="3" style="1" customWidth="1"/>
    <col min="2562" max="2562" width="52" style="1" customWidth="1"/>
    <col min="2563" max="2583" width="9.6640625" style="1" customWidth="1"/>
    <col min="2584" max="2584" width="10.88671875" style="1" customWidth="1"/>
    <col min="2585" max="2816" width="9.109375" style="1"/>
    <col min="2817" max="2817" width="3" style="1" customWidth="1"/>
    <col min="2818" max="2818" width="52" style="1" customWidth="1"/>
    <col min="2819" max="2839" width="9.6640625" style="1" customWidth="1"/>
    <col min="2840" max="2840" width="10.88671875" style="1" customWidth="1"/>
    <col min="2841" max="3072" width="9.109375" style="1"/>
    <col min="3073" max="3073" width="3" style="1" customWidth="1"/>
    <col min="3074" max="3074" width="52" style="1" customWidth="1"/>
    <col min="3075" max="3095" width="9.6640625" style="1" customWidth="1"/>
    <col min="3096" max="3096" width="10.88671875" style="1" customWidth="1"/>
    <col min="3097" max="3328" width="9.109375" style="1"/>
    <col min="3329" max="3329" width="3" style="1" customWidth="1"/>
    <col min="3330" max="3330" width="52" style="1" customWidth="1"/>
    <col min="3331" max="3351" width="9.6640625" style="1" customWidth="1"/>
    <col min="3352" max="3352" width="10.88671875" style="1" customWidth="1"/>
    <col min="3353" max="3584" width="9.109375" style="1"/>
    <col min="3585" max="3585" width="3" style="1" customWidth="1"/>
    <col min="3586" max="3586" width="52" style="1" customWidth="1"/>
    <col min="3587" max="3607" width="9.6640625" style="1" customWidth="1"/>
    <col min="3608" max="3608" width="10.88671875" style="1" customWidth="1"/>
    <col min="3609" max="3840" width="9.109375" style="1"/>
    <col min="3841" max="3841" width="3" style="1" customWidth="1"/>
    <col min="3842" max="3842" width="52" style="1" customWidth="1"/>
    <col min="3843" max="3863" width="9.6640625" style="1" customWidth="1"/>
    <col min="3864" max="3864" width="10.88671875" style="1" customWidth="1"/>
    <col min="3865" max="4096" width="9.109375" style="1"/>
    <col min="4097" max="4097" width="3" style="1" customWidth="1"/>
    <col min="4098" max="4098" width="52" style="1" customWidth="1"/>
    <col min="4099" max="4119" width="9.6640625" style="1" customWidth="1"/>
    <col min="4120" max="4120" width="10.88671875" style="1" customWidth="1"/>
    <col min="4121" max="4352" width="9.109375" style="1"/>
    <col min="4353" max="4353" width="3" style="1" customWidth="1"/>
    <col min="4354" max="4354" width="52" style="1" customWidth="1"/>
    <col min="4355" max="4375" width="9.6640625" style="1" customWidth="1"/>
    <col min="4376" max="4376" width="10.88671875" style="1" customWidth="1"/>
    <col min="4377" max="4608" width="9.109375" style="1"/>
    <col min="4609" max="4609" width="3" style="1" customWidth="1"/>
    <col min="4610" max="4610" width="52" style="1" customWidth="1"/>
    <col min="4611" max="4631" width="9.6640625" style="1" customWidth="1"/>
    <col min="4632" max="4632" width="10.88671875" style="1" customWidth="1"/>
    <col min="4633" max="4864" width="9.109375" style="1"/>
    <col min="4865" max="4865" width="3" style="1" customWidth="1"/>
    <col min="4866" max="4866" width="52" style="1" customWidth="1"/>
    <col min="4867" max="4887" width="9.6640625" style="1" customWidth="1"/>
    <col min="4888" max="4888" width="10.88671875" style="1" customWidth="1"/>
    <col min="4889" max="5120" width="9.109375" style="1"/>
    <col min="5121" max="5121" width="3" style="1" customWidth="1"/>
    <col min="5122" max="5122" width="52" style="1" customWidth="1"/>
    <col min="5123" max="5143" width="9.6640625" style="1" customWidth="1"/>
    <col min="5144" max="5144" width="10.88671875" style="1" customWidth="1"/>
    <col min="5145" max="5376" width="9.109375" style="1"/>
    <col min="5377" max="5377" width="3" style="1" customWidth="1"/>
    <col min="5378" max="5378" width="52" style="1" customWidth="1"/>
    <col min="5379" max="5399" width="9.6640625" style="1" customWidth="1"/>
    <col min="5400" max="5400" width="10.88671875" style="1" customWidth="1"/>
    <col min="5401" max="5632" width="9.109375" style="1"/>
    <col min="5633" max="5633" width="3" style="1" customWidth="1"/>
    <col min="5634" max="5634" width="52" style="1" customWidth="1"/>
    <col min="5635" max="5655" width="9.6640625" style="1" customWidth="1"/>
    <col min="5656" max="5656" width="10.88671875" style="1" customWidth="1"/>
    <col min="5657" max="5888" width="9.109375" style="1"/>
    <col min="5889" max="5889" width="3" style="1" customWidth="1"/>
    <col min="5890" max="5890" width="52" style="1" customWidth="1"/>
    <col min="5891" max="5911" width="9.6640625" style="1" customWidth="1"/>
    <col min="5912" max="5912" width="10.88671875" style="1" customWidth="1"/>
    <col min="5913" max="6144" width="9.109375" style="1"/>
    <col min="6145" max="6145" width="3" style="1" customWidth="1"/>
    <col min="6146" max="6146" width="52" style="1" customWidth="1"/>
    <col min="6147" max="6167" width="9.6640625" style="1" customWidth="1"/>
    <col min="6168" max="6168" width="10.88671875" style="1" customWidth="1"/>
    <col min="6169" max="6400" width="9.109375" style="1"/>
    <col min="6401" max="6401" width="3" style="1" customWidth="1"/>
    <col min="6402" max="6402" width="52" style="1" customWidth="1"/>
    <col min="6403" max="6423" width="9.6640625" style="1" customWidth="1"/>
    <col min="6424" max="6424" width="10.88671875" style="1" customWidth="1"/>
    <col min="6425" max="6656" width="9.109375" style="1"/>
    <col min="6657" max="6657" width="3" style="1" customWidth="1"/>
    <col min="6658" max="6658" width="52" style="1" customWidth="1"/>
    <col min="6659" max="6679" width="9.6640625" style="1" customWidth="1"/>
    <col min="6680" max="6680" width="10.88671875" style="1" customWidth="1"/>
    <col min="6681" max="6912" width="9.109375" style="1"/>
    <col min="6913" max="6913" width="3" style="1" customWidth="1"/>
    <col min="6914" max="6914" width="52" style="1" customWidth="1"/>
    <col min="6915" max="6935" width="9.6640625" style="1" customWidth="1"/>
    <col min="6936" max="6936" width="10.88671875" style="1" customWidth="1"/>
    <col min="6937" max="7168" width="9.109375" style="1"/>
    <col min="7169" max="7169" width="3" style="1" customWidth="1"/>
    <col min="7170" max="7170" width="52" style="1" customWidth="1"/>
    <col min="7171" max="7191" width="9.6640625" style="1" customWidth="1"/>
    <col min="7192" max="7192" width="10.88671875" style="1" customWidth="1"/>
    <col min="7193" max="7424" width="9.109375" style="1"/>
    <col min="7425" max="7425" width="3" style="1" customWidth="1"/>
    <col min="7426" max="7426" width="52" style="1" customWidth="1"/>
    <col min="7427" max="7447" width="9.6640625" style="1" customWidth="1"/>
    <col min="7448" max="7448" width="10.88671875" style="1" customWidth="1"/>
    <col min="7449" max="7680" width="9.109375" style="1"/>
    <col min="7681" max="7681" width="3" style="1" customWidth="1"/>
    <col min="7682" max="7682" width="52" style="1" customWidth="1"/>
    <col min="7683" max="7703" width="9.6640625" style="1" customWidth="1"/>
    <col min="7704" max="7704" width="10.88671875" style="1" customWidth="1"/>
    <col min="7705" max="7936" width="9.109375" style="1"/>
    <col min="7937" max="7937" width="3" style="1" customWidth="1"/>
    <col min="7938" max="7938" width="52" style="1" customWidth="1"/>
    <col min="7939" max="7959" width="9.6640625" style="1" customWidth="1"/>
    <col min="7960" max="7960" width="10.88671875" style="1" customWidth="1"/>
    <col min="7961" max="8192" width="9.109375" style="1"/>
    <col min="8193" max="8193" width="3" style="1" customWidth="1"/>
    <col min="8194" max="8194" width="52" style="1" customWidth="1"/>
    <col min="8195" max="8215" width="9.6640625" style="1" customWidth="1"/>
    <col min="8216" max="8216" width="10.88671875" style="1" customWidth="1"/>
    <col min="8217" max="8448" width="9.109375" style="1"/>
    <col min="8449" max="8449" width="3" style="1" customWidth="1"/>
    <col min="8450" max="8450" width="52" style="1" customWidth="1"/>
    <col min="8451" max="8471" width="9.6640625" style="1" customWidth="1"/>
    <col min="8472" max="8472" width="10.88671875" style="1" customWidth="1"/>
    <col min="8473" max="8704" width="9.109375" style="1"/>
    <col min="8705" max="8705" width="3" style="1" customWidth="1"/>
    <col min="8706" max="8706" width="52" style="1" customWidth="1"/>
    <col min="8707" max="8727" width="9.6640625" style="1" customWidth="1"/>
    <col min="8728" max="8728" width="10.88671875" style="1" customWidth="1"/>
    <col min="8729" max="8960" width="9.109375" style="1"/>
    <col min="8961" max="8961" width="3" style="1" customWidth="1"/>
    <col min="8962" max="8962" width="52" style="1" customWidth="1"/>
    <col min="8963" max="8983" width="9.6640625" style="1" customWidth="1"/>
    <col min="8984" max="8984" width="10.88671875" style="1" customWidth="1"/>
    <col min="8985" max="9216" width="9.109375" style="1"/>
    <col min="9217" max="9217" width="3" style="1" customWidth="1"/>
    <col min="9218" max="9218" width="52" style="1" customWidth="1"/>
    <col min="9219" max="9239" width="9.6640625" style="1" customWidth="1"/>
    <col min="9240" max="9240" width="10.88671875" style="1" customWidth="1"/>
    <col min="9241" max="9472" width="9.109375" style="1"/>
    <col min="9473" max="9473" width="3" style="1" customWidth="1"/>
    <col min="9474" max="9474" width="52" style="1" customWidth="1"/>
    <col min="9475" max="9495" width="9.6640625" style="1" customWidth="1"/>
    <col min="9496" max="9496" width="10.88671875" style="1" customWidth="1"/>
    <col min="9497" max="9728" width="9.109375" style="1"/>
    <col min="9729" max="9729" width="3" style="1" customWidth="1"/>
    <col min="9730" max="9730" width="52" style="1" customWidth="1"/>
    <col min="9731" max="9751" width="9.6640625" style="1" customWidth="1"/>
    <col min="9752" max="9752" width="10.88671875" style="1" customWidth="1"/>
    <col min="9753" max="9984" width="9.109375" style="1"/>
    <col min="9985" max="9985" width="3" style="1" customWidth="1"/>
    <col min="9986" max="9986" width="52" style="1" customWidth="1"/>
    <col min="9987" max="10007" width="9.6640625" style="1" customWidth="1"/>
    <col min="10008" max="10008" width="10.88671875" style="1" customWidth="1"/>
    <col min="10009" max="10240" width="9.109375" style="1"/>
    <col min="10241" max="10241" width="3" style="1" customWidth="1"/>
    <col min="10242" max="10242" width="52" style="1" customWidth="1"/>
    <col min="10243" max="10263" width="9.6640625" style="1" customWidth="1"/>
    <col min="10264" max="10264" width="10.88671875" style="1" customWidth="1"/>
    <col min="10265" max="10496" width="9.109375" style="1"/>
    <col min="10497" max="10497" width="3" style="1" customWidth="1"/>
    <col min="10498" max="10498" width="52" style="1" customWidth="1"/>
    <col min="10499" max="10519" width="9.6640625" style="1" customWidth="1"/>
    <col min="10520" max="10520" width="10.88671875" style="1" customWidth="1"/>
    <col min="10521" max="10752" width="9.109375" style="1"/>
    <col min="10753" max="10753" width="3" style="1" customWidth="1"/>
    <col min="10754" max="10754" width="52" style="1" customWidth="1"/>
    <col min="10755" max="10775" width="9.6640625" style="1" customWidth="1"/>
    <col min="10776" max="10776" width="10.88671875" style="1" customWidth="1"/>
    <col min="10777" max="11008" width="9.109375" style="1"/>
    <col min="11009" max="11009" width="3" style="1" customWidth="1"/>
    <col min="11010" max="11010" width="52" style="1" customWidth="1"/>
    <col min="11011" max="11031" width="9.6640625" style="1" customWidth="1"/>
    <col min="11032" max="11032" width="10.88671875" style="1" customWidth="1"/>
    <col min="11033" max="11264" width="9.109375" style="1"/>
    <col min="11265" max="11265" width="3" style="1" customWidth="1"/>
    <col min="11266" max="11266" width="52" style="1" customWidth="1"/>
    <col min="11267" max="11287" width="9.6640625" style="1" customWidth="1"/>
    <col min="11288" max="11288" width="10.88671875" style="1" customWidth="1"/>
    <col min="11289" max="11520" width="9.109375" style="1"/>
    <col min="11521" max="11521" width="3" style="1" customWidth="1"/>
    <col min="11522" max="11522" width="52" style="1" customWidth="1"/>
    <col min="11523" max="11543" width="9.6640625" style="1" customWidth="1"/>
    <col min="11544" max="11544" width="10.88671875" style="1" customWidth="1"/>
    <col min="11545" max="11776" width="9.109375" style="1"/>
    <col min="11777" max="11777" width="3" style="1" customWidth="1"/>
    <col min="11778" max="11778" width="52" style="1" customWidth="1"/>
    <col min="11779" max="11799" width="9.6640625" style="1" customWidth="1"/>
    <col min="11800" max="11800" width="10.88671875" style="1" customWidth="1"/>
    <col min="11801" max="12032" width="9.109375" style="1"/>
    <col min="12033" max="12033" width="3" style="1" customWidth="1"/>
    <col min="12034" max="12034" width="52" style="1" customWidth="1"/>
    <col min="12035" max="12055" width="9.6640625" style="1" customWidth="1"/>
    <col min="12056" max="12056" width="10.88671875" style="1" customWidth="1"/>
    <col min="12057" max="12288" width="9.109375" style="1"/>
    <col min="12289" max="12289" width="3" style="1" customWidth="1"/>
    <col min="12290" max="12290" width="52" style="1" customWidth="1"/>
    <col min="12291" max="12311" width="9.6640625" style="1" customWidth="1"/>
    <col min="12312" max="12312" width="10.88671875" style="1" customWidth="1"/>
    <col min="12313" max="12544" width="9.109375" style="1"/>
    <col min="12545" max="12545" width="3" style="1" customWidth="1"/>
    <col min="12546" max="12546" width="52" style="1" customWidth="1"/>
    <col min="12547" max="12567" width="9.6640625" style="1" customWidth="1"/>
    <col min="12568" max="12568" width="10.88671875" style="1" customWidth="1"/>
    <col min="12569" max="12800" width="9.109375" style="1"/>
    <col min="12801" max="12801" width="3" style="1" customWidth="1"/>
    <col min="12802" max="12802" width="52" style="1" customWidth="1"/>
    <col min="12803" max="12823" width="9.6640625" style="1" customWidth="1"/>
    <col min="12824" max="12824" width="10.88671875" style="1" customWidth="1"/>
    <col min="12825" max="13056" width="9.109375" style="1"/>
    <col min="13057" max="13057" width="3" style="1" customWidth="1"/>
    <col min="13058" max="13058" width="52" style="1" customWidth="1"/>
    <col min="13059" max="13079" width="9.6640625" style="1" customWidth="1"/>
    <col min="13080" max="13080" width="10.88671875" style="1" customWidth="1"/>
    <col min="13081" max="13312" width="9.109375" style="1"/>
    <col min="13313" max="13313" width="3" style="1" customWidth="1"/>
    <col min="13314" max="13314" width="52" style="1" customWidth="1"/>
    <col min="13315" max="13335" width="9.6640625" style="1" customWidth="1"/>
    <col min="13336" max="13336" width="10.88671875" style="1" customWidth="1"/>
    <col min="13337" max="13568" width="9.109375" style="1"/>
    <col min="13569" max="13569" width="3" style="1" customWidth="1"/>
    <col min="13570" max="13570" width="52" style="1" customWidth="1"/>
    <col min="13571" max="13591" width="9.6640625" style="1" customWidth="1"/>
    <col min="13592" max="13592" width="10.88671875" style="1" customWidth="1"/>
    <col min="13593" max="13824" width="9.109375" style="1"/>
    <col min="13825" max="13825" width="3" style="1" customWidth="1"/>
    <col min="13826" max="13826" width="52" style="1" customWidth="1"/>
    <col min="13827" max="13847" width="9.6640625" style="1" customWidth="1"/>
    <col min="13848" max="13848" width="10.88671875" style="1" customWidth="1"/>
    <col min="13849" max="14080" width="9.109375" style="1"/>
    <col min="14081" max="14081" width="3" style="1" customWidth="1"/>
    <col min="14082" max="14082" width="52" style="1" customWidth="1"/>
    <col min="14083" max="14103" width="9.6640625" style="1" customWidth="1"/>
    <col min="14104" max="14104" width="10.88671875" style="1" customWidth="1"/>
    <col min="14105" max="14336" width="9.109375" style="1"/>
    <col min="14337" max="14337" width="3" style="1" customWidth="1"/>
    <col min="14338" max="14338" width="52" style="1" customWidth="1"/>
    <col min="14339" max="14359" width="9.6640625" style="1" customWidth="1"/>
    <col min="14360" max="14360" width="10.88671875" style="1" customWidth="1"/>
    <col min="14361" max="14592" width="9.109375" style="1"/>
    <col min="14593" max="14593" width="3" style="1" customWidth="1"/>
    <col min="14594" max="14594" width="52" style="1" customWidth="1"/>
    <col min="14595" max="14615" width="9.6640625" style="1" customWidth="1"/>
    <col min="14616" max="14616" width="10.88671875" style="1" customWidth="1"/>
    <col min="14617" max="14848" width="9.109375" style="1"/>
    <col min="14849" max="14849" width="3" style="1" customWidth="1"/>
    <col min="14850" max="14850" width="52" style="1" customWidth="1"/>
    <col min="14851" max="14871" width="9.6640625" style="1" customWidth="1"/>
    <col min="14872" max="14872" width="10.88671875" style="1" customWidth="1"/>
    <col min="14873" max="15104" width="9.109375" style="1"/>
    <col min="15105" max="15105" width="3" style="1" customWidth="1"/>
    <col min="15106" max="15106" width="52" style="1" customWidth="1"/>
    <col min="15107" max="15127" width="9.6640625" style="1" customWidth="1"/>
    <col min="15128" max="15128" width="10.88671875" style="1" customWidth="1"/>
    <col min="15129" max="15360" width="9.109375" style="1"/>
    <col min="15361" max="15361" width="3" style="1" customWidth="1"/>
    <col min="15362" max="15362" width="52" style="1" customWidth="1"/>
    <col min="15363" max="15383" width="9.6640625" style="1" customWidth="1"/>
    <col min="15384" max="15384" width="10.88671875" style="1" customWidth="1"/>
    <col min="15385" max="15616" width="9.109375" style="1"/>
    <col min="15617" max="15617" width="3" style="1" customWidth="1"/>
    <col min="15618" max="15618" width="52" style="1" customWidth="1"/>
    <col min="15619" max="15639" width="9.6640625" style="1" customWidth="1"/>
    <col min="15640" max="15640" width="10.88671875" style="1" customWidth="1"/>
    <col min="15641" max="15872" width="9.109375" style="1"/>
    <col min="15873" max="15873" width="3" style="1" customWidth="1"/>
    <col min="15874" max="15874" width="52" style="1" customWidth="1"/>
    <col min="15875" max="15895" width="9.6640625" style="1" customWidth="1"/>
    <col min="15896" max="15896" width="10.88671875" style="1" customWidth="1"/>
    <col min="15897" max="16128" width="9.109375" style="1"/>
    <col min="16129" max="16129" width="3" style="1" customWidth="1"/>
    <col min="16130" max="16130" width="52" style="1" customWidth="1"/>
    <col min="16131" max="16151" width="9.6640625" style="1" customWidth="1"/>
    <col min="16152" max="16152" width="10.88671875" style="1" customWidth="1"/>
    <col min="16153" max="16384" width="9.109375" style="1"/>
  </cols>
  <sheetData>
    <row r="1" spans="1:27" ht="46.95" customHeight="1" thickBot="1" x14ac:dyDescent="0.3">
      <c r="A1" s="2"/>
      <c r="B1" s="2"/>
      <c r="C1" s="2"/>
      <c r="D1" s="2">
        <v>2000</v>
      </c>
      <c r="E1" s="2">
        <v>2001</v>
      </c>
      <c r="F1" s="2">
        <v>2002</v>
      </c>
      <c r="G1" s="2">
        <v>2003</v>
      </c>
      <c r="H1" s="2">
        <v>2004</v>
      </c>
      <c r="I1" s="2">
        <v>2005</v>
      </c>
      <c r="J1" s="2">
        <v>2006</v>
      </c>
      <c r="K1" s="2">
        <v>2007</v>
      </c>
      <c r="L1" s="2">
        <v>2008</v>
      </c>
      <c r="M1" s="2">
        <v>2009</v>
      </c>
      <c r="N1" s="2">
        <v>2010</v>
      </c>
      <c r="O1" s="2">
        <v>2011</v>
      </c>
      <c r="P1" s="2">
        <v>2012</v>
      </c>
      <c r="Q1" s="2">
        <v>2013</v>
      </c>
      <c r="R1" s="2">
        <v>2014</v>
      </c>
      <c r="S1" s="2">
        <v>2015</v>
      </c>
      <c r="T1" s="2">
        <v>2016</v>
      </c>
      <c r="U1" s="2">
        <v>2017</v>
      </c>
      <c r="V1" s="2">
        <v>2018</v>
      </c>
      <c r="W1" s="2">
        <v>2019</v>
      </c>
      <c r="X1" s="2">
        <v>2020</v>
      </c>
      <c r="Y1" s="2"/>
      <c r="Z1" s="2" t="s">
        <v>52</v>
      </c>
      <c r="AA1" s="26" t="s">
        <v>51</v>
      </c>
    </row>
    <row r="2" spans="1:27" customFormat="1" ht="13.8" thickTop="1" x14ac:dyDescent="0.25">
      <c r="AA2" s="23"/>
    </row>
    <row r="3" spans="1:27" customFormat="1" x14ac:dyDescent="0.25">
      <c r="AA3" s="23"/>
    </row>
    <row r="4" spans="1:27" ht="13.8" thickBot="1" x14ac:dyDescent="0.3">
      <c r="A4" s="2"/>
      <c r="B4" s="2" t="s">
        <v>254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48"/>
    </row>
    <row r="5" spans="1:27" ht="13.8" thickTop="1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 spans="1:27" x14ac:dyDescent="0.25">
      <c r="B6" t="s">
        <v>252</v>
      </c>
      <c r="C6" s="1" t="s">
        <v>6</v>
      </c>
      <c r="D6" s="1">
        <v>100</v>
      </c>
      <c r="E6" s="44">
        <f>D6</f>
        <v>100</v>
      </c>
      <c r="F6" s="44">
        <f t="shared" ref="F6:X6" si="0">E6</f>
        <v>100</v>
      </c>
      <c r="G6" s="44">
        <f t="shared" si="0"/>
        <v>100</v>
      </c>
      <c r="H6" s="44">
        <f t="shared" si="0"/>
        <v>100</v>
      </c>
      <c r="I6" s="44">
        <f t="shared" si="0"/>
        <v>100</v>
      </c>
      <c r="J6" s="44">
        <f t="shared" si="0"/>
        <v>100</v>
      </c>
      <c r="K6" s="44">
        <f t="shared" si="0"/>
        <v>100</v>
      </c>
      <c r="L6" s="44">
        <f t="shared" si="0"/>
        <v>100</v>
      </c>
      <c r="M6" s="44">
        <f t="shared" si="0"/>
        <v>100</v>
      </c>
      <c r="N6" s="44">
        <f t="shared" si="0"/>
        <v>100</v>
      </c>
      <c r="O6" s="44">
        <f t="shared" si="0"/>
        <v>100</v>
      </c>
      <c r="P6" s="44">
        <f t="shared" si="0"/>
        <v>100</v>
      </c>
      <c r="Q6" s="44">
        <f t="shared" si="0"/>
        <v>100</v>
      </c>
      <c r="R6" s="44">
        <f t="shared" si="0"/>
        <v>100</v>
      </c>
      <c r="S6" s="44">
        <f t="shared" si="0"/>
        <v>100</v>
      </c>
      <c r="T6" s="44">
        <f t="shared" si="0"/>
        <v>100</v>
      </c>
      <c r="U6" s="44">
        <f t="shared" si="0"/>
        <v>100</v>
      </c>
      <c r="V6" s="44">
        <f t="shared" si="0"/>
        <v>100</v>
      </c>
      <c r="W6" s="44">
        <f t="shared" si="0"/>
        <v>100</v>
      </c>
      <c r="X6" s="44">
        <f t="shared" si="0"/>
        <v>100</v>
      </c>
      <c r="AA6" s="23" t="s">
        <v>16</v>
      </c>
    </row>
    <row r="7" spans="1:27" x14ac:dyDescent="0.25">
      <c r="B7" t="s">
        <v>252</v>
      </c>
      <c r="C7" s="1" t="s">
        <v>7</v>
      </c>
      <c r="D7" s="1">
        <f>D6/1000</f>
        <v>0.1</v>
      </c>
      <c r="E7" s="44">
        <f t="shared" ref="E7:X7" si="1">D7</f>
        <v>0.1</v>
      </c>
      <c r="F7" s="44">
        <f t="shared" si="1"/>
        <v>0.1</v>
      </c>
      <c r="G7" s="44">
        <f t="shared" si="1"/>
        <v>0.1</v>
      </c>
      <c r="H7" s="44">
        <f t="shared" si="1"/>
        <v>0.1</v>
      </c>
      <c r="I7" s="44">
        <f t="shared" si="1"/>
        <v>0.1</v>
      </c>
      <c r="J7" s="44">
        <f t="shared" si="1"/>
        <v>0.1</v>
      </c>
      <c r="K7" s="44">
        <f t="shared" si="1"/>
        <v>0.1</v>
      </c>
      <c r="L7" s="44">
        <f t="shared" si="1"/>
        <v>0.1</v>
      </c>
      <c r="M7" s="44">
        <f t="shared" si="1"/>
        <v>0.1</v>
      </c>
      <c r="N7" s="44">
        <f t="shared" si="1"/>
        <v>0.1</v>
      </c>
      <c r="O7" s="44">
        <f t="shared" si="1"/>
        <v>0.1</v>
      </c>
      <c r="P7" s="44">
        <f t="shared" si="1"/>
        <v>0.1</v>
      </c>
      <c r="Q7" s="44">
        <f t="shared" si="1"/>
        <v>0.1</v>
      </c>
      <c r="R7" s="44">
        <f t="shared" si="1"/>
        <v>0.1</v>
      </c>
      <c r="S7" s="44">
        <f t="shared" si="1"/>
        <v>0.1</v>
      </c>
      <c r="T7" s="44">
        <f t="shared" si="1"/>
        <v>0.1</v>
      </c>
      <c r="U7" s="44">
        <f t="shared" si="1"/>
        <v>0.1</v>
      </c>
      <c r="V7" s="44">
        <f t="shared" si="1"/>
        <v>0.1</v>
      </c>
      <c r="W7" s="44">
        <f t="shared" si="1"/>
        <v>0.1</v>
      </c>
      <c r="X7" s="44">
        <f t="shared" si="1"/>
        <v>0.1</v>
      </c>
    </row>
    <row r="8" spans="1:27" x14ac:dyDescent="0.25">
      <c r="B8" s="1" t="s">
        <v>267</v>
      </c>
      <c r="C8" s="1" t="s">
        <v>268</v>
      </c>
    </row>
    <row r="9" spans="1:27" x14ac:dyDescent="0.25">
      <c r="B9" s="1" t="s">
        <v>269</v>
      </c>
      <c r="C9" s="1" t="s">
        <v>270</v>
      </c>
      <c r="D9">
        <v>1</v>
      </c>
      <c r="AA9" s="23" t="s">
        <v>271</v>
      </c>
    </row>
    <row r="10" spans="1:27" x14ac:dyDescent="0.25">
      <c r="B10" s="1" t="s">
        <v>272</v>
      </c>
      <c r="C10" s="1" t="s">
        <v>270</v>
      </c>
      <c r="D10">
        <v>10.6</v>
      </c>
      <c r="AA10" s="23" t="s">
        <v>271</v>
      </c>
    </row>
    <row r="11" spans="1:27" x14ac:dyDescent="0.25">
      <c r="B11" s="1" t="s">
        <v>273</v>
      </c>
      <c r="C11" s="1" t="s">
        <v>270</v>
      </c>
      <c r="D11">
        <v>18.2</v>
      </c>
      <c r="E11" s="23"/>
      <c r="AA11" s="23" t="s">
        <v>274</v>
      </c>
    </row>
    <row r="12" spans="1:27" x14ac:dyDescent="0.25">
      <c r="B12" s="1" t="s">
        <v>275</v>
      </c>
      <c r="C12" s="1" t="s">
        <v>270</v>
      </c>
      <c r="D12">
        <v>100</v>
      </c>
      <c r="AA12" s="23" t="s">
        <v>274</v>
      </c>
    </row>
    <row r="13" spans="1:27" x14ac:dyDescent="0.25">
      <c r="B13" s="1" t="s">
        <v>276</v>
      </c>
      <c r="C13" s="1" t="s">
        <v>270</v>
      </c>
      <c r="D13">
        <v>120</v>
      </c>
      <c r="AA13" s="23" t="s">
        <v>274</v>
      </c>
    </row>
    <row r="14" spans="1:27" x14ac:dyDescent="0.25">
      <c r="B14" s="1" t="s">
        <v>277</v>
      </c>
      <c r="C14" s="1" t="s">
        <v>270</v>
      </c>
      <c r="D14">
        <v>150</v>
      </c>
      <c r="AA14" s="23" t="s">
        <v>278</v>
      </c>
    </row>
    <row r="15" spans="1:27" x14ac:dyDescent="0.25">
      <c r="B15" s="1" t="s">
        <v>279</v>
      </c>
      <c r="C15" s="1" t="s">
        <v>280</v>
      </c>
      <c r="D15">
        <v>200</v>
      </c>
      <c r="AA15" s="23" t="s">
        <v>271</v>
      </c>
    </row>
    <row r="16" spans="1:27" x14ac:dyDescent="0.25">
      <c r="B16" s="1" t="s">
        <v>281</v>
      </c>
      <c r="C16" s="1" t="s">
        <v>280</v>
      </c>
      <c r="D16" s="49">
        <v>3.62</v>
      </c>
      <c r="AA16" s="23" t="s">
        <v>271</v>
      </c>
    </row>
    <row r="17" spans="1:27" x14ac:dyDescent="0.25">
      <c r="B17" s="1" t="s">
        <v>282</v>
      </c>
      <c r="C17" s="1" t="s">
        <v>280</v>
      </c>
      <c r="D17" s="49">
        <v>15.8757</v>
      </c>
      <c r="AA17" s="23" t="s">
        <v>271</v>
      </c>
    </row>
    <row r="18" spans="1:27" x14ac:dyDescent="0.25">
      <c r="B18" s="1" t="s">
        <v>283</v>
      </c>
      <c r="C18" s="1" t="s">
        <v>280</v>
      </c>
      <c r="D18" s="49">
        <v>17.009699999999999</v>
      </c>
      <c r="AA18" s="23" t="s">
        <v>284</v>
      </c>
    </row>
    <row r="19" spans="1:27" x14ac:dyDescent="0.25">
      <c r="B19" s="1" t="s">
        <v>285</v>
      </c>
      <c r="C19" s="1" t="s">
        <v>280</v>
      </c>
      <c r="D19" s="25">
        <f>60*114</f>
        <v>6840</v>
      </c>
      <c r="AA19" s="23" t="s">
        <v>286</v>
      </c>
    </row>
    <row r="20" spans="1:27" x14ac:dyDescent="0.25">
      <c r="B20" s="1" t="s">
        <v>287</v>
      </c>
      <c r="C20" s="1" t="s">
        <v>280</v>
      </c>
      <c r="D20" s="25">
        <v>25000</v>
      </c>
      <c r="AA20" s="23" t="s">
        <v>286</v>
      </c>
    </row>
    <row r="21" spans="1:27" x14ac:dyDescent="0.25">
      <c r="B21" s="1" t="s">
        <v>288</v>
      </c>
      <c r="C21" s="1" t="s">
        <v>280</v>
      </c>
      <c r="D21">
        <v>50</v>
      </c>
      <c r="AA21" s="23" t="s">
        <v>289</v>
      </c>
    </row>
    <row r="22" spans="1:27" x14ac:dyDescent="0.25">
      <c r="D22"/>
    </row>
    <row r="26" spans="1:27" ht="13.8" thickBot="1" x14ac:dyDescent="0.3">
      <c r="A26" s="2"/>
      <c r="B26" s="2" t="s">
        <v>255</v>
      </c>
      <c r="C26" s="45" t="s">
        <v>230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48"/>
    </row>
    <row r="27" spans="1:27" ht="13.8" thickTop="1" x14ac:dyDescent="0.25">
      <c r="B27" s="1" t="s">
        <v>80</v>
      </c>
      <c r="C27" s="40">
        <v>0.11</v>
      </c>
    </row>
    <row r="28" spans="1:27" x14ac:dyDescent="0.25">
      <c r="B28" s="1" t="s">
        <v>90</v>
      </c>
      <c r="C28" s="40">
        <v>9.7000000000000003E-2</v>
      </c>
    </row>
    <row r="29" spans="1:27" x14ac:dyDescent="0.25">
      <c r="B29" s="1" t="s">
        <v>101</v>
      </c>
      <c r="C29" s="40">
        <v>0.371</v>
      </c>
    </row>
    <row r="30" spans="1:27" x14ac:dyDescent="0.25">
      <c r="B30" s="1" t="s">
        <v>112</v>
      </c>
      <c r="C30" s="40">
        <v>0.247</v>
      </c>
    </row>
    <row r="31" spans="1:27" x14ac:dyDescent="0.25">
      <c r="B31" s="1" t="s">
        <v>39</v>
      </c>
      <c r="C31" s="40">
        <v>0.158</v>
      </c>
    </row>
    <row r="32" spans="1:27" x14ac:dyDescent="0.25">
      <c r="B32" s="1" t="s">
        <v>123</v>
      </c>
      <c r="C32" s="40">
        <v>5.8999999999999997E-2</v>
      </c>
    </row>
    <row r="33" spans="1:27" x14ac:dyDescent="0.25">
      <c r="B33" s="1" t="s">
        <v>134</v>
      </c>
      <c r="C33" s="41">
        <f>$C$40</f>
        <v>9.7000000000000003E-2</v>
      </c>
    </row>
    <row r="34" spans="1:27" x14ac:dyDescent="0.25">
      <c r="B34" s="1" t="s">
        <v>145</v>
      </c>
      <c r="C34" s="41">
        <f>$C$40</f>
        <v>9.7000000000000003E-2</v>
      </c>
    </row>
    <row r="35" spans="1:27" x14ac:dyDescent="0.25">
      <c r="B35" s="1" t="s">
        <v>156</v>
      </c>
      <c r="C35" s="41">
        <f>$C$40</f>
        <v>9.7000000000000003E-2</v>
      </c>
    </row>
    <row r="36" spans="1:27" x14ac:dyDescent="0.25">
      <c r="B36" s="1" t="s">
        <v>167</v>
      </c>
      <c r="C36" s="41">
        <f>$C$40</f>
        <v>9.7000000000000003E-2</v>
      </c>
    </row>
    <row r="37" spans="1:27" x14ac:dyDescent="0.25">
      <c r="B37" s="1" t="s">
        <v>178</v>
      </c>
      <c r="C37" s="41">
        <f>$C$27</f>
        <v>0.11</v>
      </c>
    </row>
    <row r="38" spans="1:27" x14ac:dyDescent="0.25">
      <c r="B38" s="1" t="s">
        <v>189</v>
      </c>
      <c r="C38" s="41">
        <f>$C$27</f>
        <v>0.11</v>
      </c>
    </row>
    <row r="39" spans="1:27" x14ac:dyDescent="0.25">
      <c r="B39" s="1" t="s">
        <v>200</v>
      </c>
      <c r="C39" s="41">
        <f>$C$27</f>
        <v>0.11</v>
      </c>
    </row>
    <row r="40" spans="1:27" x14ac:dyDescent="0.25">
      <c r="B40" s="1" t="s">
        <v>211</v>
      </c>
      <c r="C40" s="40">
        <v>9.7000000000000003E-2</v>
      </c>
    </row>
    <row r="41" spans="1:27" x14ac:dyDescent="0.25">
      <c r="B41" s="1" t="s">
        <v>222</v>
      </c>
      <c r="C41" s="41">
        <f>$C$27</f>
        <v>0.11</v>
      </c>
    </row>
    <row r="42" spans="1:27" x14ac:dyDescent="0.25">
      <c r="C42"/>
    </row>
    <row r="46" spans="1:27" ht="13.8" thickBot="1" x14ac:dyDescent="0.3">
      <c r="A46" s="2"/>
      <c r="B46" s="2" t="s">
        <v>290</v>
      </c>
      <c r="C46" s="2" t="s">
        <v>291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6"/>
    </row>
    <row r="47" spans="1:27" ht="13.8" thickTop="1" x14ac:dyDescent="0.25">
      <c r="C47" s="1" t="s">
        <v>292</v>
      </c>
    </row>
    <row r="48" spans="1:27" x14ac:dyDescent="0.25">
      <c r="C48" s="1" t="s">
        <v>293</v>
      </c>
    </row>
    <row r="49" spans="1:27" x14ac:dyDescent="0.25">
      <c r="C49" t="s">
        <v>294</v>
      </c>
    </row>
    <row r="50" spans="1:27" x14ac:dyDescent="0.25">
      <c r="C50" t="s">
        <v>295</v>
      </c>
    </row>
    <row r="51" spans="1:27" x14ac:dyDescent="0.25">
      <c r="C51" t="s">
        <v>296</v>
      </c>
    </row>
    <row r="52" spans="1:27" x14ac:dyDescent="0.25">
      <c r="C52" t="s">
        <v>297</v>
      </c>
    </row>
    <row r="53" spans="1:27" x14ac:dyDescent="0.25">
      <c r="C53" t="s">
        <v>298</v>
      </c>
    </row>
    <row r="57" spans="1:27" ht="13.8" thickBot="1" x14ac:dyDescent="0.3">
      <c r="A57" s="2"/>
      <c r="B57" s="2" t="s">
        <v>252</v>
      </c>
      <c r="C57" s="45"/>
      <c r="D57" s="45" t="s">
        <v>291</v>
      </c>
      <c r="E57" s="45" t="s">
        <v>292</v>
      </c>
      <c r="F57" s="51" t="s">
        <v>293</v>
      </c>
      <c r="G57" s="45" t="s">
        <v>294</v>
      </c>
      <c r="H57" s="45" t="s">
        <v>295</v>
      </c>
      <c r="I57" s="45" t="s">
        <v>296</v>
      </c>
      <c r="J57" s="45" t="s">
        <v>297</v>
      </c>
      <c r="K57" s="45" t="s">
        <v>300</v>
      </c>
      <c r="L57" s="45" t="s">
        <v>301</v>
      </c>
      <c r="M57" s="45" t="s">
        <v>302</v>
      </c>
      <c r="N57" s="45" t="s">
        <v>303</v>
      </c>
      <c r="O57" s="45" t="s">
        <v>304</v>
      </c>
      <c r="P57" s="45" t="s">
        <v>305</v>
      </c>
      <c r="Q57" s="45" t="s">
        <v>306</v>
      </c>
      <c r="R57" s="45" t="s">
        <v>309</v>
      </c>
      <c r="S57" s="45" t="s">
        <v>298</v>
      </c>
      <c r="T57" s="45" t="s">
        <v>307</v>
      </c>
      <c r="U57" s="2"/>
      <c r="V57" s="2" t="s">
        <v>310</v>
      </c>
      <c r="W57" s="2"/>
      <c r="X57" s="2"/>
      <c r="Y57" s="2"/>
      <c r="Z57" s="2"/>
      <c r="AA57" s="48"/>
    </row>
    <row r="58" spans="1:27" ht="13.8" thickTop="1" x14ac:dyDescent="0.25">
      <c r="B58" s="1" t="s">
        <v>311</v>
      </c>
      <c r="C58" s="1" t="s">
        <v>319</v>
      </c>
      <c r="D58" s="11">
        <v>0.28000000000000003</v>
      </c>
      <c r="AA58" s="23" t="s">
        <v>312</v>
      </c>
    </row>
    <row r="59" spans="1:27" x14ac:dyDescent="0.25">
      <c r="B59" s="1" t="s">
        <v>313</v>
      </c>
      <c r="C59" s="1" t="s">
        <v>319</v>
      </c>
      <c r="D59" s="52">
        <f>1-D58</f>
        <v>0.72</v>
      </c>
      <c r="AA59" s="23" t="s">
        <v>312</v>
      </c>
    </row>
    <row r="60" spans="1:27" x14ac:dyDescent="0.25">
      <c r="B60" s="1" t="s">
        <v>311</v>
      </c>
      <c r="C60" s="1" t="s">
        <v>314</v>
      </c>
      <c r="D60" s="11">
        <v>0.4</v>
      </c>
      <c r="E60" s="53">
        <v>0.3</v>
      </c>
      <c r="F60" s="53">
        <f>$D60</f>
        <v>0.4</v>
      </c>
      <c r="G60" s="53">
        <f>$V60</f>
        <v>0.6</v>
      </c>
      <c r="H60" s="53">
        <f>$V60</f>
        <v>0.6</v>
      </c>
      <c r="I60" s="53">
        <f t="shared" ref="I60:J60" si="2">$D60</f>
        <v>0.4</v>
      </c>
      <c r="J60" s="53">
        <f t="shared" si="2"/>
        <v>0.4</v>
      </c>
      <c r="K60" s="53">
        <f t="shared" ref="K60:Q60" si="3">$V60</f>
        <v>0.6</v>
      </c>
      <c r="L60" s="53">
        <f t="shared" si="3"/>
        <v>0.6</v>
      </c>
      <c r="M60" s="53">
        <f t="shared" si="3"/>
        <v>0.6</v>
      </c>
      <c r="N60" s="53">
        <f t="shared" si="3"/>
        <v>0.6</v>
      </c>
      <c r="O60" s="53">
        <f t="shared" si="3"/>
        <v>0.6</v>
      </c>
      <c r="P60" s="53">
        <f t="shared" si="3"/>
        <v>0.6</v>
      </c>
      <c r="Q60" s="53">
        <f t="shared" si="3"/>
        <v>0.6</v>
      </c>
      <c r="R60" s="53">
        <f>$E60</f>
        <v>0.3</v>
      </c>
      <c r="S60" s="53">
        <f t="shared" ref="S60:T60" si="4">$V60</f>
        <v>0.6</v>
      </c>
      <c r="T60" s="53">
        <f t="shared" si="4"/>
        <v>0.6</v>
      </c>
      <c r="V60" s="53">
        <v>0.6</v>
      </c>
      <c r="AA60" s="23" t="s">
        <v>315</v>
      </c>
    </row>
    <row r="61" spans="1:27" x14ac:dyDescent="0.25">
      <c r="B61" s="1" t="s">
        <v>313</v>
      </c>
      <c r="C61" s="1" t="s">
        <v>314</v>
      </c>
      <c r="D61" s="52">
        <f>1-D60</f>
        <v>0.6</v>
      </c>
      <c r="E61" s="52">
        <f t="shared" ref="E61:V61" si="5">1-E60</f>
        <v>0.7</v>
      </c>
      <c r="F61" s="52">
        <f t="shared" si="5"/>
        <v>0.6</v>
      </c>
      <c r="G61" s="52">
        <f t="shared" si="5"/>
        <v>0.4</v>
      </c>
      <c r="H61" s="52">
        <f t="shared" si="5"/>
        <v>0.4</v>
      </c>
      <c r="I61" s="52">
        <f t="shared" si="5"/>
        <v>0.6</v>
      </c>
      <c r="J61" s="52">
        <f t="shared" si="5"/>
        <v>0.6</v>
      </c>
      <c r="K61" s="52">
        <f t="shared" si="5"/>
        <v>0.4</v>
      </c>
      <c r="L61" s="52">
        <f t="shared" si="5"/>
        <v>0.4</v>
      </c>
      <c r="M61" s="52">
        <f t="shared" si="5"/>
        <v>0.4</v>
      </c>
      <c r="N61" s="52">
        <f t="shared" si="5"/>
        <v>0.4</v>
      </c>
      <c r="O61" s="52">
        <f t="shared" si="5"/>
        <v>0.4</v>
      </c>
      <c r="P61" s="52">
        <f t="shared" si="5"/>
        <v>0.4</v>
      </c>
      <c r="Q61" s="52">
        <f t="shared" si="5"/>
        <v>0.4</v>
      </c>
      <c r="R61" s="52">
        <f t="shared" si="5"/>
        <v>0.7</v>
      </c>
      <c r="S61" s="52">
        <f t="shared" si="5"/>
        <v>0.4</v>
      </c>
      <c r="T61" s="52">
        <f t="shared" si="5"/>
        <v>0.4</v>
      </c>
      <c r="V61" s="52">
        <f t="shared" si="5"/>
        <v>0.4</v>
      </c>
      <c r="AA61" s="23" t="s">
        <v>315</v>
      </c>
    </row>
    <row r="63" spans="1:27" x14ac:dyDescent="0.25">
      <c r="C63" s="3" t="s">
        <v>317</v>
      </c>
      <c r="D63" s="3">
        <v>2000</v>
      </c>
      <c r="E63" s="3">
        <v>2001</v>
      </c>
      <c r="F63" s="3">
        <v>2002</v>
      </c>
      <c r="G63" s="3">
        <v>2003</v>
      </c>
      <c r="H63" s="3">
        <v>2004</v>
      </c>
      <c r="I63" s="3">
        <v>2005</v>
      </c>
      <c r="J63" s="3">
        <v>2006</v>
      </c>
      <c r="K63" s="3">
        <v>2007</v>
      </c>
      <c r="L63" s="3">
        <v>2008</v>
      </c>
      <c r="M63" s="3">
        <v>2009</v>
      </c>
      <c r="N63" s="3">
        <v>2010</v>
      </c>
      <c r="O63" s="3">
        <v>2011</v>
      </c>
      <c r="P63" s="3">
        <v>2012</v>
      </c>
      <c r="Q63" s="3">
        <v>2013</v>
      </c>
      <c r="R63" s="3">
        <v>2014</v>
      </c>
      <c r="S63" s="3">
        <v>2015</v>
      </c>
      <c r="T63" s="3">
        <v>2016</v>
      </c>
      <c r="U63" s="3">
        <v>2017</v>
      </c>
      <c r="V63" s="3">
        <v>2018</v>
      </c>
      <c r="W63" s="3">
        <v>2019</v>
      </c>
      <c r="X63" s="3">
        <v>2020</v>
      </c>
    </row>
    <row r="64" spans="1:27" x14ac:dyDescent="0.25">
      <c r="B64" t="s">
        <v>318</v>
      </c>
      <c r="C64" s="53">
        <f>AVERAGE(D64:X64)</f>
        <v>1.2856942866695161E-2</v>
      </c>
      <c r="D64" s="11">
        <f>(CAN!C305-SUM(BC:NL!C305))/CAN!C305</f>
        <v>2.0631870838787821E-2</v>
      </c>
      <c r="E64" s="11">
        <f>(CAN!D305-SUM(BC:NL!D305))/CAN!D305</f>
        <v>1.2339746114778857E-2</v>
      </c>
      <c r="F64" s="11">
        <f>(CAN!E305-SUM(BC:NL!E305))/CAN!E305</f>
        <v>3.0521482742690082E-2</v>
      </c>
      <c r="G64" s="11">
        <f>(CAN!F305-SUM(BC:NL!F305))/CAN!F305</f>
        <v>1.3806916708260279E-2</v>
      </c>
      <c r="H64" s="11">
        <f>(CAN!G305-SUM(BC:NL!G305))/CAN!G305</f>
        <v>7.2672781209516925E-3</v>
      </c>
      <c r="I64" s="11">
        <f>(CAN!H305-SUM(BC:NL!H305))/CAN!H305</f>
        <v>2.4143156809413547E-3</v>
      </c>
      <c r="J64" s="11">
        <f>(CAN!I305-SUM(BC:NL!I305))/CAN!I305</f>
        <v>1.2297538494325758E-2</v>
      </c>
      <c r="K64" s="11">
        <f>(CAN!J305-SUM(BC:NL!J305))/CAN!J305</f>
        <v>1.5741333577243433E-2</v>
      </c>
      <c r="L64" s="11">
        <f>(CAN!K305-SUM(BC:NL!K305))/CAN!K305</f>
        <v>1.36438956596109E-2</v>
      </c>
      <c r="M64" s="11">
        <f>(CAN!L305-SUM(BC:NL!L305))/CAN!L305</f>
        <v>4.0822232097642809E-3</v>
      </c>
      <c r="N64" s="11">
        <f>(CAN!M305-SUM(BC:NL!M305))/CAN!M305</f>
        <v>8.7784833769146559E-3</v>
      </c>
      <c r="O64" s="11">
        <f>(CAN!N305-SUM(BC:NL!N305))/CAN!N305</f>
        <v>1.5063486689966861E-2</v>
      </c>
      <c r="P64" s="11">
        <f>(CAN!O305-SUM(BC:NL!O305))/CAN!O305</f>
        <v>2.6076500322562479E-2</v>
      </c>
      <c r="Q64" s="11">
        <f>(CAN!P305-SUM(BC:NL!P305))/CAN!P305</f>
        <v>2.2488838623700609E-2</v>
      </c>
      <c r="R64" s="11">
        <f>(CAN!Q305-SUM(BC:NL!Q305))/CAN!Q305</f>
        <v>7.1726682325824109E-3</v>
      </c>
      <c r="S64" s="11">
        <f>(CAN!R305-SUM(BC:NL!R305))/CAN!R305</f>
        <v>-4.7427874207888523E-4</v>
      </c>
      <c r="T64" s="11">
        <f>(CAN!S305-SUM(BC:NL!S305))/CAN!S305</f>
        <v>-3.4740548683001005E-3</v>
      </c>
      <c r="U64" s="11">
        <f>(CAN!T305-SUM(BC:NL!T305))/CAN!T305</f>
        <v>4.0957219118909188E-3</v>
      </c>
      <c r="V64" s="11">
        <f>(CAN!U305-SUM(BC:NL!U305))/CAN!U305</f>
        <v>1.7708310408682565E-2</v>
      </c>
      <c r="W64" s="11">
        <f>(CAN!V305-SUM(BC:NL!V305))/CAN!V305</f>
        <v>1.8524783770491313E-2</v>
      </c>
      <c r="X64" s="11">
        <f>(CAN!W305-SUM(BC:NL!W305))/CAN!W305</f>
        <v>2.1288739326831094E-2</v>
      </c>
    </row>
    <row r="68" spans="1:27" ht="13.8" thickBot="1" x14ac:dyDescent="0.3">
      <c r="A68" s="2"/>
      <c r="B68" s="2" t="s">
        <v>49</v>
      </c>
      <c r="C68" s="45"/>
      <c r="D68" s="45" t="s">
        <v>291</v>
      </c>
      <c r="E68" s="45" t="s">
        <v>292</v>
      </c>
      <c r="F68" s="51" t="s">
        <v>293</v>
      </c>
      <c r="G68" s="45" t="s">
        <v>294</v>
      </c>
      <c r="H68" s="45" t="s">
        <v>295</v>
      </c>
      <c r="I68" s="45" t="s">
        <v>296</v>
      </c>
      <c r="J68" s="45" t="s">
        <v>297</v>
      </c>
      <c r="K68" s="45" t="s">
        <v>300</v>
      </c>
      <c r="L68" s="45" t="s">
        <v>301</v>
      </c>
      <c r="M68" s="45" t="s">
        <v>302</v>
      </c>
      <c r="N68" s="45" t="s">
        <v>303</v>
      </c>
      <c r="O68" s="45" t="s">
        <v>304</v>
      </c>
      <c r="P68" s="45" t="s">
        <v>305</v>
      </c>
      <c r="Q68" s="45" t="s">
        <v>306</v>
      </c>
      <c r="R68" s="45" t="s">
        <v>309</v>
      </c>
      <c r="S68" s="45" t="s">
        <v>298</v>
      </c>
      <c r="T68" s="45" t="s">
        <v>307</v>
      </c>
      <c r="U68" s="2"/>
      <c r="V68" s="2" t="s">
        <v>310</v>
      </c>
      <c r="W68" s="2"/>
      <c r="X68" s="2"/>
      <c r="Y68" s="2"/>
      <c r="Z68" s="2"/>
      <c r="AA68" s="48"/>
    </row>
    <row r="69" spans="1:27" ht="13.8" thickTop="1" x14ac:dyDescent="0.25">
      <c r="B69" s="1" t="s">
        <v>311</v>
      </c>
      <c r="C69" s="1" t="s">
        <v>319</v>
      </c>
      <c r="D69" s="11">
        <v>0.22</v>
      </c>
      <c r="AA69" s="23" t="s">
        <v>312</v>
      </c>
    </row>
    <row r="70" spans="1:27" x14ac:dyDescent="0.25">
      <c r="B70" s="1" t="s">
        <v>313</v>
      </c>
      <c r="C70" s="1" t="s">
        <v>319</v>
      </c>
      <c r="D70" s="52">
        <f>1-D69</f>
        <v>0.78</v>
      </c>
      <c r="AA70" s="23" t="s">
        <v>312</v>
      </c>
    </row>
    <row r="71" spans="1:27" x14ac:dyDescent="0.25">
      <c r="B71" s="1" t="s">
        <v>311</v>
      </c>
      <c r="C71" s="1" t="s">
        <v>314</v>
      </c>
      <c r="D71" s="11">
        <v>0.65</v>
      </c>
      <c r="E71" s="53">
        <v>0.45</v>
      </c>
      <c r="F71" s="53">
        <v>1</v>
      </c>
      <c r="G71" s="53">
        <v>1</v>
      </c>
      <c r="H71" s="53">
        <v>1</v>
      </c>
      <c r="I71" s="53">
        <v>0.9</v>
      </c>
      <c r="J71" s="53">
        <f>$V71</f>
        <v>0.75</v>
      </c>
      <c r="K71" s="53">
        <f t="shared" ref="K71:N71" si="6">$V71</f>
        <v>0.75</v>
      </c>
      <c r="L71" s="53">
        <f t="shared" si="6"/>
        <v>0.75</v>
      </c>
      <c r="M71" s="53">
        <f t="shared" si="6"/>
        <v>0.75</v>
      </c>
      <c r="N71" s="53">
        <f t="shared" si="6"/>
        <v>0.75</v>
      </c>
      <c r="O71" s="53">
        <f t="shared" ref="O71:Q71" si="7">$V71</f>
        <v>0.75</v>
      </c>
      <c r="P71" s="53">
        <f t="shared" si="7"/>
        <v>0.75</v>
      </c>
      <c r="Q71" s="53">
        <f t="shared" si="7"/>
        <v>0.75</v>
      </c>
      <c r="R71" s="53">
        <f>$E71</f>
        <v>0.45</v>
      </c>
      <c r="S71" s="53">
        <f t="shared" ref="S71:T71" si="8">$V71</f>
        <v>0.75</v>
      </c>
      <c r="T71" s="53">
        <f t="shared" si="8"/>
        <v>0.75</v>
      </c>
      <c r="V71" s="53">
        <v>0.75</v>
      </c>
      <c r="AA71" s="23" t="s">
        <v>315</v>
      </c>
    </row>
    <row r="72" spans="1:27" x14ac:dyDescent="0.25">
      <c r="B72" s="1" t="s">
        <v>313</v>
      </c>
      <c r="C72" s="1" t="s">
        <v>314</v>
      </c>
      <c r="D72" s="52">
        <f>1-D71</f>
        <v>0.35</v>
      </c>
      <c r="E72" s="52">
        <f t="shared" ref="E72:V72" si="9">1-E71</f>
        <v>0.55000000000000004</v>
      </c>
      <c r="F72" s="52">
        <f t="shared" si="9"/>
        <v>0</v>
      </c>
      <c r="G72" s="52">
        <f t="shared" si="9"/>
        <v>0</v>
      </c>
      <c r="H72" s="52">
        <f t="shared" si="9"/>
        <v>0</v>
      </c>
      <c r="I72" s="52">
        <f t="shared" si="9"/>
        <v>9.9999999999999978E-2</v>
      </c>
      <c r="J72" s="52">
        <f t="shared" si="9"/>
        <v>0.25</v>
      </c>
      <c r="K72" s="52">
        <f t="shared" si="9"/>
        <v>0.25</v>
      </c>
      <c r="L72" s="52">
        <f t="shared" si="9"/>
        <v>0.25</v>
      </c>
      <c r="M72" s="52">
        <f t="shared" si="9"/>
        <v>0.25</v>
      </c>
      <c r="N72" s="52">
        <f t="shared" si="9"/>
        <v>0.25</v>
      </c>
      <c r="O72" s="52">
        <f t="shared" si="9"/>
        <v>0.25</v>
      </c>
      <c r="P72" s="52">
        <f t="shared" si="9"/>
        <v>0.25</v>
      </c>
      <c r="Q72" s="52">
        <f t="shared" si="9"/>
        <v>0.25</v>
      </c>
      <c r="R72" s="52">
        <f t="shared" si="9"/>
        <v>0.55000000000000004</v>
      </c>
      <c r="S72" s="52">
        <f t="shared" si="9"/>
        <v>0.25</v>
      </c>
      <c r="T72" s="52">
        <f t="shared" si="9"/>
        <v>0.25</v>
      </c>
      <c r="V72" s="52">
        <f t="shared" si="9"/>
        <v>0.25</v>
      </c>
      <c r="AA72" s="23" t="s">
        <v>315</v>
      </c>
    </row>
    <row r="74" spans="1:27" x14ac:dyDescent="0.25">
      <c r="C74" s="3" t="s">
        <v>317</v>
      </c>
      <c r="D74" s="3">
        <v>2000</v>
      </c>
      <c r="E74" s="3">
        <v>2001</v>
      </c>
      <c r="F74" s="3">
        <v>2002</v>
      </c>
      <c r="G74" s="3">
        <v>2003</v>
      </c>
      <c r="H74" s="3">
        <v>2004</v>
      </c>
      <c r="I74" s="3">
        <v>2005</v>
      </c>
      <c r="J74" s="3">
        <v>2006</v>
      </c>
      <c r="K74" s="3">
        <v>2007</v>
      </c>
      <c r="L74" s="3">
        <v>2008</v>
      </c>
      <c r="M74" s="3">
        <v>2009</v>
      </c>
      <c r="N74" s="3">
        <v>2010</v>
      </c>
      <c r="O74" s="3">
        <v>2011</v>
      </c>
      <c r="P74" s="3">
        <v>2012</v>
      </c>
      <c r="Q74" s="3">
        <v>2013</v>
      </c>
      <c r="R74" s="3">
        <v>2014</v>
      </c>
      <c r="S74" s="3">
        <v>2015</v>
      </c>
      <c r="T74" s="3">
        <v>2016</v>
      </c>
      <c r="U74" s="3">
        <v>2017</v>
      </c>
      <c r="V74" s="3">
        <v>2018</v>
      </c>
      <c r="W74" s="3">
        <v>2019</v>
      </c>
      <c r="X74" s="3">
        <v>2020</v>
      </c>
    </row>
    <row r="75" spans="1:27" x14ac:dyDescent="0.25">
      <c r="B75" t="s">
        <v>318</v>
      </c>
      <c r="C75" s="53">
        <f>AVERAGE(D75:X75)</f>
        <v>-1.2622263386096198E-2</v>
      </c>
      <c r="D75" s="11">
        <f>(CAN!C267-SUM(BC:NL!C267))/CAN!C267</f>
        <v>-4.5024606173292403E-2</v>
      </c>
      <c r="E75" s="11">
        <f>(CAN!D267-SUM(BC:NL!D267))/CAN!D267</f>
        <v>-2.2966275597944934E-2</v>
      </c>
      <c r="F75" s="11">
        <f>(CAN!E267-SUM(BC:NL!E267))/CAN!E267</f>
        <v>-1.3233191745322939E-2</v>
      </c>
      <c r="G75" s="11">
        <f>(CAN!F267-SUM(BC:NL!F267))/CAN!F267</f>
        <v>3.0155423657228748E-2</v>
      </c>
      <c r="H75" s="11">
        <f>(CAN!G267-SUM(BC:NL!G267))/CAN!G267</f>
        <v>1.0542522553334025E-2</v>
      </c>
      <c r="I75" s="11">
        <f>(CAN!H267-SUM(BC:NL!H267))/CAN!H267</f>
        <v>2.4965587487058472E-3</v>
      </c>
      <c r="J75" s="11">
        <f>(CAN!I267-SUM(BC:NL!I267))/CAN!I267</f>
        <v>2.0664925984715032E-2</v>
      </c>
      <c r="K75" s="11">
        <f>(CAN!J267-SUM(BC:NL!J267))/CAN!J267</f>
        <v>2.5020411710629881E-2</v>
      </c>
      <c r="L75" s="11">
        <f>(CAN!K267-SUM(BC:NL!K267))/CAN!K267</f>
        <v>5.9328483400299514E-3</v>
      </c>
      <c r="M75" s="11">
        <f>(CAN!L267-SUM(BC:NL!L267))/CAN!L267</f>
        <v>1.097969558373396E-2</v>
      </c>
      <c r="N75" s="11">
        <f>(CAN!M267-SUM(BC:NL!M267))/CAN!M267</f>
        <v>-7.4903634681581458E-4</v>
      </c>
      <c r="O75" s="11">
        <f>(CAN!N267-SUM(BC:NL!N267))/CAN!N267</f>
        <v>-1.6870513171770348E-2</v>
      </c>
      <c r="P75" s="11">
        <f>(CAN!O267-SUM(BC:NL!O267))/CAN!O267</f>
        <v>-1.2414937029164628E-2</v>
      </c>
      <c r="Q75" s="11">
        <f>(CAN!P267-SUM(BC:NL!P267))/CAN!P267</f>
        <v>-3.3553136605370924E-2</v>
      </c>
      <c r="R75" s="11">
        <f>(CAN!Q267-SUM(BC:NL!Q267))/CAN!Q267</f>
        <v>-4.2913109858559922E-2</v>
      </c>
      <c r="S75" s="11">
        <f>(CAN!R267-SUM(BC:NL!R267))/CAN!R267</f>
        <v>-2.3772351172301882E-2</v>
      </c>
      <c r="T75" s="11">
        <f>(CAN!S267-SUM(BC:NL!S267))/CAN!S267</f>
        <v>-2.7187847306830576E-2</v>
      </c>
      <c r="U75" s="11">
        <f>(CAN!T267-SUM(BC:NL!T267))/CAN!T267</f>
        <v>-4.0678268767802055E-2</v>
      </c>
      <c r="V75" s="11">
        <f>(CAN!U267-SUM(BC:NL!U267))/CAN!U267</f>
        <v>-3.2324500281905956E-2</v>
      </c>
      <c r="W75" s="11">
        <f>(CAN!V267-SUM(BC:NL!V267))/CAN!V267</f>
        <v>-2.5828661812937592E-2</v>
      </c>
      <c r="X75" s="11">
        <f>(CAN!W267-SUM(BC:NL!W267))/CAN!W267</f>
        <v>-3.3343481816377668E-2</v>
      </c>
    </row>
  </sheetData>
  <pageMargins left="0.7" right="0.7" top="0.75" bottom="0.75" header="0.3" footer="0.3"/>
  <pageSetup paperSize="5" scale="60" fitToHeight="100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9CD60-BC13-4CB0-95CE-93612E78E74F}">
  <sheetPr codeName="Sheet4">
    <tabColor rgb="FF002060"/>
    <outlinePr summaryBelow="0"/>
  </sheetPr>
  <dimension ref="A1:AB317"/>
  <sheetViews>
    <sheetView zoomScale="85" zoomScaleNormal="85" workbookViewId="0">
      <pane xSplit="2" ySplit="1" topLeftCell="C48" activePane="bottomRight" state="frozen"/>
      <selection activeCell="D295" sqref="D295"/>
      <selection pane="topRight" activeCell="D295" sqref="D295"/>
      <selection pane="bottomLeft" activeCell="D295" sqref="D295"/>
      <selection pane="bottomRight" activeCell="C69" sqref="C69"/>
    </sheetView>
  </sheetViews>
  <sheetFormatPr defaultColWidth="9.109375" defaultRowHeight="13.2" outlineLevelRow="1" x14ac:dyDescent="0.25"/>
  <cols>
    <col min="1" max="1" width="9.6640625" style="1" customWidth="1"/>
    <col min="2" max="2" width="37.33203125" style="1" bestFit="1" customWidth="1"/>
    <col min="3" max="23" width="9.6640625" style="1" customWidth="1"/>
    <col min="24" max="24" width="4.6640625" style="1" customWidth="1"/>
    <col min="25" max="25" width="39.88671875" style="1" customWidth="1"/>
    <col min="26" max="26" width="46.44140625" bestFit="1" customWidth="1"/>
    <col min="27" max="27" width="4.6640625" style="1" customWidth="1"/>
    <col min="28" max="28" width="8.6640625" style="1" customWidth="1"/>
    <col min="29" max="16384" width="9.109375" style="1"/>
  </cols>
  <sheetData>
    <row r="1" spans="1:28" ht="46.95" customHeight="1" thickBot="1" x14ac:dyDescent="0.3">
      <c r="A1" s="30" t="s">
        <v>291</v>
      </c>
      <c r="B1" s="30" t="s">
        <v>17</v>
      </c>
      <c r="C1" s="2">
        <v>2000</v>
      </c>
      <c r="D1" s="2">
        <v>2001</v>
      </c>
      <c r="E1" s="2">
        <v>2002</v>
      </c>
      <c r="F1" s="2">
        <v>2003</v>
      </c>
      <c r="G1" s="2">
        <v>2004</v>
      </c>
      <c r="H1" s="2">
        <v>2005</v>
      </c>
      <c r="I1" s="2">
        <v>2006</v>
      </c>
      <c r="J1" s="2">
        <v>2007</v>
      </c>
      <c r="K1" s="2">
        <v>2008</v>
      </c>
      <c r="L1" s="2">
        <v>2009</v>
      </c>
      <c r="M1" s="2">
        <v>2010</v>
      </c>
      <c r="N1" s="2">
        <v>2011</v>
      </c>
      <c r="O1" s="2">
        <v>2012</v>
      </c>
      <c r="P1" s="2">
        <v>2013</v>
      </c>
      <c r="Q1" s="2">
        <v>2014</v>
      </c>
      <c r="R1" s="2">
        <v>2015</v>
      </c>
      <c r="S1" s="2">
        <v>2016</v>
      </c>
      <c r="T1" s="2">
        <v>2017</v>
      </c>
      <c r="U1" s="2">
        <v>2018</v>
      </c>
      <c r="V1" s="2">
        <v>2019</v>
      </c>
      <c r="W1" s="2">
        <v>2020</v>
      </c>
      <c r="X1" s="2"/>
      <c r="Y1" s="2" t="s">
        <v>52</v>
      </c>
      <c r="Z1" s="2" t="s">
        <v>51</v>
      </c>
      <c r="AA1" s="2"/>
      <c r="AB1" s="2" t="s">
        <v>53</v>
      </c>
    </row>
    <row r="2" spans="1:28" s="32" customFormat="1" ht="13.8" thickTop="1" x14ac:dyDescent="0.25">
      <c r="A2" s="31" t="s">
        <v>8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AA2" s="31"/>
      <c r="AB2" s="31"/>
    </row>
    <row r="3" spans="1:28" outlineLevel="1" x14ac:dyDescent="0.25">
      <c r="A3" s="6"/>
      <c r="B3" s="22" t="s">
        <v>31</v>
      </c>
      <c r="C3" s="5">
        <f t="shared" ref="C3:W3" si="0">C37+C139+C247+C285</f>
        <v>609600.68928500009</v>
      </c>
      <c r="D3" s="5">
        <f t="shared" si="0"/>
        <v>602079.39509400004</v>
      </c>
      <c r="E3" s="5">
        <f t="shared" si="0"/>
        <v>604037.8824</v>
      </c>
      <c r="F3" s="5">
        <f t="shared" si="0"/>
        <v>630174.21574500005</v>
      </c>
      <c r="G3" s="5">
        <f t="shared" si="0"/>
        <v>667347.17480599997</v>
      </c>
      <c r="H3" s="5">
        <f t="shared" si="0"/>
        <v>692282.71266299998</v>
      </c>
      <c r="I3" s="5">
        <f t="shared" si="0"/>
        <v>692347.26565792004</v>
      </c>
      <c r="J3" s="5">
        <f t="shared" si="0"/>
        <v>700035.29973800003</v>
      </c>
      <c r="K3" s="5">
        <f t="shared" si="0"/>
        <v>679590.90586000006</v>
      </c>
      <c r="L3" s="5">
        <f t="shared" si="0"/>
        <v>617700.15006100002</v>
      </c>
      <c r="M3" s="5">
        <f t="shared" si="0"/>
        <v>682170.26670299994</v>
      </c>
      <c r="N3" s="5">
        <f t="shared" si="0"/>
        <v>698704.62774200004</v>
      </c>
      <c r="O3" s="5">
        <f t="shared" si="0"/>
        <v>729533.01991200005</v>
      </c>
      <c r="P3" s="5">
        <f t="shared" si="0"/>
        <v>759147.30781799986</v>
      </c>
      <c r="Q3" s="5">
        <f t="shared" si="0"/>
        <v>805194.62525999988</v>
      </c>
      <c r="R3" s="5">
        <f t="shared" si="0"/>
        <v>811201.05475799995</v>
      </c>
      <c r="S3" s="5">
        <f t="shared" si="0"/>
        <v>814923.75350399991</v>
      </c>
      <c r="T3" s="5">
        <f t="shared" si="0"/>
        <v>850990.87865000009</v>
      </c>
      <c r="U3" s="5">
        <f t="shared" si="0"/>
        <v>850968.72153399989</v>
      </c>
      <c r="V3" s="5">
        <f t="shared" si="0"/>
        <v>866747.07380300004</v>
      </c>
      <c r="W3" s="5">
        <f t="shared" si="0"/>
        <v>808924.83248099999</v>
      </c>
      <c r="Z3" s="23"/>
    </row>
    <row r="4" spans="1:28" outlineLevel="1" x14ac:dyDescent="0.25">
      <c r="A4" s="6"/>
      <c r="B4" s="8" t="s">
        <v>30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28" outlineLevel="1" x14ac:dyDescent="0.25">
      <c r="A5" s="6"/>
      <c r="B5" s="8" t="s">
        <v>43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</row>
    <row r="6" spans="1:28" outlineLevel="1" x14ac:dyDescent="0.25">
      <c r="A6" s="6"/>
      <c r="B6" s="8" t="s">
        <v>44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28" outlineLevel="1" x14ac:dyDescent="0.25">
      <c r="A7" s="6"/>
      <c r="B7" s="8" t="s">
        <v>45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</row>
    <row r="8" spans="1:28" outlineLevel="1" x14ac:dyDescent="0.25">
      <c r="A8" s="6"/>
      <c r="B8" s="8" t="s">
        <v>47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spans="1:28" outlineLevel="1" x14ac:dyDescent="0.25"/>
    <row r="10" spans="1:28" outlineLevel="1" x14ac:dyDescent="0.25">
      <c r="B10" s="9" t="s">
        <v>19</v>
      </c>
      <c r="C10" s="14"/>
    </row>
    <row r="11" spans="1:28" outlineLevel="1" x14ac:dyDescent="0.25">
      <c r="B11" s="4" t="s">
        <v>23</v>
      </c>
      <c r="C11" s="5">
        <f t="shared" ref="C11:W11" si="1">C45+C147+C257+C295</f>
        <v>3227.5832</v>
      </c>
      <c r="D11" s="5">
        <f t="shared" si="1"/>
        <v>2727.6336000000001</v>
      </c>
      <c r="E11" s="5">
        <f t="shared" si="1"/>
        <v>2913.7184000000007</v>
      </c>
      <c r="F11" s="5">
        <f t="shared" si="1"/>
        <v>2707.32</v>
      </c>
      <c r="G11" s="5">
        <f t="shared" si="1"/>
        <v>2884.8592000000003</v>
      </c>
      <c r="H11" s="5">
        <f t="shared" si="1"/>
        <v>3135.7200000000003</v>
      </c>
      <c r="I11" s="5">
        <f t="shared" si="1"/>
        <v>2870.1824000000001</v>
      </c>
      <c r="J11" s="5">
        <f t="shared" si="1"/>
        <v>2346.5592000000001</v>
      </c>
      <c r="K11" s="5">
        <f t="shared" si="1"/>
        <v>1962.8448000000001</v>
      </c>
      <c r="L11" s="5">
        <f t="shared" si="1"/>
        <v>1769.8224</v>
      </c>
      <c r="M11" s="5">
        <f t="shared" si="1"/>
        <v>2105.1784000000002</v>
      </c>
      <c r="N11" s="5">
        <f t="shared" si="1"/>
        <v>2169.5752000000002</v>
      </c>
      <c r="O11" s="5">
        <f t="shared" si="1"/>
        <v>2434.5300000000007</v>
      </c>
      <c r="P11" s="5">
        <f t="shared" si="1"/>
        <v>2519.6500000000005</v>
      </c>
      <c r="Q11" s="5">
        <f t="shared" si="1"/>
        <v>2485.6000000000004</v>
      </c>
      <c r="R11" s="5">
        <f t="shared" si="1"/>
        <v>2221.0056000000004</v>
      </c>
      <c r="S11" s="5">
        <f t="shared" si="1"/>
        <v>2372.0083999999997</v>
      </c>
      <c r="T11" s="5">
        <f t="shared" si="1"/>
        <v>2807.01</v>
      </c>
      <c r="U11" s="5">
        <f t="shared" si="1"/>
        <v>3164.0200000000004</v>
      </c>
      <c r="V11" s="5">
        <f t="shared" si="1"/>
        <v>3045.3792000000003</v>
      </c>
      <c r="W11" s="5">
        <f t="shared" si="1"/>
        <v>3744.0216</v>
      </c>
    </row>
    <row r="12" spans="1:28" outlineLevel="1" x14ac:dyDescent="0.25">
      <c r="B12" s="4" t="s">
        <v>24</v>
      </c>
      <c r="C12" s="5">
        <f t="shared" ref="C12:W12" si="2">C46+C148+C258+C296</f>
        <v>11.977599999999999</v>
      </c>
      <c r="D12" s="5">
        <f t="shared" si="2"/>
        <v>14.140800000000002</v>
      </c>
      <c r="E12" s="5">
        <f t="shared" si="2"/>
        <v>14.455200000000001</v>
      </c>
      <c r="F12" s="5">
        <f t="shared" si="2"/>
        <v>13.454000000000001</v>
      </c>
      <c r="G12" s="5">
        <f t="shared" si="2"/>
        <v>12.539200000000001</v>
      </c>
      <c r="H12" s="5">
        <f t="shared" si="2"/>
        <v>14.448</v>
      </c>
      <c r="I12" s="5">
        <f t="shared" si="2"/>
        <v>12.736000000000001</v>
      </c>
      <c r="J12" s="5">
        <f t="shared" si="2"/>
        <v>14.9688</v>
      </c>
      <c r="K12" s="5">
        <f t="shared" si="2"/>
        <v>12.720000000000002</v>
      </c>
      <c r="L12" s="5">
        <f t="shared" si="2"/>
        <v>10.58</v>
      </c>
      <c r="M12" s="5">
        <f t="shared" si="2"/>
        <v>10.7224</v>
      </c>
      <c r="N12" s="5">
        <f t="shared" si="2"/>
        <v>11.606400000000001</v>
      </c>
      <c r="O12" s="5">
        <f t="shared" si="2"/>
        <v>14.610000000000001</v>
      </c>
      <c r="P12" s="5">
        <f t="shared" si="2"/>
        <v>9.16</v>
      </c>
      <c r="Q12" s="5">
        <f t="shared" si="2"/>
        <v>13.469999999999999</v>
      </c>
      <c r="R12" s="5">
        <f t="shared" si="2"/>
        <v>14.810400000000001</v>
      </c>
      <c r="S12" s="5">
        <f t="shared" si="2"/>
        <v>16.008000000000003</v>
      </c>
      <c r="T12" s="5">
        <f t="shared" si="2"/>
        <v>19.720000000000002</v>
      </c>
      <c r="U12" s="5">
        <f t="shared" si="2"/>
        <v>16.690000000000001</v>
      </c>
      <c r="V12" s="5">
        <f t="shared" si="2"/>
        <v>19.142400000000002</v>
      </c>
      <c r="W12" s="5">
        <f t="shared" si="2"/>
        <v>37.329600000000006</v>
      </c>
    </row>
    <row r="13" spans="1:28" outlineLevel="1" x14ac:dyDescent="0.25">
      <c r="B13" s="4" t="s">
        <v>21</v>
      </c>
      <c r="C13" s="5">
        <f t="shared" ref="C13:W13" si="3">C47+C149+C259+C297</f>
        <v>584996.69999999995</v>
      </c>
      <c r="D13" s="5">
        <f t="shared" si="3"/>
        <v>571509.69799999997</v>
      </c>
      <c r="E13" s="5">
        <f t="shared" si="3"/>
        <v>562578.45500000007</v>
      </c>
      <c r="F13" s="5">
        <f t="shared" si="3"/>
        <v>603884.49099999992</v>
      </c>
      <c r="G13" s="5">
        <f t="shared" si="3"/>
        <v>637781.24800000002</v>
      </c>
      <c r="H13" s="5">
        <f t="shared" si="3"/>
        <v>668213.79599999986</v>
      </c>
      <c r="I13" s="5">
        <f t="shared" si="3"/>
        <v>671225.973</v>
      </c>
      <c r="J13" s="5">
        <f t="shared" si="3"/>
        <v>701743.37000000011</v>
      </c>
      <c r="K13" s="5">
        <f t="shared" si="3"/>
        <v>715051.647</v>
      </c>
      <c r="L13" s="5">
        <f t="shared" si="3"/>
        <v>698620.95700000005</v>
      </c>
      <c r="M13" s="5">
        <f t="shared" si="3"/>
        <v>740337.88199999998</v>
      </c>
      <c r="N13" s="5">
        <f t="shared" si="3"/>
        <v>774857.42400000012</v>
      </c>
      <c r="O13" s="5">
        <f t="shared" si="3"/>
        <v>768576.83800000011</v>
      </c>
      <c r="P13" s="5">
        <f t="shared" si="3"/>
        <v>775601.71699999995</v>
      </c>
      <c r="Q13" s="5">
        <f t="shared" si="3"/>
        <v>773640.28200000001</v>
      </c>
      <c r="R13" s="5">
        <f t="shared" si="3"/>
        <v>731169.29399999999</v>
      </c>
      <c r="S13" s="5">
        <f t="shared" si="3"/>
        <v>681786.179</v>
      </c>
      <c r="T13" s="5">
        <f t="shared" si="3"/>
        <v>725650.66</v>
      </c>
      <c r="U13" s="5">
        <f t="shared" si="3"/>
        <v>763974.28000000014</v>
      </c>
      <c r="V13" s="5">
        <f t="shared" si="3"/>
        <v>761373.255</v>
      </c>
      <c r="W13" s="5">
        <f t="shared" si="3"/>
        <v>715097.27899999986</v>
      </c>
    </row>
    <row r="14" spans="1:28" outlineLevel="1" x14ac:dyDescent="0.25">
      <c r="B14" s="4" t="s">
        <v>26</v>
      </c>
      <c r="C14" s="5">
        <f t="shared" ref="C14:W14" si="4">C48+C150+C260+C298</f>
        <v>0</v>
      </c>
      <c r="D14" s="5">
        <f t="shared" si="4"/>
        <v>0</v>
      </c>
      <c r="E14" s="5">
        <f t="shared" si="4"/>
        <v>0</v>
      </c>
      <c r="F14" s="5">
        <f t="shared" si="4"/>
        <v>0</v>
      </c>
      <c r="G14" s="5">
        <f t="shared" si="4"/>
        <v>0</v>
      </c>
      <c r="H14" s="5">
        <f t="shared" si="4"/>
        <v>0</v>
      </c>
      <c r="I14" s="5">
        <f t="shared" si="4"/>
        <v>0</v>
      </c>
      <c r="J14" s="5">
        <f t="shared" si="4"/>
        <v>0</v>
      </c>
      <c r="K14" s="5">
        <f t="shared" si="4"/>
        <v>0</v>
      </c>
      <c r="L14" s="5">
        <f t="shared" si="4"/>
        <v>0</v>
      </c>
      <c r="M14" s="5">
        <f t="shared" si="4"/>
        <v>0</v>
      </c>
      <c r="N14" s="5">
        <f t="shared" si="4"/>
        <v>0</v>
      </c>
      <c r="O14" s="5">
        <f t="shared" si="4"/>
        <v>0</v>
      </c>
      <c r="P14" s="5">
        <f t="shared" si="4"/>
        <v>0</v>
      </c>
      <c r="Q14" s="5">
        <f t="shared" si="4"/>
        <v>0</v>
      </c>
      <c r="R14" s="5">
        <f t="shared" si="4"/>
        <v>0</v>
      </c>
      <c r="S14" s="5">
        <f t="shared" si="4"/>
        <v>0</v>
      </c>
      <c r="T14" s="5">
        <f t="shared" si="4"/>
        <v>0</v>
      </c>
      <c r="U14" s="5">
        <f t="shared" si="4"/>
        <v>0</v>
      </c>
      <c r="V14" s="5">
        <f t="shared" si="4"/>
        <v>0</v>
      </c>
      <c r="W14" s="5">
        <f t="shared" si="4"/>
        <v>0</v>
      </c>
    </row>
    <row r="15" spans="1:28" outlineLevel="1" x14ac:dyDescent="0.25">
      <c r="B15" s="4" t="s">
        <v>25</v>
      </c>
      <c r="C15" s="5">
        <f t="shared" ref="C15:W15" si="5">C49+C151+C261+C299</f>
        <v>229449.97399999999</v>
      </c>
      <c r="D15" s="5">
        <f t="shared" si="5"/>
        <v>240276.71799999996</v>
      </c>
      <c r="E15" s="5">
        <f t="shared" si="5"/>
        <v>238552.715</v>
      </c>
      <c r="F15" s="5">
        <f t="shared" si="5"/>
        <v>253752.622</v>
      </c>
      <c r="G15" s="5">
        <f t="shared" si="5"/>
        <v>271586.56599999999</v>
      </c>
      <c r="H15" s="5">
        <f t="shared" si="5"/>
        <v>259987.08199999999</v>
      </c>
      <c r="I15" s="5">
        <f t="shared" si="5"/>
        <v>275453.76899999997</v>
      </c>
      <c r="J15" s="5">
        <f t="shared" si="5"/>
        <v>279679.40700000001</v>
      </c>
      <c r="K15" s="5">
        <f t="shared" si="5"/>
        <v>283807.87900000002</v>
      </c>
      <c r="L15" s="5">
        <f t="shared" si="5"/>
        <v>294105.61499999999</v>
      </c>
      <c r="M15" s="5">
        <f t="shared" si="5"/>
        <v>307678.18799999997</v>
      </c>
      <c r="N15" s="5">
        <f t="shared" si="5"/>
        <v>297390.66700000002</v>
      </c>
      <c r="O15" s="5">
        <f t="shared" si="5"/>
        <v>304169.91299999994</v>
      </c>
      <c r="P15" s="5">
        <f t="shared" si="5"/>
        <v>321957.99800000002</v>
      </c>
      <c r="Q15" s="5">
        <f t="shared" si="5"/>
        <v>320849.01699999999</v>
      </c>
      <c r="R15" s="5">
        <f t="shared" si="5"/>
        <v>344384.80399999995</v>
      </c>
      <c r="S15" s="5">
        <f t="shared" si="5"/>
        <v>362471.174</v>
      </c>
      <c r="T15" s="5">
        <f t="shared" si="5"/>
        <v>370954.82199999993</v>
      </c>
      <c r="U15" s="5">
        <f t="shared" si="5"/>
        <v>380609.272</v>
      </c>
      <c r="V15" s="5">
        <f t="shared" si="5"/>
        <v>389249.67099999997</v>
      </c>
      <c r="W15" s="5">
        <f t="shared" si="5"/>
        <v>327685.13399999996</v>
      </c>
    </row>
    <row r="16" spans="1:28" outlineLevel="1" x14ac:dyDescent="0.25">
      <c r="B16" s="4" t="s">
        <v>0</v>
      </c>
      <c r="C16" s="5">
        <f t="shared" ref="C16:W16" si="6">C50+C152+C262+C300</f>
        <v>0</v>
      </c>
      <c r="D16" s="5">
        <f t="shared" si="6"/>
        <v>0</v>
      </c>
      <c r="E16" s="5">
        <f t="shared" si="6"/>
        <v>0</v>
      </c>
      <c r="F16" s="5">
        <f t="shared" si="6"/>
        <v>0</v>
      </c>
      <c r="G16" s="5">
        <f t="shared" si="6"/>
        <v>0</v>
      </c>
      <c r="H16" s="5">
        <f t="shared" si="6"/>
        <v>1239.047</v>
      </c>
      <c r="I16" s="5">
        <f t="shared" si="6"/>
        <v>1385.3720000000001</v>
      </c>
      <c r="J16" s="5">
        <f t="shared" si="6"/>
        <v>6036.848</v>
      </c>
      <c r="K16" s="5">
        <f t="shared" si="6"/>
        <v>6210.4570000000003</v>
      </c>
      <c r="L16" s="5">
        <f t="shared" si="6"/>
        <v>7260.2570000000005</v>
      </c>
      <c r="M16" s="5">
        <f t="shared" si="6"/>
        <v>9597.2609999999986</v>
      </c>
      <c r="N16" s="5">
        <f t="shared" si="6"/>
        <v>14276.665000000001</v>
      </c>
      <c r="O16" s="5">
        <f t="shared" si="6"/>
        <v>15582.936</v>
      </c>
      <c r="P16" s="5">
        <f t="shared" si="6"/>
        <v>14440.542999999998</v>
      </c>
      <c r="Q16" s="5">
        <f t="shared" si="6"/>
        <v>15692.5</v>
      </c>
      <c r="R16" s="5">
        <f t="shared" si="6"/>
        <v>0</v>
      </c>
      <c r="S16" s="5">
        <f t="shared" si="6"/>
        <v>0</v>
      </c>
      <c r="T16" s="5">
        <f t="shared" si="6"/>
        <v>0</v>
      </c>
      <c r="U16" s="5">
        <f t="shared" si="6"/>
        <v>0</v>
      </c>
      <c r="V16" s="5">
        <f t="shared" si="6"/>
        <v>0</v>
      </c>
      <c r="W16" s="5">
        <f t="shared" si="6"/>
        <v>0</v>
      </c>
    </row>
    <row r="17" spans="2:23" outlineLevel="1" x14ac:dyDescent="0.25">
      <c r="B17" s="4" t="s">
        <v>27</v>
      </c>
      <c r="C17" s="5">
        <f t="shared" ref="C17:W17" si="7">C51+C153+C263+C301</f>
        <v>0</v>
      </c>
      <c r="D17" s="5">
        <f t="shared" si="7"/>
        <v>0</v>
      </c>
      <c r="E17" s="5">
        <f t="shared" si="7"/>
        <v>0</v>
      </c>
      <c r="F17" s="5">
        <f t="shared" si="7"/>
        <v>0</v>
      </c>
      <c r="G17" s="5">
        <f t="shared" si="7"/>
        <v>0</v>
      </c>
      <c r="H17" s="5">
        <f t="shared" si="7"/>
        <v>0</v>
      </c>
      <c r="I17" s="5">
        <f t="shared" si="7"/>
        <v>0</v>
      </c>
      <c r="J17" s="5">
        <f t="shared" si="7"/>
        <v>0</v>
      </c>
      <c r="K17" s="5">
        <f t="shared" si="7"/>
        <v>0</v>
      </c>
      <c r="L17" s="5">
        <f t="shared" si="7"/>
        <v>0</v>
      </c>
      <c r="M17" s="5">
        <f t="shared" si="7"/>
        <v>0</v>
      </c>
      <c r="N17" s="5">
        <f t="shared" si="7"/>
        <v>0</v>
      </c>
      <c r="O17" s="5">
        <f t="shared" si="7"/>
        <v>0</v>
      </c>
      <c r="P17" s="5">
        <f t="shared" si="7"/>
        <v>0</v>
      </c>
      <c r="Q17" s="5">
        <f t="shared" si="7"/>
        <v>0</v>
      </c>
      <c r="R17" s="5">
        <f t="shared" si="7"/>
        <v>0</v>
      </c>
      <c r="S17" s="5">
        <f t="shared" si="7"/>
        <v>0</v>
      </c>
      <c r="T17" s="5">
        <f t="shared" si="7"/>
        <v>0</v>
      </c>
      <c r="U17" s="5">
        <f t="shared" si="7"/>
        <v>0</v>
      </c>
      <c r="V17" s="5">
        <f t="shared" si="7"/>
        <v>0</v>
      </c>
      <c r="W17" s="5">
        <f t="shared" si="7"/>
        <v>0</v>
      </c>
    </row>
    <row r="18" spans="2:23" outlineLevel="1" x14ac:dyDescent="0.25">
      <c r="B18" s="4" t="s">
        <v>28</v>
      </c>
      <c r="C18" s="5">
        <f t="shared" ref="C18:W18" si="8">C52+C154+C264+C302</f>
        <v>95.459000000000003</v>
      </c>
      <c r="D18" s="5">
        <f t="shared" si="8"/>
        <v>121.33499999999999</v>
      </c>
      <c r="E18" s="5">
        <f t="shared" si="8"/>
        <v>117.813</v>
      </c>
      <c r="F18" s="5">
        <f t="shared" si="8"/>
        <v>134.303</v>
      </c>
      <c r="G18" s="5">
        <f t="shared" si="8"/>
        <v>142.33000000000001</v>
      </c>
      <c r="H18" s="5">
        <f t="shared" si="8"/>
        <v>160.107</v>
      </c>
      <c r="I18" s="5">
        <f t="shared" si="8"/>
        <v>204.58799999999999</v>
      </c>
      <c r="J18" s="5">
        <f t="shared" si="8"/>
        <v>202.715</v>
      </c>
      <c r="K18" s="5">
        <f t="shared" si="8"/>
        <v>214.40799999999999</v>
      </c>
      <c r="L18" s="5">
        <f t="shared" si="8"/>
        <v>181.404</v>
      </c>
      <c r="M18" s="5">
        <f t="shared" si="8"/>
        <v>236.66799999999998</v>
      </c>
      <c r="N18" s="5">
        <f t="shared" si="8"/>
        <v>305.49900000000002</v>
      </c>
      <c r="O18" s="5">
        <f t="shared" si="8"/>
        <v>294.14800000000002</v>
      </c>
      <c r="P18" s="5">
        <f t="shared" si="8"/>
        <v>255.74200000000002</v>
      </c>
      <c r="Q18" s="5">
        <f t="shared" si="8"/>
        <v>396.88</v>
      </c>
      <c r="R18" s="5">
        <f t="shared" si="8"/>
        <v>391.27200000000005</v>
      </c>
      <c r="S18" s="5">
        <f t="shared" si="8"/>
        <v>382.52799999999996</v>
      </c>
      <c r="T18" s="5">
        <f t="shared" si="8"/>
        <v>377.01800000000003</v>
      </c>
      <c r="U18" s="5">
        <f t="shared" si="8"/>
        <v>733.79600000000005</v>
      </c>
      <c r="V18" s="5">
        <f t="shared" si="8"/>
        <v>937.303</v>
      </c>
      <c r="W18" s="5">
        <f t="shared" si="8"/>
        <v>600.49799999999993</v>
      </c>
    </row>
    <row r="19" spans="2:23" outlineLevel="1" x14ac:dyDescent="0.25">
      <c r="B19" s="4" t="s">
        <v>22</v>
      </c>
      <c r="C19" s="5">
        <f t="shared" ref="C19:W19" si="9">C53+C155+C265+C303</f>
        <v>39911.949999999997</v>
      </c>
      <c r="D19" s="5">
        <f t="shared" si="9"/>
        <v>45682.65</v>
      </c>
      <c r="E19" s="5">
        <f t="shared" si="9"/>
        <v>42725.8</v>
      </c>
      <c r="F19" s="5">
        <f t="shared" si="9"/>
        <v>49175.75</v>
      </c>
      <c r="G19" s="5">
        <f t="shared" si="9"/>
        <v>51244.7</v>
      </c>
      <c r="H19" s="5">
        <f t="shared" si="9"/>
        <v>53924.65</v>
      </c>
      <c r="I19" s="5">
        <f t="shared" si="9"/>
        <v>44653.05</v>
      </c>
      <c r="J19" s="5">
        <f t="shared" si="9"/>
        <v>54884.05</v>
      </c>
      <c r="K19" s="5">
        <f t="shared" si="9"/>
        <v>55181.75</v>
      </c>
      <c r="L19" s="5">
        <f t="shared" si="9"/>
        <v>56533.75</v>
      </c>
      <c r="M19" s="5">
        <f t="shared" si="9"/>
        <v>55994.9</v>
      </c>
      <c r="N19" s="5">
        <f t="shared" si="9"/>
        <v>39768.950000000004</v>
      </c>
      <c r="O19" s="5">
        <f t="shared" si="9"/>
        <v>40837.550000000003</v>
      </c>
      <c r="P19" s="5">
        <f t="shared" si="9"/>
        <v>38587.899999999994</v>
      </c>
      <c r="Q19" s="5">
        <f t="shared" si="9"/>
        <v>33005.050000000003</v>
      </c>
      <c r="R19" s="5">
        <f t="shared" si="9"/>
        <v>26488.800000000003</v>
      </c>
      <c r="S19" s="5">
        <f t="shared" si="9"/>
        <v>20352.800000000003</v>
      </c>
      <c r="T19" s="5">
        <f t="shared" si="9"/>
        <v>23835.500000000004</v>
      </c>
      <c r="U19" s="5">
        <f t="shared" si="9"/>
        <v>25206.350000000006</v>
      </c>
      <c r="V19" s="5">
        <f t="shared" si="9"/>
        <v>29060.850000000002</v>
      </c>
      <c r="W19" s="5">
        <f t="shared" si="9"/>
        <v>22887.149999999998</v>
      </c>
    </row>
    <row r="20" spans="2:23" outlineLevel="1" x14ac:dyDescent="0.25">
      <c r="B20" s="4" t="s">
        <v>1</v>
      </c>
      <c r="C20" s="5">
        <f t="shared" ref="C20:W20" si="10">C54+C156+C266+C304</f>
        <v>8508.8019999999997</v>
      </c>
      <c r="D20" s="5">
        <f t="shared" si="10"/>
        <v>9107.9329999999991</v>
      </c>
      <c r="E20" s="5">
        <f t="shared" si="10"/>
        <v>6273.34</v>
      </c>
      <c r="F20" s="5">
        <f t="shared" si="10"/>
        <v>6139.317</v>
      </c>
      <c r="G20" s="5">
        <f t="shared" si="10"/>
        <v>6407.268</v>
      </c>
      <c r="H20" s="5">
        <f t="shared" si="10"/>
        <v>4868.0139999999992</v>
      </c>
      <c r="I20" s="5">
        <f t="shared" si="10"/>
        <v>7266.1064999999999</v>
      </c>
      <c r="J20" s="5">
        <f t="shared" si="10"/>
        <v>8356.5424999999996</v>
      </c>
      <c r="K20" s="5">
        <f t="shared" si="10"/>
        <v>8552.0434999999979</v>
      </c>
      <c r="L20" s="5">
        <f t="shared" si="10"/>
        <v>6864.2329999999993</v>
      </c>
      <c r="M20" s="5">
        <f t="shared" si="10"/>
        <v>6815.1710000000003</v>
      </c>
      <c r="N20" s="5">
        <f t="shared" si="10"/>
        <v>7342.7389999999996</v>
      </c>
      <c r="O20" s="5">
        <f t="shared" si="10"/>
        <v>7575.9610000000002</v>
      </c>
      <c r="P20" s="5">
        <f t="shared" si="10"/>
        <v>6219.8239999999996</v>
      </c>
      <c r="Q20" s="5">
        <f t="shared" si="10"/>
        <v>5381.9970000000003</v>
      </c>
      <c r="R20" s="5">
        <f t="shared" si="10"/>
        <v>5458.3190000000004</v>
      </c>
      <c r="S20" s="5">
        <f t="shared" si="10"/>
        <v>6030.6610000000001</v>
      </c>
      <c r="T20" s="5">
        <f t="shared" si="10"/>
        <v>5939.0989999999993</v>
      </c>
      <c r="U20" s="5">
        <f t="shared" si="10"/>
        <v>5851.9960000000001</v>
      </c>
      <c r="V20" s="5">
        <f t="shared" si="10"/>
        <v>5806.5819999999994</v>
      </c>
      <c r="W20" s="5">
        <f t="shared" si="10"/>
        <v>5152.5730000000003</v>
      </c>
    </row>
    <row r="21" spans="2:23" outlineLevel="1" x14ac:dyDescent="0.25">
      <c r="B21" s="16" t="s">
        <v>13</v>
      </c>
      <c r="C21" s="21">
        <f t="shared" ref="C21:W21" si="11">SUM(C11:C20)</f>
        <v>866202.44579999999</v>
      </c>
      <c r="D21" s="21">
        <f t="shared" si="11"/>
        <v>869440.10839999991</v>
      </c>
      <c r="E21" s="21">
        <f t="shared" si="11"/>
        <v>853176.2966</v>
      </c>
      <c r="F21" s="21">
        <f t="shared" si="11"/>
        <v>915807.25699999987</v>
      </c>
      <c r="G21" s="21">
        <f t="shared" si="11"/>
        <v>970059.51039999991</v>
      </c>
      <c r="H21" s="21">
        <f t="shared" si="11"/>
        <v>991542.86399999983</v>
      </c>
      <c r="I21" s="21">
        <f t="shared" si="11"/>
        <v>1003071.7768999999</v>
      </c>
      <c r="J21" s="21">
        <f t="shared" si="11"/>
        <v>1053264.4605000003</v>
      </c>
      <c r="K21" s="21">
        <f t="shared" si="11"/>
        <v>1070993.7493</v>
      </c>
      <c r="L21" s="21">
        <f t="shared" si="11"/>
        <v>1065346.6184</v>
      </c>
      <c r="M21" s="21">
        <f t="shared" si="11"/>
        <v>1122775.9707999998</v>
      </c>
      <c r="N21" s="21">
        <f t="shared" si="11"/>
        <v>1136123.1256000004</v>
      </c>
      <c r="O21" s="21">
        <f t="shared" si="11"/>
        <v>1139486.486</v>
      </c>
      <c r="P21" s="21">
        <f t="shared" si="11"/>
        <v>1159592.534</v>
      </c>
      <c r="Q21" s="21">
        <f t="shared" si="11"/>
        <v>1151464.7959999999</v>
      </c>
      <c r="R21" s="21">
        <f t="shared" si="11"/>
        <v>1110128.3049999999</v>
      </c>
      <c r="S21" s="21">
        <f t="shared" si="11"/>
        <v>1073411.3584</v>
      </c>
      <c r="T21" s="21">
        <f t="shared" si="11"/>
        <v>1129583.8289999997</v>
      </c>
      <c r="U21" s="21">
        <f t="shared" si="11"/>
        <v>1179556.4040000003</v>
      </c>
      <c r="V21" s="21">
        <f t="shared" si="11"/>
        <v>1189492.1826000002</v>
      </c>
      <c r="W21" s="21">
        <f t="shared" si="11"/>
        <v>1075203.9852</v>
      </c>
    </row>
    <row r="22" spans="2:23" outlineLevel="1" x14ac:dyDescent="0.25">
      <c r="B22" s="29" t="s">
        <v>46</v>
      </c>
      <c r="C22" s="28">
        <f t="shared" ref="C22:W22" si="12">C21/C3/1000</f>
        <v>1.4209341639950699E-3</v>
      </c>
      <c r="D22" s="28">
        <f t="shared" si="12"/>
        <v>1.4440622208375992E-3</v>
      </c>
      <c r="E22" s="28">
        <f t="shared" si="12"/>
        <v>1.4124549493652752E-3</v>
      </c>
      <c r="F22" s="28">
        <f t="shared" si="12"/>
        <v>1.4532604383334232E-3</v>
      </c>
      <c r="G22" s="28">
        <f t="shared" si="12"/>
        <v>1.4536054800591601E-3</v>
      </c>
      <c r="H22" s="28">
        <f t="shared" si="12"/>
        <v>1.4322802604528973E-3</v>
      </c>
      <c r="I22" s="28">
        <f t="shared" si="12"/>
        <v>1.4487986400102356E-3</v>
      </c>
      <c r="J22" s="28">
        <f t="shared" si="12"/>
        <v>1.5045876413578032E-3</v>
      </c>
      <c r="K22" s="28">
        <f t="shared" si="12"/>
        <v>1.575938906870292E-3</v>
      </c>
      <c r="L22" s="28">
        <f t="shared" si="12"/>
        <v>1.7246986556418893E-3</v>
      </c>
      <c r="M22" s="28">
        <f t="shared" si="12"/>
        <v>1.6458881683989149E-3</v>
      </c>
      <c r="N22" s="28">
        <f t="shared" si="12"/>
        <v>1.6260420791423741E-3</v>
      </c>
      <c r="O22" s="28">
        <f t="shared" si="12"/>
        <v>1.5619395625676418E-3</v>
      </c>
      <c r="P22" s="28">
        <f t="shared" si="12"/>
        <v>1.5274934417313431E-3</v>
      </c>
      <c r="Q22" s="28">
        <f t="shared" si="12"/>
        <v>1.4300453081491798E-3</v>
      </c>
      <c r="R22" s="28">
        <f t="shared" si="12"/>
        <v>1.3684995827960022E-3</v>
      </c>
      <c r="S22" s="28">
        <f t="shared" si="12"/>
        <v>1.3171923800043355E-3</v>
      </c>
      <c r="T22" s="28">
        <f t="shared" si="12"/>
        <v>1.3273747784370562E-3</v>
      </c>
      <c r="U22" s="28">
        <f t="shared" si="12"/>
        <v>1.3861336781846359E-3</v>
      </c>
      <c r="V22" s="28">
        <f t="shared" si="12"/>
        <v>1.3723636555020616E-3</v>
      </c>
      <c r="W22" s="28">
        <f t="shared" si="12"/>
        <v>1.3291766330158425E-3</v>
      </c>
    </row>
    <row r="23" spans="2:23" outlineLevel="1" x14ac:dyDescent="0.25"/>
    <row r="24" spans="2:23" outlineLevel="1" x14ac:dyDescent="0.25">
      <c r="B24" s="4" t="s">
        <v>23</v>
      </c>
      <c r="C24" s="12">
        <f t="shared" ref="C24:W24" si="13">IFERROR(C11/C21,0)</f>
        <v>3.7261303239788197E-3</v>
      </c>
      <c r="D24" s="12">
        <f t="shared" si="13"/>
        <v>3.1372300100343522E-3</v>
      </c>
      <c r="E24" s="12">
        <f t="shared" si="13"/>
        <v>3.4151422298198909E-3</v>
      </c>
      <c r="F24" s="12">
        <f t="shared" si="13"/>
        <v>2.9562115601361747E-3</v>
      </c>
      <c r="G24" s="12">
        <f t="shared" si="13"/>
        <v>2.9738991980094507E-3</v>
      </c>
      <c r="H24" s="12">
        <f t="shared" si="13"/>
        <v>3.162465399982951E-3</v>
      </c>
      <c r="I24" s="12">
        <f t="shared" si="13"/>
        <v>2.8613928395735729E-3</v>
      </c>
      <c r="J24" s="12">
        <f t="shared" si="13"/>
        <v>2.2278917479908642E-3</v>
      </c>
      <c r="K24" s="12">
        <f t="shared" si="13"/>
        <v>1.8327322650416144E-3</v>
      </c>
      <c r="L24" s="12">
        <f t="shared" si="13"/>
        <v>1.6612643898546587E-3</v>
      </c>
      <c r="M24" s="12">
        <f t="shared" si="13"/>
        <v>1.8749763574829801E-3</v>
      </c>
      <c r="N24" s="12">
        <f t="shared" si="13"/>
        <v>1.909630348254923E-3</v>
      </c>
      <c r="O24" s="12">
        <f t="shared" si="13"/>
        <v>2.1365150266468369E-3</v>
      </c>
      <c r="P24" s="12">
        <f t="shared" si="13"/>
        <v>2.172875321392851E-3</v>
      </c>
      <c r="Q24" s="12">
        <f t="shared" si="13"/>
        <v>2.158641765371002E-3</v>
      </c>
      <c r="R24" s="12">
        <f t="shared" si="13"/>
        <v>2.0006746877785451E-3</v>
      </c>
      <c r="S24" s="12">
        <f t="shared" si="13"/>
        <v>2.209785075812553E-3</v>
      </c>
      <c r="T24" s="12">
        <f t="shared" si="13"/>
        <v>2.4849948520288185E-3</v>
      </c>
      <c r="U24" s="12">
        <f t="shared" si="13"/>
        <v>2.6823812657626837E-3</v>
      </c>
      <c r="V24" s="12">
        <f t="shared" si="13"/>
        <v>2.560234732559057E-3</v>
      </c>
      <c r="W24" s="12">
        <f t="shared" si="13"/>
        <v>3.4821500399327202E-3</v>
      </c>
    </row>
    <row r="25" spans="2:23" outlineLevel="1" x14ac:dyDescent="0.25">
      <c r="B25" s="4" t="s">
        <v>24</v>
      </c>
      <c r="C25" s="12">
        <f t="shared" ref="C25:W25" si="14">IFERROR(C12/C21,0)</f>
        <v>1.3827714361782744E-5</v>
      </c>
      <c r="D25" s="12">
        <f t="shared" si="14"/>
        <v>1.6264260025941085E-5</v>
      </c>
      <c r="E25" s="12">
        <f t="shared" si="14"/>
        <v>1.6942805440804603E-5</v>
      </c>
      <c r="F25" s="12">
        <f t="shared" si="14"/>
        <v>1.4690864149813134E-5</v>
      </c>
      <c r="G25" s="12">
        <f t="shared" si="14"/>
        <v>1.2926217273855205E-5</v>
      </c>
      <c r="H25" s="12">
        <f t="shared" si="14"/>
        <v>1.4571230881250135E-5</v>
      </c>
      <c r="I25" s="12">
        <f t="shared" si="14"/>
        <v>1.2696997655901249E-5</v>
      </c>
      <c r="J25" s="12">
        <f t="shared" si="14"/>
        <v>1.4211815324039404E-5</v>
      </c>
      <c r="K25" s="12">
        <f t="shared" si="14"/>
        <v>1.1876820017216511E-5</v>
      </c>
      <c r="L25" s="12">
        <f t="shared" si="14"/>
        <v>9.9310401115175674E-6</v>
      </c>
      <c r="M25" s="12">
        <f t="shared" si="14"/>
        <v>9.5499015643878454E-6</v>
      </c>
      <c r="N25" s="12">
        <f t="shared" si="14"/>
        <v>1.0215794167441597E-5</v>
      </c>
      <c r="O25" s="12">
        <f t="shared" si="14"/>
        <v>1.282156495886692E-5</v>
      </c>
      <c r="P25" s="12">
        <f t="shared" si="14"/>
        <v>7.8993264715172787E-6</v>
      </c>
      <c r="Q25" s="12">
        <f t="shared" si="14"/>
        <v>1.1698143136283952E-5</v>
      </c>
      <c r="R25" s="12">
        <f t="shared" si="14"/>
        <v>1.3341160596747421E-5</v>
      </c>
      <c r="S25" s="12">
        <f t="shared" si="14"/>
        <v>1.491320161159942E-5</v>
      </c>
      <c r="T25" s="12">
        <f t="shared" si="14"/>
        <v>1.7457757001937398E-5</v>
      </c>
      <c r="U25" s="12">
        <f t="shared" si="14"/>
        <v>1.4149386958862203E-5</v>
      </c>
      <c r="V25" s="12">
        <f t="shared" si="14"/>
        <v>1.6092917868664268E-5</v>
      </c>
      <c r="W25" s="12">
        <f t="shared" si="14"/>
        <v>3.4718621316360057E-5</v>
      </c>
    </row>
    <row r="26" spans="2:23" outlineLevel="1" x14ac:dyDescent="0.25">
      <c r="B26" s="4" t="s">
        <v>21</v>
      </c>
      <c r="C26" s="12">
        <f t="shared" ref="C26:W26" si="15">IFERROR(C13/C21,0)</f>
        <v>0.67535794067137922</v>
      </c>
      <c r="D26" s="12">
        <f t="shared" si="15"/>
        <v>0.65733072638175061</v>
      </c>
      <c r="E26" s="12">
        <f t="shared" si="15"/>
        <v>0.65939297334201175</v>
      </c>
      <c r="F26" s="12">
        <f t="shared" si="15"/>
        <v>0.65940129474208786</v>
      </c>
      <c r="G26" s="12">
        <f t="shared" si="15"/>
        <v>0.65746610508154668</v>
      </c>
      <c r="H26" s="12">
        <f t="shared" si="15"/>
        <v>0.6739131713422325</v>
      </c>
      <c r="I26" s="12">
        <f t="shared" si="15"/>
        <v>0.66917043072872451</v>
      </c>
      <c r="J26" s="12">
        <f t="shared" si="15"/>
        <v>0.66625562365113133</v>
      </c>
      <c r="K26" s="12">
        <f t="shared" si="15"/>
        <v>0.66765249327305287</v>
      </c>
      <c r="L26" s="12">
        <f t="shared" si="15"/>
        <v>0.65576869061567022</v>
      </c>
      <c r="M26" s="12">
        <f t="shared" si="15"/>
        <v>0.65938165872261656</v>
      </c>
      <c r="N26" s="12">
        <f t="shared" si="15"/>
        <v>0.68201888205628114</v>
      </c>
      <c r="O26" s="12">
        <f t="shared" si="15"/>
        <v>0.674494035201748</v>
      </c>
      <c r="P26" s="12">
        <f t="shared" si="15"/>
        <v>0.66885711511488566</v>
      </c>
      <c r="Q26" s="12">
        <f t="shared" si="15"/>
        <v>0.6718748890000803</v>
      </c>
      <c r="R26" s="12">
        <f t="shared" si="15"/>
        <v>0.65863494400316192</v>
      </c>
      <c r="S26" s="12">
        <f t="shared" si="15"/>
        <v>0.63515834229316648</v>
      </c>
      <c r="T26" s="12">
        <f t="shared" si="15"/>
        <v>0.64240531899470055</v>
      </c>
      <c r="U26" s="12">
        <f t="shared" si="15"/>
        <v>0.64767931182373528</v>
      </c>
      <c r="V26" s="12">
        <f t="shared" si="15"/>
        <v>0.64008260511286852</v>
      </c>
      <c r="W26" s="12">
        <f t="shared" si="15"/>
        <v>0.66508056968090923</v>
      </c>
    </row>
    <row r="27" spans="2:23" outlineLevel="1" x14ac:dyDescent="0.25">
      <c r="B27" s="4" t="s">
        <v>26</v>
      </c>
      <c r="C27" s="12">
        <f t="shared" ref="C27:W27" si="16">IFERROR(C14/C21,0)</f>
        <v>0</v>
      </c>
      <c r="D27" s="12">
        <f t="shared" si="16"/>
        <v>0</v>
      </c>
      <c r="E27" s="12">
        <f t="shared" si="16"/>
        <v>0</v>
      </c>
      <c r="F27" s="12">
        <f t="shared" si="16"/>
        <v>0</v>
      </c>
      <c r="G27" s="12">
        <f t="shared" si="16"/>
        <v>0</v>
      </c>
      <c r="H27" s="12">
        <f t="shared" si="16"/>
        <v>0</v>
      </c>
      <c r="I27" s="12">
        <f t="shared" si="16"/>
        <v>0</v>
      </c>
      <c r="J27" s="12">
        <f t="shared" si="16"/>
        <v>0</v>
      </c>
      <c r="K27" s="12">
        <f t="shared" si="16"/>
        <v>0</v>
      </c>
      <c r="L27" s="12">
        <f t="shared" si="16"/>
        <v>0</v>
      </c>
      <c r="M27" s="12">
        <f t="shared" si="16"/>
        <v>0</v>
      </c>
      <c r="N27" s="12">
        <f t="shared" si="16"/>
        <v>0</v>
      </c>
      <c r="O27" s="12">
        <f t="shared" si="16"/>
        <v>0</v>
      </c>
      <c r="P27" s="12">
        <f t="shared" si="16"/>
        <v>0</v>
      </c>
      <c r="Q27" s="12">
        <f t="shared" si="16"/>
        <v>0</v>
      </c>
      <c r="R27" s="12">
        <f t="shared" si="16"/>
        <v>0</v>
      </c>
      <c r="S27" s="12">
        <f t="shared" si="16"/>
        <v>0</v>
      </c>
      <c r="T27" s="12">
        <f t="shared" si="16"/>
        <v>0</v>
      </c>
      <c r="U27" s="12">
        <f t="shared" si="16"/>
        <v>0</v>
      </c>
      <c r="V27" s="12">
        <f t="shared" si="16"/>
        <v>0</v>
      </c>
      <c r="W27" s="12">
        <f t="shared" si="16"/>
        <v>0</v>
      </c>
    </row>
    <row r="28" spans="2:23" outlineLevel="1" x14ac:dyDescent="0.25">
      <c r="B28" s="4" t="s">
        <v>25</v>
      </c>
      <c r="C28" s="12">
        <f t="shared" ref="C28:W28" si="17">IFERROR(C15/C21,0)</f>
        <v>0.26489185653139841</v>
      </c>
      <c r="D28" s="12">
        <f t="shared" si="17"/>
        <v>0.27635798679931245</v>
      </c>
      <c r="E28" s="12">
        <f t="shared" si="17"/>
        <v>0.27960541795483351</v>
      </c>
      <c r="F28" s="12">
        <f t="shared" si="17"/>
        <v>0.27708081592544098</v>
      </c>
      <c r="G28" s="12">
        <f t="shared" si="17"/>
        <v>0.27996897415913424</v>
      </c>
      <c r="H28" s="12">
        <f t="shared" si="17"/>
        <v>0.26220458180817491</v>
      </c>
      <c r="I28" s="12">
        <f t="shared" si="17"/>
        <v>0.27461022764621262</v>
      </c>
      <c r="J28" s="12">
        <f t="shared" si="17"/>
        <v>0.26553578658415194</v>
      </c>
      <c r="K28" s="12">
        <f t="shared" si="17"/>
        <v>0.26499489766910073</v>
      </c>
      <c r="L28" s="12">
        <f t="shared" si="17"/>
        <v>0.27606565780600595</v>
      </c>
      <c r="M28" s="12">
        <f t="shared" si="17"/>
        <v>0.27403346348851165</v>
      </c>
      <c r="N28" s="12">
        <f t="shared" si="17"/>
        <v>0.26175918815396387</v>
      </c>
      <c r="O28" s="12">
        <f t="shared" si="17"/>
        <v>0.26693595469284043</v>
      </c>
      <c r="P28" s="12">
        <f t="shared" si="17"/>
        <v>0.27764752579891999</v>
      </c>
      <c r="Q28" s="12">
        <f t="shared" si="17"/>
        <v>0.27864422613229423</v>
      </c>
      <c r="R28" s="12">
        <f t="shared" si="17"/>
        <v>0.3102207217390065</v>
      </c>
      <c r="S28" s="12">
        <f t="shared" si="17"/>
        <v>0.33768151525831663</v>
      </c>
      <c r="T28" s="12">
        <f t="shared" si="17"/>
        <v>0.32839955076941885</v>
      </c>
      <c r="U28" s="12">
        <f t="shared" si="17"/>
        <v>0.32267153203468163</v>
      </c>
      <c r="V28" s="12">
        <f t="shared" si="17"/>
        <v>0.32724020947256277</v>
      </c>
      <c r="W28" s="12">
        <f t="shared" si="17"/>
        <v>0.30476555008215195</v>
      </c>
    </row>
    <row r="29" spans="2:23" outlineLevel="1" x14ac:dyDescent="0.25">
      <c r="B29" s="4" t="s">
        <v>0</v>
      </c>
      <c r="C29" s="12">
        <f t="shared" ref="C29:W29" si="18">IFERROR(C16/C21,0)</f>
        <v>0</v>
      </c>
      <c r="D29" s="12">
        <f t="shared" si="18"/>
        <v>0</v>
      </c>
      <c r="E29" s="12">
        <f t="shared" si="18"/>
        <v>0</v>
      </c>
      <c r="F29" s="12">
        <f t="shared" si="18"/>
        <v>0</v>
      </c>
      <c r="G29" s="12">
        <f t="shared" si="18"/>
        <v>0</v>
      </c>
      <c r="H29" s="12">
        <f t="shared" si="18"/>
        <v>1.2496151654014629E-3</v>
      </c>
      <c r="I29" s="12">
        <f t="shared" si="18"/>
        <v>1.3811294783724268E-3</v>
      </c>
      <c r="J29" s="12">
        <f t="shared" si="18"/>
        <v>5.7315595715953602E-3</v>
      </c>
      <c r="K29" s="12">
        <f t="shared" si="18"/>
        <v>5.7987798752879242E-3</v>
      </c>
      <c r="L29" s="12">
        <f t="shared" si="18"/>
        <v>6.8149247152104169E-3</v>
      </c>
      <c r="M29" s="12">
        <f t="shared" si="18"/>
        <v>8.547796933311428E-3</v>
      </c>
      <c r="N29" s="12">
        <f t="shared" si="18"/>
        <v>1.2566124813681898E-2</v>
      </c>
      <c r="O29" s="12">
        <f t="shared" si="18"/>
        <v>1.3675402202181096E-2</v>
      </c>
      <c r="P29" s="12">
        <f t="shared" si="18"/>
        <v>1.2453118295085537E-2</v>
      </c>
      <c r="Q29" s="12">
        <f t="shared" si="18"/>
        <v>1.3628293330819297E-2</v>
      </c>
      <c r="R29" s="12">
        <f t="shared" si="18"/>
        <v>0</v>
      </c>
      <c r="S29" s="12">
        <f t="shared" si="18"/>
        <v>0</v>
      </c>
      <c r="T29" s="12">
        <f t="shared" si="18"/>
        <v>0</v>
      </c>
      <c r="U29" s="12">
        <f t="shared" si="18"/>
        <v>0</v>
      </c>
      <c r="V29" s="12">
        <f t="shared" si="18"/>
        <v>0</v>
      </c>
      <c r="W29" s="12">
        <f t="shared" si="18"/>
        <v>0</v>
      </c>
    </row>
    <row r="30" spans="2:23" outlineLevel="1" x14ac:dyDescent="0.25">
      <c r="B30" s="4" t="s">
        <v>27</v>
      </c>
      <c r="C30" s="12">
        <f t="shared" ref="C30:W30" si="19">IFERROR(C17/C21,0)</f>
        <v>0</v>
      </c>
      <c r="D30" s="12">
        <f t="shared" si="19"/>
        <v>0</v>
      </c>
      <c r="E30" s="12">
        <f t="shared" si="19"/>
        <v>0</v>
      </c>
      <c r="F30" s="12">
        <f t="shared" si="19"/>
        <v>0</v>
      </c>
      <c r="G30" s="12">
        <f t="shared" si="19"/>
        <v>0</v>
      </c>
      <c r="H30" s="12">
        <f t="shared" si="19"/>
        <v>0</v>
      </c>
      <c r="I30" s="12">
        <f t="shared" si="19"/>
        <v>0</v>
      </c>
      <c r="J30" s="12">
        <f t="shared" si="19"/>
        <v>0</v>
      </c>
      <c r="K30" s="12">
        <f t="shared" si="19"/>
        <v>0</v>
      </c>
      <c r="L30" s="12">
        <f t="shared" si="19"/>
        <v>0</v>
      </c>
      <c r="M30" s="12">
        <f t="shared" si="19"/>
        <v>0</v>
      </c>
      <c r="N30" s="12">
        <f t="shared" si="19"/>
        <v>0</v>
      </c>
      <c r="O30" s="12">
        <f t="shared" si="19"/>
        <v>0</v>
      </c>
      <c r="P30" s="12">
        <f t="shared" si="19"/>
        <v>0</v>
      </c>
      <c r="Q30" s="12">
        <f t="shared" si="19"/>
        <v>0</v>
      </c>
      <c r="R30" s="12">
        <f t="shared" si="19"/>
        <v>0</v>
      </c>
      <c r="S30" s="12">
        <f t="shared" si="19"/>
        <v>0</v>
      </c>
      <c r="T30" s="12">
        <f t="shared" si="19"/>
        <v>0</v>
      </c>
      <c r="U30" s="12">
        <f t="shared" si="19"/>
        <v>0</v>
      </c>
      <c r="V30" s="12">
        <f t="shared" si="19"/>
        <v>0</v>
      </c>
      <c r="W30" s="12">
        <f t="shared" si="19"/>
        <v>0</v>
      </c>
    </row>
    <row r="31" spans="2:23" outlineLevel="1" x14ac:dyDescent="0.25">
      <c r="B31" s="4" t="s">
        <v>28</v>
      </c>
      <c r="C31" s="12">
        <f t="shared" ref="C31:W31" si="20">IFERROR(C18/C21,0)</f>
        <v>1.1020402962708883E-4</v>
      </c>
      <c r="D31" s="12">
        <f t="shared" si="20"/>
        <v>1.3955532857034688E-4</v>
      </c>
      <c r="E31" s="12">
        <f t="shared" si="20"/>
        <v>1.3808752126553161E-4</v>
      </c>
      <c r="F31" s="12">
        <f t="shared" si="20"/>
        <v>1.4664985341997569E-4</v>
      </c>
      <c r="G31" s="12">
        <f t="shared" si="20"/>
        <v>1.4672295717332935E-4</v>
      </c>
      <c r="H31" s="12">
        <f t="shared" si="20"/>
        <v>1.6147259570212593E-4</v>
      </c>
      <c r="I31" s="12">
        <f t="shared" si="20"/>
        <v>2.0396147584999407E-4</v>
      </c>
      <c r="J31" s="12">
        <f t="shared" si="20"/>
        <v>1.9246353371096198E-4</v>
      </c>
      <c r="K31" s="12">
        <f t="shared" si="20"/>
        <v>2.0019537942227649E-4</v>
      </c>
      <c r="L31" s="12">
        <f t="shared" si="20"/>
        <v>1.7027697546216755E-4</v>
      </c>
      <c r="M31" s="12">
        <f t="shared" si="20"/>
        <v>2.1078826600766083E-4</v>
      </c>
      <c r="N31" s="12">
        <f t="shared" si="20"/>
        <v>2.6889603170313282E-4</v>
      </c>
      <c r="O31" s="12">
        <f t="shared" si="20"/>
        <v>2.5814084117185398E-4</v>
      </c>
      <c r="P31" s="12">
        <f t="shared" si="20"/>
        <v>2.2054471075095764E-4</v>
      </c>
      <c r="Q31" s="12">
        <f t="shared" si="20"/>
        <v>3.4467401989074796E-4</v>
      </c>
      <c r="R31" s="12">
        <f t="shared" si="20"/>
        <v>3.5245655681214258E-4</v>
      </c>
      <c r="S31" s="12">
        <f t="shared" si="20"/>
        <v>3.5636664080971399E-4</v>
      </c>
      <c r="T31" s="12">
        <f t="shared" si="20"/>
        <v>3.337671718740585E-4</v>
      </c>
      <c r="U31" s="12">
        <f t="shared" si="20"/>
        <v>6.220948803394397E-4</v>
      </c>
      <c r="V31" s="12">
        <f t="shared" si="20"/>
        <v>7.8798584279153204E-4</v>
      </c>
      <c r="W31" s="12">
        <f t="shared" si="20"/>
        <v>5.5849681387509049E-4</v>
      </c>
    </row>
    <row r="32" spans="2:23" outlineLevel="1" x14ac:dyDescent="0.25">
      <c r="B32" s="4" t="s">
        <v>22</v>
      </c>
      <c r="C32" s="12">
        <f t="shared" ref="C32:W32" si="21">IFERROR(C19/C21,0)</f>
        <v>4.6076930622307874E-2</v>
      </c>
      <c r="D32" s="12">
        <f t="shared" si="21"/>
        <v>5.2542607085458916E-2</v>
      </c>
      <c r="E32" s="12">
        <f t="shared" si="21"/>
        <v>5.0078512694582522E-2</v>
      </c>
      <c r="F32" s="12">
        <f t="shared" si="21"/>
        <v>5.3696615334857527E-2</v>
      </c>
      <c r="G32" s="12">
        <f t="shared" si="21"/>
        <v>5.2826346683482815E-2</v>
      </c>
      <c r="H32" s="12">
        <f t="shared" si="21"/>
        <v>5.4384587855800463E-2</v>
      </c>
      <c r="I32" s="12">
        <f t="shared" si="21"/>
        <v>4.4516305840047211E-2</v>
      </c>
      <c r="J32" s="12">
        <f t="shared" si="21"/>
        <v>5.2108517906268033E-2</v>
      </c>
      <c r="K32" s="12">
        <f t="shared" si="21"/>
        <v>5.1523876806999776E-2</v>
      </c>
      <c r="L32" s="12">
        <f t="shared" si="21"/>
        <v>5.306606227830872E-2</v>
      </c>
      <c r="M32" s="12">
        <f t="shared" si="21"/>
        <v>4.9871836818971595E-2</v>
      </c>
      <c r="N32" s="12">
        <f t="shared" si="21"/>
        <v>3.5004084596022583E-2</v>
      </c>
      <c r="O32" s="12">
        <f t="shared" si="21"/>
        <v>3.5838555789594509E-2</v>
      </c>
      <c r="P32" s="12">
        <f t="shared" si="21"/>
        <v>3.3277120081906281E-2</v>
      </c>
      <c r="Q32" s="12">
        <f t="shared" si="21"/>
        <v>2.8663533713452764E-2</v>
      </c>
      <c r="R32" s="12">
        <f t="shared" si="21"/>
        <v>2.3861025685675139E-2</v>
      </c>
      <c r="S32" s="12">
        <f t="shared" si="21"/>
        <v>1.8960857681194446E-2</v>
      </c>
      <c r="T32" s="12">
        <f t="shared" si="21"/>
        <v>2.110113423020684E-2</v>
      </c>
      <c r="U32" s="12">
        <f t="shared" si="21"/>
        <v>2.1369346912553405E-2</v>
      </c>
      <c r="V32" s="12">
        <f t="shared" si="21"/>
        <v>2.4431308103663698E-2</v>
      </c>
      <c r="W32" s="12">
        <f t="shared" si="21"/>
        <v>2.1286332933134294E-2</v>
      </c>
    </row>
    <row r="33" spans="1:23" outlineLevel="1" x14ac:dyDescent="0.25">
      <c r="B33" s="4" t="s">
        <v>1</v>
      </c>
      <c r="C33" s="12">
        <f t="shared" ref="C33:W33" si="22">IFERROR(C20/C21,0)</f>
        <v>9.823110106946779E-3</v>
      </c>
      <c r="D33" s="12">
        <f t="shared" si="22"/>
        <v>1.0475630134847366E-2</v>
      </c>
      <c r="E33" s="12">
        <f t="shared" si="22"/>
        <v>7.3529234520461244E-3</v>
      </c>
      <c r="F33" s="12">
        <f t="shared" si="22"/>
        <v>6.7037217199077083E-3</v>
      </c>
      <c r="G33" s="12">
        <f t="shared" si="22"/>
        <v>6.605025703379775E-3</v>
      </c>
      <c r="H33" s="12">
        <f t="shared" si="22"/>
        <v>4.9095346018243344E-3</v>
      </c>
      <c r="I33" s="12">
        <f t="shared" si="22"/>
        <v>7.2438549935638216E-3</v>
      </c>
      <c r="J33" s="12">
        <f t="shared" si="22"/>
        <v>7.9339451898272767E-3</v>
      </c>
      <c r="K33" s="12">
        <f t="shared" si="22"/>
        <v>7.9851479110775395E-3</v>
      </c>
      <c r="L33" s="12">
        <f t="shared" si="22"/>
        <v>6.4431921793764238E-3</v>
      </c>
      <c r="M33" s="12">
        <f t="shared" si="22"/>
        <v>6.0699295115338621E-3</v>
      </c>
      <c r="N33" s="12">
        <f t="shared" si="22"/>
        <v>6.4629782059248287E-3</v>
      </c>
      <c r="O33" s="12">
        <f t="shared" si="22"/>
        <v>6.6485746808584789E-3</v>
      </c>
      <c r="P33" s="12">
        <f t="shared" si="22"/>
        <v>5.3638013505871709E-3</v>
      </c>
      <c r="Q33" s="12">
        <f t="shared" si="22"/>
        <v>4.6740438949555178E-3</v>
      </c>
      <c r="R33" s="12">
        <f t="shared" si="22"/>
        <v>4.9168361669690071E-3</v>
      </c>
      <c r="S33" s="12">
        <f t="shared" si="22"/>
        <v>5.6182198490885649E-3</v>
      </c>
      <c r="T33" s="12">
        <f t="shared" si="22"/>
        <v>5.2577762247692384E-3</v>
      </c>
      <c r="U33" s="12">
        <f t="shared" si="22"/>
        <v>4.9611836959684704E-3</v>
      </c>
      <c r="V33" s="12">
        <f t="shared" si="22"/>
        <v>4.8815638176855714E-3</v>
      </c>
      <c r="W33" s="12">
        <f t="shared" si="22"/>
        <v>4.7921818286802238E-3</v>
      </c>
    </row>
    <row r="34" spans="1:23" x14ac:dyDescent="0.25">
      <c r="B34" s="16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</row>
    <row r="36" spans="1:23" s="34" customFormat="1" x14ac:dyDescent="0.25">
      <c r="A36" s="33" t="s">
        <v>48</v>
      </c>
      <c r="C36" s="35"/>
    </row>
    <row r="37" spans="1:23" outlineLevel="1" x14ac:dyDescent="0.25">
      <c r="B37" s="22" t="s">
        <v>31</v>
      </c>
      <c r="C37" s="5">
        <f t="shared" ref="C37:W37" si="23">C71+C105</f>
        <v>37675.703022999995</v>
      </c>
      <c r="D37" s="5">
        <f t="shared" si="23"/>
        <v>41148.413013999998</v>
      </c>
      <c r="E37" s="5">
        <f t="shared" si="23"/>
        <v>41373.555895999998</v>
      </c>
      <c r="F37" s="5">
        <f t="shared" si="23"/>
        <v>46100.550323000003</v>
      </c>
      <c r="G37" s="5">
        <f t="shared" si="23"/>
        <v>50057.600259999999</v>
      </c>
      <c r="H37" s="5">
        <f t="shared" si="23"/>
        <v>48928.919483000005</v>
      </c>
      <c r="I37" s="5">
        <f t="shared" si="23"/>
        <v>57021.383503000005</v>
      </c>
      <c r="J37" s="5">
        <f t="shared" si="23"/>
        <v>60444.615659999996</v>
      </c>
      <c r="K37" s="5">
        <f t="shared" si="23"/>
        <v>61763.879433000002</v>
      </c>
      <c r="L37" s="5">
        <f t="shared" si="23"/>
        <v>62320.326260999995</v>
      </c>
      <c r="M37" s="5">
        <f t="shared" si="23"/>
        <v>71230.316974000001</v>
      </c>
      <c r="N37" s="5">
        <f t="shared" si="23"/>
        <v>71315.210129999992</v>
      </c>
      <c r="O37" s="5">
        <f t="shared" si="23"/>
        <v>72461.29748899999</v>
      </c>
      <c r="P37" s="5">
        <f t="shared" si="23"/>
        <v>76753.772609000007</v>
      </c>
      <c r="Q37" s="5">
        <f t="shared" si="23"/>
        <v>76514.354623000007</v>
      </c>
      <c r="R37" s="5">
        <f t="shared" si="23"/>
        <v>76772.667163999999</v>
      </c>
      <c r="S37" s="5">
        <f t="shared" si="23"/>
        <v>78707.275145000007</v>
      </c>
      <c r="T37" s="5">
        <f t="shared" si="23"/>
        <v>82084.485675999997</v>
      </c>
      <c r="U37" s="5">
        <f t="shared" si="23"/>
        <v>87081.231541000001</v>
      </c>
      <c r="V37" s="5">
        <f t="shared" si="23"/>
        <v>88728.007845999993</v>
      </c>
      <c r="W37" s="5">
        <f t="shared" si="23"/>
        <v>78297.859393999999</v>
      </c>
    </row>
    <row r="38" spans="1:23" outlineLevel="1" x14ac:dyDescent="0.25">
      <c r="B38" s="8" t="s">
        <v>30</v>
      </c>
      <c r="C38" s="5">
        <f t="shared" ref="C38:W38" si="24">C72+C106</f>
        <v>2190.2339999999999</v>
      </c>
      <c r="D38" s="5">
        <f t="shared" si="24"/>
        <v>2310.1010000000001</v>
      </c>
      <c r="E38" s="5">
        <f t="shared" si="24"/>
        <v>2381.2620000000002</v>
      </c>
      <c r="F38" s="5">
        <f t="shared" si="24"/>
        <v>2476.4700000000003</v>
      </c>
      <c r="G38" s="5">
        <f t="shared" si="24"/>
        <v>2607.9120000000003</v>
      </c>
      <c r="H38" s="5">
        <f t="shared" si="24"/>
        <v>2694.4449999999997</v>
      </c>
      <c r="I38" s="5">
        <f t="shared" si="24"/>
        <v>2824.1009999999997</v>
      </c>
      <c r="J38" s="5">
        <f t="shared" si="24"/>
        <v>3058.971</v>
      </c>
      <c r="K38" s="5">
        <f t="shared" si="24"/>
        <v>3314.828</v>
      </c>
      <c r="L38" s="5">
        <f t="shared" si="24"/>
        <v>3489.5650000000001</v>
      </c>
      <c r="M38" s="5">
        <f t="shared" si="24"/>
        <v>3662.8890000000001</v>
      </c>
      <c r="N38" s="5">
        <f t="shared" si="24"/>
        <v>3769.5299999999997</v>
      </c>
      <c r="O38" s="5">
        <f t="shared" si="24"/>
        <v>3837.058</v>
      </c>
      <c r="P38" s="5">
        <f t="shared" si="24"/>
        <v>4026.348</v>
      </c>
      <c r="Q38" s="5">
        <f t="shared" si="24"/>
        <v>4235.1329999999998</v>
      </c>
      <c r="R38" s="5">
        <f t="shared" si="24"/>
        <v>4455.8850000000002</v>
      </c>
      <c r="S38" s="5">
        <f t="shared" si="24"/>
        <v>4675.6880000000001</v>
      </c>
      <c r="T38" s="5">
        <f t="shared" si="24"/>
        <v>4885.8270000000002</v>
      </c>
      <c r="U38" s="5">
        <f t="shared" si="24"/>
        <v>5090.8919999999998</v>
      </c>
      <c r="V38" s="5">
        <f t="shared" si="24"/>
        <v>5189.799</v>
      </c>
      <c r="W38" s="5">
        <f t="shared" si="24"/>
        <v>5198.027</v>
      </c>
    </row>
    <row r="39" spans="1:23" outlineLevel="1" x14ac:dyDescent="0.25">
      <c r="B39" s="8" t="s">
        <v>43</v>
      </c>
      <c r="C39" s="5">
        <f t="shared" ref="C39:W39" si="25">C40/C38*1000</f>
        <v>22676.776525236564</v>
      </c>
      <c r="D39" s="5">
        <f t="shared" si="25"/>
        <v>22826.24913864828</v>
      </c>
      <c r="E39" s="5">
        <f t="shared" si="25"/>
        <v>22443.69357864176</v>
      </c>
      <c r="F39" s="5">
        <f t="shared" si="25"/>
        <v>23205.777594433166</v>
      </c>
      <c r="G39" s="5">
        <f t="shared" si="25"/>
        <v>23372.53823859687</v>
      </c>
      <c r="H39" s="5">
        <f t="shared" si="25"/>
        <v>22387.124522831913</v>
      </c>
      <c r="I39" s="5">
        <f t="shared" si="25"/>
        <v>23566.109685837015</v>
      </c>
      <c r="J39" s="5">
        <f t="shared" si="25"/>
        <v>23064.885530172276</v>
      </c>
      <c r="K39" s="5">
        <f t="shared" si="25"/>
        <v>21642.036411742225</v>
      </c>
      <c r="L39" s="5">
        <f t="shared" si="25"/>
        <v>20865.551988253981</v>
      </c>
      <c r="M39" s="5">
        <f t="shared" si="25"/>
        <v>22115.016664908449</v>
      </c>
      <c r="N39" s="5">
        <f t="shared" si="25"/>
        <v>21621.410093280254</v>
      </c>
      <c r="O39" s="5">
        <f t="shared" si="25"/>
        <v>21691.343712844267</v>
      </c>
      <c r="P39" s="5">
        <f t="shared" si="25"/>
        <v>21861.426103273672</v>
      </c>
      <c r="Q39" s="5">
        <f t="shared" si="25"/>
        <v>20806.389897196612</v>
      </c>
      <c r="R39" s="5">
        <f t="shared" si="25"/>
        <v>20152.482936522065</v>
      </c>
      <c r="S39" s="5">
        <f t="shared" si="25"/>
        <v>20045.753695008516</v>
      </c>
      <c r="T39" s="5">
        <f t="shared" si="25"/>
        <v>20023.833180033427</v>
      </c>
      <c r="U39" s="5">
        <f t="shared" si="25"/>
        <v>20326.0472159862</v>
      </c>
      <c r="V39" s="5">
        <f t="shared" si="25"/>
        <v>20492.006842378378</v>
      </c>
      <c r="W39" s="5">
        <f t="shared" si="25"/>
        <v>17975.547984269739</v>
      </c>
    </row>
    <row r="40" spans="1:23" outlineLevel="1" x14ac:dyDescent="0.25">
      <c r="B40" s="8" t="s">
        <v>44</v>
      </c>
      <c r="C40" s="5">
        <f t="shared" ref="C40:W40" si="26">C74+C108</f>
        <v>49667.446955974985</v>
      </c>
      <c r="D40" s="5">
        <f t="shared" si="26"/>
        <v>52730.94096144053</v>
      </c>
      <c r="E40" s="5">
        <f t="shared" si="26"/>
        <v>53444.314658463642</v>
      </c>
      <c r="F40" s="5">
        <f t="shared" si="26"/>
        <v>57468.412039285904</v>
      </c>
      <c r="G40" s="5">
        <f t="shared" si="26"/>
        <v>60953.522942895652</v>
      </c>
      <c r="H40" s="5">
        <f t="shared" si="26"/>
        <v>60320.875734921836</v>
      </c>
      <c r="I40" s="5">
        <f t="shared" si="26"/>
        <v>66553.073929881983</v>
      </c>
      <c r="J40" s="5">
        <f t="shared" si="26"/>
        <v>70554.815955116617</v>
      </c>
      <c r="K40" s="5">
        <f t="shared" si="26"/>
        <v>71739.628274662653</v>
      </c>
      <c r="L40" s="5">
        <f t="shared" si="26"/>
        <v>72811.699923891501</v>
      </c>
      <c r="M40" s="5">
        <f t="shared" si="26"/>
        <v>81004.851276709844</v>
      </c>
      <c r="N40" s="5">
        <f t="shared" si="26"/>
        <v>81502.553988922708</v>
      </c>
      <c r="O40" s="5">
        <f t="shared" si="26"/>
        <v>83230.943924118808</v>
      </c>
      <c r="P40" s="5">
        <f t="shared" si="26"/>
        <v>88021.709268063743</v>
      </c>
      <c r="Q40" s="5">
        <f t="shared" si="26"/>
        <v>88117.828464483988</v>
      </c>
      <c r="R40" s="5">
        <f t="shared" si="26"/>
        <v>89797.146429604632</v>
      </c>
      <c r="S40" s="5">
        <f t="shared" si="26"/>
        <v>93727.690002706964</v>
      </c>
      <c r="T40" s="5">
        <f t="shared" si="26"/>
        <v>97832.984794503194</v>
      </c>
      <c r="U40" s="5">
        <f t="shared" si="26"/>
        <v>103477.71116348641</v>
      </c>
      <c r="V40" s="5">
        <f t="shared" si="26"/>
        <v>106349.39661856845</v>
      </c>
      <c r="W40" s="5">
        <f t="shared" si="26"/>
        <v>93437.383762029669</v>
      </c>
    </row>
    <row r="41" spans="1:23" outlineLevel="1" x14ac:dyDescent="0.25">
      <c r="B41" s="8" t="s">
        <v>45</v>
      </c>
      <c r="C41" s="15">
        <f t="shared" ref="C41:W41" si="27">C37/C40</f>
        <v>0.75855928444229437</v>
      </c>
      <c r="D41" s="15">
        <f t="shared" si="27"/>
        <v>0.78034664778862473</v>
      </c>
      <c r="E41" s="15">
        <f t="shared" si="27"/>
        <v>0.77414325846253373</v>
      </c>
      <c r="F41" s="15">
        <f t="shared" si="27"/>
        <v>0.80218938869383183</v>
      </c>
      <c r="G41" s="15">
        <f t="shared" si="27"/>
        <v>0.82124211765243649</v>
      </c>
      <c r="H41" s="15">
        <f t="shared" si="27"/>
        <v>0.81114405066028183</v>
      </c>
      <c r="I41" s="15">
        <f t="shared" si="27"/>
        <v>0.85678061336544364</v>
      </c>
      <c r="J41" s="15">
        <f t="shared" si="27"/>
        <v>0.85670432048822553</v>
      </c>
      <c r="K41" s="15">
        <f t="shared" si="27"/>
        <v>0.86094507203927162</v>
      </c>
      <c r="L41" s="15">
        <f t="shared" si="27"/>
        <v>0.85591088143996208</v>
      </c>
      <c r="M41" s="15">
        <f t="shared" si="27"/>
        <v>0.87933396397062247</v>
      </c>
      <c r="N41" s="15">
        <f t="shared" si="27"/>
        <v>0.87500583281957878</v>
      </c>
      <c r="O41" s="15">
        <f t="shared" si="27"/>
        <v>0.87060525896549434</v>
      </c>
      <c r="P41" s="15">
        <f t="shared" si="27"/>
        <v>0.87198684560023654</v>
      </c>
      <c r="Q41" s="15">
        <f t="shared" si="27"/>
        <v>0.86831865873589043</v>
      </c>
      <c r="R41" s="15">
        <f t="shared" si="27"/>
        <v>0.85495664635830038</v>
      </c>
      <c r="S41" s="15">
        <f t="shared" si="27"/>
        <v>0.83974410489287477</v>
      </c>
      <c r="T41" s="15">
        <f t="shared" si="27"/>
        <v>0.839026692770514</v>
      </c>
      <c r="U41" s="15">
        <f t="shared" si="27"/>
        <v>0.8415457837429231</v>
      </c>
      <c r="V41" s="15">
        <f t="shared" si="27"/>
        <v>0.8343066408193256</v>
      </c>
      <c r="W41" s="15">
        <f t="shared" si="27"/>
        <v>0.8379714439930418</v>
      </c>
    </row>
    <row r="42" spans="1:23" outlineLevel="1" x14ac:dyDescent="0.25">
      <c r="B42" s="8" t="s">
        <v>47</v>
      </c>
      <c r="C42" s="5">
        <f t="shared" ref="C42:W42" si="28">C39*C41</f>
        <v>17201.679374441268</v>
      </c>
      <c r="D42" s="5">
        <f t="shared" si="28"/>
        <v>17812.386996932168</v>
      </c>
      <c r="E42" s="5">
        <f t="shared" si="28"/>
        <v>17374.634078904375</v>
      </c>
      <c r="F42" s="5">
        <f t="shared" si="28"/>
        <v>18615.42854264336</v>
      </c>
      <c r="G42" s="5">
        <f t="shared" si="28"/>
        <v>19194.512797977841</v>
      </c>
      <c r="H42" s="5">
        <f t="shared" si="28"/>
        <v>18159.182868086005</v>
      </c>
      <c r="I42" s="5">
        <f t="shared" si="28"/>
        <v>20190.985911268759</v>
      </c>
      <c r="J42" s="5">
        <f t="shared" si="28"/>
        <v>19759.787085264947</v>
      </c>
      <c r="K42" s="5">
        <f t="shared" si="28"/>
        <v>18632.604597583948</v>
      </c>
      <c r="L42" s="5">
        <f t="shared" si="28"/>
        <v>17859.052993997819</v>
      </c>
      <c r="M42" s="5">
        <f t="shared" si="28"/>
        <v>19446.48526723032</v>
      </c>
      <c r="N42" s="5">
        <f t="shared" si="28"/>
        <v>18918.859945404336</v>
      </c>
      <c r="O42" s="5">
        <f t="shared" si="28"/>
        <v>18884.59791043033</v>
      </c>
      <c r="P42" s="5">
        <f t="shared" si="28"/>
        <v>19062.87598811628</v>
      </c>
      <c r="Q42" s="5">
        <f t="shared" si="28"/>
        <v>18066.576568669741</v>
      </c>
      <c r="R42" s="5">
        <f t="shared" si="28"/>
        <v>17229.499227201777</v>
      </c>
      <c r="S42" s="5">
        <f t="shared" si="28"/>
        <v>16833.303493517964</v>
      </c>
      <c r="T42" s="5">
        <f t="shared" si="28"/>
        <v>16800.530529631931</v>
      </c>
      <c r="U42" s="5">
        <f t="shared" si="28"/>
        <v>17105.299334772768</v>
      </c>
      <c r="V42" s="5">
        <f t="shared" si="28"/>
        <v>17096.617392311338</v>
      </c>
      <c r="W42" s="5">
        <f t="shared" si="28"/>
        <v>15062.995900944725</v>
      </c>
    </row>
    <row r="43" spans="1:23" outlineLevel="1" x14ac:dyDescent="0.25"/>
    <row r="44" spans="1:23" outlineLevel="1" x14ac:dyDescent="0.25">
      <c r="B44" s="9" t="s">
        <v>19</v>
      </c>
      <c r="C44" s="14"/>
    </row>
    <row r="45" spans="1:23" outlineLevel="1" x14ac:dyDescent="0.25">
      <c r="B45" s="4" t="s">
        <v>23</v>
      </c>
      <c r="C45" s="5">
        <f t="shared" ref="C45:W45" si="29">C79+C113</f>
        <v>0</v>
      </c>
      <c r="D45" s="5">
        <f t="shared" si="29"/>
        <v>0</v>
      </c>
      <c r="E45" s="5">
        <f t="shared" si="29"/>
        <v>0</v>
      </c>
      <c r="F45" s="5">
        <f t="shared" si="29"/>
        <v>0</v>
      </c>
      <c r="G45" s="5">
        <f t="shared" si="29"/>
        <v>0</v>
      </c>
      <c r="H45" s="5">
        <f t="shared" si="29"/>
        <v>0</v>
      </c>
      <c r="I45" s="5">
        <f t="shared" si="29"/>
        <v>0</v>
      </c>
      <c r="J45" s="5">
        <f t="shared" si="29"/>
        <v>0</v>
      </c>
      <c r="K45" s="5">
        <f t="shared" si="29"/>
        <v>0</v>
      </c>
      <c r="L45" s="5">
        <f t="shared" si="29"/>
        <v>0</v>
      </c>
      <c r="M45" s="5">
        <f t="shared" si="29"/>
        <v>0</v>
      </c>
      <c r="N45" s="5">
        <f t="shared" si="29"/>
        <v>0</v>
      </c>
      <c r="O45" s="5">
        <f t="shared" si="29"/>
        <v>0</v>
      </c>
      <c r="P45" s="5">
        <f t="shared" si="29"/>
        <v>0</v>
      </c>
      <c r="Q45" s="5">
        <f t="shared" si="29"/>
        <v>0</v>
      </c>
      <c r="R45" s="5">
        <f t="shared" si="29"/>
        <v>0</v>
      </c>
      <c r="S45" s="5">
        <f t="shared" si="29"/>
        <v>0</v>
      </c>
      <c r="T45" s="5">
        <f t="shared" si="29"/>
        <v>0</v>
      </c>
      <c r="U45" s="5">
        <f t="shared" si="29"/>
        <v>0</v>
      </c>
      <c r="V45" s="5">
        <f t="shared" si="29"/>
        <v>0</v>
      </c>
      <c r="W45" s="5">
        <f t="shared" si="29"/>
        <v>0</v>
      </c>
    </row>
    <row r="46" spans="1:23" outlineLevel="1" x14ac:dyDescent="0.25">
      <c r="B46" s="4" t="s">
        <v>24</v>
      </c>
      <c r="C46" s="5">
        <f t="shared" ref="C46:W46" si="30">C80+C114</f>
        <v>0</v>
      </c>
      <c r="D46" s="5">
        <f t="shared" si="30"/>
        <v>0</v>
      </c>
      <c r="E46" s="5">
        <f t="shared" si="30"/>
        <v>0</v>
      </c>
      <c r="F46" s="5">
        <f t="shared" si="30"/>
        <v>0</v>
      </c>
      <c r="G46" s="5">
        <f t="shared" si="30"/>
        <v>0</v>
      </c>
      <c r="H46" s="5">
        <f t="shared" si="30"/>
        <v>0</v>
      </c>
      <c r="I46" s="5">
        <f t="shared" si="30"/>
        <v>0</v>
      </c>
      <c r="J46" s="5">
        <f t="shared" si="30"/>
        <v>0</v>
      </c>
      <c r="K46" s="5">
        <f t="shared" si="30"/>
        <v>0</v>
      </c>
      <c r="L46" s="5">
        <f t="shared" si="30"/>
        <v>0</v>
      </c>
      <c r="M46" s="5">
        <f t="shared" si="30"/>
        <v>0</v>
      </c>
      <c r="N46" s="5">
        <f t="shared" si="30"/>
        <v>0</v>
      </c>
      <c r="O46" s="5">
        <f t="shared" si="30"/>
        <v>0</v>
      </c>
      <c r="P46" s="5">
        <f t="shared" si="30"/>
        <v>0</v>
      </c>
      <c r="Q46" s="5">
        <f t="shared" si="30"/>
        <v>0</v>
      </c>
      <c r="R46" s="5">
        <f t="shared" si="30"/>
        <v>0</v>
      </c>
      <c r="S46" s="5">
        <f t="shared" si="30"/>
        <v>0</v>
      </c>
      <c r="T46" s="5">
        <f t="shared" si="30"/>
        <v>0</v>
      </c>
      <c r="U46" s="5">
        <f t="shared" si="30"/>
        <v>0</v>
      </c>
      <c r="V46" s="5">
        <f t="shared" si="30"/>
        <v>0</v>
      </c>
      <c r="W46" s="5">
        <f t="shared" si="30"/>
        <v>0</v>
      </c>
    </row>
    <row r="47" spans="1:23" outlineLevel="1" x14ac:dyDescent="0.25">
      <c r="B47" s="4" t="s">
        <v>21</v>
      </c>
      <c r="C47" s="5">
        <f t="shared" ref="C47:W47" si="31">C81+C115</f>
        <v>64868.571000000004</v>
      </c>
      <c r="D47" s="5">
        <f t="shared" si="31"/>
        <v>77884.414000000004</v>
      </c>
      <c r="E47" s="5">
        <f t="shared" si="31"/>
        <v>81288.36</v>
      </c>
      <c r="F47" s="5">
        <f t="shared" si="31"/>
        <v>98401.323000000004</v>
      </c>
      <c r="G47" s="5">
        <f t="shared" si="31"/>
        <v>106031.24</v>
      </c>
      <c r="H47" s="5">
        <f t="shared" si="31"/>
        <v>105189.02799999999</v>
      </c>
      <c r="I47" s="5">
        <f t="shared" si="31"/>
        <v>119985.705</v>
      </c>
      <c r="J47" s="5">
        <f t="shared" si="31"/>
        <v>126841.609</v>
      </c>
      <c r="K47" s="5">
        <f t="shared" si="31"/>
        <v>135053.41200000001</v>
      </c>
      <c r="L47" s="5">
        <f t="shared" si="31"/>
        <v>144535.31</v>
      </c>
      <c r="M47" s="5">
        <f t="shared" si="31"/>
        <v>168536.28599999999</v>
      </c>
      <c r="N47" s="5">
        <f t="shared" si="31"/>
        <v>168135.644</v>
      </c>
      <c r="O47" s="5">
        <f t="shared" si="31"/>
        <v>162062.59700000001</v>
      </c>
      <c r="P47" s="5">
        <f t="shared" si="31"/>
        <v>168932.891</v>
      </c>
      <c r="Q47" s="5">
        <f t="shared" si="31"/>
        <v>161973.04899999997</v>
      </c>
      <c r="R47" s="5">
        <f t="shared" si="31"/>
        <v>149486.19599999997</v>
      </c>
      <c r="S47" s="5">
        <f t="shared" si="31"/>
        <v>137497.08199999999</v>
      </c>
      <c r="T47" s="5">
        <f t="shared" si="31"/>
        <v>144324.43299999999</v>
      </c>
      <c r="U47" s="5">
        <f t="shared" si="31"/>
        <v>158912.08199999999</v>
      </c>
      <c r="V47" s="5">
        <f t="shared" si="31"/>
        <v>153211.50400000002</v>
      </c>
      <c r="W47" s="5">
        <f t="shared" si="31"/>
        <v>145291.35199999998</v>
      </c>
    </row>
    <row r="48" spans="1:23" outlineLevel="1" x14ac:dyDescent="0.25">
      <c r="B48" s="4" t="s">
        <v>26</v>
      </c>
      <c r="C48" s="5">
        <f t="shared" ref="C48:W48" si="32">C82+C116</f>
        <v>0</v>
      </c>
      <c r="D48" s="5">
        <f t="shared" si="32"/>
        <v>0</v>
      </c>
      <c r="E48" s="5">
        <f t="shared" si="32"/>
        <v>0</v>
      </c>
      <c r="F48" s="5">
        <f t="shared" si="32"/>
        <v>0</v>
      </c>
      <c r="G48" s="5">
        <f t="shared" si="32"/>
        <v>0</v>
      </c>
      <c r="H48" s="5">
        <f t="shared" si="32"/>
        <v>0</v>
      </c>
      <c r="I48" s="5">
        <f t="shared" si="32"/>
        <v>0</v>
      </c>
      <c r="J48" s="5">
        <f t="shared" si="32"/>
        <v>0</v>
      </c>
      <c r="K48" s="5">
        <f t="shared" si="32"/>
        <v>0</v>
      </c>
      <c r="L48" s="5">
        <f t="shared" si="32"/>
        <v>0</v>
      </c>
      <c r="M48" s="5">
        <f t="shared" si="32"/>
        <v>0</v>
      </c>
      <c r="N48" s="5">
        <f t="shared" si="32"/>
        <v>0</v>
      </c>
      <c r="O48" s="5">
        <f t="shared" si="32"/>
        <v>0</v>
      </c>
      <c r="P48" s="5">
        <f t="shared" si="32"/>
        <v>0</v>
      </c>
      <c r="Q48" s="5">
        <f t="shared" si="32"/>
        <v>0</v>
      </c>
      <c r="R48" s="5">
        <f t="shared" si="32"/>
        <v>0</v>
      </c>
      <c r="S48" s="5">
        <f t="shared" si="32"/>
        <v>0</v>
      </c>
      <c r="T48" s="5">
        <f t="shared" si="32"/>
        <v>0</v>
      </c>
      <c r="U48" s="5">
        <f t="shared" si="32"/>
        <v>0</v>
      </c>
      <c r="V48" s="5">
        <f t="shared" si="32"/>
        <v>0</v>
      </c>
      <c r="W48" s="5">
        <f t="shared" si="32"/>
        <v>0</v>
      </c>
    </row>
    <row r="49" spans="2:23" outlineLevel="1" x14ac:dyDescent="0.25">
      <c r="B49" s="4" t="s">
        <v>25</v>
      </c>
      <c r="C49" s="5">
        <f t="shared" ref="C49:W49" si="33">C83+C117</f>
        <v>229449.973</v>
      </c>
      <c r="D49" s="5">
        <f t="shared" si="33"/>
        <v>240276.71799999999</v>
      </c>
      <c r="E49" s="5">
        <f t="shared" si="33"/>
        <v>238552.715</v>
      </c>
      <c r="F49" s="5">
        <f t="shared" si="33"/>
        <v>253752.62199999997</v>
      </c>
      <c r="G49" s="5">
        <f t="shared" si="33"/>
        <v>271586.565</v>
      </c>
      <c r="H49" s="5">
        <f t="shared" si="33"/>
        <v>259987.08199999999</v>
      </c>
      <c r="I49" s="5">
        <f t="shared" si="33"/>
        <v>275453.76899999997</v>
      </c>
      <c r="J49" s="5">
        <f t="shared" si="33"/>
        <v>279679.40599999996</v>
      </c>
      <c r="K49" s="5">
        <f t="shared" si="33"/>
        <v>283807.88</v>
      </c>
      <c r="L49" s="5">
        <f t="shared" si="33"/>
        <v>294105.61499999999</v>
      </c>
      <c r="M49" s="5">
        <f t="shared" si="33"/>
        <v>307678.18900000001</v>
      </c>
      <c r="N49" s="5">
        <f t="shared" si="33"/>
        <v>297390.66699999996</v>
      </c>
      <c r="O49" s="5">
        <f t="shared" si="33"/>
        <v>304169.91399999999</v>
      </c>
      <c r="P49" s="5">
        <f t="shared" si="33"/>
        <v>321957.99800000002</v>
      </c>
      <c r="Q49" s="5">
        <f t="shared" si="33"/>
        <v>320849.01699999999</v>
      </c>
      <c r="R49" s="5">
        <f t="shared" si="33"/>
        <v>344384.804</v>
      </c>
      <c r="S49" s="5">
        <f t="shared" si="33"/>
        <v>362471.174</v>
      </c>
      <c r="T49" s="5">
        <f t="shared" si="33"/>
        <v>370954.82299999997</v>
      </c>
      <c r="U49" s="5">
        <f t="shared" si="33"/>
        <v>380609.272</v>
      </c>
      <c r="V49" s="5">
        <f t="shared" si="33"/>
        <v>389249.67099999997</v>
      </c>
      <c r="W49" s="5">
        <f t="shared" si="33"/>
        <v>327685.13399999996</v>
      </c>
    </row>
    <row r="50" spans="2:23" outlineLevel="1" x14ac:dyDescent="0.25">
      <c r="B50" s="4" t="s">
        <v>0</v>
      </c>
      <c r="C50" s="5">
        <f t="shared" ref="C50:W50" si="34">C84+C118</f>
        <v>0</v>
      </c>
      <c r="D50" s="5">
        <f t="shared" si="34"/>
        <v>0</v>
      </c>
      <c r="E50" s="5">
        <f t="shared" si="34"/>
        <v>0</v>
      </c>
      <c r="F50" s="5">
        <f t="shared" si="34"/>
        <v>0</v>
      </c>
      <c r="G50" s="5">
        <f t="shared" si="34"/>
        <v>0</v>
      </c>
      <c r="H50" s="5">
        <f t="shared" si="34"/>
        <v>1239.047</v>
      </c>
      <c r="I50" s="5">
        <f t="shared" si="34"/>
        <v>1385.3720000000001</v>
      </c>
      <c r="J50" s="5">
        <f t="shared" si="34"/>
        <v>6036.848</v>
      </c>
      <c r="K50" s="5">
        <f t="shared" si="34"/>
        <v>6210.4579999999996</v>
      </c>
      <c r="L50" s="5">
        <f t="shared" si="34"/>
        <v>7260.2569999999996</v>
      </c>
      <c r="M50" s="5">
        <f t="shared" si="34"/>
        <v>9597.2609999999986</v>
      </c>
      <c r="N50" s="5">
        <f t="shared" si="34"/>
        <v>14276.665000000001</v>
      </c>
      <c r="O50" s="5">
        <f t="shared" si="34"/>
        <v>15582.935000000001</v>
      </c>
      <c r="P50" s="5">
        <f t="shared" si="34"/>
        <v>14440.542999999998</v>
      </c>
      <c r="Q50" s="5">
        <f t="shared" si="34"/>
        <v>15692.5</v>
      </c>
      <c r="R50" s="5">
        <f t="shared" si="34"/>
        <v>0</v>
      </c>
      <c r="S50" s="5">
        <f t="shared" si="34"/>
        <v>0</v>
      </c>
      <c r="T50" s="5">
        <f t="shared" si="34"/>
        <v>0</v>
      </c>
      <c r="U50" s="5">
        <f t="shared" si="34"/>
        <v>0</v>
      </c>
      <c r="V50" s="5">
        <f t="shared" si="34"/>
        <v>0</v>
      </c>
      <c r="W50" s="5">
        <f t="shared" si="34"/>
        <v>0</v>
      </c>
    </row>
    <row r="51" spans="2:23" outlineLevel="1" x14ac:dyDescent="0.25">
      <c r="B51" s="4" t="s">
        <v>27</v>
      </c>
      <c r="C51" s="5">
        <f t="shared" ref="C51:W51" si="35">C85+C119</f>
        <v>0</v>
      </c>
      <c r="D51" s="5">
        <f t="shared" si="35"/>
        <v>0</v>
      </c>
      <c r="E51" s="5">
        <f t="shared" si="35"/>
        <v>0</v>
      </c>
      <c r="F51" s="5">
        <f t="shared" si="35"/>
        <v>0</v>
      </c>
      <c r="G51" s="5">
        <f t="shared" si="35"/>
        <v>0</v>
      </c>
      <c r="H51" s="5">
        <f t="shared" si="35"/>
        <v>0</v>
      </c>
      <c r="I51" s="5">
        <f t="shared" si="35"/>
        <v>0</v>
      </c>
      <c r="J51" s="5">
        <f t="shared" si="35"/>
        <v>0</v>
      </c>
      <c r="K51" s="5">
        <f t="shared" si="35"/>
        <v>0</v>
      </c>
      <c r="L51" s="5">
        <f t="shared" si="35"/>
        <v>0</v>
      </c>
      <c r="M51" s="5">
        <f t="shared" si="35"/>
        <v>0</v>
      </c>
      <c r="N51" s="5">
        <f t="shared" si="35"/>
        <v>0</v>
      </c>
      <c r="O51" s="5">
        <f t="shared" si="35"/>
        <v>0</v>
      </c>
      <c r="P51" s="5">
        <f t="shared" si="35"/>
        <v>0</v>
      </c>
      <c r="Q51" s="5">
        <f t="shared" si="35"/>
        <v>0</v>
      </c>
      <c r="R51" s="5">
        <f t="shared" si="35"/>
        <v>0</v>
      </c>
      <c r="S51" s="5">
        <f t="shared" si="35"/>
        <v>0</v>
      </c>
      <c r="T51" s="5">
        <f t="shared" si="35"/>
        <v>0</v>
      </c>
      <c r="U51" s="5">
        <f t="shared" si="35"/>
        <v>0</v>
      </c>
      <c r="V51" s="5">
        <f t="shared" si="35"/>
        <v>0</v>
      </c>
      <c r="W51" s="5">
        <f t="shared" si="35"/>
        <v>0</v>
      </c>
    </row>
    <row r="52" spans="2:23" outlineLevel="1" x14ac:dyDescent="0.25">
      <c r="B52" s="4" t="s">
        <v>28</v>
      </c>
      <c r="C52" s="5">
        <f t="shared" ref="C52:W52" si="36">C86+C120</f>
        <v>59.325000000000003</v>
      </c>
      <c r="D52" s="5">
        <f t="shared" si="36"/>
        <v>59.151000000000003</v>
      </c>
      <c r="E52" s="5">
        <f t="shared" si="36"/>
        <v>60.964999999999996</v>
      </c>
      <c r="F52" s="5">
        <f t="shared" si="36"/>
        <v>65.930999999999997</v>
      </c>
      <c r="G52" s="5">
        <f t="shared" si="36"/>
        <v>71.361999999999995</v>
      </c>
      <c r="H52" s="5">
        <f t="shared" si="36"/>
        <v>84.668999999999997</v>
      </c>
      <c r="I52" s="5">
        <f t="shared" si="36"/>
        <v>133.77199999999999</v>
      </c>
      <c r="J52" s="5">
        <f t="shared" si="36"/>
        <v>131.899</v>
      </c>
      <c r="K52" s="5">
        <f t="shared" si="36"/>
        <v>143.59199999999998</v>
      </c>
      <c r="L52" s="5">
        <f t="shared" si="36"/>
        <v>115.21000000000001</v>
      </c>
      <c r="M52" s="5">
        <f t="shared" si="36"/>
        <v>137.65700000000001</v>
      </c>
      <c r="N52" s="5">
        <f t="shared" si="36"/>
        <v>156.983</v>
      </c>
      <c r="O52" s="5">
        <f t="shared" si="36"/>
        <v>145.96700000000001</v>
      </c>
      <c r="P52" s="5">
        <f t="shared" si="36"/>
        <v>116.036</v>
      </c>
      <c r="Q52" s="5">
        <f t="shared" si="36"/>
        <v>176.87299999999999</v>
      </c>
      <c r="R52" s="5">
        <f t="shared" si="36"/>
        <v>124.143</v>
      </c>
      <c r="S52" s="5">
        <f t="shared" si="36"/>
        <v>100.133</v>
      </c>
      <c r="T52" s="5">
        <f t="shared" si="36"/>
        <v>80.289000000000001</v>
      </c>
      <c r="U52" s="5">
        <f t="shared" si="36"/>
        <v>66.727999999999994</v>
      </c>
      <c r="V52" s="5">
        <f t="shared" si="36"/>
        <v>48.862000000000002</v>
      </c>
      <c r="W52" s="5">
        <f t="shared" si="36"/>
        <v>28.774000000000001</v>
      </c>
    </row>
    <row r="53" spans="2:23" outlineLevel="1" x14ac:dyDescent="0.25">
      <c r="B53" s="4" t="s">
        <v>22</v>
      </c>
      <c r="C53" s="5">
        <f t="shared" ref="C53:W53" si="37">C87+C121</f>
        <v>0</v>
      </c>
      <c r="D53" s="5">
        <f t="shared" si="37"/>
        <v>0</v>
      </c>
      <c r="E53" s="5">
        <f t="shared" si="37"/>
        <v>0</v>
      </c>
      <c r="F53" s="5">
        <f t="shared" si="37"/>
        <v>0</v>
      </c>
      <c r="G53" s="5">
        <f t="shared" si="37"/>
        <v>0</v>
      </c>
      <c r="H53" s="5">
        <f t="shared" si="37"/>
        <v>0</v>
      </c>
      <c r="I53" s="5">
        <f t="shared" si="37"/>
        <v>0</v>
      </c>
      <c r="J53" s="5">
        <f t="shared" si="37"/>
        <v>0</v>
      </c>
      <c r="K53" s="5">
        <f t="shared" si="37"/>
        <v>0</v>
      </c>
      <c r="L53" s="5">
        <f t="shared" si="37"/>
        <v>0</v>
      </c>
      <c r="M53" s="5">
        <f t="shared" si="37"/>
        <v>0</v>
      </c>
      <c r="N53" s="5">
        <f t="shared" si="37"/>
        <v>0</v>
      </c>
      <c r="O53" s="5">
        <f t="shared" si="37"/>
        <v>0</v>
      </c>
      <c r="P53" s="5">
        <f t="shared" si="37"/>
        <v>0</v>
      </c>
      <c r="Q53" s="5">
        <f t="shared" si="37"/>
        <v>0</v>
      </c>
      <c r="R53" s="5">
        <f t="shared" si="37"/>
        <v>0</v>
      </c>
      <c r="S53" s="5">
        <f t="shared" si="37"/>
        <v>0</v>
      </c>
      <c r="T53" s="5">
        <f t="shared" si="37"/>
        <v>0</v>
      </c>
      <c r="U53" s="5">
        <f t="shared" si="37"/>
        <v>0</v>
      </c>
      <c r="V53" s="5">
        <f t="shared" si="37"/>
        <v>0</v>
      </c>
      <c r="W53" s="5">
        <f t="shared" si="37"/>
        <v>0</v>
      </c>
    </row>
    <row r="54" spans="2:23" outlineLevel="1" x14ac:dyDescent="0.25">
      <c r="B54" s="4" t="s">
        <v>1</v>
      </c>
      <c r="C54" s="5">
        <f t="shared" ref="C54:W54" si="38">C88+C122</f>
        <v>7724.3579999999993</v>
      </c>
      <c r="D54" s="5">
        <f t="shared" si="38"/>
        <v>8058.7859999999991</v>
      </c>
      <c r="E54" s="5">
        <f t="shared" si="38"/>
        <v>5607.1329999999998</v>
      </c>
      <c r="F54" s="5">
        <f t="shared" si="38"/>
        <v>5152.4089999999997</v>
      </c>
      <c r="G54" s="5">
        <f t="shared" si="38"/>
        <v>5071.9369999999999</v>
      </c>
      <c r="H54" s="5">
        <f t="shared" si="38"/>
        <v>3787.904</v>
      </c>
      <c r="I54" s="5">
        <f t="shared" si="38"/>
        <v>6064.2920000000004</v>
      </c>
      <c r="J54" s="5">
        <f t="shared" si="38"/>
        <v>7154.7280000000001</v>
      </c>
      <c r="K54" s="5">
        <f t="shared" si="38"/>
        <v>7350.2289999999994</v>
      </c>
      <c r="L54" s="5">
        <f t="shared" si="38"/>
        <v>5540.7139999999999</v>
      </c>
      <c r="M54" s="5">
        <f t="shared" si="38"/>
        <v>5708.9169999999995</v>
      </c>
      <c r="N54" s="5">
        <f t="shared" si="38"/>
        <v>6274.0050000000001</v>
      </c>
      <c r="O54" s="5">
        <f t="shared" si="38"/>
        <v>6638.0529999999999</v>
      </c>
      <c r="P54" s="5">
        <f t="shared" si="38"/>
        <v>5514.6759999999995</v>
      </c>
      <c r="Q54" s="5">
        <f t="shared" si="38"/>
        <v>4803.3379999999997</v>
      </c>
      <c r="R54" s="5">
        <f t="shared" si="38"/>
        <v>4970.54</v>
      </c>
      <c r="S54" s="5">
        <f t="shared" si="38"/>
        <v>5569.1170000000002</v>
      </c>
      <c r="T54" s="5">
        <f t="shared" si="38"/>
        <v>5528.0450000000001</v>
      </c>
      <c r="U54" s="5">
        <f t="shared" si="38"/>
        <v>5384.5789999999997</v>
      </c>
      <c r="V54" s="5">
        <f t="shared" si="38"/>
        <v>5355.3360000000002</v>
      </c>
      <c r="W54" s="5">
        <f t="shared" si="38"/>
        <v>4844.2249999999995</v>
      </c>
    </row>
    <row r="55" spans="2:23" outlineLevel="1" x14ac:dyDescent="0.25">
      <c r="B55" s="16" t="s">
        <v>13</v>
      </c>
      <c r="C55" s="21">
        <f t="shared" ref="C55:W55" si="39">SUM(C45:C54)</f>
        <v>302102.22700000001</v>
      </c>
      <c r="D55" s="21">
        <f t="shared" si="39"/>
        <v>326279.06900000002</v>
      </c>
      <c r="E55" s="21">
        <f t="shared" si="39"/>
        <v>325509.17300000001</v>
      </c>
      <c r="F55" s="21">
        <f t="shared" si="39"/>
        <v>357372.28499999992</v>
      </c>
      <c r="G55" s="21">
        <f t="shared" si="39"/>
        <v>382761.10399999999</v>
      </c>
      <c r="H55" s="21">
        <f t="shared" si="39"/>
        <v>370287.73</v>
      </c>
      <c r="I55" s="21">
        <f t="shared" si="39"/>
        <v>403022.91</v>
      </c>
      <c r="J55" s="21">
        <f t="shared" si="39"/>
        <v>419844.48999999993</v>
      </c>
      <c r="K55" s="21">
        <f t="shared" si="39"/>
        <v>432565.571</v>
      </c>
      <c r="L55" s="21">
        <f t="shared" si="39"/>
        <v>451557.10599999997</v>
      </c>
      <c r="M55" s="21">
        <f t="shared" si="39"/>
        <v>491658.31</v>
      </c>
      <c r="N55" s="21">
        <f t="shared" si="39"/>
        <v>486233.96399999998</v>
      </c>
      <c r="O55" s="21">
        <f t="shared" si="39"/>
        <v>488599.46600000001</v>
      </c>
      <c r="P55" s="21">
        <f t="shared" si="39"/>
        <v>510962.14400000003</v>
      </c>
      <c r="Q55" s="21">
        <f t="shared" si="39"/>
        <v>503494.777</v>
      </c>
      <c r="R55" s="21">
        <f t="shared" si="39"/>
        <v>498965.68299999996</v>
      </c>
      <c r="S55" s="21">
        <f t="shared" si="39"/>
        <v>505637.50599999999</v>
      </c>
      <c r="T55" s="21">
        <f t="shared" si="39"/>
        <v>520887.58999999991</v>
      </c>
      <c r="U55" s="21">
        <f t="shared" si="39"/>
        <v>544972.66100000008</v>
      </c>
      <c r="V55" s="21">
        <f t="shared" si="39"/>
        <v>547865.37300000002</v>
      </c>
      <c r="W55" s="21">
        <f t="shared" si="39"/>
        <v>477849.48499999987</v>
      </c>
    </row>
    <row r="56" spans="2:23" outlineLevel="1" x14ac:dyDescent="0.25">
      <c r="B56" s="29" t="s">
        <v>46</v>
      </c>
      <c r="C56" s="28">
        <f t="shared" ref="C56:W56" si="40">C55/C37/1000</f>
        <v>8.018489444392712E-3</v>
      </c>
      <c r="D56" s="28">
        <f t="shared" si="40"/>
        <v>7.9293232739981855E-3</v>
      </c>
      <c r="E56" s="28">
        <f t="shared" si="40"/>
        <v>7.8675657905311995E-3</v>
      </c>
      <c r="F56" s="28">
        <f t="shared" si="40"/>
        <v>7.7520177632609188E-3</v>
      </c>
      <c r="G56" s="28">
        <f t="shared" si="40"/>
        <v>7.6464133720340671E-3</v>
      </c>
      <c r="H56" s="28">
        <f t="shared" si="40"/>
        <v>7.5678705745515946E-3</v>
      </c>
      <c r="I56" s="28">
        <f t="shared" si="40"/>
        <v>7.0679258418694128E-3</v>
      </c>
      <c r="J56" s="28">
        <f t="shared" si="40"/>
        <v>6.945936960896874E-3</v>
      </c>
      <c r="K56" s="28">
        <f t="shared" si="40"/>
        <v>7.0035362896729457E-3</v>
      </c>
      <c r="L56" s="28">
        <f t="shared" si="40"/>
        <v>7.2457436135501116E-3</v>
      </c>
      <c r="M56" s="28">
        <f t="shared" si="40"/>
        <v>6.9023743103580702E-3</v>
      </c>
      <c r="N56" s="28">
        <f t="shared" si="40"/>
        <v>6.8180962113642734E-3</v>
      </c>
      <c r="O56" s="28">
        <f t="shared" si="40"/>
        <v>6.7429025277138052E-3</v>
      </c>
      <c r="P56" s="28">
        <f t="shared" si="40"/>
        <v>6.6571599887727938E-3</v>
      </c>
      <c r="Q56" s="28">
        <f t="shared" si="40"/>
        <v>6.5803963123104072E-3</v>
      </c>
      <c r="R56" s="28">
        <f t="shared" si="40"/>
        <v>6.4992620607295173E-3</v>
      </c>
      <c r="S56" s="28">
        <f t="shared" si="40"/>
        <v>6.4242791415212823E-3</v>
      </c>
      <c r="T56" s="28">
        <f t="shared" si="40"/>
        <v>6.3457495738722513E-3</v>
      </c>
      <c r="U56" s="28">
        <f t="shared" si="40"/>
        <v>6.2582103095707078E-3</v>
      </c>
      <c r="V56" s="28">
        <f t="shared" si="40"/>
        <v>6.174661037706356E-3</v>
      </c>
      <c r="W56" s="28">
        <f t="shared" si="40"/>
        <v>6.1029699751487419E-3</v>
      </c>
    </row>
    <row r="57" spans="2:23" outlineLevel="1" x14ac:dyDescent="0.25"/>
    <row r="58" spans="2:23" outlineLevel="1" x14ac:dyDescent="0.25">
      <c r="B58" s="4" t="s">
        <v>23</v>
      </c>
      <c r="C58" s="12">
        <f t="shared" ref="C58:W58" si="41">IFERROR(C45/C55,0)</f>
        <v>0</v>
      </c>
      <c r="D58" s="12">
        <f t="shared" si="41"/>
        <v>0</v>
      </c>
      <c r="E58" s="12">
        <f t="shared" si="41"/>
        <v>0</v>
      </c>
      <c r="F58" s="12">
        <f t="shared" si="41"/>
        <v>0</v>
      </c>
      <c r="G58" s="12">
        <f t="shared" si="41"/>
        <v>0</v>
      </c>
      <c r="H58" s="12">
        <f t="shared" si="41"/>
        <v>0</v>
      </c>
      <c r="I58" s="12">
        <f t="shared" si="41"/>
        <v>0</v>
      </c>
      <c r="J58" s="12">
        <f t="shared" si="41"/>
        <v>0</v>
      </c>
      <c r="K58" s="12">
        <f t="shared" si="41"/>
        <v>0</v>
      </c>
      <c r="L58" s="12">
        <f t="shared" si="41"/>
        <v>0</v>
      </c>
      <c r="M58" s="12">
        <f t="shared" si="41"/>
        <v>0</v>
      </c>
      <c r="N58" s="12">
        <f t="shared" si="41"/>
        <v>0</v>
      </c>
      <c r="O58" s="12">
        <f t="shared" si="41"/>
        <v>0</v>
      </c>
      <c r="P58" s="12">
        <f t="shared" si="41"/>
        <v>0</v>
      </c>
      <c r="Q58" s="12">
        <f t="shared" si="41"/>
        <v>0</v>
      </c>
      <c r="R58" s="12">
        <f t="shared" si="41"/>
        <v>0</v>
      </c>
      <c r="S58" s="12">
        <f t="shared" si="41"/>
        <v>0</v>
      </c>
      <c r="T58" s="12">
        <f t="shared" si="41"/>
        <v>0</v>
      </c>
      <c r="U58" s="12">
        <f t="shared" si="41"/>
        <v>0</v>
      </c>
      <c r="V58" s="12">
        <f t="shared" si="41"/>
        <v>0</v>
      </c>
      <c r="W58" s="12">
        <f t="shared" si="41"/>
        <v>0</v>
      </c>
    </row>
    <row r="59" spans="2:23" outlineLevel="1" x14ac:dyDescent="0.25">
      <c r="B59" s="4" t="s">
        <v>24</v>
      </c>
      <c r="C59" s="12">
        <f t="shared" ref="C59:W59" si="42">IFERROR(C46/C55,0)</f>
        <v>0</v>
      </c>
      <c r="D59" s="12">
        <f t="shared" si="42"/>
        <v>0</v>
      </c>
      <c r="E59" s="12">
        <f t="shared" si="42"/>
        <v>0</v>
      </c>
      <c r="F59" s="12">
        <f t="shared" si="42"/>
        <v>0</v>
      </c>
      <c r="G59" s="12">
        <f t="shared" si="42"/>
        <v>0</v>
      </c>
      <c r="H59" s="12">
        <f t="shared" si="42"/>
        <v>0</v>
      </c>
      <c r="I59" s="12">
        <f t="shared" si="42"/>
        <v>0</v>
      </c>
      <c r="J59" s="12">
        <f t="shared" si="42"/>
        <v>0</v>
      </c>
      <c r="K59" s="12">
        <f t="shared" si="42"/>
        <v>0</v>
      </c>
      <c r="L59" s="12">
        <f t="shared" si="42"/>
        <v>0</v>
      </c>
      <c r="M59" s="12">
        <f t="shared" si="42"/>
        <v>0</v>
      </c>
      <c r="N59" s="12">
        <f t="shared" si="42"/>
        <v>0</v>
      </c>
      <c r="O59" s="12">
        <f t="shared" si="42"/>
        <v>0</v>
      </c>
      <c r="P59" s="12">
        <f t="shared" si="42"/>
        <v>0</v>
      </c>
      <c r="Q59" s="12">
        <f t="shared" si="42"/>
        <v>0</v>
      </c>
      <c r="R59" s="12">
        <f t="shared" si="42"/>
        <v>0</v>
      </c>
      <c r="S59" s="12">
        <f t="shared" si="42"/>
        <v>0</v>
      </c>
      <c r="T59" s="12">
        <f t="shared" si="42"/>
        <v>0</v>
      </c>
      <c r="U59" s="12">
        <f t="shared" si="42"/>
        <v>0</v>
      </c>
      <c r="V59" s="12">
        <f t="shared" si="42"/>
        <v>0</v>
      </c>
      <c r="W59" s="12">
        <f t="shared" si="42"/>
        <v>0</v>
      </c>
    </row>
    <row r="60" spans="2:23" outlineLevel="1" x14ac:dyDescent="0.25">
      <c r="B60" s="4" t="s">
        <v>21</v>
      </c>
      <c r="C60" s="12">
        <f t="shared" ref="C60:W60" si="43">IFERROR(C47/C55,0)</f>
        <v>0.21472390867214627</v>
      </c>
      <c r="D60" s="12">
        <f t="shared" si="43"/>
        <v>0.23870490448162951</v>
      </c>
      <c r="E60" s="12">
        <f t="shared" si="43"/>
        <v>0.24972678726937136</v>
      </c>
      <c r="F60" s="12">
        <f t="shared" si="43"/>
        <v>0.27534682215214318</v>
      </c>
      <c r="G60" s="12">
        <f t="shared" si="43"/>
        <v>0.27701675769019624</v>
      </c>
      <c r="H60" s="12">
        <f t="shared" si="43"/>
        <v>0.28407376069414991</v>
      </c>
      <c r="I60" s="12">
        <f t="shared" si="43"/>
        <v>0.2977143532609598</v>
      </c>
      <c r="J60" s="12">
        <f t="shared" si="43"/>
        <v>0.3021156928842868</v>
      </c>
      <c r="K60" s="12">
        <f t="shared" si="43"/>
        <v>0.31221488961265487</v>
      </c>
      <c r="L60" s="12">
        <f t="shared" si="43"/>
        <v>0.32008201859633678</v>
      </c>
      <c r="M60" s="12">
        <f t="shared" si="43"/>
        <v>0.34279149273404935</v>
      </c>
      <c r="N60" s="12">
        <f t="shared" si="43"/>
        <v>0.34579164856529854</v>
      </c>
      <c r="O60" s="12">
        <f t="shared" si="43"/>
        <v>0.33168803545110709</v>
      </c>
      <c r="P60" s="12">
        <f t="shared" si="43"/>
        <v>0.3306172345323492</v>
      </c>
      <c r="Q60" s="12">
        <f t="shared" si="43"/>
        <v>0.32169757542489852</v>
      </c>
      <c r="R60" s="12">
        <f t="shared" si="43"/>
        <v>0.29959213848380023</v>
      </c>
      <c r="S60" s="12">
        <f t="shared" si="43"/>
        <v>0.27192817061319813</v>
      </c>
      <c r="T60" s="12">
        <f t="shared" si="43"/>
        <v>0.27707404778063538</v>
      </c>
      <c r="U60" s="12">
        <f t="shared" si="43"/>
        <v>0.29159642927482554</v>
      </c>
      <c r="V60" s="12">
        <f t="shared" si="43"/>
        <v>0.27965173845728702</v>
      </c>
      <c r="W60" s="12">
        <f t="shared" si="43"/>
        <v>0.30405254491380279</v>
      </c>
    </row>
    <row r="61" spans="2:23" outlineLevel="1" x14ac:dyDescent="0.25">
      <c r="B61" s="4" t="s">
        <v>26</v>
      </c>
      <c r="C61" s="12">
        <f t="shared" ref="C61:W61" si="44">IFERROR(C48/C55,0)</f>
        <v>0</v>
      </c>
      <c r="D61" s="12">
        <f t="shared" si="44"/>
        <v>0</v>
      </c>
      <c r="E61" s="12">
        <f t="shared" si="44"/>
        <v>0</v>
      </c>
      <c r="F61" s="12">
        <f t="shared" si="44"/>
        <v>0</v>
      </c>
      <c r="G61" s="12">
        <f t="shared" si="44"/>
        <v>0</v>
      </c>
      <c r="H61" s="12">
        <f t="shared" si="44"/>
        <v>0</v>
      </c>
      <c r="I61" s="12">
        <f t="shared" si="44"/>
        <v>0</v>
      </c>
      <c r="J61" s="12">
        <f t="shared" si="44"/>
        <v>0</v>
      </c>
      <c r="K61" s="12">
        <f t="shared" si="44"/>
        <v>0</v>
      </c>
      <c r="L61" s="12">
        <f t="shared" si="44"/>
        <v>0</v>
      </c>
      <c r="M61" s="12">
        <f t="shared" si="44"/>
        <v>0</v>
      </c>
      <c r="N61" s="12">
        <f t="shared" si="44"/>
        <v>0</v>
      </c>
      <c r="O61" s="12">
        <f t="shared" si="44"/>
        <v>0</v>
      </c>
      <c r="P61" s="12">
        <f t="shared" si="44"/>
        <v>0</v>
      </c>
      <c r="Q61" s="12">
        <f t="shared" si="44"/>
        <v>0</v>
      </c>
      <c r="R61" s="12">
        <f t="shared" si="44"/>
        <v>0</v>
      </c>
      <c r="S61" s="12">
        <f t="shared" si="44"/>
        <v>0</v>
      </c>
      <c r="T61" s="12">
        <f t="shared" si="44"/>
        <v>0</v>
      </c>
      <c r="U61" s="12">
        <f t="shared" si="44"/>
        <v>0</v>
      </c>
      <c r="V61" s="12">
        <f t="shared" si="44"/>
        <v>0</v>
      </c>
      <c r="W61" s="12">
        <f t="shared" si="44"/>
        <v>0</v>
      </c>
    </row>
    <row r="62" spans="2:23" outlineLevel="1" x14ac:dyDescent="0.25">
      <c r="B62" s="4" t="s">
        <v>25</v>
      </c>
      <c r="C62" s="12">
        <f t="shared" ref="C62:W62" si="45">IFERROR(C49/C55,0)</f>
        <v>0.75951102803356685</v>
      </c>
      <c r="D62" s="12">
        <f t="shared" si="45"/>
        <v>0.73641474684972819</v>
      </c>
      <c r="E62" s="12">
        <f t="shared" si="45"/>
        <v>0.73286019193075091</v>
      </c>
      <c r="F62" s="12">
        <f t="shared" si="45"/>
        <v>0.7100512061252876</v>
      </c>
      <c r="G62" s="12">
        <f t="shared" si="45"/>
        <v>0.70954588165259347</v>
      </c>
      <c r="H62" s="12">
        <f t="shared" si="45"/>
        <v>0.70212178513179468</v>
      </c>
      <c r="I62" s="12">
        <f t="shared" si="45"/>
        <v>0.683469257368024</v>
      </c>
      <c r="J62" s="12">
        <f t="shared" si="45"/>
        <v>0.66614999758601101</v>
      </c>
      <c r="K62" s="12">
        <f t="shared" si="45"/>
        <v>0.6561037193595789</v>
      </c>
      <c r="L62" s="12">
        <f t="shared" si="45"/>
        <v>0.65131433232278713</v>
      </c>
      <c r="M62" s="12">
        <f t="shared" si="45"/>
        <v>0.62579678354261925</v>
      </c>
      <c r="N62" s="12">
        <f t="shared" si="45"/>
        <v>0.61162051402892126</v>
      </c>
      <c r="O62" s="12">
        <f t="shared" si="45"/>
        <v>0.62253427432112662</v>
      </c>
      <c r="P62" s="12">
        <f t="shared" si="45"/>
        <v>0.63010146990458848</v>
      </c>
      <c r="Q62" s="12">
        <f t="shared" si="45"/>
        <v>0.63724398277124528</v>
      </c>
      <c r="R62" s="12">
        <f t="shared" si="45"/>
        <v>0.69019737375405843</v>
      </c>
      <c r="S62" s="12">
        <f t="shared" si="45"/>
        <v>0.71685974576419176</v>
      </c>
      <c r="T62" s="12">
        <f t="shared" si="45"/>
        <v>0.71215907255536659</v>
      </c>
      <c r="U62" s="12">
        <f t="shared" si="45"/>
        <v>0.69840067078153845</v>
      </c>
      <c r="V62" s="12">
        <f t="shared" si="45"/>
        <v>0.71048416305003448</v>
      </c>
      <c r="W62" s="12">
        <f t="shared" si="45"/>
        <v>0.68574968538471914</v>
      </c>
    </row>
    <row r="63" spans="2:23" outlineLevel="1" x14ac:dyDescent="0.25">
      <c r="B63" s="4" t="s">
        <v>0</v>
      </c>
      <c r="C63" s="12">
        <f t="shared" ref="C63:W63" si="46">IFERROR(C50/C55,0)</f>
        <v>0</v>
      </c>
      <c r="D63" s="12">
        <f t="shared" si="46"/>
        <v>0</v>
      </c>
      <c r="E63" s="12">
        <f t="shared" si="46"/>
        <v>0</v>
      </c>
      <c r="F63" s="12">
        <f t="shared" si="46"/>
        <v>0</v>
      </c>
      <c r="G63" s="12">
        <f t="shared" si="46"/>
        <v>0</v>
      </c>
      <c r="H63" s="12">
        <f t="shared" si="46"/>
        <v>3.346173528353208E-3</v>
      </c>
      <c r="I63" s="12">
        <f t="shared" si="46"/>
        <v>3.4374522282120392E-3</v>
      </c>
      <c r="J63" s="12">
        <f t="shared" si="46"/>
        <v>1.4378771530382597E-2</v>
      </c>
      <c r="K63" s="12">
        <f t="shared" si="46"/>
        <v>1.4357263768456505E-2</v>
      </c>
      <c r="L63" s="12">
        <f t="shared" si="46"/>
        <v>1.6078269843460287E-2</v>
      </c>
      <c r="M63" s="12">
        <f t="shared" si="46"/>
        <v>1.9520184658325005E-2</v>
      </c>
      <c r="N63" s="12">
        <f t="shared" si="46"/>
        <v>2.9361718960463242E-2</v>
      </c>
      <c r="O63" s="12">
        <f t="shared" si="46"/>
        <v>3.1893065965815037E-2</v>
      </c>
      <c r="P63" s="12">
        <f t="shared" si="46"/>
        <v>2.826147331963598E-2</v>
      </c>
      <c r="Q63" s="12">
        <f t="shared" si="46"/>
        <v>3.1167155483720142E-2</v>
      </c>
      <c r="R63" s="12">
        <f t="shared" si="46"/>
        <v>0</v>
      </c>
      <c r="S63" s="12">
        <f t="shared" si="46"/>
        <v>0</v>
      </c>
      <c r="T63" s="12">
        <f t="shared" si="46"/>
        <v>0</v>
      </c>
      <c r="U63" s="12">
        <f t="shared" si="46"/>
        <v>0</v>
      </c>
      <c r="V63" s="12">
        <f t="shared" si="46"/>
        <v>0</v>
      </c>
      <c r="W63" s="12">
        <f t="shared" si="46"/>
        <v>0</v>
      </c>
    </row>
    <row r="64" spans="2:23" outlineLevel="1" x14ac:dyDescent="0.25">
      <c r="B64" s="4" t="s">
        <v>27</v>
      </c>
      <c r="C64" s="12">
        <f t="shared" ref="C64:W64" si="47">IFERROR(C51/C55,0)</f>
        <v>0</v>
      </c>
      <c r="D64" s="12">
        <f t="shared" si="47"/>
        <v>0</v>
      </c>
      <c r="E64" s="12">
        <f t="shared" si="47"/>
        <v>0</v>
      </c>
      <c r="F64" s="12">
        <f t="shared" si="47"/>
        <v>0</v>
      </c>
      <c r="G64" s="12">
        <f t="shared" si="47"/>
        <v>0</v>
      </c>
      <c r="H64" s="12">
        <f t="shared" si="47"/>
        <v>0</v>
      </c>
      <c r="I64" s="12">
        <f t="shared" si="47"/>
        <v>0</v>
      </c>
      <c r="J64" s="12">
        <f t="shared" si="47"/>
        <v>0</v>
      </c>
      <c r="K64" s="12">
        <f t="shared" si="47"/>
        <v>0</v>
      </c>
      <c r="L64" s="12">
        <f t="shared" si="47"/>
        <v>0</v>
      </c>
      <c r="M64" s="12">
        <f t="shared" si="47"/>
        <v>0</v>
      </c>
      <c r="N64" s="12">
        <f t="shared" si="47"/>
        <v>0</v>
      </c>
      <c r="O64" s="12">
        <f t="shared" si="47"/>
        <v>0</v>
      </c>
      <c r="P64" s="12">
        <f t="shared" si="47"/>
        <v>0</v>
      </c>
      <c r="Q64" s="12">
        <f t="shared" si="47"/>
        <v>0</v>
      </c>
      <c r="R64" s="12">
        <f t="shared" si="47"/>
        <v>0</v>
      </c>
      <c r="S64" s="12">
        <f t="shared" si="47"/>
        <v>0</v>
      </c>
      <c r="T64" s="12">
        <f t="shared" si="47"/>
        <v>0</v>
      </c>
      <c r="U64" s="12">
        <f t="shared" si="47"/>
        <v>0</v>
      </c>
      <c r="V64" s="12">
        <f t="shared" si="47"/>
        <v>0</v>
      </c>
      <c r="W64" s="12">
        <f t="shared" si="47"/>
        <v>0</v>
      </c>
    </row>
    <row r="65" spans="1:28" outlineLevel="1" x14ac:dyDescent="0.25">
      <c r="B65" s="4" t="s">
        <v>28</v>
      </c>
      <c r="C65" s="12">
        <f t="shared" ref="C65:W65" si="48">IFERROR(C52/C55,0)</f>
        <v>1.963739247774562E-4</v>
      </c>
      <c r="D65" s="12">
        <f t="shared" si="48"/>
        <v>1.8128959415413803E-4</v>
      </c>
      <c r="E65" s="12">
        <f t="shared" si="48"/>
        <v>1.8729118887227179E-4</v>
      </c>
      <c r="F65" s="12">
        <f t="shared" si="48"/>
        <v>1.8448828509463181E-4</v>
      </c>
      <c r="G65" s="12">
        <f t="shared" si="48"/>
        <v>1.8644005165164326E-4</v>
      </c>
      <c r="H65" s="12">
        <f t="shared" si="48"/>
        <v>2.2865732007917194E-4</v>
      </c>
      <c r="I65" s="12">
        <f t="shared" si="48"/>
        <v>3.3192157736144576E-4</v>
      </c>
      <c r="J65" s="12">
        <f t="shared" si="48"/>
        <v>3.1416156015290331E-4</v>
      </c>
      <c r="K65" s="12">
        <f t="shared" si="48"/>
        <v>3.3195429693594358E-4</v>
      </c>
      <c r="L65" s="12">
        <f t="shared" si="48"/>
        <v>2.551393798683793E-4</v>
      </c>
      <c r="M65" s="12">
        <f t="shared" si="48"/>
        <v>2.7998509778061109E-4</v>
      </c>
      <c r="N65" s="12">
        <f t="shared" si="48"/>
        <v>3.2285486334311279E-4</v>
      </c>
      <c r="O65" s="12">
        <f t="shared" si="48"/>
        <v>2.987457215108786E-4</v>
      </c>
      <c r="P65" s="12">
        <f t="shared" si="48"/>
        <v>2.2709314449721738E-4</v>
      </c>
      <c r="Q65" s="12">
        <f t="shared" si="48"/>
        <v>3.5129063513602248E-4</v>
      </c>
      <c r="R65" s="12">
        <f t="shared" si="48"/>
        <v>2.4880067754078392E-4</v>
      </c>
      <c r="S65" s="12">
        <f t="shared" si="48"/>
        <v>1.9803317359135932E-4</v>
      </c>
      <c r="T65" s="12">
        <f t="shared" si="48"/>
        <v>1.5413882292722699E-4</v>
      </c>
      <c r="U65" s="12">
        <f t="shared" si="48"/>
        <v>1.2244283938492832E-4</v>
      </c>
      <c r="V65" s="12">
        <f t="shared" si="48"/>
        <v>8.9186143910577095E-5</v>
      </c>
      <c r="W65" s="12">
        <f t="shared" si="48"/>
        <v>6.0215613709408954E-5</v>
      </c>
    </row>
    <row r="66" spans="1:28" outlineLevel="1" x14ac:dyDescent="0.25">
      <c r="B66" s="4" t="s">
        <v>22</v>
      </c>
      <c r="C66" s="12">
        <f t="shared" ref="C66:W66" si="49">IFERROR(C53/C55,0)</f>
        <v>0</v>
      </c>
      <c r="D66" s="12">
        <f t="shared" si="49"/>
        <v>0</v>
      </c>
      <c r="E66" s="12">
        <f t="shared" si="49"/>
        <v>0</v>
      </c>
      <c r="F66" s="12">
        <f t="shared" si="49"/>
        <v>0</v>
      </c>
      <c r="G66" s="12">
        <f t="shared" si="49"/>
        <v>0</v>
      </c>
      <c r="H66" s="12">
        <f t="shared" si="49"/>
        <v>0</v>
      </c>
      <c r="I66" s="12">
        <f t="shared" si="49"/>
        <v>0</v>
      </c>
      <c r="J66" s="12">
        <f t="shared" si="49"/>
        <v>0</v>
      </c>
      <c r="K66" s="12">
        <f t="shared" si="49"/>
        <v>0</v>
      </c>
      <c r="L66" s="12">
        <f t="shared" si="49"/>
        <v>0</v>
      </c>
      <c r="M66" s="12">
        <f t="shared" si="49"/>
        <v>0</v>
      </c>
      <c r="N66" s="12">
        <f t="shared" si="49"/>
        <v>0</v>
      </c>
      <c r="O66" s="12">
        <f t="shared" si="49"/>
        <v>0</v>
      </c>
      <c r="P66" s="12">
        <f t="shared" si="49"/>
        <v>0</v>
      </c>
      <c r="Q66" s="12">
        <f t="shared" si="49"/>
        <v>0</v>
      </c>
      <c r="R66" s="12">
        <f t="shared" si="49"/>
        <v>0</v>
      </c>
      <c r="S66" s="12">
        <f t="shared" si="49"/>
        <v>0</v>
      </c>
      <c r="T66" s="12">
        <f t="shared" si="49"/>
        <v>0</v>
      </c>
      <c r="U66" s="12">
        <f t="shared" si="49"/>
        <v>0</v>
      </c>
      <c r="V66" s="12">
        <f t="shared" si="49"/>
        <v>0</v>
      </c>
      <c r="W66" s="12">
        <f t="shared" si="49"/>
        <v>0</v>
      </c>
    </row>
    <row r="67" spans="1:28" outlineLevel="1" x14ac:dyDescent="0.25">
      <c r="B67" s="4" t="s">
        <v>1</v>
      </c>
      <c r="C67" s="12">
        <f t="shared" ref="C67:W67" si="50">IFERROR(C54/C55,0)</f>
        <v>2.5568689369509345E-2</v>
      </c>
      <c r="D67" s="12">
        <f t="shared" si="50"/>
        <v>2.4699059074488161E-2</v>
      </c>
      <c r="E67" s="12">
        <f t="shared" si="50"/>
        <v>1.7225729611005464E-2</v>
      </c>
      <c r="F67" s="12">
        <f t="shared" si="50"/>
        <v>1.4417483437474735E-2</v>
      </c>
      <c r="G67" s="12">
        <f t="shared" si="50"/>
        <v>1.3250920605558708E-2</v>
      </c>
      <c r="H67" s="12">
        <f t="shared" si="50"/>
        <v>1.0229623325623024E-2</v>
      </c>
      <c r="I67" s="12">
        <f t="shared" si="50"/>
        <v>1.5047015565442671E-2</v>
      </c>
      <c r="J67" s="12">
        <f t="shared" si="50"/>
        <v>1.7041376439166801E-2</v>
      </c>
      <c r="K67" s="12">
        <f t="shared" si="50"/>
        <v>1.6992172962373833E-2</v>
      </c>
      <c r="L67" s="12">
        <f t="shared" si="50"/>
        <v>1.2270239857547497E-2</v>
      </c>
      <c r="M67" s="12">
        <f t="shared" si="50"/>
        <v>1.1611553967225734E-2</v>
      </c>
      <c r="N67" s="12">
        <f t="shared" si="50"/>
        <v>1.2903263581973884E-2</v>
      </c>
      <c r="O67" s="12">
        <f t="shared" si="50"/>
        <v>1.358587854044032E-2</v>
      </c>
      <c r="P67" s="12">
        <f t="shared" si="50"/>
        <v>1.0792729098929097E-2</v>
      </c>
      <c r="Q67" s="12">
        <f t="shared" si="50"/>
        <v>9.5399956849999256E-3</v>
      </c>
      <c r="R67" s="12">
        <f t="shared" si="50"/>
        <v>9.9616870846005665E-3</v>
      </c>
      <c r="S67" s="12">
        <f t="shared" si="50"/>
        <v>1.1014050449018709E-2</v>
      </c>
      <c r="T67" s="12">
        <f t="shared" si="50"/>
        <v>1.0612740841070913E-2</v>
      </c>
      <c r="U67" s="12">
        <f t="shared" si="50"/>
        <v>9.8804571042509573E-3</v>
      </c>
      <c r="V67" s="12">
        <f t="shared" si="50"/>
        <v>9.7749123487678429E-3</v>
      </c>
      <c r="W67" s="12">
        <f t="shared" si="50"/>
        <v>1.0137554087768874E-2</v>
      </c>
    </row>
    <row r="70" spans="1:28" s="37" customFormat="1" x14ac:dyDescent="0.25">
      <c r="A70" s="36" t="s">
        <v>2</v>
      </c>
      <c r="Z70" s="38"/>
    </row>
    <row r="71" spans="1:28" outlineLevel="1" x14ac:dyDescent="0.25">
      <c r="B71" s="22" t="s">
        <v>31</v>
      </c>
      <c r="C71" s="5">
        <f>[1]Freight1!C$32</f>
        <v>17540.195667</v>
      </c>
      <c r="D71" s="5">
        <f>[1]Freight1!D$32</f>
        <v>18057.532985999998</v>
      </c>
      <c r="E71" s="5">
        <f>[1]Freight1!E$32</f>
        <v>18922.644060999999</v>
      </c>
      <c r="F71" s="5">
        <f>[1]Freight1!F$32</f>
        <v>19453.650639</v>
      </c>
      <c r="G71" s="5">
        <f>[1]Freight1!G$32</f>
        <v>20125.298144</v>
      </c>
      <c r="H71" s="5">
        <f>[1]Freight1!H$32</f>
        <v>20799.571120000001</v>
      </c>
      <c r="I71" s="5">
        <f>[1]Freight1!I$32</f>
        <v>20900.002994999999</v>
      </c>
      <c r="J71" s="5">
        <f>[1]Freight1!J$32</f>
        <v>22520.831058</v>
      </c>
      <c r="K71" s="5">
        <f>[1]Freight1!K$32</f>
        <v>22658.225773999999</v>
      </c>
      <c r="L71" s="5">
        <f>[1]Freight1!L$32</f>
        <v>23286.946753</v>
      </c>
      <c r="M71" s="5">
        <f>[1]Freight1!M$32</f>
        <v>24405.588384999999</v>
      </c>
      <c r="N71" s="5">
        <f>[1]Freight1!N$32</f>
        <v>24834.721421999999</v>
      </c>
      <c r="O71" s="5">
        <f>[1]Freight1!O$32</f>
        <v>25651.282168999998</v>
      </c>
      <c r="P71" s="5">
        <f>[1]Freight1!P$32</f>
        <v>27031.509542</v>
      </c>
      <c r="Q71" s="5">
        <f>[1]Freight1!Q$32</f>
        <v>27316.860615000001</v>
      </c>
      <c r="R71" s="5">
        <f>[1]Freight1!R$32</f>
        <v>28787.111292000001</v>
      </c>
      <c r="S71" s="5">
        <f>[1]Freight1!S$32</f>
        <v>31175.661573000001</v>
      </c>
      <c r="T71" s="5">
        <f>[1]Freight1!T$32</f>
        <v>32596.716909999999</v>
      </c>
      <c r="U71" s="5">
        <f>[1]Freight1!U$32</f>
        <v>34271.155735</v>
      </c>
      <c r="V71" s="5">
        <f>[1]Freight1!V$32</f>
        <v>35831.578302000002</v>
      </c>
      <c r="W71" s="5">
        <f>[1]Freight1!W$32</f>
        <v>31210.195146999999</v>
      </c>
      <c r="Z71" s="23" t="s">
        <v>32</v>
      </c>
      <c r="AB71" t="s">
        <v>75</v>
      </c>
    </row>
    <row r="72" spans="1:28" outlineLevel="1" x14ac:dyDescent="0.25">
      <c r="B72" s="8" t="s">
        <v>30</v>
      </c>
      <c r="C72" s="5">
        <f>[1]Freight4!C$15</f>
        <v>1518.462</v>
      </c>
      <c r="D72" s="5">
        <f>[1]Freight4!D$15</f>
        <v>1590.145</v>
      </c>
      <c r="E72" s="5">
        <f>[1]Freight4!E$15</f>
        <v>1631.9670000000001</v>
      </c>
      <c r="F72" s="5">
        <f>[1]Freight4!F$15</f>
        <v>1680.807</v>
      </c>
      <c r="G72" s="5">
        <f>[1]Freight4!G$15</f>
        <v>1755.874</v>
      </c>
      <c r="H72" s="5">
        <f>[1]Freight4!H$15</f>
        <v>1807.9179999999999</v>
      </c>
      <c r="I72" s="5">
        <f>[1]Freight4!I$15</f>
        <v>1822.9269999999999</v>
      </c>
      <c r="J72" s="5">
        <f>[1]Freight4!J$15</f>
        <v>1944.22</v>
      </c>
      <c r="K72" s="5">
        <f>[1]Freight4!K$15</f>
        <v>2083.893</v>
      </c>
      <c r="L72" s="5">
        <f>[1]Freight4!L$15</f>
        <v>2174.4490000000001</v>
      </c>
      <c r="M72" s="5">
        <f>[1]Freight4!M$15</f>
        <v>2257.7040000000002</v>
      </c>
      <c r="N72" s="5">
        <f>[1]Freight4!N$15</f>
        <v>2337.8429999999998</v>
      </c>
      <c r="O72" s="5">
        <f>[1]Freight4!O$15</f>
        <v>2387.3850000000002</v>
      </c>
      <c r="P72" s="5">
        <f>[1]Freight4!P$15</f>
        <v>2524.7330000000002</v>
      </c>
      <c r="Q72" s="5">
        <f>[1]Freight4!Q$15</f>
        <v>2683.9639999999999</v>
      </c>
      <c r="R72" s="5">
        <f>[1]Freight4!R$15</f>
        <v>2858.873</v>
      </c>
      <c r="S72" s="5">
        <f>[1]Freight4!S$15</f>
        <v>3052.1460000000002</v>
      </c>
      <c r="T72" s="5">
        <f>[1]Freight4!T$15</f>
        <v>3223.2820000000002</v>
      </c>
      <c r="U72" s="5">
        <f>[1]Freight4!U$15</f>
        <v>3397.1819999999998</v>
      </c>
      <c r="V72" s="5">
        <f>[1]Freight4!V$15</f>
        <v>3492.4029999999998</v>
      </c>
      <c r="W72" s="5">
        <f>[1]Freight4!W$15</f>
        <v>3526.0770000000002</v>
      </c>
      <c r="Z72" s="23" t="s">
        <v>32</v>
      </c>
      <c r="AB72" t="s">
        <v>75</v>
      </c>
    </row>
    <row r="73" spans="1:28" outlineLevel="1" x14ac:dyDescent="0.25">
      <c r="B73" s="8" t="s">
        <v>43</v>
      </c>
      <c r="C73" s="5">
        <f>[1]Freight4!C$19</f>
        <v>21658.662745000001</v>
      </c>
      <c r="D73" s="5">
        <f>[1]Freight4!D$19</f>
        <v>21160.062836000001</v>
      </c>
      <c r="E73" s="5">
        <f>[1]Freight4!E$19</f>
        <v>21472.203277000001</v>
      </c>
      <c r="F73" s="5">
        <f>[1]Freight4!F$19</f>
        <v>21301.830623999998</v>
      </c>
      <c r="G73" s="5">
        <f>[1]Freight4!G$19</f>
        <v>20966.521359999999</v>
      </c>
      <c r="H73" s="5">
        <f>[1]Freight4!H$19</f>
        <v>20917.650624999998</v>
      </c>
      <c r="I73" s="5">
        <f>[1]Freight4!I$19</f>
        <v>20720.024273999999</v>
      </c>
      <c r="J73" s="5">
        <f>[1]Freight4!J$19</f>
        <v>20808.642950000001</v>
      </c>
      <c r="K73" s="5">
        <f>[1]Freight4!K$19</f>
        <v>19532.384989999999</v>
      </c>
      <c r="L73" s="5">
        <f>[1]Freight4!L$19</f>
        <v>19238.358656</v>
      </c>
      <c r="M73" s="5">
        <f>[1]Freight4!M$19</f>
        <v>19419.006344000001</v>
      </c>
      <c r="N73" s="5">
        <f>[1]Freight4!N$19</f>
        <v>19083.093804</v>
      </c>
      <c r="O73" s="5">
        <f>[1]Freight4!O$19</f>
        <v>19301.511129999999</v>
      </c>
      <c r="P73" s="5">
        <f>[1]Freight4!P$19</f>
        <v>19233.556892000001</v>
      </c>
      <c r="Q73" s="5">
        <f>[1]Freight4!Q$19</f>
        <v>18283.478574000001</v>
      </c>
      <c r="R73" s="5">
        <f>[1]Freight4!R$19</f>
        <v>18088.726564000001</v>
      </c>
      <c r="S73" s="5">
        <f>[1]Freight4!S$19</f>
        <v>18349.118032999999</v>
      </c>
      <c r="T73" s="5">
        <f>[1]Freight4!T$19</f>
        <v>18166.880185000002</v>
      </c>
      <c r="U73" s="5">
        <f>[1]Freight4!U$19</f>
        <v>18122.359253999999</v>
      </c>
      <c r="V73" s="5">
        <f>[1]Freight4!V$19</f>
        <v>18430.892240000001</v>
      </c>
      <c r="W73" s="5">
        <f>[1]Freight4!W$19</f>
        <v>15900.453023</v>
      </c>
      <c r="Z73" s="23" t="s">
        <v>32</v>
      </c>
      <c r="AB73" t="s">
        <v>75</v>
      </c>
    </row>
    <row r="74" spans="1:28" outlineLevel="1" x14ac:dyDescent="0.25">
      <c r="B74" s="8" t="s">
        <v>44</v>
      </c>
      <c r="C74" s="5">
        <f t="shared" ref="C74:W74" si="51">C72*C73/1000</f>
        <v>32887.856349098191</v>
      </c>
      <c r="D74" s="5">
        <f t="shared" si="51"/>
        <v>33647.568118351221</v>
      </c>
      <c r="E74" s="5">
        <f t="shared" si="51"/>
        <v>35041.927165355861</v>
      </c>
      <c r="F74" s="5">
        <f t="shared" si="51"/>
        <v>35804.266025633566</v>
      </c>
      <c r="G74" s="5">
        <f t="shared" si="51"/>
        <v>36814.569726468639</v>
      </c>
      <c r="H74" s="5">
        <f t="shared" si="51"/>
        <v>37817.397082648749</v>
      </c>
      <c r="I74" s="5">
        <f t="shared" si="51"/>
        <v>37771.091689729998</v>
      </c>
      <c r="J74" s="5">
        <f t="shared" si="51"/>
        <v>40456.579796249003</v>
      </c>
      <c r="K74" s="5">
        <f t="shared" si="51"/>
        <v>40703.400353966063</v>
      </c>
      <c r="L74" s="5">
        <f t="shared" si="51"/>
        <v>41832.829741180547</v>
      </c>
      <c r="M74" s="5">
        <f t="shared" si="51"/>
        <v>43842.368298874186</v>
      </c>
      <c r="N74" s="5">
        <f t="shared" si="51"/>
        <v>44613.277268024773</v>
      </c>
      <c r="O74" s="5">
        <f t="shared" si="51"/>
        <v>46080.138149095052</v>
      </c>
      <c r="P74" s="5">
        <f t="shared" si="51"/>
        <v>48559.595792609842</v>
      </c>
      <c r="Q74" s="5">
        <f t="shared" si="51"/>
        <v>49072.198287387335</v>
      </c>
      <c r="R74" s="5">
        <f t="shared" si="51"/>
        <v>51713.371978202376</v>
      </c>
      <c r="S74" s="5">
        <f t="shared" si="51"/>
        <v>56004.187207948817</v>
      </c>
      <c r="T74" s="5">
        <f t="shared" si="51"/>
        <v>58556.977896467179</v>
      </c>
      <c r="U74" s="5">
        <f t="shared" si="51"/>
        <v>61564.952655222223</v>
      </c>
      <c r="V74" s="5">
        <f t="shared" si="51"/>
        <v>64368.103351652717</v>
      </c>
      <c r="W74" s="5">
        <f t="shared" si="51"/>
        <v>56066.221693980777</v>
      </c>
    </row>
    <row r="75" spans="1:28" outlineLevel="1" x14ac:dyDescent="0.25">
      <c r="B75" s="8" t="s">
        <v>45</v>
      </c>
      <c r="C75" s="54">
        <f>C71/C74</f>
        <v>0.53333350403912738</v>
      </c>
      <c r="D75" s="54">
        <f t="shared" ref="D75:W75" si="52">D71/D74</f>
        <v>0.53666680820690593</v>
      </c>
      <c r="E75" s="54">
        <f t="shared" si="52"/>
        <v>0.5400000967899915</v>
      </c>
      <c r="F75" s="54">
        <f t="shared" si="52"/>
        <v>0.54333331746201496</v>
      </c>
      <c r="G75" s="54">
        <f t="shared" si="52"/>
        <v>0.5466666673963726</v>
      </c>
      <c r="H75" s="54">
        <f t="shared" si="52"/>
        <v>0.55000007204470425</v>
      </c>
      <c r="I75" s="54">
        <f t="shared" si="52"/>
        <v>0.55333330491696464</v>
      </c>
      <c r="J75" s="54">
        <f t="shared" si="52"/>
        <v>0.55666670715669486</v>
      </c>
      <c r="K75" s="54">
        <f t="shared" si="52"/>
        <v>0.5566666562734045</v>
      </c>
      <c r="L75" s="54">
        <f t="shared" si="52"/>
        <v>0.55666678293283511</v>
      </c>
      <c r="M75" s="54">
        <f t="shared" si="52"/>
        <v>0.55666674342559874</v>
      </c>
      <c r="N75" s="54">
        <f t="shared" si="52"/>
        <v>0.55666660112861832</v>
      </c>
      <c r="O75" s="54">
        <f t="shared" si="52"/>
        <v>0.55666678094591937</v>
      </c>
      <c r="P75" s="54">
        <f t="shared" si="52"/>
        <v>0.55666669173786354</v>
      </c>
      <c r="Q75" s="54">
        <f t="shared" si="52"/>
        <v>0.55666673938308264</v>
      </c>
      <c r="R75" s="54">
        <f t="shared" si="52"/>
        <v>0.55666668389239848</v>
      </c>
      <c r="S75" s="54">
        <f t="shared" si="52"/>
        <v>0.5566666195376041</v>
      </c>
      <c r="T75" s="54">
        <f t="shared" si="52"/>
        <v>0.55666665324896492</v>
      </c>
      <c r="U75" s="54">
        <f t="shared" si="52"/>
        <v>0.55666664647541098</v>
      </c>
      <c r="V75" s="54">
        <f t="shared" si="52"/>
        <v>0.55666667862258812</v>
      </c>
      <c r="W75" s="54">
        <f t="shared" si="52"/>
        <v>0.55666663820063866</v>
      </c>
    </row>
    <row r="76" spans="1:28" outlineLevel="1" x14ac:dyDescent="0.25">
      <c r="B76" s="8" t="s">
        <v>47</v>
      </c>
      <c r="C76" s="5">
        <f t="shared" ref="C76:W76" si="53">C73*C75</f>
        <v>11551.290494592557</v>
      </c>
      <c r="D76" s="5">
        <f t="shared" si="53"/>
        <v>11355.903383653691</v>
      </c>
      <c r="E76" s="5">
        <f t="shared" si="53"/>
        <v>11594.991847874373</v>
      </c>
      <c r="F76" s="5">
        <f t="shared" si="53"/>
        <v>11573.994300951863</v>
      </c>
      <c r="G76" s="5">
        <f t="shared" si="53"/>
        <v>11461.698358766062</v>
      </c>
      <c r="H76" s="5">
        <f t="shared" si="53"/>
        <v>11504.709350755951</v>
      </c>
      <c r="I76" s="5">
        <f t="shared" si="53"/>
        <v>11465.07950949215</v>
      </c>
      <c r="J76" s="5">
        <f t="shared" si="53"/>
        <v>11583.478751375875</v>
      </c>
      <c r="K76" s="5">
        <f t="shared" si="53"/>
        <v>10873.027441428134</v>
      </c>
      <c r="L76" s="5">
        <f t="shared" si="53"/>
        <v>10709.355221943582</v>
      </c>
      <c r="M76" s="5">
        <f t="shared" si="53"/>
        <v>10809.915022075524</v>
      </c>
      <c r="N76" s="5">
        <f t="shared" si="53"/>
        <v>10622.920966891275</v>
      </c>
      <c r="O76" s="5">
        <f t="shared" si="53"/>
        <v>10744.510068128933</v>
      </c>
      <c r="P76" s="5">
        <f t="shared" si="53"/>
        <v>10706.680485421624</v>
      </c>
      <c r="Q76" s="5">
        <f t="shared" si="53"/>
        <v>10177.804402369035</v>
      </c>
      <c r="R76" s="5">
        <f t="shared" si="53"/>
        <v>10069.391432218219</v>
      </c>
      <c r="S76" s="5">
        <f t="shared" si="53"/>
        <v>10214.341506926601</v>
      </c>
      <c r="T76" s="5">
        <f t="shared" si="53"/>
        <v>10112.896392558887</v>
      </c>
      <c r="U76" s="5">
        <f t="shared" si="53"/>
        <v>10088.11295214681</v>
      </c>
      <c r="V76" s="5">
        <f t="shared" si="53"/>
        <v>10259.863567291633</v>
      </c>
      <c r="W76" s="5">
        <f t="shared" si="53"/>
        <v>8851.2517301805929</v>
      </c>
    </row>
    <row r="77" spans="1:28" outlineLevel="1" x14ac:dyDescent="0.25"/>
    <row r="78" spans="1:28" outlineLevel="1" x14ac:dyDescent="0.25">
      <c r="B78" s="9" t="s">
        <v>19</v>
      </c>
      <c r="C78" s="14"/>
    </row>
    <row r="79" spans="1:28" outlineLevel="1" x14ac:dyDescent="0.25">
      <c r="B79" s="4" t="s">
        <v>23</v>
      </c>
      <c r="C79" s="5">
        <f>IFERROR(INDEX('[1]Table 53'!C$14:C$19,MATCH($B79,'[1]Table 53'!$B$14:$B$19,0))*1000,0)</f>
        <v>0</v>
      </c>
      <c r="D79" s="5">
        <f>IFERROR(INDEX('[1]Table 53'!D$14:D$19,MATCH($B79,'[1]Table 53'!$B$14:$B$19,0))*1000,0)</f>
        <v>0</v>
      </c>
      <c r="E79" s="5">
        <f>IFERROR(INDEX('[1]Table 53'!E$14:E$19,MATCH($B79,'[1]Table 53'!$B$14:$B$19,0))*1000,0)</f>
        <v>0</v>
      </c>
      <c r="F79" s="5">
        <f>IFERROR(INDEX('[1]Table 53'!F$14:F$19,MATCH($B79,'[1]Table 53'!$B$14:$B$19,0))*1000,0)</f>
        <v>0</v>
      </c>
      <c r="G79" s="5">
        <f>IFERROR(INDEX('[1]Table 53'!G$14:G$19,MATCH($B79,'[1]Table 53'!$B$14:$B$19,0))*1000,0)</f>
        <v>0</v>
      </c>
      <c r="H79" s="5">
        <f>IFERROR(INDEX('[1]Table 53'!H$14:H$19,MATCH($B79,'[1]Table 53'!$B$14:$B$19,0))*1000,0)</f>
        <v>0</v>
      </c>
      <c r="I79" s="5">
        <f>IFERROR(INDEX('[1]Table 53'!I$14:I$19,MATCH($B79,'[1]Table 53'!$B$14:$B$19,0))*1000,0)</f>
        <v>0</v>
      </c>
      <c r="J79" s="5">
        <f>IFERROR(INDEX('[1]Table 53'!J$14:J$19,MATCH($B79,'[1]Table 53'!$B$14:$B$19,0))*1000,0)</f>
        <v>0</v>
      </c>
      <c r="K79" s="5">
        <f>IFERROR(INDEX('[1]Table 53'!K$14:K$19,MATCH($B79,'[1]Table 53'!$B$14:$B$19,0))*1000,0)</f>
        <v>0</v>
      </c>
      <c r="L79" s="5">
        <f>IFERROR(INDEX('[1]Table 53'!L$14:L$19,MATCH($B79,'[1]Table 53'!$B$14:$B$19,0))*1000,0)</f>
        <v>0</v>
      </c>
      <c r="M79" s="5">
        <f>IFERROR(INDEX('[1]Table 53'!M$14:M$19,MATCH($B79,'[1]Table 53'!$B$14:$B$19,0))*1000,0)</f>
        <v>0</v>
      </c>
      <c r="N79" s="5">
        <f>IFERROR(INDEX('[1]Table 53'!N$14:N$19,MATCH($B79,'[1]Table 53'!$B$14:$B$19,0))*1000,0)</f>
        <v>0</v>
      </c>
      <c r="O79" s="5">
        <f>IFERROR(INDEX('[1]Table 53'!O$14:O$19,MATCH($B79,'[1]Table 53'!$B$14:$B$19,0))*1000,0)</f>
        <v>0</v>
      </c>
      <c r="P79" s="5">
        <f>IFERROR(INDEX('[1]Table 53'!P$14:P$19,MATCH($B79,'[1]Table 53'!$B$14:$B$19,0))*1000,0)</f>
        <v>0</v>
      </c>
      <c r="Q79" s="5">
        <f>IFERROR(INDEX('[1]Table 53'!Q$14:Q$19,MATCH($B79,'[1]Table 53'!$B$14:$B$19,0))*1000,0)</f>
        <v>0</v>
      </c>
      <c r="R79" s="5">
        <f>IFERROR(INDEX('[1]Table 53'!R$14:R$19,MATCH($B79,'[1]Table 53'!$B$14:$B$19,0))*1000,0)</f>
        <v>0</v>
      </c>
      <c r="S79" s="5">
        <f>IFERROR(INDEX('[1]Table 53'!S$14:S$19,MATCH($B79,'[1]Table 53'!$B$14:$B$19,0))*1000,0)</f>
        <v>0</v>
      </c>
      <c r="T79" s="5">
        <f>IFERROR(INDEX('[1]Table 53'!T$14:T$19,MATCH($B79,'[1]Table 53'!$B$14:$B$19,0))*1000,0)</f>
        <v>0</v>
      </c>
      <c r="U79" s="5">
        <f>IFERROR(INDEX('[1]Table 53'!U$14:U$19,MATCH($B79,'[1]Table 53'!$B$14:$B$19,0))*1000,0)</f>
        <v>0</v>
      </c>
      <c r="V79" s="5">
        <f>IFERROR(INDEX('[1]Table 53'!V$14:V$19,MATCH($B79,'[1]Table 53'!$B$14:$B$19,0))*1000,0)</f>
        <v>0</v>
      </c>
      <c r="W79" s="5">
        <f>IFERROR(INDEX('[1]Table 53'!W$14:W$19,MATCH($B79,'[1]Table 53'!$B$14:$B$19,0))*1000,0)</f>
        <v>0</v>
      </c>
      <c r="Z79" s="23" t="s">
        <v>32</v>
      </c>
    </row>
    <row r="80" spans="1:28" outlineLevel="1" x14ac:dyDescent="0.25">
      <c r="B80" s="4" t="s">
        <v>24</v>
      </c>
      <c r="C80" s="5">
        <f>IFERROR(INDEX('[1]Table 53'!C$14:C$19,MATCH($B80,'[1]Table 53'!$B$14:$B$19,0))*1000,0)</f>
        <v>0</v>
      </c>
      <c r="D80" s="5">
        <f>IFERROR(INDEX('[1]Table 53'!D$14:D$19,MATCH($B80,'[1]Table 53'!$B$14:$B$19,0))*1000,0)</f>
        <v>0</v>
      </c>
      <c r="E80" s="5">
        <f>IFERROR(INDEX('[1]Table 53'!E$14:E$19,MATCH($B80,'[1]Table 53'!$B$14:$B$19,0))*1000,0)</f>
        <v>0</v>
      </c>
      <c r="F80" s="5">
        <f>IFERROR(INDEX('[1]Table 53'!F$14:F$19,MATCH($B80,'[1]Table 53'!$B$14:$B$19,0))*1000,0)</f>
        <v>0</v>
      </c>
      <c r="G80" s="5">
        <f>IFERROR(INDEX('[1]Table 53'!G$14:G$19,MATCH($B80,'[1]Table 53'!$B$14:$B$19,0))*1000,0)</f>
        <v>0</v>
      </c>
      <c r="H80" s="5">
        <f>IFERROR(INDEX('[1]Table 53'!H$14:H$19,MATCH($B80,'[1]Table 53'!$B$14:$B$19,0))*1000,0)</f>
        <v>0</v>
      </c>
      <c r="I80" s="5">
        <f>IFERROR(INDEX('[1]Table 53'!I$14:I$19,MATCH($B80,'[1]Table 53'!$B$14:$B$19,0))*1000,0)</f>
        <v>0</v>
      </c>
      <c r="J80" s="5">
        <f>IFERROR(INDEX('[1]Table 53'!J$14:J$19,MATCH($B80,'[1]Table 53'!$B$14:$B$19,0))*1000,0)</f>
        <v>0</v>
      </c>
      <c r="K80" s="5">
        <f>IFERROR(INDEX('[1]Table 53'!K$14:K$19,MATCH($B80,'[1]Table 53'!$B$14:$B$19,0))*1000,0)</f>
        <v>0</v>
      </c>
      <c r="L80" s="5">
        <f>IFERROR(INDEX('[1]Table 53'!L$14:L$19,MATCH($B80,'[1]Table 53'!$B$14:$B$19,0))*1000,0)</f>
        <v>0</v>
      </c>
      <c r="M80" s="5">
        <f>IFERROR(INDEX('[1]Table 53'!M$14:M$19,MATCH($B80,'[1]Table 53'!$B$14:$B$19,0))*1000,0)</f>
        <v>0</v>
      </c>
      <c r="N80" s="5">
        <f>IFERROR(INDEX('[1]Table 53'!N$14:N$19,MATCH($B80,'[1]Table 53'!$B$14:$B$19,0))*1000,0)</f>
        <v>0</v>
      </c>
      <c r="O80" s="5">
        <f>IFERROR(INDEX('[1]Table 53'!O$14:O$19,MATCH($B80,'[1]Table 53'!$B$14:$B$19,0))*1000,0)</f>
        <v>0</v>
      </c>
      <c r="P80" s="5">
        <f>IFERROR(INDEX('[1]Table 53'!P$14:P$19,MATCH($B80,'[1]Table 53'!$B$14:$B$19,0))*1000,0)</f>
        <v>0</v>
      </c>
      <c r="Q80" s="5">
        <f>IFERROR(INDEX('[1]Table 53'!Q$14:Q$19,MATCH($B80,'[1]Table 53'!$B$14:$B$19,0))*1000,0)</f>
        <v>0</v>
      </c>
      <c r="R80" s="5">
        <f>IFERROR(INDEX('[1]Table 53'!R$14:R$19,MATCH($B80,'[1]Table 53'!$B$14:$B$19,0))*1000,0)</f>
        <v>0</v>
      </c>
      <c r="S80" s="5">
        <f>IFERROR(INDEX('[1]Table 53'!S$14:S$19,MATCH($B80,'[1]Table 53'!$B$14:$B$19,0))*1000,0)</f>
        <v>0</v>
      </c>
      <c r="T80" s="5">
        <f>IFERROR(INDEX('[1]Table 53'!T$14:T$19,MATCH($B80,'[1]Table 53'!$B$14:$B$19,0))*1000,0)</f>
        <v>0</v>
      </c>
      <c r="U80" s="5">
        <f>IFERROR(INDEX('[1]Table 53'!U$14:U$19,MATCH($B80,'[1]Table 53'!$B$14:$B$19,0))*1000,0)</f>
        <v>0</v>
      </c>
      <c r="V80" s="5">
        <f>IFERROR(INDEX('[1]Table 53'!V$14:V$19,MATCH($B80,'[1]Table 53'!$B$14:$B$19,0))*1000,0)</f>
        <v>0</v>
      </c>
      <c r="W80" s="5">
        <f>IFERROR(INDEX('[1]Table 53'!W$14:W$19,MATCH($B80,'[1]Table 53'!$B$14:$B$19,0))*1000,0)</f>
        <v>0</v>
      </c>
      <c r="Z80" s="23" t="s">
        <v>32</v>
      </c>
    </row>
    <row r="81" spans="2:26" outlineLevel="1" x14ac:dyDescent="0.25">
      <c r="B81" s="4" t="s">
        <v>21</v>
      </c>
      <c r="C81" s="5">
        <f>IFERROR(INDEX('[1]Table 53'!C$14:C$19,MATCH($B81,'[1]Table 53'!$B$14:$B$19,0))*1000,0)</f>
        <v>3885.3229999999999</v>
      </c>
      <c r="D81" s="5">
        <f>IFERROR(INDEX('[1]Table 53'!D$14:D$19,MATCH($B81,'[1]Table 53'!$B$14:$B$19,0))*1000,0)</f>
        <v>4217.2840000000006</v>
      </c>
      <c r="E81" s="5">
        <f>IFERROR(INDEX('[1]Table 53'!E$14:E$19,MATCH($B81,'[1]Table 53'!$B$14:$B$19,0))*1000,0)</f>
        <v>4633.4560000000001</v>
      </c>
      <c r="F81" s="5">
        <f>IFERROR(INDEX('[1]Table 53'!F$14:F$19,MATCH($B81,'[1]Table 53'!$B$14:$B$19,0))*1000,0)</f>
        <v>4414.3679999999995</v>
      </c>
      <c r="G81" s="5">
        <f>IFERROR(INDEX('[1]Table 53'!G$14:G$19,MATCH($B81,'[1]Table 53'!$B$14:$B$19,0))*1000,0)</f>
        <v>3864.2280000000001</v>
      </c>
      <c r="H81" s="5">
        <f>IFERROR(INDEX('[1]Table 53'!H$14:H$19,MATCH($B81,'[1]Table 53'!$B$14:$B$19,0))*1000,0)</f>
        <v>4255.049</v>
      </c>
      <c r="I81" s="5">
        <f>IFERROR(INDEX('[1]Table 53'!I$14:I$19,MATCH($B81,'[1]Table 53'!$B$14:$B$19,0))*1000,0)</f>
        <v>1206.278</v>
      </c>
      <c r="J81" s="5">
        <f>IFERROR(INDEX('[1]Table 53'!J$14:J$19,MATCH($B81,'[1]Table 53'!$B$14:$B$19,0))*1000,0)</f>
        <v>1218.2180000000001</v>
      </c>
      <c r="K81" s="5">
        <f>IFERROR(INDEX('[1]Table 53'!K$14:K$19,MATCH($B81,'[1]Table 53'!$B$14:$B$19,0))*1000,0)</f>
        <v>1345.8790000000001</v>
      </c>
      <c r="L81" s="5">
        <f>IFERROR(INDEX('[1]Table 53'!L$14:L$19,MATCH($B81,'[1]Table 53'!$B$14:$B$19,0))*1000,0)</f>
        <v>1468.3980000000001</v>
      </c>
      <c r="M81" s="5">
        <f>IFERROR(INDEX('[1]Table 53'!M$14:M$19,MATCH($B81,'[1]Table 53'!$B$14:$B$19,0))*1000,0)</f>
        <v>1495.296</v>
      </c>
      <c r="N81" s="5">
        <f>IFERROR(INDEX('[1]Table 53'!N$14:N$19,MATCH($B81,'[1]Table 53'!$B$14:$B$19,0))*1000,0)</f>
        <v>1491.9590000000001</v>
      </c>
      <c r="O81" s="5">
        <f>IFERROR(INDEX('[1]Table 53'!O$14:O$19,MATCH($B81,'[1]Table 53'!$B$14:$B$19,0))*1000,0)</f>
        <v>1409.3920000000001</v>
      </c>
      <c r="P81" s="5">
        <f>IFERROR(INDEX('[1]Table 53'!P$14:P$19,MATCH($B81,'[1]Table 53'!$B$14:$B$19,0))*1000,0)</f>
        <v>1544.2329999999999</v>
      </c>
      <c r="Q81" s="5">
        <f>IFERROR(INDEX('[1]Table 53'!Q$14:Q$19,MATCH($B81,'[1]Table 53'!$B$14:$B$19,0))*1000,0)</f>
        <v>1717.2809999999999</v>
      </c>
      <c r="R81" s="5">
        <f>IFERROR(INDEX('[1]Table 53'!R$14:R$19,MATCH($B81,'[1]Table 53'!$B$14:$B$19,0))*1000,0)</f>
        <v>2079.5360000000001</v>
      </c>
      <c r="S81" s="5">
        <f>IFERROR(INDEX('[1]Table 53'!S$14:S$19,MATCH($B81,'[1]Table 53'!$B$14:$B$19,0))*1000,0)</f>
        <v>2347.7160000000003</v>
      </c>
      <c r="T81" s="5">
        <f>IFERROR(INDEX('[1]Table 53'!T$14:T$19,MATCH($B81,'[1]Table 53'!$B$14:$B$19,0))*1000,0)</f>
        <v>2558.8719999999998</v>
      </c>
      <c r="U81" s="5">
        <f>IFERROR(INDEX('[1]Table 53'!U$14:U$19,MATCH($B81,'[1]Table 53'!$B$14:$B$19,0))*1000,0)</f>
        <v>2967.556</v>
      </c>
      <c r="V81" s="5">
        <f>IFERROR(INDEX('[1]Table 53'!V$14:V$19,MATCH($B81,'[1]Table 53'!$B$14:$B$19,0))*1000,0)</f>
        <v>3026.4369999999999</v>
      </c>
      <c r="W81" s="5">
        <f>IFERROR(INDEX('[1]Table 53'!W$14:W$19,MATCH($B81,'[1]Table 53'!$B$14:$B$19,0))*1000,0)</f>
        <v>3133.3780000000002</v>
      </c>
      <c r="Z81" s="23" t="s">
        <v>32</v>
      </c>
    </row>
    <row r="82" spans="2:26" outlineLevel="1" x14ac:dyDescent="0.25">
      <c r="B82" s="4" t="s">
        <v>26</v>
      </c>
      <c r="C82" s="5">
        <f>IFERROR(INDEX('[1]Table 53'!C$14:C$19,MATCH($B82,'[1]Table 53'!$B$14:$B$19,0))*1000,0)</f>
        <v>0</v>
      </c>
      <c r="D82" s="5">
        <f>IFERROR(INDEX('[1]Table 53'!D$14:D$19,MATCH($B82,'[1]Table 53'!$B$14:$B$19,0))*1000,0)</f>
        <v>0</v>
      </c>
      <c r="E82" s="5">
        <f>IFERROR(INDEX('[1]Table 53'!E$14:E$19,MATCH($B82,'[1]Table 53'!$B$14:$B$19,0))*1000,0)</f>
        <v>0</v>
      </c>
      <c r="F82" s="5">
        <f>IFERROR(INDEX('[1]Table 53'!F$14:F$19,MATCH($B82,'[1]Table 53'!$B$14:$B$19,0))*1000,0)</f>
        <v>0</v>
      </c>
      <c r="G82" s="5">
        <f>IFERROR(INDEX('[1]Table 53'!G$14:G$19,MATCH($B82,'[1]Table 53'!$B$14:$B$19,0))*1000,0)</f>
        <v>0</v>
      </c>
      <c r="H82" s="5">
        <f>IFERROR(INDEX('[1]Table 53'!H$14:H$19,MATCH($B82,'[1]Table 53'!$B$14:$B$19,0))*1000,0)</f>
        <v>0</v>
      </c>
      <c r="I82" s="5">
        <f>IFERROR(INDEX('[1]Table 53'!I$14:I$19,MATCH($B82,'[1]Table 53'!$B$14:$B$19,0))*1000,0)</f>
        <v>0</v>
      </c>
      <c r="J82" s="5">
        <f>IFERROR(INDEX('[1]Table 53'!J$14:J$19,MATCH($B82,'[1]Table 53'!$B$14:$B$19,0))*1000,0)</f>
        <v>0</v>
      </c>
      <c r="K82" s="5">
        <f>IFERROR(INDEX('[1]Table 53'!K$14:K$19,MATCH($B82,'[1]Table 53'!$B$14:$B$19,0))*1000,0)</f>
        <v>0</v>
      </c>
      <c r="L82" s="5">
        <f>IFERROR(INDEX('[1]Table 53'!L$14:L$19,MATCH($B82,'[1]Table 53'!$B$14:$B$19,0))*1000,0)</f>
        <v>0</v>
      </c>
      <c r="M82" s="5">
        <f>IFERROR(INDEX('[1]Table 53'!M$14:M$19,MATCH($B82,'[1]Table 53'!$B$14:$B$19,0))*1000,0)</f>
        <v>0</v>
      </c>
      <c r="N82" s="5">
        <f>IFERROR(INDEX('[1]Table 53'!N$14:N$19,MATCH($B82,'[1]Table 53'!$B$14:$B$19,0))*1000,0)</f>
        <v>0</v>
      </c>
      <c r="O82" s="5">
        <f>IFERROR(INDEX('[1]Table 53'!O$14:O$19,MATCH($B82,'[1]Table 53'!$B$14:$B$19,0))*1000,0)</f>
        <v>0</v>
      </c>
      <c r="P82" s="5">
        <f>IFERROR(INDEX('[1]Table 53'!P$14:P$19,MATCH($B82,'[1]Table 53'!$B$14:$B$19,0))*1000,0)</f>
        <v>0</v>
      </c>
      <c r="Q82" s="5">
        <f>IFERROR(INDEX('[1]Table 53'!Q$14:Q$19,MATCH($B82,'[1]Table 53'!$B$14:$B$19,0))*1000,0)</f>
        <v>0</v>
      </c>
      <c r="R82" s="5">
        <f>IFERROR(INDEX('[1]Table 53'!R$14:R$19,MATCH($B82,'[1]Table 53'!$B$14:$B$19,0))*1000,0)</f>
        <v>0</v>
      </c>
      <c r="S82" s="5">
        <f>IFERROR(INDEX('[1]Table 53'!S$14:S$19,MATCH($B82,'[1]Table 53'!$B$14:$B$19,0))*1000,0)</f>
        <v>0</v>
      </c>
      <c r="T82" s="5">
        <f>IFERROR(INDEX('[1]Table 53'!T$14:T$19,MATCH($B82,'[1]Table 53'!$B$14:$B$19,0))*1000,0)</f>
        <v>0</v>
      </c>
      <c r="U82" s="5">
        <f>IFERROR(INDEX('[1]Table 53'!U$14:U$19,MATCH($B82,'[1]Table 53'!$B$14:$B$19,0))*1000,0)</f>
        <v>0</v>
      </c>
      <c r="V82" s="5">
        <f>IFERROR(INDEX('[1]Table 53'!V$14:V$19,MATCH($B82,'[1]Table 53'!$B$14:$B$19,0))*1000,0)</f>
        <v>0</v>
      </c>
      <c r="W82" s="5">
        <f>IFERROR(INDEX('[1]Table 53'!W$14:W$19,MATCH($B82,'[1]Table 53'!$B$14:$B$19,0))*1000,0)</f>
        <v>0</v>
      </c>
      <c r="Z82" s="23" t="s">
        <v>32</v>
      </c>
    </row>
    <row r="83" spans="2:26" outlineLevel="1" x14ac:dyDescent="0.25">
      <c r="B83" s="4" t="s">
        <v>25</v>
      </c>
      <c r="C83" s="5">
        <f>IFERROR(INDEX('[1]Table 53'!C$14:C$19,MATCH($B83,'[1]Table 53'!$B$14:$B$19,0))*1000,0)</f>
        <v>134155.06899999999</v>
      </c>
      <c r="D83" s="5">
        <f>IFERROR(INDEX('[1]Table 53'!D$14:D$19,MATCH($B83,'[1]Table 53'!$B$14:$B$19,0))*1000,0)</f>
        <v>135360.198</v>
      </c>
      <c r="E83" s="5">
        <f>IFERROR(INDEX('[1]Table 53'!E$14:E$19,MATCH($B83,'[1]Table 53'!$B$14:$B$19,0))*1000,0)</f>
        <v>142558.587</v>
      </c>
      <c r="F83" s="5">
        <f>IFERROR(INDEX('[1]Table 53'!F$14:F$19,MATCH($B83,'[1]Table 53'!$B$14:$B$19,0))*1000,0)</f>
        <v>145403.51799999998</v>
      </c>
      <c r="G83" s="5">
        <f>IFERROR(INDEX('[1]Table 53'!G$14:G$19,MATCH($B83,'[1]Table 53'!$B$14:$B$19,0))*1000,0)</f>
        <v>149401.56</v>
      </c>
      <c r="H83" s="5">
        <f>IFERROR(INDEX('[1]Table 53'!H$14:H$19,MATCH($B83,'[1]Table 53'!$B$14:$B$19,0))*1000,0)</f>
        <v>152377.23800000001</v>
      </c>
      <c r="I83" s="5">
        <f>IFERROR(INDEX('[1]Table 53'!I$14:I$19,MATCH($B83,'[1]Table 53'!$B$14:$B$19,0))*1000,0)</f>
        <v>152024.06899999999</v>
      </c>
      <c r="J83" s="5">
        <f>IFERROR(INDEX('[1]Table 53'!J$14:J$19,MATCH($B83,'[1]Table 53'!$B$14:$B$19,0))*1000,0)</f>
        <v>158426.579</v>
      </c>
      <c r="K83" s="5">
        <f>IFERROR(INDEX('[1]Table 53'!K$14:K$19,MATCH($B83,'[1]Table 53'!$B$14:$B$19,0))*1000,0)</f>
        <v>157266.842</v>
      </c>
      <c r="L83" s="5">
        <f>IFERROR(INDEX('[1]Table 53'!L$14:L$19,MATCH($B83,'[1]Table 53'!$B$14:$B$19,0))*1000,0)</f>
        <v>161200.32000000001</v>
      </c>
      <c r="M83" s="5">
        <f>IFERROR(INDEX('[1]Table 53'!M$14:M$19,MATCH($B83,'[1]Table 53'!$B$14:$B$19,0))*1000,0)</f>
        <v>166249.07500000001</v>
      </c>
      <c r="N83" s="5">
        <f>IFERROR(INDEX('[1]Table 53'!N$14:N$19,MATCH($B83,'[1]Table 53'!$B$14:$B$19,0))*1000,0)</f>
        <v>164148.80099999998</v>
      </c>
      <c r="O83" s="5">
        <f>IFERROR(INDEX('[1]Table 53'!O$14:O$19,MATCH($B83,'[1]Table 53'!$B$14:$B$19,0))*1000,0)</f>
        <v>168320.89600000001</v>
      </c>
      <c r="P83" s="5">
        <f>IFERROR(INDEX('[1]Table 53'!P$14:P$19,MATCH($B83,'[1]Table 53'!$B$14:$B$19,0))*1000,0)</f>
        <v>177973.236</v>
      </c>
      <c r="Q83" s="5">
        <f>IFERROR(INDEX('[1]Table 53'!Q$14:Q$19,MATCH($B83,'[1]Table 53'!$B$14:$B$19,0))*1000,0)</f>
        <v>178611.74900000001</v>
      </c>
      <c r="R83" s="5">
        <f>IFERROR(INDEX('[1]Table 53'!R$14:R$19,MATCH($B83,'[1]Table 53'!$B$14:$B$19,0))*1000,0)</f>
        <v>195267.05799999999</v>
      </c>
      <c r="S83" s="5">
        <f>IFERROR(INDEX('[1]Table 53'!S$14:S$19,MATCH($B83,'[1]Table 53'!$B$14:$B$19,0))*1000,0)</f>
        <v>209231.68799999999</v>
      </c>
      <c r="T83" s="5">
        <f>IFERROR(INDEX('[1]Table 53'!T$14:T$19,MATCH($B83,'[1]Table 53'!$B$14:$B$19,0))*1000,0)</f>
        <v>216890.092</v>
      </c>
      <c r="U83" s="5">
        <f>IFERROR(INDEX('[1]Table 53'!U$14:U$19,MATCH($B83,'[1]Table 53'!$B$14:$B$19,0))*1000,0)</f>
        <v>225717.535</v>
      </c>
      <c r="V83" s="5">
        <f>IFERROR(INDEX('[1]Table 53'!V$14:V$19,MATCH($B83,'[1]Table 53'!$B$14:$B$19,0))*1000,0)</f>
        <v>233668.095</v>
      </c>
      <c r="W83" s="5">
        <f>IFERROR(INDEX('[1]Table 53'!W$14:W$19,MATCH($B83,'[1]Table 53'!$B$14:$B$19,0))*1000,0)</f>
        <v>201119.9</v>
      </c>
      <c r="Z83" s="23" t="s">
        <v>32</v>
      </c>
    </row>
    <row r="84" spans="2:26" outlineLevel="1" x14ac:dyDescent="0.25">
      <c r="B84" s="4" t="s">
        <v>0</v>
      </c>
      <c r="C84" s="5">
        <f>IFERROR(INDEX('[1]Table 53'!C$14:C$19,MATCH($B84,'[1]Table 53'!$B$14:$B$19,0))*1000,0)</f>
        <v>0</v>
      </c>
      <c r="D84" s="5">
        <f>IFERROR(INDEX('[1]Table 53'!D$14:D$19,MATCH($B84,'[1]Table 53'!$B$14:$B$19,0))*1000,0)</f>
        <v>0</v>
      </c>
      <c r="E84" s="5">
        <f>IFERROR(INDEX('[1]Table 53'!E$14:E$19,MATCH($B84,'[1]Table 53'!$B$14:$B$19,0))*1000,0)</f>
        <v>0</v>
      </c>
      <c r="F84" s="5">
        <f>IFERROR(INDEX('[1]Table 53'!F$14:F$19,MATCH($B84,'[1]Table 53'!$B$14:$B$19,0))*1000,0)</f>
        <v>0</v>
      </c>
      <c r="G84" s="5">
        <f>IFERROR(INDEX('[1]Table 53'!G$14:G$19,MATCH($B84,'[1]Table 53'!$B$14:$B$19,0))*1000,0)</f>
        <v>0</v>
      </c>
      <c r="H84" s="5">
        <f>IFERROR(INDEX('[1]Table 53'!H$14:H$19,MATCH($B84,'[1]Table 53'!$B$14:$B$19,0))*1000,0)</f>
        <v>713.33400000000006</v>
      </c>
      <c r="I84" s="5">
        <f>IFERROR(INDEX('[1]Table 53'!I$14:I$19,MATCH($B84,'[1]Table 53'!$B$14:$B$19,0))*1000,0)</f>
        <v>755.11300000000006</v>
      </c>
      <c r="J84" s="5">
        <f>IFERROR(INDEX('[1]Table 53'!J$14:J$19,MATCH($B84,'[1]Table 53'!$B$14:$B$19,0))*1000,0)</f>
        <v>3501.8809999999999</v>
      </c>
      <c r="K84" s="5">
        <f>IFERROR(INDEX('[1]Table 53'!K$14:K$19,MATCH($B84,'[1]Table 53'!$B$14:$B$19,0))*1000,0)</f>
        <v>3696.7279999999996</v>
      </c>
      <c r="L84" s="5">
        <f>IFERROR(INDEX('[1]Table 53'!L$14:L$19,MATCH($B84,'[1]Table 53'!$B$14:$B$19,0))*1000,0)</f>
        <v>4211.2640000000001</v>
      </c>
      <c r="M84" s="5">
        <f>IFERROR(INDEX('[1]Table 53'!M$14:M$19,MATCH($B84,'[1]Table 53'!$B$14:$B$19,0))*1000,0)</f>
        <v>5327.0259999999998</v>
      </c>
      <c r="N84" s="5">
        <f>IFERROR(INDEX('[1]Table 53'!N$14:N$19,MATCH($B84,'[1]Table 53'!$B$14:$B$19,0))*1000,0)</f>
        <v>7966.8140000000003</v>
      </c>
      <c r="O84" s="5">
        <f>IFERROR(INDEX('[1]Table 53'!O$14:O$19,MATCH($B84,'[1]Table 53'!$B$14:$B$19,0))*1000,0)</f>
        <v>8607.652</v>
      </c>
      <c r="P84" s="5">
        <f>IFERROR(INDEX('[1]Table 53'!P$14:P$19,MATCH($B84,'[1]Table 53'!$B$14:$B$19,0))*1000,0)</f>
        <v>8088.6169999999993</v>
      </c>
      <c r="Q84" s="5">
        <f>IFERROR(INDEX('[1]Table 53'!Q$14:Q$19,MATCH($B84,'[1]Table 53'!$B$14:$B$19,0))*1000,0)</f>
        <v>8828.4660000000003</v>
      </c>
      <c r="R84" s="5">
        <f>IFERROR(INDEX('[1]Table 53'!R$14:R$19,MATCH($B84,'[1]Table 53'!$B$14:$B$19,0))*1000,0)</f>
        <v>0</v>
      </c>
      <c r="S84" s="5">
        <f>IFERROR(INDEX('[1]Table 53'!S$14:S$19,MATCH($B84,'[1]Table 53'!$B$14:$B$19,0))*1000,0)</f>
        <v>0</v>
      </c>
      <c r="T84" s="5">
        <f>IFERROR(INDEX('[1]Table 53'!T$14:T$19,MATCH($B84,'[1]Table 53'!$B$14:$B$19,0))*1000,0)</f>
        <v>0</v>
      </c>
      <c r="U84" s="5">
        <f>IFERROR(INDEX('[1]Table 53'!U$14:U$19,MATCH($B84,'[1]Table 53'!$B$14:$B$19,0))*1000,0)</f>
        <v>0</v>
      </c>
      <c r="V84" s="5">
        <f>IFERROR(INDEX('[1]Table 53'!V$14:V$19,MATCH($B84,'[1]Table 53'!$B$14:$B$19,0))*1000,0)</f>
        <v>0</v>
      </c>
      <c r="W84" s="5">
        <f>IFERROR(INDEX('[1]Table 53'!W$14:W$19,MATCH($B84,'[1]Table 53'!$B$14:$B$19,0))*1000,0)</f>
        <v>0</v>
      </c>
      <c r="Z84" s="23" t="s">
        <v>32</v>
      </c>
    </row>
    <row r="85" spans="2:26" outlineLevel="1" x14ac:dyDescent="0.25">
      <c r="B85" s="4" t="s">
        <v>27</v>
      </c>
      <c r="C85" s="5">
        <f>IFERROR(INDEX('[1]Table 53'!C$14:C$19,MATCH($B85,'[1]Table 53'!$B$14:$B$19,0))*1000,0)</f>
        <v>0</v>
      </c>
      <c r="D85" s="5">
        <f>IFERROR(INDEX('[1]Table 53'!D$14:D$19,MATCH($B85,'[1]Table 53'!$B$14:$B$19,0))*1000,0)</f>
        <v>0</v>
      </c>
      <c r="E85" s="5">
        <f>IFERROR(INDEX('[1]Table 53'!E$14:E$19,MATCH($B85,'[1]Table 53'!$B$14:$B$19,0))*1000,0)</f>
        <v>0</v>
      </c>
      <c r="F85" s="5">
        <f>IFERROR(INDEX('[1]Table 53'!F$14:F$19,MATCH($B85,'[1]Table 53'!$B$14:$B$19,0))*1000,0)</f>
        <v>0</v>
      </c>
      <c r="G85" s="5">
        <f>IFERROR(INDEX('[1]Table 53'!G$14:G$19,MATCH($B85,'[1]Table 53'!$B$14:$B$19,0))*1000,0)</f>
        <v>0</v>
      </c>
      <c r="H85" s="5">
        <f>IFERROR(INDEX('[1]Table 53'!H$14:H$19,MATCH($B85,'[1]Table 53'!$B$14:$B$19,0))*1000,0)</f>
        <v>0</v>
      </c>
      <c r="I85" s="5">
        <f>IFERROR(INDEX('[1]Table 53'!I$14:I$19,MATCH($B85,'[1]Table 53'!$B$14:$B$19,0))*1000,0)</f>
        <v>0</v>
      </c>
      <c r="J85" s="5">
        <f>IFERROR(INDEX('[1]Table 53'!J$14:J$19,MATCH($B85,'[1]Table 53'!$B$14:$B$19,0))*1000,0)</f>
        <v>0</v>
      </c>
      <c r="K85" s="5">
        <f>IFERROR(INDEX('[1]Table 53'!K$14:K$19,MATCH($B85,'[1]Table 53'!$B$14:$B$19,0))*1000,0)</f>
        <v>0</v>
      </c>
      <c r="L85" s="5">
        <f>IFERROR(INDEX('[1]Table 53'!L$14:L$19,MATCH($B85,'[1]Table 53'!$B$14:$B$19,0))*1000,0)</f>
        <v>0</v>
      </c>
      <c r="M85" s="5">
        <f>IFERROR(INDEX('[1]Table 53'!M$14:M$19,MATCH($B85,'[1]Table 53'!$B$14:$B$19,0))*1000,0)</f>
        <v>0</v>
      </c>
      <c r="N85" s="5">
        <f>IFERROR(INDEX('[1]Table 53'!N$14:N$19,MATCH($B85,'[1]Table 53'!$B$14:$B$19,0))*1000,0)</f>
        <v>0</v>
      </c>
      <c r="O85" s="5">
        <f>IFERROR(INDEX('[1]Table 53'!O$14:O$19,MATCH($B85,'[1]Table 53'!$B$14:$B$19,0))*1000,0)</f>
        <v>0</v>
      </c>
      <c r="P85" s="5">
        <f>IFERROR(INDEX('[1]Table 53'!P$14:P$19,MATCH($B85,'[1]Table 53'!$B$14:$B$19,0))*1000,0)</f>
        <v>0</v>
      </c>
      <c r="Q85" s="5">
        <f>IFERROR(INDEX('[1]Table 53'!Q$14:Q$19,MATCH($B85,'[1]Table 53'!$B$14:$B$19,0))*1000,0)</f>
        <v>0</v>
      </c>
      <c r="R85" s="5">
        <f>IFERROR(INDEX('[1]Table 53'!R$14:R$19,MATCH($B85,'[1]Table 53'!$B$14:$B$19,0))*1000,0)</f>
        <v>0</v>
      </c>
      <c r="S85" s="5">
        <f>IFERROR(INDEX('[1]Table 53'!S$14:S$19,MATCH($B85,'[1]Table 53'!$B$14:$B$19,0))*1000,0)</f>
        <v>0</v>
      </c>
      <c r="T85" s="5">
        <f>IFERROR(INDEX('[1]Table 53'!T$14:T$19,MATCH($B85,'[1]Table 53'!$B$14:$B$19,0))*1000,0)</f>
        <v>0</v>
      </c>
      <c r="U85" s="5">
        <f>IFERROR(INDEX('[1]Table 53'!U$14:U$19,MATCH($B85,'[1]Table 53'!$B$14:$B$19,0))*1000,0)</f>
        <v>0</v>
      </c>
      <c r="V85" s="5">
        <f>IFERROR(INDEX('[1]Table 53'!V$14:V$19,MATCH($B85,'[1]Table 53'!$B$14:$B$19,0))*1000,0)</f>
        <v>0</v>
      </c>
      <c r="W85" s="5">
        <f>IFERROR(INDEX('[1]Table 53'!W$14:W$19,MATCH($B85,'[1]Table 53'!$B$14:$B$19,0))*1000,0)</f>
        <v>0</v>
      </c>
      <c r="Z85" s="23" t="s">
        <v>32</v>
      </c>
    </row>
    <row r="86" spans="2:26" outlineLevel="1" x14ac:dyDescent="0.25">
      <c r="B86" s="4" t="s">
        <v>28</v>
      </c>
      <c r="C86" s="5">
        <f>IFERROR(INDEX('[1]Table 53'!C$14:C$19,MATCH($B86,'[1]Table 53'!$B$14:$B$19,0))*1000,0)</f>
        <v>59.325000000000003</v>
      </c>
      <c r="D86" s="5">
        <f>IFERROR(INDEX('[1]Table 53'!D$14:D$19,MATCH($B86,'[1]Table 53'!$B$14:$B$19,0))*1000,0)</f>
        <v>59.151000000000003</v>
      </c>
      <c r="E86" s="5">
        <f>IFERROR(INDEX('[1]Table 53'!E$14:E$19,MATCH($B86,'[1]Table 53'!$B$14:$B$19,0))*1000,0)</f>
        <v>60.964999999999996</v>
      </c>
      <c r="F86" s="5">
        <f>IFERROR(INDEX('[1]Table 53'!F$14:F$19,MATCH($B86,'[1]Table 53'!$B$14:$B$19,0))*1000,0)</f>
        <v>65.930999999999997</v>
      </c>
      <c r="G86" s="5">
        <f>IFERROR(INDEX('[1]Table 53'!G$14:G$19,MATCH($B86,'[1]Table 53'!$B$14:$B$19,0))*1000,0)</f>
        <v>71.361999999999995</v>
      </c>
      <c r="H86" s="5">
        <f>IFERROR(INDEX('[1]Table 53'!H$14:H$19,MATCH($B86,'[1]Table 53'!$B$14:$B$19,0))*1000,0)</f>
        <v>84.668999999999997</v>
      </c>
      <c r="I86" s="5">
        <f>IFERROR(INDEX('[1]Table 53'!I$14:I$19,MATCH($B86,'[1]Table 53'!$B$14:$B$19,0))*1000,0)</f>
        <v>133.77199999999999</v>
      </c>
      <c r="J86" s="5">
        <f>IFERROR(INDEX('[1]Table 53'!J$14:J$19,MATCH($B86,'[1]Table 53'!$B$14:$B$19,0))*1000,0)</f>
        <v>131.899</v>
      </c>
      <c r="K86" s="5">
        <f>IFERROR(INDEX('[1]Table 53'!K$14:K$19,MATCH($B86,'[1]Table 53'!$B$14:$B$19,0))*1000,0)</f>
        <v>143.59199999999998</v>
      </c>
      <c r="L86" s="5">
        <f>IFERROR(INDEX('[1]Table 53'!L$14:L$19,MATCH($B86,'[1]Table 53'!$B$14:$B$19,0))*1000,0)</f>
        <v>115.21000000000001</v>
      </c>
      <c r="M86" s="5">
        <f>IFERROR(INDEX('[1]Table 53'!M$14:M$19,MATCH($B86,'[1]Table 53'!$B$14:$B$19,0))*1000,0)</f>
        <v>137.65700000000001</v>
      </c>
      <c r="N86" s="5">
        <f>IFERROR(INDEX('[1]Table 53'!N$14:N$19,MATCH($B86,'[1]Table 53'!$B$14:$B$19,0))*1000,0)</f>
        <v>156.983</v>
      </c>
      <c r="O86" s="5">
        <f>IFERROR(INDEX('[1]Table 53'!O$14:O$19,MATCH($B86,'[1]Table 53'!$B$14:$B$19,0))*1000,0)</f>
        <v>145.96700000000001</v>
      </c>
      <c r="P86" s="5">
        <f>IFERROR(INDEX('[1]Table 53'!P$14:P$19,MATCH($B86,'[1]Table 53'!$B$14:$B$19,0))*1000,0)</f>
        <v>116.036</v>
      </c>
      <c r="Q86" s="5">
        <f>IFERROR(INDEX('[1]Table 53'!Q$14:Q$19,MATCH($B86,'[1]Table 53'!$B$14:$B$19,0))*1000,0)</f>
        <v>176.87299999999999</v>
      </c>
      <c r="R86" s="5">
        <f>IFERROR(INDEX('[1]Table 53'!R$14:R$19,MATCH($B86,'[1]Table 53'!$B$14:$B$19,0))*1000,0)</f>
        <v>124.143</v>
      </c>
      <c r="S86" s="5">
        <f>IFERROR(INDEX('[1]Table 53'!S$14:S$19,MATCH($B86,'[1]Table 53'!$B$14:$B$19,0))*1000,0)</f>
        <v>100.133</v>
      </c>
      <c r="T86" s="5">
        <f>IFERROR(INDEX('[1]Table 53'!T$14:T$19,MATCH($B86,'[1]Table 53'!$B$14:$B$19,0))*1000,0)</f>
        <v>80.289000000000001</v>
      </c>
      <c r="U86" s="5">
        <f>IFERROR(INDEX('[1]Table 53'!U$14:U$19,MATCH($B86,'[1]Table 53'!$B$14:$B$19,0))*1000,0)</f>
        <v>66.727999999999994</v>
      </c>
      <c r="V86" s="5">
        <f>IFERROR(INDEX('[1]Table 53'!V$14:V$19,MATCH($B86,'[1]Table 53'!$B$14:$B$19,0))*1000,0)</f>
        <v>48.862000000000002</v>
      </c>
      <c r="W86" s="5">
        <f>IFERROR(INDEX('[1]Table 53'!W$14:W$19,MATCH($B86,'[1]Table 53'!$B$14:$B$19,0))*1000,0)</f>
        <v>28.774000000000001</v>
      </c>
      <c r="Z86" s="23" t="s">
        <v>32</v>
      </c>
    </row>
    <row r="87" spans="2:26" outlineLevel="1" x14ac:dyDescent="0.25">
      <c r="B87" s="4" t="s">
        <v>22</v>
      </c>
      <c r="C87" s="5">
        <f>IFERROR(INDEX('[1]Table 53'!C$14:C$19,MATCH($B87,'[1]Table 53'!$B$14:$B$19,0))*1000,0)</f>
        <v>0</v>
      </c>
      <c r="D87" s="5">
        <f>IFERROR(INDEX('[1]Table 53'!D$14:D$19,MATCH($B87,'[1]Table 53'!$B$14:$B$19,0))*1000,0)</f>
        <v>0</v>
      </c>
      <c r="E87" s="5">
        <f>IFERROR(INDEX('[1]Table 53'!E$14:E$19,MATCH($B87,'[1]Table 53'!$B$14:$B$19,0))*1000,0)</f>
        <v>0</v>
      </c>
      <c r="F87" s="5">
        <f>IFERROR(INDEX('[1]Table 53'!F$14:F$19,MATCH($B87,'[1]Table 53'!$B$14:$B$19,0))*1000,0)</f>
        <v>0</v>
      </c>
      <c r="G87" s="5">
        <f>IFERROR(INDEX('[1]Table 53'!G$14:G$19,MATCH($B87,'[1]Table 53'!$B$14:$B$19,0))*1000,0)</f>
        <v>0</v>
      </c>
      <c r="H87" s="5">
        <f>IFERROR(INDEX('[1]Table 53'!H$14:H$19,MATCH($B87,'[1]Table 53'!$B$14:$B$19,0))*1000,0)</f>
        <v>0</v>
      </c>
      <c r="I87" s="5">
        <f>IFERROR(INDEX('[1]Table 53'!I$14:I$19,MATCH($B87,'[1]Table 53'!$B$14:$B$19,0))*1000,0)</f>
        <v>0</v>
      </c>
      <c r="J87" s="5">
        <f>IFERROR(INDEX('[1]Table 53'!J$14:J$19,MATCH($B87,'[1]Table 53'!$B$14:$B$19,0))*1000,0)</f>
        <v>0</v>
      </c>
      <c r="K87" s="5">
        <f>IFERROR(INDEX('[1]Table 53'!K$14:K$19,MATCH($B87,'[1]Table 53'!$B$14:$B$19,0))*1000,0)</f>
        <v>0</v>
      </c>
      <c r="L87" s="5">
        <f>IFERROR(INDEX('[1]Table 53'!L$14:L$19,MATCH($B87,'[1]Table 53'!$B$14:$B$19,0))*1000,0)</f>
        <v>0</v>
      </c>
      <c r="M87" s="5">
        <f>IFERROR(INDEX('[1]Table 53'!M$14:M$19,MATCH($B87,'[1]Table 53'!$B$14:$B$19,0))*1000,0)</f>
        <v>0</v>
      </c>
      <c r="N87" s="5">
        <f>IFERROR(INDEX('[1]Table 53'!N$14:N$19,MATCH($B87,'[1]Table 53'!$B$14:$B$19,0))*1000,0)</f>
        <v>0</v>
      </c>
      <c r="O87" s="5">
        <f>IFERROR(INDEX('[1]Table 53'!O$14:O$19,MATCH($B87,'[1]Table 53'!$B$14:$B$19,0))*1000,0)</f>
        <v>0</v>
      </c>
      <c r="P87" s="5">
        <f>IFERROR(INDEX('[1]Table 53'!P$14:P$19,MATCH($B87,'[1]Table 53'!$B$14:$B$19,0))*1000,0)</f>
        <v>0</v>
      </c>
      <c r="Q87" s="5">
        <f>IFERROR(INDEX('[1]Table 53'!Q$14:Q$19,MATCH($B87,'[1]Table 53'!$B$14:$B$19,0))*1000,0)</f>
        <v>0</v>
      </c>
      <c r="R87" s="5">
        <f>IFERROR(INDEX('[1]Table 53'!R$14:R$19,MATCH($B87,'[1]Table 53'!$B$14:$B$19,0))*1000,0)</f>
        <v>0</v>
      </c>
      <c r="S87" s="5">
        <f>IFERROR(INDEX('[1]Table 53'!S$14:S$19,MATCH($B87,'[1]Table 53'!$B$14:$B$19,0))*1000,0)</f>
        <v>0</v>
      </c>
      <c r="T87" s="5">
        <f>IFERROR(INDEX('[1]Table 53'!T$14:T$19,MATCH($B87,'[1]Table 53'!$B$14:$B$19,0))*1000,0)</f>
        <v>0</v>
      </c>
      <c r="U87" s="5">
        <f>IFERROR(INDEX('[1]Table 53'!U$14:U$19,MATCH($B87,'[1]Table 53'!$B$14:$B$19,0))*1000,0)</f>
        <v>0</v>
      </c>
      <c r="V87" s="5">
        <f>IFERROR(INDEX('[1]Table 53'!V$14:V$19,MATCH($B87,'[1]Table 53'!$B$14:$B$19,0))*1000,0)</f>
        <v>0</v>
      </c>
      <c r="W87" s="5">
        <f>IFERROR(INDEX('[1]Table 53'!W$14:W$19,MATCH($B87,'[1]Table 53'!$B$14:$B$19,0))*1000,0)</f>
        <v>0</v>
      </c>
      <c r="Z87" s="23" t="s">
        <v>32</v>
      </c>
    </row>
    <row r="88" spans="2:26" outlineLevel="1" x14ac:dyDescent="0.25">
      <c r="B88" s="4" t="s">
        <v>1</v>
      </c>
      <c r="C88" s="5">
        <f>IFERROR(INDEX('[1]Table 53'!C$14:C$19,MATCH($B88,'[1]Table 53'!$B$14:$B$19,0))*1000,0)</f>
        <v>7724.3579999999993</v>
      </c>
      <c r="D88" s="5">
        <f>IFERROR(INDEX('[1]Table 53'!D$14:D$19,MATCH($B88,'[1]Table 53'!$B$14:$B$19,0))*1000,0)</f>
        <v>8058.7859999999991</v>
      </c>
      <c r="E88" s="5">
        <f>IFERROR(INDEX('[1]Table 53'!E$14:E$19,MATCH($B88,'[1]Table 53'!$B$14:$B$19,0))*1000,0)</f>
        <v>5607.1329999999998</v>
      </c>
      <c r="F88" s="5">
        <f>IFERROR(INDEX('[1]Table 53'!F$14:F$19,MATCH($B88,'[1]Table 53'!$B$14:$B$19,0))*1000,0)</f>
        <v>5152.4089999999997</v>
      </c>
      <c r="G88" s="5">
        <f>IFERROR(INDEX('[1]Table 53'!G$14:G$19,MATCH($B88,'[1]Table 53'!$B$14:$B$19,0))*1000,0)</f>
        <v>5071.9369999999999</v>
      </c>
      <c r="H88" s="5">
        <f>IFERROR(INDEX('[1]Table 53'!H$14:H$19,MATCH($B88,'[1]Table 53'!$B$14:$B$19,0))*1000,0)</f>
        <v>3787.904</v>
      </c>
      <c r="I88" s="5">
        <f>IFERROR(INDEX('[1]Table 53'!I$14:I$19,MATCH($B88,'[1]Table 53'!$B$14:$B$19,0))*1000,0)</f>
        <v>6064.2920000000004</v>
      </c>
      <c r="J88" s="5">
        <f>IFERROR(INDEX('[1]Table 53'!J$14:J$19,MATCH($B88,'[1]Table 53'!$B$14:$B$19,0))*1000,0)</f>
        <v>7154.7280000000001</v>
      </c>
      <c r="K88" s="5">
        <f>IFERROR(INDEX('[1]Table 53'!K$14:K$19,MATCH($B88,'[1]Table 53'!$B$14:$B$19,0))*1000,0)</f>
        <v>7350.2289999999994</v>
      </c>
      <c r="L88" s="5">
        <f>IFERROR(INDEX('[1]Table 53'!L$14:L$19,MATCH($B88,'[1]Table 53'!$B$14:$B$19,0))*1000,0)</f>
        <v>5540.7139999999999</v>
      </c>
      <c r="M88" s="5">
        <f>IFERROR(INDEX('[1]Table 53'!M$14:M$19,MATCH($B88,'[1]Table 53'!$B$14:$B$19,0))*1000,0)</f>
        <v>5708.9169999999995</v>
      </c>
      <c r="N88" s="5">
        <f>IFERROR(INDEX('[1]Table 53'!N$14:N$19,MATCH($B88,'[1]Table 53'!$B$14:$B$19,0))*1000,0)</f>
        <v>6274.0050000000001</v>
      </c>
      <c r="O88" s="5">
        <f>IFERROR(INDEX('[1]Table 53'!O$14:O$19,MATCH($B88,'[1]Table 53'!$B$14:$B$19,0))*1000,0)</f>
        <v>6638.0529999999999</v>
      </c>
      <c r="P88" s="5">
        <f>IFERROR(INDEX('[1]Table 53'!P$14:P$19,MATCH($B88,'[1]Table 53'!$B$14:$B$19,0))*1000,0)</f>
        <v>5514.6759999999995</v>
      </c>
      <c r="Q88" s="5">
        <f>IFERROR(INDEX('[1]Table 53'!Q$14:Q$19,MATCH($B88,'[1]Table 53'!$B$14:$B$19,0))*1000,0)</f>
        <v>4803.3379999999997</v>
      </c>
      <c r="R88" s="5">
        <f>IFERROR(INDEX('[1]Table 53'!R$14:R$19,MATCH($B88,'[1]Table 53'!$B$14:$B$19,0))*1000,0)</f>
        <v>4970.54</v>
      </c>
      <c r="S88" s="5">
        <f>IFERROR(INDEX('[1]Table 53'!S$14:S$19,MATCH($B88,'[1]Table 53'!$B$14:$B$19,0))*1000,0)</f>
        <v>5569.1170000000002</v>
      </c>
      <c r="T88" s="5">
        <f>IFERROR(INDEX('[1]Table 53'!T$14:T$19,MATCH($B88,'[1]Table 53'!$B$14:$B$19,0))*1000,0)</f>
        <v>5528.0450000000001</v>
      </c>
      <c r="U88" s="5">
        <f>IFERROR(INDEX('[1]Table 53'!U$14:U$19,MATCH($B88,'[1]Table 53'!$B$14:$B$19,0))*1000,0)</f>
        <v>5384.5789999999997</v>
      </c>
      <c r="V88" s="5">
        <f>IFERROR(INDEX('[1]Table 53'!V$14:V$19,MATCH($B88,'[1]Table 53'!$B$14:$B$19,0))*1000,0)</f>
        <v>5355.3360000000002</v>
      </c>
      <c r="W88" s="5">
        <f>IFERROR(INDEX('[1]Table 53'!W$14:W$19,MATCH($B88,'[1]Table 53'!$B$14:$B$19,0))*1000,0)</f>
        <v>4844.2249999999995</v>
      </c>
      <c r="Z88" s="23" t="s">
        <v>32</v>
      </c>
    </row>
    <row r="89" spans="2:26" outlineLevel="1" x14ac:dyDescent="0.25">
      <c r="B89" s="16" t="s">
        <v>13</v>
      </c>
      <c r="C89" s="21">
        <f t="shared" ref="C89:W89" si="54">SUM(C79:C88)</f>
        <v>145824.07500000001</v>
      </c>
      <c r="D89" s="21">
        <f t="shared" si="54"/>
        <v>147695.41900000002</v>
      </c>
      <c r="E89" s="21">
        <f t="shared" si="54"/>
        <v>152860.141</v>
      </c>
      <c r="F89" s="21">
        <f t="shared" si="54"/>
        <v>155036.22599999997</v>
      </c>
      <c r="G89" s="21">
        <f t="shared" si="54"/>
        <v>158409.087</v>
      </c>
      <c r="H89" s="21">
        <f t="shared" si="54"/>
        <v>161218.19400000002</v>
      </c>
      <c r="I89" s="21">
        <f t="shared" si="54"/>
        <v>160183.52399999998</v>
      </c>
      <c r="J89" s="21">
        <f t="shared" si="54"/>
        <v>170433.30499999999</v>
      </c>
      <c r="K89" s="21">
        <f t="shared" si="54"/>
        <v>169803.27</v>
      </c>
      <c r="L89" s="21">
        <f t="shared" si="54"/>
        <v>172535.90599999999</v>
      </c>
      <c r="M89" s="21">
        <f t="shared" si="54"/>
        <v>178917.97100000002</v>
      </c>
      <c r="N89" s="21">
        <f t="shared" si="54"/>
        <v>180038.56200000001</v>
      </c>
      <c r="O89" s="21">
        <f t="shared" si="54"/>
        <v>185121.96000000002</v>
      </c>
      <c r="P89" s="21">
        <f t="shared" si="54"/>
        <v>193236.79800000001</v>
      </c>
      <c r="Q89" s="21">
        <f t="shared" si="54"/>
        <v>194137.70699999997</v>
      </c>
      <c r="R89" s="21">
        <f t="shared" si="54"/>
        <v>202441.277</v>
      </c>
      <c r="S89" s="21">
        <f t="shared" si="54"/>
        <v>217248.65399999998</v>
      </c>
      <c r="T89" s="21">
        <f t="shared" si="54"/>
        <v>225057.29800000001</v>
      </c>
      <c r="U89" s="21">
        <f t="shared" si="54"/>
        <v>234136.39800000002</v>
      </c>
      <c r="V89" s="21">
        <f t="shared" si="54"/>
        <v>242098.73</v>
      </c>
      <c r="W89" s="21">
        <f t="shared" si="54"/>
        <v>209126.277</v>
      </c>
    </row>
    <row r="90" spans="2:26" outlineLevel="1" x14ac:dyDescent="0.25">
      <c r="B90" s="29" t="s">
        <v>46</v>
      </c>
      <c r="C90" s="28">
        <f t="shared" ref="C90:W90" si="55">C89/C71/1000</f>
        <v>8.3137085679353268E-3</v>
      </c>
      <c r="D90" s="28">
        <f t="shared" si="55"/>
        <v>8.1791582003205108E-3</v>
      </c>
      <c r="E90" s="28">
        <f t="shared" si="55"/>
        <v>8.0781597173858084E-3</v>
      </c>
      <c r="F90" s="28">
        <f t="shared" si="55"/>
        <v>7.969518363262304E-3</v>
      </c>
      <c r="G90" s="28">
        <f t="shared" si="55"/>
        <v>7.8711423734722091E-3</v>
      </c>
      <c r="H90" s="28">
        <f t="shared" si="55"/>
        <v>7.7510345319081759E-3</v>
      </c>
      <c r="I90" s="28">
        <f t="shared" si="55"/>
        <v>7.6642823466734145E-3</v>
      </c>
      <c r="J90" s="28">
        <f t="shared" si="55"/>
        <v>7.5678070920681025E-3</v>
      </c>
      <c r="K90" s="28">
        <f t="shared" si="55"/>
        <v>7.4941114848827619E-3</v>
      </c>
      <c r="L90" s="28">
        <f t="shared" si="55"/>
        <v>7.4091252850815494E-3</v>
      </c>
      <c r="M90" s="28">
        <f t="shared" si="55"/>
        <v>7.3310246889997299E-3</v>
      </c>
      <c r="N90" s="28">
        <f t="shared" si="55"/>
        <v>7.2494697621416308E-3</v>
      </c>
      <c r="O90" s="28">
        <f t="shared" si="55"/>
        <v>7.2168696590037508E-3</v>
      </c>
      <c r="P90" s="28">
        <f t="shared" si="55"/>
        <v>7.1485759128531029E-3</v>
      </c>
      <c r="Q90" s="28">
        <f t="shared" si="55"/>
        <v>7.1068820731690057E-3</v>
      </c>
      <c r="R90" s="28">
        <f t="shared" si="55"/>
        <v>7.0323581600998933E-3</v>
      </c>
      <c r="S90" s="28">
        <f t="shared" si="55"/>
        <v>6.9685338831157436E-3</v>
      </c>
      <c r="T90" s="28">
        <f t="shared" si="55"/>
        <v>6.9042934176894695E-3</v>
      </c>
      <c r="U90" s="28">
        <f t="shared" si="55"/>
        <v>6.8318792576021661E-3</v>
      </c>
      <c r="V90" s="28">
        <f t="shared" si="55"/>
        <v>6.7565745488383034E-3</v>
      </c>
      <c r="W90" s="28">
        <f t="shared" si="55"/>
        <v>6.7005757578578211E-3</v>
      </c>
    </row>
    <row r="91" spans="2:26" outlineLevel="1" x14ac:dyDescent="0.25"/>
    <row r="92" spans="2:26" outlineLevel="1" x14ac:dyDescent="0.25">
      <c r="B92" s="4" t="s">
        <v>23</v>
      </c>
      <c r="C92" s="12">
        <f t="shared" ref="C92:W92" si="56">IFERROR(C79/C89,0)</f>
        <v>0</v>
      </c>
      <c r="D92" s="12">
        <f t="shared" si="56"/>
        <v>0</v>
      </c>
      <c r="E92" s="12">
        <f t="shared" si="56"/>
        <v>0</v>
      </c>
      <c r="F92" s="12">
        <f t="shared" si="56"/>
        <v>0</v>
      </c>
      <c r="G92" s="12">
        <f t="shared" si="56"/>
        <v>0</v>
      </c>
      <c r="H92" s="12">
        <f t="shared" si="56"/>
        <v>0</v>
      </c>
      <c r="I92" s="12">
        <f t="shared" si="56"/>
        <v>0</v>
      </c>
      <c r="J92" s="12">
        <f t="shared" si="56"/>
        <v>0</v>
      </c>
      <c r="K92" s="12">
        <f t="shared" si="56"/>
        <v>0</v>
      </c>
      <c r="L92" s="12">
        <f t="shared" si="56"/>
        <v>0</v>
      </c>
      <c r="M92" s="12">
        <f t="shared" si="56"/>
        <v>0</v>
      </c>
      <c r="N92" s="12">
        <f t="shared" si="56"/>
        <v>0</v>
      </c>
      <c r="O92" s="12">
        <f t="shared" si="56"/>
        <v>0</v>
      </c>
      <c r="P92" s="12">
        <f t="shared" si="56"/>
        <v>0</v>
      </c>
      <c r="Q92" s="12">
        <f t="shared" si="56"/>
        <v>0</v>
      </c>
      <c r="R92" s="12">
        <f t="shared" si="56"/>
        <v>0</v>
      </c>
      <c r="S92" s="12">
        <f t="shared" si="56"/>
        <v>0</v>
      </c>
      <c r="T92" s="12">
        <f t="shared" si="56"/>
        <v>0</v>
      </c>
      <c r="U92" s="12">
        <f t="shared" si="56"/>
        <v>0</v>
      </c>
      <c r="V92" s="12">
        <f t="shared" si="56"/>
        <v>0</v>
      </c>
      <c r="W92" s="12">
        <f t="shared" si="56"/>
        <v>0</v>
      </c>
    </row>
    <row r="93" spans="2:26" outlineLevel="1" x14ac:dyDescent="0.25">
      <c r="B93" s="4" t="s">
        <v>24</v>
      </c>
      <c r="C93" s="12">
        <f t="shared" ref="C93:W93" si="57">IFERROR(C80/C89,0)</f>
        <v>0</v>
      </c>
      <c r="D93" s="12">
        <f t="shared" si="57"/>
        <v>0</v>
      </c>
      <c r="E93" s="12">
        <f t="shared" si="57"/>
        <v>0</v>
      </c>
      <c r="F93" s="12">
        <f t="shared" si="57"/>
        <v>0</v>
      </c>
      <c r="G93" s="12">
        <f t="shared" si="57"/>
        <v>0</v>
      </c>
      <c r="H93" s="12">
        <f t="shared" si="57"/>
        <v>0</v>
      </c>
      <c r="I93" s="12">
        <f t="shared" si="57"/>
        <v>0</v>
      </c>
      <c r="J93" s="12">
        <f t="shared" si="57"/>
        <v>0</v>
      </c>
      <c r="K93" s="12">
        <f t="shared" si="57"/>
        <v>0</v>
      </c>
      <c r="L93" s="12">
        <f t="shared" si="57"/>
        <v>0</v>
      </c>
      <c r="M93" s="12">
        <f t="shared" si="57"/>
        <v>0</v>
      </c>
      <c r="N93" s="12">
        <f t="shared" si="57"/>
        <v>0</v>
      </c>
      <c r="O93" s="12">
        <f t="shared" si="57"/>
        <v>0</v>
      </c>
      <c r="P93" s="12">
        <f t="shared" si="57"/>
        <v>0</v>
      </c>
      <c r="Q93" s="12">
        <f t="shared" si="57"/>
        <v>0</v>
      </c>
      <c r="R93" s="12">
        <f t="shared" si="57"/>
        <v>0</v>
      </c>
      <c r="S93" s="12">
        <f t="shared" si="57"/>
        <v>0</v>
      </c>
      <c r="T93" s="12">
        <f t="shared" si="57"/>
        <v>0</v>
      </c>
      <c r="U93" s="12">
        <f t="shared" si="57"/>
        <v>0</v>
      </c>
      <c r="V93" s="12">
        <f t="shared" si="57"/>
        <v>0</v>
      </c>
      <c r="W93" s="12">
        <f t="shared" si="57"/>
        <v>0</v>
      </c>
    </row>
    <row r="94" spans="2:26" outlineLevel="1" x14ac:dyDescent="0.25">
      <c r="B94" s="4" t="s">
        <v>21</v>
      </c>
      <c r="C94" s="12">
        <f t="shared" ref="C94:W94" si="58">IFERROR(C81/C89,0)</f>
        <v>2.6643906364569772E-2</v>
      </c>
      <c r="D94" s="12">
        <f t="shared" si="58"/>
        <v>2.8553925562173326E-2</v>
      </c>
      <c r="E94" s="12">
        <f t="shared" si="58"/>
        <v>3.0311734437036796E-2</v>
      </c>
      <c r="F94" s="12">
        <f t="shared" si="58"/>
        <v>2.8473138916578121E-2</v>
      </c>
      <c r="G94" s="12">
        <f t="shared" si="58"/>
        <v>2.4393979368115416E-2</v>
      </c>
      <c r="H94" s="12">
        <f t="shared" si="58"/>
        <v>2.6393106723426013E-2</v>
      </c>
      <c r="I94" s="12">
        <f t="shared" si="58"/>
        <v>7.5305997138632071E-3</v>
      </c>
      <c r="J94" s="12">
        <f t="shared" si="58"/>
        <v>7.1477696216710705E-3</v>
      </c>
      <c r="K94" s="12">
        <f t="shared" si="58"/>
        <v>7.9261076656533189E-3</v>
      </c>
      <c r="L94" s="12">
        <f t="shared" si="58"/>
        <v>8.5106806695645146E-3</v>
      </c>
      <c r="M94" s="12">
        <f t="shared" si="58"/>
        <v>8.357438839947497E-3</v>
      </c>
      <c r="N94" s="12">
        <f t="shared" si="58"/>
        <v>8.2868857839466636E-3</v>
      </c>
      <c r="O94" s="12">
        <f t="shared" si="58"/>
        <v>7.6133161079323056E-3</v>
      </c>
      <c r="P94" s="12">
        <f t="shared" si="58"/>
        <v>7.991402341493984E-3</v>
      </c>
      <c r="Q94" s="12">
        <f t="shared" si="58"/>
        <v>8.8456849858641849E-3</v>
      </c>
      <c r="R94" s="12">
        <f t="shared" si="58"/>
        <v>1.0272292443600818E-2</v>
      </c>
      <c r="S94" s="12">
        <f t="shared" si="58"/>
        <v>1.0806584790163996E-2</v>
      </c>
      <c r="T94" s="12">
        <f t="shared" si="58"/>
        <v>1.1369869018866474E-2</v>
      </c>
      <c r="U94" s="12">
        <f t="shared" si="58"/>
        <v>1.2674475328692807E-2</v>
      </c>
      <c r="V94" s="12">
        <f t="shared" si="58"/>
        <v>1.2500837984569352E-2</v>
      </c>
      <c r="W94" s="12">
        <f t="shared" si="58"/>
        <v>1.4983186450548251E-2</v>
      </c>
    </row>
    <row r="95" spans="2:26" outlineLevel="1" x14ac:dyDescent="0.25">
      <c r="B95" s="4" t="s">
        <v>26</v>
      </c>
      <c r="C95" s="12">
        <f t="shared" ref="C95:W95" si="59">IFERROR(C82/C89,0)</f>
        <v>0</v>
      </c>
      <c r="D95" s="12">
        <f t="shared" si="59"/>
        <v>0</v>
      </c>
      <c r="E95" s="12">
        <f t="shared" si="59"/>
        <v>0</v>
      </c>
      <c r="F95" s="12">
        <f t="shared" si="59"/>
        <v>0</v>
      </c>
      <c r="G95" s="12">
        <f t="shared" si="59"/>
        <v>0</v>
      </c>
      <c r="H95" s="12">
        <f t="shared" si="59"/>
        <v>0</v>
      </c>
      <c r="I95" s="12">
        <f t="shared" si="59"/>
        <v>0</v>
      </c>
      <c r="J95" s="12">
        <f t="shared" si="59"/>
        <v>0</v>
      </c>
      <c r="K95" s="12">
        <f t="shared" si="59"/>
        <v>0</v>
      </c>
      <c r="L95" s="12">
        <f t="shared" si="59"/>
        <v>0</v>
      </c>
      <c r="M95" s="12">
        <f t="shared" si="59"/>
        <v>0</v>
      </c>
      <c r="N95" s="12">
        <f t="shared" si="59"/>
        <v>0</v>
      </c>
      <c r="O95" s="12">
        <f t="shared" si="59"/>
        <v>0</v>
      </c>
      <c r="P95" s="12">
        <f t="shared" si="59"/>
        <v>0</v>
      </c>
      <c r="Q95" s="12">
        <f t="shared" si="59"/>
        <v>0</v>
      </c>
      <c r="R95" s="12">
        <f t="shared" si="59"/>
        <v>0</v>
      </c>
      <c r="S95" s="12">
        <f t="shared" si="59"/>
        <v>0</v>
      </c>
      <c r="T95" s="12">
        <f t="shared" si="59"/>
        <v>0</v>
      </c>
      <c r="U95" s="12">
        <f t="shared" si="59"/>
        <v>0</v>
      </c>
      <c r="V95" s="12">
        <f t="shared" si="59"/>
        <v>0</v>
      </c>
      <c r="W95" s="12">
        <f t="shared" si="59"/>
        <v>0</v>
      </c>
    </row>
    <row r="96" spans="2:26" outlineLevel="1" x14ac:dyDescent="0.25">
      <c r="B96" s="4" t="s">
        <v>25</v>
      </c>
      <c r="C96" s="12">
        <f t="shared" ref="C96:W96" si="60">IFERROR(C83/C89,0)</f>
        <v>0.91997887865909644</v>
      </c>
      <c r="D96" s="12">
        <f t="shared" si="60"/>
        <v>0.9164820338808205</v>
      </c>
      <c r="E96" s="12">
        <f t="shared" si="60"/>
        <v>0.93260797790314742</v>
      </c>
      <c r="F96" s="12">
        <f t="shared" si="60"/>
        <v>0.93786801802051101</v>
      </c>
      <c r="G96" s="12">
        <f t="shared" si="60"/>
        <v>0.94313756129406889</v>
      </c>
      <c r="H96" s="12">
        <f t="shared" si="60"/>
        <v>0.94516154919834916</v>
      </c>
      <c r="I96" s="12">
        <f t="shared" si="60"/>
        <v>0.94906183360031471</v>
      </c>
      <c r="J96" s="12">
        <f t="shared" si="60"/>
        <v>0.92955176219812208</v>
      </c>
      <c r="K96" s="12">
        <f t="shared" si="60"/>
        <v>0.92617086820530614</v>
      </c>
      <c r="L96" s="12">
        <f t="shared" si="60"/>
        <v>0.93430013344584639</v>
      </c>
      <c r="M96" s="12">
        <f t="shared" si="60"/>
        <v>0.92919159585148658</v>
      </c>
      <c r="N96" s="12">
        <f t="shared" si="60"/>
        <v>0.91174245770747697</v>
      </c>
      <c r="O96" s="12">
        <f t="shared" si="60"/>
        <v>0.90924326859979221</v>
      </c>
      <c r="P96" s="12">
        <f t="shared" si="60"/>
        <v>0.92101110058758062</v>
      </c>
      <c r="Q96" s="12">
        <f t="shared" si="60"/>
        <v>0.92002605655582426</v>
      </c>
      <c r="R96" s="12">
        <f t="shared" si="60"/>
        <v>0.96456148120425056</v>
      </c>
      <c r="S96" s="12">
        <f t="shared" si="60"/>
        <v>0.96309774144791715</v>
      </c>
      <c r="T96" s="12">
        <f t="shared" si="60"/>
        <v>0.96371054805785505</v>
      </c>
      <c r="U96" s="12">
        <f t="shared" si="60"/>
        <v>0.96404291228568395</v>
      </c>
      <c r="V96" s="12">
        <f t="shared" si="60"/>
        <v>0.96517687226198989</v>
      </c>
      <c r="W96" s="12">
        <f t="shared" si="60"/>
        <v>0.96171510766196056</v>
      </c>
    </row>
    <row r="97" spans="1:28" outlineLevel="1" x14ac:dyDescent="0.25">
      <c r="B97" s="4" t="s">
        <v>0</v>
      </c>
      <c r="C97" s="12">
        <f t="shared" ref="C97:W97" si="61">IFERROR(C84/C89,0)</f>
        <v>0</v>
      </c>
      <c r="D97" s="12">
        <f t="shared" si="61"/>
        <v>0</v>
      </c>
      <c r="E97" s="12">
        <f t="shared" si="61"/>
        <v>0</v>
      </c>
      <c r="F97" s="12">
        <f t="shared" si="61"/>
        <v>0</v>
      </c>
      <c r="G97" s="12">
        <f t="shared" si="61"/>
        <v>0</v>
      </c>
      <c r="H97" s="12">
        <f t="shared" si="61"/>
        <v>4.4246494908632954E-3</v>
      </c>
      <c r="I97" s="12">
        <f t="shared" si="61"/>
        <v>4.7140491178106446E-3</v>
      </c>
      <c r="J97" s="12">
        <f t="shared" si="61"/>
        <v>2.0546928899841495E-2</v>
      </c>
      <c r="K97" s="12">
        <f t="shared" si="61"/>
        <v>2.1770652591083788E-2</v>
      </c>
      <c r="L97" s="12">
        <f t="shared" si="61"/>
        <v>2.4408044085617753E-2</v>
      </c>
      <c r="M97" s="12">
        <f t="shared" si="61"/>
        <v>2.9773565898531227E-2</v>
      </c>
      <c r="N97" s="12">
        <f t="shared" si="61"/>
        <v>4.4250597824703801E-2</v>
      </c>
      <c r="O97" s="12">
        <f t="shared" si="61"/>
        <v>4.649719568656252E-2</v>
      </c>
      <c r="P97" s="12">
        <f t="shared" si="61"/>
        <v>4.1858574990463249E-2</v>
      </c>
      <c r="Q97" s="12">
        <f t="shared" si="61"/>
        <v>4.5475276989853403E-2</v>
      </c>
      <c r="R97" s="12">
        <f t="shared" si="61"/>
        <v>0</v>
      </c>
      <c r="S97" s="12">
        <f t="shared" si="61"/>
        <v>0</v>
      </c>
      <c r="T97" s="12">
        <f t="shared" si="61"/>
        <v>0</v>
      </c>
      <c r="U97" s="12">
        <f t="shared" si="61"/>
        <v>0</v>
      </c>
      <c r="V97" s="12">
        <f t="shared" si="61"/>
        <v>0</v>
      </c>
      <c r="W97" s="12">
        <f t="shared" si="61"/>
        <v>0</v>
      </c>
    </row>
    <row r="98" spans="1:28" outlineLevel="1" x14ac:dyDescent="0.25">
      <c r="B98" s="4" t="s">
        <v>27</v>
      </c>
      <c r="C98" s="12">
        <f t="shared" ref="C98:W98" si="62">IFERROR(C85/C89,0)</f>
        <v>0</v>
      </c>
      <c r="D98" s="12">
        <f t="shared" si="62"/>
        <v>0</v>
      </c>
      <c r="E98" s="12">
        <f t="shared" si="62"/>
        <v>0</v>
      </c>
      <c r="F98" s="12">
        <f t="shared" si="62"/>
        <v>0</v>
      </c>
      <c r="G98" s="12">
        <f t="shared" si="62"/>
        <v>0</v>
      </c>
      <c r="H98" s="12">
        <f t="shared" si="62"/>
        <v>0</v>
      </c>
      <c r="I98" s="12">
        <f t="shared" si="62"/>
        <v>0</v>
      </c>
      <c r="J98" s="12">
        <f t="shared" si="62"/>
        <v>0</v>
      </c>
      <c r="K98" s="12">
        <f t="shared" si="62"/>
        <v>0</v>
      </c>
      <c r="L98" s="12">
        <f t="shared" si="62"/>
        <v>0</v>
      </c>
      <c r="M98" s="12">
        <f t="shared" si="62"/>
        <v>0</v>
      </c>
      <c r="N98" s="12">
        <f t="shared" si="62"/>
        <v>0</v>
      </c>
      <c r="O98" s="12">
        <f t="shared" si="62"/>
        <v>0</v>
      </c>
      <c r="P98" s="12">
        <f t="shared" si="62"/>
        <v>0</v>
      </c>
      <c r="Q98" s="12">
        <f t="shared" si="62"/>
        <v>0</v>
      </c>
      <c r="R98" s="12">
        <f t="shared" si="62"/>
        <v>0</v>
      </c>
      <c r="S98" s="12">
        <f t="shared" si="62"/>
        <v>0</v>
      </c>
      <c r="T98" s="12">
        <f t="shared" si="62"/>
        <v>0</v>
      </c>
      <c r="U98" s="12">
        <f t="shared" si="62"/>
        <v>0</v>
      </c>
      <c r="V98" s="12">
        <f t="shared" si="62"/>
        <v>0</v>
      </c>
      <c r="W98" s="12">
        <f t="shared" si="62"/>
        <v>0</v>
      </c>
    </row>
    <row r="99" spans="1:28" outlineLevel="1" x14ac:dyDescent="0.25">
      <c r="B99" s="4" t="s">
        <v>28</v>
      </c>
      <c r="C99" s="12">
        <f t="shared" ref="C99:W99" si="63">IFERROR(C86/C89,0)</f>
        <v>4.0682582762825687E-4</v>
      </c>
      <c r="D99" s="12">
        <f t="shared" si="63"/>
        <v>4.0049312565340969E-4</v>
      </c>
      <c r="E99" s="12">
        <f t="shared" si="63"/>
        <v>3.9882862596600635E-4</v>
      </c>
      <c r="F99" s="12">
        <f t="shared" si="63"/>
        <v>4.2526189975754448E-4</v>
      </c>
      <c r="G99" s="12">
        <f t="shared" si="63"/>
        <v>4.5049183321156313E-4</v>
      </c>
      <c r="H99" s="12">
        <f t="shared" si="63"/>
        <v>5.251826602151367E-4</v>
      </c>
      <c r="I99" s="12">
        <f t="shared" si="63"/>
        <v>8.3511709980859208E-4</v>
      </c>
      <c r="J99" s="12">
        <f t="shared" si="63"/>
        <v>7.7390390334799888E-4</v>
      </c>
      <c r="K99" s="12">
        <f t="shared" si="63"/>
        <v>8.4563742500365271E-4</v>
      </c>
      <c r="L99" s="12">
        <f t="shared" si="63"/>
        <v>6.6774506635158023E-4</v>
      </c>
      <c r="M99" s="12">
        <f t="shared" si="63"/>
        <v>7.6938610040463735E-4</v>
      </c>
      <c r="N99" s="12">
        <f t="shared" si="63"/>
        <v>8.7194097895538624E-4</v>
      </c>
      <c r="O99" s="12">
        <f t="shared" si="63"/>
        <v>7.8849100344443191E-4</v>
      </c>
      <c r="P99" s="12">
        <f t="shared" si="63"/>
        <v>6.0048604200117208E-4</v>
      </c>
      <c r="Q99" s="12">
        <f t="shared" si="63"/>
        <v>9.110697902700583E-4</v>
      </c>
      <c r="R99" s="12">
        <f t="shared" si="63"/>
        <v>6.1322968240315934E-4</v>
      </c>
      <c r="S99" s="12">
        <f t="shared" si="63"/>
        <v>4.6091424805789593E-4</v>
      </c>
      <c r="T99" s="12">
        <f t="shared" si="63"/>
        <v>3.567491510539685E-4</v>
      </c>
      <c r="U99" s="12">
        <f t="shared" si="63"/>
        <v>2.8499626956762184E-4</v>
      </c>
      <c r="V99" s="12">
        <f t="shared" si="63"/>
        <v>2.0182675059881561E-4</v>
      </c>
      <c r="W99" s="12">
        <f t="shared" si="63"/>
        <v>1.3759150888532291E-4</v>
      </c>
    </row>
    <row r="100" spans="1:28" outlineLevel="1" x14ac:dyDescent="0.25">
      <c r="B100" s="4" t="s">
        <v>22</v>
      </c>
      <c r="C100" s="12">
        <f t="shared" ref="C100:W100" si="64">IFERROR(C87/C89,0)</f>
        <v>0</v>
      </c>
      <c r="D100" s="12">
        <f t="shared" si="64"/>
        <v>0</v>
      </c>
      <c r="E100" s="12">
        <f t="shared" si="64"/>
        <v>0</v>
      </c>
      <c r="F100" s="12">
        <f t="shared" si="64"/>
        <v>0</v>
      </c>
      <c r="G100" s="12">
        <f t="shared" si="64"/>
        <v>0</v>
      </c>
      <c r="H100" s="12">
        <f t="shared" si="64"/>
        <v>0</v>
      </c>
      <c r="I100" s="12">
        <f t="shared" si="64"/>
        <v>0</v>
      </c>
      <c r="J100" s="12">
        <f t="shared" si="64"/>
        <v>0</v>
      </c>
      <c r="K100" s="12">
        <f t="shared" si="64"/>
        <v>0</v>
      </c>
      <c r="L100" s="12">
        <f t="shared" si="64"/>
        <v>0</v>
      </c>
      <c r="M100" s="12">
        <f t="shared" si="64"/>
        <v>0</v>
      </c>
      <c r="N100" s="12">
        <f t="shared" si="64"/>
        <v>0</v>
      </c>
      <c r="O100" s="12">
        <f t="shared" si="64"/>
        <v>0</v>
      </c>
      <c r="P100" s="12">
        <f t="shared" si="64"/>
        <v>0</v>
      </c>
      <c r="Q100" s="12">
        <f t="shared" si="64"/>
        <v>0</v>
      </c>
      <c r="R100" s="12">
        <f t="shared" si="64"/>
        <v>0</v>
      </c>
      <c r="S100" s="12">
        <f t="shared" si="64"/>
        <v>0</v>
      </c>
      <c r="T100" s="12">
        <f t="shared" si="64"/>
        <v>0</v>
      </c>
      <c r="U100" s="12">
        <f t="shared" si="64"/>
        <v>0</v>
      </c>
      <c r="V100" s="12">
        <f t="shared" si="64"/>
        <v>0</v>
      </c>
      <c r="W100" s="12">
        <f t="shared" si="64"/>
        <v>0</v>
      </c>
    </row>
    <row r="101" spans="1:28" outlineLevel="1" x14ac:dyDescent="0.25">
      <c r="B101" s="4" t="s">
        <v>1</v>
      </c>
      <c r="C101" s="12">
        <f t="shared" ref="C101:W101" si="65">IFERROR(C88/C89,0)</f>
        <v>5.2970389148705374E-2</v>
      </c>
      <c r="D101" s="12">
        <f t="shared" si="65"/>
        <v>5.456354743135261E-2</v>
      </c>
      <c r="E101" s="12">
        <f t="shared" si="65"/>
        <v>3.668145903384977E-2</v>
      </c>
      <c r="F101" s="12">
        <f t="shared" si="65"/>
        <v>3.3233581163153447E-2</v>
      </c>
      <c r="G101" s="12">
        <f t="shared" si="65"/>
        <v>3.2017967504604075E-2</v>
      </c>
      <c r="H101" s="12">
        <f t="shared" si="65"/>
        <v>2.3495511927146384E-2</v>
      </c>
      <c r="I101" s="12">
        <f t="shared" si="65"/>
        <v>3.785840046820297E-2</v>
      </c>
      <c r="J101" s="12">
        <f t="shared" si="65"/>
        <v>4.1979635377017425E-2</v>
      </c>
      <c r="K101" s="12">
        <f t="shared" si="65"/>
        <v>4.3286734112953182E-2</v>
      </c>
      <c r="L101" s="12">
        <f t="shared" si="65"/>
        <v>3.2113396732619821E-2</v>
      </c>
      <c r="M101" s="12">
        <f t="shared" si="65"/>
        <v>3.1908013309630022E-2</v>
      </c>
      <c r="N101" s="12">
        <f t="shared" si="65"/>
        <v>3.4848117704917018E-2</v>
      </c>
      <c r="O101" s="12">
        <f t="shared" si="65"/>
        <v>3.585772860226847E-2</v>
      </c>
      <c r="P101" s="12">
        <f t="shared" si="65"/>
        <v>2.8538436038460954E-2</v>
      </c>
      <c r="Q101" s="12">
        <f t="shared" si="65"/>
        <v>2.4741911678188309E-2</v>
      </c>
      <c r="R101" s="12">
        <f t="shared" si="65"/>
        <v>2.4552996669745371E-2</v>
      </c>
      <c r="S101" s="12">
        <f t="shared" si="65"/>
        <v>2.563475951386102E-2</v>
      </c>
      <c r="T101" s="12">
        <f t="shared" si="65"/>
        <v>2.456283377222453E-2</v>
      </c>
      <c r="U101" s="12">
        <f t="shared" si="65"/>
        <v>2.2997616116055563E-2</v>
      </c>
      <c r="V101" s="12">
        <f t="shared" si="65"/>
        <v>2.2120463002841859E-2</v>
      </c>
      <c r="W101" s="12">
        <f t="shared" si="65"/>
        <v>2.3164114378605799E-2</v>
      </c>
    </row>
    <row r="104" spans="1:28" s="37" customFormat="1" x14ac:dyDescent="0.25">
      <c r="A104" s="36" t="s">
        <v>3</v>
      </c>
      <c r="Z104" s="38"/>
    </row>
    <row r="105" spans="1:28" outlineLevel="1" x14ac:dyDescent="0.25">
      <c r="B105" s="22" t="s">
        <v>31</v>
      </c>
      <c r="C105" s="5">
        <f>[1]Freight1!C$33</f>
        <v>20135.507355999998</v>
      </c>
      <c r="D105" s="5">
        <f>[1]Freight1!D$33</f>
        <v>23090.880028</v>
      </c>
      <c r="E105" s="5">
        <f>[1]Freight1!E$33</f>
        <v>22450.911834999999</v>
      </c>
      <c r="F105" s="5">
        <f>[1]Freight1!F$33</f>
        <v>26646.899684</v>
      </c>
      <c r="G105" s="5">
        <f>[1]Freight1!G$33</f>
        <v>29932.302115999999</v>
      </c>
      <c r="H105" s="5">
        <f>[1]Freight1!H$33</f>
        <v>28129.348363000001</v>
      </c>
      <c r="I105" s="5">
        <f>[1]Freight1!I$33</f>
        <v>36121.380508000002</v>
      </c>
      <c r="J105" s="5">
        <f>[1]Freight1!J$33</f>
        <v>37923.784602</v>
      </c>
      <c r="K105" s="5">
        <f>[1]Freight1!K$33</f>
        <v>39105.653659000003</v>
      </c>
      <c r="L105" s="5">
        <f>[1]Freight1!L$33</f>
        <v>39033.379507999998</v>
      </c>
      <c r="M105" s="5">
        <f>[1]Freight1!M$33</f>
        <v>46824.728588999998</v>
      </c>
      <c r="N105" s="5">
        <f>[1]Freight1!N$33</f>
        <v>46480.488707999997</v>
      </c>
      <c r="O105" s="5">
        <f>[1]Freight1!O$33</f>
        <v>46810.015319999999</v>
      </c>
      <c r="P105" s="5">
        <f>[1]Freight1!P$33</f>
        <v>49722.263067</v>
      </c>
      <c r="Q105" s="5">
        <f>[1]Freight1!Q$33</f>
        <v>49197.494008000001</v>
      </c>
      <c r="R105" s="5">
        <f>[1]Freight1!R$33</f>
        <v>47985.555871999997</v>
      </c>
      <c r="S105" s="5">
        <f>[1]Freight1!S$33</f>
        <v>47531.613572000002</v>
      </c>
      <c r="T105" s="5">
        <f>[1]Freight1!T$33</f>
        <v>49487.768766000001</v>
      </c>
      <c r="U105" s="5">
        <f>[1]Freight1!U$33</f>
        <v>52810.075806000001</v>
      </c>
      <c r="V105" s="5">
        <f>[1]Freight1!V$33</f>
        <v>52896.429543999999</v>
      </c>
      <c r="W105" s="5">
        <f>[1]Freight1!W$33</f>
        <v>47087.664247000001</v>
      </c>
      <c r="Z105" s="23" t="s">
        <v>32</v>
      </c>
      <c r="AB105" t="s">
        <v>3</v>
      </c>
    </row>
    <row r="106" spans="1:28" outlineLevel="1" x14ac:dyDescent="0.25">
      <c r="B106" s="8" t="s">
        <v>30</v>
      </c>
      <c r="C106" s="5">
        <f>[1]Freight4!C$16</f>
        <v>671.77200000000005</v>
      </c>
      <c r="D106" s="5">
        <f>[1]Freight4!D$16</f>
        <v>719.95600000000002</v>
      </c>
      <c r="E106" s="5">
        <f>[1]Freight4!E$16</f>
        <v>749.29499999999996</v>
      </c>
      <c r="F106" s="5">
        <f>[1]Freight4!F$16</f>
        <v>795.66300000000001</v>
      </c>
      <c r="G106" s="5">
        <f>[1]Freight4!G$16</f>
        <v>852.03800000000001</v>
      </c>
      <c r="H106" s="5">
        <f>[1]Freight4!H$16</f>
        <v>886.52700000000004</v>
      </c>
      <c r="I106" s="5">
        <f>[1]Freight4!I$16</f>
        <v>1001.174</v>
      </c>
      <c r="J106" s="5">
        <f>[1]Freight4!J$16</f>
        <v>1114.751</v>
      </c>
      <c r="K106" s="5">
        <f>[1]Freight4!K$16</f>
        <v>1230.9349999999999</v>
      </c>
      <c r="L106" s="5">
        <f>[1]Freight4!L$16</f>
        <v>1315.116</v>
      </c>
      <c r="M106" s="5">
        <f>[1]Freight4!M$16</f>
        <v>1405.1849999999999</v>
      </c>
      <c r="N106" s="5">
        <f>[1]Freight4!N$16</f>
        <v>1431.6869999999999</v>
      </c>
      <c r="O106" s="5">
        <f>[1]Freight4!O$16</f>
        <v>1449.673</v>
      </c>
      <c r="P106" s="5">
        <f>[1]Freight4!P$16</f>
        <v>1501.615</v>
      </c>
      <c r="Q106" s="5">
        <f>[1]Freight4!Q$16</f>
        <v>1551.1690000000001</v>
      </c>
      <c r="R106" s="5">
        <f>[1]Freight4!R$16</f>
        <v>1597.0119999999999</v>
      </c>
      <c r="S106" s="5">
        <f>[1]Freight4!S$16</f>
        <v>1623.5419999999999</v>
      </c>
      <c r="T106" s="5">
        <f>[1]Freight4!T$16</f>
        <v>1662.5450000000001</v>
      </c>
      <c r="U106" s="5">
        <f>[1]Freight4!U$16</f>
        <v>1693.71</v>
      </c>
      <c r="V106" s="5">
        <f>[1]Freight4!V$16</f>
        <v>1697.396</v>
      </c>
      <c r="W106" s="5">
        <f>[1]Freight4!W$16</f>
        <v>1671.95</v>
      </c>
      <c r="Z106" s="23" t="s">
        <v>32</v>
      </c>
      <c r="AB106" t="s">
        <v>3</v>
      </c>
    </row>
    <row r="107" spans="1:28" outlineLevel="1" x14ac:dyDescent="0.25">
      <c r="B107" s="8" t="s">
        <v>43</v>
      </c>
      <c r="C107" s="5">
        <f>[1]Freight4!C$20</f>
        <v>24978.103593</v>
      </c>
      <c r="D107" s="5">
        <f>[1]Freight4!D$20</f>
        <v>26506.304334</v>
      </c>
      <c r="E107" s="5">
        <f>[1]Freight4!E$20</f>
        <v>24559.602684000001</v>
      </c>
      <c r="F107" s="5">
        <f>[1]Freight4!F$20</f>
        <v>27227.79118</v>
      </c>
      <c r="G107" s="5">
        <f>[1]Freight4!G$20</f>
        <v>28330.841132000001</v>
      </c>
      <c r="H107" s="5">
        <f>[1]Freight4!H$20</f>
        <v>25383.861577</v>
      </c>
      <c r="I107" s="5">
        <f>[1]Freight4!I$20</f>
        <v>28748.231816</v>
      </c>
      <c r="J107" s="5">
        <f>[1]Freight4!J$20</f>
        <v>26999.963362999999</v>
      </c>
      <c r="K107" s="5">
        <f>[1]Freight4!K$20</f>
        <v>25213.539237000001</v>
      </c>
      <c r="L107" s="5">
        <f>[1]Freight4!L$20</f>
        <v>23555.998241000001</v>
      </c>
      <c r="M107" s="5">
        <f>[1]Freight4!M$20</f>
        <v>26446.683517000001</v>
      </c>
      <c r="N107" s="5">
        <f>[1]Freight4!N$20</f>
        <v>25766.299981</v>
      </c>
      <c r="O107" s="5">
        <f>[1]Freight4!O$20</f>
        <v>25627.024698000001</v>
      </c>
      <c r="P107" s="5">
        <f>[1]Freight4!P$20</f>
        <v>26279.781085999999</v>
      </c>
      <c r="Q107" s="5">
        <f>[1]Freight4!Q$20</f>
        <v>25171.744779000001</v>
      </c>
      <c r="R107" s="5">
        <f>[1]Freight4!R$20</f>
        <v>23846.893104999999</v>
      </c>
      <c r="S107" s="5">
        <f>[1]Freight4!S$20</f>
        <v>23235.310694</v>
      </c>
      <c r="T107" s="5">
        <f>[1]Freight4!T$20</f>
        <v>23624.026355999998</v>
      </c>
      <c r="U107" s="5">
        <f>[1]Freight4!U$20</f>
        <v>24746.124489000002</v>
      </c>
      <c r="V107" s="5">
        <f>[1]Freight4!V$20</f>
        <v>24732.763166000001</v>
      </c>
      <c r="W107" s="5">
        <f>[1]Freight4!W$20</f>
        <v>22351.841902</v>
      </c>
      <c r="Z107" s="23" t="s">
        <v>32</v>
      </c>
      <c r="AB107" t="s">
        <v>3</v>
      </c>
    </row>
    <row r="108" spans="1:28" outlineLevel="1" x14ac:dyDescent="0.25">
      <c r="B108" s="8" t="s">
        <v>44</v>
      </c>
      <c r="C108" s="5">
        <f t="shared" ref="C108:W108" si="66">C106*C107/1000</f>
        <v>16779.590606876798</v>
      </c>
      <c r="D108" s="5">
        <f t="shared" si="66"/>
        <v>19083.372843089306</v>
      </c>
      <c r="E108" s="5">
        <f t="shared" si="66"/>
        <v>18402.387493107781</v>
      </c>
      <c r="F108" s="5">
        <f t="shared" si="66"/>
        <v>21664.146013652338</v>
      </c>
      <c r="G108" s="5">
        <f t="shared" si="66"/>
        <v>24138.953216427017</v>
      </c>
      <c r="H108" s="5">
        <f t="shared" si="66"/>
        <v>22503.478652273083</v>
      </c>
      <c r="I108" s="5">
        <f t="shared" si="66"/>
        <v>28781.982240151981</v>
      </c>
      <c r="J108" s="5">
        <f t="shared" si="66"/>
        <v>30098.236158867614</v>
      </c>
      <c r="K108" s="5">
        <f t="shared" si="66"/>
        <v>31036.227920696594</v>
      </c>
      <c r="L108" s="5">
        <f t="shared" si="66"/>
        <v>30978.870182710958</v>
      </c>
      <c r="M108" s="5">
        <f t="shared" si="66"/>
        <v>37162.482977835651</v>
      </c>
      <c r="N108" s="5">
        <f t="shared" si="66"/>
        <v>36889.276720897942</v>
      </c>
      <c r="O108" s="5">
        <f t="shared" si="66"/>
        <v>37150.805775023757</v>
      </c>
      <c r="P108" s="5">
        <f t="shared" si="66"/>
        <v>39462.113475453894</v>
      </c>
      <c r="Q108" s="5">
        <f t="shared" si="66"/>
        <v>39045.63017709666</v>
      </c>
      <c r="R108" s="5">
        <f t="shared" si="66"/>
        <v>38083.774451402256</v>
      </c>
      <c r="S108" s="5">
        <f t="shared" si="66"/>
        <v>37723.502794758148</v>
      </c>
      <c r="T108" s="5">
        <f t="shared" si="66"/>
        <v>39276.006898036016</v>
      </c>
      <c r="U108" s="5">
        <f t="shared" si="66"/>
        <v>41912.758508264189</v>
      </c>
      <c r="V108" s="5">
        <f t="shared" si="66"/>
        <v>41981.293266915738</v>
      </c>
      <c r="W108" s="5">
        <f t="shared" si="66"/>
        <v>37371.1620680489</v>
      </c>
    </row>
    <row r="109" spans="1:28" outlineLevel="1" x14ac:dyDescent="0.25">
      <c r="B109" s="8" t="s">
        <v>45</v>
      </c>
      <c r="C109" s="54">
        <f>C105/C108</f>
        <v>1.1999999182189727</v>
      </c>
      <c r="D109" s="54">
        <f t="shared" ref="D109" si="67">D105/D108</f>
        <v>1.2099999417221436</v>
      </c>
      <c r="E109" s="54">
        <f t="shared" ref="E109" si="68">E105/E108</f>
        <v>1.2199999507351156</v>
      </c>
      <c r="F109" s="54">
        <f t="shared" ref="F109" si="69">F105/F108</f>
        <v>1.2300000040254355</v>
      </c>
      <c r="G109" s="54">
        <f t="shared" ref="G109" si="70">G105/G108</f>
        <v>1.2400000052873252</v>
      </c>
      <c r="H109" s="54">
        <f t="shared" ref="H109" si="71">H105/H108</f>
        <v>1.2500000021178346</v>
      </c>
      <c r="I109" s="54">
        <f t="shared" ref="I109" si="72">I105/I108</f>
        <v>1.2549997497256904</v>
      </c>
      <c r="J109" s="54">
        <f t="shared" ref="J109" si="73">J105/J108</f>
        <v>1.2600002339614444</v>
      </c>
      <c r="K109" s="54">
        <f t="shared" ref="K109" si="74">K105/K108</f>
        <v>1.2600002087535351</v>
      </c>
      <c r="L109" s="54">
        <f t="shared" ref="L109" si="75">L105/L108</f>
        <v>1.2600000993510794</v>
      </c>
      <c r="M109" s="54">
        <f t="shared" ref="M109" si="76">M105/M108</f>
        <v>1.2600000009936656</v>
      </c>
      <c r="N109" s="54">
        <f t="shared" ref="N109" si="77">N105/N108</f>
        <v>1.260000001075342</v>
      </c>
      <c r="O109" s="54">
        <f t="shared" ref="O109" si="78">O105/O108</f>
        <v>1.2600000011700976</v>
      </c>
      <c r="P109" s="54">
        <f t="shared" ref="P109" si="79">P105/P108</f>
        <v>1.2600000022281648</v>
      </c>
      <c r="Q109" s="54">
        <f t="shared" ref="Q109" si="80">Q105/Q108</f>
        <v>1.2599999996122027</v>
      </c>
      <c r="R109" s="54">
        <f t="shared" ref="R109" si="81">R105/R108</f>
        <v>1.2600000016603699</v>
      </c>
      <c r="S109" s="54">
        <f t="shared" ref="S109" si="82">S105/S108</f>
        <v>1.2600000013414645</v>
      </c>
      <c r="T109" s="54">
        <f t="shared" ref="T109" si="83">T105/T108</f>
        <v>1.2600000018961861</v>
      </c>
      <c r="U109" s="54">
        <f t="shared" ref="U109" si="84">U105/U108</f>
        <v>1.2600000020420303</v>
      </c>
      <c r="V109" s="54">
        <f t="shared" ref="V109" si="85">V105/V108</f>
        <v>1.2600000006594883</v>
      </c>
      <c r="W109" s="54">
        <f t="shared" ref="W109" si="86">W105/W108</f>
        <v>1.2600000011040167</v>
      </c>
    </row>
    <row r="110" spans="1:28" outlineLevel="1" x14ac:dyDescent="0.25">
      <c r="B110" s="8" t="s">
        <v>47</v>
      </c>
      <c r="C110" s="5">
        <f t="shared" ref="C110:W110" si="87">C107*C109</f>
        <v>29973.722268865029</v>
      </c>
      <c r="D110" s="5">
        <f t="shared" si="87"/>
        <v>32072.626699409404</v>
      </c>
      <c r="E110" s="5">
        <f t="shared" si="87"/>
        <v>29962.714064554013</v>
      </c>
      <c r="F110" s="5">
        <f t="shared" si="87"/>
        <v>33490.183261003716</v>
      </c>
      <c r="G110" s="5">
        <f t="shared" si="87"/>
        <v>35130.243153474374</v>
      </c>
      <c r="H110" s="5">
        <f t="shared" si="87"/>
        <v>31729.827025008821</v>
      </c>
      <c r="I110" s="5">
        <f t="shared" si="87"/>
        <v>36079.023734136128</v>
      </c>
      <c r="J110" s="5">
        <f t="shared" si="87"/>
        <v>34019.960154330431</v>
      </c>
      <c r="K110" s="5">
        <f t="shared" si="87"/>
        <v>31769.064702035452</v>
      </c>
      <c r="L110" s="5">
        <f t="shared" si="87"/>
        <v>29680.560123973853</v>
      </c>
      <c r="M110" s="5">
        <f t="shared" si="87"/>
        <v>33322.821257699165</v>
      </c>
      <c r="N110" s="5">
        <f t="shared" si="87"/>
        <v>32465.538003767586</v>
      </c>
      <c r="O110" s="5">
        <f t="shared" si="87"/>
        <v>32290.051149466122</v>
      </c>
      <c r="P110" s="5">
        <f t="shared" si="87"/>
        <v>33112.524226915681</v>
      </c>
      <c r="Q110" s="5">
        <f t="shared" si="87"/>
        <v>31716.398411778464</v>
      </c>
      <c r="R110" s="5">
        <f t="shared" si="87"/>
        <v>30047.085351894661</v>
      </c>
      <c r="S110" s="5">
        <f t="shared" si="87"/>
        <v>29276.491505609345</v>
      </c>
      <c r="T110" s="5">
        <f t="shared" si="87"/>
        <v>29766.27325335555</v>
      </c>
      <c r="U110" s="5">
        <f t="shared" si="87"/>
        <v>31180.116906672338</v>
      </c>
      <c r="V110" s="5">
        <f t="shared" si="87"/>
        <v>31163.281605470969</v>
      </c>
      <c r="W110" s="5">
        <f t="shared" si="87"/>
        <v>28163.320821196805</v>
      </c>
    </row>
    <row r="111" spans="1:28" outlineLevel="1" x14ac:dyDescent="0.25"/>
    <row r="112" spans="1:28" outlineLevel="1" x14ac:dyDescent="0.25">
      <c r="B112" s="9" t="s">
        <v>19</v>
      </c>
      <c r="C112" s="14"/>
    </row>
    <row r="113" spans="2:26" outlineLevel="1" x14ac:dyDescent="0.25">
      <c r="B113" s="4" t="s">
        <v>23</v>
      </c>
      <c r="C113" s="5">
        <f>IFERROR(INDEX('[1]Table 57'!C$14:C$17,MATCH($B113,'[1]Table 57'!$B$14:$B$17,0))*1000,0)</f>
        <v>0</v>
      </c>
      <c r="D113" s="5">
        <f>IFERROR(INDEX('[1]Table 57'!D$14:D$17,MATCH($B113,'[1]Table 57'!$B$14:$B$17,0))*1000,0)</f>
        <v>0</v>
      </c>
      <c r="E113" s="5">
        <f>IFERROR(INDEX('[1]Table 57'!E$14:E$17,MATCH($B113,'[1]Table 57'!$B$14:$B$17,0))*1000,0)</f>
        <v>0</v>
      </c>
      <c r="F113" s="5">
        <f>IFERROR(INDEX('[1]Table 57'!F$14:F$17,MATCH($B113,'[1]Table 57'!$B$14:$B$17,0))*1000,0)</f>
        <v>0</v>
      </c>
      <c r="G113" s="5">
        <f>IFERROR(INDEX('[1]Table 57'!G$14:G$17,MATCH($B113,'[1]Table 57'!$B$14:$B$17,0))*1000,0)</f>
        <v>0</v>
      </c>
      <c r="H113" s="5">
        <f>IFERROR(INDEX('[1]Table 57'!H$14:H$17,MATCH($B113,'[1]Table 57'!$B$14:$B$17,0))*1000,0)</f>
        <v>0</v>
      </c>
      <c r="I113" s="5">
        <f>IFERROR(INDEX('[1]Table 57'!I$14:I$17,MATCH($B113,'[1]Table 57'!$B$14:$B$17,0))*1000,0)</f>
        <v>0</v>
      </c>
      <c r="J113" s="5">
        <f>IFERROR(INDEX('[1]Table 57'!J$14:J$17,MATCH($B113,'[1]Table 57'!$B$14:$B$17,0))*1000,0)</f>
        <v>0</v>
      </c>
      <c r="K113" s="5">
        <f>IFERROR(INDEX('[1]Table 57'!K$14:K$17,MATCH($B113,'[1]Table 57'!$B$14:$B$17,0))*1000,0)</f>
        <v>0</v>
      </c>
      <c r="L113" s="5">
        <f>IFERROR(INDEX('[1]Table 57'!L$14:L$17,MATCH($B113,'[1]Table 57'!$B$14:$B$17,0))*1000,0)</f>
        <v>0</v>
      </c>
      <c r="M113" s="5">
        <f>IFERROR(INDEX('[1]Table 57'!M$14:M$17,MATCH($B113,'[1]Table 57'!$B$14:$B$17,0))*1000,0)</f>
        <v>0</v>
      </c>
      <c r="N113" s="5">
        <f>IFERROR(INDEX('[1]Table 57'!N$14:N$17,MATCH($B113,'[1]Table 57'!$B$14:$B$17,0))*1000,0)</f>
        <v>0</v>
      </c>
      <c r="O113" s="5">
        <f>IFERROR(INDEX('[1]Table 57'!O$14:O$17,MATCH($B113,'[1]Table 57'!$B$14:$B$17,0))*1000,0)</f>
        <v>0</v>
      </c>
      <c r="P113" s="5">
        <f>IFERROR(INDEX('[1]Table 57'!P$14:P$17,MATCH($B113,'[1]Table 57'!$B$14:$B$17,0))*1000,0)</f>
        <v>0</v>
      </c>
      <c r="Q113" s="5">
        <f>IFERROR(INDEX('[1]Table 57'!Q$14:Q$17,MATCH($B113,'[1]Table 57'!$B$14:$B$17,0))*1000,0)</f>
        <v>0</v>
      </c>
      <c r="R113" s="5">
        <f>IFERROR(INDEX('[1]Table 57'!R$14:R$17,MATCH($B113,'[1]Table 57'!$B$14:$B$17,0))*1000,0)</f>
        <v>0</v>
      </c>
      <c r="S113" s="5">
        <f>IFERROR(INDEX('[1]Table 57'!S$14:S$17,MATCH($B113,'[1]Table 57'!$B$14:$B$17,0))*1000,0)</f>
        <v>0</v>
      </c>
      <c r="T113" s="5">
        <f>IFERROR(INDEX('[1]Table 57'!T$14:T$17,MATCH($B113,'[1]Table 57'!$B$14:$B$17,0))*1000,0)</f>
        <v>0</v>
      </c>
      <c r="U113" s="5">
        <f>IFERROR(INDEX('[1]Table 57'!U$14:U$17,MATCH($B113,'[1]Table 57'!$B$14:$B$17,0))*1000,0)</f>
        <v>0</v>
      </c>
      <c r="V113" s="5">
        <f>IFERROR(INDEX('[1]Table 57'!V$14:V$17,MATCH($B113,'[1]Table 57'!$B$14:$B$17,0))*1000,0)</f>
        <v>0</v>
      </c>
      <c r="W113" s="5">
        <f>IFERROR(INDEX('[1]Table 57'!W$14:W$17,MATCH($B113,'[1]Table 57'!$B$14:$B$17,0))*1000,0)</f>
        <v>0</v>
      </c>
      <c r="Z113" s="23" t="s">
        <v>32</v>
      </c>
    </row>
    <row r="114" spans="2:26" outlineLevel="1" x14ac:dyDescent="0.25">
      <c r="B114" s="4" t="s">
        <v>24</v>
      </c>
      <c r="C114" s="5">
        <f>IFERROR(INDEX('[1]Table 57'!C$14:C$17,MATCH($B114,'[1]Table 57'!$B$14:$B$17,0))*1000,0)</f>
        <v>0</v>
      </c>
      <c r="D114" s="5">
        <f>IFERROR(INDEX('[1]Table 57'!D$14:D$17,MATCH($B114,'[1]Table 57'!$B$14:$B$17,0))*1000,0)</f>
        <v>0</v>
      </c>
      <c r="E114" s="5">
        <f>IFERROR(INDEX('[1]Table 57'!E$14:E$17,MATCH($B114,'[1]Table 57'!$B$14:$B$17,0))*1000,0)</f>
        <v>0</v>
      </c>
      <c r="F114" s="5">
        <f>IFERROR(INDEX('[1]Table 57'!F$14:F$17,MATCH($B114,'[1]Table 57'!$B$14:$B$17,0))*1000,0)</f>
        <v>0</v>
      </c>
      <c r="G114" s="5">
        <f>IFERROR(INDEX('[1]Table 57'!G$14:G$17,MATCH($B114,'[1]Table 57'!$B$14:$B$17,0))*1000,0)</f>
        <v>0</v>
      </c>
      <c r="H114" s="5">
        <f>IFERROR(INDEX('[1]Table 57'!H$14:H$17,MATCH($B114,'[1]Table 57'!$B$14:$B$17,0))*1000,0)</f>
        <v>0</v>
      </c>
      <c r="I114" s="5">
        <f>IFERROR(INDEX('[1]Table 57'!I$14:I$17,MATCH($B114,'[1]Table 57'!$B$14:$B$17,0))*1000,0)</f>
        <v>0</v>
      </c>
      <c r="J114" s="5">
        <f>IFERROR(INDEX('[1]Table 57'!J$14:J$17,MATCH($B114,'[1]Table 57'!$B$14:$B$17,0))*1000,0)</f>
        <v>0</v>
      </c>
      <c r="K114" s="5">
        <f>IFERROR(INDEX('[1]Table 57'!K$14:K$17,MATCH($B114,'[1]Table 57'!$B$14:$B$17,0))*1000,0)</f>
        <v>0</v>
      </c>
      <c r="L114" s="5">
        <f>IFERROR(INDEX('[1]Table 57'!L$14:L$17,MATCH($B114,'[1]Table 57'!$B$14:$B$17,0))*1000,0)</f>
        <v>0</v>
      </c>
      <c r="M114" s="5">
        <f>IFERROR(INDEX('[1]Table 57'!M$14:M$17,MATCH($B114,'[1]Table 57'!$B$14:$B$17,0))*1000,0)</f>
        <v>0</v>
      </c>
      <c r="N114" s="5">
        <f>IFERROR(INDEX('[1]Table 57'!N$14:N$17,MATCH($B114,'[1]Table 57'!$B$14:$B$17,0))*1000,0)</f>
        <v>0</v>
      </c>
      <c r="O114" s="5">
        <f>IFERROR(INDEX('[1]Table 57'!O$14:O$17,MATCH($B114,'[1]Table 57'!$B$14:$B$17,0))*1000,0)</f>
        <v>0</v>
      </c>
      <c r="P114" s="5">
        <f>IFERROR(INDEX('[1]Table 57'!P$14:P$17,MATCH($B114,'[1]Table 57'!$B$14:$B$17,0))*1000,0)</f>
        <v>0</v>
      </c>
      <c r="Q114" s="5">
        <f>IFERROR(INDEX('[1]Table 57'!Q$14:Q$17,MATCH($B114,'[1]Table 57'!$B$14:$B$17,0))*1000,0)</f>
        <v>0</v>
      </c>
      <c r="R114" s="5">
        <f>IFERROR(INDEX('[1]Table 57'!R$14:R$17,MATCH($B114,'[1]Table 57'!$B$14:$B$17,0))*1000,0)</f>
        <v>0</v>
      </c>
      <c r="S114" s="5">
        <f>IFERROR(INDEX('[1]Table 57'!S$14:S$17,MATCH($B114,'[1]Table 57'!$B$14:$B$17,0))*1000,0)</f>
        <v>0</v>
      </c>
      <c r="T114" s="5">
        <f>IFERROR(INDEX('[1]Table 57'!T$14:T$17,MATCH($B114,'[1]Table 57'!$B$14:$B$17,0))*1000,0)</f>
        <v>0</v>
      </c>
      <c r="U114" s="5">
        <f>IFERROR(INDEX('[1]Table 57'!U$14:U$17,MATCH($B114,'[1]Table 57'!$B$14:$B$17,0))*1000,0)</f>
        <v>0</v>
      </c>
      <c r="V114" s="5">
        <f>IFERROR(INDEX('[1]Table 57'!V$14:V$17,MATCH($B114,'[1]Table 57'!$B$14:$B$17,0))*1000,0)</f>
        <v>0</v>
      </c>
      <c r="W114" s="5">
        <f>IFERROR(INDEX('[1]Table 57'!W$14:W$17,MATCH($B114,'[1]Table 57'!$B$14:$B$17,0))*1000,0)</f>
        <v>0</v>
      </c>
      <c r="Z114" s="23" t="s">
        <v>32</v>
      </c>
    </row>
    <row r="115" spans="2:26" outlineLevel="1" x14ac:dyDescent="0.25">
      <c r="B115" s="4" t="s">
        <v>21</v>
      </c>
      <c r="C115" s="5">
        <f>IFERROR(INDEX('[1]Table 57'!C$14:C$17,MATCH($B115,'[1]Table 57'!$B$14:$B$17,0))*1000,0)</f>
        <v>60983.248000000007</v>
      </c>
      <c r="D115" s="5">
        <f>IFERROR(INDEX('[1]Table 57'!D$14:D$17,MATCH($B115,'[1]Table 57'!$B$14:$B$17,0))*1000,0)</f>
        <v>73667.13</v>
      </c>
      <c r="E115" s="5">
        <f>IFERROR(INDEX('[1]Table 57'!E$14:E$17,MATCH($B115,'[1]Table 57'!$B$14:$B$17,0))*1000,0)</f>
        <v>76654.903999999995</v>
      </c>
      <c r="F115" s="5">
        <f>IFERROR(INDEX('[1]Table 57'!F$14:F$17,MATCH($B115,'[1]Table 57'!$B$14:$B$17,0))*1000,0)</f>
        <v>93986.955000000002</v>
      </c>
      <c r="G115" s="5">
        <f>IFERROR(INDEX('[1]Table 57'!G$14:G$17,MATCH($B115,'[1]Table 57'!$B$14:$B$17,0))*1000,0)</f>
        <v>102167.012</v>
      </c>
      <c r="H115" s="5">
        <f>IFERROR(INDEX('[1]Table 57'!H$14:H$17,MATCH($B115,'[1]Table 57'!$B$14:$B$17,0))*1000,0)</f>
        <v>100933.97899999999</v>
      </c>
      <c r="I115" s="5">
        <f>IFERROR(INDEX('[1]Table 57'!I$14:I$17,MATCH($B115,'[1]Table 57'!$B$14:$B$17,0))*1000,0)</f>
        <v>118779.427</v>
      </c>
      <c r="J115" s="5">
        <f>IFERROR(INDEX('[1]Table 57'!J$14:J$17,MATCH($B115,'[1]Table 57'!$B$14:$B$17,0))*1000,0)</f>
        <v>125623.391</v>
      </c>
      <c r="K115" s="5">
        <f>IFERROR(INDEX('[1]Table 57'!K$14:K$17,MATCH($B115,'[1]Table 57'!$B$14:$B$17,0))*1000,0)</f>
        <v>133707.53300000002</v>
      </c>
      <c r="L115" s="5">
        <f>IFERROR(INDEX('[1]Table 57'!L$14:L$17,MATCH($B115,'[1]Table 57'!$B$14:$B$17,0))*1000,0)</f>
        <v>143066.91200000001</v>
      </c>
      <c r="M115" s="5">
        <f>IFERROR(INDEX('[1]Table 57'!M$14:M$17,MATCH($B115,'[1]Table 57'!$B$14:$B$17,0))*1000,0)</f>
        <v>167040.99</v>
      </c>
      <c r="N115" s="5">
        <f>IFERROR(INDEX('[1]Table 57'!N$14:N$17,MATCH($B115,'[1]Table 57'!$B$14:$B$17,0))*1000,0)</f>
        <v>166643.685</v>
      </c>
      <c r="O115" s="5">
        <f>IFERROR(INDEX('[1]Table 57'!O$14:O$17,MATCH($B115,'[1]Table 57'!$B$14:$B$17,0))*1000,0)</f>
        <v>160653.20500000002</v>
      </c>
      <c r="P115" s="5">
        <f>IFERROR(INDEX('[1]Table 57'!P$14:P$17,MATCH($B115,'[1]Table 57'!$B$14:$B$17,0))*1000,0)</f>
        <v>167388.658</v>
      </c>
      <c r="Q115" s="5">
        <f>IFERROR(INDEX('[1]Table 57'!Q$14:Q$17,MATCH($B115,'[1]Table 57'!$B$14:$B$17,0))*1000,0)</f>
        <v>160255.76799999998</v>
      </c>
      <c r="R115" s="5">
        <f>IFERROR(INDEX('[1]Table 57'!R$14:R$17,MATCH($B115,'[1]Table 57'!$B$14:$B$17,0))*1000,0)</f>
        <v>147406.65999999997</v>
      </c>
      <c r="S115" s="5">
        <f>IFERROR(INDEX('[1]Table 57'!S$14:S$17,MATCH($B115,'[1]Table 57'!$B$14:$B$17,0))*1000,0)</f>
        <v>135149.36599999998</v>
      </c>
      <c r="T115" s="5">
        <f>IFERROR(INDEX('[1]Table 57'!T$14:T$17,MATCH($B115,'[1]Table 57'!$B$14:$B$17,0))*1000,0)</f>
        <v>141765.56099999999</v>
      </c>
      <c r="U115" s="5">
        <f>IFERROR(INDEX('[1]Table 57'!U$14:U$17,MATCH($B115,'[1]Table 57'!$B$14:$B$17,0))*1000,0)</f>
        <v>155944.52599999998</v>
      </c>
      <c r="V115" s="5">
        <f>IFERROR(INDEX('[1]Table 57'!V$14:V$17,MATCH($B115,'[1]Table 57'!$B$14:$B$17,0))*1000,0)</f>
        <v>150185.06700000001</v>
      </c>
      <c r="W115" s="5">
        <f>IFERROR(INDEX('[1]Table 57'!W$14:W$17,MATCH($B115,'[1]Table 57'!$B$14:$B$17,0))*1000,0)</f>
        <v>142157.97399999999</v>
      </c>
      <c r="Z115" s="23" t="s">
        <v>32</v>
      </c>
    </row>
    <row r="116" spans="2:26" outlineLevel="1" x14ac:dyDescent="0.25">
      <c r="B116" s="4" t="s">
        <v>26</v>
      </c>
      <c r="C116" s="5">
        <f>IFERROR(INDEX('[1]Table 57'!C$14:C$17,MATCH($B116,'[1]Table 57'!$B$14:$B$17,0))*1000,0)</f>
        <v>0</v>
      </c>
      <c r="D116" s="5">
        <f>IFERROR(INDEX('[1]Table 57'!D$14:D$17,MATCH($B116,'[1]Table 57'!$B$14:$B$17,0))*1000,0)</f>
        <v>0</v>
      </c>
      <c r="E116" s="5">
        <f>IFERROR(INDEX('[1]Table 57'!E$14:E$17,MATCH($B116,'[1]Table 57'!$B$14:$B$17,0))*1000,0)</f>
        <v>0</v>
      </c>
      <c r="F116" s="5">
        <f>IFERROR(INDEX('[1]Table 57'!F$14:F$17,MATCH($B116,'[1]Table 57'!$B$14:$B$17,0))*1000,0)</f>
        <v>0</v>
      </c>
      <c r="G116" s="5">
        <f>IFERROR(INDEX('[1]Table 57'!G$14:G$17,MATCH($B116,'[1]Table 57'!$B$14:$B$17,0))*1000,0)</f>
        <v>0</v>
      </c>
      <c r="H116" s="5">
        <f>IFERROR(INDEX('[1]Table 57'!H$14:H$17,MATCH($B116,'[1]Table 57'!$B$14:$B$17,0))*1000,0)</f>
        <v>0</v>
      </c>
      <c r="I116" s="5">
        <f>IFERROR(INDEX('[1]Table 57'!I$14:I$17,MATCH($B116,'[1]Table 57'!$B$14:$B$17,0))*1000,0)</f>
        <v>0</v>
      </c>
      <c r="J116" s="5">
        <f>IFERROR(INDEX('[1]Table 57'!J$14:J$17,MATCH($B116,'[1]Table 57'!$B$14:$B$17,0))*1000,0)</f>
        <v>0</v>
      </c>
      <c r="K116" s="5">
        <f>IFERROR(INDEX('[1]Table 57'!K$14:K$17,MATCH($B116,'[1]Table 57'!$B$14:$B$17,0))*1000,0)</f>
        <v>0</v>
      </c>
      <c r="L116" s="5">
        <f>IFERROR(INDEX('[1]Table 57'!L$14:L$17,MATCH($B116,'[1]Table 57'!$B$14:$B$17,0))*1000,0)</f>
        <v>0</v>
      </c>
      <c r="M116" s="5">
        <f>IFERROR(INDEX('[1]Table 57'!M$14:M$17,MATCH($B116,'[1]Table 57'!$B$14:$B$17,0))*1000,0)</f>
        <v>0</v>
      </c>
      <c r="N116" s="5">
        <f>IFERROR(INDEX('[1]Table 57'!N$14:N$17,MATCH($B116,'[1]Table 57'!$B$14:$B$17,0))*1000,0)</f>
        <v>0</v>
      </c>
      <c r="O116" s="5">
        <f>IFERROR(INDEX('[1]Table 57'!O$14:O$17,MATCH($B116,'[1]Table 57'!$B$14:$B$17,0))*1000,0)</f>
        <v>0</v>
      </c>
      <c r="P116" s="5">
        <f>IFERROR(INDEX('[1]Table 57'!P$14:P$17,MATCH($B116,'[1]Table 57'!$B$14:$B$17,0))*1000,0)</f>
        <v>0</v>
      </c>
      <c r="Q116" s="5">
        <f>IFERROR(INDEX('[1]Table 57'!Q$14:Q$17,MATCH($B116,'[1]Table 57'!$B$14:$B$17,0))*1000,0)</f>
        <v>0</v>
      </c>
      <c r="R116" s="5">
        <f>IFERROR(INDEX('[1]Table 57'!R$14:R$17,MATCH($B116,'[1]Table 57'!$B$14:$B$17,0))*1000,0)</f>
        <v>0</v>
      </c>
      <c r="S116" s="5">
        <f>IFERROR(INDEX('[1]Table 57'!S$14:S$17,MATCH($B116,'[1]Table 57'!$B$14:$B$17,0))*1000,0)</f>
        <v>0</v>
      </c>
      <c r="T116" s="5">
        <f>IFERROR(INDEX('[1]Table 57'!T$14:T$17,MATCH($B116,'[1]Table 57'!$B$14:$B$17,0))*1000,0)</f>
        <v>0</v>
      </c>
      <c r="U116" s="5">
        <f>IFERROR(INDEX('[1]Table 57'!U$14:U$17,MATCH($B116,'[1]Table 57'!$B$14:$B$17,0))*1000,0)</f>
        <v>0</v>
      </c>
      <c r="V116" s="5">
        <f>IFERROR(INDEX('[1]Table 57'!V$14:V$17,MATCH($B116,'[1]Table 57'!$B$14:$B$17,0))*1000,0)</f>
        <v>0</v>
      </c>
      <c r="W116" s="5">
        <f>IFERROR(INDEX('[1]Table 57'!W$14:W$17,MATCH($B116,'[1]Table 57'!$B$14:$B$17,0))*1000,0)</f>
        <v>0</v>
      </c>
      <c r="Z116" s="23" t="s">
        <v>32</v>
      </c>
    </row>
    <row r="117" spans="2:26" outlineLevel="1" x14ac:dyDescent="0.25">
      <c r="B117" s="4" t="s">
        <v>25</v>
      </c>
      <c r="C117" s="5">
        <f>IFERROR(INDEX('[1]Table 57'!C$14:C$17,MATCH($B117,'[1]Table 57'!$B$14:$B$17,0))*1000,0)</f>
        <v>95294.90400000001</v>
      </c>
      <c r="D117" s="5">
        <f>IFERROR(INDEX('[1]Table 57'!D$14:D$17,MATCH($B117,'[1]Table 57'!$B$14:$B$17,0))*1000,0)</f>
        <v>104916.52</v>
      </c>
      <c r="E117" s="5">
        <f>IFERROR(INDEX('[1]Table 57'!E$14:E$17,MATCH($B117,'[1]Table 57'!$B$14:$B$17,0))*1000,0)</f>
        <v>95994.127999999997</v>
      </c>
      <c r="F117" s="5">
        <f>IFERROR(INDEX('[1]Table 57'!F$14:F$17,MATCH($B117,'[1]Table 57'!$B$14:$B$17,0))*1000,0)</f>
        <v>108349.10399999999</v>
      </c>
      <c r="G117" s="5">
        <f>IFERROR(INDEX('[1]Table 57'!G$14:G$17,MATCH($B117,'[1]Table 57'!$B$14:$B$17,0))*1000,0)</f>
        <v>122185.005</v>
      </c>
      <c r="H117" s="5">
        <f>IFERROR(INDEX('[1]Table 57'!H$14:H$17,MATCH($B117,'[1]Table 57'!$B$14:$B$17,0))*1000,0)</f>
        <v>107609.844</v>
      </c>
      <c r="I117" s="5">
        <f>IFERROR(INDEX('[1]Table 57'!I$14:I$17,MATCH($B117,'[1]Table 57'!$B$14:$B$17,0))*1000,0)</f>
        <v>123429.7</v>
      </c>
      <c r="J117" s="5">
        <f>IFERROR(INDEX('[1]Table 57'!J$14:J$17,MATCH($B117,'[1]Table 57'!$B$14:$B$17,0))*1000,0)</f>
        <v>121252.82699999999</v>
      </c>
      <c r="K117" s="5">
        <f>IFERROR(INDEX('[1]Table 57'!K$14:K$17,MATCH($B117,'[1]Table 57'!$B$14:$B$17,0))*1000,0)</f>
        <v>126541.038</v>
      </c>
      <c r="L117" s="5">
        <f>IFERROR(INDEX('[1]Table 57'!L$14:L$17,MATCH($B117,'[1]Table 57'!$B$14:$B$17,0))*1000,0)</f>
        <v>132905.29499999998</v>
      </c>
      <c r="M117" s="5">
        <f>IFERROR(INDEX('[1]Table 57'!M$14:M$17,MATCH($B117,'[1]Table 57'!$B$14:$B$17,0))*1000,0)</f>
        <v>141429.114</v>
      </c>
      <c r="N117" s="5">
        <f>IFERROR(INDEX('[1]Table 57'!N$14:N$17,MATCH($B117,'[1]Table 57'!$B$14:$B$17,0))*1000,0)</f>
        <v>133241.86599999998</v>
      </c>
      <c r="O117" s="5">
        <f>IFERROR(INDEX('[1]Table 57'!O$14:O$17,MATCH($B117,'[1]Table 57'!$B$14:$B$17,0))*1000,0)</f>
        <v>135849.01800000001</v>
      </c>
      <c r="P117" s="5">
        <f>IFERROR(INDEX('[1]Table 57'!P$14:P$17,MATCH($B117,'[1]Table 57'!$B$14:$B$17,0))*1000,0)</f>
        <v>143984.76199999999</v>
      </c>
      <c r="Q117" s="5">
        <f>IFERROR(INDEX('[1]Table 57'!Q$14:Q$17,MATCH($B117,'[1]Table 57'!$B$14:$B$17,0))*1000,0)</f>
        <v>142237.26800000001</v>
      </c>
      <c r="R117" s="5">
        <f>IFERROR(INDEX('[1]Table 57'!R$14:R$17,MATCH($B117,'[1]Table 57'!$B$14:$B$17,0))*1000,0)</f>
        <v>149117.74600000001</v>
      </c>
      <c r="S117" s="5">
        <f>IFERROR(INDEX('[1]Table 57'!S$14:S$17,MATCH($B117,'[1]Table 57'!$B$14:$B$17,0))*1000,0)</f>
        <v>153239.486</v>
      </c>
      <c r="T117" s="5">
        <f>IFERROR(INDEX('[1]Table 57'!T$14:T$17,MATCH($B117,'[1]Table 57'!$B$14:$B$17,0))*1000,0)</f>
        <v>154064.731</v>
      </c>
      <c r="U117" s="5">
        <f>IFERROR(INDEX('[1]Table 57'!U$14:U$17,MATCH($B117,'[1]Table 57'!$B$14:$B$17,0))*1000,0)</f>
        <v>154891.73699999999</v>
      </c>
      <c r="V117" s="5">
        <f>IFERROR(INDEX('[1]Table 57'!V$14:V$17,MATCH($B117,'[1]Table 57'!$B$14:$B$17,0))*1000,0)</f>
        <v>155581.576</v>
      </c>
      <c r="W117" s="5">
        <f>IFERROR(INDEX('[1]Table 57'!W$14:W$17,MATCH($B117,'[1]Table 57'!$B$14:$B$17,0))*1000,0)</f>
        <v>126565.234</v>
      </c>
      <c r="Z117" s="23" t="s">
        <v>32</v>
      </c>
    </row>
    <row r="118" spans="2:26" outlineLevel="1" x14ac:dyDescent="0.25">
      <c r="B118" s="4" t="s">
        <v>0</v>
      </c>
      <c r="C118" s="5">
        <f>IFERROR(INDEX('[1]Table 57'!C$14:C$17,MATCH($B118,'[1]Table 57'!$B$14:$B$17,0))*1000,0)</f>
        <v>0</v>
      </c>
      <c r="D118" s="5">
        <f>IFERROR(INDEX('[1]Table 57'!D$14:D$17,MATCH($B118,'[1]Table 57'!$B$14:$B$17,0))*1000,0)</f>
        <v>0</v>
      </c>
      <c r="E118" s="5">
        <f>IFERROR(INDEX('[1]Table 57'!E$14:E$17,MATCH($B118,'[1]Table 57'!$B$14:$B$17,0))*1000,0)</f>
        <v>0</v>
      </c>
      <c r="F118" s="5">
        <f>IFERROR(INDEX('[1]Table 57'!F$14:F$17,MATCH($B118,'[1]Table 57'!$B$14:$B$17,0))*1000,0)</f>
        <v>0</v>
      </c>
      <c r="G118" s="5">
        <f>IFERROR(INDEX('[1]Table 57'!G$14:G$17,MATCH($B118,'[1]Table 57'!$B$14:$B$17,0))*1000,0)</f>
        <v>0</v>
      </c>
      <c r="H118" s="5">
        <f>IFERROR(INDEX('[1]Table 57'!H$14:H$17,MATCH($B118,'[1]Table 57'!$B$14:$B$17,0))*1000,0)</f>
        <v>525.71299999999997</v>
      </c>
      <c r="I118" s="5">
        <f>IFERROR(INDEX('[1]Table 57'!I$14:I$17,MATCH($B118,'[1]Table 57'!$B$14:$B$17,0))*1000,0)</f>
        <v>630.25900000000001</v>
      </c>
      <c r="J118" s="5">
        <f>IFERROR(INDEX('[1]Table 57'!J$14:J$17,MATCH($B118,'[1]Table 57'!$B$14:$B$17,0))*1000,0)</f>
        <v>2534.9670000000001</v>
      </c>
      <c r="K118" s="5">
        <f>IFERROR(INDEX('[1]Table 57'!K$14:K$17,MATCH($B118,'[1]Table 57'!$B$14:$B$17,0))*1000,0)</f>
        <v>2513.73</v>
      </c>
      <c r="L118" s="5">
        <f>IFERROR(INDEX('[1]Table 57'!L$14:L$17,MATCH($B118,'[1]Table 57'!$B$14:$B$17,0))*1000,0)</f>
        <v>3048.9929999999999</v>
      </c>
      <c r="M118" s="5">
        <f>IFERROR(INDEX('[1]Table 57'!M$14:M$17,MATCH($B118,'[1]Table 57'!$B$14:$B$17,0))*1000,0)</f>
        <v>4270.2349999999997</v>
      </c>
      <c r="N118" s="5">
        <f>IFERROR(INDEX('[1]Table 57'!N$14:N$17,MATCH($B118,'[1]Table 57'!$B$14:$B$17,0))*1000,0)</f>
        <v>6309.8509999999997</v>
      </c>
      <c r="O118" s="5">
        <f>IFERROR(INDEX('[1]Table 57'!O$14:O$17,MATCH($B118,'[1]Table 57'!$B$14:$B$17,0))*1000,0)</f>
        <v>6975.2830000000004</v>
      </c>
      <c r="P118" s="5">
        <f>IFERROR(INDEX('[1]Table 57'!P$14:P$17,MATCH($B118,'[1]Table 57'!$B$14:$B$17,0))*1000,0)</f>
        <v>6351.9259999999995</v>
      </c>
      <c r="Q118" s="5">
        <f>IFERROR(INDEX('[1]Table 57'!Q$14:Q$17,MATCH($B118,'[1]Table 57'!$B$14:$B$17,0))*1000,0)</f>
        <v>6864.0340000000006</v>
      </c>
      <c r="R118" s="5">
        <f>IFERROR(INDEX('[1]Table 57'!R$14:R$17,MATCH($B118,'[1]Table 57'!$B$14:$B$17,0))*1000,0)</f>
        <v>0</v>
      </c>
      <c r="S118" s="5">
        <f>IFERROR(INDEX('[1]Table 57'!S$14:S$17,MATCH($B118,'[1]Table 57'!$B$14:$B$17,0))*1000,0)</f>
        <v>0</v>
      </c>
      <c r="T118" s="5">
        <f>IFERROR(INDEX('[1]Table 57'!T$14:T$17,MATCH($B118,'[1]Table 57'!$B$14:$B$17,0))*1000,0)</f>
        <v>0</v>
      </c>
      <c r="U118" s="5">
        <f>IFERROR(INDEX('[1]Table 57'!U$14:U$17,MATCH($B118,'[1]Table 57'!$B$14:$B$17,0))*1000,0)</f>
        <v>0</v>
      </c>
      <c r="V118" s="5">
        <f>IFERROR(INDEX('[1]Table 57'!V$14:V$17,MATCH($B118,'[1]Table 57'!$B$14:$B$17,0))*1000,0)</f>
        <v>0</v>
      </c>
      <c r="W118" s="5">
        <f>IFERROR(INDEX('[1]Table 57'!W$14:W$17,MATCH($B118,'[1]Table 57'!$B$14:$B$17,0))*1000,0)</f>
        <v>0</v>
      </c>
      <c r="Z118" s="23" t="s">
        <v>32</v>
      </c>
    </row>
    <row r="119" spans="2:26" outlineLevel="1" x14ac:dyDescent="0.25">
      <c r="B119" s="4" t="s">
        <v>27</v>
      </c>
      <c r="C119" s="5">
        <f>IFERROR(INDEX('[1]Table 57'!C$14:C$17,MATCH($B119,'[1]Table 57'!$B$14:$B$17,0))*1000,0)</f>
        <v>0</v>
      </c>
      <c r="D119" s="5">
        <f>IFERROR(INDEX('[1]Table 57'!D$14:D$17,MATCH($B119,'[1]Table 57'!$B$14:$B$17,0))*1000,0)</f>
        <v>0</v>
      </c>
      <c r="E119" s="5">
        <f>IFERROR(INDEX('[1]Table 57'!E$14:E$17,MATCH($B119,'[1]Table 57'!$B$14:$B$17,0))*1000,0)</f>
        <v>0</v>
      </c>
      <c r="F119" s="5">
        <f>IFERROR(INDEX('[1]Table 57'!F$14:F$17,MATCH($B119,'[1]Table 57'!$B$14:$B$17,0))*1000,0)</f>
        <v>0</v>
      </c>
      <c r="G119" s="5">
        <f>IFERROR(INDEX('[1]Table 57'!G$14:G$17,MATCH($B119,'[1]Table 57'!$B$14:$B$17,0))*1000,0)</f>
        <v>0</v>
      </c>
      <c r="H119" s="5">
        <f>IFERROR(INDEX('[1]Table 57'!H$14:H$17,MATCH($B119,'[1]Table 57'!$B$14:$B$17,0))*1000,0)</f>
        <v>0</v>
      </c>
      <c r="I119" s="5">
        <f>IFERROR(INDEX('[1]Table 57'!I$14:I$17,MATCH($B119,'[1]Table 57'!$B$14:$B$17,0))*1000,0)</f>
        <v>0</v>
      </c>
      <c r="J119" s="5">
        <f>IFERROR(INDEX('[1]Table 57'!J$14:J$17,MATCH($B119,'[1]Table 57'!$B$14:$B$17,0))*1000,0)</f>
        <v>0</v>
      </c>
      <c r="K119" s="5">
        <f>IFERROR(INDEX('[1]Table 57'!K$14:K$17,MATCH($B119,'[1]Table 57'!$B$14:$B$17,0))*1000,0)</f>
        <v>0</v>
      </c>
      <c r="L119" s="5">
        <f>IFERROR(INDEX('[1]Table 57'!L$14:L$17,MATCH($B119,'[1]Table 57'!$B$14:$B$17,0))*1000,0)</f>
        <v>0</v>
      </c>
      <c r="M119" s="5">
        <f>IFERROR(INDEX('[1]Table 57'!M$14:M$17,MATCH($B119,'[1]Table 57'!$B$14:$B$17,0))*1000,0)</f>
        <v>0</v>
      </c>
      <c r="N119" s="5">
        <f>IFERROR(INDEX('[1]Table 57'!N$14:N$17,MATCH($B119,'[1]Table 57'!$B$14:$B$17,0))*1000,0)</f>
        <v>0</v>
      </c>
      <c r="O119" s="5">
        <f>IFERROR(INDEX('[1]Table 57'!O$14:O$17,MATCH($B119,'[1]Table 57'!$B$14:$B$17,0))*1000,0)</f>
        <v>0</v>
      </c>
      <c r="P119" s="5">
        <f>IFERROR(INDEX('[1]Table 57'!P$14:P$17,MATCH($B119,'[1]Table 57'!$B$14:$B$17,0))*1000,0)</f>
        <v>0</v>
      </c>
      <c r="Q119" s="5">
        <f>IFERROR(INDEX('[1]Table 57'!Q$14:Q$17,MATCH($B119,'[1]Table 57'!$B$14:$B$17,0))*1000,0)</f>
        <v>0</v>
      </c>
      <c r="R119" s="5">
        <f>IFERROR(INDEX('[1]Table 57'!R$14:R$17,MATCH($B119,'[1]Table 57'!$B$14:$B$17,0))*1000,0)</f>
        <v>0</v>
      </c>
      <c r="S119" s="5">
        <f>IFERROR(INDEX('[1]Table 57'!S$14:S$17,MATCH($B119,'[1]Table 57'!$B$14:$B$17,0))*1000,0)</f>
        <v>0</v>
      </c>
      <c r="T119" s="5">
        <f>IFERROR(INDEX('[1]Table 57'!T$14:T$17,MATCH($B119,'[1]Table 57'!$B$14:$B$17,0))*1000,0)</f>
        <v>0</v>
      </c>
      <c r="U119" s="5">
        <f>IFERROR(INDEX('[1]Table 57'!U$14:U$17,MATCH($B119,'[1]Table 57'!$B$14:$B$17,0))*1000,0)</f>
        <v>0</v>
      </c>
      <c r="V119" s="5">
        <f>IFERROR(INDEX('[1]Table 57'!V$14:V$17,MATCH($B119,'[1]Table 57'!$B$14:$B$17,0))*1000,0)</f>
        <v>0</v>
      </c>
      <c r="W119" s="5">
        <f>IFERROR(INDEX('[1]Table 57'!W$14:W$17,MATCH($B119,'[1]Table 57'!$B$14:$B$17,0))*1000,0)</f>
        <v>0</v>
      </c>
      <c r="Z119" s="23" t="s">
        <v>32</v>
      </c>
    </row>
    <row r="120" spans="2:26" outlineLevel="1" x14ac:dyDescent="0.25">
      <c r="B120" s="4" t="s">
        <v>28</v>
      </c>
      <c r="C120" s="5">
        <f>IFERROR(INDEX('[1]Table 57'!C$14:C$17,MATCH($B120,'[1]Table 57'!$B$14:$B$17,0))*1000,0)</f>
        <v>0</v>
      </c>
      <c r="D120" s="5">
        <f>IFERROR(INDEX('[1]Table 57'!D$14:D$17,MATCH($B120,'[1]Table 57'!$B$14:$B$17,0))*1000,0)</f>
        <v>0</v>
      </c>
      <c r="E120" s="5">
        <f>IFERROR(INDEX('[1]Table 57'!E$14:E$17,MATCH($B120,'[1]Table 57'!$B$14:$B$17,0))*1000,0)</f>
        <v>0</v>
      </c>
      <c r="F120" s="5">
        <f>IFERROR(INDEX('[1]Table 57'!F$14:F$17,MATCH($B120,'[1]Table 57'!$B$14:$B$17,0))*1000,0)</f>
        <v>0</v>
      </c>
      <c r="G120" s="5">
        <f>IFERROR(INDEX('[1]Table 57'!G$14:G$17,MATCH($B120,'[1]Table 57'!$B$14:$B$17,0))*1000,0)</f>
        <v>0</v>
      </c>
      <c r="H120" s="5">
        <f>IFERROR(INDEX('[1]Table 57'!H$14:H$17,MATCH($B120,'[1]Table 57'!$B$14:$B$17,0))*1000,0)</f>
        <v>0</v>
      </c>
      <c r="I120" s="5">
        <f>IFERROR(INDEX('[1]Table 57'!I$14:I$17,MATCH($B120,'[1]Table 57'!$B$14:$B$17,0))*1000,0)</f>
        <v>0</v>
      </c>
      <c r="J120" s="5">
        <f>IFERROR(INDEX('[1]Table 57'!J$14:J$17,MATCH($B120,'[1]Table 57'!$B$14:$B$17,0))*1000,0)</f>
        <v>0</v>
      </c>
      <c r="K120" s="5">
        <f>IFERROR(INDEX('[1]Table 57'!K$14:K$17,MATCH($B120,'[1]Table 57'!$B$14:$B$17,0))*1000,0)</f>
        <v>0</v>
      </c>
      <c r="L120" s="5">
        <f>IFERROR(INDEX('[1]Table 57'!L$14:L$17,MATCH($B120,'[1]Table 57'!$B$14:$B$17,0))*1000,0)</f>
        <v>0</v>
      </c>
      <c r="M120" s="5">
        <f>IFERROR(INDEX('[1]Table 57'!M$14:M$17,MATCH($B120,'[1]Table 57'!$B$14:$B$17,0))*1000,0)</f>
        <v>0</v>
      </c>
      <c r="N120" s="5">
        <f>IFERROR(INDEX('[1]Table 57'!N$14:N$17,MATCH($B120,'[1]Table 57'!$B$14:$B$17,0))*1000,0)</f>
        <v>0</v>
      </c>
      <c r="O120" s="5">
        <f>IFERROR(INDEX('[1]Table 57'!O$14:O$17,MATCH($B120,'[1]Table 57'!$B$14:$B$17,0))*1000,0)</f>
        <v>0</v>
      </c>
      <c r="P120" s="5">
        <f>IFERROR(INDEX('[1]Table 57'!P$14:P$17,MATCH($B120,'[1]Table 57'!$B$14:$B$17,0))*1000,0)</f>
        <v>0</v>
      </c>
      <c r="Q120" s="5">
        <f>IFERROR(INDEX('[1]Table 57'!Q$14:Q$17,MATCH($B120,'[1]Table 57'!$B$14:$B$17,0))*1000,0)</f>
        <v>0</v>
      </c>
      <c r="R120" s="5">
        <f>IFERROR(INDEX('[1]Table 57'!R$14:R$17,MATCH($B120,'[1]Table 57'!$B$14:$B$17,0))*1000,0)</f>
        <v>0</v>
      </c>
      <c r="S120" s="5">
        <f>IFERROR(INDEX('[1]Table 57'!S$14:S$17,MATCH($B120,'[1]Table 57'!$B$14:$B$17,0))*1000,0)</f>
        <v>0</v>
      </c>
      <c r="T120" s="5">
        <f>IFERROR(INDEX('[1]Table 57'!T$14:T$17,MATCH($B120,'[1]Table 57'!$B$14:$B$17,0))*1000,0)</f>
        <v>0</v>
      </c>
      <c r="U120" s="5">
        <f>IFERROR(INDEX('[1]Table 57'!U$14:U$17,MATCH($B120,'[1]Table 57'!$B$14:$B$17,0))*1000,0)</f>
        <v>0</v>
      </c>
      <c r="V120" s="5">
        <f>IFERROR(INDEX('[1]Table 57'!V$14:V$17,MATCH($B120,'[1]Table 57'!$B$14:$B$17,0))*1000,0)</f>
        <v>0</v>
      </c>
      <c r="W120" s="5">
        <f>IFERROR(INDEX('[1]Table 57'!W$14:W$17,MATCH($B120,'[1]Table 57'!$B$14:$B$17,0))*1000,0)</f>
        <v>0</v>
      </c>
      <c r="Z120" s="23" t="s">
        <v>32</v>
      </c>
    </row>
    <row r="121" spans="2:26" outlineLevel="1" x14ac:dyDescent="0.25">
      <c r="B121" s="4" t="s">
        <v>22</v>
      </c>
      <c r="C121" s="5">
        <f>IFERROR(INDEX('[1]Table 57'!C$14:C$17,MATCH($B121,'[1]Table 57'!$B$14:$B$17,0))*1000,0)</f>
        <v>0</v>
      </c>
      <c r="D121" s="5">
        <f>IFERROR(INDEX('[1]Table 57'!D$14:D$17,MATCH($B121,'[1]Table 57'!$B$14:$B$17,0))*1000,0)</f>
        <v>0</v>
      </c>
      <c r="E121" s="5">
        <f>IFERROR(INDEX('[1]Table 57'!E$14:E$17,MATCH($B121,'[1]Table 57'!$B$14:$B$17,0))*1000,0)</f>
        <v>0</v>
      </c>
      <c r="F121" s="5">
        <f>IFERROR(INDEX('[1]Table 57'!F$14:F$17,MATCH($B121,'[1]Table 57'!$B$14:$B$17,0))*1000,0)</f>
        <v>0</v>
      </c>
      <c r="G121" s="5">
        <f>IFERROR(INDEX('[1]Table 57'!G$14:G$17,MATCH($B121,'[1]Table 57'!$B$14:$B$17,0))*1000,0)</f>
        <v>0</v>
      </c>
      <c r="H121" s="5">
        <f>IFERROR(INDEX('[1]Table 57'!H$14:H$17,MATCH($B121,'[1]Table 57'!$B$14:$B$17,0))*1000,0)</f>
        <v>0</v>
      </c>
      <c r="I121" s="5">
        <f>IFERROR(INDEX('[1]Table 57'!I$14:I$17,MATCH($B121,'[1]Table 57'!$B$14:$B$17,0))*1000,0)</f>
        <v>0</v>
      </c>
      <c r="J121" s="5">
        <f>IFERROR(INDEX('[1]Table 57'!J$14:J$17,MATCH($B121,'[1]Table 57'!$B$14:$B$17,0))*1000,0)</f>
        <v>0</v>
      </c>
      <c r="K121" s="5">
        <f>IFERROR(INDEX('[1]Table 57'!K$14:K$17,MATCH($B121,'[1]Table 57'!$B$14:$B$17,0))*1000,0)</f>
        <v>0</v>
      </c>
      <c r="L121" s="5">
        <f>IFERROR(INDEX('[1]Table 57'!L$14:L$17,MATCH($B121,'[1]Table 57'!$B$14:$B$17,0))*1000,0)</f>
        <v>0</v>
      </c>
      <c r="M121" s="5">
        <f>IFERROR(INDEX('[1]Table 57'!M$14:M$17,MATCH($B121,'[1]Table 57'!$B$14:$B$17,0))*1000,0)</f>
        <v>0</v>
      </c>
      <c r="N121" s="5">
        <f>IFERROR(INDEX('[1]Table 57'!N$14:N$17,MATCH($B121,'[1]Table 57'!$B$14:$B$17,0))*1000,0)</f>
        <v>0</v>
      </c>
      <c r="O121" s="5">
        <f>IFERROR(INDEX('[1]Table 57'!O$14:O$17,MATCH($B121,'[1]Table 57'!$B$14:$B$17,0))*1000,0)</f>
        <v>0</v>
      </c>
      <c r="P121" s="5">
        <f>IFERROR(INDEX('[1]Table 57'!P$14:P$17,MATCH($B121,'[1]Table 57'!$B$14:$B$17,0))*1000,0)</f>
        <v>0</v>
      </c>
      <c r="Q121" s="5">
        <f>IFERROR(INDEX('[1]Table 57'!Q$14:Q$17,MATCH($B121,'[1]Table 57'!$B$14:$B$17,0))*1000,0)</f>
        <v>0</v>
      </c>
      <c r="R121" s="5">
        <f>IFERROR(INDEX('[1]Table 57'!R$14:R$17,MATCH($B121,'[1]Table 57'!$B$14:$B$17,0))*1000,0)</f>
        <v>0</v>
      </c>
      <c r="S121" s="5">
        <f>IFERROR(INDEX('[1]Table 57'!S$14:S$17,MATCH($B121,'[1]Table 57'!$B$14:$B$17,0))*1000,0)</f>
        <v>0</v>
      </c>
      <c r="T121" s="5">
        <f>IFERROR(INDEX('[1]Table 57'!T$14:T$17,MATCH($B121,'[1]Table 57'!$B$14:$B$17,0))*1000,0)</f>
        <v>0</v>
      </c>
      <c r="U121" s="5">
        <f>IFERROR(INDEX('[1]Table 57'!U$14:U$17,MATCH($B121,'[1]Table 57'!$B$14:$B$17,0))*1000,0)</f>
        <v>0</v>
      </c>
      <c r="V121" s="5">
        <f>IFERROR(INDEX('[1]Table 57'!V$14:V$17,MATCH($B121,'[1]Table 57'!$B$14:$B$17,0))*1000,0)</f>
        <v>0</v>
      </c>
      <c r="W121" s="5">
        <f>IFERROR(INDEX('[1]Table 57'!W$14:W$17,MATCH($B121,'[1]Table 57'!$B$14:$B$17,0))*1000,0)</f>
        <v>0</v>
      </c>
      <c r="Z121" s="23" t="s">
        <v>32</v>
      </c>
    </row>
    <row r="122" spans="2:26" outlineLevel="1" x14ac:dyDescent="0.25">
      <c r="B122" s="4" t="s">
        <v>1</v>
      </c>
      <c r="C122" s="5">
        <f>IFERROR(INDEX('[1]Table 57'!C$14:C$17,MATCH($B122,'[1]Table 57'!$B$14:$B$17,0))*1000,0)</f>
        <v>0</v>
      </c>
      <c r="D122" s="5">
        <f>IFERROR(INDEX('[1]Table 57'!D$14:D$17,MATCH($B122,'[1]Table 57'!$B$14:$B$17,0))*1000,0)</f>
        <v>0</v>
      </c>
      <c r="E122" s="5">
        <f>IFERROR(INDEX('[1]Table 57'!E$14:E$17,MATCH($B122,'[1]Table 57'!$B$14:$B$17,0))*1000,0)</f>
        <v>0</v>
      </c>
      <c r="F122" s="5">
        <f>IFERROR(INDEX('[1]Table 57'!F$14:F$17,MATCH($B122,'[1]Table 57'!$B$14:$B$17,0))*1000,0)</f>
        <v>0</v>
      </c>
      <c r="G122" s="5">
        <f>IFERROR(INDEX('[1]Table 57'!G$14:G$17,MATCH($B122,'[1]Table 57'!$B$14:$B$17,0))*1000,0)</f>
        <v>0</v>
      </c>
      <c r="H122" s="5">
        <f>IFERROR(INDEX('[1]Table 57'!H$14:H$17,MATCH($B122,'[1]Table 57'!$B$14:$B$17,0))*1000,0)</f>
        <v>0</v>
      </c>
      <c r="I122" s="5">
        <f>IFERROR(INDEX('[1]Table 57'!I$14:I$17,MATCH($B122,'[1]Table 57'!$B$14:$B$17,0))*1000,0)</f>
        <v>0</v>
      </c>
      <c r="J122" s="5">
        <f>IFERROR(INDEX('[1]Table 57'!J$14:J$17,MATCH($B122,'[1]Table 57'!$B$14:$B$17,0))*1000,0)</f>
        <v>0</v>
      </c>
      <c r="K122" s="5">
        <f>IFERROR(INDEX('[1]Table 57'!K$14:K$17,MATCH($B122,'[1]Table 57'!$B$14:$B$17,0))*1000,0)</f>
        <v>0</v>
      </c>
      <c r="L122" s="5">
        <f>IFERROR(INDEX('[1]Table 57'!L$14:L$17,MATCH($B122,'[1]Table 57'!$B$14:$B$17,0))*1000,0)</f>
        <v>0</v>
      </c>
      <c r="M122" s="5">
        <f>IFERROR(INDEX('[1]Table 57'!M$14:M$17,MATCH($B122,'[1]Table 57'!$B$14:$B$17,0))*1000,0)</f>
        <v>0</v>
      </c>
      <c r="N122" s="5">
        <f>IFERROR(INDEX('[1]Table 57'!N$14:N$17,MATCH($B122,'[1]Table 57'!$B$14:$B$17,0))*1000,0)</f>
        <v>0</v>
      </c>
      <c r="O122" s="5">
        <f>IFERROR(INDEX('[1]Table 57'!O$14:O$17,MATCH($B122,'[1]Table 57'!$B$14:$B$17,0))*1000,0)</f>
        <v>0</v>
      </c>
      <c r="P122" s="5">
        <f>IFERROR(INDEX('[1]Table 57'!P$14:P$17,MATCH($B122,'[1]Table 57'!$B$14:$B$17,0))*1000,0)</f>
        <v>0</v>
      </c>
      <c r="Q122" s="5">
        <f>IFERROR(INDEX('[1]Table 57'!Q$14:Q$17,MATCH($B122,'[1]Table 57'!$B$14:$B$17,0))*1000,0)</f>
        <v>0</v>
      </c>
      <c r="R122" s="5">
        <f>IFERROR(INDEX('[1]Table 57'!R$14:R$17,MATCH($B122,'[1]Table 57'!$B$14:$B$17,0))*1000,0)</f>
        <v>0</v>
      </c>
      <c r="S122" s="5">
        <f>IFERROR(INDEX('[1]Table 57'!S$14:S$17,MATCH($B122,'[1]Table 57'!$B$14:$B$17,0))*1000,0)</f>
        <v>0</v>
      </c>
      <c r="T122" s="5">
        <f>IFERROR(INDEX('[1]Table 57'!T$14:T$17,MATCH($B122,'[1]Table 57'!$B$14:$B$17,0))*1000,0)</f>
        <v>0</v>
      </c>
      <c r="U122" s="5">
        <f>IFERROR(INDEX('[1]Table 57'!U$14:U$17,MATCH($B122,'[1]Table 57'!$B$14:$B$17,0))*1000,0)</f>
        <v>0</v>
      </c>
      <c r="V122" s="5">
        <f>IFERROR(INDEX('[1]Table 57'!V$14:V$17,MATCH($B122,'[1]Table 57'!$B$14:$B$17,0))*1000,0)</f>
        <v>0</v>
      </c>
      <c r="W122" s="5">
        <f>IFERROR(INDEX('[1]Table 57'!W$14:W$17,MATCH($B122,'[1]Table 57'!$B$14:$B$17,0))*1000,0)</f>
        <v>0</v>
      </c>
      <c r="Z122" s="23" t="s">
        <v>32</v>
      </c>
    </row>
    <row r="123" spans="2:26" outlineLevel="1" x14ac:dyDescent="0.25">
      <c r="B123" s="16" t="s">
        <v>13</v>
      </c>
      <c r="C123" s="21">
        <f t="shared" ref="C123:W123" si="88">SUM(C113:C122)</f>
        <v>156278.152</v>
      </c>
      <c r="D123" s="21">
        <f t="shared" si="88"/>
        <v>178583.65000000002</v>
      </c>
      <c r="E123" s="21">
        <f t="shared" si="88"/>
        <v>172649.03200000001</v>
      </c>
      <c r="F123" s="21">
        <f t="shared" si="88"/>
        <v>202336.05900000001</v>
      </c>
      <c r="G123" s="21">
        <f t="shared" si="88"/>
        <v>224352.01699999999</v>
      </c>
      <c r="H123" s="21">
        <f t="shared" si="88"/>
        <v>209069.53599999996</v>
      </c>
      <c r="I123" s="21">
        <f t="shared" si="88"/>
        <v>242839.38599999997</v>
      </c>
      <c r="J123" s="21">
        <f t="shared" si="88"/>
        <v>249411.185</v>
      </c>
      <c r="K123" s="21">
        <f t="shared" si="88"/>
        <v>262762.30100000004</v>
      </c>
      <c r="L123" s="21">
        <f t="shared" si="88"/>
        <v>279021.2</v>
      </c>
      <c r="M123" s="21">
        <f t="shared" si="88"/>
        <v>312740.33899999998</v>
      </c>
      <c r="N123" s="21">
        <f t="shared" si="88"/>
        <v>306195.402</v>
      </c>
      <c r="O123" s="21">
        <f t="shared" si="88"/>
        <v>303477.50599999999</v>
      </c>
      <c r="P123" s="21">
        <f t="shared" si="88"/>
        <v>317725.34599999996</v>
      </c>
      <c r="Q123" s="21">
        <f t="shared" si="88"/>
        <v>309357.06999999995</v>
      </c>
      <c r="R123" s="21">
        <f t="shared" si="88"/>
        <v>296524.40599999996</v>
      </c>
      <c r="S123" s="21">
        <f t="shared" si="88"/>
        <v>288388.85199999996</v>
      </c>
      <c r="T123" s="21">
        <f t="shared" si="88"/>
        <v>295830.29200000002</v>
      </c>
      <c r="U123" s="21">
        <f t="shared" si="88"/>
        <v>310836.26299999998</v>
      </c>
      <c r="V123" s="21">
        <f t="shared" si="88"/>
        <v>305766.64300000004</v>
      </c>
      <c r="W123" s="21">
        <f t="shared" si="88"/>
        <v>268723.20799999998</v>
      </c>
    </row>
    <row r="124" spans="2:26" outlineLevel="1" x14ac:dyDescent="0.25">
      <c r="B124" s="29" t="s">
        <v>46</v>
      </c>
      <c r="C124" s="28">
        <f t="shared" ref="C124:W124" si="89">C123/C105/1000</f>
        <v>7.7613217902568563E-3</v>
      </c>
      <c r="D124" s="28">
        <f t="shared" si="89"/>
        <v>7.7339473326027202E-3</v>
      </c>
      <c r="E124" s="28">
        <f t="shared" si="89"/>
        <v>7.6900677027668717E-3</v>
      </c>
      <c r="F124" s="28">
        <f t="shared" si="89"/>
        <v>7.5932307847990169E-3</v>
      </c>
      <c r="G124" s="28">
        <f t="shared" si="89"/>
        <v>7.4953144643049342E-3</v>
      </c>
      <c r="H124" s="28">
        <f t="shared" si="89"/>
        <v>7.4324343849713924E-3</v>
      </c>
      <c r="I124" s="28">
        <f t="shared" si="89"/>
        <v>6.7228711246575144E-3</v>
      </c>
      <c r="J124" s="28">
        <f t="shared" si="89"/>
        <v>6.576642801279035E-3</v>
      </c>
      <c r="K124" s="28">
        <f t="shared" si="89"/>
        <v>6.7192918776215462E-3</v>
      </c>
      <c r="L124" s="28">
        <f t="shared" si="89"/>
        <v>7.1482716463946924E-3</v>
      </c>
      <c r="M124" s="28">
        <f t="shared" si="89"/>
        <v>6.6789567910804405E-3</v>
      </c>
      <c r="N124" s="28">
        <f t="shared" si="89"/>
        <v>6.5876115013244066E-3</v>
      </c>
      <c r="O124" s="28">
        <f t="shared" si="89"/>
        <v>6.4831746780124747E-3</v>
      </c>
      <c r="P124" s="28">
        <f t="shared" si="89"/>
        <v>6.3900017095334105E-3</v>
      </c>
      <c r="Q124" s="28">
        <f t="shared" si="89"/>
        <v>6.2880656065468585E-3</v>
      </c>
      <c r="R124" s="28">
        <f t="shared" si="89"/>
        <v>6.1794513080346463E-3</v>
      </c>
      <c r="S124" s="28">
        <f t="shared" si="89"/>
        <v>6.0673061637841075E-3</v>
      </c>
      <c r="T124" s="28">
        <f t="shared" si="89"/>
        <v>5.9778466351719378E-3</v>
      </c>
      <c r="U124" s="28">
        <f t="shared" si="89"/>
        <v>5.8859272261200654E-3</v>
      </c>
      <c r="V124" s="28">
        <f t="shared" si="89"/>
        <v>5.7804779195098415E-3</v>
      </c>
      <c r="W124" s="28">
        <f t="shared" si="89"/>
        <v>5.7068706273134071E-3</v>
      </c>
    </row>
    <row r="125" spans="2:26" outlineLevel="1" x14ac:dyDescent="0.25"/>
    <row r="126" spans="2:26" outlineLevel="1" x14ac:dyDescent="0.25">
      <c r="B126" s="4" t="s">
        <v>23</v>
      </c>
      <c r="C126" s="12">
        <f t="shared" ref="C126:W126" si="90">IFERROR(C113/C123,0)</f>
        <v>0</v>
      </c>
      <c r="D126" s="12">
        <f t="shared" si="90"/>
        <v>0</v>
      </c>
      <c r="E126" s="12">
        <f t="shared" si="90"/>
        <v>0</v>
      </c>
      <c r="F126" s="12">
        <f t="shared" si="90"/>
        <v>0</v>
      </c>
      <c r="G126" s="12">
        <f t="shared" si="90"/>
        <v>0</v>
      </c>
      <c r="H126" s="12">
        <f t="shared" si="90"/>
        <v>0</v>
      </c>
      <c r="I126" s="12">
        <f t="shared" si="90"/>
        <v>0</v>
      </c>
      <c r="J126" s="12">
        <f t="shared" si="90"/>
        <v>0</v>
      </c>
      <c r="K126" s="12">
        <f t="shared" si="90"/>
        <v>0</v>
      </c>
      <c r="L126" s="12">
        <f t="shared" si="90"/>
        <v>0</v>
      </c>
      <c r="M126" s="12">
        <f t="shared" si="90"/>
        <v>0</v>
      </c>
      <c r="N126" s="12">
        <f t="shared" si="90"/>
        <v>0</v>
      </c>
      <c r="O126" s="12">
        <f t="shared" si="90"/>
        <v>0</v>
      </c>
      <c r="P126" s="12">
        <f t="shared" si="90"/>
        <v>0</v>
      </c>
      <c r="Q126" s="12">
        <f t="shared" si="90"/>
        <v>0</v>
      </c>
      <c r="R126" s="12">
        <f t="shared" si="90"/>
        <v>0</v>
      </c>
      <c r="S126" s="12">
        <f t="shared" si="90"/>
        <v>0</v>
      </c>
      <c r="T126" s="12">
        <f t="shared" si="90"/>
        <v>0</v>
      </c>
      <c r="U126" s="12">
        <f t="shared" si="90"/>
        <v>0</v>
      </c>
      <c r="V126" s="12">
        <f t="shared" si="90"/>
        <v>0</v>
      </c>
      <c r="W126" s="12">
        <f t="shared" si="90"/>
        <v>0</v>
      </c>
    </row>
    <row r="127" spans="2:26" outlineLevel="1" x14ac:dyDescent="0.25">
      <c r="B127" s="4" t="s">
        <v>24</v>
      </c>
      <c r="C127" s="12">
        <f t="shared" ref="C127:W127" si="91">IFERROR(C114/C123,0)</f>
        <v>0</v>
      </c>
      <c r="D127" s="12">
        <f t="shared" si="91"/>
        <v>0</v>
      </c>
      <c r="E127" s="12">
        <f t="shared" si="91"/>
        <v>0</v>
      </c>
      <c r="F127" s="12">
        <f t="shared" si="91"/>
        <v>0</v>
      </c>
      <c r="G127" s="12">
        <f t="shared" si="91"/>
        <v>0</v>
      </c>
      <c r="H127" s="12">
        <f t="shared" si="91"/>
        <v>0</v>
      </c>
      <c r="I127" s="12">
        <f t="shared" si="91"/>
        <v>0</v>
      </c>
      <c r="J127" s="12">
        <f t="shared" si="91"/>
        <v>0</v>
      </c>
      <c r="K127" s="12">
        <f t="shared" si="91"/>
        <v>0</v>
      </c>
      <c r="L127" s="12">
        <f t="shared" si="91"/>
        <v>0</v>
      </c>
      <c r="M127" s="12">
        <f t="shared" si="91"/>
        <v>0</v>
      </c>
      <c r="N127" s="12">
        <f t="shared" si="91"/>
        <v>0</v>
      </c>
      <c r="O127" s="12">
        <f t="shared" si="91"/>
        <v>0</v>
      </c>
      <c r="P127" s="12">
        <f t="shared" si="91"/>
        <v>0</v>
      </c>
      <c r="Q127" s="12">
        <f t="shared" si="91"/>
        <v>0</v>
      </c>
      <c r="R127" s="12">
        <f t="shared" si="91"/>
        <v>0</v>
      </c>
      <c r="S127" s="12">
        <f t="shared" si="91"/>
        <v>0</v>
      </c>
      <c r="T127" s="12">
        <f t="shared" si="91"/>
        <v>0</v>
      </c>
      <c r="U127" s="12">
        <f t="shared" si="91"/>
        <v>0</v>
      </c>
      <c r="V127" s="12">
        <f t="shared" si="91"/>
        <v>0</v>
      </c>
      <c r="W127" s="12">
        <f t="shared" si="91"/>
        <v>0</v>
      </c>
    </row>
    <row r="128" spans="2:26" outlineLevel="1" x14ac:dyDescent="0.25">
      <c r="B128" s="4" t="s">
        <v>21</v>
      </c>
      <c r="C128" s="12">
        <f t="shared" ref="C128:W128" si="92">IFERROR(C115/C123,0)</f>
        <v>0.39022247972320534</v>
      </c>
      <c r="D128" s="12">
        <f t="shared" si="92"/>
        <v>0.41250769597328757</v>
      </c>
      <c r="E128" s="12">
        <f t="shared" si="92"/>
        <v>0.44399266600000392</v>
      </c>
      <c r="F128" s="12">
        <f t="shared" si="92"/>
        <v>0.46450917085421733</v>
      </c>
      <c r="G128" s="12">
        <f t="shared" si="92"/>
        <v>0.45538708929904564</v>
      </c>
      <c r="H128" s="12">
        <f t="shared" si="92"/>
        <v>0.48277707470494413</v>
      </c>
      <c r="I128" s="12">
        <f t="shared" si="92"/>
        <v>0.48912752151333477</v>
      </c>
      <c r="J128" s="12">
        <f t="shared" si="92"/>
        <v>0.50367986102948836</v>
      </c>
      <c r="K128" s="12">
        <f t="shared" si="92"/>
        <v>0.50885356267298032</v>
      </c>
      <c r="L128" s="12">
        <f t="shared" si="92"/>
        <v>0.51274566950468281</v>
      </c>
      <c r="M128" s="12">
        <f t="shared" si="92"/>
        <v>0.53412038413119456</v>
      </c>
      <c r="N128" s="12">
        <f t="shared" si="92"/>
        <v>0.54423967150231733</v>
      </c>
      <c r="O128" s="12">
        <f t="shared" si="92"/>
        <v>0.52937434183342746</v>
      </c>
      <c r="P128" s="12">
        <f t="shared" si="92"/>
        <v>0.52683445028021159</v>
      </c>
      <c r="Q128" s="12">
        <f t="shared" si="92"/>
        <v>0.51802846464766428</v>
      </c>
      <c r="R128" s="12">
        <f t="shared" si="92"/>
        <v>0.49711476363264345</v>
      </c>
      <c r="S128" s="12">
        <f t="shared" si="92"/>
        <v>0.46863588887964364</v>
      </c>
      <c r="T128" s="12">
        <f t="shared" si="92"/>
        <v>0.47921245671487889</v>
      </c>
      <c r="U128" s="12">
        <f t="shared" si="92"/>
        <v>0.50169347840859868</v>
      </c>
      <c r="V128" s="12">
        <f t="shared" si="92"/>
        <v>0.49117544519072992</v>
      </c>
      <c r="W128" s="12">
        <f t="shared" si="92"/>
        <v>0.52901264114114033</v>
      </c>
    </row>
    <row r="129" spans="1:23" outlineLevel="1" x14ac:dyDescent="0.25">
      <c r="B129" s="4" t="s">
        <v>26</v>
      </c>
      <c r="C129" s="12">
        <f t="shared" ref="C129:W129" si="93">IFERROR(C116/C123,0)</f>
        <v>0</v>
      </c>
      <c r="D129" s="12">
        <f t="shared" si="93"/>
        <v>0</v>
      </c>
      <c r="E129" s="12">
        <f t="shared" si="93"/>
        <v>0</v>
      </c>
      <c r="F129" s="12">
        <f t="shared" si="93"/>
        <v>0</v>
      </c>
      <c r="G129" s="12">
        <f t="shared" si="93"/>
        <v>0</v>
      </c>
      <c r="H129" s="12">
        <f t="shared" si="93"/>
        <v>0</v>
      </c>
      <c r="I129" s="12">
        <f t="shared" si="93"/>
        <v>0</v>
      </c>
      <c r="J129" s="12">
        <f t="shared" si="93"/>
        <v>0</v>
      </c>
      <c r="K129" s="12">
        <f t="shared" si="93"/>
        <v>0</v>
      </c>
      <c r="L129" s="12">
        <f t="shared" si="93"/>
        <v>0</v>
      </c>
      <c r="M129" s="12">
        <f t="shared" si="93"/>
        <v>0</v>
      </c>
      <c r="N129" s="12">
        <f t="shared" si="93"/>
        <v>0</v>
      </c>
      <c r="O129" s="12">
        <f t="shared" si="93"/>
        <v>0</v>
      </c>
      <c r="P129" s="12">
        <f t="shared" si="93"/>
        <v>0</v>
      </c>
      <c r="Q129" s="12">
        <f t="shared" si="93"/>
        <v>0</v>
      </c>
      <c r="R129" s="12">
        <f t="shared" si="93"/>
        <v>0</v>
      </c>
      <c r="S129" s="12">
        <f t="shared" si="93"/>
        <v>0</v>
      </c>
      <c r="T129" s="12">
        <f t="shared" si="93"/>
        <v>0</v>
      </c>
      <c r="U129" s="12">
        <f t="shared" si="93"/>
        <v>0</v>
      </c>
      <c r="V129" s="12">
        <f t="shared" si="93"/>
        <v>0</v>
      </c>
      <c r="W129" s="12">
        <f t="shared" si="93"/>
        <v>0</v>
      </c>
    </row>
    <row r="130" spans="1:23" outlineLevel="1" x14ac:dyDescent="0.25">
      <c r="B130" s="4" t="s">
        <v>25</v>
      </c>
      <c r="C130" s="12">
        <f t="shared" ref="C130:W130" si="94">IFERROR(C117/C123,0)</f>
        <v>0.60977752027679477</v>
      </c>
      <c r="D130" s="12">
        <f t="shared" si="94"/>
        <v>0.58749230402671238</v>
      </c>
      <c r="E130" s="12">
        <f t="shared" si="94"/>
        <v>0.55600733399999602</v>
      </c>
      <c r="F130" s="12">
        <f t="shared" si="94"/>
        <v>0.53549082914578261</v>
      </c>
      <c r="G130" s="12">
        <f t="shared" si="94"/>
        <v>0.54461291070095441</v>
      </c>
      <c r="H130" s="12">
        <f t="shared" si="94"/>
        <v>0.51470838869609403</v>
      </c>
      <c r="I130" s="12">
        <f t="shared" si="94"/>
        <v>0.50827710460444009</v>
      </c>
      <c r="J130" s="12">
        <f t="shared" si="94"/>
        <v>0.48615633256383428</v>
      </c>
      <c r="K130" s="12">
        <f t="shared" si="94"/>
        <v>0.48157988234392873</v>
      </c>
      <c r="L130" s="12">
        <f t="shared" si="94"/>
        <v>0.4763268705030298</v>
      </c>
      <c r="M130" s="12">
        <f t="shared" si="94"/>
        <v>0.45222536514549216</v>
      </c>
      <c r="N130" s="12">
        <f t="shared" si="94"/>
        <v>0.43515305954855577</v>
      </c>
      <c r="O130" s="12">
        <f t="shared" si="94"/>
        <v>0.44764114411827283</v>
      </c>
      <c r="P130" s="12">
        <f t="shared" si="94"/>
        <v>0.45317367283628673</v>
      </c>
      <c r="Q130" s="12">
        <f t="shared" si="94"/>
        <v>0.45978347286519111</v>
      </c>
      <c r="R130" s="12">
        <f t="shared" si="94"/>
        <v>0.50288523636735671</v>
      </c>
      <c r="S130" s="12">
        <f t="shared" si="94"/>
        <v>0.53136411112035642</v>
      </c>
      <c r="T130" s="12">
        <f t="shared" si="94"/>
        <v>0.520787543285121</v>
      </c>
      <c r="U130" s="12">
        <f t="shared" si="94"/>
        <v>0.49830652159140132</v>
      </c>
      <c r="V130" s="12">
        <f t="shared" si="94"/>
        <v>0.50882455480926991</v>
      </c>
      <c r="W130" s="12">
        <f t="shared" si="94"/>
        <v>0.47098735885885973</v>
      </c>
    </row>
    <row r="131" spans="1:23" outlineLevel="1" x14ac:dyDescent="0.25">
      <c r="B131" s="4" t="s">
        <v>0</v>
      </c>
      <c r="C131" s="12">
        <f t="shared" ref="C131:W131" si="95">IFERROR(C118/C123,0)</f>
        <v>0</v>
      </c>
      <c r="D131" s="12">
        <f t="shared" si="95"/>
        <v>0</v>
      </c>
      <c r="E131" s="12">
        <f t="shared" si="95"/>
        <v>0</v>
      </c>
      <c r="F131" s="12">
        <f t="shared" si="95"/>
        <v>0</v>
      </c>
      <c r="G131" s="12">
        <f t="shared" si="95"/>
        <v>0</v>
      </c>
      <c r="H131" s="12">
        <f t="shared" si="95"/>
        <v>2.5145365989619841E-3</v>
      </c>
      <c r="I131" s="12">
        <f t="shared" si="95"/>
        <v>2.5953738822251846E-3</v>
      </c>
      <c r="J131" s="12">
        <f t="shared" si="95"/>
        <v>1.0163806406677392E-2</v>
      </c>
      <c r="K131" s="12">
        <f t="shared" si="95"/>
        <v>9.5665549830909712E-3</v>
      </c>
      <c r="L131" s="12">
        <f t="shared" si="95"/>
        <v>1.0927459992287324E-2</v>
      </c>
      <c r="M131" s="12">
        <f t="shared" si="95"/>
        <v>1.365425072331331E-2</v>
      </c>
      <c r="N131" s="12">
        <f t="shared" si="95"/>
        <v>2.0607268949126806E-2</v>
      </c>
      <c r="O131" s="12">
        <f t="shared" si="95"/>
        <v>2.2984514048299844E-2</v>
      </c>
      <c r="P131" s="12">
        <f t="shared" si="95"/>
        <v>1.9991876883501767E-2</v>
      </c>
      <c r="Q131" s="12">
        <f t="shared" si="95"/>
        <v>2.2188062487144715E-2</v>
      </c>
      <c r="R131" s="12">
        <f t="shared" si="95"/>
        <v>0</v>
      </c>
      <c r="S131" s="12">
        <f t="shared" si="95"/>
        <v>0</v>
      </c>
      <c r="T131" s="12">
        <f t="shared" si="95"/>
        <v>0</v>
      </c>
      <c r="U131" s="12">
        <f t="shared" si="95"/>
        <v>0</v>
      </c>
      <c r="V131" s="12">
        <f t="shared" si="95"/>
        <v>0</v>
      </c>
      <c r="W131" s="12">
        <f t="shared" si="95"/>
        <v>0</v>
      </c>
    </row>
    <row r="132" spans="1:23" outlineLevel="1" x14ac:dyDescent="0.25">
      <c r="B132" s="4" t="s">
        <v>27</v>
      </c>
      <c r="C132" s="12">
        <f t="shared" ref="C132:W132" si="96">IFERROR(C119/C123,0)</f>
        <v>0</v>
      </c>
      <c r="D132" s="12">
        <f t="shared" si="96"/>
        <v>0</v>
      </c>
      <c r="E132" s="12">
        <f t="shared" si="96"/>
        <v>0</v>
      </c>
      <c r="F132" s="12">
        <f t="shared" si="96"/>
        <v>0</v>
      </c>
      <c r="G132" s="12">
        <f t="shared" si="96"/>
        <v>0</v>
      </c>
      <c r="H132" s="12">
        <f t="shared" si="96"/>
        <v>0</v>
      </c>
      <c r="I132" s="12">
        <f t="shared" si="96"/>
        <v>0</v>
      </c>
      <c r="J132" s="12">
        <f t="shared" si="96"/>
        <v>0</v>
      </c>
      <c r="K132" s="12">
        <f t="shared" si="96"/>
        <v>0</v>
      </c>
      <c r="L132" s="12">
        <f t="shared" si="96"/>
        <v>0</v>
      </c>
      <c r="M132" s="12">
        <f t="shared" si="96"/>
        <v>0</v>
      </c>
      <c r="N132" s="12">
        <f t="shared" si="96"/>
        <v>0</v>
      </c>
      <c r="O132" s="12">
        <f t="shared" si="96"/>
        <v>0</v>
      </c>
      <c r="P132" s="12">
        <f t="shared" si="96"/>
        <v>0</v>
      </c>
      <c r="Q132" s="12">
        <f t="shared" si="96"/>
        <v>0</v>
      </c>
      <c r="R132" s="12">
        <f t="shared" si="96"/>
        <v>0</v>
      </c>
      <c r="S132" s="12">
        <f t="shared" si="96"/>
        <v>0</v>
      </c>
      <c r="T132" s="12">
        <f t="shared" si="96"/>
        <v>0</v>
      </c>
      <c r="U132" s="12">
        <f t="shared" si="96"/>
        <v>0</v>
      </c>
      <c r="V132" s="12">
        <f t="shared" si="96"/>
        <v>0</v>
      </c>
      <c r="W132" s="12">
        <f t="shared" si="96"/>
        <v>0</v>
      </c>
    </row>
    <row r="133" spans="1:23" outlineLevel="1" x14ac:dyDescent="0.25">
      <c r="B133" s="4" t="s">
        <v>28</v>
      </c>
      <c r="C133" s="12">
        <f t="shared" ref="C133:W133" si="97">IFERROR(C120/C123,0)</f>
        <v>0</v>
      </c>
      <c r="D133" s="12">
        <f t="shared" si="97"/>
        <v>0</v>
      </c>
      <c r="E133" s="12">
        <f t="shared" si="97"/>
        <v>0</v>
      </c>
      <c r="F133" s="12">
        <f t="shared" si="97"/>
        <v>0</v>
      </c>
      <c r="G133" s="12">
        <f t="shared" si="97"/>
        <v>0</v>
      </c>
      <c r="H133" s="12">
        <f t="shared" si="97"/>
        <v>0</v>
      </c>
      <c r="I133" s="12">
        <f t="shared" si="97"/>
        <v>0</v>
      </c>
      <c r="J133" s="12">
        <f t="shared" si="97"/>
        <v>0</v>
      </c>
      <c r="K133" s="12">
        <f t="shared" si="97"/>
        <v>0</v>
      </c>
      <c r="L133" s="12">
        <f t="shared" si="97"/>
        <v>0</v>
      </c>
      <c r="M133" s="12">
        <f t="shared" si="97"/>
        <v>0</v>
      </c>
      <c r="N133" s="12">
        <f t="shared" si="97"/>
        <v>0</v>
      </c>
      <c r="O133" s="12">
        <f t="shared" si="97"/>
        <v>0</v>
      </c>
      <c r="P133" s="12">
        <f t="shared" si="97"/>
        <v>0</v>
      </c>
      <c r="Q133" s="12">
        <f t="shared" si="97"/>
        <v>0</v>
      </c>
      <c r="R133" s="12">
        <f t="shared" si="97"/>
        <v>0</v>
      </c>
      <c r="S133" s="12">
        <f t="shared" si="97"/>
        <v>0</v>
      </c>
      <c r="T133" s="12">
        <f t="shared" si="97"/>
        <v>0</v>
      </c>
      <c r="U133" s="12">
        <f t="shared" si="97"/>
        <v>0</v>
      </c>
      <c r="V133" s="12">
        <f t="shared" si="97"/>
        <v>0</v>
      </c>
      <c r="W133" s="12">
        <f t="shared" si="97"/>
        <v>0</v>
      </c>
    </row>
    <row r="134" spans="1:23" outlineLevel="1" x14ac:dyDescent="0.25">
      <c r="B134" s="4" t="s">
        <v>22</v>
      </c>
      <c r="C134" s="12">
        <f t="shared" ref="C134:W134" si="98">IFERROR(C121/C123,0)</f>
        <v>0</v>
      </c>
      <c r="D134" s="12">
        <f t="shared" si="98"/>
        <v>0</v>
      </c>
      <c r="E134" s="12">
        <f t="shared" si="98"/>
        <v>0</v>
      </c>
      <c r="F134" s="12">
        <f t="shared" si="98"/>
        <v>0</v>
      </c>
      <c r="G134" s="12">
        <f t="shared" si="98"/>
        <v>0</v>
      </c>
      <c r="H134" s="12">
        <f t="shared" si="98"/>
        <v>0</v>
      </c>
      <c r="I134" s="12">
        <f t="shared" si="98"/>
        <v>0</v>
      </c>
      <c r="J134" s="12">
        <f t="shared" si="98"/>
        <v>0</v>
      </c>
      <c r="K134" s="12">
        <f t="shared" si="98"/>
        <v>0</v>
      </c>
      <c r="L134" s="12">
        <f t="shared" si="98"/>
        <v>0</v>
      </c>
      <c r="M134" s="12">
        <f t="shared" si="98"/>
        <v>0</v>
      </c>
      <c r="N134" s="12">
        <f t="shared" si="98"/>
        <v>0</v>
      </c>
      <c r="O134" s="12">
        <f t="shared" si="98"/>
        <v>0</v>
      </c>
      <c r="P134" s="12">
        <f t="shared" si="98"/>
        <v>0</v>
      </c>
      <c r="Q134" s="12">
        <f t="shared" si="98"/>
        <v>0</v>
      </c>
      <c r="R134" s="12">
        <f t="shared" si="98"/>
        <v>0</v>
      </c>
      <c r="S134" s="12">
        <f t="shared" si="98"/>
        <v>0</v>
      </c>
      <c r="T134" s="12">
        <f t="shared" si="98"/>
        <v>0</v>
      </c>
      <c r="U134" s="12">
        <f t="shared" si="98"/>
        <v>0</v>
      </c>
      <c r="V134" s="12">
        <f t="shared" si="98"/>
        <v>0</v>
      </c>
      <c r="W134" s="12">
        <f t="shared" si="98"/>
        <v>0</v>
      </c>
    </row>
    <row r="135" spans="1:23" outlineLevel="1" x14ac:dyDescent="0.25">
      <c r="B135" s="4" t="s">
        <v>1</v>
      </c>
      <c r="C135" s="12">
        <f t="shared" ref="C135:W135" si="99">IFERROR(C122/C123,0)</f>
        <v>0</v>
      </c>
      <c r="D135" s="12">
        <f t="shared" si="99"/>
        <v>0</v>
      </c>
      <c r="E135" s="12">
        <f t="shared" si="99"/>
        <v>0</v>
      </c>
      <c r="F135" s="12">
        <f t="shared" si="99"/>
        <v>0</v>
      </c>
      <c r="G135" s="12">
        <f t="shared" si="99"/>
        <v>0</v>
      </c>
      <c r="H135" s="12">
        <f t="shared" si="99"/>
        <v>0</v>
      </c>
      <c r="I135" s="12">
        <f t="shared" si="99"/>
        <v>0</v>
      </c>
      <c r="J135" s="12">
        <f t="shared" si="99"/>
        <v>0</v>
      </c>
      <c r="K135" s="12">
        <f t="shared" si="99"/>
        <v>0</v>
      </c>
      <c r="L135" s="12">
        <f t="shared" si="99"/>
        <v>0</v>
      </c>
      <c r="M135" s="12">
        <f t="shared" si="99"/>
        <v>0</v>
      </c>
      <c r="N135" s="12">
        <f t="shared" si="99"/>
        <v>0</v>
      </c>
      <c r="O135" s="12">
        <f t="shared" si="99"/>
        <v>0</v>
      </c>
      <c r="P135" s="12">
        <f t="shared" si="99"/>
        <v>0</v>
      </c>
      <c r="Q135" s="12">
        <f t="shared" si="99"/>
        <v>0</v>
      </c>
      <c r="R135" s="12">
        <f t="shared" si="99"/>
        <v>0</v>
      </c>
      <c r="S135" s="12">
        <f t="shared" si="99"/>
        <v>0</v>
      </c>
      <c r="T135" s="12">
        <f t="shared" si="99"/>
        <v>0</v>
      </c>
      <c r="U135" s="12">
        <f t="shared" si="99"/>
        <v>0</v>
      </c>
      <c r="V135" s="12">
        <f t="shared" si="99"/>
        <v>0</v>
      </c>
      <c r="W135" s="12">
        <f t="shared" si="99"/>
        <v>0</v>
      </c>
    </row>
    <row r="138" spans="1:23" s="34" customFormat="1" x14ac:dyDescent="0.25">
      <c r="A138" s="33" t="s">
        <v>54</v>
      </c>
    </row>
    <row r="139" spans="1:23" outlineLevel="1" x14ac:dyDescent="0.25">
      <c r="B139" s="22" t="s">
        <v>31</v>
      </c>
      <c r="C139" s="5">
        <f t="shared" ref="C139:W139" si="100">C173+C209</f>
        <v>524963.56170199998</v>
      </c>
      <c r="D139" s="5">
        <f t="shared" si="100"/>
        <v>516059.80336000002</v>
      </c>
      <c r="E139" s="5">
        <f t="shared" si="100"/>
        <v>511140.21058399999</v>
      </c>
      <c r="F139" s="5">
        <f t="shared" si="100"/>
        <v>530029.78386199998</v>
      </c>
      <c r="G139" s="5">
        <f t="shared" si="100"/>
        <v>563807.81162599998</v>
      </c>
      <c r="H139" s="5">
        <f t="shared" si="100"/>
        <v>585722.97946000006</v>
      </c>
      <c r="I139" s="5">
        <f t="shared" si="100"/>
        <v>577581.52358599997</v>
      </c>
      <c r="J139" s="5">
        <f t="shared" si="100"/>
        <v>583671.33507799997</v>
      </c>
      <c r="K139" s="5">
        <f t="shared" si="100"/>
        <v>563893.807547</v>
      </c>
      <c r="L139" s="5">
        <f t="shared" si="100"/>
        <v>508360.29384</v>
      </c>
      <c r="M139" s="5">
        <f t="shared" si="100"/>
        <v>563091.50700900005</v>
      </c>
      <c r="N139" s="5">
        <f t="shared" si="100"/>
        <v>583721.59877200006</v>
      </c>
      <c r="O139" s="5">
        <f t="shared" si="100"/>
        <v>612568.93114300002</v>
      </c>
      <c r="P139" s="5">
        <f t="shared" si="100"/>
        <v>637519.47812899994</v>
      </c>
      <c r="Q139" s="5">
        <f t="shared" si="100"/>
        <v>684029.26711699995</v>
      </c>
      <c r="R139" s="5">
        <f t="shared" si="100"/>
        <v>689208.79283399996</v>
      </c>
      <c r="S139" s="5">
        <f t="shared" si="100"/>
        <v>690604.68835900002</v>
      </c>
      <c r="T139" s="5">
        <f t="shared" si="100"/>
        <v>722823.96433400002</v>
      </c>
      <c r="U139" s="5">
        <f t="shared" si="100"/>
        <v>717413.07835299999</v>
      </c>
      <c r="V139" s="5">
        <f t="shared" si="100"/>
        <v>731252.73099700001</v>
      </c>
      <c r="W139" s="5">
        <f t="shared" si="100"/>
        <v>683763.72332699993</v>
      </c>
    </row>
    <row r="140" spans="1:23" outlineLevel="1" x14ac:dyDescent="0.25">
      <c r="B140" s="8" t="s">
        <v>30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outlineLevel="1" x14ac:dyDescent="0.25">
      <c r="B141" s="8" t="s">
        <v>43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outlineLevel="1" x14ac:dyDescent="0.25">
      <c r="B142" s="8" t="s">
        <v>44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outlineLevel="1" x14ac:dyDescent="0.25">
      <c r="B143" s="8" t="s">
        <v>45</v>
      </c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outlineLevel="1" x14ac:dyDescent="0.25">
      <c r="B144" s="8" t="s">
        <v>47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2:23" outlineLevel="1" x14ac:dyDescent="0.25"/>
    <row r="146" spans="2:23" outlineLevel="1" x14ac:dyDescent="0.25">
      <c r="B146" s="9" t="s">
        <v>19</v>
      </c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</row>
    <row r="147" spans="2:23" outlineLevel="1" x14ac:dyDescent="0.25">
      <c r="B147" s="4" t="s">
        <v>23</v>
      </c>
      <c r="C147" s="5">
        <f t="shared" ref="C147:W147" si="101">C181+C219</f>
        <v>0</v>
      </c>
      <c r="D147" s="5">
        <f t="shared" si="101"/>
        <v>0</v>
      </c>
      <c r="E147" s="5">
        <f t="shared" si="101"/>
        <v>0</v>
      </c>
      <c r="F147" s="5">
        <f t="shared" si="101"/>
        <v>0</v>
      </c>
      <c r="G147" s="5">
        <f t="shared" si="101"/>
        <v>0</v>
      </c>
      <c r="H147" s="5">
        <f t="shared" si="101"/>
        <v>0</v>
      </c>
      <c r="I147" s="5">
        <f t="shared" si="101"/>
        <v>0</v>
      </c>
      <c r="J147" s="5">
        <f t="shared" si="101"/>
        <v>0</v>
      </c>
      <c r="K147" s="5">
        <f t="shared" si="101"/>
        <v>0</v>
      </c>
      <c r="L147" s="5">
        <f t="shared" si="101"/>
        <v>0</v>
      </c>
      <c r="M147" s="5">
        <f t="shared" si="101"/>
        <v>0</v>
      </c>
      <c r="N147" s="5">
        <f t="shared" si="101"/>
        <v>0</v>
      </c>
      <c r="O147" s="5">
        <f t="shared" si="101"/>
        <v>0</v>
      </c>
      <c r="P147" s="5">
        <f t="shared" si="101"/>
        <v>0</v>
      </c>
      <c r="Q147" s="5">
        <f t="shared" si="101"/>
        <v>0</v>
      </c>
      <c r="R147" s="5">
        <f t="shared" si="101"/>
        <v>0</v>
      </c>
      <c r="S147" s="5">
        <f t="shared" si="101"/>
        <v>0</v>
      </c>
      <c r="T147" s="5">
        <f t="shared" si="101"/>
        <v>0</v>
      </c>
      <c r="U147" s="5">
        <f t="shared" si="101"/>
        <v>0</v>
      </c>
      <c r="V147" s="5">
        <f t="shared" si="101"/>
        <v>0</v>
      </c>
      <c r="W147" s="5">
        <f t="shared" si="101"/>
        <v>0</v>
      </c>
    </row>
    <row r="148" spans="2:23" outlineLevel="1" x14ac:dyDescent="0.25">
      <c r="B148" s="4" t="s">
        <v>24</v>
      </c>
      <c r="C148" s="5">
        <f t="shared" ref="C148:W148" si="102">C182+C220</f>
        <v>0</v>
      </c>
      <c r="D148" s="5">
        <f t="shared" si="102"/>
        <v>0</v>
      </c>
      <c r="E148" s="5">
        <f t="shared" si="102"/>
        <v>0</v>
      </c>
      <c r="F148" s="5">
        <f t="shared" si="102"/>
        <v>0</v>
      </c>
      <c r="G148" s="5">
        <f t="shared" si="102"/>
        <v>0</v>
      </c>
      <c r="H148" s="5">
        <f t="shared" si="102"/>
        <v>0</v>
      </c>
      <c r="I148" s="5">
        <f t="shared" si="102"/>
        <v>0</v>
      </c>
      <c r="J148" s="5">
        <f t="shared" si="102"/>
        <v>0</v>
      </c>
      <c r="K148" s="5">
        <f t="shared" si="102"/>
        <v>0</v>
      </c>
      <c r="L148" s="5">
        <f t="shared" si="102"/>
        <v>0</v>
      </c>
      <c r="M148" s="5">
        <f t="shared" si="102"/>
        <v>0</v>
      </c>
      <c r="N148" s="5">
        <f t="shared" si="102"/>
        <v>0</v>
      </c>
      <c r="O148" s="5">
        <f t="shared" si="102"/>
        <v>0</v>
      </c>
      <c r="P148" s="5">
        <f t="shared" si="102"/>
        <v>0</v>
      </c>
      <c r="Q148" s="5">
        <f t="shared" si="102"/>
        <v>0</v>
      </c>
      <c r="R148" s="5">
        <f t="shared" si="102"/>
        <v>0</v>
      </c>
      <c r="S148" s="5">
        <f t="shared" si="102"/>
        <v>0</v>
      </c>
      <c r="T148" s="5">
        <f t="shared" si="102"/>
        <v>0</v>
      </c>
      <c r="U148" s="5">
        <f t="shared" si="102"/>
        <v>0</v>
      </c>
      <c r="V148" s="5">
        <f t="shared" si="102"/>
        <v>0</v>
      </c>
      <c r="W148" s="5">
        <f t="shared" si="102"/>
        <v>0</v>
      </c>
    </row>
    <row r="149" spans="2:23" outlineLevel="1" x14ac:dyDescent="0.25">
      <c r="B149" s="4" t="s">
        <v>21</v>
      </c>
      <c r="C149" s="5">
        <f t="shared" ref="C149:W149" si="103">C183+C221</f>
        <v>489691.87899999996</v>
      </c>
      <c r="D149" s="5">
        <f t="shared" si="103"/>
        <v>463481.53399999999</v>
      </c>
      <c r="E149" s="5">
        <f t="shared" si="103"/>
        <v>451198.99500000005</v>
      </c>
      <c r="F149" s="5">
        <f t="shared" si="103"/>
        <v>481378.56799999997</v>
      </c>
      <c r="G149" s="5">
        <f t="shared" si="103"/>
        <v>501709.60800000001</v>
      </c>
      <c r="H149" s="5">
        <f t="shared" si="103"/>
        <v>533694.81799999997</v>
      </c>
      <c r="I149" s="5">
        <f t="shared" si="103"/>
        <v>522435.51800000004</v>
      </c>
      <c r="J149" s="5">
        <f t="shared" si="103"/>
        <v>548092.51100000006</v>
      </c>
      <c r="K149" s="5">
        <f t="shared" si="103"/>
        <v>555749.33499999996</v>
      </c>
      <c r="L149" s="5">
        <f t="shared" si="103"/>
        <v>533941.49700000009</v>
      </c>
      <c r="M149" s="5">
        <f t="shared" si="103"/>
        <v>548294.34600000002</v>
      </c>
      <c r="N149" s="5">
        <f t="shared" si="103"/>
        <v>582435.18000000017</v>
      </c>
      <c r="O149" s="5">
        <f t="shared" si="103"/>
        <v>585978.14100000006</v>
      </c>
      <c r="P149" s="5">
        <f t="shared" si="103"/>
        <v>587417.12599999993</v>
      </c>
      <c r="Q149" s="5">
        <f t="shared" si="103"/>
        <v>592600.78300000005</v>
      </c>
      <c r="R149" s="5">
        <f t="shared" si="103"/>
        <v>560517.79799999995</v>
      </c>
      <c r="S149" s="5">
        <f t="shared" si="103"/>
        <v>522577.14700000006</v>
      </c>
      <c r="T149" s="5">
        <f t="shared" si="103"/>
        <v>559802.12700000009</v>
      </c>
      <c r="U149" s="5">
        <f t="shared" si="103"/>
        <v>583267.04800000007</v>
      </c>
      <c r="V149" s="5">
        <f t="shared" si="103"/>
        <v>583483.85100000002</v>
      </c>
      <c r="W149" s="5">
        <f t="shared" si="103"/>
        <v>544574.22699999996</v>
      </c>
    </row>
    <row r="150" spans="2:23" outlineLevel="1" x14ac:dyDescent="0.25">
      <c r="B150" s="4" t="s">
        <v>26</v>
      </c>
      <c r="C150" s="5">
        <f t="shared" ref="C150:W150" si="104">C184+C222</f>
        <v>0</v>
      </c>
      <c r="D150" s="5">
        <f t="shared" si="104"/>
        <v>0</v>
      </c>
      <c r="E150" s="5">
        <f t="shared" si="104"/>
        <v>0</v>
      </c>
      <c r="F150" s="5">
        <f t="shared" si="104"/>
        <v>0</v>
      </c>
      <c r="G150" s="5">
        <f t="shared" si="104"/>
        <v>0</v>
      </c>
      <c r="H150" s="5">
        <f t="shared" si="104"/>
        <v>0</v>
      </c>
      <c r="I150" s="5">
        <f t="shared" si="104"/>
        <v>0</v>
      </c>
      <c r="J150" s="5">
        <f t="shared" si="104"/>
        <v>0</v>
      </c>
      <c r="K150" s="5">
        <f t="shared" si="104"/>
        <v>0</v>
      </c>
      <c r="L150" s="5">
        <f t="shared" si="104"/>
        <v>0</v>
      </c>
      <c r="M150" s="5">
        <f t="shared" si="104"/>
        <v>0</v>
      </c>
      <c r="N150" s="5">
        <f t="shared" si="104"/>
        <v>0</v>
      </c>
      <c r="O150" s="5">
        <f t="shared" si="104"/>
        <v>0</v>
      </c>
      <c r="P150" s="5">
        <f t="shared" si="104"/>
        <v>0</v>
      </c>
      <c r="Q150" s="5">
        <f t="shared" si="104"/>
        <v>0</v>
      </c>
      <c r="R150" s="5">
        <f t="shared" si="104"/>
        <v>0</v>
      </c>
      <c r="S150" s="5">
        <f t="shared" si="104"/>
        <v>0</v>
      </c>
      <c r="T150" s="5">
        <f t="shared" si="104"/>
        <v>0</v>
      </c>
      <c r="U150" s="5">
        <f t="shared" si="104"/>
        <v>0</v>
      </c>
      <c r="V150" s="5">
        <f t="shared" si="104"/>
        <v>0</v>
      </c>
      <c r="W150" s="5">
        <f t="shared" si="104"/>
        <v>0</v>
      </c>
    </row>
    <row r="151" spans="2:23" outlineLevel="1" x14ac:dyDescent="0.25">
      <c r="B151" s="4" t="s">
        <v>25</v>
      </c>
      <c r="C151" s="5">
        <f t="shared" ref="C151:W151" si="105">C185+C223</f>
        <v>9.9999998928979039E-4</v>
      </c>
      <c r="D151" s="5">
        <f t="shared" si="105"/>
        <v>-2.9103830456733704E-11</v>
      </c>
      <c r="E151" s="5">
        <f t="shared" si="105"/>
        <v>0</v>
      </c>
      <c r="F151" s="5">
        <f t="shared" si="105"/>
        <v>2.9103830456733704E-11</v>
      </c>
      <c r="G151" s="5">
        <f t="shared" si="105"/>
        <v>9.9999998928979039E-4</v>
      </c>
      <c r="H151" s="5">
        <f t="shared" si="105"/>
        <v>0</v>
      </c>
      <c r="I151" s="5">
        <f t="shared" si="105"/>
        <v>2.9103830456733704E-11</v>
      </c>
      <c r="J151" s="5">
        <f t="shared" si="105"/>
        <v>1.0000000183936208E-3</v>
      </c>
      <c r="K151" s="5">
        <f t="shared" si="105"/>
        <v>-9.9999998928979039E-4</v>
      </c>
      <c r="L151" s="5">
        <f t="shared" si="105"/>
        <v>0</v>
      </c>
      <c r="M151" s="5">
        <f t="shared" si="105"/>
        <v>-1.0000000474974513E-3</v>
      </c>
      <c r="N151" s="5">
        <f t="shared" si="105"/>
        <v>5.8207660913467407E-11</v>
      </c>
      <c r="O151" s="5">
        <f t="shared" si="105"/>
        <v>-1.0000000183936208E-3</v>
      </c>
      <c r="P151" s="5">
        <f t="shared" si="105"/>
        <v>-2.9103830456733704E-11</v>
      </c>
      <c r="Q151" s="5">
        <f t="shared" si="105"/>
        <v>-2.9103830456733704E-11</v>
      </c>
      <c r="R151" s="5">
        <f t="shared" si="105"/>
        <v>-5.8207660913467407E-11</v>
      </c>
      <c r="S151" s="5">
        <f t="shared" si="105"/>
        <v>0</v>
      </c>
      <c r="T151" s="5">
        <f t="shared" si="105"/>
        <v>-1.0000000183936208E-3</v>
      </c>
      <c r="U151" s="5">
        <f t="shared" si="105"/>
        <v>0</v>
      </c>
      <c r="V151" s="5">
        <f t="shared" si="105"/>
        <v>-2.9103830456733704E-11</v>
      </c>
      <c r="W151" s="5">
        <f t="shared" si="105"/>
        <v>2.9103830456733704E-11</v>
      </c>
    </row>
    <row r="152" spans="2:23" outlineLevel="1" x14ac:dyDescent="0.25">
      <c r="B152" s="4" t="s">
        <v>0</v>
      </c>
      <c r="C152" s="5">
        <f t="shared" ref="C152:W152" si="106">C186+C224</f>
        <v>0</v>
      </c>
      <c r="D152" s="5">
        <f t="shared" si="106"/>
        <v>0</v>
      </c>
      <c r="E152" s="5">
        <f t="shared" si="106"/>
        <v>0</v>
      </c>
      <c r="F152" s="5">
        <f t="shared" si="106"/>
        <v>0</v>
      </c>
      <c r="G152" s="5">
        <f t="shared" si="106"/>
        <v>0</v>
      </c>
      <c r="H152" s="5">
        <f t="shared" si="106"/>
        <v>0</v>
      </c>
      <c r="I152" s="5">
        <f t="shared" si="106"/>
        <v>0</v>
      </c>
      <c r="J152" s="5">
        <f t="shared" si="106"/>
        <v>0</v>
      </c>
      <c r="K152" s="5">
        <f t="shared" si="106"/>
        <v>-9.9999999929423211E-4</v>
      </c>
      <c r="L152" s="5">
        <f t="shared" si="106"/>
        <v>9.0949470177292824E-13</v>
      </c>
      <c r="M152" s="5">
        <f t="shared" si="106"/>
        <v>9.0949470177292824E-13</v>
      </c>
      <c r="N152" s="5">
        <f t="shared" si="106"/>
        <v>-9.0949470177292824E-13</v>
      </c>
      <c r="O152" s="5">
        <f t="shared" si="106"/>
        <v>9.9999999838473741E-4</v>
      </c>
      <c r="P152" s="5">
        <f t="shared" si="106"/>
        <v>9.0949470177292824E-13</v>
      </c>
      <c r="Q152" s="5">
        <f t="shared" si="106"/>
        <v>0</v>
      </c>
      <c r="R152" s="5">
        <f t="shared" si="106"/>
        <v>0</v>
      </c>
      <c r="S152" s="5">
        <f t="shared" si="106"/>
        <v>0</v>
      </c>
      <c r="T152" s="5">
        <f t="shared" si="106"/>
        <v>0</v>
      </c>
      <c r="U152" s="5">
        <f t="shared" si="106"/>
        <v>0</v>
      </c>
      <c r="V152" s="5">
        <f t="shared" si="106"/>
        <v>0</v>
      </c>
      <c r="W152" s="5">
        <f t="shared" si="106"/>
        <v>0</v>
      </c>
    </row>
    <row r="153" spans="2:23" outlineLevel="1" x14ac:dyDescent="0.25">
      <c r="B153" s="4" t="s">
        <v>27</v>
      </c>
      <c r="C153" s="5">
        <f t="shared" ref="C153:W153" si="107">C187+C225</f>
        <v>0</v>
      </c>
      <c r="D153" s="5">
        <f t="shared" si="107"/>
        <v>0</v>
      </c>
      <c r="E153" s="5">
        <f t="shared" si="107"/>
        <v>0</v>
      </c>
      <c r="F153" s="5">
        <f t="shared" si="107"/>
        <v>0</v>
      </c>
      <c r="G153" s="5">
        <f t="shared" si="107"/>
        <v>0</v>
      </c>
      <c r="H153" s="5">
        <f t="shared" si="107"/>
        <v>0</v>
      </c>
      <c r="I153" s="5">
        <f t="shared" si="107"/>
        <v>0</v>
      </c>
      <c r="J153" s="5">
        <f t="shared" si="107"/>
        <v>0</v>
      </c>
      <c r="K153" s="5">
        <f t="shared" si="107"/>
        <v>0</v>
      </c>
      <c r="L153" s="5">
        <f t="shared" si="107"/>
        <v>0</v>
      </c>
      <c r="M153" s="5">
        <f t="shared" si="107"/>
        <v>0</v>
      </c>
      <c r="N153" s="5">
        <f t="shared" si="107"/>
        <v>0</v>
      </c>
      <c r="O153" s="5">
        <f t="shared" si="107"/>
        <v>0</v>
      </c>
      <c r="P153" s="5">
        <f t="shared" si="107"/>
        <v>0</v>
      </c>
      <c r="Q153" s="5">
        <f t="shared" si="107"/>
        <v>0</v>
      </c>
      <c r="R153" s="5">
        <f t="shared" si="107"/>
        <v>0</v>
      </c>
      <c r="S153" s="5">
        <f t="shared" si="107"/>
        <v>0</v>
      </c>
      <c r="T153" s="5">
        <f t="shared" si="107"/>
        <v>0</v>
      </c>
      <c r="U153" s="5">
        <f t="shared" si="107"/>
        <v>0</v>
      </c>
      <c r="V153" s="5">
        <f t="shared" si="107"/>
        <v>0</v>
      </c>
      <c r="W153" s="5">
        <f t="shared" si="107"/>
        <v>0</v>
      </c>
    </row>
    <row r="154" spans="2:23" outlineLevel="1" x14ac:dyDescent="0.25">
      <c r="B154" s="4" t="s">
        <v>28</v>
      </c>
      <c r="C154" s="5">
        <f t="shared" ref="C154:W154" si="108">C188+C226</f>
        <v>36.134</v>
      </c>
      <c r="D154" s="5">
        <f t="shared" si="108"/>
        <v>62.18399999999999</v>
      </c>
      <c r="E154" s="5">
        <f t="shared" si="108"/>
        <v>56.848000000000006</v>
      </c>
      <c r="F154" s="5">
        <f t="shared" si="108"/>
        <v>68.372</v>
      </c>
      <c r="G154" s="5">
        <f t="shared" si="108"/>
        <v>70.968000000000018</v>
      </c>
      <c r="H154" s="5">
        <f t="shared" si="108"/>
        <v>75.438000000000002</v>
      </c>
      <c r="I154" s="5">
        <f t="shared" si="108"/>
        <v>70.816000000000003</v>
      </c>
      <c r="J154" s="5">
        <f t="shared" si="108"/>
        <v>70.816000000000003</v>
      </c>
      <c r="K154" s="5">
        <f t="shared" si="108"/>
        <v>70.816000000000003</v>
      </c>
      <c r="L154" s="5">
        <f t="shared" si="108"/>
        <v>66.193999999999988</v>
      </c>
      <c r="M154" s="5">
        <f t="shared" si="108"/>
        <v>99.010999999999967</v>
      </c>
      <c r="N154" s="5">
        <f t="shared" si="108"/>
        <v>148.51600000000002</v>
      </c>
      <c r="O154" s="5">
        <f t="shared" si="108"/>
        <v>148.18100000000001</v>
      </c>
      <c r="P154" s="5">
        <f t="shared" si="108"/>
        <v>139.70600000000002</v>
      </c>
      <c r="Q154" s="5">
        <f t="shared" si="108"/>
        <v>220.00700000000001</v>
      </c>
      <c r="R154" s="5">
        <f t="shared" si="108"/>
        <v>267.12900000000002</v>
      </c>
      <c r="S154" s="5">
        <f t="shared" si="108"/>
        <v>282.39499999999998</v>
      </c>
      <c r="T154" s="5">
        <f t="shared" si="108"/>
        <v>296.72900000000004</v>
      </c>
      <c r="U154" s="5">
        <f t="shared" si="108"/>
        <v>667.0680000000001</v>
      </c>
      <c r="V154" s="5">
        <f t="shared" si="108"/>
        <v>888.44100000000003</v>
      </c>
      <c r="W154" s="5">
        <f t="shared" si="108"/>
        <v>571.72399999999993</v>
      </c>
    </row>
    <row r="155" spans="2:23" outlineLevel="1" x14ac:dyDescent="0.25">
      <c r="B155" s="4" t="s">
        <v>22</v>
      </c>
      <c r="C155" s="5">
        <f t="shared" ref="C155:W155" si="109">C189+C227</f>
        <v>0</v>
      </c>
      <c r="D155" s="5">
        <f t="shared" si="109"/>
        <v>0</v>
      </c>
      <c r="E155" s="5">
        <f t="shared" si="109"/>
        <v>0</v>
      </c>
      <c r="F155" s="5">
        <f t="shared" si="109"/>
        <v>0</v>
      </c>
      <c r="G155" s="5">
        <f t="shared" si="109"/>
        <v>0</v>
      </c>
      <c r="H155" s="5">
        <f t="shared" si="109"/>
        <v>0</v>
      </c>
      <c r="I155" s="5">
        <f t="shared" si="109"/>
        <v>0</v>
      </c>
      <c r="J155" s="5">
        <f t="shared" si="109"/>
        <v>0</v>
      </c>
      <c r="K155" s="5">
        <f t="shared" si="109"/>
        <v>0</v>
      </c>
      <c r="L155" s="5">
        <f t="shared" si="109"/>
        <v>0</v>
      </c>
      <c r="M155" s="5">
        <f t="shared" si="109"/>
        <v>0</v>
      </c>
      <c r="N155" s="5">
        <f t="shared" si="109"/>
        <v>0</v>
      </c>
      <c r="O155" s="5">
        <f t="shared" si="109"/>
        <v>0</v>
      </c>
      <c r="P155" s="5">
        <f t="shared" si="109"/>
        <v>0</v>
      </c>
      <c r="Q155" s="5">
        <f t="shared" si="109"/>
        <v>0</v>
      </c>
      <c r="R155" s="5">
        <f t="shared" si="109"/>
        <v>0</v>
      </c>
      <c r="S155" s="5">
        <f t="shared" si="109"/>
        <v>0</v>
      </c>
      <c r="T155" s="5">
        <f t="shared" si="109"/>
        <v>0</v>
      </c>
      <c r="U155" s="5">
        <f t="shared" si="109"/>
        <v>0</v>
      </c>
      <c r="V155" s="5">
        <f t="shared" si="109"/>
        <v>0</v>
      </c>
      <c r="W155" s="5">
        <f t="shared" si="109"/>
        <v>0</v>
      </c>
    </row>
    <row r="156" spans="2:23" outlineLevel="1" x14ac:dyDescent="0.25">
      <c r="B156" s="4" t="s">
        <v>1</v>
      </c>
      <c r="C156" s="5">
        <f t="shared" ref="C156:W156" si="110">C190+C228</f>
        <v>784.44400000000041</v>
      </c>
      <c r="D156" s="5">
        <f t="shared" si="110"/>
        <v>1049.1469999999999</v>
      </c>
      <c r="E156" s="5">
        <f t="shared" si="110"/>
        <v>666.20700000000033</v>
      </c>
      <c r="F156" s="5">
        <f t="shared" si="110"/>
        <v>986.90800000000036</v>
      </c>
      <c r="G156" s="5">
        <f t="shared" si="110"/>
        <v>1335.3310000000001</v>
      </c>
      <c r="H156" s="5">
        <f t="shared" si="110"/>
        <v>1080.1099999999992</v>
      </c>
      <c r="I156" s="5">
        <f t="shared" si="110"/>
        <v>1201.8144999999993</v>
      </c>
      <c r="J156" s="5">
        <f t="shared" si="110"/>
        <v>1201.8144999999993</v>
      </c>
      <c r="K156" s="5">
        <f t="shared" si="110"/>
        <v>1201.8144999999993</v>
      </c>
      <c r="L156" s="5">
        <f t="shared" si="110"/>
        <v>1323.5189999999993</v>
      </c>
      <c r="M156" s="5">
        <f t="shared" si="110"/>
        <v>1106.2540000000008</v>
      </c>
      <c r="N156" s="5">
        <f t="shared" si="110"/>
        <v>1068.7339999999995</v>
      </c>
      <c r="O156" s="5">
        <f t="shared" si="110"/>
        <v>937.90800000000036</v>
      </c>
      <c r="P156" s="5">
        <f t="shared" si="110"/>
        <v>705.14800000000014</v>
      </c>
      <c r="Q156" s="5">
        <f t="shared" si="110"/>
        <v>578.65900000000056</v>
      </c>
      <c r="R156" s="5">
        <f t="shared" si="110"/>
        <v>487.77900000000045</v>
      </c>
      <c r="S156" s="5">
        <f t="shared" si="110"/>
        <v>461.54399999999987</v>
      </c>
      <c r="T156" s="5">
        <f t="shared" si="110"/>
        <v>411.05399999999918</v>
      </c>
      <c r="U156" s="5">
        <f t="shared" si="110"/>
        <v>467.41700000000037</v>
      </c>
      <c r="V156" s="5">
        <f t="shared" si="110"/>
        <v>451.24599999999919</v>
      </c>
      <c r="W156" s="5">
        <f t="shared" si="110"/>
        <v>308.34800000000087</v>
      </c>
    </row>
    <row r="157" spans="2:23" outlineLevel="1" x14ac:dyDescent="0.25">
      <c r="B157" s="16" t="s">
        <v>13</v>
      </c>
      <c r="C157" s="21">
        <f t="shared" ref="C157:W157" si="111">SUM(C147:C156)</f>
        <v>490512.45799999998</v>
      </c>
      <c r="D157" s="21">
        <f t="shared" si="111"/>
        <v>464592.86499999999</v>
      </c>
      <c r="E157" s="21">
        <f t="shared" si="111"/>
        <v>451922.05000000005</v>
      </c>
      <c r="F157" s="21">
        <f t="shared" si="111"/>
        <v>482433.84799999994</v>
      </c>
      <c r="G157" s="21">
        <f t="shared" si="111"/>
        <v>503115.908</v>
      </c>
      <c r="H157" s="21">
        <f t="shared" si="111"/>
        <v>534850.36599999992</v>
      </c>
      <c r="I157" s="21">
        <f t="shared" si="111"/>
        <v>523708.14850000001</v>
      </c>
      <c r="J157" s="21">
        <f t="shared" si="111"/>
        <v>549365.14250000007</v>
      </c>
      <c r="K157" s="21">
        <f t="shared" si="111"/>
        <v>557021.96349999995</v>
      </c>
      <c r="L157" s="21">
        <f t="shared" si="111"/>
        <v>535331.21000000008</v>
      </c>
      <c r="M157" s="21">
        <f t="shared" si="111"/>
        <v>549499.61</v>
      </c>
      <c r="N157" s="21">
        <f t="shared" si="111"/>
        <v>583652.43000000017</v>
      </c>
      <c r="O157" s="21">
        <f t="shared" si="111"/>
        <v>587064.2300000001</v>
      </c>
      <c r="P157" s="21">
        <f t="shared" si="111"/>
        <v>588261.98</v>
      </c>
      <c r="Q157" s="21">
        <f t="shared" si="111"/>
        <v>593399.44900000002</v>
      </c>
      <c r="R157" s="21">
        <f t="shared" si="111"/>
        <v>561272.70599999989</v>
      </c>
      <c r="S157" s="21">
        <f t="shared" si="111"/>
        <v>523321.08600000007</v>
      </c>
      <c r="T157" s="21">
        <f t="shared" si="111"/>
        <v>560509.9090000001</v>
      </c>
      <c r="U157" s="21">
        <f t="shared" si="111"/>
        <v>584401.53300000005</v>
      </c>
      <c r="V157" s="21">
        <f t="shared" si="111"/>
        <v>584823.53800000006</v>
      </c>
      <c r="W157" s="21">
        <f t="shared" si="111"/>
        <v>545454.299</v>
      </c>
    </row>
    <row r="158" spans="2:23" outlineLevel="1" x14ac:dyDescent="0.25">
      <c r="B158" s="29" t="s">
        <v>46</v>
      </c>
      <c r="C158" s="28">
        <f t="shared" ref="C158:W158" si="112">C157/C139/1000</f>
        <v>9.3437429525526487E-4</v>
      </c>
      <c r="D158" s="28">
        <f t="shared" si="112"/>
        <v>9.0026942996740823E-4</v>
      </c>
      <c r="E158" s="28">
        <f t="shared" si="112"/>
        <v>8.8414497752712393E-4</v>
      </c>
      <c r="F158" s="28">
        <f t="shared" si="112"/>
        <v>9.1020139374961573E-4</v>
      </c>
      <c r="G158" s="28">
        <f t="shared" si="112"/>
        <v>8.9235356024783188E-4</v>
      </c>
      <c r="H158" s="28">
        <f t="shared" si="112"/>
        <v>9.1314560766097739E-4</v>
      </c>
      <c r="I158" s="28">
        <f t="shared" si="112"/>
        <v>9.067259375758435E-4</v>
      </c>
      <c r="J158" s="28">
        <f t="shared" si="112"/>
        <v>9.4122344114532311E-4</v>
      </c>
      <c r="K158" s="28">
        <f t="shared" si="112"/>
        <v>9.8781358483631277E-4</v>
      </c>
      <c r="L158" s="28">
        <f t="shared" si="112"/>
        <v>1.0530547261200711E-3</v>
      </c>
      <c r="M158" s="28">
        <f t="shared" si="112"/>
        <v>9.7586201027751818E-4</v>
      </c>
      <c r="N158" s="28">
        <f t="shared" si="112"/>
        <v>9.9988150383308527E-4</v>
      </c>
      <c r="O158" s="28">
        <f t="shared" si="112"/>
        <v>9.5836435730520904E-4</v>
      </c>
      <c r="P158" s="28">
        <f t="shared" si="112"/>
        <v>9.2273569699617415E-4</v>
      </c>
      <c r="Q158" s="28">
        <f t="shared" si="112"/>
        <v>8.6750593509108125E-4</v>
      </c>
      <c r="R158" s="28">
        <f t="shared" si="112"/>
        <v>8.1437252663604039E-4</v>
      </c>
      <c r="S158" s="28">
        <f t="shared" si="112"/>
        <v>7.5777227525562318E-4</v>
      </c>
      <c r="T158" s="28">
        <f t="shared" si="112"/>
        <v>7.75444557260143E-4</v>
      </c>
      <c r="U158" s="28">
        <f t="shared" si="112"/>
        <v>8.1459559441213279E-4</v>
      </c>
      <c r="V158" s="28">
        <f t="shared" si="112"/>
        <v>7.9975569759943826E-4</v>
      </c>
      <c r="W158" s="28">
        <f t="shared" si="112"/>
        <v>7.9772336611538027E-4</v>
      </c>
    </row>
    <row r="159" spans="2:23" outlineLevel="1" x14ac:dyDescent="0.25"/>
    <row r="160" spans="2:23" outlineLevel="1" x14ac:dyDescent="0.25">
      <c r="B160" s="4" t="s">
        <v>23</v>
      </c>
      <c r="C160" s="12">
        <f t="shared" ref="C160:W160" si="113">IFERROR(C147/C157,0)</f>
        <v>0</v>
      </c>
      <c r="D160" s="12">
        <f t="shared" si="113"/>
        <v>0</v>
      </c>
      <c r="E160" s="12">
        <f t="shared" si="113"/>
        <v>0</v>
      </c>
      <c r="F160" s="12">
        <f t="shared" si="113"/>
        <v>0</v>
      </c>
      <c r="G160" s="12">
        <f t="shared" si="113"/>
        <v>0</v>
      </c>
      <c r="H160" s="12">
        <f t="shared" si="113"/>
        <v>0</v>
      </c>
      <c r="I160" s="12">
        <f t="shared" si="113"/>
        <v>0</v>
      </c>
      <c r="J160" s="12">
        <f t="shared" si="113"/>
        <v>0</v>
      </c>
      <c r="K160" s="12">
        <f t="shared" si="113"/>
        <v>0</v>
      </c>
      <c r="L160" s="12">
        <f t="shared" si="113"/>
        <v>0</v>
      </c>
      <c r="M160" s="12">
        <f t="shared" si="113"/>
        <v>0</v>
      </c>
      <c r="N160" s="12">
        <f t="shared" si="113"/>
        <v>0</v>
      </c>
      <c r="O160" s="12">
        <f t="shared" si="113"/>
        <v>0</v>
      </c>
      <c r="P160" s="12">
        <f t="shared" si="113"/>
        <v>0</v>
      </c>
      <c r="Q160" s="12">
        <f t="shared" si="113"/>
        <v>0</v>
      </c>
      <c r="R160" s="12">
        <f t="shared" si="113"/>
        <v>0</v>
      </c>
      <c r="S160" s="12">
        <f t="shared" si="113"/>
        <v>0</v>
      </c>
      <c r="T160" s="12">
        <f t="shared" si="113"/>
        <v>0</v>
      </c>
      <c r="U160" s="12">
        <f t="shared" si="113"/>
        <v>0</v>
      </c>
      <c r="V160" s="12">
        <f t="shared" si="113"/>
        <v>0</v>
      </c>
      <c r="W160" s="12">
        <f t="shared" si="113"/>
        <v>0</v>
      </c>
    </row>
    <row r="161" spans="1:28" outlineLevel="1" x14ac:dyDescent="0.25">
      <c r="B161" s="4" t="s">
        <v>24</v>
      </c>
      <c r="C161" s="12">
        <f t="shared" ref="C161:W161" si="114">IFERROR(C148/C157,0)</f>
        <v>0</v>
      </c>
      <c r="D161" s="12">
        <f t="shared" si="114"/>
        <v>0</v>
      </c>
      <c r="E161" s="12">
        <f t="shared" si="114"/>
        <v>0</v>
      </c>
      <c r="F161" s="12">
        <f t="shared" si="114"/>
        <v>0</v>
      </c>
      <c r="G161" s="12">
        <f t="shared" si="114"/>
        <v>0</v>
      </c>
      <c r="H161" s="12">
        <f t="shared" si="114"/>
        <v>0</v>
      </c>
      <c r="I161" s="12">
        <f t="shared" si="114"/>
        <v>0</v>
      </c>
      <c r="J161" s="12">
        <f t="shared" si="114"/>
        <v>0</v>
      </c>
      <c r="K161" s="12">
        <f t="shared" si="114"/>
        <v>0</v>
      </c>
      <c r="L161" s="12">
        <f t="shared" si="114"/>
        <v>0</v>
      </c>
      <c r="M161" s="12">
        <f t="shared" si="114"/>
        <v>0</v>
      </c>
      <c r="N161" s="12">
        <f t="shared" si="114"/>
        <v>0</v>
      </c>
      <c r="O161" s="12">
        <f t="shared" si="114"/>
        <v>0</v>
      </c>
      <c r="P161" s="12">
        <f t="shared" si="114"/>
        <v>0</v>
      </c>
      <c r="Q161" s="12">
        <f t="shared" si="114"/>
        <v>0</v>
      </c>
      <c r="R161" s="12">
        <f t="shared" si="114"/>
        <v>0</v>
      </c>
      <c r="S161" s="12">
        <f t="shared" si="114"/>
        <v>0</v>
      </c>
      <c r="T161" s="12">
        <f t="shared" si="114"/>
        <v>0</v>
      </c>
      <c r="U161" s="12">
        <f t="shared" si="114"/>
        <v>0</v>
      </c>
      <c r="V161" s="12">
        <f t="shared" si="114"/>
        <v>0</v>
      </c>
      <c r="W161" s="12">
        <f t="shared" si="114"/>
        <v>0</v>
      </c>
    </row>
    <row r="162" spans="1:28" outlineLevel="1" x14ac:dyDescent="0.25">
      <c r="B162" s="4" t="s">
        <v>21</v>
      </c>
      <c r="C162" s="12">
        <f t="shared" ref="C162:W162" si="115">IFERROR(C149/C157,0)</f>
        <v>0.99832709855454882</v>
      </c>
      <c r="D162" s="12">
        <f t="shared" si="115"/>
        <v>0.99760794647588913</v>
      </c>
      <c r="E162" s="12">
        <f t="shared" si="115"/>
        <v>0.99840004487499556</v>
      </c>
      <c r="F162" s="12">
        <f t="shared" si="115"/>
        <v>0.99781259129230926</v>
      </c>
      <c r="G162" s="12">
        <f t="shared" si="115"/>
        <v>0.99720481905334624</v>
      </c>
      <c r="H162" s="12">
        <f t="shared" si="115"/>
        <v>0.99783949292464358</v>
      </c>
      <c r="I162" s="12">
        <f t="shared" si="115"/>
        <v>0.99756996238526163</v>
      </c>
      <c r="J162" s="12">
        <f t="shared" si="115"/>
        <v>0.99768345058405294</v>
      </c>
      <c r="K162" s="12">
        <f t="shared" si="115"/>
        <v>0.99771529924600544</v>
      </c>
      <c r="L162" s="12">
        <f t="shared" si="115"/>
        <v>0.99740401274194346</v>
      </c>
      <c r="M162" s="12">
        <f t="shared" si="115"/>
        <v>0.9978066153677525</v>
      </c>
      <c r="N162" s="12">
        <f t="shared" si="115"/>
        <v>0.99791442657062179</v>
      </c>
      <c r="O162" s="12">
        <f t="shared" si="115"/>
        <v>0.99814996563493563</v>
      </c>
      <c r="P162" s="12">
        <f t="shared" si="115"/>
        <v>0.99856381335404332</v>
      </c>
      <c r="Q162" s="12">
        <f t="shared" si="115"/>
        <v>0.99865408368453001</v>
      </c>
      <c r="R162" s="12">
        <f t="shared" si="115"/>
        <v>0.99865500675174479</v>
      </c>
      <c r="S162" s="12">
        <f t="shared" si="115"/>
        <v>0.99857842724112966</v>
      </c>
      <c r="T162" s="12">
        <f t="shared" si="115"/>
        <v>0.99873725336762953</v>
      </c>
      <c r="U162" s="12">
        <f t="shared" si="115"/>
        <v>0.99805872343596336</v>
      </c>
      <c r="V162" s="12">
        <f t="shared" si="115"/>
        <v>0.99770924575884623</v>
      </c>
      <c r="W162" s="12">
        <f t="shared" si="115"/>
        <v>0.99838653393764887</v>
      </c>
    </row>
    <row r="163" spans="1:28" outlineLevel="1" x14ac:dyDescent="0.25">
      <c r="B163" s="4" t="s">
        <v>26</v>
      </c>
      <c r="C163" s="12">
        <f t="shared" ref="C163:W163" si="116">IFERROR(C150/C157,0)</f>
        <v>0</v>
      </c>
      <c r="D163" s="12">
        <f t="shared" si="116"/>
        <v>0</v>
      </c>
      <c r="E163" s="12">
        <f t="shared" si="116"/>
        <v>0</v>
      </c>
      <c r="F163" s="12">
        <f t="shared" si="116"/>
        <v>0</v>
      </c>
      <c r="G163" s="12">
        <f t="shared" si="116"/>
        <v>0</v>
      </c>
      <c r="H163" s="12">
        <f t="shared" si="116"/>
        <v>0</v>
      </c>
      <c r="I163" s="12">
        <f t="shared" si="116"/>
        <v>0</v>
      </c>
      <c r="J163" s="12">
        <f t="shared" si="116"/>
        <v>0</v>
      </c>
      <c r="K163" s="12">
        <f t="shared" si="116"/>
        <v>0</v>
      </c>
      <c r="L163" s="12">
        <f t="shared" si="116"/>
        <v>0</v>
      </c>
      <c r="M163" s="12">
        <f t="shared" si="116"/>
        <v>0</v>
      </c>
      <c r="N163" s="12">
        <f t="shared" si="116"/>
        <v>0</v>
      </c>
      <c r="O163" s="12">
        <f t="shared" si="116"/>
        <v>0</v>
      </c>
      <c r="P163" s="12">
        <f t="shared" si="116"/>
        <v>0</v>
      </c>
      <c r="Q163" s="12">
        <f t="shared" si="116"/>
        <v>0</v>
      </c>
      <c r="R163" s="12">
        <f t="shared" si="116"/>
        <v>0</v>
      </c>
      <c r="S163" s="12">
        <f t="shared" si="116"/>
        <v>0</v>
      </c>
      <c r="T163" s="12">
        <f t="shared" si="116"/>
        <v>0</v>
      </c>
      <c r="U163" s="12">
        <f t="shared" si="116"/>
        <v>0</v>
      </c>
      <c r="V163" s="12">
        <f t="shared" si="116"/>
        <v>0</v>
      </c>
      <c r="W163" s="12">
        <f t="shared" si="116"/>
        <v>0</v>
      </c>
    </row>
    <row r="164" spans="1:28" outlineLevel="1" x14ac:dyDescent="0.25">
      <c r="B164" s="4" t="s">
        <v>25</v>
      </c>
      <c r="C164" s="12">
        <f t="shared" ref="C164:W164" si="117">IFERROR(C151/C157,0)</f>
        <v>2.0386841821860322E-9</v>
      </c>
      <c r="D164" s="12">
        <f t="shared" si="117"/>
        <v>-6.2643730993875044E-17</v>
      </c>
      <c r="E164" s="12">
        <f t="shared" si="117"/>
        <v>0</v>
      </c>
      <c r="F164" s="12">
        <f t="shared" si="117"/>
        <v>6.0327090599857134E-17</v>
      </c>
      <c r="G164" s="12">
        <f t="shared" si="117"/>
        <v>1.9876135367395108E-9</v>
      </c>
      <c r="H164" s="12">
        <f t="shared" si="117"/>
        <v>0</v>
      </c>
      <c r="I164" s="12">
        <f t="shared" si="117"/>
        <v>5.5572613372720327E-17</v>
      </c>
      <c r="J164" s="12">
        <f t="shared" si="117"/>
        <v>1.8202829794458987E-9</v>
      </c>
      <c r="K164" s="12">
        <f t="shared" si="117"/>
        <v>-1.7952613268718811E-9</v>
      </c>
      <c r="L164" s="12">
        <f t="shared" si="117"/>
        <v>0</v>
      </c>
      <c r="M164" s="12">
        <f t="shared" si="117"/>
        <v>-1.8198375927827342E-9</v>
      </c>
      <c r="N164" s="12">
        <f t="shared" si="117"/>
        <v>9.973000697258708E-17</v>
      </c>
      <c r="O164" s="12">
        <f t="shared" si="117"/>
        <v>-1.7033911577164575E-9</v>
      </c>
      <c r="P164" s="12">
        <f t="shared" si="117"/>
        <v>-4.9474267326835751E-17</v>
      </c>
      <c r="Q164" s="12">
        <f t="shared" si="117"/>
        <v>-4.9045934413622453E-17</v>
      </c>
      <c r="R164" s="12">
        <f t="shared" si="117"/>
        <v>-1.0370655884604411E-16</v>
      </c>
      <c r="S164" s="12">
        <f t="shared" si="117"/>
        <v>0</v>
      </c>
      <c r="T164" s="12">
        <f t="shared" si="117"/>
        <v>-1.7840898123954855E-9</v>
      </c>
      <c r="U164" s="12">
        <f t="shared" si="117"/>
        <v>0</v>
      </c>
      <c r="V164" s="12">
        <f t="shared" si="117"/>
        <v>-4.9765148913574849E-17</v>
      </c>
      <c r="W164" s="12">
        <f t="shared" si="117"/>
        <v>5.3357046612504021E-17</v>
      </c>
    </row>
    <row r="165" spans="1:28" outlineLevel="1" x14ac:dyDescent="0.25">
      <c r="B165" s="4" t="s">
        <v>0</v>
      </c>
      <c r="C165" s="12">
        <f t="shared" ref="C165:W165" si="118">IFERROR(C152/C157,0)</f>
        <v>0</v>
      </c>
      <c r="D165" s="12">
        <f t="shared" si="118"/>
        <v>0</v>
      </c>
      <c r="E165" s="12">
        <f t="shared" si="118"/>
        <v>0</v>
      </c>
      <c r="F165" s="12">
        <f t="shared" si="118"/>
        <v>0</v>
      </c>
      <c r="G165" s="12">
        <f t="shared" si="118"/>
        <v>0</v>
      </c>
      <c r="H165" s="12">
        <f t="shared" si="118"/>
        <v>0</v>
      </c>
      <c r="I165" s="12">
        <f t="shared" si="118"/>
        <v>0</v>
      </c>
      <c r="J165" s="12">
        <f t="shared" si="118"/>
        <v>0</v>
      </c>
      <c r="K165" s="12">
        <f t="shared" si="118"/>
        <v>-1.7952613448324686E-9</v>
      </c>
      <c r="L165" s="12">
        <f t="shared" si="118"/>
        <v>1.6989383110559313E-18</v>
      </c>
      <c r="M165" s="12">
        <f t="shared" si="118"/>
        <v>1.6551325701085179E-18</v>
      </c>
      <c r="N165" s="12">
        <f t="shared" si="118"/>
        <v>-1.5582813589466731E-18</v>
      </c>
      <c r="O165" s="12">
        <f t="shared" si="118"/>
        <v>1.703391123633503E-9</v>
      </c>
      <c r="P165" s="12">
        <f t="shared" si="118"/>
        <v>1.5460708539636172E-18</v>
      </c>
      <c r="Q165" s="12">
        <f t="shared" si="118"/>
        <v>0</v>
      </c>
      <c r="R165" s="12">
        <f t="shared" si="118"/>
        <v>0</v>
      </c>
      <c r="S165" s="12">
        <f t="shared" si="118"/>
        <v>0</v>
      </c>
      <c r="T165" s="12">
        <f t="shared" si="118"/>
        <v>0</v>
      </c>
      <c r="U165" s="12">
        <f t="shared" si="118"/>
        <v>0</v>
      </c>
      <c r="V165" s="12">
        <f t="shared" si="118"/>
        <v>0</v>
      </c>
      <c r="W165" s="12">
        <f t="shared" si="118"/>
        <v>0</v>
      </c>
    </row>
    <row r="166" spans="1:28" outlineLevel="1" x14ac:dyDescent="0.25">
      <c r="B166" s="4" t="s">
        <v>27</v>
      </c>
      <c r="C166" s="12">
        <f t="shared" ref="C166:W166" si="119">IFERROR(C153/C157,0)</f>
        <v>0</v>
      </c>
      <c r="D166" s="12">
        <f t="shared" si="119"/>
        <v>0</v>
      </c>
      <c r="E166" s="12">
        <f t="shared" si="119"/>
        <v>0</v>
      </c>
      <c r="F166" s="12">
        <f t="shared" si="119"/>
        <v>0</v>
      </c>
      <c r="G166" s="12">
        <f t="shared" si="119"/>
        <v>0</v>
      </c>
      <c r="H166" s="12">
        <f t="shared" si="119"/>
        <v>0</v>
      </c>
      <c r="I166" s="12">
        <f t="shared" si="119"/>
        <v>0</v>
      </c>
      <c r="J166" s="12">
        <f t="shared" si="119"/>
        <v>0</v>
      </c>
      <c r="K166" s="12">
        <f t="shared" si="119"/>
        <v>0</v>
      </c>
      <c r="L166" s="12">
        <f t="shared" si="119"/>
        <v>0</v>
      </c>
      <c r="M166" s="12">
        <f t="shared" si="119"/>
        <v>0</v>
      </c>
      <c r="N166" s="12">
        <f t="shared" si="119"/>
        <v>0</v>
      </c>
      <c r="O166" s="12">
        <f t="shared" si="119"/>
        <v>0</v>
      </c>
      <c r="P166" s="12">
        <f t="shared" si="119"/>
        <v>0</v>
      </c>
      <c r="Q166" s="12">
        <f t="shared" si="119"/>
        <v>0</v>
      </c>
      <c r="R166" s="12">
        <f t="shared" si="119"/>
        <v>0</v>
      </c>
      <c r="S166" s="12">
        <f t="shared" si="119"/>
        <v>0</v>
      </c>
      <c r="T166" s="12">
        <f t="shared" si="119"/>
        <v>0</v>
      </c>
      <c r="U166" s="12">
        <f t="shared" si="119"/>
        <v>0</v>
      </c>
      <c r="V166" s="12">
        <f t="shared" si="119"/>
        <v>0</v>
      </c>
      <c r="W166" s="12">
        <f t="shared" si="119"/>
        <v>0</v>
      </c>
    </row>
    <row r="167" spans="1:28" outlineLevel="1" x14ac:dyDescent="0.25">
      <c r="B167" s="4" t="s">
        <v>28</v>
      </c>
      <c r="C167" s="12">
        <f t="shared" ref="C167:W167" si="120">IFERROR(C154/C157,0)</f>
        <v>7.3665815028086409E-5</v>
      </c>
      <c r="D167" s="12">
        <f t="shared" si="120"/>
        <v>1.3384622254153643E-4</v>
      </c>
      <c r="E167" s="12">
        <f t="shared" si="120"/>
        <v>1.2579160499028537E-4</v>
      </c>
      <c r="F167" s="12">
        <f t="shared" si="120"/>
        <v>1.4172305754135231E-4</v>
      </c>
      <c r="G167" s="12">
        <f t="shared" si="120"/>
        <v>1.4105695898607924E-4</v>
      </c>
      <c r="H167" s="12">
        <f t="shared" si="120"/>
        <v>1.4104505632889483E-4</v>
      </c>
      <c r="I167" s="12">
        <f t="shared" si="120"/>
        <v>1.3522035164591296E-4</v>
      </c>
      <c r="J167" s="12">
        <f t="shared" si="120"/>
        <v>1.2890515710140818E-4</v>
      </c>
      <c r="K167" s="12">
        <f t="shared" si="120"/>
        <v>1.2713322748538264E-4</v>
      </c>
      <c r="L167" s="12">
        <f t="shared" si="120"/>
        <v>1.2365055271109634E-4</v>
      </c>
      <c r="M167" s="12">
        <f t="shared" si="120"/>
        <v>1.8018393134073375E-4</v>
      </c>
      <c r="N167" s="12">
        <f t="shared" si="120"/>
        <v>2.5445966189158154E-4</v>
      </c>
      <c r="O167" s="12">
        <f t="shared" si="120"/>
        <v>2.5241020049884491E-4</v>
      </c>
      <c r="P167" s="12">
        <f t="shared" si="120"/>
        <v>2.3748942605469764E-4</v>
      </c>
      <c r="Q167" s="12">
        <f t="shared" si="120"/>
        <v>3.7075700082087536E-4</v>
      </c>
      <c r="R167" s="12">
        <f t="shared" si="120"/>
        <v>4.7593442037069243E-4</v>
      </c>
      <c r="S167" s="12">
        <f t="shared" si="120"/>
        <v>5.3962090875887229E-4</v>
      </c>
      <c r="T167" s="12">
        <f t="shared" si="120"/>
        <v>5.293911762048795E-4</v>
      </c>
      <c r="U167" s="12">
        <f t="shared" si="120"/>
        <v>1.1414549112758745E-3</v>
      </c>
      <c r="V167" s="12">
        <f t="shared" si="120"/>
        <v>1.5191608105212754E-3</v>
      </c>
      <c r="W167" s="12">
        <f t="shared" si="120"/>
        <v>1.0481611402608083E-3</v>
      </c>
    </row>
    <row r="168" spans="1:28" outlineLevel="1" x14ac:dyDescent="0.25">
      <c r="B168" s="4" t="s">
        <v>22</v>
      </c>
      <c r="C168" s="12">
        <f t="shared" ref="C168:W168" si="121">IFERROR(C155/C157,0)</f>
        <v>0</v>
      </c>
      <c r="D168" s="12">
        <f t="shared" si="121"/>
        <v>0</v>
      </c>
      <c r="E168" s="12">
        <f t="shared" si="121"/>
        <v>0</v>
      </c>
      <c r="F168" s="12">
        <f t="shared" si="121"/>
        <v>0</v>
      </c>
      <c r="G168" s="12">
        <f t="shared" si="121"/>
        <v>0</v>
      </c>
      <c r="H168" s="12">
        <f t="shared" si="121"/>
        <v>0</v>
      </c>
      <c r="I168" s="12">
        <f t="shared" si="121"/>
        <v>0</v>
      </c>
      <c r="J168" s="12">
        <f t="shared" si="121"/>
        <v>0</v>
      </c>
      <c r="K168" s="12">
        <f t="shared" si="121"/>
        <v>0</v>
      </c>
      <c r="L168" s="12">
        <f t="shared" si="121"/>
        <v>0</v>
      </c>
      <c r="M168" s="12">
        <f t="shared" si="121"/>
        <v>0</v>
      </c>
      <c r="N168" s="12">
        <f t="shared" si="121"/>
        <v>0</v>
      </c>
      <c r="O168" s="12">
        <f t="shared" si="121"/>
        <v>0</v>
      </c>
      <c r="P168" s="12">
        <f t="shared" si="121"/>
        <v>0</v>
      </c>
      <c r="Q168" s="12">
        <f t="shared" si="121"/>
        <v>0</v>
      </c>
      <c r="R168" s="12">
        <f t="shared" si="121"/>
        <v>0</v>
      </c>
      <c r="S168" s="12">
        <f t="shared" si="121"/>
        <v>0</v>
      </c>
      <c r="T168" s="12">
        <f t="shared" si="121"/>
        <v>0</v>
      </c>
      <c r="U168" s="12">
        <f t="shared" si="121"/>
        <v>0</v>
      </c>
      <c r="V168" s="12">
        <f t="shared" si="121"/>
        <v>0</v>
      </c>
      <c r="W168" s="12">
        <f t="shared" si="121"/>
        <v>0</v>
      </c>
    </row>
    <row r="169" spans="1:28" outlineLevel="1" x14ac:dyDescent="0.25">
      <c r="B169" s="4" t="s">
        <v>1</v>
      </c>
      <c r="C169" s="12">
        <f t="shared" ref="C169:W169" si="122">IFERROR(C156/C157,0)</f>
        <v>1.5992335917388676E-3</v>
      </c>
      <c r="D169" s="12">
        <f t="shared" si="122"/>
        <v>2.2582073015692998E-3</v>
      </c>
      <c r="E169" s="12">
        <f t="shared" si="122"/>
        <v>1.4741635200141269E-3</v>
      </c>
      <c r="F169" s="12">
        <f t="shared" si="122"/>
        <v>2.0456856501494904E-3</v>
      </c>
      <c r="G169" s="12">
        <f t="shared" si="122"/>
        <v>2.6541220000541109E-3</v>
      </c>
      <c r="H169" s="12">
        <f t="shared" si="122"/>
        <v>2.0194620190275786E-3</v>
      </c>
      <c r="I169" s="12">
        <f t="shared" si="122"/>
        <v>2.2948172630924786E-3</v>
      </c>
      <c r="J169" s="12">
        <f t="shared" si="122"/>
        <v>2.187642438562616E-3</v>
      </c>
      <c r="K169" s="12">
        <f t="shared" si="122"/>
        <v>2.1575711170319038E-3</v>
      </c>
      <c r="L169" s="12">
        <f t="shared" si="122"/>
        <v>2.4723367053454612E-3</v>
      </c>
      <c r="M169" s="12">
        <f t="shared" si="122"/>
        <v>2.0132025207442836E-3</v>
      </c>
      <c r="N169" s="12">
        <f t="shared" si="122"/>
        <v>1.8311137674865831E-3</v>
      </c>
      <c r="O169" s="12">
        <f t="shared" si="122"/>
        <v>1.5976241645654346E-3</v>
      </c>
      <c r="P169" s="12">
        <f t="shared" si="122"/>
        <v>1.1986972199019223E-3</v>
      </c>
      <c r="Q169" s="12">
        <f t="shared" si="122"/>
        <v>9.7515931464911174E-4</v>
      </c>
      <c r="R169" s="12">
        <f t="shared" si="122"/>
        <v>8.6905882788464075E-4</v>
      </c>
      <c r="S169" s="12">
        <f t="shared" si="122"/>
        <v>8.8195185011138608E-4</v>
      </c>
      <c r="T169" s="12">
        <f t="shared" si="122"/>
        <v>7.333572402553174E-4</v>
      </c>
      <c r="U169" s="12">
        <f t="shared" si="122"/>
        <v>7.9982165276079164E-4</v>
      </c>
      <c r="V169" s="12">
        <f t="shared" si="122"/>
        <v>7.7159343063240235E-4</v>
      </c>
      <c r="W169" s="12">
        <f t="shared" si="122"/>
        <v>5.6530492209027553E-4</v>
      </c>
    </row>
    <row r="172" spans="1:28" s="37" customFormat="1" x14ac:dyDescent="0.25">
      <c r="A172" s="36" t="s">
        <v>4</v>
      </c>
      <c r="Z172" s="38"/>
    </row>
    <row r="173" spans="1:28" outlineLevel="1" x14ac:dyDescent="0.25">
      <c r="B173" s="22" t="s">
        <v>31</v>
      </c>
      <c r="C173" s="5">
        <f>[1]Freight1!C$34</f>
        <v>202452.56170200001</v>
      </c>
      <c r="D173" s="5">
        <f>[1]Freight1!D$34</f>
        <v>192848.80335999999</v>
      </c>
      <c r="E173" s="5">
        <f>[1]Freight1!E$34</f>
        <v>193333.21058399999</v>
      </c>
      <c r="F173" s="5">
        <f>[1]Freight1!F$34</f>
        <v>211766.78386200001</v>
      </c>
      <c r="G173" s="5">
        <f>[1]Freight1!G$34</f>
        <v>224909.81162600001</v>
      </c>
      <c r="H173" s="5">
        <f>[1]Freight1!H$34</f>
        <v>233582.97946</v>
      </c>
      <c r="I173" s="5">
        <f>[1]Freight1!I$34</f>
        <v>225104.523586</v>
      </c>
      <c r="J173" s="5">
        <f>[1]Freight1!J$34</f>
        <v>224839.335078</v>
      </c>
      <c r="K173" s="5">
        <f>[1]Freight1!K$34</f>
        <v>223801.807547</v>
      </c>
      <c r="L173" s="5">
        <f>[1]Freight1!L$34</f>
        <v>208531.29384</v>
      </c>
      <c r="M173" s="5">
        <f>[1]Freight1!M$34</f>
        <v>221766.50700899999</v>
      </c>
      <c r="N173" s="5">
        <f>[1]Freight1!N$34</f>
        <v>231630.598772</v>
      </c>
      <c r="O173" s="5">
        <f>[1]Freight1!O$34</f>
        <v>241494.93114299999</v>
      </c>
      <c r="P173" s="5">
        <f>[1]Freight1!P$34</f>
        <v>251387.478129</v>
      </c>
      <c r="Q173" s="5">
        <f>[1]Freight1!Q$34</f>
        <v>268567.26711700001</v>
      </c>
      <c r="R173" s="5">
        <f>[1]Freight1!R$34</f>
        <v>277395.79283400002</v>
      </c>
      <c r="S173" s="5">
        <f>[1]Freight1!S$34</f>
        <v>294715.68835900002</v>
      </c>
      <c r="T173" s="5">
        <f>[1]Freight1!T$34</f>
        <v>299159.96433400002</v>
      </c>
      <c r="U173" s="5">
        <f>[1]Freight1!U$34</f>
        <v>269094.07835299999</v>
      </c>
      <c r="V173" s="5">
        <f>[1]Freight1!V$34</f>
        <v>279975.73099700001</v>
      </c>
      <c r="W173" s="5">
        <f>[1]Freight1!W$34</f>
        <v>263530.72332699999</v>
      </c>
      <c r="Z173" s="23" t="s">
        <v>32</v>
      </c>
      <c r="AB173" t="s">
        <v>4</v>
      </c>
    </row>
    <row r="174" spans="1:28" outlineLevel="1" x14ac:dyDescent="0.25">
      <c r="B174" s="8" t="s">
        <v>30</v>
      </c>
      <c r="C174" s="5">
        <f>[1]Freight4!C$17</f>
        <v>301.495</v>
      </c>
      <c r="D174" s="5">
        <f>[1]Freight4!D$17</f>
        <v>319.06299999999999</v>
      </c>
      <c r="E174" s="5">
        <f>[1]Freight4!E$17</f>
        <v>325.34199999999998</v>
      </c>
      <c r="F174" s="5">
        <f>[1]Freight4!F$17</f>
        <v>343.108</v>
      </c>
      <c r="G174" s="5">
        <f>[1]Freight4!G$17</f>
        <v>345.74</v>
      </c>
      <c r="H174" s="5">
        <f>[1]Freight4!H$17</f>
        <v>359.39499999999998</v>
      </c>
      <c r="I174" s="5">
        <f>[1]Freight4!I$17</f>
        <v>375.75799999999998</v>
      </c>
      <c r="J174" s="5">
        <f>[1]Freight4!J$17</f>
        <v>386.49900000000002</v>
      </c>
      <c r="K174" s="5">
        <f>[1]Freight4!K$17</f>
        <v>392.923</v>
      </c>
      <c r="L174" s="5">
        <f>[1]Freight4!L$17</f>
        <v>390.76499999999999</v>
      </c>
      <c r="M174" s="5">
        <f>[1]Freight4!M$17</f>
        <v>396.23200000000003</v>
      </c>
      <c r="N174" s="5">
        <f>[1]Freight4!N$17</f>
        <v>415.42200000000003</v>
      </c>
      <c r="O174" s="5">
        <f>[1]Freight4!O$17</f>
        <v>431.61399999999998</v>
      </c>
      <c r="P174" s="5">
        <f>[1]Freight4!P$17</f>
        <v>432.68400000000003</v>
      </c>
      <c r="Q174" s="5">
        <f>[1]Freight4!Q$17</f>
        <v>455.00400000000002</v>
      </c>
      <c r="R174" s="5">
        <f>[1]Freight4!R$17</f>
        <v>464.322</v>
      </c>
      <c r="S174" s="5">
        <f>[1]Freight4!S$17</f>
        <v>462.90800000000002</v>
      </c>
      <c r="T174" s="5">
        <f>[1]Freight4!T$17</f>
        <v>470.541</v>
      </c>
      <c r="U174" s="5">
        <f>[1]Freight4!U$17</f>
        <v>481.18200000000002</v>
      </c>
      <c r="V174" s="5">
        <f>[1]Freight4!V$17</f>
        <v>488.90199999999999</v>
      </c>
      <c r="W174" s="5">
        <f>[1]Freight4!W$17</f>
        <v>494.52800000000002</v>
      </c>
      <c r="Z174" s="23" t="s">
        <v>32</v>
      </c>
      <c r="AB174" t="s">
        <v>4</v>
      </c>
    </row>
    <row r="175" spans="1:28" outlineLevel="1" x14ac:dyDescent="0.25">
      <c r="B175" s="8" t="s">
        <v>43</v>
      </c>
      <c r="C175" s="5">
        <f>[1]Freight4!C$21</f>
        <v>93281.100875000004</v>
      </c>
      <c r="D175" s="5">
        <f>[1]Freight4!D$21</f>
        <v>83963.591180999996</v>
      </c>
      <c r="E175" s="5">
        <f>[1]Freight4!E$21</f>
        <v>82549.953213000001</v>
      </c>
      <c r="F175" s="5">
        <f>[1]Freight4!F$21</f>
        <v>85738.819115999999</v>
      </c>
      <c r="G175" s="5">
        <f>[1]Freight4!G$21</f>
        <v>90366.877313000005</v>
      </c>
      <c r="H175" s="5">
        <f>[1]Freight4!H$21</f>
        <v>94197.089049000002</v>
      </c>
      <c r="I175" s="5">
        <f>[1]Freight4!I$21</f>
        <v>86979.384946000006</v>
      </c>
      <c r="J175" s="5">
        <f>[1]Freight4!J$21</f>
        <v>87328.496883999993</v>
      </c>
      <c r="K175" s="5">
        <f>[1]Freight4!K$21</f>
        <v>85737.883958000006</v>
      </c>
      <c r="L175" s="5">
        <f>[1]Freight4!L$21</f>
        <v>90034.210988000006</v>
      </c>
      <c r="M175" s="5">
        <f>[1]Freight4!M$21</f>
        <v>91741.903619000004</v>
      </c>
      <c r="N175" s="5">
        <f>[1]Freight4!N$21</f>
        <v>93028.358122000005</v>
      </c>
      <c r="O175" s="5">
        <f>[1]Freight4!O$21</f>
        <v>90912.031069000004</v>
      </c>
      <c r="P175" s="5">
        <f>[1]Freight4!P$21</f>
        <v>92546.255864999999</v>
      </c>
      <c r="Q175" s="5">
        <f>[1]Freight4!Q$21</f>
        <v>89652.373407999999</v>
      </c>
      <c r="R175" s="5">
        <f>[1]Freight4!R$21</f>
        <v>84038.005223999993</v>
      </c>
      <c r="S175" s="5">
        <f>[1]Freight4!S$21</f>
        <v>79815.813473999995</v>
      </c>
      <c r="T175" s="5">
        <f>[1]Freight4!T$21</f>
        <v>84218.721988999998</v>
      </c>
      <c r="U175" s="5">
        <f>[1]Freight4!U$21</f>
        <v>87193.033611000006</v>
      </c>
      <c r="V175" s="5">
        <f>[1]Freight4!V$21</f>
        <v>86900.381909999996</v>
      </c>
      <c r="W175" s="5">
        <f>[1]Freight4!W$21</f>
        <v>81083.351953000005</v>
      </c>
      <c r="Z175" s="23" t="s">
        <v>32</v>
      </c>
      <c r="AB175" t="s">
        <v>4</v>
      </c>
    </row>
    <row r="176" spans="1:28" outlineLevel="1" x14ac:dyDescent="0.25">
      <c r="B176" s="8" t="s">
        <v>44</v>
      </c>
      <c r="C176" s="5">
        <f t="shared" ref="C176:W176" si="123">C174*C175/1000</f>
        <v>28123.785508308127</v>
      </c>
      <c r="D176" s="5">
        <f t="shared" si="123"/>
        <v>26789.6752929834</v>
      </c>
      <c r="E176" s="5">
        <f t="shared" si="123"/>
        <v>26856.966878223844</v>
      </c>
      <c r="F176" s="5">
        <f t="shared" si="123"/>
        <v>29417.674749252528</v>
      </c>
      <c r="G176" s="5">
        <f t="shared" si="123"/>
        <v>31243.444162196622</v>
      </c>
      <c r="H176" s="5">
        <f t="shared" si="123"/>
        <v>33853.962818765358</v>
      </c>
      <c r="I176" s="5">
        <f t="shared" si="123"/>
        <v>32683.199728539068</v>
      </c>
      <c r="J176" s="5">
        <f t="shared" si="123"/>
        <v>33752.376717169114</v>
      </c>
      <c r="K176" s="5">
        <f t="shared" si="123"/>
        <v>33688.386578429236</v>
      </c>
      <c r="L176" s="5">
        <f t="shared" si="123"/>
        <v>35182.218456725823</v>
      </c>
      <c r="M176" s="5">
        <f t="shared" si="123"/>
        <v>36351.077954763612</v>
      </c>
      <c r="N176" s="5">
        <f t="shared" si="123"/>
        <v>38646.026587757493</v>
      </c>
      <c r="O176" s="5">
        <f t="shared" si="123"/>
        <v>39238.905377815368</v>
      </c>
      <c r="P176" s="5">
        <f t="shared" si="123"/>
        <v>40043.284172691667</v>
      </c>
      <c r="Q176" s="5">
        <f t="shared" si="123"/>
        <v>40792.18851013363</v>
      </c>
      <c r="R176" s="5">
        <f t="shared" si="123"/>
        <v>39020.69466161813</v>
      </c>
      <c r="S176" s="5">
        <f t="shared" si="123"/>
        <v>36947.378583622391</v>
      </c>
      <c r="T176" s="5">
        <f t="shared" si="123"/>
        <v>39628.361663426047</v>
      </c>
      <c r="U176" s="5">
        <f t="shared" si="123"/>
        <v>41955.718299008207</v>
      </c>
      <c r="V176" s="5">
        <f t="shared" si="123"/>
        <v>42485.770516562821</v>
      </c>
      <c r="W176" s="5">
        <f t="shared" si="123"/>
        <v>40097.987874613187</v>
      </c>
    </row>
    <row r="177" spans="2:26" outlineLevel="1" x14ac:dyDescent="0.25">
      <c r="B177" s="8" t="s">
        <v>45</v>
      </c>
      <c r="C177" s="54">
        <f>C173/C176</f>
        <v>7.1986241554215002</v>
      </c>
      <c r="D177" s="54">
        <f t="shared" ref="D177" si="124">D173/D176</f>
        <v>7.1986241434777618</v>
      </c>
      <c r="E177" s="54">
        <f t="shared" ref="E177" si="125">E173/E176</f>
        <v>7.1986241581419366</v>
      </c>
      <c r="F177" s="54">
        <f t="shared" ref="F177" si="126">F173/F176</f>
        <v>7.1986241491564789</v>
      </c>
      <c r="G177" s="54">
        <f t="shared" ref="G177" si="127">G173/G176</f>
        <v>7.1986241484263864</v>
      </c>
      <c r="H177" s="54">
        <f t="shared" ref="H177" si="128">H173/H176</f>
        <v>6.8997234004913661</v>
      </c>
      <c r="I177" s="54">
        <f t="shared" ref="I177" si="129">I173/I176</f>
        <v>6.8874689582317137</v>
      </c>
      <c r="J177" s="54">
        <f t="shared" ref="J177" si="130">J173/J176</f>
        <v>6.6614371178083296</v>
      </c>
      <c r="K177" s="54">
        <f t="shared" ref="K177" si="131">K173/K176</f>
        <v>6.6432925490798338</v>
      </c>
      <c r="L177" s="54">
        <f t="shared" ref="L177" si="132">L173/L176</f>
        <v>5.9271786427138977</v>
      </c>
      <c r="M177" s="54">
        <f t="shared" ref="M177" si="133">M173/M176</f>
        <v>6.1006858526994163</v>
      </c>
      <c r="N177" s="54">
        <f t="shared" ref="N177" si="134">N173/N176</f>
        <v>5.9936458990424972</v>
      </c>
      <c r="O177" s="54">
        <f t="shared" ref="O177" si="135">O173/O176</f>
        <v>6.154476757640003</v>
      </c>
      <c r="P177" s="54">
        <f t="shared" ref="P177" si="136">P173/P176</f>
        <v>6.2778936174380719</v>
      </c>
      <c r="Q177" s="54">
        <f t="shared" ref="Q177" si="137">Q173/Q176</f>
        <v>6.5837915769163082</v>
      </c>
      <c r="R177" s="54">
        <f t="shared" ref="R177" si="138">R173/R176</f>
        <v>7.1089404030229746</v>
      </c>
      <c r="S177" s="54">
        <f t="shared" ref="S177" si="139">S173/S176</f>
        <v>7.9766332459006497</v>
      </c>
      <c r="T177" s="54">
        <f t="shared" ref="T177" si="140">T173/T176</f>
        <v>7.5491378340301623</v>
      </c>
      <c r="U177" s="54">
        <f t="shared" ref="U177" si="141">U173/U176</f>
        <v>6.4137640651324785</v>
      </c>
      <c r="V177" s="54">
        <f t="shared" ref="V177" si="142">V173/V176</f>
        <v>6.589870622397048</v>
      </c>
      <c r="W177" s="54">
        <f t="shared" ref="W177" si="143">W173/W176</f>
        <v>6.5721682631822631</v>
      </c>
    </row>
    <row r="178" spans="2:26" outlineLevel="1" x14ac:dyDescent="0.25">
      <c r="B178" s="8" t="s">
        <v>47</v>
      </c>
      <c r="C178" s="5">
        <f t="shared" ref="C178:W178" si="144">C175*C177</f>
        <v>671495.58600308467</v>
      </c>
      <c r="D178" s="5">
        <f t="shared" si="144"/>
        <v>604422.33464864304</v>
      </c>
      <c r="E178" s="5">
        <f t="shared" si="144"/>
        <v>594246.08745258837</v>
      </c>
      <c r="F178" s="5">
        <f t="shared" si="144"/>
        <v>617201.53380859678</v>
      </c>
      <c r="G178" s="5">
        <f t="shared" si="144"/>
        <v>650517.18524324638</v>
      </c>
      <c r="H178" s="5">
        <f t="shared" si="144"/>
        <v>649933.85956955433</v>
      </c>
      <c r="I178" s="5">
        <f t="shared" si="144"/>
        <v>599067.81382166187</v>
      </c>
      <c r="J178" s="5">
        <f t="shared" si="144"/>
        <v>581733.29058548657</v>
      </c>
      <c r="K178" s="5">
        <f t="shared" si="144"/>
        <v>569581.84567205282</v>
      </c>
      <c r="L178" s="5">
        <f t="shared" si="144"/>
        <v>533648.85248167056</v>
      </c>
      <c r="M178" s="5">
        <f t="shared" si="144"/>
        <v>559688.53350814676</v>
      </c>
      <c r="N178" s="5">
        <f t="shared" si="144"/>
        <v>557579.03715258208</v>
      </c>
      <c r="O178" s="5">
        <f t="shared" si="144"/>
        <v>559515.9822040064</v>
      </c>
      <c r="P178" s="5">
        <f t="shared" si="144"/>
        <v>580995.54901267425</v>
      </c>
      <c r="Q178" s="5">
        <f t="shared" si="144"/>
        <v>590252.54089414596</v>
      </c>
      <c r="R178" s="5">
        <f t="shared" si="144"/>
        <v>597421.17072634934</v>
      </c>
      <c r="S178" s="5">
        <f t="shared" si="144"/>
        <v>636661.4713053134</v>
      </c>
      <c r="T178" s="5">
        <f t="shared" si="144"/>
        <v>635778.74050082779</v>
      </c>
      <c r="U178" s="5">
        <f t="shared" si="144"/>
        <v>559235.54570412019</v>
      </c>
      <c r="V178" s="5">
        <f t="shared" si="144"/>
        <v>572662.27382379281</v>
      </c>
      <c r="W178" s="5">
        <f t="shared" si="144"/>
        <v>532893.43237794423</v>
      </c>
    </row>
    <row r="179" spans="2:26" outlineLevel="1" x14ac:dyDescent="0.25"/>
    <row r="180" spans="2:26" outlineLevel="1" x14ac:dyDescent="0.25">
      <c r="B180" s="9" t="s">
        <v>19</v>
      </c>
      <c r="C180" s="14"/>
      <c r="H180" s="5"/>
    </row>
    <row r="181" spans="2:26" outlineLevel="1" x14ac:dyDescent="0.25">
      <c r="B181" s="4" t="s">
        <v>23</v>
      </c>
      <c r="C181" s="5">
        <f>IFERROR(INDEX('[1]Table 38'!C$14:C$19,MATCH($B181,'[1]Table 38'!$B$14:$B$19,0))*1000-C113-C79,0)</f>
        <v>0</v>
      </c>
      <c r="D181" s="5">
        <f>IFERROR(INDEX('[1]Table 38'!D$14:D$19,MATCH($B181,'[1]Table 38'!$B$14:$B$19,0))*1000-D113-D79,0)</f>
        <v>0</v>
      </c>
      <c r="E181" s="5">
        <f>IFERROR(INDEX('[1]Table 38'!E$14:E$19,MATCH($B181,'[1]Table 38'!$B$14:$B$19,0))*1000-E113-E79,0)</f>
        <v>0</v>
      </c>
      <c r="F181" s="5">
        <f>IFERROR(INDEX('[1]Table 38'!F$14:F$19,MATCH($B181,'[1]Table 38'!$B$14:$B$19,0))*1000-F113-F79,0)</f>
        <v>0</v>
      </c>
      <c r="G181" s="5">
        <f>IFERROR(INDEX('[1]Table 38'!G$14:G$19,MATCH($B181,'[1]Table 38'!$B$14:$B$19,0))*1000-G113-G79,0)</f>
        <v>0</v>
      </c>
      <c r="H181" s="5">
        <f>IFERROR(INDEX('[1]Table 38'!H$14:H$19,MATCH($B181,'[1]Table 38'!$B$14:$B$19,0))*1000-H113-H79,0)</f>
        <v>0</v>
      </c>
      <c r="I181" s="5">
        <f>IFERROR(INDEX('[1]Table 38'!I$14:I$19,MATCH($B181,'[1]Table 38'!$B$14:$B$19,0))*1000-I113-I79,0)</f>
        <v>0</v>
      </c>
      <c r="J181" s="5">
        <f>IFERROR(INDEX('[1]Table 38'!J$14:J$19,MATCH($B181,'[1]Table 38'!$B$14:$B$19,0))*1000-J113-J79,0)</f>
        <v>0</v>
      </c>
      <c r="K181" s="5">
        <f>IFERROR(INDEX('[1]Table 38'!K$14:K$19,MATCH($B181,'[1]Table 38'!$B$14:$B$19,0))*1000-K113-K79,0)</f>
        <v>0</v>
      </c>
      <c r="L181" s="5">
        <f>IFERROR(INDEX('[1]Table 38'!L$14:L$19,MATCH($B181,'[1]Table 38'!$B$14:$B$19,0))*1000-L113-L79,0)</f>
        <v>0</v>
      </c>
      <c r="M181" s="5">
        <f>IFERROR(INDEX('[1]Table 38'!M$14:M$19,MATCH($B181,'[1]Table 38'!$B$14:$B$19,0))*1000-M113-M79,0)</f>
        <v>0</v>
      </c>
      <c r="N181" s="5">
        <f>IFERROR(INDEX('[1]Table 38'!N$14:N$19,MATCH($B181,'[1]Table 38'!$B$14:$B$19,0))*1000-N113-N79,0)</f>
        <v>0</v>
      </c>
      <c r="O181" s="5">
        <f>IFERROR(INDEX('[1]Table 38'!O$14:O$19,MATCH($B181,'[1]Table 38'!$B$14:$B$19,0))*1000-O113-O79,0)</f>
        <v>0</v>
      </c>
      <c r="P181" s="5">
        <f>IFERROR(INDEX('[1]Table 38'!P$14:P$19,MATCH($B181,'[1]Table 38'!$B$14:$B$19,0))*1000-P113-P79,0)</f>
        <v>0</v>
      </c>
      <c r="Q181" s="5">
        <f>IFERROR(INDEX('[1]Table 38'!Q$14:Q$19,MATCH($B181,'[1]Table 38'!$B$14:$B$19,0))*1000-Q113-Q79,0)</f>
        <v>0</v>
      </c>
      <c r="R181" s="5">
        <f>IFERROR(INDEX('[1]Table 38'!R$14:R$19,MATCH($B181,'[1]Table 38'!$B$14:$B$19,0))*1000-R113-R79,0)</f>
        <v>0</v>
      </c>
      <c r="S181" s="5">
        <f>IFERROR(INDEX('[1]Table 38'!S$14:S$19,MATCH($B181,'[1]Table 38'!$B$14:$B$19,0))*1000-S113-S79,0)</f>
        <v>0</v>
      </c>
      <c r="T181" s="5">
        <f>IFERROR(INDEX('[1]Table 38'!T$14:T$19,MATCH($B181,'[1]Table 38'!$B$14:$B$19,0))*1000-T113-T79,0)</f>
        <v>0</v>
      </c>
      <c r="U181" s="5">
        <f>IFERROR(INDEX('[1]Table 38'!U$14:U$19,MATCH($B181,'[1]Table 38'!$B$14:$B$19,0))*1000-U113-U79,0)</f>
        <v>0</v>
      </c>
      <c r="V181" s="5">
        <f>IFERROR(INDEX('[1]Table 38'!V$14:V$19,MATCH($B181,'[1]Table 38'!$B$14:$B$19,0))*1000-V113-V79,0)</f>
        <v>0</v>
      </c>
      <c r="W181" s="5">
        <f>IFERROR(INDEX('[1]Table 38'!W$14:W$19,MATCH($B181,'[1]Table 38'!$B$14:$B$19,0))*1000-W113-W79,0)</f>
        <v>0</v>
      </c>
      <c r="Z181" s="23" t="s">
        <v>32</v>
      </c>
    </row>
    <row r="182" spans="2:26" outlineLevel="1" x14ac:dyDescent="0.25">
      <c r="B182" s="4" t="s">
        <v>24</v>
      </c>
      <c r="C182" s="5">
        <f>IFERROR(INDEX('[1]Table 38'!C$14:C$19,MATCH($B182,'[1]Table 38'!$B$14:$B$19,0))*1000-C114-C80,0)</f>
        <v>0</v>
      </c>
      <c r="D182" s="5">
        <f>IFERROR(INDEX('[1]Table 38'!D$14:D$19,MATCH($B182,'[1]Table 38'!$B$14:$B$19,0))*1000-D114-D80,0)</f>
        <v>0</v>
      </c>
      <c r="E182" s="5">
        <f>IFERROR(INDEX('[1]Table 38'!E$14:E$19,MATCH($B182,'[1]Table 38'!$B$14:$B$19,0))*1000-E114-E80,0)</f>
        <v>0</v>
      </c>
      <c r="F182" s="5">
        <f>IFERROR(INDEX('[1]Table 38'!F$14:F$19,MATCH($B182,'[1]Table 38'!$B$14:$B$19,0))*1000-F114-F80,0)</f>
        <v>0</v>
      </c>
      <c r="G182" s="5">
        <f>IFERROR(INDEX('[1]Table 38'!G$14:G$19,MATCH($B182,'[1]Table 38'!$B$14:$B$19,0))*1000-G114-G80,0)</f>
        <v>0</v>
      </c>
      <c r="H182" s="5">
        <f>IFERROR(INDEX('[1]Table 38'!H$14:H$19,MATCH($B182,'[1]Table 38'!$B$14:$B$19,0))*1000-H114-H80,0)</f>
        <v>0</v>
      </c>
      <c r="I182" s="5">
        <f>IFERROR(INDEX('[1]Table 38'!I$14:I$19,MATCH($B182,'[1]Table 38'!$B$14:$B$19,0))*1000-I114-I80,0)</f>
        <v>0</v>
      </c>
      <c r="J182" s="5">
        <f>IFERROR(INDEX('[1]Table 38'!J$14:J$19,MATCH($B182,'[1]Table 38'!$B$14:$B$19,0))*1000-J114-J80,0)</f>
        <v>0</v>
      </c>
      <c r="K182" s="5">
        <f>IFERROR(INDEX('[1]Table 38'!K$14:K$19,MATCH($B182,'[1]Table 38'!$B$14:$B$19,0))*1000-K114-K80,0)</f>
        <v>0</v>
      </c>
      <c r="L182" s="5">
        <f>IFERROR(INDEX('[1]Table 38'!L$14:L$19,MATCH($B182,'[1]Table 38'!$B$14:$B$19,0))*1000-L114-L80,0)</f>
        <v>0</v>
      </c>
      <c r="M182" s="5">
        <f>IFERROR(INDEX('[1]Table 38'!M$14:M$19,MATCH($B182,'[1]Table 38'!$B$14:$B$19,0))*1000-M114-M80,0)</f>
        <v>0</v>
      </c>
      <c r="N182" s="5">
        <f>IFERROR(INDEX('[1]Table 38'!N$14:N$19,MATCH($B182,'[1]Table 38'!$B$14:$B$19,0))*1000-N114-N80,0)</f>
        <v>0</v>
      </c>
      <c r="O182" s="5">
        <f>IFERROR(INDEX('[1]Table 38'!O$14:O$19,MATCH($B182,'[1]Table 38'!$B$14:$B$19,0))*1000-O114-O80,0)</f>
        <v>0</v>
      </c>
      <c r="P182" s="5">
        <f>IFERROR(INDEX('[1]Table 38'!P$14:P$19,MATCH($B182,'[1]Table 38'!$B$14:$B$19,0))*1000-P114-P80,0)</f>
        <v>0</v>
      </c>
      <c r="Q182" s="5">
        <f>IFERROR(INDEX('[1]Table 38'!Q$14:Q$19,MATCH($B182,'[1]Table 38'!$B$14:$B$19,0))*1000-Q114-Q80,0)</f>
        <v>0</v>
      </c>
      <c r="R182" s="5">
        <f>IFERROR(INDEX('[1]Table 38'!R$14:R$19,MATCH($B182,'[1]Table 38'!$B$14:$B$19,0))*1000-R114-R80,0)</f>
        <v>0</v>
      </c>
      <c r="S182" s="5">
        <f>IFERROR(INDEX('[1]Table 38'!S$14:S$19,MATCH($B182,'[1]Table 38'!$B$14:$B$19,0))*1000-S114-S80,0)</f>
        <v>0</v>
      </c>
      <c r="T182" s="5">
        <f>IFERROR(INDEX('[1]Table 38'!T$14:T$19,MATCH($B182,'[1]Table 38'!$B$14:$B$19,0))*1000-T114-T80,0)</f>
        <v>0</v>
      </c>
      <c r="U182" s="5">
        <f>IFERROR(INDEX('[1]Table 38'!U$14:U$19,MATCH($B182,'[1]Table 38'!$B$14:$B$19,0))*1000-U114-U80,0)</f>
        <v>0</v>
      </c>
      <c r="V182" s="5">
        <f>IFERROR(INDEX('[1]Table 38'!V$14:V$19,MATCH($B182,'[1]Table 38'!$B$14:$B$19,0))*1000-V114-V80,0)</f>
        <v>0</v>
      </c>
      <c r="W182" s="5">
        <f>IFERROR(INDEX('[1]Table 38'!W$14:W$19,MATCH($B182,'[1]Table 38'!$B$14:$B$19,0))*1000-W114-W80,0)</f>
        <v>0</v>
      </c>
      <c r="Z182" s="23" t="s">
        <v>32</v>
      </c>
    </row>
    <row r="183" spans="2:26" outlineLevel="1" x14ac:dyDescent="0.25">
      <c r="B183" s="4" t="s">
        <v>21</v>
      </c>
      <c r="C183" s="5">
        <f>IFERROR(INDEX('[1]Table 38'!C$14:C$19,MATCH($B183,'[1]Table 38'!$B$14:$B$19,0))*1000-C115-C81,0)</f>
        <v>408185.75799999997</v>
      </c>
      <c r="D183" s="5">
        <f>IFERROR(INDEX('[1]Table 38'!D$14:D$19,MATCH($B183,'[1]Table 38'!$B$14:$B$19,0))*1000-D115-D81,0)</f>
        <v>382740.12400000001</v>
      </c>
      <c r="E183" s="5">
        <f>IFERROR(INDEX('[1]Table 38'!E$14:E$19,MATCH($B183,'[1]Table 38'!$B$14:$B$19,0))*1000-E115-E81,0)</f>
        <v>377720.48000000004</v>
      </c>
      <c r="F183" s="5">
        <f>IFERROR(INDEX('[1]Table 38'!F$14:F$19,MATCH($B183,'[1]Table 38'!$B$14:$B$19,0))*1000-F115-F81,0)</f>
        <v>407025.32</v>
      </c>
      <c r="G183" s="5">
        <f>IFERROR(INDEX('[1]Table 38'!G$14:G$19,MATCH($B183,'[1]Table 38'!$B$14:$B$19,0))*1000-G115-G81,0)</f>
        <v>425112.772</v>
      </c>
      <c r="H183" s="5">
        <f>IFERROR(INDEX('[1]Table 38'!H$14:H$19,MATCH($B183,'[1]Table 38'!$B$14:$B$19,0))*1000-H115-H81,0)</f>
        <v>452091.72000000003</v>
      </c>
      <c r="I183" s="5">
        <f>IFERROR(INDEX('[1]Table 38'!I$14:I$19,MATCH($B183,'[1]Table 38'!$B$14:$B$19,0))*1000-I115-I81,0)</f>
        <v>436890.87400000001</v>
      </c>
      <c r="J183" s="5">
        <f>IFERROR(INDEX('[1]Table 38'!J$14:J$19,MATCH($B183,'[1]Table 38'!$B$14:$B$19,0))*1000-J115-J81,0)</f>
        <v>456414.80800000002</v>
      </c>
      <c r="K183" s="5">
        <f>IFERROR(INDEX('[1]Table 38'!K$14:K$19,MATCH($B183,'[1]Table 38'!$B$14:$B$19,0))*1000-K115-K81,0)</f>
        <v>459167.70500000002</v>
      </c>
      <c r="L183" s="5">
        <f>IFERROR(INDEX('[1]Table 38'!L$14:L$19,MATCH($B183,'[1]Table 38'!$B$14:$B$19,0))*1000-L115-L81,0)</f>
        <v>451681.63000000006</v>
      </c>
      <c r="M183" s="5">
        <f>IFERROR(INDEX('[1]Table 38'!M$14:M$19,MATCH($B183,'[1]Table 38'!$B$14:$B$19,0))*1000-M115-M81,0)</f>
        <v>467147.15700000001</v>
      </c>
      <c r="N183" s="5">
        <f>IFERROR(INDEX('[1]Table 38'!N$14:N$19,MATCH($B183,'[1]Table 38'!$B$14:$B$19,0))*1000-N115-N81,0)</f>
        <v>490957.2840000001</v>
      </c>
      <c r="O183" s="5">
        <f>IFERROR(INDEX('[1]Table 38'!O$14:O$19,MATCH($B183,'[1]Table 38'!$B$14:$B$19,0))*1000-O115-O81,0)</f>
        <v>491888.95500000002</v>
      </c>
      <c r="P183" s="5">
        <f>IFERROR(INDEX('[1]Table 38'!P$14:P$19,MATCH($B183,'[1]Table 38'!$B$14:$B$19,0))*1000-P115-P81,0)</f>
        <v>496597.72099999996</v>
      </c>
      <c r="Q183" s="5">
        <f>IFERROR(INDEX('[1]Table 38'!Q$14:Q$19,MATCH($B183,'[1]Table 38'!$B$14:$B$19,0))*1000-Q115-Q81,0)</f>
        <v>499406.12200000009</v>
      </c>
      <c r="R183" s="5">
        <f>IFERROR(INDEX('[1]Table 38'!R$14:R$19,MATCH($B183,'[1]Table 38'!$B$14:$B$19,0))*1000-R115-R81,0)</f>
        <v>471852.50199999998</v>
      </c>
      <c r="S183" s="5">
        <f>IFERROR(INDEX('[1]Table 38'!S$14:S$19,MATCH($B183,'[1]Table 38'!$B$14:$B$19,0))*1000-S115-S81,0)</f>
        <v>441287.31600000005</v>
      </c>
      <c r="T183" s="5">
        <f>IFERROR(INDEX('[1]Table 38'!T$14:T$19,MATCH($B183,'[1]Table 38'!$B$14:$B$19,0))*1000-T115-T81,0)</f>
        <v>466735.71000000008</v>
      </c>
      <c r="U183" s="5">
        <f>IFERROR(INDEX('[1]Table 38'!U$14:U$19,MATCH($B183,'[1]Table 38'!$B$14:$B$19,0))*1000-U115-U81,0)</f>
        <v>488104.48100000003</v>
      </c>
      <c r="V183" s="5">
        <f>IFERROR(INDEX('[1]Table 38'!V$14:V$19,MATCH($B183,'[1]Table 38'!$B$14:$B$19,0))*1000-V115-V81,0)</f>
        <v>487656.70899999997</v>
      </c>
      <c r="W183" s="5">
        <f>IFERROR(INDEX('[1]Table 38'!W$14:W$19,MATCH($B183,'[1]Table 38'!$B$14:$B$19,0))*1000-W115-W81,0)</f>
        <v>454110.66</v>
      </c>
      <c r="Z183" s="23" t="s">
        <v>32</v>
      </c>
    </row>
    <row r="184" spans="2:26" outlineLevel="1" x14ac:dyDescent="0.25">
      <c r="B184" s="4" t="s">
        <v>26</v>
      </c>
      <c r="C184" s="5">
        <f>IFERROR(INDEX('[1]Table 38'!C$14:C$19,MATCH($B184,'[1]Table 38'!$B$14:$B$19,0))*1000-C116-C82,0)</f>
        <v>0</v>
      </c>
      <c r="D184" s="5">
        <f>IFERROR(INDEX('[1]Table 38'!D$14:D$19,MATCH($B184,'[1]Table 38'!$B$14:$B$19,0))*1000-D116-D82,0)</f>
        <v>0</v>
      </c>
      <c r="E184" s="5">
        <f>IFERROR(INDEX('[1]Table 38'!E$14:E$19,MATCH($B184,'[1]Table 38'!$B$14:$B$19,0))*1000-E116-E82,0)</f>
        <v>0</v>
      </c>
      <c r="F184" s="5">
        <f>IFERROR(INDEX('[1]Table 38'!F$14:F$19,MATCH($B184,'[1]Table 38'!$B$14:$B$19,0))*1000-F116-F82,0)</f>
        <v>0</v>
      </c>
      <c r="G184" s="5">
        <f>IFERROR(INDEX('[1]Table 38'!G$14:G$19,MATCH($B184,'[1]Table 38'!$B$14:$B$19,0))*1000-G116-G82,0)</f>
        <v>0</v>
      </c>
      <c r="H184" s="5">
        <f>IFERROR(INDEX('[1]Table 38'!H$14:H$19,MATCH($B184,'[1]Table 38'!$B$14:$B$19,0))*1000-H116-H82,0)</f>
        <v>0</v>
      </c>
      <c r="I184" s="5">
        <f>IFERROR(INDEX('[1]Table 38'!I$14:I$19,MATCH($B184,'[1]Table 38'!$B$14:$B$19,0))*1000-I116-I82,0)</f>
        <v>0</v>
      </c>
      <c r="J184" s="5">
        <f>IFERROR(INDEX('[1]Table 38'!J$14:J$19,MATCH($B184,'[1]Table 38'!$B$14:$B$19,0))*1000-J116-J82,0)</f>
        <v>0</v>
      </c>
      <c r="K184" s="5">
        <f>IFERROR(INDEX('[1]Table 38'!K$14:K$19,MATCH($B184,'[1]Table 38'!$B$14:$B$19,0))*1000-K116-K82,0)</f>
        <v>0</v>
      </c>
      <c r="L184" s="5">
        <f>IFERROR(INDEX('[1]Table 38'!L$14:L$19,MATCH($B184,'[1]Table 38'!$B$14:$B$19,0))*1000-L116-L82,0)</f>
        <v>0</v>
      </c>
      <c r="M184" s="5">
        <f>IFERROR(INDEX('[1]Table 38'!M$14:M$19,MATCH($B184,'[1]Table 38'!$B$14:$B$19,0))*1000-M116-M82,0)</f>
        <v>0</v>
      </c>
      <c r="N184" s="5">
        <f>IFERROR(INDEX('[1]Table 38'!N$14:N$19,MATCH($B184,'[1]Table 38'!$B$14:$B$19,0))*1000-N116-N82,0)</f>
        <v>0</v>
      </c>
      <c r="O184" s="5">
        <f>IFERROR(INDEX('[1]Table 38'!O$14:O$19,MATCH($B184,'[1]Table 38'!$B$14:$B$19,0))*1000-O116-O82,0)</f>
        <v>0</v>
      </c>
      <c r="P184" s="5">
        <f>IFERROR(INDEX('[1]Table 38'!P$14:P$19,MATCH($B184,'[1]Table 38'!$B$14:$B$19,0))*1000-P116-P82,0)</f>
        <v>0</v>
      </c>
      <c r="Q184" s="5">
        <f>IFERROR(INDEX('[1]Table 38'!Q$14:Q$19,MATCH($B184,'[1]Table 38'!$B$14:$B$19,0))*1000-Q116-Q82,0)</f>
        <v>0</v>
      </c>
      <c r="R184" s="5">
        <f>IFERROR(INDEX('[1]Table 38'!R$14:R$19,MATCH($B184,'[1]Table 38'!$B$14:$B$19,0))*1000-R116-R82,0)</f>
        <v>0</v>
      </c>
      <c r="S184" s="5">
        <f>IFERROR(INDEX('[1]Table 38'!S$14:S$19,MATCH($B184,'[1]Table 38'!$B$14:$B$19,0))*1000-S116-S82,0)</f>
        <v>0</v>
      </c>
      <c r="T184" s="5">
        <f>IFERROR(INDEX('[1]Table 38'!T$14:T$19,MATCH($B184,'[1]Table 38'!$B$14:$B$19,0))*1000-T116-T82,0)</f>
        <v>0</v>
      </c>
      <c r="U184" s="5">
        <f>IFERROR(INDEX('[1]Table 38'!U$14:U$19,MATCH($B184,'[1]Table 38'!$B$14:$B$19,0))*1000-U116-U82,0)</f>
        <v>0</v>
      </c>
      <c r="V184" s="5">
        <f>IFERROR(INDEX('[1]Table 38'!V$14:V$19,MATCH($B184,'[1]Table 38'!$B$14:$B$19,0))*1000-V116-V82,0)</f>
        <v>0</v>
      </c>
      <c r="W184" s="5">
        <f>IFERROR(INDEX('[1]Table 38'!W$14:W$19,MATCH($B184,'[1]Table 38'!$B$14:$B$19,0))*1000-W116-W82,0)</f>
        <v>0</v>
      </c>
      <c r="Z184" s="23" t="s">
        <v>32</v>
      </c>
    </row>
    <row r="185" spans="2:26" outlineLevel="1" x14ac:dyDescent="0.25">
      <c r="B185" s="4" t="s">
        <v>25</v>
      </c>
      <c r="C185" s="5">
        <f>IFERROR(INDEX('[1]Table 38'!C$14:C$19,MATCH($B185,'[1]Table 38'!$B$14:$B$19,0))*1000-C117-C83,0)</f>
        <v>9.9999998928979039E-4</v>
      </c>
      <c r="D185" s="5">
        <f>IFERROR(INDEX('[1]Table 38'!D$14:D$19,MATCH($B185,'[1]Table 38'!$B$14:$B$19,0))*1000-D117-D83,0)</f>
        <v>-2.9103830456733704E-11</v>
      </c>
      <c r="E185" s="5">
        <f>IFERROR(INDEX('[1]Table 38'!E$14:E$19,MATCH($B185,'[1]Table 38'!$B$14:$B$19,0))*1000-E117-E83,0)</f>
        <v>0</v>
      </c>
      <c r="F185" s="5">
        <f>IFERROR(INDEX('[1]Table 38'!F$14:F$19,MATCH($B185,'[1]Table 38'!$B$14:$B$19,0))*1000-F117-F83,0)</f>
        <v>2.9103830456733704E-11</v>
      </c>
      <c r="G185" s="5">
        <f>IFERROR(INDEX('[1]Table 38'!G$14:G$19,MATCH($B185,'[1]Table 38'!$B$14:$B$19,0))*1000-G117-G83,0)</f>
        <v>9.9999998928979039E-4</v>
      </c>
      <c r="H185" s="5">
        <f>IFERROR(INDEX('[1]Table 38'!H$14:H$19,MATCH($B185,'[1]Table 38'!$B$14:$B$19,0))*1000-H117-H83,0)</f>
        <v>0</v>
      </c>
      <c r="I185" s="5">
        <f>IFERROR(INDEX('[1]Table 38'!I$14:I$19,MATCH($B185,'[1]Table 38'!$B$14:$B$19,0))*1000-I117-I83,0)</f>
        <v>2.9103830456733704E-11</v>
      </c>
      <c r="J185" s="5">
        <f>IFERROR(INDEX('[1]Table 38'!J$14:J$19,MATCH($B185,'[1]Table 38'!$B$14:$B$19,0))*1000-J117-J83,0)</f>
        <v>1.0000000183936208E-3</v>
      </c>
      <c r="K185" s="5">
        <f>IFERROR(INDEX('[1]Table 38'!K$14:K$19,MATCH($B185,'[1]Table 38'!$B$14:$B$19,0))*1000-K117-K83,0)</f>
        <v>-9.9999998928979039E-4</v>
      </c>
      <c r="L185" s="5">
        <f>IFERROR(INDEX('[1]Table 38'!L$14:L$19,MATCH($B185,'[1]Table 38'!$B$14:$B$19,0))*1000-L117-L83,0)</f>
        <v>0</v>
      </c>
      <c r="M185" s="5">
        <f>IFERROR(INDEX('[1]Table 38'!M$14:M$19,MATCH($B185,'[1]Table 38'!$B$14:$B$19,0))*1000-M117-M83,0)</f>
        <v>-1.0000000474974513E-3</v>
      </c>
      <c r="N185" s="5">
        <f>IFERROR(INDEX('[1]Table 38'!N$14:N$19,MATCH($B185,'[1]Table 38'!$B$14:$B$19,0))*1000-N117-N83,0)</f>
        <v>5.8207660913467407E-11</v>
      </c>
      <c r="O185" s="5">
        <f>IFERROR(INDEX('[1]Table 38'!O$14:O$19,MATCH($B185,'[1]Table 38'!$B$14:$B$19,0))*1000-O117-O83,0)</f>
        <v>-1.0000000183936208E-3</v>
      </c>
      <c r="P185" s="5">
        <f>IFERROR(INDEX('[1]Table 38'!P$14:P$19,MATCH($B185,'[1]Table 38'!$B$14:$B$19,0))*1000-P117-P83,0)</f>
        <v>-2.9103830456733704E-11</v>
      </c>
      <c r="Q185" s="5">
        <f>IFERROR(INDEX('[1]Table 38'!Q$14:Q$19,MATCH($B185,'[1]Table 38'!$B$14:$B$19,0))*1000-Q117-Q83,0)</f>
        <v>-2.9103830456733704E-11</v>
      </c>
      <c r="R185" s="5">
        <f>IFERROR(INDEX('[1]Table 38'!R$14:R$19,MATCH($B185,'[1]Table 38'!$B$14:$B$19,0))*1000-R117-R83,0)</f>
        <v>-5.8207660913467407E-11</v>
      </c>
      <c r="S185" s="5">
        <f>IFERROR(INDEX('[1]Table 38'!S$14:S$19,MATCH($B185,'[1]Table 38'!$B$14:$B$19,0))*1000-S117-S83,0)</f>
        <v>0</v>
      </c>
      <c r="T185" s="5">
        <f>IFERROR(INDEX('[1]Table 38'!T$14:T$19,MATCH($B185,'[1]Table 38'!$B$14:$B$19,0))*1000-T117-T83,0)</f>
        <v>-1.0000000183936208E-3</v>
      </c>
      <c r="U185" s="5">
        <f>IFERROR(INDEX('[1]Table 38'!U$14:U$19,MATCH($B185,'[1]Table 38'!$B$14:$B$19,0))*1000-U117-U83,0)</f>
        <v>0</v>
      </c>
      <c r="V185" s="5">
        <f>IFERROR(INDEX('[1]Table 38'!V$14:V$19,MATCH($B185,'[1]Table 38'!$B$14:$B$19,0))*1000-V117-V83,0)</f>
        <v>-2.9103830456733704E-11</v>
      </c>
      <c r="W185" s="5">
        <f>IFERROR(INDEX('[1]Table 38'!W$14:W$19,MATCH($B185,'[1]Table 38'!$B$14:$B$19,0))*1000-W117-W83,0)</f>
        <v>2.9103830456733704E-11</v>
      </c>
      <c r="Z185" s="23" t="s">
        <v>32</v>
      </c>
    </row>
    <row r="186" spans="2:26" outlineLevel="1" x14ac:dyDescent="0.25">
      <c r="B186" s="4" t="s">
        <v>0</v>
      </c>
      <c r="C186" s="5">
        <f>IFERROR(INDEX('[1]Table 38'!C$14:C$19,MATCH($B186,'[1]Table 38'!$B$14:$B$19,0))*1000-C118-C84,0)</f>
        <v>0</v>
      </c>
      <c r="D186" s="5">
        <f>IFERROR(INDEX('[1]Table 38'!D$14:D$19,MATCH($B186,'[1]Table 38'!$B$14:$B$19,0))*1000-D118-D84,0)</f>
        <v>0</v>
      </c>
      <c r="E186" s="5">
        <f>IFERROR(INDEX('[1]Table 38'!E$14:E$19,MATCH($B186,'[1]Table 38'!$B$14:$B$19,0))*1000-E118-E84,0)</f>
        <v>0</v>
      </c>
      <c r="F186" s="5">
        <f>IFERROR(INDEX('[1]Table 38'!F$14:F$19,MATCH($B186,'[1]Table 38'!$B$14:$B$19,0))*1000-F118-F84,0)</f>
        <v>0</v>
      </c>
      <c r="G186" s="5">
        <f>IFERROR(INDEX('[1]Table 38'!G$14:G$19,MATCH($B186,'[1]Table 38'!$B$14:$B$19,0))*1000-G118-G84,0)</f>
        <v>0</v>
      </c>
      <c r="H186" s="5">
        <f>IFERROR(INDEX('[1]Table 38'!H$14:H$19,MATCH($B186,'[1]Table 38'!$B$14:$B$19,0))*1000-H118-H84,0)</f>
        <v>0</v>
      </c>
      <c r="I186" s="5">
        <f>IFERROR(INDEX('[1]Table 38'!I$14:I$19,MATCH($B186,'[1]Table 38'!$B$14:$B$19,0))*1000-I118-I84,0)</f>
        <v>0</v>
      </c>
      <c r="J186" s="5">
        <f>IFERROR(INDEX('[1]Table 38'!J$14:J$19,MATCH($B186,'[1]Table 38'!$B$14:$B$19,0))*1000-J118-J84,0)</f>
        <v>0</v>
      </c>
      <c r="K186" s="5">
        <f>IFERROR(INDEX('[1]Table 38'!K$14:K$19,MATCH($B186,'[1]Table 38'!$B$14:$B$19,0))*1000-K118-K84,0)</f>
        <v>-9.9999999929423211E-4</v>
      </c>
      <c r="L186" s="5">
        <f>IFERROR(INDEX('[1]Table 38'!L$14:L$19,MATCH($B186,'[1]Table 38'!$B$14:$B$19,0))*1000-L118-L84,0)</f>
        <v>9.0949470177292824E-13</v>
      </c>
      <c r="M186" s="5">
        <f>IFERROR(INDEX('[1]Table 38'!M$14:M$19,MATCH($B186,'[1]Table 38'!$B$14:$B$19,0))*1000-M118-M84,0)</f>
        <v>9.0949470177292824E-13</v>
      </c>
      <c r="N186" s="5">
        <f>IFERROR(INDEX('[1]Table 38'!N$14:N$19,MATCH($B186,'[1]Table 38'!$B$14:$B$19,0))*1000-N118-N84,0)</f>
        <v>-9.0949470177292824E-13</v>
      </c>
      <c r="O186" s="5">
        <f>IFERROR(INDEX('[1]Table 38'!O$14:O$19,MATCH($B186,'[1]Table 38'!$B$14:$B$19,0))*1000-O118-O84,0)</f>
        <v>9.9999999838473741E-4</v>
      </c>
      <c r="P186" s="5">
        <f>IFERROR(INDEX('[1]Table 38'!P$14:P$19,MATCH($B186,'[1]Table 38'!$B$14:$B$19,0))*1000-P118-P84,0)</f>
        <v>9.0949470177292824E-13</v>
      </c>
      <c r="Q186" s="5">
        <f>IFERROR(INDEX('[1]Table 38'!Q$14:Q$19,MATCH($B186,'[1]Table 38'!$B$14:$B$19,0))*1000-Q118-Q84,0)</f>
        <v>0</v>
      </c>
      <c r="R186" s="5">
        <f>IFERROR(INDEX('[1]Table 38'!R$14:R$19,MATCH($B186,'[1]Table 38'!$B$14:$B$19,0))*1000-R118-R84,0)</f>
        <v>0</v>
      </c>
      <c r="S186" s="5">
        <f>IFERROR(INDEX('[1]Table 38'!S$14:S$19,MATCH($B186,'[1]Table 38'!$B$14:$B$19,0))*1000-S118-S84,0)</f>
        <v>0</v>
      </c>
      <c r="T186" s="5">
        <f>IFERROR(INDEX('[1]Table 38'!T$14:T$19,MATCH($B186,'[1]Table 38'!$B$14:$B$19,0))*1000-T118-T84,0)</f>
        <v>0</v>
      </c>
      <c r="U186" s="5">
        <f>IFERROR(INDEX('[1]Table 38'!U$14:U$19,MATCH($B186,'[1]Table 38'!$B$14:$B$19,0))*1000-U118-U84,0)</f>
        <v>0</v>
      </c>
      <c r="V186" s="5">
        <f>IFERROR(INDEX('[1]Table 38'!V$14:V$19,MATCH($B186,'[1]Table 38'!$B$14:$B$19,0))*1000-V118-V84,0)</f>
        <v>0</v>
      </c>
      <c r="W186" s="5">
        <f>IFERROR(INDEX('[1]Table 38'!W$14:W$19,MATCH($B186,'[1]Table 38'!$B$14:$B$19,0))*1000-W118-W84,0)</f>
        <v>0</v>
      </c>
      <c r="Z186" s="23" t="s">
        <v>32</v>
      </c>
    </row>
    <row r="187" spans="2:26" outlineLevel="1" x14ac:dyDescent="0.25">
      <c r="B187" s="4" t="s">
        <v>27</v>
      </c>
      <c r="C187" s="5">
        <f>IFERROR(INDEX('[1]Table 38'!C$14:C$19,MATCH($B187,'[1]Table 38'!$B$14:$B$19,0))*1000-C119-C85,0)</f>
        <v>0</v>
      </c>
      <c r="D187" s="5">
        <f>IFERROR(INDEX('[1]Table 38'!D$14:D$19,MATCH($B187,'[1]Table 38'!$B$14:$B$19,0))*1000-D119-D85,0)</f>
        <v>0</v>
      </c>
      <c r="E187" s="5">
        <f>IFERROR(INDEX('[1]Table 38'!E$14:E$19,MATCH($B187,'[1]Table 38'!$B$14:$B$19,0))*1000-E119-E85,0)</f>
        <v>0</v>
      </c>
      <c r="F187" s="5">
        <f>IFERROR(INDEX('[1]Table 38'!F$14:F$19,MATCH($B187,'[1]Table 38'!$B$14:$B$19,0))*1000-F119-F85,0)</f>
        <v>0</v>
      </c>
      <c r="G187" s="5">
        <f>IFERROR(INDEX('[1]Table 38'!G$14:G$19,MATCH($B187,'[1]Table 38'!$B$14:$B$19,0))*1000-G119-G85,0)</f>
        <v>0</v>
      </c>
      <c r="H187" s="5">
        <f>IFERROR(INDEX('[1]Table 38'!H$14:H$19,MATCH($B187,'[1]Table 38'!$B$14:$B$19,0))*1000-H119-H85,0)</f>
        <v>0</v>
      </c>
      <c r="I187" s="5">
        <f>IFERROR(INDEX('[1]Table 38'!I$14:I$19,MATCH($B187,'[1]Table 38'!$B$14:$B$19,0))*1000-I119-I85,0)</f>
        <v>0</v>
      </c>
      <c r="J187" s="5">
        <f>IFERROR(INDEX('[1]Table 38'!J$14:J$19,MATCH($B187,'[1]Table 38'!$B$14:$B$19,0))*1000-J119-J85,0)</f>
        <v>0</v>
      </c>
      <c r="K187" s="5">
        <f>IFERROR(INDEX('[1]Table 38'!K$14:K$19,MATCH($B187,'[1]Table 38'!$B$14:$B$19,0))*1000-K119-K85,0)</f>
        <v>0</v>
      </c>
      <c r="L187" s="5">
        <f>IFERROR(INDEX('[1]Table 38'!L$14:L$19,MATCH($B187,'[1]Table 38'!$B$14:$B$19,0))*1000-L119-L85,0)</f>
        <v>0</v>
      </c>
      <c r="M187" s="5">
        <f>IFERROR(INDEX('[1]Table 38'!M$14:M$19,MATCH($B187,'[1]Table 38'!$B$14:$B$19,0))*1000-M119-M85,0)</f>
        <v>0</v>
      </c>
      <c r="N187" s="5">
        <f>IFERROR(INDEX('[1]Table 38'!N$14:N$19,MATCH($B187,'[1]Table 38'!$B$14:$B$19,0))*1000-N119-N85,0)</f>
        <v>0</v>
      </c>
      <c r="O187" s="5">
        <f>IFERROR(INDEX('[1]Table 38'!O$14:O$19,MATCH($B187,'[1]Table 38'!$B$14:$B$19,0))*1000-O119-O85,0)</f>
        <v>0</v>
      </c>
      <c r="P187" s="5">
        <f>IFERROR(INDEX('[1]Table 38'!P$14:P$19,MATCH($B187,'[1]Table 38'!$B$14:$B$19,0))*1000-P119-P85,0)</f>
        <v>0</v>
      </c>
      <c r="Q187" s="5">
        <f>IFERROR(INDEX('[1]Table 38'!Q$14:Q$19,MATCH($B187,'[1]Table 38'!$B$14:$B$19,0))*1000-Q119-Q85,0)</f>
        <v>0</v>
      </c>
      <c r="R187" s="5">
        <f>IFERROR(INDEX('[1]Table 38'!R$14:R$19,MATCH($B187,'[1]Table 38'!$B$14:$B$19,0))*1000-R119-R85,0)</f>
        <v>0</v>
      </c>
      <c r="S187" s="5">
        <f>IFERROR(INDEX('[1]Table 38'!S$14:S$19,MATCH($B187,'[1]Table 38'!$B$14:$B$19,0))*1000-S119-S85,0)</f>
        <v>0</v>
      </c>
      <c r="T187" s="5">
        <f>IFERROR(INDEX('[1]Table 38'!T$14:T$19,MATCH($B187,'[1]Table 38'!$B$14:$B$19,0))*1000-T119-T85,0)</f>
        <v>0</v>
      </c>
      <c r="U187" s="5">
        <f>IFERROR(INDEX('[1]Table 38'!U$14:U$19,MATCH($B187,'[1]Table 38'!$B$14:$B$19,0))*1000-U119-U85,0)</f>
        <v>0</v>
      </c>
      <c r="V187" s="5">
        <f>IFERROR(INDEX('[1]Table 38'!V$14:V$19,MATCH($B187,'[1]Table 38'!$B$14:$B$19,0))*1000-V119-V85,0)</f>
        <v>0</v>
      </c>
      <c r="W187" s="5">
        <f>IFERROR(INDEX('[1]Table 38'!W$14:W$19,MATCH($B187,'[1]Table 38'!$B$14:$B$19,0))*1000-W119-W85,0)</f>
        <v>0</v>
      </c>
      <c r="Z187" s="23" t="s">
        <v>32</v>
      </c>
    </row>
    <row r="188" spans="2:26" outlineLevel="1" x14ac:dyDescent="0.25">
      <c r="B188" s="4" t="s">
        <v>28</v>
      </c>
      <c r="C188" s="5">
        <f>IFERROR(INDEX('[1]Table 38'!C$14:C$19,MATCH($B188,'[1]Table 38'!$B$14:$B$19,0))*1000-C120-C86,0)</f>
        <v>36.134</v>
      </c>
      <c r="D188" s="5">
        <f>IFERROR(INDEX('[1]Table 38'!D$14:D$19,MATCH($B188,'[1]Table 38'!$B$14:$B$19,0))*1000-D120-D86,0)</f>
        <v>62.18399999999999</v>
      </c>
      <c r="E188" s="5">
        <f>IFERROR(INDEX('[1]Table 38'!E$14:E$19,MATCH($B188,'[1]Table 38'!$B$14:$B$19,0))*1000-E120-E86,0)</f>
        <v>56.848000000000006</v>
      </c>
      <c r="F188" s="5">
        <f>IFERROR(INDEX('[1]Table 38'!F$14:F$19,MATCH($B188,'[1]Table 38'!$B$14:$B$19,0))*1000-F120-F86,0)</f>
        <v>68.372</v>
      </c>
      <c r="G188" s="5">
        <f>IFERROR(INDEX('[1]Table 38'!G$14:G$19,MATCH($B188,'[1]Table 38'!$B$14:$B$19,0))*1000-G120-G86,0)</f>
        <v>70.968000000000018</v>
      </c>
      <c r="H188" s="5">
        <f>IFERROR(INDEX('[1]Table 38'!H$14:H$19,MATCH($B188,'[1]Table 38'!$B$14:$B$19,0))*1000-H120-H86,0)</f>
        <v>75.438000000000002</v>
      </c>
      <c r="I188" s="7">
        <f>AVERAGE($L188,$H188)</f>
        <v>70.816000000000003</v>
      </c>
      <c r="J188" s="7">
        <f>AVERAGE($L188,$H188)</f>
        <v>70.816000000000003</v>
      </c>
      <c r="K188" s="7">
        <f>AVERAGE($L188,$H188)</f>
        <v>70.816000000000003</v>
      </c>
      <c r="L188" s="5">
        <f>IFERROR(INDEX('[1]Table 38'!L$14:L$19,MATCH($B188,'[1]Table 38'!$B$14:$B$19,0))*1000-L120-L86,0)</f>
        <v>66.193999999999988</v>
      </c>
      <c r="M188" s="5">
        <f>IFERROR(INDEX('[1]Table 38'!M$14:M$19,MATCH($B188,'[1]Table 38'!$B$14:$B$19,0))*1000-M120-M86,0)</f>
        <v>99.010999999999967</v>
      </c>
      <c r="N188" s="5">
        <f>IFERROR(INDEX('[1]Table 38'!N$14:N$19,MATCH($B188,'[1]Table 38'!$B$14:$B$19,0))*1000-N120-N86,0)</f>
        <v>148.51600000000002</v>
      </c>
      <c r="O188" s="5">
        <f>IFERROR(INDEX('[1]Table 38'!O$14:O$19,MATCH($B188,'[1]Table 38'!$B$14:$B$19,0))*1000-O120-O86,0)</f>
        <v>148.18100000000001</v>
      </c>
      <c r="P188" s="5">
        <f>IFERROR(INDEX('[1]Table 38'!P$14:P$19,MATCH($B188,'[1]Table 38'!$B$14:$B$19,0))*1000-P120-P86,0)</f>
        <v>139.70600000000002</v>
      </c>
      <c r="Q188" s="5">
        <f>IFERROR(INDEX('[1]Table 38'!Q$14:Q$19,MATCH($B188,'[1]Table 38'!$B$14:$B$19,0))*1000-Q120-Q86,0)</f>
        <v>220.00700000000001</v>
      </c>
      <c r="R188" s="5">
        <f>IFERROR(INDEX('[1]Table 38'!R$14:R$19,MATCH($B188,'[1]Table 38'!$B$14:$B$19,0))*1000-R120-R86,0)</f>
        <v>267.12900000000002</v>
      </c>
      <c r="S188" s="5">
        <f>IFERROR(INDEX('[1]Table 38'!S$14:S$19,MATCH($B188,'[1]Table 38'!$B$14:$B$19,0))*1000-S120-S86,0)</f>
        <v>282.39499999999998</v>
      </c>
      <c r="T188" s="5">
        <f>IFERROR(INDEX('[1]Table 38'!T$14:T$19,MATCH($B188,'[1]Table 38'!$B$14:$B$19,0))*1000-T120-T86,0)</f>
        <v>296.72900000000004</v>
      </c>
      <c r="U188" s="5">
        <f>IFERROR(INDEX('[1]Table 38'!U$14:U$19,MATCH($B188,'[1]Table 38'!$B$14:$B$19,0))*1000-U120-U86,0)</f>
        <v>667.0680000000001</v>
      </c>
      <c r="V188" s="5">
        <f>IFERROR(INDEX('[1]Table 38'!V$14:V$19,MATCH($B188,'[1]Table 38'!$B$14:$B$19,0))*1000-V120-V86,0)</f>
        <v>888.44100000000003</v>
      </c>
      <c r="W188" s="5">
        <f>IFERROR(INDEX('[1]Table 38'!W$14:W$19,MATCH($B188,'[1]Table 38'!$B$14:$B$19,0))*1000-W120-W86,0)</f>
        <v>571.72399999999993</v>
      </c>
      <c r="Z188" s="23" t="s">
        <v>32</v>
      </c>
    </row>
    <row r="189" spans="2:26" outlineLevel="1" x14ac:dyDescent="0.25">
      <c r="B189" s="4" t="s">
        <v>22</v>
      </c>
      <c r="C189" s="5">
        <f>IFERROR(INDEX('[1]Table 38'!C$14:C$19,MATCH($B189,'[1]Table 38'!$B$14:$B$19,0))*1000-C121-C87,0)</f>
        <v>0</v>
      </c>
      <c r="D189" s="5">
        <f>IFERROR(INDEX('[1]Table 38'!D$14:D$19,MATCH($B189,'[1]Table 38'!$B$14:$B$19,0))*1000-D121-D87,0)</f>
        <v>0</v>
      </c>
      <c r="E189" s="5">
        <f>IFERROR(INDEX('[1]Table 38'!E$14:E$19,MATCH($B189,'[1]Table 38'!$B$14:$B$19,0))*1000-E121-E87,0)</f>
        <v>0</v>
      </c>
      <c r="F189" s="5">
        <f>IFERROR(INDEX('[1]Table 38'!F$14:F$19,MATCH($B189,'[1]Table 38'!$B$14:$B$19,0))*1000-F121-F87,0)</f>
        <v>0</v>
      </c>
      <c r="G189" s="5">
        <f>IFERROR(INDEX('[1]Table 38'!G$14:G$19,MATCH($B189,'[1]Table 38'!$B$14:$B$19,0))*1000-G121-G87,0)</f>
        <v>0</v>
      </c>
      <c r="H189" s="5">
        <f>IFERROR(INDEX('[1]Table 38'!H$14:H$19,MATCH($B189,'[1]Table 38'!$B$14:$B$19,0))*1000-H121-H87,0)</f>
        <v>0</v>
      </c>
      <c r="I189" s="5">
        <f>IFERROR(INDEX('[1]Table 38'!I$14:I$19,MATCH($B189,'[1]Table 38'!$B$14:$B$19,0))*1000-I121-I87,0)</f>
        <v>0</v>
      </c>
      <c r="J189" s="5">
        <f>IFERROR(INDEX('[1]Table 38'!J$14:J$19,MATCH($B189,'[1]Table 38'!$B$14:$B$19,0))*1000-J121-J87,0)</f>
        <v>0</v>
      </c>
      <c r="K189" s="5">
        <f>IFERROR(INDEX('[1]Table 38'!K$14:K$19,MATCH($B189,'[1]Table 38'!$B$14:$B$19,0))*1000-K121-K87,0)</f>
        <v>0</v>
      </c>
      <c r="L189" s="5">
        <f>IFERROR(INDEX('[1]Table 38'!L$14:L$19,MATCH($B189,'[1]Table 38'!$B$14:$B$19,0))*1000-L121-L87,0)</f>
        <v>0</v>
      </c>
      <c r="M189" s="5">
        <f>IFERROR(INDEX('[1]Table 38'!M$14:M$19,MATCH($B189,'[1]Table 38'!$B$14:$B$19,0))*1000-M121-M87,0)</f>
        <v>0</v>
      </c>
      <c r="N189" s="5">
        <f>IFERROR(INDEX('[1]Table 38'!N$14:N$19,MATCH($B189,'[1]Table 38'!$B$14:$B$19,0))*1000-N121-N87,0)</f>
        <v>0</v>
      </c>
      <c r="O189" s="5">
        <f>IFERROR(INDEX('[1]Table 38'!O$14:O$19,MATCH($B189,'[1]Table 38'!$B$14:$B$19,0))*1000-O121-O87,0)</f>
        <v>0</v>
      </c>
      <c r="P189" s="5">
        <f>IFERROR(INDEX('[1]Table 38'!P$14:P$19,MATCH($B189,'[1]Table 38'!$B$14:$B$19,0))*1000-P121-P87,0)</f>
        <v>0</v>
      </c>
      <c r="Q189" s="5">
        <f>IFERROR(INDEX('[1]Table 38'!Q$14:Q$19,MATCH($B189,'[1]Table 38'!$B$14:$B$19,0))*1000-Q121-Q87,0)</f>
        <v>0</v>
      </c>
      <c r="R189" s="5">
        <f>IFERROR(INDEX('[1]Table 38'!R$14:R$19,MATCH($B189,'[1]Table 38'!$B$14:$B$19,0))*1000-R121-R87,0)</f>
        <v>0</v>
      </c>
      <c r="S189" s="5">
        <f>IFERROR(INDEX('[1]Table 38'!S$14:S$19,MATCH($B189,'[1]Table 38'!$B$14:$B$19,0))*1000-S121-S87,0)</f>
        <v>0</v>
      </c>
      <c r="T189" s="5">
        <f>IFERROR(INDEX('[1]Table 38'!T$14:T$19,MATCH($B189,'[1]Table 38'!$B$14:$B$19,0))*1000-T121-T87,0)</f>
        <v>0</v>
      </c>
      <c r="U189" s="5">
        <f>IFERROR(INDEX('[1]Table 38'!U$14:U$19,MATCH($B189,'[1]Table 38'!$B$14:$B$19,0))*1000-U121-U87,0)</f>
        <v>0</v>
      </c>
      <c r="V189" s="5">
        <f>IFERROR(INDEX('[1]Table 38'!V$14:V$19,MATCH($B189,'[1]Table 38'!$B$14:$B$19,0))*1000-V121-V87,0)</f>
        <v>0</v>
      </c>
      <c r="W189" s="5">
        <f>IFERROR(INDEX('[1]Table 38'!W$14:W$19,MATCH($B189,'[1]Table 38'!$B$14:$B$19,0))*1000-W121-W87,0)</f>
        <v>0</v>
      </c>
      <c r="Z189" s="23" t="s">
        <v>32</v>
      </c>
    </row>
    <row r="190" spans="2:26" outlineLevel="1" x14ac:dyDescent="0.25">
      <c r="B190" s="4" t="s">
        <v>1</v>
      </c>
      <c r="C190" s="5">
        <f>IFERROR(INDEX('[1]Table 38'!C$14:C$19,MATCH($B190,'[1]Table 38'!$B$14:$B$19,0))*1000-C122-C88,0)</f>
        <v>784.44400000000041</v>
      </c>
      <c r="D190" s="5">
        <f>IFERROR(INDEX('[1]Table 38'!D$14:D$19,MATCH($B190,'[1]Table 38'!$B$14:$B$19,0))*1000-D122-D88,0)</f>
        <v>1049.1469999999999</v>
      </c>
      <c r="E190" s="5">
        <f>IFERROR(INDEX('[1]Table 38'!E$14:E$19,MATCH($B190,'[1]Table 38'!$B$14:$B$19,0))*1000-E122-E88,0)</f>
        <v>666.20700000000033</v>
      </c>
      <c r="F190" s="5">
        <f>IFERROR(INDEX('[1]Table 38'!F$14:F$19,MATCH($B190,'[1]Table 38'!$B$14:$B$19,0))*1000-F122-F88,0)</f>
        <v>986.90800000000036</v>
      </c>
      <c r="G190" s="5">
        <f>IFERROR(INDEX('[1]Table 38'!G$14:G$19,MATCH($B190,'[1]Table 38'!$B$14:$B$19,0))*1000-G122-G88,0)</f>
        <v>1335.3310000000001</v>
      </c>
      <c r="H190" s="5">
        <f>IFERROR(INDEX('[1]Table 38'!H$14:H$19,MATCH($B190,'[1]Table 38'!$B$14:$B$19,0))*1000-H122-H88,0)</f>
        <v>1080.1099999999992</v>
      </c>
      <c r="I190" s="7">
        <f>AVERAGE($L190,$H190)</f>
        <v>1201.8144999999993</v>
      </c>
      <c r="J190" s="7">
        <f>AVERAGE($L190,$H190)</f>
        <v>1201.8144999999993</v>
      </c>
      <c r="K190" s="7">
        <f>AVERAGE($L190,$H190)</f>
        <v>1201.8144999999993</v>
      </c>
      <c r="L190" s="5">
        <f>IFERROR(INDEX('[1]Table 38'!L$14:L$19,MATCH($B190,'[1]Table 38'!$B$14:$B$19,0))*1000-L122-L88,0)</f>
        <v>1323.5189999999993</v>
      </c>
      <c r="M190" s="5">
        <f>IFERROR(INDEX('[1]Table 38'!M$14:M$19,MATCH($B190,'[1]Table 38'!$B$14:$B$19,0))*1000-M122-M88,0)</f>
        <v>1106.2540000000008</v>
      </c>
      <c r="N190" s="5">
        <f>IFERROR(INDEX('[1]Table 38'!N$14:N$19,MATCH($B190,'[1]Table 38'!$B$14:$B$19,0))*1000-N122-N88,0)</f>
        <v>1068.7339999999995</v>
      </c>
      <c r="O190" s="5">
        <f>IFERROR(INDEX('[1]Table 38'!O$14:O$19,MATCH($B190,'[1]Table 38'!$B$14:$B$19,0))*1000-O122-O88,0)</f>
        <v>937.90800000000036</v>
      </c>
      <c r="P190" s="5">
        <f>IFERROR(INDEX('[1]Table 38'!P$14:P$19,MATCH($B190,'[1]Table 38'!$B$14:$B$19,0))*1000-P122-P88,0)</f>
        <v>705.14800000000014</v>
      </c>
      <c r="Q190" s="5">
        <f>IFERROR(INDEX('[1]Table 38'!Q$14:Q$19,MATCH($B190,'[1]Table 38'!$B$14:$B$19,0))*1000-Q122-Q88,0)</f>
        <v>578.65900000000056</v>
      </c>
      <c r="R190" s="5">
        <f>IFERROR(INDEX('[1]Table 38'!R$14:R$19,MATCH($B190,'[1]Table 38'!$B$14:$B$19,0))*1000-R122-R88,0)</f>
        <v>487.77900000000045</v>
      </c>
      <c r="S190" s="5">
        <f>IFERROR(INDEX('[1]Table 38'!S$14:S$19,MATCH($B190,'[1]Table 38'!$B$14:$B$19,0))*1000-S122-S88,0)</f>
        <v>461.54399999999987</v>
      </c>
      <c r="T190" s="5">
        <f>IFERROR(INDEX('[1]Table 38'!T$14:T$19,MATCH($B190,'[1]Table 38'!$B$14:$B$19,0))*1000-T122-T88,0)</f>
        <v>411.05399999999918</v>
      </c>
      <c r="U190" s="5">
        <f>IFERROR(INDEX('[1]Table 38'!U$14:U$19,MATCH($B190,'[1]Table 38'!$B$14:$B$19,0))*1000-U122-U88,0)</f>
        <v>467.41700000000037</v>
      </c>
      <c r="V190" s="5">
        <f>IFERROR(INDEX('[1]Table 38'!V$14:V$19,MATCH($B190,'[1]Table 38'!$B$14:$B$19,0))*1000-V122-V88,0)</f>
        <v>451.24599999999919</v>
      </c>
      <c r="W190" s="5">
        <f>IFERROR(INDEX('[1]Table 38'!W$14:W$19,MATCH($B190,'[1]Table 38'!$B$14:$B$19,0))*1000-W122-W88,0)</f>
        <v>308.34800000000087</v>
      </c>
      <c r="Z190" s="23" t="s">
        <v>32</v>
      </c>
    </row>
    <row r="191" spans="2:26" outlineLevel="1" x14ac:dyDescent="0.25">
      <c r="B191" s="16" t="s">
        <v>13</v>
      </c>
      <c r="C191" s="21">
        <f t="shared" ref="C191:W191" si="145">SUM(C181:C190)</f>
        <v>409006.337</v>
      </c>
      <c r="D191" s="21">
        <f t="shared" si="145"/>
        <v>383851.45499999996</v>
      </c>
      <c r="E191" s="21">
        <f t="shared" si="145"/>
        <v>378443.53500000003</v>
      </c>
      <c r="F191" s="21">
        <f t="shared" si="145"/>
        <v>408080.60000000003</v>
      </c>
      <c r="G191" s="21">
        <f t="shared" si="145"/>
        <v>426519.07199999999</v>
      </c>
      <c r="H191" s="21">
        <f t="shared" si="145"/>
        <v>453247.26800000004</v>
      </c>
      <c r="I191" s="21">
        <f t="shared" si="145"/>
        <v>438163.50450000004</v>
      </c>
      <c r="J191" s="21">
        <f t="shared" si="145"/>
        <v>457687.43949999998</v>
      </c>
      <c r="K191" s="21">
        <f t="shared" si="145"/>
        <v>460440.33350000001</v>
      </c>
      <c r="L191" s="21">
        <f t="shared" si="145"/>
        <v>453071.34300000005</v>
      </c>
      <c r="M191" s="21">
        <f t="shared" si="145"/>
        <v>468352.42099999997</v>
      </c>
      <c r="N191" s="21">
        <f t="shared" si="145"/>
        <v>492174.53400000016</v>
      </c>
      <c r="O191" s="21">
        <f t="shared" si="145"/>
        <v>492975.04399999999</v>
      </c>
      <c r="P191" s="21">
        <f t="shared" si="145"/>
        <v>497442.5749999999</v>
      </c>
      <c r="Q191" s="21">
        <f t="shared" si="145"/>
        <v>500204.78800000006</v>
      </c>
      <c r="R191" s="21">
        <f t="shared" si="145"/>
        <v>472607.40999999992</v>
      </c>
      <c r="S191" s="21">
        <f t="shared" si="145"/>
        <v>442031.25500000006</v>
      </c>
      <c r="T191" s="21">
        <f t="shared" si="145"/>
        <v>467443.49200000003</v>
      </c>
      <c r="U191" s="21">
        <f t="shared" si="145"/>
        <v>489238.96600000007</v>
      </c>
      <c r="V191" s="21">
        <f t="shared" si="145"/>
        <v>488996.39599999989</v>
      </c>
      <c r="W191" s="21">
        <f t="shared" si="145"/>
        <v>454990.73200000002</v>
      </c>
    </row>
    <row r="192" spans="2:26" outlineLevel="1" x14ac:dyDescent="0.25">
      <c r="B192" s="29" t="s">
        <v>46</v>
      </c>
      <c r="C192" s="28">
        <f t="shared" ref="C192:W192" si="146">C191/C173/1000</f>
        <v>2.0202576522693584E-3</v>
      </c>
      <c r="D192" s="28">
        <f t="shared" si="146"/>
        <v>1.9904269474954753E-3</v>
      </c>
      <c r="E192" s="28">
        <f t="shared" si="146"/>
        <v>1.9574678031613856E-3</v>
      </c>
      <c r="F192" s="28">
        <f t="shared" si="146"/>
        <v>1.9270283684618354E-3</v>
      </c>
      <c r="G192" s="28">
        <f t="shared" si="146"/>
        <v>1.8964004678873403E-3</v>
      </c>
      <c r="H192" s="28">
        <f t="shared" si="146"/>
        <v>1.9404122211636424E-3</v>
      </c>
      <c r="I192" s="28">
        <f t="shared" si="146"/>
        <v>1.9464891132345548E-3</v>
      </c>
      <c r="J192" s="28">
        <f t="shared" si="146"/>
        <v>2.035619965435415E-3</v>
      </c>
      <c r="K192" s="28">
        <f t="shared" si="146"/>
        <v>2.0573575278354452E-3</v>
      </c>
      <c r="L192" s="28">
        <f t="shared" si="146"/>
        <v>2.1726779451511414E-3</v>
      </c>
      <c r="M192" s="28">
        <f t="shared" si="146"/>
        <v>2.1119168413514882E-3</v>
      </c>
      <c r="N192" s="28">
        <f t="shared" si="146"/>
        <v>2.1248252027551004E-3</v>
      </c>
      <c r="O192" s="28">
        <f t="shared" si="146"/>
        <v>2.0413473759748908E-3</v>
      </c>
      <c r="P192" s="28">
        <f t="shared" si="146"/>
        <v>1.9787881986100208E-3</v>
      </c>
      <c r="Q192" s="28">
        <f t="shared" si="146"/>
        <v>1.8624934950918211E-3</v>
      </c>
      <c r="R192" s="28">
        <f t="shared" si="146"/>
        <v>1.7037295525344142E-3</v>
      </c>
      <c r="S192" s="28">
        <f t="shared" si="146"/>
        <v>1.4998565480557368E-3</v>
      </c>
      <c r="T192" s="28">
        <f t="shared" si="146"/>
        <v>1.5625202157001138E-3</v>
      </c>
      <c r="U192" s="28">
        <f t="shared" si="146"/>
        <v>1.8180963661274332E-3</v>
      </c>
      <c r="V192" s="28">
        <f t="shared" si="146"/>
        <v>1.7465670837206943E-3</v>
      </c>
      <c r="W192" s="28">
        <f t="shared" si="146"/>
        <v>1.7265187385207773E-3</v>
      </c>
    </row>
    <row r="193" spans="1:26" outlineLevel="1" x14ac:dyDescent="0.25"/>
    <row r="194" spans="1:26" outlineLevel="1" x14ac:dyDescent="0.25">
      <c r="B194" s="4" t="s">
        <v>23</v>
      </c>
      <c r="C194" s="12">
        <f t="shared" ref="C194:W194" si="147">IFERROR(C181/C191,0)</f>
        <v>0</v>
      </c>
      <c r="D194" s="12">
        <f t="shared" si="147"/>
        <v>0</v>
      </c>
      <c r="E194" s="12">
        <f t="shared" si="147"/>
        <v>0</v>
      </c>
      <c r="F194" s="12">
        <f t="shared" si="147"/>
        <v>0</v>
      </c>
      <c r="G194" s="12">
        <f t="shared" si="147"/>
        <v>0</v>
      </c>
      <c r="H194" s="12">
        <f t="shared" si="147"/>
        <v>0</v>
      </c>
      <c r="I194" s="12">
        <f t="shared" si="147"/>
        <v>0</v>
      </c>
      <c r="J194" s="12">
        <f t="shared" si="147"/>
        <v>0</v>
      </c>
      <c r="K194" s="12">
        <f t="shared" si="147"/>
        <v>0</v>
      </c>
      <c r="L194" s="12">
        <f t="shared" si="147"/>
        <v>0</v>
      </c>
      <c r="M194" s="12">
        <f t="shared" si="147"/>
        <v>0</v>
      </c>
      <c r="N194" s="12">
        <f t="shared" si="147"/>
        <v>0</v>
      </c>
      <c r="O194" s="12">
        <f t="shared" si="147"/>
        <v>0</v>
      </c>
      <c r="P194" s="12">
        <f t="shared" si="147"/>
        <v>0</v>
      </c>
      <c r="Q194" s="12">
        <f t="shared" si="147"/>
        <v>0</v>
      </c>
      <c r="R194" s="12">
        <f t="shared" si="147"/>
        <v>0</v>
      </c>
      <c r="S194" s="12">
        <f t="shared" si="147"/>
        <v>0</v>
      </c>
      <c r="T194" s="12">
        <f t="shared" si="147"/>
        <v>0</v>
      </c>
      <c r="U194" s="12">
        <f t="shared" si="147"/>
        <v>0</v>
      </c>
      <c r="V194" s="12">
        <f t="shared" si="147"/>
        <v>0</v>
      </c>
      <c r="W194" s="12">
        <f t="shared" si="147"/>
        <v>0</v>
      </c>
    </row>
    <row r="195" spans="1:26" outlineLevel="1" x14ac:dyDescent="0.25">
      <c r="B195" s="4" t="s">
        <v>24</v>
      </c>
      <c r="C195" s="12">
        <f t="shared" ref="C195:W195" si="148">IFERROR(C182/C191,0)</f>
        <v>0</v>
      </c>
      <c r="D195" s="12">
        <f t="shared" si="148"/>
        <v>0</v>
      </c>
      <c r="E195" s="12">
        <f t="shared" si="148"/>
        <v>0</v>
      </c>
      <c r="F195" s="12">
        <f t="shared" si="148"/>
        <v>0</v>
      </c>
      <c r="G195" s="12">
        <f t="shared" si="148"/>
        <v>0</v>
      </c>
      <c r="H195" s="12">
        <f t="shared" si="148"/>
        <v>0</v>
      </c>
      <c r="I195" s="12">
        <f t="shared" si="148"/>
        <v>0</v>
      </c>
      <c r="J195" s="12">
        <f t="shared" si="148"/>
        <v>0</v>
      </c>
      <c r="K195" s="12">
        <f t="shared" si="148"/>
        <v>0</v>
      </c>
      <c r="L195" s="12">
        <f t="shared" si="148"/>
        <v>0</v>
      </c>
      <c r="M195" s="12">
        <f t="shared" si="148"/>
        <v>0</v>
      </c>
      <c r="N195" s="12">
        <f t="shared" si="148"/>
        <v>0</v>
      </c>
      <c r="O195" s="12">
        <f t="shared" si="148"/>
        <v>0</v>
      </c>
      <c r="P195" s="12">
        <f t="shared" si="148"/>
        <v>0</v>
      </c>
      <c r="Q195" s="12">
        <f t="shared" si="148"/>
        <v>0</v>
      </c>
      <c r="R195" s="12">
        <f t="shared" si="148"/>
        <v>0</v>
      </c>
      <c r="S195" s="12">
        <f t="shared" si="148"/>
        <v>0</v>
      </c>
      <c r="T195" s="12">
        <f t="shared" si="148"/>
        <v>0</v>
      </c>
      <c r="U195" s="12">
        <f t="shared" si="148"/>
        <v>0</v>
      </c>
      <c r="V195" s="12">
        <f t="shared" si="148"/>
        <v>0</v>
      </c>
      <c r="W195" s="12">
        <f t="shared" si="148"/>
        <v>0</v>
      </c>
    </row>
    <row r="196" spans="1:26" outlineLevel="1" x14ac:dyDescent="0.25">
      <c r="B196" s="4" t="s">
        <v>21</v>
      </c>
      <c r="C196" s="12">
        <f t="shared" ref="C196:W196" si="149">IFERROR(C183/C191,0)</f>
        <v>0.9979937254615201</v>
      </c>
      <c r="D196" s="12">
        <f t="shared" si="149"/>
        <v>0.9971047888824599</v>
      </c>
      <c r="E196" s="12">
        <f t="shared" si="149"/>
        <v>0.99808939793356488</v>
      </c>
      <c r="F196" s="12">
        <f t="shared" si="149"/>
        <v>0.9974140402655749</v>
      </c>
      <c r="G196" s="12">
        <f t="shared" si="149"/>
        <v>0.99670284380624374</v>
      </c>
      <c r="H196" s="12">
        <f t="shared" si="149"/>
        <v>0.9974505130387239</v>
      </c>
      <c r="I196" s="12">
        <f t="shared" si="149"/>
        <v>0.99709553514400462</v>
      </c>
      <c r="J196" s="12">
        <f t="shared" si="149"/>
        <v>0.99721943101302879</v>
      </c>
      <c r="K196" s="12">
        <f t="shared" si="149"/>
        <v>0.99723606207491378</v>
      </c>
      <c r="L196" s="12">
        <f t="shared" si="149"/>
        <v>0.99693268395480927</v>
      </c>
      <c r="M196" s="12">
        <f t="shared" si="149"/>
        <v>0.99742658744578161</v>
      </c>
      <c r="N196" s="12">
        <f t="shared" si="149"/>
        <v>0.99752679198960736</v>
      </c>
      <c r="O196" s="12">
        <f t="shared" si="149"/>
        <v>0.99779686819197289</v>
      </c>
      <c r="P196" s="12">
        <f t="shared" si="149"/>
        <v>0.99830160496415099</v>
      </c>
      <c r="Q196" s="12">
        <f t="shared" si="149"/>
        <v>0.99840332196100456</v>
      </c>
      <c r="R196" s="12">
        <f t="shared" si="149"/>
        <v>0.99840267421960238</v>
      </c>
      <c r="S196" s="12">
        <f t="shared" si="149"/>
        <v>0.99831699909998439</v>
      </c>
      <c r="T196" s="12">
        <f t="shared" si="149"/>
        <v>0.99848584478741664</v>
      </c>
      <c r="U196" s="12">
        <f t="shared" si="149"/>
        <v>0.99768112297089595</v>
      </c>
      <c r="V196" s="12">
        <f t="shared" si="149"/>
        <v>0.99726033359149768</v>
      </c>
      <c r="W196" s="12">
        <f t="shared" si="149"/>
        <v>0.99806573642471463</v>
      </c>
    </row>
    <row r="197" spans="1:26" outlineLevel="1" x14ac:dyDescent="0.25">
      <c r="B197" s="4" t="s">
        <v>26</v>
      </c>
      <c r="C197" s="12">
        <f t="shared" ref="C197:W197" si="150">IFERROR(C184/C191,0)</f>
        <v>0</v>
      </c>
      <c r="D197" s="12">
        <f t="shared" si="150"/>
        <v>0</v>
      </c>
      <c r="E197" s="12">
        <f t="shared" si="150"/>
        <v>0</v>
      </c>
      <c r="F197" s="12">
        <f t="shared" si="150"/>
        <v>0</v>
      </c>
      <c r="G197" s="12">
        <f t="shared" si="150"/>
        <v>0</v>
      </c>
      <c r="H197" s="12">
        <f t="shared" si="150"/>
        <v>0</v>
      </c>
      <c r="I197" s="12">
        <f t="shared" si="150"/>
        <v>0</v>
      </c>
      <c r="J197" s="12">
        <f t="shared" si="150"/>
        <v>0</v>
      </c>
      <c r="K197" s="12">
        <f t="shared" si="150"/>
        <v>0</v>
      </c>
      <c r="L197" s="12">
        <f t="shared" si="150"/>
        <v>0</v>
      </c>
      <c r="M197" s="12">
        <f t="shared" si="150"/>
        <v>0</v>
      </c>
      <c r="N197" s="12">
        <f t="shared" si="150"/>
        <v>0</v>
      </c>
      <c r="O197" s="12">
        <f t="shared" si="150"/>
        <v>0</v>
      </c>
      <c r="P197" s="12">
        <f t="shared" si="150"/>
        <v>0</v>
      </c>
      <c r="Q197" s="12">
        <f t="shared" si="150"/>
        <v>0</v>
      </c>
      <c r="R197" s="12">
        <f t="shared" si="150"/>
        <v>0</v>
      </c>
      <c r="S197" s="12">
        <f t="shared" si="150"/>
        <v>0</v>
      </c>
      <c r="T197" s="12">
        <f t="shared" si="150"/>
        <v>0</v>
      </c>
      <c r="U197" s="12">
        <f t="shared" si="150"/>
        <v>0</v>
      </c>
      <c r="V197" s="12">
        <f t="shared" si="150"/>
        <v>0</v>
      </c>
      <c r="W197" s="12">
        <f t="shared" si="150"/>
        <v>0</v>
      </c>
    </row>
    <row r="198" spans="1:26" outlineLevel="1" x14ac:dyDescent="0.25">
      <c r="B198" s="4" t="s">
        <v>25</v>
      </c>
      <c r="C198" s="12">
        <f t="shared" ref="C198:W198" si="151">IFERROR(C185/C191,0)</f>
        <v>2.4449498670965344E-9</v>
      </c>
      <c r="D198" s="12">
        <f t="shared" si="151"/>
        <v>-7.5820555263321083E-17</v>
      </c>
      <c r="E198" s="12">
        <f t="shared" si="151"/>
        <v>0</v>
      </c>
      <c r="F198" s="12">
        <f t="shared" si="151"/>
        <v>7.131882882139876E-17</v>
      </c>
      <c r="G198" s="12">
        <f t="shared" si="151"/>
        <v>2.3445610171678101E-9</v>
      </c>
      <c r="H198" s="12">
        <f t="shared" si="151"/>
        <v>0</v>
      </c>
      <c r="I198" s="12">
        <f t="shared" si="151"/>
        <v>6.6422306188975859E-17</v>
      </c>
      <c r="J198" s="12">
        <f t="shared" si="151"/>
        <v>2.1848972291790866E-9</v>
      </c>
      <c r="K198" s="12">
        <f t="shared" si="151"/>
        <v>-2.1718340391432941E-9</v>
      </c>
      <c r="L198" s="12">
        <f t="shared" si="151"/>
        <v>0</v>
      </c>
      <c r="M198" s="12">
        <f t="shared" si="151"/>
        <v>-2.1351443969528481E-9</v>
      </c>
      <c r="N198" s="12">
        <f t="shared" si="151"/>
        <v>1.1826629964049986E-16</v>
      </c>
      <c r="O198" s="12">
        <f t="shared" si="151"/>
        <v>-2.0285002873160061E-9</v>
      </c>
      <c r="P198" s="12">
        <f t="shared" si="151"/>
        <v>-5.8506915007694526E-17</v>
      </c>
      <c r="Q198" s="12">
        <f t="shared" si="151"/>
        <v>-5.8183830213024077E-17</v>
      </c>
      <c r="R198" s="12">
        <f t="shared" si="151"/>
        <v>-1.2316281903719499E-16</v>
      </c>
      <c r="S198" s="12">
        <f t="shared" si="151"/>
        <v>0</v>
      </c>
      <c r="T198" s="12">
        <f t="shared" si="151"/>
        <v>-2.139296055048341E-9</v>
      </c>
      <c r="U198" s="12">
        <f t="shared" si="151"/>
        <v>0</v>
      </c>
      <c r="V198" s="12">
        <f t="shared" si="151"/>
        <v>-5.9517474351147795E-17</v>
      </c>
      <c r="W198" s="12">
        <f t="shared" si="151"/>
        <v>6.3965765475710174E-17</v>
      </c>
    </row>
    <row r="199" spans="1:26" outlineLevel="1" x14ac:dyDescent="0.25">
      <c r="B199" s="4" t="s">
        <v>0</v>
      </c>
      <c r="C199" s="12">
        <f t="shared" ref="C199:W199" si="152">IFERROR(C186/C191,0)</f>
        <v>0</v>
      </c>
      <c r="D199" s="12">
        <f t="shared" si="152"/>
        <v>0</v>
      </c>
      <c r="E199" s="12">
        <f t="shared" si="152"/>
        <v>0</v>
      </c>
      <c r="F199" s="12">
        <f t="shared" si="152"/>
        <v>0</v>
      </c>
      <c r="G199" s="12">
        <f t="shared" si="152"/>
        <v>0</v>
      </c>
      <c r="H199" s="12">
        <f t="shared" si="152"/>
        <v>0</v>
      </c>
      <c r="I199" s="12">
        <f t="shared" si="152"/>
        <v>0</v>
      </c>
      <c r="J199" s="12">
        <f t="shared" si="152"/>
        <v>0</v>
      </c>
      <c r="K199" s="12">
        <f t="shared" si="152"/>
        <v>-2.1718340608712816E-9</v>
      </c>
      <c r="L199" s="12">
        <f t="shared" si="152"/>
        <v>2.0073984281387846E-18</v>
      </c>
      <c r="M199" s="12">
        <f t="shared" si="152"/>
        <v>1.9419024243133533E-18</v>
      </c>
      <c r="N199" s="12">
        <f t="shared" si="152"/>
        <v>-1.8479109318828103E-18</v>
      </c>
      <c r="O199" s="12">
        <f t="shared" si="152"/>
        <v>2.0285002467279815E-9</v>
      </c>
      <c r="P199" s="12">
        <f t="shared" si="152"/>
        <v>1.8283410939904539E-18</v>
      </c>
      <c r="Q199" s="12">
        <f t="shared" si="152"/>
        <v>0</v>
      </c>
      <c r="R199" s="12">
        <f t="shared" si="152"/>
        <v>0</v>
      </c>
      <c r="S199" s="12">
        <f t="shared" si="152"/>
        <v>0</v>
      </c>
      <c r="T199" s="12">
        <f t="shared" si="152"/>
        <v>0</v>
      </c>
      <c r="U199" s="12">
        <f t="shared" si="152"/>
        <v>0</v>
      </c>
      <c r="V199" s="12">
        <f t="shared" si="152"/>
        <v>0</v>
      </c>
      <c r="W199" s="12">
        <f t="shared" si="152"/>
        <v>0</v>
      </c>
    </row>
    <row r="200" spans="1:26" outlineLevel="1" x14ac:dyDescent="0.25">
      <c r="B200" s="4" t="s">
        <v>27</v>
      </c>
      <c r="C200" s="12">
        <f t="shared" ref="C200:W200" si="153">IFERROR(C187/C191,0)</f>
        <v>0</v>
      </c>
      <c r="D200" s="12">
        <f t="shared" si="153"/>
        <v>0</v>
      </c>
      <c r="E200" s="12">
        <f t="shared" si="153"/>
        <v>0</v>
      </c>
      <c r="F200" s="12">
        <f t="shared" si="153"/>
        <v>0</v>
      </c>
      <c r="G200" s="12">
        <f t="shared" si="153"/>
        <v>0</v>
      </c>
      <c r="H200" s="12">
        <f t="shared" si="153"/>
        <v>0</v>
      </c>
      <c r="I200" s="12">
        <f t="shared" si="153"/>
        <v>0</v>
      </c>
      <c r="J200" s="12">
        <f t="shared" si="153"/>
        <v>0</v>
      </c>
      <c r="K200" s="12">
        <f t="shared" si="153"/>
        <v>0</v>
      </c>
      <c r="L200" s="12">
        <f t="shared" si="153"/>
        <v>0</v>
      </c>
      <c r="M200" s="12">
        <f t="shared" si="153"/>
        <v>0</v>
      </c>
      <c r="N200" s="12">
        <f t="shared" si="153"/>
        <v>0</v>
      </c>
      <c r="O200" s="12">
        <f t="shared" si="153"/>
        <v>0</v>
      </c>
      <c r="P200" s="12">
        <f t="shared" si="153"/>
        <v>0</v>
      </c>
      <c r="Q200" s="12">
        <f t="shared" si="153"/>
        <v>0</v>
      </c>
      <c r="R200" s="12">
        <f t="shared" si="153"/>
        <v>0</v>
      </c>
      <c r="S200" s="12">
        <f t="shared" si="153"/>
        <v>0</v>
      </c>
      <c r="T200" s="12">
        <f t="shared" si="153"/>
        <v>0</v>
      </c>
      <c r="U200" s="12">
        <f t="shared" si="153"/>
        <v>0</v>
      </c>
      <c r="V200" s="12">
        <f t="shared" si="153"/>
        <v>0</v>
      </c>
      <c r="W200" s="12">
        <f t="shared" si="153"/>
        <v>0</v>
      </c>
    </row>
    <row r="201" spans="1:26" outlineLevel="1" x14ac:dyDescent="0.25">
      <c r="B201" s="4" t="s">
        <v>28</v>
      </c>
      <c r="C201" s="12">
        <f t="shared" ref="C201:W201" si="154">IFERROR(C188/C191,0)</f>
        <v>8.8345819443868428E-5</v>
      </c>
      <c r="D201" s="12">
        <f t="shared" si="154"/>
        <v>1.6200016748666484E-4</v>
      </c>
      <c r="E201" s="12">
        <f t="shared" si="154"/>
        <v>1.5021527584029148E-4</v>
      </c>
      <c r="F201" s="12">
        <f t="shared" si="154"/>
        <v>1.6754533295628362E-4</v>
      </c>
      <c r="G201" s="12">
        <f t="shared" si="154"/>
        <v>1.6638880804842419E-4</v>
      </c>
      <c r="H201" s="12">
        <f t="shared" si="154"/>
        <v>1.6643895137609521E-4</v>
      </c>
      <c r="I201" s="12">
        <f t="shared" si="154"/>
        <v>1.61620032870629E-4</v>
      </c>
      <c r="J201" s="12">
        <f t="shared" si="154"/>
        <v>1.5472567933558074E-4</v>
      </c>
      <c r="K201" s="12">
        <f t="shared" si="154"/>
        <v>1.538006009632082E-4</v>
      </c>
      <c r="L201" s="12">
        <f t="shared" si="154"/>
        <v>1.4610061091416233E-4</v>
      </c>
      <c r="M201" s="12">
        <f t="shared" si="154"/>
        <v>2.1140277184560549E-4</v>
      </c>
      <c r="N201" s="12">
        <f t="shared" si="154"/>
        <v>3.0175474296278802E-4</v>
      </c>
      <c r="O201" s="12">
        <f t="shared" si="154"/>
        <v>3.0058519554592301E-4</v>
      </c>
      <c r="P201" s="12">
        <f t="shared" si="154"/>
        <v>2.8084849793968692E-4</v>
      </c>
      <c r="Q201" s="12">
        <f t="shared" si="154"/>
        <v>4.3983385460916457E-4</v>
      </c>
      <c r="R201" s="12">
        <f t="shared" si="154"/>
        <v>5.6522389270197875E-4</v>
      </c>
      <c r="S201" s="12">
        <f t="shared" si="154"/>
        <v>6.3885753960995345E-4</v>
      </c>
      <c r="T201" s="12">
        <f t="shared" si="154"/>
        <v>6.3479116744233127E-4</v>
      </c>
      <c r="U201" s="12">
        <f t="shared" si="154"/>
        <v>1.3634809292765941E-3</v>
      </c>
      <c r="V201" s="12">
        <f t="shared" si="154"/>
        <v>1.816866151299815E-3</v>
      </c>
      <c r="W201" s="12">
        <f t="shared" si="154"/>
        <v>1.2565618589347441E-3</v>
      </c>
    </row>
    <row r="202" spans="1:26" outlineLevel="1" x14ac:dyDescent="0.25">
      <c r="B202" s="4" t="s">
        <v>22</v>
      </c>
      <c r="C202" s="12">
        <f t="shared" ref="C202:W202" si="155">IFERROR(C189/C191,0)</f>
        <v>0</v>
      </c>
      <c r="D202" s="12">
        <f t="shared" si="155"/>
        <v>0</v>
      </c>
      <c r="E202" s="12">
        <f t="shared" si="155"/>
        <v>0</v>
      </c>
      <c r="F202" s="12">
        <f t="shared" si="155"/>
        <v>0</v>
      </c>
      <c r="G202" s="12">
        <f t="shared" si="155"/>
        <v>0</v>
      </c>
      <c r="H202" s="12">
        <f t="shared" si="155"/>
        <v>0</v>
      </c>
      <c r="I202" s="12">
        <f t="shared" si="155"/>
        <v>0</v>
      </c>
      <c r="J202" s="12">
        <f t="shared" si="155"/>
        <v>0</v>
      </c>
      <c r="K202" s="12">
        <f t="shared" si="155"/>
        <v>0</v>
      </c>
      <c r="L202" s="12">
        <f t="shared" si="155"/>
        <v>0</v>
      </c>
      <c r="M202" s="12">
        <f t="shared" si="155"/>
        <v>0</v>
      </c>
      <c r="N202" s="12">
        <f t="shared" si="155"/>
        <v>0</v>
      </c>
      <c r="O202" s="12">
        <f t="shared" si="155"/>
        <v>0</v>
      </c>
      <c r="P202" s="12">
        <f t="shared" si="155"/>
        <v>0</v>
      </c>
      <c r="Q202" s="12">
        <f t="shared" si="155"/>
        <v>0</v>
      </c>
      <c r="R202" s="12">
        <f t="shared" si="155"/>
        <v>0</v>
      </c>
      <c r="S202" s="12">
        <f t="shared" si="155"/>
        <v>0</v>
      </c>
      <c r="T202" s="12">
        <f t="shared" si="155"/>
        <v>0</v>
      </c>
      <c r="U202" s="12">
        <f t="shared" si="155"/>
        <v>0</v>
      </c>
      <c r="V202" s="12">
        <f t="shared" si="155"/>
        <v>0</v>
      </c>
      <c r="W202" s="12">
        <f t="shared" si="155"/>
        <v>0</v>
      </c>
    </row>
    <row r="203" spans="1:26" outlineLevel="1" x14ac:dyDescent="0.25">
      <c r="B203" s="4" t="s">
        <v>1</v>
      </c>
      <c r="C203" s="12">
        <f t="shared" ref="C203:W203" si="156">IFERROR(C190/C191,0)</f>
        <v>1.9179262740860673E-3</v>
      </c>
      <c r="D203" s="12">
        <f t="shared" si="156"/>
        <v>2.7332109500535829E-3</v>
      </c>
      <c r="E203" s="12">
        <f t="shared" si="156"/>
        <v>1.7603867905947985E-3</v>
      </c>
      <c r="F203" s="12">
        <f t="shared" si="156"/>
        <v>2.41841440146873E-3</v>
      </c>
      <c r="G203" s="12">
        <f t="shared" si="156"/>
        <v>3.1307650411468591E-3</v>
      </c>
      <c r="H203" s="12">
        <f t="shared" si="156"/>
        <v>2.3830480098999715E-3</v>
      </c>
      <c r="I203" s="12">
        <f t="shared" si="156"/>
        <v>2.7428448231246955E-3</v>
      </c>
      <c r="J203" s="12">
        <f t="shared" si="156"/>
        <v>2.6258411227385219E-3</v>
      </c>
      <c r="K203" s="12">
        <f t="shared" si="156"/>
        <v>2.6101416677911412E-3</v>
      </c>
      <c r="L203" s="12">
        <f t="shared" si="156"/>
        <v>2.9212154342765379E-3</v>
      </c>
      <c r="M203" s="12">
        <f t="shared" si="156"/>
        <v>2.3620119175171315E-3</v>
      </c>
      <c r="N203" s="12">
        <f t="shared" si="156"/>
        <v>2.1714532674297184E-3</v>
      </c>
      <c r="O203" s="12">
        <f t="shared" si="156"/>
        <v>1.9025466124812606E-3</v>
      </c>
      <c r="P203" s="12">
        <f t="shared" si="156"/>
        <v>1.4175465379094266E-3</v>
      </c>
      <c r="Q203" s="12">
        <f t="shared" si="156"/>
        <v>1.1568441843863367E-3</v>
      </c>
      <c r="R203" s="12">
        <f t="shared" si="156"/>
        <v>1.0321018876957527E-3</v>
      </c>
      <c r="S203" s="12">
        <f t="shared" si="156"/>
        <v>1.044143360405589E-3</v>
      </c>
      <c r="T203" s="12">
        <f t="shared" si="156"/>
        <v>8.793661844371109E-4</v>
      </c>
      <c r="U203" s="12">
        <f t="shared" si="156"/>
        <v>9.5539609982742114E-4</v>
      </c>
      <c r="V203" s="12">
        <f t="shared" si="156"/>
        <v>9.2280025720271213E-4</v>
      </c>
      <c r="W203" s="12">
        <f t="shared" si="156"/>
        <v>6.7770171635056704E-4</v>
      </c>
    </row>
    <row r="206" spans="1:26" s="37" customFormat="1" x14ac:dyDescent="0.25">
      <c r="A206" s="36" t="s">
        <v>55</v>
      </c>
      <c r="Z206" s="38"/>
    </row>
    <row r="207" spans="1:26" outlineLevel="1" x14ac:dyDescent="0.25">
      <c r="B207" s="9" t="s">
        <v>5</v>
      </c>
      <c r="C207" s="14"/>
    </row>
    <row r="208" spans="1:26" outlineLevel="1" x14ac:dyDescent="0.25">
      <c r="B208" s="16" t="s">
        <v>8</v>
      </c>
    </row>
    <row r="209" spans="2:28" outlineLevel="1" x14ac:dyDescent="0.25">
      <c r="B209" s="10" t="s">
        <v>10</v>
      </c>
      <c r="C209" s="5">
        <f>[1]Freight1!C$36</f>
        <v>322511</v>
      </c>
      <c r="D209" s="5">
        <f>[1]Freight1!D$36</f>
        <v>323211</v>
      </c>
      <c r="E209" s="5">
        <f>[1]Freight1!E$36</f>
        <v>317807</v>
      </c>
      <c r="F209" s="5">
        <f>[1]Freight1!F$36</f>
        <v>318263</v>
      </c>
      <c r="G209" s="5">
        <f>[1]Freight1!G$36</f>
        <v>338898</v>
      </c>
      <c r="H209" s="5">
        <f>[1]Freight1!H$36</f>
        <v>352140</v>
      </c>
      <c r="I209" s="5">
        <f>[1]Freight1!I$36</f>
        <v>352477</v>
      </c>
      <c r="J209" s="5">
        <f>[1]Freight1!J$36</f>
        <v>358832</v>
      </c>
      <c r="K209" s="5">
        <f>[1]Freight1!K$36</f>
        <v>340092</v>
      </c>
      <c r="L209" s="5">
        <f>[1]Freight1!L$36</f>
        <v>299829</v>
      </c>
      <c r="M209" s="5">
        <f>[1]Freight1!M$36</f>
        <v>341325</v>
      </c>
      <c r="N209" s="5">
        <f>[1]Freight1!N$36</f>
        <v>352091</v>
      </c>
      <c r="O209" s="5">
        <f>[1]Freight1!O$36</f>
        <v>371074</v>
      </c>
      <c r="P209" s="5">
        <f>[1]Freight1!P$36</f>
        <v>386132</v>
      </c>
      <c r="Q209" s="5">
        <f>[1]Freight1!Q$36</f>
        <v>415462</v>
      </c>
      <c r="R209" s="5">
        <f>[1]Freight1!R$36</f>
        <v>411813</v>
      </c>
      <c r="S209" s="5">
        <f>[1]Freight1!S$36</f>
        <v>395889</v>
      </c>
      <c r="T209" s="5">
        <f>[1]Freight1!T$36</f>
        <v>423664</v>
      </c>
      <c r="U209" s="5">
        <f>[1]Freight1!U$36</f>
        <v>448319</v>
      </c>
      <c r="V209" s="5">
        <f>[1]Freight1!V$36</f>
        <v>451277</v>
      </c>
      <c r="W209" s="5">
        <f>[1]Freight1!W$36</f>
        <v>420233</v>
      </c>
      <c r="Z209" s="23" t="s">
        <v>32</v>
      </c>
    </row>
    <row r="210" spans="2:28" outlineLevel="1" x14ac:dyDescent="0.25">
      <c r="B210" s="17" t="s">
        <v>9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2:28" outlineLevel="1" x14ac:dyDescent="0.25">
      <c r="B211" s="10" t="s">
        <v>11</v>
      </c>
      <c r="C211" s="5">
        <f>[1]Passenger1!C$40</f>
        <v>1548.5070000000001</v>
      </c>
      <c r="D211" s="5">
        <f>[1]Passenger1!D$40</f>
        <v>1553.059</v>
      </c>
      <c r="E211" s="5">
        <f>[1]Passenger1!E$40</f>
        <v>1596.9469999999999</v>
      </c>
      <c r="F211" s="5">
        <f>[1]Passenger1!F$40</f>
        <v>1433.643</v>
      </c>
      <c r="G211" s="5">
        <f>[1]Passenger1!G$40</f>
        <v>1420.8040000000001</v>
      </c>
      <c r="H211" s="5">
        <f>[1]Passenger1!H$40</f>
        <v>1478.454</v>
      </c>
      <c r="I211" s="5">
        <f>[1]Passenger1!I$40</f>
        <v>1450.481</v>
      </c>
      <c r="J211" s="5">
        <f>[1]Passenger1!J$40</f>
        <v>1453.0050000000001</v>
      </c>
      <c r="K211" s="5">
        <f>[1]Passenger1!K$40</f>
        <v>1574.2929999999999</v>
      </c>
      <c r="L211" s="5">
        <f>[1]Passenger1!L$40</f>
        <v>1413.3520000000001</v>
      </c>
      <c r="M211" s="5">
        <f>[1]Passenger1!M$40</f>
        <v>1403.8530000000001</v>
      </c>
      <c r="N211" s="5">
        <f>[1]Passenger1!N$40</f>
        <v>1404.39</v>
      </c>
      <c r="O211" s="5">
        <f>[1]Passenger1!O$40</f>
        <v>1373.8009999999999</v>
      </c>
      <c r="P211" s="5">
        <f>[1]Passenger1!P$40</f>
        <v>1365.414</v>
      </c>
      <c r="Q211" s="5">
        <f>[1]Passenger1!Q$40</f>
        <v>1327.2170000000001</v>
      </c>
      <c r="R211" s="5">
        <f>[1]Passenger1!R$40</f>
        <v>1349.3710000000001</v>
      </c>
      <c r="S211" s="5">
        <f>[1]Passenger1!S$40</f>
        <v>1408.145</v>
      </c>
      <c r="T211" s="5">
        <f>[1]Passenger1!T$40</f>
        <v>1528.6289999999999</v>
      </c>
      <c r="U211" s="5">
        <f>[1]Passenger1!U$40</f>
        <v>1529.5309999999999</v>
      </c>
      <c r="V211" s="5">
        <f>[1]Passenger1!V$40</f>
        <v>1729.2650000000001</v>
      </c>
      <c r="W211" s="5">
        <f>[1]Passenger1!W$40</f>
        <v>235.4</v>
      </c>
      <c r="Z211" s="23" t="s">
        <v>32</v>
      </c>
      <c r="AB211"/>
    </row>
    <row r="212" spans="2:28" outlineLevel="1" x14ac:dyDescent="0.25">
      <c r="B212" s="10" t="s">
        <v>12</v>
      </c>
      <c r="C212" s="5">
        <f>C211*Inputs!D$7</f>
        <v>154.85070000000002</v>
      </c>
      <c r="D212" s="5">
        <f>D211*Inputs!E$7</f>
        <v>155.30590000000001</v>
      </c>
      <c r="E212" s="5">
        <f>E211*Inputs!F$7</f>
        <v>159.69470000000001</v>
      </c>
      <c r="F212" s="5">
        <f>F211*Inputs!G$7</f>
        <v>143.36430000000001</v>
      </c>
      <c r="G212" s="5">
        <f>G211*Inputs!H$7</f>
        <v>142.08040000000003</v>
      </c>
      <c r="H212" s="5">
        <f>H211*Inputs!I$7</f>
        <v>147.84540000000001</v>
      </c>
      <c r="I212" s="5">
        <f>I211*Inputs!J$7</f>
        <v>145.04810000000001</v>
      </c>
      <c r="J212" s="5">
        <f>J211*Inputs!K$7</f>
        <v>145.30050000000003</v>
      </c>
      <c r="K212" s="5">
        <f>K211*Inputs!L$7</f>
        <v>157.42930000000001</v>
      </c>
      <c r="L212" s="5">
        <f>L211*Inputs!M$7</f>
        <v>141.33520000000001</v>
      </c>
      <c r="M212" s="5">
        <f>M211*Inputs!N$7</f>
        <v>140.3853</v>
      </c>
      <c r="N212" s="5">
        <f>N211*Inputs!O$7</f>
        <v>140.43900000000002</v>
      </c>
      <c r="O212" s="5">
        <f>O211*Inputs!P$7</f>
        <v>137.3801</v>
      </c>
      <c r="P212" s="5">
        <f>P211*Inputs!Q$7</f>
        <v>136.54140000000001</v>
      </c>
      <c r="Q212" s="5">
        <f>Q211*Inputs!R$7</f>
        <v>132.72170000000003</v>
      </c>
      <c r="R212" s="5">
        <f>R211*Inputs!S$7</f>
        <v>134.93710000000002</v>
      </c>
      <c r="S212" s="5">
        <f>S211*Inputs!T$7</f>
        <v>140.81450000000001</v>
      </c>
      <c r="T212" s="5">
        <f>T211*Inputs!U$7</f>
        <v>152.8629</v>
      </c>
      <c r="U212" s="5">
        <f>U211*Inputs!V$7</f>
        <v>152.95310000000001</v>
      </c>
      <c r="V212" s="5">
        <f>V211*Inputs!W$7</f>
        <v>172.92650000000003</v>
      </c>
      <c r="W212" s="5">
        <f>W211*Inputs!X$7</f>
        <v>23.540000000000003</v>
      </c>
      <c r="Y212" s="1" t="s">
        <v>59</v>
      </c>
    </row>
    <row r="213" spans="2:28" outlineLevel="1" x14ac:dyDescent="0.25">
      <c r="B213" s="16" t="s">
        <v>13</v>
      </c>
    </row>
    <row r="214" spans="2:28" outlineLevel="1" x14ac:dyDescent="0.25">
      <c r="B214" s="10" t="s">
        <v>10</v>
      </c>
      <c r="C214" s="5">
        <f>C209+C212</f>
        <v>322665.85070000001</v>
      </c>
      <c r="D214" s="5">
        <f t="shared" ref="D214:W214" si="157">D209+D212</f>
        <v>323366.30589999998</v>
      </c>
      <c r="E214" s="5">
        <f t="shared" si="157"/>
        <v>317966.69469999999</v>
      </c>
      <c r="F214" s="5">
        <f t="shared" si="157"/>
        <v>318406.36430000002</v>
      </c>
      <c r="G214" s="5">
        <f t="shared" si="157"/>
        <v>339040.08039999998</v>
      </c>
      <c r="H214" s="5">
        <f t="shared" si="157"/>
        <v>352287.84539999999</v>
      </c>
      <c r="I214" s="5">
        <f t="shared" si="157"/>
        <v>352622.04810000001</v>
      </c>
      <c r="J214" s="5">
        <f t="shared" si="157"/>
        <v>358977.30050000001</v>
      </c>
      <c r="K214" s="5">
        <f t="shared" si="157"/>
        <v>340249.42930000002</v>
      </c>
      <c r="L214" s="5">
        <f t="shared" si="157"/>
        <v>299970.33519999997</v>
      </c>
      <c r="M214" s="5">
        <f t="shared" si="157"/>
        <v>341465.38530000002</v>
      </c>
      <c r="N214" s="5">
        <f t="shared" si="157"/>
        <v>352231.43900000001</v>
      </c>
      <c r="O214" s="5">
        <f t="shared" si="157"/>
        <v>371211.38010000001</v>
      </c>
      <c r="P214" s="5">
        <f t="shared" si="157"/>
        <v>386268.54139999999</v>
      </c>
      <c r="Q214" s="5">
        <f t="shared" si="157"/>
        <v>415594.72169999999</v>
      </c>
      <c r="R214" s="5">
        <f t="shared" si="157"/>
        <v>411947.93709999998</v>
      </c>
      <c r="S214" s="5">
        <f t="shared" si="157"/>
        <v>396029.81449999998</v>
      </c>
      <c r="T214" s="5">
        <f t="shared" si="157"/>
        <v>423816.86290000001</v>
      </c>
      <c r="U214" s="5">
        <f t="shared" si="157"/>
        <v>448471.95309999998</v>
      </c>
      <c r="V214" s="5">
        <f t="shared" si="157"/>
        <v>451449.9265</v>
      </c>
      <c r="W214" s="5">
        <f t="shared" si="157"/>
        <v>420256.54</v>
      </c>
    </row>
    <row r="215" spans="2:28" outlineLevel="1" x14ac:dyDescent="0.25">
      <c r="B215" s="18" t="s">
        <v>14</v>
      </c>
      <c r="C215" s="13">
        <f>C209/C$214</f>
        <v>0.99952008959217697</v>
      </c>
      <c r="D215" s="13">
        <f>D209/D$214</f>
        <v>0.9995197214515974</v>
      </c>
      <c r="E215" s="13">
        <f t="shared" ref="E215:V215" si="158">E209/E$214</f>
        <v>0.99949776280767189</v>
      </c>
      <c r="F215" s="13">
        <f>F209/F$214</f>
        <v>0.99954974423857645</v>
      </c>
      <c r="G215" s="13">
        <f>G209/G$214</f>
        <v>0.99958093332259612</v>
      </c>
      <c r="H215" s="13">
        <f>H209/H$214</f>
        <v>0.99958032784289752</v>
      </c>
      <c r="I215" s="13">
        <f>I209/I$214</f>
        <v>0.99958865844951683</v>
      </c>
      <c r="J215" s="13">
        <f t="shared" si="158"/>
        <v>0.9995952376381525</v>
      </c>
      <c r="K215" s="13">
        <f>K209/K$214</f>
        <v>0.99953731208212782</v>
      </c>
      <c r="L215" s="13">
        <f>L209/L$214</f>
        <v>0.99952883607672161</v>
      </c>
      <c r="M215" s="13">
        <f>M209/M$214</f>
        <v>0.99958887399413354</v>
      </c>
      <c r="N215" s="13">
        <f t="shared" si="158"/>
        <v>0.99960128772037293</v>
      </c>
      <c r="O215" s="13">
        <f t="shared" si="158"/>
        <v>0.99962991409378932</v>
      </c>
      <c r="P215" s="13">
        <f t="shared" si="158"/>
        <v>0.99964651172599994</v>
      </c>
      <c r="Q215" s="13">
        <f t="shared" si="158"/>
        <v>0.99968064632905562</v>
      </c>
      <c r="R215" s="13">
        <f t="shared" si="158"/>
        <v>0.99967244137463118</v>
      </c>
      <c r="S215" s="13">
        <f>S209/S$214</f>
        <v>0.99964443459849672</v>
      </c>
      <c r="T215" s="13">
        <f>T209/T$214</f>
        <v>0.99963931850433219</v>
      </c>
      <c r="U215" s="13">
        <f t="shared" si="158"/>
        <v>0.99965894611927741</v>
      </c>
      <c r="V215" s="13">
        <f t="shared" si="158"/>
        <v>0.99961695308859466</v>
      </c>
      <c r="W215" s="13">
        <f>W209/W$214</f>
        <v>0.99994398659447403</v>
      </c>
    </row>
    <row r="216" spans="2:28" outlineLevel="1" x14ac:dyDescent="0.25">
      <c r="B216" s="18" t="s">
        <v>15</v>
      </c>
      <c r="C216" s="13">
        <f>C212/C$214</f>
        <v>4.7991040782302411E-4</v>
      </c>
      <c r="D216" s="13">
        <f t="shared" ref="D216:W216" si="159">D212/D$214</f>
        <v>4.8027854840271413E-4</v>
      </c>
      <c r="E216" s="13">
        <f t="shared" si="159"/>
        <v>5.0223719232818137E-4</v>
      </c>
      <c r="F216" s="13">
        <f t="shared" si="159"/>
        <v>4.5025576142354768E-4</v>
      </c>
      <c r="G216" s="13">
        <f t="shared" si="159"/>
        <v>4.190666774039617E-4</v>
      </c>
      <c r="H216" s="13">
        <f t="shared" si="159"/>
        <v>4.1967215710247155E-4</v>
      </c>
      <c r="I216" s="13">
        <f t="shared" si="159"/>
        <v>4.1134155048315598E-4</v>
      </c>
      <c r="J216" s="13">
        <f>J212/J$214</f>
        <v>4.0476236184744504E-4</v>
      </c>
      <c r="K216" s="13">
        <f t="shared" si="159"/>
        <v>4.6268791787213733E-4</v>
      </c>
      <c r="L216" s="13">
        <f t="shared" si="159"/>
        <v>4.7116392327850435E-4</v>
      </c>
      <c r="M216" s="13">
        <f t="shared" si="159"/>
        <v>4.1112600586634039E-4</v>
      </c>
      <c r="N216" s="13">
        <f>N212/N$214</f>
        <v>3.9871227962703243E-4</v>
      </c>
      <c r="O216" s="13">
        <f>O212/O$214</f>
        <v>3.7008590621061082E-4</v>
      </c>
      <c r="P216" s="13">
        <f>P212/P$214</f>
        <v>3.5348827400004265E-4</v>
      </c>
      <c r="Q216" s="13">
        <f>Q212/Q$214</f>
        <v>3.193536709443729E-4</v>
      </c>
      <c r="R216" s="13">
        <f>R212/R$214</f>
        <v>3.2755862536882702E-4</v>
      </c>
      <c r="S216" s="13">
        <f t="shared" si="159"/>
        <v>3.5556540150337597E-4</v>
      </c>
      <c r="T216" s="13">
        <f t="shared" si="159"/>
        <v>3.6068149566778363E-4</v>
      </c>
      <c r="U216" s="13">
        <f t="shared" si="159"/>
        <v>3.4105388072260256E-4</v>
      </c>
      <c r="V216" s="13">
        <f t="shared" si="159"/>
        <v>3.8304691140535614E-4</v>
      </c>
      <c r="W216" s="13">
        <f t="shared" si="159"/>
        <v>5.6013405526062736E-5</v>
      </c>
    </row>
    <row r="217" spans="2:28" outlineLevel="1" x14ac:dyDescent="0.25"/>
    <row r="218" spans="2:28" outlineLevel="1" x14ac:dyDescent="0.25">
      <c r="B218" s="9" t="s">
        <v>19</v>
      </c>
      <c r="C218" s="14"/>
    </row>
    <row r="219" spans="2:28" outlineLevel="1" x14ac:dyDescent="0.25">
      <c r="B219" s="4" t="s">
        <v>23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Z219" s="23"/>
      <c r="AB219" t="s">
        <v>18</v>
      </c>
    </row>
    <row r="220" spans="2:28" outlineLevel="1" x14ac:dyDescent="0.25">
      <c r="B220" s="4" t="s">
        <v>24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Z220" s="23"/>
      <c r="AB220" t="s">
        <v>18</v>
      </c>
    </row>
    <row r="221" spans="2:28" outlineLevel="1" x14ac:dyDescent="0.25">
      <c r="B221" s="4" t="s">
        <v>21</v>
      </c>
      <c r="C221" s="5">
        <f>'[1]Table 27'!C$12*1000</f>
        <v>81506.120999999999</v>
      </c>
      <c r="D221" s="5">
        <f>'[1]Table 27'!D$12*1000</f>
        <v>80741.41</v>
      </c>
      <c r="E221" s="5">
        <f>'[1]Table 27'!E$12*1000</f>
        <v>73478.514999999999</v>
      </c>
      <c r="F221" s="5">
        <f>'[1]Table 27'!F$12*1000</f>
        <v>74353.247999999992</v>
      </c>
      <c r="G221" s="5">
        <f>'[1]Table 27'!G$12*1000</f>
        <v>76596.835999999996</v>
      </c>
      <c r="H221" s="5">
        <f>'[1]Table 27'!H$12*1000</f>
        <v>81603.097999999998</v>
      </c>
      <c r="I221" s="5">
        <f>'[1]Table 27'!I$12*1000</f>
        <v>85544.644</v>
      </c>
      <c r="J221" s="5">
        <f>'[1]Table 27'!J$12*1000</f>
        <v>91677.702999999994</v>
      </c>
      <c r="K221" s="5">
        <f>'[1]Table 27'!K$12*1000</f>
        <v>96581.63</v>
      </c>
      <c r="L221" s="5">
        <f>'[1]Table 27'!L$12*1000</f>
        <v>82259.866999999998</v>
      </c>
      <c r="M221" s="5">
        <f>'[1]Table 27'!M$12*1000</f>
        <v>81147.188999999998</v>
      </c>
      <c r="N221" s="5">
        <f>'[1]Table 27'!N$12*1000</f>
        <v>91477.896000000008</v>
      </c>
      <c r="O221" s="5">
        <f>'[1]Table 27'!O$12*1000</f>
        <v>94089.186000000002</v>
      </c>
      <c r="P221" s="5">
        <f>'[1]Table 27'!P$12*1000</f>
        <v>90819.404999999999</v>
      </c>
      <c r="Q221" s="5">
        <f>'[1]Table 27'!Q$12*1000</f>
        <v>93194.660999999993</v>
      </c>
      <c r="R221" s="5">
        <f>'[1]Table 27'!R$12*1000</f>
        <v>88665.296000000002</v>
      </c>
      <c r="S221" s="5">
        <f>'[1]Table 27'!S$12*1000</f>
        <v>81289.831000000006</v>
      </c>
      <c r="T221" s="5">
        <f>'[1]Table 27'!T$12*1000</f>
        <v>93066.417000000001</v>
      </c>
      <c r="U221" s="5">
        <f>'[1]Table 27'!U$12*1000</f>
        <v>95162.566999999995</v>
      </c>
      <c r="V221" s="5">
        <f>'[1]Table 27'!V$12*1000</f>
        <v>95827.141999999993</v>
      </c>
      <c r="W221" s="5">
        <f>'[1]Table 27'!W$12*1000</f>
        <v>90463.566999999995</v>
      </c>
      <c r="Z221" s="23" t="s">
        <v>32</v>
      </c>
      <c r="AB221" t="s">
        <v>18</v>
      </c>
    </row>
    <row r="222" spans="2:28" outlineLevel="1" x14ac:dyDescent="0.25">
      <c r="B222" s="4" t="s">
        <v>26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Z222" s="23"/>
      <c r="AB222" t="s">
        <v>18</v>
      </c>
    </row>
    <row r="223" spans="2:28" outlineLevel="1" x14ac:dyDescent="0.25">
      <c r="B223" s="4" t="s">
        <v>25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Z223" s="23"/>
      <c r="AB223" t="s">
        <v>18</v>
      </c>
    </row>
    <row r="224" spans="2:28" outlineLevel="1" x14ac:dyDescent="0.25">
      <c r="B224" s="4" t="s">
        <v>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Z224" s="23"/>
      <c r="AB224" t="s">
        <v>18</v>
      </c>
    </row>
    <row r="225" spans="2:28" outlineLevel="1" x14ac:dyDescent="0.25">
      <c r="B225" s="4" t="s">
        <v>27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Z225" s="23"/>
      <c r="AB225" t="s">
        <v>18</v>
      </c>
    </row>
    <row r="226" spans="2:28" outlineLevel="1" x14ac:dyDescent="0.25">
      <c r="B226" s="4" t="s">
        <v>28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Z226" s="23"/>
      <c r="AB226" t="s">
        <v>18</v>
      </c>
    </row>
    <row r="227" spans="2:28" outlineLevel="1" x14ac:dyDescent="0.25">
      <c r="B227" s="4" t="s">
        <v>22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Z227" s="23"/>
      <c r="AB227" t="s">
        <v>18</v>
      </c>
    </row>
    <row r="228" spans="2:28" outlineLevel="1" x14ac:dyDescent="0.25">
      <c r="B228" s="4" t="s">
        <v>29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Z228" s="23"/>
      <c r="AB228" t="s">
        <v>18</v>
      </c>
    </row>
    <row r="229" spans="2:28" outlineLevel="1" x14ac:dyDescent="0.25">
      <c r="B229" s="16" t="s">
        <v>13</v>
      </c>
      <c r="C229" s="21">
        <f t="shared" ref="C229:W229" si="160">SUM(C219:C228)</f>
        <v>81506.120999999999</v>
      </c>
      <c r="D229" s="21">
        <f t="shared" si="160"/>
        <v>80741.41</v>
      </c>
      <c r="E229" s="21">
        <f t="shared" si="160"/>
        <v>73478.514999999999</v>
      </c>
      <c r="F229" s="21">
        <f t="shared" si="160"/>
        <v>74353.247999999992</v>
      </c>
      <c r="G229" s="21">
        <f t="shared" si="160"/>
        <v>76596.835999999996</v>
      </c>
      <c r="H229" s="21">
        <f t="shared" si="160"/>
        <v>81603.097999999998</v>
      </c>
      <c r="I229" s="21">
        <f t="shared" si="160"/>
        <v>85544.644</v>
      </c>
      <c r="J229" s="21">
        <f t="shared" si="160"/>
        <v>91677.702999999994</v>
      </c>
      <c r="K229" s="21">
        <f t="shared" si="160"/>
        <v>96581.63</v>
      </c>
      <c r="L229" s="21">
        <f t="shared" si="160"/>
        <v>82259.866999999998</v>
      </c>
      <c r="M229" s="21">
        <f t="shared" si="160"/>
        <v>81147.188999999998</v>
      </c>
      <c r="N229" s="21">
        <f t="shared" si="160"/>
        <v>91477.896000000008</v>
      </c>
      <c r="O229" s="21">
        <f t="shared" si="160"/>
        <v>94089.186000000002</v>
      </c>
      <c r="P229" s="21">
        <f t="shared" si="160"/>
        <v>90819.404999999999</v>
      </c>
      <c r="Q229" s="21">
        <f t="shared" si="160"/>
        <v>93194.660999999993</v>
      </c>
      <c r="R229" s="21">
        <f t="shared" si="160"/>
        <v>88665.296000000002</v>
      </c>
      <c r="S229" s="21">
        <f t="shared" si="160"/>
        <v>81289.831000000006</v>
      </c>
      <c r="T229" s="21">
        <f t="shared" si="160"/>
        <v>93066.417000000001</v>
      </c>
      <c r="U229" s="21">
        <f t="shared" si="160"/>
        <v>95162.566999999995</v>
      </c>
      <c r="V229" s="21">
        <f t="shared" si="160"/>
        <v>95827.141999999993</v>
      </c>
      <c r="W229" s="21">
        <f t="shared" si="160"/>
        <v>90463.566999999995</v>
      </c>
    </row>
    <row r="230" spans="2:28" outlineLevel="1" x14ac:dyDescent="0.25">
      <c r="B230" s="29" t="s">
        <v>46</v>
      </c>
      <c r="C230" s="28">
        <f t="shared" ref="C230:W230" si="161">C229/C214/1000</f>
        <v>2.5260225345563657E-4</v>
      </c>
      <c r="D230" s="28">
        <f t="shared" si="161"/>
        <v>2.4969023836691578E-4</v>
      </c>
      <c r="E230" s="28">
        <f t="shared" si="161"/>
        <v>2.3108871534273934E-4</v>
      </c>
      <c r="F230" s="28">
        <f t="shared" si="161"/>
        <v>2.3351683991449661E-4</v>
      </c>
      <c r="G230" s="28">
        <f t="shared" si="161"/>
        <v>2.2592265760918573E-4</v>
      </c>
      <c r="H230" s="28">
        <f t="shared" si="161"/>
        <v>2.3163756304832197E-4</v>
      </c>
      <c r="I230" s="28">
        <f t="shared" si="161"/>
        <v>2.4259584578143116E-4</v>
      </c>
      <c r="J230" s="28">
        <f t="shared" si="161"/>
        <v>2.5538579423352705E-4</v>
      </c>
      <c r="K230" s="28">
        <f t="shared" si="161"/>
        <v>2.8385537691774751E-4</v>
      </c>
      <c r="L230" s="28">
        <f t="shared" si="161"/>
        <v>2.7422667293135726E-4</v>
      </c>
      <c r="M230" s="28">
        <f t="shared" si="161"/>
        <v>2.3764396771493192E-4</v>
      </c>
      <c r="N230" s="28">
        <f t="shared" si="161"/>
        <v>2.5970962802102397E-4</v>
      </c>
      <c r="O230" s="28">
        <f t="shared" si="161"/>
        <v>2.5346525199376556E-4</v>
      </c>
      <c r="P230" s="28">
        <f t="shared" si="161"/>
        <v>2.3511985902562035E-4</v>
      </c>
      <c r="Q230" s="28">
        <f t="shared" si="161"/>
        <v>2.2424409198169081E-4</v>
      </c>
      <c r="R230" s="28">
        <f t="shared" si="161"/>
        <v>2.1523422747102283E-4</v>
      </c>
      <c r="S230" s="28">
        <f t="shared" si="161"/>
        <v>2.0526189701810952E-4</v>
      </c>
      <c r="T230" s="28">
        <f t="shared" si="161"/>
        <v>2.1959111386740435E-4</v>
      </c>
      <c r="U230" s="28">
        <f t="shared" si="161"/>
        <v>2.121929060272376E-4</v>
      </c>
      <c r="V230" s="28">
        <f t="shared" si="161"/>
        <v>2.1226527323401834E-4</v>
      </c>
      <c r="W230" s="28">
        <f t="shared" si="161"/>
        <v>2.1525796362383795E-4</v>
      </c>
    </row>
    <row r="231" spans="2:28" outlineLevel="1" x14ac:dyDescent="0.25"/>
    <row r="232" spans="2:28" outlineLevel="1" x14ac:dyDescent="0.25">
      <c r="B232" s="4" t="s">
        <v>23</v>
      </c>
      <c r="C232" s="12">
        <f t="shared" ref="C232:W232" si="162">IFERROR(C219/C229,0)</f>
        <v>0</v>
      </c>
      <c r="D232" s="12">
        <f t="shared" si="162"/>
        <v>0</v>
      </c>
      <c r="E232" s="12">
        <f t="shared" si="162"/>
        <v>0</v>
      </c>
      <c r="F232" s="12">
        <f t="shared" si="162"/>
        <v>0</v>
      </c>
      <c r="G232" s="12">
        <f t="shared" si="162"/>
        <v>0</v>
      </c>
      <c r="H232" s="12">
        <f t="shared" si="162"/>
        <v>0</v>
      </c>
      <c r="I232" s="12">
        <f t="shared" si="162"/>
        <v>0</v>
      </c>
      <c r="J232" s="12">
        <f t="shared" si="162"/>
        <v>0</v>
      </c>
      <c r="K232" s="12">
        <f t="shared" si="162"/>
        <v>0</v>
      </c>
      <c r="L232" s="12">
        <f t="shared" si="162"/>
        <v>0</v>
      </c>
      <c r="M232" s="12">
        <f t="shared" si="162"/>
        <v>0</v>
      </c>
      <c r="N232" s="12">
        <f t="shared" si="162"/>
        <v>0</v>
      </c>
      <c r="O232" s="12">
        <f t="shared" si="162"/>
        <v>0</v>
      </c>
      <c r="P232" s="12">
        <f t="shared" si="162"/>
        <v>0</v>
      </c>
      <c r="Q232" s="12">
        <f t="shared" si="162"/>
        <v>0</v>
      </c>
      <c r="R232" s="12">
        <f t="shared" si="162"/>
        <v>0</v>
      </c>
      <c r="S232" s="12">
        <f t="shared" si="162"/>
        <v>0</v>
      </c>
      <c r="T232" s="12">
        <f t="shared" si="162"/>
        <v>0</v>
      </c>
      <c r="U232" s="12">
        <f t="shared" si="162"/>
        <v>0</v>
      </c>
      <c r="V232" s="12">
        <f t="shared" si="162"/>
        <v>0</v>
      </c>
      <c r="W232" s="12">
        <f t="shared" si="162"/>
        <v>0</v>
      </c>
    </row>
    <row r="233" spans="2:28" outlineLevel="1" x14ac:dyDescent="0.25">
      <c r="B233" s="4" t="s">
        <v>24</v>
      </c>
      <c r="C233" s="12">
        <f t="shared" ref="C233:W233" si="163">IFERROR(C220/C229,0)</f>
        <v>0</v>
      </c>
      <c r="D233" s="12">
        <f t="shared" si="163"/>
        <v>0</v>
      </c>
      <c r="E233" s="12">
        <f t="shared" si="163"/>
        <v>0</v>
      </c>
      <c r="F233" s="12">
        <f t="shared" si="163"/>
        <v>0</v>
      </c>
      <c r="G233" s="12">
        <f t="shared" si="163"/>
        <v>0</v>
      </c>
      <c r="H233" s="12">
        <f t="shared" si="163"/>
        <v>0</v>
      </c>
      <c r="I233" s="12">
        <f t="shared" si="163"/>
        <v>0</v>
      </c>
      <c r="J233" s="12">
        <f t="shared" si="163"/>
        <v>0</v>
      </c>
      <c r="K233" s="12">
        <f t="shared" si="163"/>
        <v>0</v>
      </c>
      <c r="L233" s="12">
        <f t="shared" si="163"/>
        <v>0</v>
      </c>
      <c r="M233" s="12">
        <f t="shared" si="163"/>
        <v>0</v>
      </c>
      <c r="N233" s="12">
        <f t="shared" si="163"/>
        <v>0</v>
      </c>
      <c r="O233" s="12">
        <f t="shared" si="163"/>
        <v>0</v>
      </c>
      <c r="P233" s="12">
        <f t="shared" si="163"/>
        <v>0</v>
      </c>
      <c r="Q233" s="12">
        <f t="shared" si="163"/>
        <v>0</v>
      </c>
      <c r="R233" s="12">
        <f t="shared" si="163"/>
        <v>0</v>
      </c>
      <c r="S233" s="12">
        <f t="shared" si="163"/>
        <v>0</v>
      </c>
      <c r="T233" s="12">
        <f t="shared" si="163"/>
        <v>0</v>
      </c>
      <c r="U233" s="12">
        <f t="shared" si="163"/>
        <v>0</v>
      </c>
      <c r="V233" s="12">
        <f t="shared" si="163"/>
        <v>0</v>
      </c>
      <c r="W233" s="12">
        <f t="shared" si="163"/>
        <v>0</v>
      </c>
    </row>
    <row r="234" spans="2:28" outlineLevel="1" x14ac:dyDescent="0.25">
      <c r="B234" s="4" t="s">
        <v>21</v>
      </c>
      <c r="C234" s="12">
        <f t="shared" ref="C234:W234" si="164">IFERROR(C221/C229,0)</f>
        <v>1</v>
      </c>
      <c r="D234" s="12">
        <f t="shared" si="164"/>
        <v>1</v>
      </c>
      <c r="E234" s="12">
        <f t="shared" si="164"/>
        <v>1</v>
      </c>
      <c r="F234" s="12">
        <f t="shared" si="164"/>
        <v>1</v>
      </c>
      <c r="G234" s="12">
        <f t="shared" si="164"/>
        <v>1</v>
      </c>
      <c r="H234" s="12">
        <f t="shared" si="164"/>
        <v>1</v>
      </c>
      <c r="I234" s="12">
        <f t="shared" si="164"/>
        <v>1</v>
      </c>
      <c r="J234" s="12">
        <f t="shared" si="164"/>
        <v>1</v>
      </c>
      <c r="K234" s="12">
        <f t="shared" si="164"/>
        <v>1</v>
      </c>
      <c r="L234" s="12">
        <f t="shared" si="164"/>
        <v>1</v>
      </c>
      <c r="M234" s="12">
        <f t="shared" si="164"/>
        <v>1</v>
      </c>
      <c r="N234" s="12">
        <f t="shared" si="164"/>
        <v>1</v>
      </c>
      <c r="O234" s="12">
        <f t="shared" si="164"/>
        <v>1</v>
      </c>
      <c r="P234" s="12">
        <f t="shared" si="164"/>
        <v>1</v>
      </c>
      <c r="Q234" s="12">
        <f t="shared" si="164"/>
        <v>1</v>
      </c>
      <c r="R234" s="12">
        <f t="shared" si="164"/>
        <v>1</v>
      </c>
      <c r="S234" s="12">
        <f t="shared" si="164"/>
        <v>1</v>
      </c>
      <c r="T234" s="12">
        <f t="shared" si="164"/>
        <v>1</v>
      </c>
      <c r="U234" s="12">
        <f t="shared" si="164"/>
        <v>1</v>
      </c>
      <c r="V234" s="12">
        <f t="shared" si="164"/>
        <v>1</v>
      </c>
      <c r="W234" s="12">
        <f t="shared" si="164"/>
        <v>1</v>
      </c>
    </row>
    <row r="235" spans="2:28" outlineLevel="1" x14ac:dyDescent="0.25">
      <c r="B235" s="4" t="s">
        <v>26</v>
      </c>
      <c r="C235" s="12">
        <f t="shared" ref="C235:W235" si="165">IFERROR(C222/C229,0)</f>
        <v>0</v>
      </c>
      <c r="D235" s="12">
        <f t="shared" si="165"/>
        <v>0</v>
      </c>
      <c r="E235" s="12">
        <f t="shared" si="165"/>
        <v>0</v>
      </c>
      <c r="F235" s="12">
        <f t="shared" si="165"/>
        <v>0</v>
      </c>
      <c r="G235" s="12">
        <f t="shared" si="165"/>
        <v>0</v>
      </c>
      <c r="H235" s="12">
        <f t="shared" si="165"/>
        <v>0</v>
      </c>
      <c r="I235" s="12">
        <f t="shared" si="165"/>
        <v>0</v>
      </c>
      <c r="J235" s="12">
        <f t="shared" si="165"/>
        <v>0</v>
      </c>
      <c r="K235" s="12">
        <f t="shared" si="165"/>
        <v>0</v>
      </c>
      <c r="L235" s="12">
        <f t="shared" si="165"/>
        <v>0</v>
      </c>
      <c r="M235" s="12">
        <f t="shared" si="165"/>
        <v>0</v>
      </c>
      <c r="N235" s="12">
        <f t="shared" si="165"/>
        <v>0</v>
      </c>
      <c r="O235" s="12">
        <f t="shared" si="165"/>
        <v>0</v>
      </c>
      <c r="P235" s="12">
        <f t="shared" si="165"/>
        <v>0</v>
      </c>
      <c r="Q235" s="12">
        <f t="shared" si="165"/>
        <v>0</v>
      </c>
      <c r="R235" s="12">
        <f t="shared" si="165"/>
        <v>0</v>
      </c>
      <c r="S235" s="12">
        <f t="shared" si="165"/>
        <v>0</v>
      </c>
      <c r="T235" s="12">
        <f t="shared" si="165"/>
        <v>0</v>
      </c>
      <c r="U235" s="12">
        <f t="shared" si="165"/>
        <v>0</v>
      </c>
      <c r="V235" s="12">
        <f t="shared" si="165"/>
        <v>0</v>
      </c>
      <c r="W235" s="12">
        <f t="shared" si="165"/>
        <v>0</v>
      </c>
    </row>
    <row r="236" spans="2:28" outlineLevel="1" x14ac:dyDescent="0.25">
      <c r="B236" s="4" t="s">
        <v>25</v>
      </c>
      <c r="C236" s="12">
        <f t="shared" ref="C236:W236" si="166">IFERROR(C223/C229,0)</f>
        <v>0</v>
      </c>
      <c r="D236" s="12">
        <f t="shared" si="166"/>
        <v>0</v>
      </c>
      <c r="E236" s="12">
        <f t="shared" si="166"/>
        <v>0</v>
      </c>
      <c r="F236" s="12">
        <f t="shared" si="166"/>
        <v>0</v>
      </c>
      <c r="G236" s="12">
        <f t="shared" si="166"/>
        <v>0</v>
      </c>
      <c r="H236" s="12">
        <f t="shared" si="166"/>
        <v>0</v>
      </c>
      <c r="I236" s="12">
        <f t="shared" si="166"/>
        <v>0</v>
      </c>
      <c r="J236" s="12">
        <f t="shared" si="166"/>
        <v>0</v>
      </c>
      <c r="K236" s="12">
        <f t="shared" si="166"/>
        <v>0</v>
      </c>
      <c r="L236" s="12">
        <f t="shared" si="166"/>
        <v>0</v>
      </c>
      <c r="M236" s="12">
        <f t="shared" si="166"/>
        <v>0</v>
      </c>
      <c r="N236" s="12">
        <f t="shared" si="166"/>
        <v>0</v>
      </c>
      <c r="O236" s="12">
        <f t="shared" si="166"/>
        <v>0</v>
      </c>
      <c r="P236" s="12">
        <f t="shared" si="166"/>
        <v>0</v>
      </c>
      <c r="Q236" s="12">
        <f t="shared" si="166"/>
        <v>0</v>
      </c>
      <c r="R236" s="12">
        <f t="shared" si="166"/>
        <v>0</v>
      </c>
      <c r="S236" s="12">
        <f t="shared" si="166"/>
        <v>0</v>
      </c>
      <c r="T236" s="12">
        <f t="shared" si="166"/>
        <v>0</v>
      </c>
      <c r="U236" s="12">
        <f t="shared" si="166"/>
        <v>0</v>
      </c>
      <c r="V236" s="12">
        <f t="shared" si="166"/>
        <v>0</v>
      </c>
      <c r="W236" s="12">
        <f t="shared" si="166"/>
        <v>0</v>
      </c>
    </row>
    <row r="237" spans="2:28" outlineLevel="1" x14ac:dyDescent="0.25">
      <c r="B237" s="4" t="s">
        <v>0</v>
      </c>
      <c r="C237" s="12">
        <f t="shared" ref="C237:W237" si="167">IFERROR(C224/C229,0)</f>
        <v>0</v>
      </c>
      <c r="D237" s="12">
        <f t="shared" si="167"/>
        <v>0</v>
      </c>
      <c r="E237" s="12">
        <f t="shared" si="167"/>
        <v>0</v>
      </c>
      <c r="F237" s="12">
        <f t="shared" si="167"/>
        <v>0</v>
      </c>
      <c r="G237" s="12">
        <f t="shared" si="167"/>
        <v>0</v>
      </c>
      <c r="H237" s="12">
        <f t="shared" si="167"/>
        <v>0</v>
      </c>
      <c r="I237" s="12">
        <f t="shared" si="167"/>
        <v>0</v>
      </c>
      <c r="J237" s="12">
        <f t="shared" si="167"/>
        <v>0</v>
      </c>
      <c r="K237" s="12">
        <f t="shared" si="167"/>
        <v>0</v>
      </c>
      <c r="L237" s="12">
        <f t="shared" si="167"/>
        <v>0</v>
      </c>
      <c r="M237" s="12">
        <f t="shared" si="167"/>
        <v>0</v>
      </c>
      <c r="N237" s="12">
        <f t="shared" si="167"/>
        <v>0</v>
      </c>
      <c r="O237" s="12">
        <f t="shared" si="167"/>
        <v>0</v>
      </c>
      <c r="P237" s="12">
        <f t="shared" si="167"/>
        <v>0</v>
      </c>
      <c r="Q237" s="12">
        <f t="shared" si="167"/>
        <v>0</v>
      </c>
      <c r="R237" s="12">
        <f t="shared" si="167"/>
        <v>0</v>
      </c>
      <c r="S237" s="12">
        <f t="shared" si="167"/>
        <v>0</v>
      </c>
      <c r="T237" s="12">
        <f t="shared" si="167"/>
        <v>0</v>
      </c>
      <c r="U237" s="12">
        <f t="shared" si="167"/>
        <v>0</v>
      </c>
      <c r="V237" s="12">
        <f t="shared" si="167"/>
        <v>0</v>
      </c>
      <c r="W237" s="12">
        <f t="shared" si="167"/>
        <v>0</v>
      </c>
    </row>
    <row r="238" spans="2:28" outlineLevel="1" x14ac:dyDescent="0.25">
      <c r="B238" s="4" t="s">
        <v>27</v>
      </c>
      <c r="C238" s="12">
        <f t="shared" ref="C238:W238" si="168">IFERROR(C225/C229,0)</f>
        <v>0</v>
      </c>
      <c r="D238" s="12">
        <f t="shared" si="168"/>
        <v>0</v>
      </c>
      <c r="E238" s="12">
        <f t="shared" si="168"/>
        <v>0</v>
      </c>
      <c r="F238" s="12">
        <f t="shared" si="168"/>
        <v>0</v>
      </c>
      <c r="G238" s="12">
        <f t="shared" si="168"/>
        <v>0</v>
      </c>
      <c r="H238" s="12">
        <f t="shared" si="168"/>
        <v>0</v>
      </c>
      <c r="I238" s="12">
        <f t="shared" si="168"/>
        <v>0</v>
      </c>
      <c r="J238" s="12">
        <f t="shared" si="168"/>
        <v>0</v>
      </c>
      <c r="K238" s="12">
        <f t="shared" si="168"/>
        <v>0</v>
      </c>
      <c r="L238" s="12">
        <f t="shared" si="168"/>
        <v>0</v>
      </c>
      <c r="M238" s="12">
        <f t="shared" si="168"/>
        <v>0</v>
      </c>
      <c r="N238" s="12">
        <f t="shared" si="168"/>
        <v>0</v>
      </c>
      <c r="O238" s="12">
        <f t="shared" si="168"/>
        <v>0</v>
      </c>
      <c r="P238" s="12">
        <f t="shared" si="168"/>
        <v>0</v>
      </c>
      <c r="Q238" s="12">
        <f t="shared" si="168"/>
        <v>0</v>
      </c>
      <c r="R238" s="12">
        <f t="shared" si="168"/>
        <v>0</v>
      </c>
      <c r="S238" s="12">
        <f t="shared" si="168"/>
        <v>0</v>
      </c>
      <c r="T238" s="12">
        <f t="shared" si="168"/>
        <v>0</v>
      </c>
      <c r="U238" s="12">
        <f t="shared" si="168"/>
        <v>0</v>
      </c>
      <c r="V238" s="12">
        <f t="shared" si="168"/>
        <v>0</v>
      </c>
      <c r="W238" s="12">
        <f t="shared" si="168"/>
        <v>0</v>
      </c>
    </row>
    <row r="239" spans="2:28" outlineLevel="1" x14ac:dyDescent="0.25">
      <c r="B239" s="4" t="s">
        <v>28</v>
      </c>
      <c r="C239" s="12">
        <f t="shared" ref="C239:W239" si="169">IFERROR(C226/C229,0)</f>
        <v>0</v>
      </c>
      <c r="D239" s="12">
        <f t="shared" si="169"/>
        <v>0</v>
      </c>
      <c r="E239" s="12">
        <f t="shared" si="169"/>
        <v>0</v>
      </c>
      <c r="F239" s="12">
        <f t="shared" si="169"/>
        <v>0</v>
      </c>
      <c r="G239" s="12">
        <f t="shared" si="169"/>
        <v>0</v>
      </c>
      <c r="H239" s="12">
        <f t="shared" si="169"/>
        <v>0</v>
      </c>
      <c r="I239" s="12">
        <f t="shared" si="169"/>
        <v>0</v>
      </c>
      <c r="J239" s="12">
        <f t="shared" si="169"/>
        <v>0</v>
      </c>
      <c r="K239" s="12">
        <f t="shared" si="169"/>
        <v>0</v>
      </c>
      <c r="L239" s="12">
        <f t="shared" si="169"/>
        <v>0</v>
      </c>
      <c r="M239" s="12">
        <f t="shared" si="169"/>
        <v>0</v>
      </c>
      <c r="N239" s="12">
        <f t="shared" si="169"/>
        <v>0</v>
      </c>
      <c r="O239" s="12">
        <f t="shared" si="169"/>
        <v>0</v>
      </c>
      <c r="P239" s="12">
        <f t="shared" si="169"/>
        <v>0</v>
      </c>
      <c r="Q239" s="12">
        <f t="shared" si="169"/>
        <v>0</v>
      </c>
      <c r="R239" s="12">
        <f t="shared" si="169"/>
        <v>0</v>
      </c>
      <c r="S239" s="12">
        <f t="shared" si="169"/>
        <v>0</v>
      </c>
      <c r="T239" s="12">
        <f t="shared" si="169"/>
        <v>0</v>
      </c>
      <c r="U239" s="12">
        <f t="shared" si="169"/>
        <v>0</v>
      </c>
      <c r="V239" s="12">
        <f t="shared" si="169"/>
        <v>0</v>
      </c>
      <c r="W239" s="12">
        <f t="shared" si="169"/>
        <v>0</v>
      </c>
    </row>
    <row r="240" spans="2:28" outlineLevel="1" x14ac:dyDescent="0.25">
      <c r="B240" s="4" t="s">
        <v>22</v>
      </c>
      <c r="C240" s="12">
        <f t="shared" ref="C240:W240" si="170">IFERROR(C227/C229,0)</f>
        <v>0</v>
      </c>
      <c r="D240" s="12">
        <f t="shared" si="170"/>
        <v>0</v>
      </c>
      <c r="E240" s="12">
        <f t="shared" si="170"/>
        <v>0</v>
      </c>
      <c r="F240" s="12">
        <f t="shared" si="170"/>
        <v>0</v>
      </c>
      <c r="G240" s="12">
        <f t="shared" si="170"/>
        <v>0</v>
      </c>
      <c r="H240" s="12">
        <f t="shared" si="170"/>
        <v>0</v>
      </c>
      <c r="I240" s="12">
        <f t="shared" si="170"/>
        <v>0</v>
      </c>
      <c r="J240" s="12">
        <f t="shared" si="170"/>
        <v>0</v>
      </c>
      <c r="K240" s="12">
        <f t="shared" si="170"/>
        <v>0</v>
      </c>
      <c r="L240" s="12">
        <f t="shared" si="170"/>
        <v>0</v>
      </c>
      <c r="M240" s="12">
        <f t="shared" si="170"/>
        <v>0</v>
      </c>
      <c r="N240" s="12">
        <f t="shared" si="170"/>
        <v>0</v>
      </c>
      <c r="O240" s="12">
        <f t="shared" si="170"/>
        <v>0</v>
      </c>
      <c r="P240" s="12">
        <f t="shared" si="170"/>
        <v>0</v>
      </c>
      <c r="Q240" s="12">
        <f t="shared" si="170"/>
        <v>0</v>
      </c>
      <c r="R240" s="12">
        <f t="shared" si="170"/>
        <v>0</v>
      </c>
      <c r="S240" s="12">
        <f t="shared" si="170"/>
        <v>0</v>
      </c>
      <c r="T240" s="12">
        <f t="shared" si="170"/>
        <v>0</v>
      </c>
      <c r="U240" s="12">
        <f t="shared" si="170"/>
        <v>0</v>
      </c>
      <c r="V240" s="12">
        <f t="shared" si="170"/>
        <v>0</v>
      </c>
      <c r="W240" s="12">
        <f t="shared" si="170"/>
        <v>0</v>
      </c>
    </row>
    <row r="241" spans="1:26" outlineLevel="1" x14ac:dyDescent="0.25">
      <c r="B241" s="4" t="s">
        <v>29</v>
      </c>
      <c r="C241" s="12">
        <f t="shared" ref="C241:W241" si="171">IFERROR(C228/C229,0)</f>
        <v>0</v>
      </c>
      <c r="D241" s="12">
        <f t="shared" si="171"/>
        <v>0</v>
      </c>
      <c r="E241" s="12">
        <f t="shared" si="171"/>
        <v>0</v>
      </c>
      <c r="F241" s="12">
        <f t="shared" si="171"/>
        <v>0</v>
      </c>
      <c r="G241" s="12">
        <f t="shared" si="171"/>
        <v>0</v>
      </c>
      <c r="H241" s="12">
        <f t="shared" si="171"/>
        <v>0</v>
      </c>
      <c r="I241" s="12">
        <f t="shared" si="171"/>
        <v>0</v>
      </c>
      <c r="J241" s="12">
        <f t="shared" si="171"/>
        <v>0</v>
      </c>
      <c r="K241" s="12">
        <f t="shared" si="171"/>
        <v>0</v>
      </c>
      <c r="L241" s="12">
        <f t="shared" si="171"/>
        <v>0</v>
      </c>
      <c r="M241" s="12">
        <f t="shared" si="171"/>
        <v>0</v>
      </c>
      <c r="N241" s="12">
        <f t="shared" si="171"/>
        <v>0</v>
      </c>
      <c r="O241" s="12">
        <f t="shared" si="171"/>
        <v>0</v>
      </c>
      <c r="P241" s="12">
        <f t="shared" si="171"/>
        <v>0</v>
      </c>
      <c r="Q241" s="12">
        <f t="shared" si="171"/>
        <v>0</v>
      </c>
      <c r="R241" s="12">
        <f t="shared" si="171"/>
        <v>0</v>
      </c>
      <c r="S241" s="12">
        <f t="shared" si="171"/>
        <v>0</v>
      </c>
      <c r="T241" s="12">
        <f t="shared" si="171"/>
        <v>0</v>
      </c>
      <c r="U241" s="12">
        <f t="shared" si="171"/>
        <v>0</v>
      </c>
      <c r="V241" s="12">
        <f t="shared" si="171"/>
        <v>0</v>
      </c>
      <c r="W241" s="12">
        <f t="shared" si="171"/>
        <v>0</v>
      </c>
    </row>
    <row r="244" spans="1:26" s="34" customFormat="1" x14ac:dyDescent="0.25">
      <c r="A244" s="33" t="s">
        <v>49</v>
      </c>
    </row>
    <row r="245" spans="1:26" outlineLevel="1" x14ac:dyDescent="0.25">
      <c r="B245" s="9" t="s">
        <v>5</v>
      </c>
      <c r="C245" s="14"/>
    </row>
    <row r="246" spans="1:26" outlineLevel="1" x14ac:dyDescent="0.25">
      <c r="B246" s="16" t="s">
        <v>8</v>
      </c>
    </row>
    <row r="247" spans="1:26" outlineLevel="1" x14ac:dyDescent="0.25">
      <c r="B247" s="10" t="s">
        <v>10</v>
      </c>
      <c r="C247" s="5">
        <f>[1]Freight1!C$37*Inputs!$D$69</f>
        <v>46309.78</v>
      </c>
      <c r="D247" s="5">
        <f>[1]Freight1!D$37*Inputs!$D$69</f>
        <v>44262.9</v>
      </c>
      <c r="E247" s="5">
        <f>[1]Freight1!E$37*Inputs!$D$69</f>
        <v>50921.86</v>
      </c>
      <c r="F247" s="5">
        <f>[1]Freight1!F$37*Inputs!$D$69</f>
        <v>53524.46</v>
      </c>
      <c r="G247" s="5">
        <f>[1]Freight1!G$37*Inputs!$D$69</f>
        <v>52918.14</v>
      </c>
      <c r="H247" s="5">
        <f>[1]Freight1!H$37*Inputs!$D$69</f>
        <v>57004.86</v>
      </c>
      <c r="I247" s="5">
        <f>[1]Freight1!I$37*Inputs!$D$69</f>
        <v>57120.800000000003</v>
      </c>
      <c r="J247" s="5">
        <f>[1]Freight1!J$37*Inputs!$D$69</f>
        <v>55360.14</v>
      </c>
      <c r="K247" s="5">
        <f>[1]Freight1!K$37*Inputs!$D$69</f>
        <v>53426.559999999998</v>
      </c>
      <c r="L247" s="5">
        <f>[1]Freight1!L$37*Inputs!$D$69</f>
        <v>46563.66</v>
      </c>
      <c r="M247" s="5">
        <f>[1]Freight1!M$37*Inputs!$D$69</f>
        <v>47264.58</v>
      </c>
      <c r="N247" s="5">
        <f>[1]Freight1!N$37*Inputs!$D$69</f>
        <v>43048.5</v>
      </c>
      <c r="O247" s="5">
        <f>[1]Freight1!O$37*Inputs!$D$69</f>
        <v>43863.6</v>
      </c>
      <c r="P247" s="5">
        <f>[1]Freight1!P$37*Inputs!$D$69</f>
        <v>44237.599999999999</v>
      </c>
      <c r="Q247" s="5">
        <f>[1]Freight1!Q$37*Inputs!$D$69</f>
        <v>43985.7</v>
      </c>
      <c r="R247" s="5">
        <f>[1]Freight1!R$37*Inputs!$D$69</f>
        <v>44580.14</v>
      </c>
      <c r="S247" s="5">
        <f>[1]Freight1!S$37*Inputs!$D$69</f>
        <v>44898.7</v>
      </c>
      <c r="T247" s="5">
        <f>[1]Freight1!T$37*Inputs!$D$69</f>
        <v>45217.26</v>
      </c>
      <c r="U247" s="5">
        <f>[1]Freight1!U$37*Inputs!$D$69</f>
        <v>45535.82</v>
      </c>
      <c r="V247" s="5">
        <f>[1]Freight1!V$37*Inputs!$D$69</f>
        <v>45854.38</v>
      </c>
      <c r="W247" s="5">
        <f>[1]Freight1!W$37*Inputs!$D$69</f>
        <v>46172.94</v>
      </c>
      <c r="Z247" s="23" t="s">
        <v>32</v>
      </c>
    </row>
    <row r="248" spans="1:26" outlineLevel="1" x14ac:dyDescent="0.25">
      <c r="B248" s="17" t="s">
        <v>9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6" outlineLevel="1" x14ac:dyDescent="0.25">
      <c r="B249" s="10" t="s">
        <v>11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6" outlineLevel="1" x14ac:dyDescent="0.25">
      <c r="B250" s="10" t="s">
        <v>12</v>
      </c>
      <c r="C250" s="5">
        <f>C249*Inputs!D$7</f>
        <v>0</v>
      </c>
      <c r="D250" s="5">
        <f>D249*Inputs!E$7</f>
        <v>0</v>
      </c>
      <c r="E250" s="5">
        <f>E249*Inputs!F$7</f>
        <v>0</v>
      </c>
      <c r="F250" s="5">
        <f>F249*Inputs!G$7</f>
        <v>0</v>
      </c>
      <c r="G250" s="5">
        <f>G249*Inputs!H$7</f>
        <v>0</v>
      </c>
      <c r="H250" s="5">
        <f>H249*Inputs!I$7</f>
        <v>0</v>
      </c>
      <c r="I250" s="5">
        <f>I249*Inputs!J$7</f>
        <v>0</v>
      </c>
      <c r="J250" s="5">
        <f>J249*Inputs!K$7</f>
        <v>0</v>
      </c>
      <c r="K250" s="5">
        <f>K249*Inputs!L$7</f>
        <v>0</v>
      </c>
      <c r="L250" s="5">
        <f>L249*Inputs!M$7</f>
        <v>0</v>
      </c>
      <c r="M250" s="5">
        <f>M249*Inputs!N$7</f>
        <v>0</v>
      </c>
      <c r="N250" s="5">
        <f>N249*Inputs!O$7</f>
        <v>0</v>
      </c>
      <c r="O250" s="5">
        <f>O249*Inputs!P$7</f>
        <v>0</v>
      </c>
      <c r="P250" s="5">
        <f>P249*Inputs!Q$7</f>
        <v>0</v>
      </c>
      <c r="Q250" s="5">
        <f>Q249*Inputs!R$7</f>
        <v>0</v>
      </c>
      <c r="R250" s="5">
        <f>R249*Inputs!S$7</f>
        <v>0</v>
      </c>
      <c r="S250" s="5">
        <f>S249*Inputs!T$7</f>
        <v>0</v>
      </c>
      <c r="T250" s="5">
        <f>T249*Inputs!U$7</f>
        <v>0</v>
      </c>
      <c r="U250" s="5">
        <f>U249*Inputs!V$7</f>
        <v>0</v>
      </c>
      <c r="V250" s="5">
        <f>V249*Inputs!W$7</f>
        <v>0</v>
      </c>
      <c r="W250" s="5">
        <f>W249*Inputs!X$7</f>
        <v>0</v>
      </c>
      <c r="Y250" s="1" t="s">
        <v>59</v>
      </c>
    </row>
    <row r="251" spans="1:26" outlineLevel="1" x14ac:dyDescent="0.25">
      <c r="B251" s="16" t="s">
        <v>13</v>
      </c>
    </row>
    <row r="252" spans="1:26" outlineLevel="1" x14ac:dyDescent="0.25">
      <c r="B252" s="10" t="s">
        <v>10</v>
      </c>
      <c r="C252" s="5">
        <f t="shared" ref="C252:W252" si="172">C247+C250</f>
        <v>46309.78</v>
      </c>
      <c r="D252" s="5">
        <f t="shared" si="172"/>
        <v>44262.9</v>
      </c>
      <c r="E252" s="5">
        <f t="shared" si="172"/>
        <v>50921.86</v>
      </c>
      <c r="F252" s="5">
        <f t="shared" si="172"/>
        <v>53524.46</v>
      </c>
      <c r="G252" s="5">
        <f t="shared" si="172"/>
        <v>52918.14</v>
      </c>
      <c r="H252" s="5">
        <f t="shared" si="172"/>
        <v>57004.86</v>
      </c>
      <c r="I252" s="5">
        <f t="shared" si="172"/>
        <v>57120.800000000003</v>
      </c>
      <c r="J252" s="5">
        <f t="shared" si="172"/>
        <v>55360.14</v>
      </c>
      <c r="K252" s="5">
        <f t="shared" si="172"/>
        <v>53426.559999999998</v>
      </c>
      <c r="L252" s="5">
        <f t="shared" si="172"/>
        <v>46563.66</v>
      </c>
      <c r="M252" s="5">
        <f t="shared" si="172"/>
        <v>47264.58</v>
      </c>
      <c r="N252" s="5">
        <f t="shared" si="172"/>
        <v>43048.5</v>
      </c>
      <c r="O252" s="5">
        <f t="shared" si="172"/>
        <v>43863.6</v>
      </c>
      <c r="P252" s="5">
        <f t="shared" si="172"/>
        <v>44237.599999999999</v>
      </c>
      <c r="Q252" s="5">
        <f t="shared" si="172"/>
        <v>43985.7</v>
      </c>
      <c r="R252" s="5">
        <f t="shared" si="172"/>
        <v>44580.14</v>
      </c>
      <c r="S252" s="5">
        <f t="shared" si="172"/>
        <v>44898.7</v>
      </c>
      <c r="T252" s="5">
        <f t="shared" si="172"/>
        <v>45217.26</v>
      </c>
      <c r="U252" s="5">
        <f t="shared" si="172"/>
        <v>45535.82</v>
      </c>
      <c r="V252" s="5">
        <f t="shared" si="172"/>
        <v>45854.38</v>
      </c>
      <c r="W252" s="5">
        <f t="shared" si="172"/>
        <v>46172.94</v>
      </c>
    </row>
    <row r="253" spans="1:26" outlineLevel="1" x14ac:dyDescent="0.25">
      <c r="B253" s="18" t="s">
        <v>14</v>
      </c>
      <c r="C253" s="13">
        <f t="shared" ref="C253:W253" si="173">C247/C252</f>
        <v>1</v>
      </c>
      <c r="D253" s="13">
        <f t="shared" si="173"/>
        <v>1</v>
      </c>
      <c r="E253" s="13">
        <f t="shared" si="173"/>
        <v>1</v>
      </c>
      <c r="F253" s="13">
        <f t="shared" si="173"/>
        <v>1</v>
      </c>
      <c r="G253" s="13">
        <f t="shared" si="173"/>
        <v>1</v>
      </c>
      <c r="H253" s="13">
        <f t="shared" si="173"/>
        <v>1</v>
      </c>
      <c r="I253" s="13">
        <f t="shared" si="173"/>
        <v>1</v>
      </c>
      <c r="J253" s="13">
        <f t="shared" si="173"/>
        <v>1</v>
      </c>
      <c r="K253" s="13">
        <f t="shared" si="173"/>
        <v>1</v>
      </c>
      <c r="L253" s="13">
        <f t="shared" si="173"/>
        <v>1</v>
      </c>
      <c r="M253" s="13">
        <f t="shared" si="173"/>
        <v>1</v>
      </c>
      <c r="N253" s="13">
        <f t="shared" si="173"/>
        <v>1</v>
      </c>
      <c r="O253" s="13">
        <f t="shared" si="173"/>
        <v>1</v>
      </c>
      <c r="P253" s="13">
        <f t="shared" si="173"/>
        <v>1</v>
      </c>
      <c r="Q253" s="13">
        <f t="shared" si="173"/>
        <v>1</v>
      </c>
      <c r="R253" s="13">
        <f t="shared" si="173"/>
        <v>1</v>
      </c>
      <c r="S253" s="13">
        <f t="shared" si="173"/>
        <v>1</v>
      </c>
      <c r="T253" s="13">
        <f t="shared" si="173"/>
        <v>1</v>
      </c>
      <c r="U253" s="13">
        <f t="shared" si="173"/>
        <v>1</v>
      </c>
      <c r="V253" s="13">
        <f t="shared" si="173"/>
        <v>1</v>
      </c>
      <c r="W253" s="13">
        <f t="shared" si="173"/>
        <v>1</v>
      </c>
    </row>
    <row r="254" spans="1:26" outlineLevel="1" x14ac:dyDescent="0.25">
      <c r="B254" s="18" t="s">
        <v>15</v>
      </c>
      <c r="C254" s="13">
        <f t="shared" ref="C254:W254" si="174">C250/C252</f>
        <v>0</v>
      </c>
      <c r="D254" s="13">
        <f t="shared" si="174"/>
        <v>0</v>
      </c>
      <c r="E254" s="13">
        <f t="shared" si="174"/>
        <v>0</v>
      </c>
      <c r="F254" s="13">
        <f t="shared" si="174"/>
        <v>0</v>
      </c>
      <c r="G254" s="13">
        <f t="shared" si="174"/>
        <v>0</v>
      </c>
      <c r="H254" s="13">
        <f t="shared" si="174"/>
        <v>0</v>
      </c>
      <c r="I254" s="13">
        <f t="shared" si="174"/>
        <v>0</v>
      </c>
      <c r="J254" s="13">
        <f t="shared" si="174"/>
        <v>0</v>
      </c>
      <c r="K254" s="13">
        <f t="shared" si="174"/>
        <v>0</v>
      </c>
      <c r="L254" s="13">
        <f t="shared" si="174"/>
        <v>0</v>
      </c>
      <c r="M254" s="13">
        <f t="shared" si="174"/>
        <v>0</v>
      </c>
      <c r="N254" s="13">
        <f t="shared" si="174"/>
        <v>0</v>
      </c>
      <c r="O254" s="13">
        <f t="shared" si="174"/>
        <v>0</v>
      </c>
      <c r="P254" s="13">
        <f t="shared" si="174"/>
        <v>0</v>
      </c>
      <c r="Q254" s="13">
        <f t="shared" si="174"/>
        <v>0</v>
      </c>
      <c r="R254" s="13">
        <f t="shared" si="174"/>
        <v>0</v>
      </c>
      <c r="S254" s="13">
        <f t="shared" si="174"/>
        <v>0</v>
      </c>
      <c r="T254" s="13">
        <f t="shared" si="174"/>
        <v>0</v>
      </c>
      <c r="U254" s="13">
        <f t="shared" si="174"/>
        <v>0</v>
      </c>
      <c r="V254" s="13">
        <f t="shared" si="174"/>
        <v>0</v>
      </c>
      <c r="W254" s="13">
        <f t="shared" si="174"/>
        <v>0</v>
      </c>
    </row>
    <row r="255" spans="1:26" outlineLevel="1" x14ac:dyDescent="0.25"/>
    <row r="256" spans="1:26" outlineLevel="1" x14ac:dyDescent="0.25">
      <c r="B256" s="9" t="s">
        <v>19</v>
      </c>
      <c r="C256" s="14"/>
    </row>
    <row r="257" spans="1:26" outlineLevel="1" x14ac:dyDescent="0.25">
      <c r="B257" s="4" t="s">
        <v>23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6" outlineLevel="1" x14ac:dyDescent="0.25">
      <c r="B258" s="4" t="s">
        <v>24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6" outlineLevel="1" x14ac:dyDescent="0.25">
      <c r="B259" s="4" t="s">
        <v>21</v>
      </c>
      <c r="C259" s="25">
        <f>'[1]Table 28'!C$14*INDEX(Inputs!$D$71:$T$71,MATCH($A$1,Inputs!$D$68:$T$68,0))*1000</f>
        <v>30436.25</v>
      </c>
      <c r="D259" s="25">
        <f>'[1]Table 28'!D$14*INDEX(Inputs!$D$71:$T$71,MATCH($A$1,Inputs!$D$68:$T$68,0))*1000</f>
        <v>30143.75</v>
      </c>
      <c r="E259" s="25">
        <f>'[1]Table 28'!E$14*INDEX(Inputs!$D$71:$T$71,MATCH($A$1,Inputs!$D$68:$T$68,0))*1000</f>
        <v>30091.1</v>
      </c>
      <c r="F259" s="25">
        <f>'[1]Table 28'!F$14*INDEX(Inputs!$D$71:$T$71,MATCH($A$1,Inputs!$D$68:$T$68,0))*1000</f>
        <v>24104.600000000002</v>
      </c>
      <c r="G259" s="25">
        <f>'[1]Table 28'!G$14*INDEX(Inputs!$D$71:$T$71,MATCH($A$1,Inputs!$D$68:$T$68,0))*1000</f>
        <v>30040.400000000001</v>
      </c>
      <c r="H259" s="25">
        <f>'[1]Table 28'!H$14*INDEX(Inputs!$D$71:$T$71,MATCH($A$1,Inputs!$D$68:$T$68,0))*1000</f>
        <v>29329.95</v>
      </c>
      <c r="I259" s="25">
        <f>'[1]Table 28'!I$14*INDEX(Inputs!$D$71:$T$71,MATCH($A$1,Inputs!$D$68:$T$68,0))*1000</f>
        <v>28804.75</v>
      </c>
      <c r="J259" s="25">
        <f>'[1]Table 28'!J$14*INDEX(Inputs!$D$71:$T$71,MATCH($A$1,Inputs!$D$68:$T$68,0))*1000</f>
        <v>26809.25</v>
      </c>
      <c r="K259" s="25">
        <f>'[1]Table 28'!K$14*INDEX(Inputs!$D$71:$T$71,MATCH($A$1,Inputs!$D$68:$T$68,0))*1000</f>
        <v>24248.899999999998</v>
      </c>
      <c r="L259" s="25">
        <f>'[1]Table 28'!L$14*INDEX(Inputs!$D$71:$T$71,MATCH($A$1,Inputs!$D$68:$T$68,0))*1000</f>
        <v>20144.150000000001</v>
      </c>
      <c r="M259" s="25">
        <f>'[1]Table 28'!M$14*INDEX(Inputs!$D$71:$T$71,MATCH($A$1,Inputs!$D$68:$T$68,0))*1000</f>
        <v>23507.25</v>
      </c>
      <c r="N259" s="25">
        <f>'[1]Table 28'!N$14*INDEX(Inputs!$D$71:$T$71,MATCH($A$1,Inputs!$D$68:$T$68,0))*1000</f>
        <v>24286.6</v>
      </c>
      <c r="O259" s="25">
        <f>'[1]Table 28'!O$14*INDEX(Inputs!$D$71:$T$71,MATCH($A$1,Inputs!$D$68:$T$68,0))*1000</f>
        <v>20536.100000000002</v>
      </c>
      <c r="P259" s="25">
        <f>'[1]Table 28'!P$14*INDEX(Inputs!$D$71:$T$71,MATCH($A$1,Inputs!$D$68:$T$68,0))*1000</f>
        <v>19251.7</v>
      </c>
      <c r="Q259" s="25">
        <f>'[1]Table 28'!Q$14*INDEX(Inputs!$D$71:$T$71,MATCH($A$1,Inputs!$D$68:$T$68,0))*1000</f>
        <v>19066.45</v>
      </c>
      <c r="R259" s="25">
        <f>'[1]Table 28'!R$14*INDEX(Inputs!$D$71:$T$71,MATCH($A$1,Inputs!$D$68:$T$68,0))*1000</f>
        <v>21165.3</v>
      </c>
      <c r="S259" s="25">
        <f>'[1]Table 28'!S$14*INDEX(Inputs!$D$71:$T$71,MATCH($A$1,Inputs!$D$68:$T$68,0))*1000</f>
        <v>21711.95</v>
      </c>
      <c r="T259" s="25">
        <f>'[1]Table 28'!T$14*INDEX(Inputs!$D$71:$T$71,MATCH($A$1,Inputs!$D$68:$T$68,0))*1000</f>
        <v>21524.100000000002</v>
      </c>
      <c r="U259" s="25">
        <f>'[1]Table 28'!U$14*INDEX(Inputs!$D$71:$T$71,MATCH($A$1,Inputs!$D$68:$T$68,0))*1000</f>
        <v>21795.149999999998</v>
      </c>
      <c r="V259" s="25">
        <f>'[1]Table 28'!V$14*INDEX(Inputs!$D$71:$T$71,MATCH($A$1,Inputs!$D$68:$T$68,0))*1000</f>
        <v>24677.9</v>
      </c>
      <c r="W259" s="25">
        <f>'[1]Table 28'!W$14*INDEX(Inputs!$D$71:$T$71,MATCH($A$1,Inputs!$D$68:$T$68,0))*1000</f>
        <v>25231.7</v>
      </c>
      <c r="Z259" s="23" t="s">
        <v>32</v>
      </c>
    </row>
    <row r="260" spans="1:26" outlineLevel="1" x14ac:dyDescent="0.25">
      <c r="B260" s="4" t="s">
        <v>26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6" outlineLevel="1" x14ac:dyDescent="0.25">
      <c r="B261" s="4" t="s">
        <v>25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6" outlineLevel="1" x14ac:dyDescent="0.25">
      <c r="B262" s="4" t="s">
        <v>0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6" outlineLevel="1" x14ac:dyDescent="0.25">
      <c r="B263" s="4" t="s">
        <v>27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6" outlineLevel="1" x14ac:dyDescent="0.25">
      <c r="B264" s="4" t="s">
        <v>28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6" outlineLevel="1" x14ac:dyDescent="0.25">
      <c r="B265" s="4" t="s">
        <v>22</v>
      </c>
      <c r="C265" s="25">
        <f>'[1]Table 28'!C$15*INDEX(Inputs!$D$71:$T$71,MATCH($A$1,Inputs!$D$68:$T$68,0))*1000</f>
        <v>39911.949999999997</v>
      </c>
      <c r="D265" s="25">
        <f>'[1]Table 28'!D$15*INDEX(Inputs!$D$71:$T$71,MATCH($A$1,Inputs!$D$68:$T$68,0))*1000</f>
        <v>45682.65</v>
      </c>
      <c r="E265" s="25">
        <f>'[1]Table 28'!E$15*INDEX(Inputs!$D$71:$T$71,MATCH($A$1,Inputs!$D$68:$T$68,0))*1000</f>
        <v>42725.8</v>
      </c>
      <c r="F265" s="25">
        <f>'[1]Table 28'!F$15*INDEX(Inputs!$D$71:$T$71,MATCH($A$1,Inputs!$D$68:$T$68,0))*1000</f>
        <v>49175.75</v>
      </c>
      <c r="G265" s="25">
        <f>'[1]Table 28'!G$15*INDEX(Inputs!$D$71:$T$71,MATCH($A$1,Inputs!$D$68:$T$68,0))*1000</f>
        <v>51244.7</v>
      </c>
      <c r="H265" s="25">
        <f>'[1]Table 28'!H$15*INDEX(Inputs!$D$71:$T$71,MATCH($A$1,Inputs!$D$68:$T$68,0))*1000</f>
        <v>53924.65</v>
      </c>
      <c r="I265" s="25">
        <f>'[1]Table 28'!I$15*INDEX(Inputs!$D$71:$T$71,MATCH($A$1,Inputs!$D$68:$T$68,0))*1000</f>
        <v>44653.05</v>
      </c>
      <c r="J265" s="25">
        <f>'[1]Table 28'!J$15*INDEX(Inputs!$D$71:$T$71,MATCH($A$1,Inputs!$D$68:$T$68,0))*1000</f>
        <v>54884.05</v>
      </c>
      <c r="K265" s="25">
        <f>'[1]Table 28'!K$15*INDEX(Inputs!$D$71:$T$71,MATCH($A$1,Inputs!$D$68:$T$68,0))*1000</f>
        <v>55181.75</v>
      </c>
      <c r="L265" s="25">
        <f>'[1]Table 28'!L$15*INDEX(Inputs!$D$71:$T$71,MATCH($A$1,Inputs!$D$68:$T$68,0))*1000</f>
        <v>56533.75</v>
      </c>
      <c r="M265" s="25">
        <f>'[1]Table 28'!M$15*INDEX(Inputs!$D$71:$T$71,MATCH($A$1,Inputs!$D$68:$T$68,0))*1000</f>
        <v>55994.9</v>
      </c>
      <c r="N265" s="25">
        <f>'[1]Table 28'!N$15*INDEX(Inputs!$D$71:$T$71,MATCH($A$1,Inputs!$D$68:$T$68,0))*1000</f>
        <v>39768.950000000004</v>
      </c>
      <c r="O265" s="25">
        <f>'[1]Table 28'!O$15*INDEX(Inputs!$D$71:$T$71,MATCH($A$1,Inputs!$D$68:$T$68,0))*1000</f>
        <v>40837.550000000003</v>
      </c>
      <c r="P265" s="25">
        <f>'[1]Table 28'!P$15*INDEX(Inputs!$D$71:$T$71,MATCH($A$1,Inputs!$D$68:$T$68,0))*1000</f>
        <v>38587.899999999994</v>
      </c>
      <c r="Q265" s="25">
        <f>'[1]Table 28'!Q$15*INDEX(Inputs!$D$71:$T$71,MATCH($A$1,Inputs!$D$68:$T$68,0))*1000</f>
        <v>33005.050000000003</v>
      </c>
      <c r="R265" s="25">
        <f>'[1]Table 28'!R$15*INDEX(Inputs!$D$71:$T$71,MATCH($A$1,Inputs!$D$68:$T$68,0))*1000</f>
        <v>26488.800000000003</v>
      </c>
      <c r="S265" s="25">
        <f>'[1]Table 28'!S$15*INDEX(Inputs!$D$71:$T$71,MATCH($A$1,Inputs!$D$68:$T$68,0))*1000</f>
        <v>20352.800000000003</v>
      </c>
      <c r="T265" s="25">
        <f>'[1]Table 28'!T$15*INDEX(Inputs!$D$71:$T$71,MATCH($A$1,Inputs!$D$68:$T$68,0))*1000</f>
        <v>23835.500000000004</v>
      </c>
      <c r="U265" s="25">
        <f>'[1]Table 28'!U$15*INDEX(Inputs!$D$71:$T$71,MATCH($A$1,Inputs!$D$68:$T$68,0))*1000</f>
        <v>25206.350000000006</v>
      </c>
      <c r="V265" s="25">
        <f>'[1]Table 28'!V$15*INDEX(Inputs!$D$71:$T$71,MATCH($A$1,Inputs!$D$68:$T$68,0))*1000</f>
        <v>29060.850000000002</v>
      </c>
      <c r="W265" s="25">
        <f>'[1]Table 28'!W$15*INDEX(Inputs!$D$71:$T$71,MATCH($A$1,Inputs!$D$68:$T$68,0))*1000</f>
        <v>22887.149999999998</v>
      </c>
      <c r="Z265" s="23" t="s">
        <v>32</v>
      </c>
    </row>
    <row r="266" spans="1:26" outlineLevel="1" x14ac:dyDescent="0.25">
      <c r="B266" s="4" t="s">
        <v>29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6" outlineLevel="1" x14ac:dyDescent="0.25">
      <c r="B267" s="16" t="s">
        <v>13</v>
      </c>
      <c r="C267" s="21">
        <f t="shared" ref="C267:W267" si="175">SUM(C257:C266)</f>
        <v>70348.2</v>
      </c>
      <c r="D267" s="21">
        <f t="shared" si="175"/>
        <v>75826.399999999994</v>
      </c>
      <c r="E267" s="21">
        <f t="shared" si="175"/>
        <v>72816.899999999994</v>
      </c>
      <c r="F267" s="21">
        <f t="shared" si="175"/>
        <v>73280.350000000006</v>
      </c>
      <c r="G267" s="21">
        <f t="shared" si="175"/>
        <v>81285.100000000006</v>
      </c>
      <c r="H267" s="21">
        <f t="shared" si="175"/>
        <v>83254.600000000006</v>
      </c>
      <c r="I267" s="21">
        <f t="shared" si="175"/>
        <v>73457.8</v>
      </c>
      <c r="J267" s="21">
        <f t="shared" si="175"/>
        <v>81693.3</v>
      </c>
      <c r="K267" s="21">
        <f t="shared" si="175"/>
        <v>79430.649999999994</v>
      </c>
      <c r="L267" s="21">
        <f t="shared" si="175"/>
        <v>76677.899999999994</v>
      </c>
      <c r="M267" s="21">
        <f t="shared" si="175"/>
        <v>79502.149999999994</v>
      </c>
      <c r="N267" s="21">
        <f t="shared" si="175"/>
        <v>64055.55</v>
      </c>
      <c r="O267" s="21">
        <f t="shared" si="175"/>
        <v>61373.650000000009</v>
      </c>
      <c r="P267" s="21">
        <f t="shared" si="175"/>
        <v>57839.599999999991</v>
      </c>
      <c r="Q267" s="21">
        <f t="shared" si="175"/>
        <v>52071.5</v>
      </c>
      <c r="R267" s="21">
        <f t="shared" si="175"/>
        <v>47654.100000000006</v>
      </c>
      <c r="S267" s="21">
        <f t="shared" si="175"/>
        <v>42064.75</v>
      </c>
      <c r="T267" s="21">
        <f t="shared" si="175"/>
        <v>45359.600000000006</v>
      </c>
      <c r="U267" s="21">
        <f t="shared" si="175"/>
        <v>47001.5</v>
      </c>
      <c r="V267" s="21">
        <f t="shared" si="175"/>
        <v>53738.75</v>
      </c>
      <c r="W267" s="21">
        <f t="shared" si="175"/>
        <v>48118.85</v>
      </c>
    </row>
    <row r="268" spans="1:26" outlineLevel="1" x14ac:dyDescent="0.25">
      <c r="A268" s="3" t="s">
        <v>316</v>
      </c>
      <c r="B268" s="29" t="s">
        <v>46</v>
      </c>
      <c r="C268" s="28">
        <f t="shared" ref="C268:W268" si="176">C267/C252/1000</f>
        <v>1.5190786913692959E-3</v>
      </c>
      <c r="D268" s="28">
        <f t="shared" si="176"/>
        <v>1.7130915507117697E-3</v>
      </c>
      <c r="E268" s="28">
        <f t="shared" si="176"/>
        <v>1.4299732963407069E-3</v>
      </c>
      <c r="F268" s="28">
        <f t="shared" si="176"/>
        <v>1.3691002207215171E-3</v>
      </c>
      <c r="G268" s="28">
        <f t="shared" si="176"/>
        <v>1.5360536103498725E-3</v>
      </c>
      <c r="H268" s="28">
        <f t="shared" si="176"/>
        <v>1.4604824921945253E-3</v>
      </c>
      <c r="I268" s="28">
        <f t="shared" si="176"/>
        <v>1.286007899049033E-3</v>
      </c>
      <c r="J268" s="28">
        <f t="shared" si="176"/>
        <v>1.475670039851778E-3</v>
      </c>
      <c r="K268" s="28">
        <f t="shared" si="176"/>
        <v>1.4867258906431557E-3</v>
      </c>
      <c r="L268" s="28">
        <f t="shared" si="176"/>
        <v>1.646732666633164E-3</v>
      </c>
      <c r="M268" s="28">
        <f t="shared" si="176"/>
        <v>1.6820661476310587E-3</v>
      </c>
      <c r="N268" s="28">
        <f t="shared" si="176"/>
        <v>1.4879856440990975E-3</v>
      </c>
      <c r="O268" s="28">
        <f t="shared" si="176"/>
        <v>1.3991931806782846E-3</v>
      </c>
      <c r="P268" s="28">
        <f t="shared" si="176"/>
        <v>1.3074759932726909E-3</v>
      </c>
      <c r="Q268" s="28">
        <f t="shared" si="176"/>
        <v>1.1838279258940976E-3</v>
      </c>
      <c r="R268" s="28">
        <f t="shared" si="176"/>
        <v>1.0689535743943382E-3</v>
      </c>
      <c r="S268" s="28">
        <f t="shared" si="176"/>
        <v>9.3688124600489558E-4</v>
      </c>
      <c r="T268" s="28">
        <f t="shared" si="176"/>
        <v>1.0031479129872089E-3</v>
      </c>
      <c r="U268" s="28">
        <f t="shared" si="176"/>
        <v>1.0321874076276653E-3</v>
      </c>
      <c r="V268" s="28">
        <f t="shared" si="176"/>
        <v>1.1719436616523876E-3</v>
      </c>
      <c r="W268" s="28">
        <f t="shared" si="176"/>
        <v>1.0421439483818877E-3</v>
      </c>
    </row>
    <row r="269" spans="1:26" outlineLevel="1" x14ac:dyDescent="0.25"/>
    <row r="270" spans="1:26" outlineLevel="1" x14ac:dyDescent="0.25">
      <c r="B270" s="4" t="s">
        <v>23</v>
      </c>
      <c r="C270" s="12">
        <f t="shared" ref="C270:W270" si="177">IFERROR(C257/C267,0)</f>
        <v>0</v>
      </c>
      <c r="D270" s="12">
        <f t="shared" si="177"/>
        <v>0</v>
      </c>
      <c r="E270" s="12">
        <f t="shared" si="177"/>
        <v>0</v>
      </c>
      <c r="F270" s="12">
        <f t="shared" si="177"/>
        <v>0</v>
      </c>
      <c r="G270" s="12">
        <f t="shared" si="177"/>
        <v>0</v>
      </c>
      <c r="H270" s="12">
        <f t="shared" si="177"/>
        <v>0</v>
      </c>
      <c r="I270" s="12">
        <f t="shared" si="177"/>
        <v>0</v>
      </c>
      <c r="J270" s="12">
        <f t="shared" si="177"/>
        <v>0</v>
      </c>
      <c r="K270" s="12">
        <f t="shared" si="177"/>
        <v>0</v>
      </c>
      <c r="L270" s="12">
        <f t="shared" si="177"/>
        <v>0</v>
      </c>
      <c r="M270" s="12">
        <f t="shared" si="177"/>
        <v>0</v>
      </c>
      <c r="N270" s="12">
        <f t="shared" si="177"/>
        <v>0</v>
      </c>
      <c r="O270" s="12">
        <f t="shared" si="177"/>
        <v>0</v>
      </c>
      <c r="P270" s="12">
        <f t="shared" si="177"/>
        <v>0</v>
      </c>
      <c r="Q270" s="12">
        <f t="shared" si="177"/>
        <v>0</v>
      </c>
      <c r="R270" s="12">
        <f t="shared" si="177"/>
        <v>0</v>
      </c>
      <c r="S270" s="12">
        <f t="shared" si="177"/>
        <v>0</v>
      </c>
      <c r="T270" s="12">
        <f t="shared" si="177"/>
        <v>0</v>
      </c>
      <c r="U270" s="12">
        <f t="shared" si="177"/>
        <v>0</v>
      </c>
      <c r="V270" s="12">
        <f t="shared" si="177"/>
        <v>0</v>
      </c>
      <c r="W270" s="12">
        <f t="shared" si="177"/>
        <v>0</v>
      </c>
    </row>
    <row r="271" spans="1:26" outlineLevel="1" x14ac:dyDescent="0.25">
      <c r="B271" s="4" t="s">
        <v>24</v>
      </c>
      <c r="C271" s="12">
        <f t="shared" ref="C271:W271" si="178">IFERROR(C258/C267,0)</f>
        <v>0</v>
      </c>
      <c r="D271" s="12">
        <f t="shared" si="178"/>
        <v>0</v>
      </c>
      <c r="E271" s="12">
        <f t="shared" si="178"/>
        <v>0</v>
      </c>
      <c r="F271" s="12">
        <f t="shared" si="178"/>
        <v>0</v>
      </c>
      <c r="G271" s="12">
        <f t="shared" si="178"/>
        <v>0</v>
      </c>
      <c r="H271" s="12">
        <f t="shared" si="178"/>
        <v>0</v>
      </c>
      <c r="I271" s="12">
        <f t="shared" si="178"/>
        <v>0</v>
      </c>
      <c r="J271" s="12">
        <f t="shared" si="178"/>
        <v>0</v>
      </c>
      <c r="K271" s="12">
        <f t="shared" si="178"/>
        <v>0</v>
      </c>
      <c r="L271" s="12">
        <f t="shared" si="178"/>
        <v>0</v>
      </c>
      <c r="M271" s="12">
        <f t="shared" si="178"/>
        <v>0</v>
      </c>
      <c r="N271" s="12">
        <f t="shared" si="178"/>
        <v>0</v>
      </c>
      <c r="O271" s="12">
        <f t="shared" si="178"/>
        <v>0</v>
      </c>
      <c r="P271" s="12">
        <f t="shared" si="178"/>
        <v>0</v>
      </c>
      <c r="Q271" s="12">
        <f t="shared" si="178"/>
        <v>0</v>
      </c>
      <c r="R271" s="12">
        <f t="shared" si="178"/>
        <v>0</v>
      </c>
      <c r="S271" s="12">
        <f t="shared" si="178"/>
        <v>0</v>
      </c>
      <c r="T271" s="12">
        <f t="shared" si="178"/>
        <v>0</v>
      </c>
      <c r="U271" s="12">
        <f t="shared" si="178"/>
        <v>0</v>
      </c>
      <c r="V271" s="12">
        <f t="shared" si="178"/>
        <v>0</v>
      </c>
      <c r="W271" s="12">
        <f t="shared" si="178"/>
        <v>0</v>
      </c>
    </row>
    <row r="272" spans="1:26" outlineLevel="1" x14ac:dyDescent="0.25">
      <c r="B272" s="4" t="s">
        <v>21</v>
      </c>
      <c r="C272" s="12">
        <f t="shared" ref="C272:W272" si="179">IFERROR(C259/C267,0)</f>
        <v>0.43265143955353513</v>
      </c>
      <c r="D272" s="12">
        <f t="shared" si="179"/>
        <v>0.39753634618022221</v>
      </c>
      <c r="E272" s="12">
        <f t="shared" si="179"/>
        <v>0.41324335422134151</v>
      </c>
      <c r="F272" s="12">
        <f t="shared" si="179"/>
        <v>0.32893674770931092</v>
      </c>
      <c r="G272" s="12">
        <f t="shared" si="179"/>
        <v>0.36956834647432307</v>
      </c>
      <c r="H272" s="12">
        <f t="shared" si="179"/>
        <v>0.35229224571375034</v>
      </c>
      <c r="I272" s="12">
        <f t="shared" si="179"/>
        <v>0.39212649984072484</v>
      </c>
      <c r="J272" s="12">
        <f t="shared" si="179"/>
        <v>0.32816950716888654</v>
      </c>
      <c r="K272" s="12">
        <f t="shared" si="179"/>
        <v>0.30528391748021699</v>
      </c>
      <c r="L272" s="12">
        <f t="shared" si="179"/>
        <v>0.2627112896936406</v>
      </c>
      <c r="M272" s="12">
        <f t="shared" si="179"/>
        <v>0.29568068284945753</v>
      </c>
      <c r="N272" s="12">
        <f t="shared" si="179"/>
        <v>0.3791490354856058</v>
      </c>
      <c r="O272" s="12">
        <f t="shared" si="179"/>
        <v>0.33460776733989261</v>
      </c>
      <c r="P272" s="12">
        <f t="shared" si="179"/>
        <v>0.33284635440079119</v>
      </c>
      <c r="Q272" s="12">
        <f t="shared" si="179"/>
        <v>0.36615903133191863</v>
      </c>
      <c r="R272" s="12">
        <f t="shared" si="179"/>
        <v>0.44414436533267854</v>
      </c>
      <c r="S272" s="12">
        <f t="shared" si="179"/>
        <v>0.51615545082283865</v>
      </c>
      <c r="T272" s="12">
        <f t="shared" si="179"/>
        <v>0.47452138025908519</v>
      </c>
      <c r="U272" s="12">
        <f t="shared" si="179"/>
        <v>0.4637117964320287</v>
      </c>
      <c r="V272" s="12">
        <f t="shared" si="179"/>
        <v>0.4592198367100091</v>
      </c>
      <c r="W272" s="12">
        <f t="shared" si="179"/>
        <v>0.52436207432222515</v>
      </c>
    </row>
    <row r="273" spans="1:26" outlineLevel="1" x14ac:dyDescent="0.25">
      <c r="B273" s="4" t="s">
        <v>26</v>
      </c>
      <c r="C273" s="12">
        <f t="shared" ref="C273:W273" si="180">IFERROR(C260/C267,0)</f>
        <v>0</v>
      </c>
      <c r="D273" s="12">
        <f t="shared" si="180"/>
        <v>0</v>
      </c>
      <c r="E273" s="12">
        <f t="shared" si="180"/>
        <v>0</v>
      </c>
      <c r="F273" s="12">
        <f t="shared" si="180"/>
        <v>0</v>
      </c>
      <c r="G273" s="12">
        <f t="shared" si="180"/>
        <v>0</v>
      </c>
      <c r="H273" s="12">
        <f t="shared" si="180"/>
        <v>0</v>
      </c>
      <c r="I273" s="12">
        <f t="shared" si="180"/>
        <v>0</v>
      </c>
      <c r="J273" s="12">
        <f t="shared" si="180"/>
        <v>0</v>
      </c>
      <c r="K273" s="12">
        <f t="shared" si="180"/>
        <v>0</v>
      </c>
      <c r="L273" s="12">
        <f t="shared" si="180"/>
        <v>0</v>
      </c>
      <c r="M273" s="12">
        <f t="shared" si="180"/>
        <v>0</v>
      </c>
      <c r="N273" s="12">
        <f t="shared" si="180"/>
        <v>0</v>
      </c>
      <c r="O273" s="12">
        <f t="shared" si="180"/>
        <v>0</v>
      </c>
      <c r="P273" s="12">
        <f t="shared" si="180"/>
        <v>0</v>
      </c>
      <c r="Q273" s="12">
        <f t="shared" si="180"/>
        <v>0</v>
      </c>
      <c r="R273" s="12">
        <f t="shared" si="180"/>
        <v>0</v>
      </c>
      <c r="S273" s="12">
        <f t="shared" si="180"/>
        <v>0</v>
      </c>
      <c r="T273" s="12">
        <f t="shared" si="180"/>
        <v>0</v>
      </c>
      <c r="U273" s="12">
        <f t="shared" si="180"/>
        <v>0</v>
      </c>
      <c r="V273" s="12">
        <f t="shared" si="180"/>
        <v>0</v>
      </c>
      <c r="W273" s="12">
        <f t="shared" si="180"/>
        <v>0</v>
      </c>
    </row>
    <row r="274" spans="1:26" outlineLevel="1" x14ac:dyDescent="0.25">
      <c r="B274" s="4" t="s">
        <v>25</v>
      </c>
      <c r="C274" s="12">
        <f t="shared" ref="C274:W274" si="181">IFERROR(C261/C267,0)</f>
        <v>0</v>
      </c>
      <c r="D274" s="12">
        <f t="shared" si="181"/>
        <v>0</v>
      </c>
      <c r="E274" s="12">
        <f t="shared" si="181"/>
        <v>0</v>
      </c>
      <c r="F274" s="12">
        <f t="shared" si="181"/>
        <v>0</v>
      </c>
      <c r="G274" s="12">
        <f t="shared" si="181"/>
        <v>0</v>
      </c>
      <c r="H274" s="12">
        <f t="shared" si="181"/>
        <v>0</v>
      </c>
      <c r="I274" s="12">
        <f t="shared" si="181"/>
        <v>0</v>
      </c>
      <c r="J274" s="12">
        <f t="shared" si="181"/>
        <v>0</v>
      </c>
      <c r="K274" s="12">
        <f t="shared" si="181"/>
        <v>0</v>
      </c>
      <c r="L274" s="12">
        <f t="shared" si="181"/>
        <v>0</v>
      </c>
      <c r="M274" s="12">
        <f t="shared" si="181"/>
        <v>0</v>
      </c>
      <c r="N274" s="12">
        <f t="shared" si="181"/>
        <v>0</v>
      </c>
      <c r="O274" s="12">
        <f t="shared" si="181"/>
        <v>0</v>
      </c>
      <c r="P274" s="12">
        <f t="shared" si="181"/>
        <v>0</v>
      </c>
      <c r="Q274" s="12">
        <f t="shared" si="181"/>
        <v>0</v>
      </c>
      <c r="R274" s="12">
        <f t="shared" si="181"/>
        <v>0</v>
      </c>
      <c r="S274" s="12">
        <f t="shared" si="181"/>
        <v>0</v>
      </c>
      <c r="T274" s="12">
        <f t="shared" si="181"/>
        <v>0</v>
      </c>
      <c r="U274" s="12">
        <f t="shared" si="181"/>
        <v>0</v>
      </c>
      <c r="V274" s="12">
        <f t="shared" si="181"/>
        <v>0</v>
      </c>
      <c r="W274" s="12">
        <f t="shared" si="181"/>
        <v>0</v>
      </c>
    </row>
    <row r="275" spans="1:26" outlineLevel="1" x14ac:dyDescent="0.25">
      <c r="B275" s="4" t="s">
        <v>0</v>
      </c>
      <c r="C275" s="12">
        <f t="shared" ref="C275:W275" si="182">IFERROR(C262/C267,0)</f>
        <v>0</v>
      </c>
      <c r="D275" s="12">
        <f t="shared" si="182"/>
        <v>0</v>
      </c>
      <c r="E275" s="12">
        <f t="shared" si="182"/>
        <v>0</v>
      </c>
      <c r="F275" s="12">
        <f t="shared" si="182"/>
        <v>0</v>
      </c>
      <c r="G275" s="12">
        <f t="shared" si="182"/>
        <v>0</v>
      </c>
      <c r="H275" s="12">
        <f t="shared" si="182"/>
        <v>0</v>
      </c>
      <c r="I275" s="12">
        <f t="shared" si="182"/>
        <v>0</v>
      </c>
      <c r="J275" s="12">
        <f t="shared" si="182"/>
        <v>0</v>
      </c>
      <c r="K275" s="12">
        <f t="shared" si="182"/>
        <v>0</v>
      </c>
      <c r="L275" s="12">
        <f t="shared" si="182"/>
        <v>0</v>
      </c>
      <c r="M275" s="12">
        <f t="shared" si="182"/>
        <v>0</v>
      </c>
      <c r="N275" s="12">
        <f t="shared" si="182"/>
        <v>0</v>
      </c>
      <c r="O275" s="12">
        <f t="shared" si="182"/>
        <v>0</v>
      </c>
      <c r="P275" s="12">
        <f t="shared" si="182"/>
        <v>0</v>
      </c>
      <c r="Q275" s="12">
        <f t="shared" si="182"/>
        <v>0</v>
      </c>
      <c r="R275" s="12">
        <f t="shared" si="182"/>
        <v>0</v>
      </c>
      <c r="S275" s="12">
        <f t="shared" si="182"/>
        <v>0</v>
      </c>
      <c r="T275" s="12">
        <f t="shared" si="182"/>
        <v>0</v>
      </c>
      <c r="U275" s="12">
        <f t="shared" si="182"/>
        <v>0</v>
      </c>
      <c r="V275" s="12">
        <f t="shared" si="182"/>
        <v>0</v>
      </c>
      <c r="W275" s="12">
        <f t="shared" si="182"/>
        <v>0</v>
      </c>
    </row>
    <row r="276" spans="1:26" outlineLevel="1" x14ac:dyDescent="0.25">
      <c r="B276" s="4" t="s">
        <v>27</v>
      </c>
      <c r="C276" s="12">
        <f t="shared" ref="C276:W276" si="183">IFERROR(C263/C267,0)</f>
        <v>0</v>
      </c>
      <c r="D276" s="12">
        <f t="shared" si="183"/>
        <v>0</v>
      </c>
      <c r="E276" s="12">
        <f t="shared" si="183"/>
        <v>0</v>
      </c>
      <c r="F276" s="12">
        <f t="shared" si="183"/>
        <v>0</v>
      </c>
      <c r="G276" s="12">
        <f t="shared" si="183"/>
        <v>0</v>
      </c>
      <c r="H276" s="12">
        <f t="shared" si="183"/>
        <v>0</v>
      </c>
      <c r="I276" s="12">
        <f t="shared" si="183"/>
        <v>0</v>
      </c>
      <c r="J276" s="12">
        <f t="shared" si="183"/>
        <v>0</v>
      </c>
      <c r="K276" s="12">
        <f t="shared" si="183"/>
        <v>0</v>
      </c>
      <c r="L276" s="12">
        <f t="shared" si="183"/>
        <v>0</v>
      </c>
      <c r="M276" s="12">
        <f t="shared" si="183"/>
        <v>0</v>
      </c>
      <c r="N276" s="12">
        <f t="shared" si="183"/>
        <v>0</v>
      </c>
      <c r="O276" s="12">
        <f t="shared" si="183"/>
        <v>0</v>
      </c>
      <c r="P276" s="12">
        <f t="shared" si="183"/>
        <v>0</v>
      </c>
      <c r="Q276" s="12">
        <f t="shared" si="183"/>
        <v>0</v>
      </c>
      <c r="R276" s="12">
        <f t="shared" si="183"/>
        <v>0</v>
      </c>
      <c r="S276" s="12">
        <f t="shared" si="183"/>
        <v>0</v>
      </c>
      <c r="T276" s="12">
        <f t="shared" si="183"/>
        <v>0</v>
      </c>
      <c r="U276" s="12">
        <f t="shared" si="183"/>
        <v>0</v>
      </c>
      <c r="V276" s="12">
        <f t="shared" si="183"/>
        <v>0</v>
      </c>
      <c r="W276" s="12">
        <f t="shared" si="183"/>
        <v>0</v>
      </c>
    </row>
    <row r="277" spans="1:26" outlineLevel="1" x14ac:dyDescent="0.25">
      <c r="B277" s="4" t="s">
        <v>28</v>
      </c>
      <c r="C277" s="12">
        <f t="shared" ref="C277:W277" si="184">IFERROR(C264/C267,0)</f>
        <v>0</v>
      </c>
      <c r="D277" s="12">
        <f t="shared" si="184"/>
        <v>0</v>
      </c>
      <c r="E277" s="12">
        <f t="shared" si="184"/>
        <v>0</v>
      </c>
      <c r="F277" s="12">
        <f t="shared" si="184"/>
        <v>0</v>
      </c>
      <c r="G277" s="12">
        <f t="shared" si="184"/>
        <v>0</v>
      </c>
      <c r="H277" s="12">
        <f t="shared" si="184"/>
        <v>0</v>
      </c>
      <c r="I277" s="12">
        <f t="shared" si="184"/>
        <v>0</v>
      </c>
      <c r="J277" s="12">
        <f t="shared" si="184"/>
        <v>0</v>
      </c>
      <c r="K277" s="12">
        <f t="shared" si="184"/>
        <v>0</v>
      </c>
      <c r="L277" s="12">
        <f t="shared" si="184"/>
        <v>0</v>
      </c>
      <c r="M277" s="12">
        <f t="shared" si="184"/>
        <v>0</v>
      </c>
      <c r="N277" s="12">
        <f t="shared" si="184"/>
        <v>0</v>
      </c>
      <c r="O277" s="12">
        <f t="shared" si="184"/>
        <v>0</v>
      </c>
      <c r="P277" s="12">
        <f t="shared" si="184"/>
        <v>0</v>
      </c>
      <c r="Q277" s="12">
        <f t="shared" si="184"/>
        <v>0</v>
      </c>
      <c r="R277" s="12">
        <f t="shared" si="184"/>
        <v>0</v>
      </c>
      <c r="S277" s="12">
        <f t="shared" si="184"/>
        <v>0</v>
      </c>
      <c r="T277" s="12">
        <f t="shared" si="184"/>
        <v>0</v>
      </c>
      <c r="U277" s="12">
        <f t="shared" si="184"/>
        <v>0</v>
      </c>
      <c r="V277" s="12">
        <f t="shared" si="184"/>
        <v>0</v>
      </c>
      <c r="W277" s="12">
        <f t="shared" si="184"/>
        <v>0</v>
      </c>
    </row>
    <row r="278" spans="1:26" outlineLevel="1" x14ac:dyDescent="0.25">
      <c r="B278" s="4" t="s">
        <v>22</v>
      </c>
      <c r="C278" s="12">
        <f t="shared" ref="C278:W278" si="185">IFERROR(C265/C267,0)</f>
        <v>0.56734856044646487</v>
      </c>
      <c r="D278" s="12">
        <f t="shared" si="185"/>
        <v>0.60246365381977784</v>
      </c>
      <c r="E278" s="12">
        <f t="shared" si="185"/>
        <v>0.5867566457786586</v>
      </c>
      <c r="F278" s="12">
        <f t="shared" si="185"/>
        <v>0.67106325229068908</v>
      </c>
      <c r="G278" s="12">
        <f t="shared" si="185"/>
        <v>0.63043165352567687</v>
      </c>
      <c r="H278" s="12">
        <f t="shared" si="185"/>
        <v>0.6477077542862496</v>
      </c>
      <c r="I278" s="12">
        <f t="shared" si="185"/>
        <v>0.6078735001592751</v>
      </c>
      <c r="J278" s="12">
        <f t="shared" si="185"/>
        <v>0.6718304928311134</v>
      </c>
      <c r="K278" s="12">
        <f t="shared" si="185"/>
        <v>0.69471608251978301</v>
      </c>
      <c r="L278" s="12">
        <f t="shared" si="185"/>
        <v>0.73728871030635956</v>
      </c>
      <c r="M278" s="12">
        <f t="shared" si="185"/>
        <v>0.70431931715054252</v>
      </c>
      <c r="N278" s="12">
        <f t="shared" si="185"/>
        <v>0.62085096451439414</v>
      </c>
      <c r="O278" s="12">
        <f t="shared" si="185"/>
        <v>0.66539223266010739</v>
      </c>
      <c r="P278" s="12">
        <f t="shared" si="185"/>
        <v>0.66715364559920887</v>
      </c>
      <c r="Q278" s="12">
        <f t="shared" si="185"/>
        <v>0.63384096866808148</v>
      </c>
      <c r="R278" s="12">
        <f t="shared" si="185"/>
        <v>0.55585563466732135</v>
      </c>
      <c r="S278" s="12">
        <f t="shared" si="185"/>
        <v>0.48384454917716146</v>
      </c>
      <c r="T278" s="12">
        <f t="shared" si="185"/>
        <v>0.52547861974091481</v>
      </c>
      <c r="U278" s="12">
        <f t="shared" si="185"/>
        <v>0.53628820356797136</v>
      </c>
      <c r="V278" s="12">
        <f t="shared" si="185"/>
        <v>0.54078016328999101</v>
      </c>
      <c r="W278" s="12">
        <f t="shared" si="185"/>
        <v>0.47563792567777491</v>
      </c>
    </row>
    <row r="279" spans="1:26" outlineLevel="1" x14ac:dyDescent="0.25">
      <c r="B279" s="4" t="s">
        <v>29</v>
      </c>
      <c r="C279" s="12">
        <f t="shared" ref="C279:W279" si="186">IFERROR(C266/C267,0)</f>
        <v>0</v>
      </c>
      <c r="D279" s="12">
        <f t="shared" si="186"/>
        <v>0</v>
      </c>
      <c r="E279" s="12">
        <f t="shared" si="186"/>
        <v>0</v>
      </c>
      <c r="F279" s="12">
        <f t="shared" si="186"/>
        <v>0</v>
      </c>
      <c r="G279" s="12">
        <f t="shared" si="186"/>
        <v>0</v>
      </c>
      <c r="H279" s="12">
        <f t="shared" si="186"/>
        <v>0</v>
      </c>
      <c r="I279" s="12">
        <f t="shared" si="186"/>
        <v>0</v>
      </c>
      <c r="J279" s="12">
        <f t="shared" si="186"/>
        <v>0</v>
      </c>
      <c r="K279" s="12">
        <f t="shared" si="186"/>
        <v>0</v>
      </c>
      <c r="L279" s="12">
        <f t="shared" si="186"/>
        <v>0</v>
      </c>
      <c r="M279" s="12">
        <f t="shared" si="186"/>
        <v>0</v>
      </c>
      <c r="N279" s="12">
        <f t="shared" si="186"/>
        <v>0</v>
      </c>
      <c r="O279" s="12">
        <f t="shared" si="186"/>
        <v>0</v>
      </c>
      <c r="P279" s="12">
        <f t="shared" si="186"/>
        <v>0</v>
      </c>
      <c r="Q279" s="12">
        <f t="shared" si="186"/>
        <v>0</v>
      </c>
      <c r="R279" s="12">
        <f t="shared" si="186"/>
        <v>0</v>
      </c>
      <c r="S279" s="12">
        <f t="shared" si="186"/>
        <v>0</v>
      </c>
      <c r="T279" s="12">
        <f t="shared" si="186"/>
        <v>0</v>
      </c>
      <c r="U279" s="12">
        <f t="shared" si="186"/>
        <v>0</v>
      </c>
      <c r="V279" s="12">
        <f t="shared" si="186"/>
        <v>0</v>
      </c>
      <c r="W279" s="12">
        <f t="shared" si="186"/>
        <v>0</v>
      </c>
    </row>
    <row r="282" spans="1:26" s="34" customFormat="1" x14ac:dyDescent="0.25">
      <c r="A282" s="33" t="s">
        <v>50</v>
      </c>
    </row>
    <row r="283" spans="1:26" outlineLevel="1" x14ac:dyDescent="0.25">
      <c r="B283" s="9" t="s">
        <v>5</v>
      </c>
      <c r="C283" s="14"/>
    </row>
    <row r="284" spans="1:26" outlineLevel="1" x14ac:dyDescent="0.25">
      <c r="B284" s="16" t="s">
        <v>8</v>
      </c>
    </row>
    <row r="285" spans="1:26" outlineLevel="1" x14ac:dyDescent="0.25">
      <c r="B285" s="10" t="s">
        <v>10</v>
      </c>
      <c r="C285" s="5">
        <f>[1]Freight1!C$35*Inputs!$D$58</f>
        <v>651.64456000000007</v>
      </c>
      <c r="D285" s="5">
        <f>[1]Freight1!D$35*Inputs!$D$58</f>
        <v>608.27872000000002</v>
      </c>
      <c r="E285" s="5">
        <f>[1]Freight1!E$35*Inputs!$D$58</f>
        <v>602.25592000000017</v>
      </c>
      <c r="F285" s="5">
        <f>[1]Freight1!F$35*Inputs!$D$58</f>
        <v>519.42156</v>
      </c>
      <c r="G285" s="5">
        <f>[1]Freight1!G$35*Inputs!$D$58</f>
        <v>563.62292000000002</v>
      </c>
      <c r="H285" s="5">
        <f>[1]Freight1!H$35*Inputs!$D$58</f>
        <v>625.95372000000009</v>
      </c>
      <c r="I285" s="5">
        <f>[1]Freight1!I$35*Inputs!$D$58</f>
        <v>623.55856892000008</v>
      </c>
      <c r="J285" s="5">
        <f>[1]Freight1!J$35*Inputs!$D$58</f>
        <v>559.20900000000006</v>
      </c>
      <c r="K285" s="5">
        <f>[1]Freight1!K$35*Inputs!$D$58</f>
        <v>506.65888000000007</v>
      </c>
      <c r="L285" s="5">
        <f>[1]Freight1!L$35*Inputs!$D$58</f>
        <v>455.86996000000005</v>
      </c>
      <c r="M285" s="5">
        <f>[1]Freight1!M$35*Inputs!$D$58</f>
        <v>583.86272000000008</v>
      </c>
      <c r="N285" s="5">
        <f>[1]Freight1!N$35*Inputs!$D$58</f>
        <v>619.31884000000002</v>
      </c>
      <c r="O285" s="5">
        <f>[1]Freight1!O$35*Inputs!$D$58</f>
        <v>639.19128000000012</v>
      </c>
      <c r="P285" s="5">
        <f>[1]Freight1!P$35*Inputs!$D$58</f>
        <v>636.45708000000013</v>
      </c>
      <c r="Q285" s="5">
        <f>[1]Freight1!Q$35*Inputs!$D$58</f>
        <v>665.30352000000005</v>
      </c>
      <c r="R285" s="5">
        <f>[1]Freight1!R$35*Inputs!$D$58</f>
        <v>639.45475999999996</v>
      </c>
      <c r="S285" s="5">
        <f>[1]Freight1!S$35*Inputs!$D$58</f>
        <v>713.09</v>
      </c>
      <c r="T285" s="5">
        <f>[1]Freight1!T$35*Inputs!$D$58</f>
        <v>865.1686400000001</v>
      </c>
      <c r="U285" s="5">
        <f>[1]Freight1!U$35*Inputs!$D$58</f>
        <v>938.5916400000001</v>
      </c>
      <c r="V285" s="5">
        <f>[1]Freight1!V$35*Inputs!$D$58</f>
        <v>911.95496000000003</v>
      </c>
      <c r="W285" s="5">
        <f>[1]Freight1!W$35*Inputs!$D$58</f>
        <v>690.30975999999998</v>
      </c>
      <c r="Z285" s="23" t="s">
        <v>32</v>
      </c>
    </row>
    <row r="286" spans="1:26" outlineLevel="1" x14ac:dyDescent="0.25">
      <c r="B286" s="17" t="s">
        <v>9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6" outlineLevel="1" x14ac:dyDescent="0.25">
      <c r="B287" s="10" t="s">
        <v>11</v>
      </c>
      <c r="C287" s="5">
        <f>[1]Passenger1!C$39*Inputs!$D$58</f>
        <v>29366.867880000002</v>
      </c>
      <c r="D287" s="5">
        <f>[1]Passenger1!D$39*Inputs!$D$58</f>
        <v>28709.735600000004</v>
      </c>
      <c r="E287" s="5">
        <f>[1]Passenger1!E$39*Inputs!$D$58</f>
        <v>26626.446</v>
      </c>
      <c r="F287" s="5">
        <f>[1]Passenger1!F$39*Inputs!$D$58</f>
        <v>25291.407400000004</v>
      </c>
      <c r="G287" s="5">
        <f>[1]Passenger1!G$39*Inputs!$D$58</f>
        <v>28550.253760000003</v>
      </c>
      <c r="H287" s="5">
        <f>[1]Passenger1!H$39*Inputs!$D$58</f>
        <v>30793.031640000001</v>
      </c>
      <c r="I287" s="5">
        <f>[1]Passenger1!I$39*Inputs!$D$58</f>
        <v>33244.044781920005</v>
      </c>
      <c r="J287" s="5">
        <f>[1]Passenger1!J$39*Inputs!$D$58</f>
        <v>35373.485840000001</v>
      </c>
      <c r="K287" s="5">
        <f>[1]Passenger1!K$39*Inputs!$D$58</f>
        <v>36288.130480000007</v>
      </c>
      <c r="L287" s="5">
        <f>[1]Passenger1!L$39*Inputs!$D$58</f>
        <v>34351.203600000001</v>
      </c>
      <c r="M287" s="5">
        <f>[1]Passenger1!M$39*Inputs!$D$58</f>
        <v>38160.216640000006</v>
      </c>
      <c r="N287" s="5">
        <f>[1]Passenger1!N$39*Inputs!$D$58</f>
        <v>41189.879639999999</v>
      </c>
      <c r="O287" s="5">
        <f>[1]Passenger1!O$39*Inputs!$D$58</f>
        <v>43686.428800000002</v>
      </c>
      <c r="P287" s="5">
        <f>[1]Passenger1!P$39*Inputs!$D$58</f>
        <v>43659.582120000006</v>
      </c>
      <c r="Q287" s="5">
        <f>[1]Passenger1!Q$39*Inputs!$D$58</f>
        <v>46677.235919999999</v>
      </c>
      <c r="R287" s="5">
        <f>[1]Passenger1!R$39*Inputs!$D$58</f>
        <v>49183.879920000007</v>
      </c>
      <c r="S287" s="5">
        <f>[1]Passenger1!S$39*Inputs!$D$58</f>
        <v>53940.399800000007</v>
      </c>
      <c r="T287" s="5">
        <f>[1]Passenger1!T$39*Inputs!$D$58</f>
        <v>58940.004480000003</v>
      </c>
      <c r="U287" s="5">
        <f>[1]Passenger1!U$39*Inputs!$D$58</f>
        <v>63887.195120000004</v>
      </c>
      <c r="V287" s="5">
        <f>[1]Passenger1!V$39*Inputs!$D$58</f>
        <v>65300.749360000009</v>
      </c>
      <c r="W287" s="5">
        <f>[1]Passenger1!W$39*Inputs!$D$58</f>
        <v>17370.782800000001</v>
      </c>
      <c r="Z287" s="23" t="s">
        <v>32</v>
      </c>
    </row>
    <row r="288" spans="1:26" outlineLevel="1" x14ac:dyDescent="0.25">
      <c r="B288" s="10" t="s">
        <v>12</v>
      </c>
      <c r="C288" s="5">
        <f>C287*Inputs!D$7</f>
        <v>2936.6867880000004</v>
      </c>
      <c r="D288" s="5">
        <f>D287*Inputs!E$7</f>
        <v>2870.9735600000004</v>
      </c>
      <c r="E288" s="5">
        <f>E287*Inputs!F$7</f>
        <v>2662.6446000000001</v>
      </c>
      <c r="F288" s="5">
        <f>F287*Inputs!G$7</f>
        <v>2529.1407400000007</v>
      </c>
      <c r="G288" s="5">
        <f>G287*Inputs!H$7</f>
        <v>2855.0253760000005</v>
      </c>
      <c r="H288" s="5">
        <f>H287*Inputs!I$7</f>
        <v>3079.3031640000004</v>
      </c>
      <c r="I288" s="5">
        <f>I287*Inputs!J$7</f>
        <v>3324.4044781920006</v>
      </c>
      <c r="J288" s="5">
        <f>J287*Inputs!K$7</f>
        <v>3537.3485840000003</v>
      </c>
      <c r="K288" s="5">
        <f>K287*Inputs!L$7</f>
        <v>3628.8130480000009</v>
      </c>
      <c r="L288" s="5">
        <f>L287*Inputs!M$7</f>
        <v>3435.1203600000003</v>
      </c>
      <c r="M288" s="5">
        <f>M287*Inputs!N$7</f>
        <v>3816.0216640000008</v>
      </c>
      <c r="N288" s="5">
        <f>N287*Inputs!O$7</f>
        <v>4118.9879639999999</v>
      </c>
      <c r="O288" s="5">
        <f>O287*Inputs!P$7</f>
        <v>4368.6428800000003</v>
      </c>
      <c r="P288" s="5">
        <f>P287*Inputs!Q$7</f>
        <v>4365.9582120000005</v>
      </c>
      <c r="Q288" s="5">
        <f>Q287*Inputs!R$7</f>
        <v>4667.7235920000003</v>
      </c>
      <c r="R288" s="5">
        <f>R287*Inputs!S$7</f>
        <v>4918.3879920000008</v>
      </c>
      <c r="S288" s="5">
        <f>S287*Inputs!T$7</f>
        <v>5394.0399800000014</v>
      </c>
      <c r="T288" s="5">
        <f>T287*Inputs!U$7</f>
        <v>5894.0004480000007</v>
      </c>
      <c r="U288" s="5">
        <f>U287*Inputs!V$7</f>
        <v>6388.7195120000006</v>
      </c>
      <c r="V288" s="5">
        <f>V287*Inputs!W$7</f>
        <v>6530.0749360000009</v>
      </c>
      <c r="W288" s="5">
        <f>W287*Inputs!X$7</f>
        <v>1737.0782800000002</v>
      </c>
      <c r="Y288" s="1" t="s">
        <v>59</v>
      </c>
    </row>
    <row r="289" spans="2:26" outlineLevel="1" x14ac:dyDescent="0.25">
      <c r="B289" s="16" t="s">
        <v>13</v>
      </c>
    </row>
    <row r="290" spans="2:26" outlineLevel="1" x14ac:dyDescent="0.25">
      <c r="B290" s="10" t="s">
        <v>10</v>
      </c>
      <c r="C290" s="5">
        <f t="shared" ref="C290:W290" si="187">C285+C288</f>
        <v>3588.3313480000006</v>
      </c>
      <c r="D290" s="5">
        <f t="shared" si="187"/>
        <v>3479.2522800000006</v>
      </c>
      <c r="E290" s="5">
        <f t="shared" si="187"/>
        <v>3264.9005200000001</v>
      </c>
      <c r="F290" s="5">
        <f t="shared" si="187"/>
        <v>3048.5623000000005</v>
      </c>
      <c r="G290" s="5">
        <f t="shared" si="187"/>
        <v>3418.6482960000003</v>
      </c>
      <c r="H290" s="5">
        <f t="shared" si="187"/>
        <v>3705.2568840000004</v>
      </c>
      <c r="I290" s="5">
        <f t="shared" si="187"/>
        <v>3947.9630471120008</v>
      </c>
      <c r="J290" s="5">
        <f t="shared" si="187"/>
        <v>4096.5575840000001</v>
      </c>
      <c r="K290" s="5">
        <f t="shared" si="187"/>
        <v>4135.4719280000008</v>
      </c>
      <c r="L290" s="5">
        <f t="shared" si="187"/>
        <v>3890.9903200000003</v>
      </c>
      <c r="M290" s="5">
        <f t="shared" si="187"/>
        <v>4399.8843840000009</v>
      </c>
      <c r="N290" s="5">
        <f t="shared" si="187"/>
        <v>4738.3068039999998</v>
      </c>
      <c r="O290" s="5">
        <f t="shared" si="187"/>
        <v>5007.8341600000003</v>
      </c>
      <c r="P290" s="5">
        <f t="shared" si="187"/>
        <v>5002.4152920000006</v>
      </c>
      <c r="Q290" s="5">
        <f t="shared" si="187"/>
        <v>5333.0271120000007</v>
      </c>
      <c r="R290" s="5">
        <f t="shared" si="187"/>
        <v>5557.8427520000005</v>
      </c>
      <c r="S290" s="5">
        <f t="shared" si="187"/>
        <v>6107.1299800000015</v>
      </c>
      <c r="T290" s="5">
        <f t="shared" si="187"/>
        <v>6759.1690880000006</v>
      </c>
      <c r="U290" s="5">
        <f t="shared" si="187"/>
        <v>7327.3111520000002</v>
      </c>
      <c r="V290" s="5">
        <f t="shared" si="187"/>
        <v>7442.0298960000009</v>
      </c>
      <c r="W290" s="5">
        <f t="shared" si="187"/>
        <v>2427.3880400000003</v>
      </c>
    </row>
    <row r="291" spans="2:26" outlineLevel="1" x14ac:dyDescent="0.25">
      <c r="B291" s="18" t="s">
        <v>14</v>
      </c>
      <c r="C291" s="13">
        <f t="shared" ref="C291:W291" si="188">C285/C290</f>
        <v>0.1816009996856065</v>
      </c>
      <c r="D291" s="13">
        <f t="shared" si="188"/>
        <v>0.17483030003216665</v>
      </c>
      <c r="E291" s="13">
        <f t="shared" si="188"/>
        <v>0.18446378880787465</v>
      </c>
      <c r="F291" s="13">
        <f t="shared" si="188"/>
        <v>0.17038246520335174</v>
      </c>
      <c r="G291" s="13">
        <f t="shared" si="188"/>
        <v>0.16486718468801506</v>
      </c>
      <c r="H291" s="13">
        <f t="shared" si="188"/>
        <v>0.16893665934553326</v>
      </c>
      <c r="I291" s="13">
        <f t="shared" si="188"/>
        <v>0.15794437827277621</v>
      </c>
      <c r="J291" s="13">
        <f t="shared" si="188"/>
        <v>0.13650705220991227</v>
      </c>
      <c r="K291" s="13">
        <f t="shared" si="188"/>
        <v>0.12251537159993024</v>
      </c>
      <c r="L291" s="13">
        <f t="shared" si="188"/>
        <v>0.11716039427206799</v>
      </c>
      <c r="M291" s="13">
        <f t="shared" si="188"/>
        <v>0.13269955958915486</v>
      </c>
      <c r="N291" s="13">
        <f t="shared" si="188"/>
        <v>0.13070467270654179</v>
      </c>
      <c r="O291" s="13">
        <f t="shared" si="188"/>
        <v>0.12763826827683927</v>
      </c>
      <c r="P291" s="13">
        <f t="shared" si="188"/>
        <v>0.12722995650078067</v>
      </c>
      <c r="Q291" s="13">
        <f t="shared" si="188"/>
        <v>0.12475157279867959</v>
      </c>
      <c r="R291" s="13">
        <f t="shared" si="188"/>
        <v>0.1150544894005666</v>
      </c>
      <c r="S291" s="13">
        <f t="shared" si="188"/>
        <v>0.11676352105412367</v>
      </c>
      <c r="T291" s="13">
        <f t="shared" si="188"/>
        <v>0.12799925978120463</v>
      </c>
      <c r="U291" s="13">
        <f t="shared" si="188"/>
        <v>0.12809496151174229</v>
      </c>
      <c r="V291" s="13">
        <f t="shared" si="188"/>
        <v>0.12254115782176105</v>
      </c>
      <c r="W291" s="13">
        <f t="shared" si="188"/>
        <v>0.28438376914800978</v>
      </c>
    </row>
    <row r="292" spans="2:26" outlineLevel="1" x14ac:dyDescent="0.25">
      <c r="B292" s="18" t="s">
        <v>15</v>
      </c>
      <c r="C292" s="13">
        <f t="shared" ref="C292:W292" si="189">C288/C290</f>
        <v>0.8183990003143935</v>
      </c>
      <c r="D292" s="13">
        <f t="shared" si="189"/>
        <v>0.82516969996783329</v>
      </c>
      <c r="E292" s="13">
        <f t="shared" si="189"/>
        <v>0.81553621119212538</v>
      </c>
      <c r="F292" s="13">
        <f t="shared" si="189"/>
        <v>0.82961753479664835</v>
      </c>
      <c r="G292" s="13">
        <f t="shared" si="189"/>
        <v>0.83513281531198502</v>
      </c>
      <c r="H292" s="13">
        <f t="shared" si="189"/>
        <v>0.83106334065446674</v>
      </c>
      <c r="I292" s="13">
        <f t="shared" si="189"/>
        <v>0.8420556217272237</v>
      </c>
      <c r="J292" s="13">
        <f t="shared" si="189"/>
        <v>0.86349294779008778</v>
      </c>
      <c r="K292" s="13">
        <f t="shared" si="189"/>
        <v>0.8774846284000698</v>
      </c>
      <c r="L292" s="13">
        <f t="shared" si="189"/>
        <v>0.88283960572793208</v>
      </c>
      <c r="M292" s="13">
        <f t="shared" si="189"/>
        <v>0.86730044041084509</v>
      </c>
      <c r="N292" s="13">
        <f t="shared" si="189"/>
        <v>0.86929532729345826</v>
      </c>
      <c r="O292" s="13">
        <f t="shared" si="189"/>
        <v>0.87236173172316078</v>
      </c>
      <c r="P292" s="13">
        <f t="shared" si="189"/>
        <v>0.87277004349921927</v>
      </c>
      <c r="Q292" s="13">
        <f t="shared" si="189"/>
        <v>0.87524842720132034</v>
      </c>
      <c r="R292" s="13">
        <f t="shared" si="189"/>
        <v>0.88494551059943349</v>
      </c>
      <c r="S292" s="13">
        <f t="shared" si="189"/>
        <v>0.88323647894587631</v>
      </c>
      <c r="T292" s="13">
        <f t="shared" si="189"/>
        <v>0.87200074021879537</v>
      </c>
      <c r="U292" s="13">
        <f t="shared" si="189"/>
        <v>0.87190503848825773</v>
      </c>
      <c r="V292" s="13">
        <f t="shared" si="189"/>
        <v>0.877458842178239</v>
      </c>
      <c r="W292" s="13">
        <f t="shared" si="189"/>
        <v>0.71561623085199022</v>
      </c>
    </row>
    <row r="293" spans="2:26" outlineLevel="1" x14ac:dyDescent="0.25"/>
    <row r="294" spans="2:26" outlineLevel="1" x14ac:dyDescent="0.25">
      <c r="B294" s="9" t="s">
        <v>19</v>
      </c>
      <c r="C294" s="14"/>
    </row>
    <row r="295" spans="2:26" outlineLevel="1" x14ac:dyDescent="0.25">
      <c r="B295" s="4" t="s">
        <v>23</v>
      </c>
      <c r="C295" s="5">
        <f>'[1]Table 21'!C$15*Inputs!$D$60*1000</f>
        <v>3227.5832</v>
      </c>
      <c r="D295" s="5">
        <f>'[1]Table 21'!D$15*Inputs!$D$60*1000</f>
        <v>2727.6336000000001</v>
      </c>
      <c r="E295" s="5">
        <f>'[1]Table 21'!E$15*Inputs!$D$60*1000</f>
        <v>2913.7184000000007</v>
      </c>
      <c r="F295" s="5">
        <f>'[1]Table 21'!F$15*Inputs!$D$60*1000</f>
        <v>2707.32</v>
      </c>
      <c r="G295" s="5">
        <f>'[1]Table 21'!G$15*Inputs!$D$60*1000</f>
        <v>2884.8592000000003</v>
      </c>
      <c r="H295" s="5">
        <f>'[1]Table 21'!H$15*Inputs!$D$60*1000</f>
        <v>3135.7200000000003</v>
      </c>
      <c r="I295" s="5">
        <f>'[1]Table 21'!I$15*Inputs!$D$60*1000</f>
        <v>2870.1824000000001</v>
      </c>
      <c r="J295" s="5">
        <f>'[1]Table 21'!J$15*Inputs!$D$60*1000</f>
        <v>2346.5592000000001</v>
      </c>
      <c r="K295" s="5">
        <f>'[1]Table 21'!K$15*Inputs!$D$60*1000</f>
        <v>1962.8448000000001</v>
      </c>
      <c r="L295" s="5">
        <f>'[1]Table 21'!L$15*Inputs!$D$60*1000</f>
        <v>1769.8224</v>
      </c>
      <c r="M295" s="5">
        <f>'[1]Table 21'!M$15*Inputs!$D$60*1000</f>
        <v>2105.1784000000002</v>
      </c>
      <c r="N295" s="5">
        <f>'[1]Table 21'!N$15*Inputs!$D$60*1000</f>
        <v>2169.5752000000002</v>
      </c>
      <c r="O295" s="5">
        <f>'[1]Table 21'!O$15*Inputs!$D$60*1000</f>
        <v>2434.5300000000007</v>
      </c>
      <c r="P295" s="5">
        <f>'[1]Table 21'!P$15*Inputs!$D$60*1000</f>
        <v>2519.6500000000005</v>
      </c>
      <c r="Q295" s="5">
        <f>'[1]Table 21'!Q$15*Inputs!$D$60*1000</f>
        <v>2485.6000000000004</v>
      </c>
      <c r="R295" s="5">
        <f>'[1]Table 21'!R$15*Inputs!$D$60*1000</f>
        <v>2221.0056000000004</v>
      </c>
      <c r="S295" s="5">
        <f>'[1]Table 21'!S$15*Inputs!$D$60*1000</f>
        <v>2372.0083999999997</v>
      </c>
      <c r="T295" s="5">
        <f>'[1]Table 21'!T$15*Inputs!$D$60*1000</f>
        <v>2807.01</v>
      </c>
      <c r="U295" s="5">
        <f>'[1]Table 21'!U$15*Inputs!$D$60*1000</f>
        <v>3164.0200000000004</v>
      </c>
      <c r="V295" s="5">
        <f>'[1]Table 21'!V$15*Inputs!$D$60*1000</f>
        <v>3045.3792000000003</v>
      </c>
      <c r="W295" s="5">
        <f>'[1]Table 21'!W$15*Inputs!$D$60*1000</f>
        <v>3744.0216</v>
      </c>
      <c r="Z295" s="23" t="s">
        <v>32</v>
      </c>
    </row>
    <row r="296" spans="2:26" outlineLevel="1" x14ac:dyDescent="0.25">
      <c r="B296" s="4" t="s">
        <v>24</v>
      </c>
      <c r="C296" s="5">
        <f>'[1]Table 21'!C$14*Inputs!$D$60*1000</f>
        <v>11.977599999999999</v>
      </c>
      <c r="D296" s="5">
        <f>'[1]Table 21'!D$14*Inputs!$D$60*1000</f>
        <v>14.140800000000002</v>
      </c>
      <c r="E296" s="5">
        <f>'[1]Table 21'!E$14*Inputs!$D$60*1000</f>
        <v>14.455200000000001</v>
      </c>
      <c r="F296" s="5">
        <f>'[1]Table 21'!F$14*Inputs!$D$60*1000</f>
        <v>13.454000000000001</v>
      </c>
      <c r="G296" s="5">
        <f>'[1]Table 21'!G$14*Inputs!$D$60*1000</f>
        <v>12.539200000000001</v>
      </c>
      <c r="H296" s="5">
        <f>'[1]Table 21'!H$14*Inputs!$D$60*1000</f>
        <v>14.448</v>
      </c>
      <c r="I296" s="5">
        <f>'[1]Table 21'!I$14*Inputs!$D$60*1000</f>
        <v>12.736000000000001</v>
      </c>
      <c r="J296" s="5">
        <f>'[1]Table 21'!J$14*Inputs!$D$60*1000</f>
        <v>14.9688</v>
      </c>
      <c r="K296" s="5">
        <f>'[1]Table 21'!K$14*Inputs!$D$60*1000</f>
        <v>12.720000000000002</v>
      </c>
      <c r="L296" s="5">
        <f>'[1]Table 21'!L$14*Inputs!$D$60*1000</f>
        <v>10.58</v>
      </c>
      <c r="M296" s="5">
        <f>'[1]Table 21'!M$14*Inputs!$D$60*1000</f>
        <v>10.7224</v>
      </c>
      <c r="N296" s="5">
        <f>'[1]Table 21'!N$14*Inputs!$D$60*1000</f>
        <v>11.606400000000001</v>
      </c>
      <c r="O296" s="5">
        <f>'[1]Table 21'!O$14*Inputs!$D$60*1000</f>
        <v>14.610000000000001</v>
      </c>
      <c r="P296" s="5">
        <f>'[1]Table 21'!P$14*Inputs!$D$60*1000</f>
        <v>9.16</v>
      </c>
      <c r="Q296" s="5">
        <f>'[1]Table 21'!Q$14*Inputs!$D$60*1000</f>
        <v>13.469999999999999</v>
      </c>
      <c r="R296" s="5">
        <f>'[1]Table 21'!R$14*Inputs!$D$60*1000</f>
        <v>14.810400000000001</v>
      </c>
      <c r="S296" s="5">
        <f>'[1]Table 21'!S$14*Inputs!$D$60*1000</f>
        <v>16.008000000000003</v>
      </c>
      <c r="T296" s="5">
        <f>'[1]Table 21'!T$14*Inputs!$D$60*1000</f>
        <v>19.720000000000002</v>
      </c>
      <c r="U296" s="5">
        <f>'[1]Table 21'!U$14*Inputs!$D$60*1000</f>
        <v>16.690000000000001</v>
      </c>
      <c r="V296" s="5">
        <f>'[1]Table 21'!V$14*Inputs!$D$60*1000</f>
        <v>19.142400000000002</v>
      </c>
      <c r="W296" s="5">
        <f>'[1]Table 21'!W$14*Inputs!$D$60*1000</f>
        <v>37.329600000000006</v>
      </c>
      <c r="Z296" s="23" t="s">
        <v>32</v>
      </c>
    </row>
    <row r="297" spans="2:26" outlineLevel="1" x14ac:dyDescent="0.25">
      <c r="B297" s="4" t="s">
        <v>21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2:26" outlineLevel="1" x14ac:dyDescent="0.25">
      <c r="B298" s="4" t="s">
        <v>26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2:26" outlineLevel="1" x14ac:dyDescent="0.25">
      <c r="B299" s="4" t="s">
        <v>25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2:26" outlineLevel="1" x14ac:dyDescent="0.25">
      <c r="B300" s="4" t="s">
        <v>0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2:26" outlineLevel="1" x14ac:dyDescent="0.25">
      <c r="B301" s="4" t="s">
        <v>27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2:26" outlineLevel="1" x14ac:dyDescent="0.25">
      <c r="B302" s="4" t="s">
        <v>28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2:26" outlineLevel="1" x14ac:dyDescent="0.25">
      <c r="B303" s="4" t="s">
        <v>22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2:26" outlineLevel="1" x14ac:dyDescent="0.25">
      <c r="B304" s="4" t="s">
        <v>29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outlineLevel="1" x14ac:dyDescent="0.25">
      <c r="B305" s="16" t="s">
        <v>13</v>
      </c>
      <c r="C305" s="21">
        <f t="shared" ref="C305:W305" si="190">SUM(C295:C304)</f>
        <v>3239.5608000000002</v>
      </c>
      <c r="D305" s="21">
        <f t="shared" si="190"/>
        <v>2741.7744000000002</v>
      </c>
      <c r="E305" s="21">
        <f t="shared" si="190"/>
        <v>2928.1736000000005</v>
      </c>
      <c r="F305" s="21">
        <f t="shared" si="190"/>
        <v>2720.7740000000003</v>
      </c>
      <c r="G305" s="21">
        <f t="shared" si="190"/>
        <v>2897.3984000000005</v>
      </c>
      <c r="H305" s="21">
        <f t="shared" si="190"/>
        <v>3150.1680000000001</v>
      </c>
      <c r="I305" s="21">
        <f t="shared" si="190"/>
        <v>2882.9184</v>
      </c>
      <c r="J305" s="21">
        <f t="shared" si="190"/>
        <v>2361.5280000000002</v>
      </c>
      <c r="K305" s="21">
        <f t="shared" si="190"/>
        <v>1975.5648000000001</v>
      </c>
      <c r="L305" s="21">
        <f t="shared" si="190"/>
        <v>1780.4023999999999</v>
      </c>
      <c r="M305" s="21">
        <f t="shared" si="190"/>
        <v>2115.9008000000003</v>
      </c>
      <c r="N305" s="21">
        <f t="shared" si="190"/>
        <v>2181.1816000000003</v>
      </c>
      <c r="O305" s="21">
        <f t="shared" si="190"/>
        <v>2449.1400000000008</v>
      </c>
      <c r="P305" s="21">
        <f t="shared" si="190"/>
        <v>2528.8100000000004</v>
      </c>
      <c r="Q305" s="21">
        <f t="shared" si="190"/>
        <v>2499.0700000000002</v>
      </c>
      <c r="R305" s="21">
        <f t="shared" si="190"/>
        <v>2235.8160000000003</v>
      </c>
      <c r="S305" s="21">
        <f t="shared" si="190"/>
        <v>2388.0163999999995</v>
      </c>
      <c r="T305" s="21">
        <f t="shared" si="190"/>
        <v>2826.73</v>
      </c>
      <c r="U305" s="21">
        <f t="shared" si="190"/>
        <v>3180.7100000000005</v>
      </c>
      <c r="V305" s="21">
        <f t="shared" si="190"/>
        <v>3064.5216000000005</v>
      </c>
      <c r="W305" s="21">
        <f t="shared" si="190"/>
        <v>3781.3512000000001</v>
      </c>
    </row>
    <row r="306" spans="1:23" outlineLevel="1" x14ac:dyDescent="0.25">
      <c r="A306" s="3" t="s">
        <v>316</v>
      </c>
      <c r="B306" s="29" t="s">
        <v>46</v>
      </c>
      <c r="C306" s="28">
        <f>C305/C290/1000</f>
        <v>9.0280425240149803E-4</v>
      </c>
      <c r="D306" s="28">
        <f t="shared" ref="D306:W306" si="191">D305/D290/1000</f>
        <v>7.8803552584005203E-4</v>
      </c>
      <c r="E306" s="28">
        <f t="shared" si="191"/>
        <v>8.9686456970517446E-4</v>
      </c>
      <c r="F306" s="28">
        <f t="shared" si="191"/>
        <v>8.924777427051434E-4</v>
      </c>
      <c r="G306" s="28">
        <f t="shared" si="191"/>
        <v>8.4752748722063931E-4</v>
      </c>
      <c r="H306" s="28">
        <f t="shared" si="191"/>
        <v>8.5018882593620461E-4</v>
      </c>
      <c r="I306" s="28">
        <f t="shared" si="191"/>
        <v>7.3022932727521397E-4</v>
      </c>
      <c r="J306" s="28">
        <f t="shared" si="191"/>
        <v>5.7646644812792656E-4</v>
      </c>
      <c r="K306" s="28">
        <f t="shared" si="191"/>
        <v>4.7771205666372973E-4</v>
      </c>
      <c r="L306" s="28">
        <f t="shared" si="191"/>
        <v>4.5757050354214193E-4</v>
      </c>
      <c r="M306" s="28">
        <f t="shared" si="191"/>
        <v>4.808991817363172E-4</v>
      </c>
      <c r="N306" s="28">
        <f t="shared" si="191"/>
        <v>4.6032933075559462E-4</v>
      </c>
      <c r="O306" s="28">
        <f t="shared" si="191"/>
        <v>4.8906172244330076E-4</v>
      </c>
      <c r="P306" s="28">
        <f t="shared" si="191"/>
        <v>5.0551780537776267E-4</v>
      </c>
      <c r="Q306" s="28">
        <f t="shared" si="191"/>
        <v>4.6860253051719342E-4</v>
      </c>
      <c r="R306" s="28">
        <f t="shared" si="191"/>
        <v>4.0228126267074355E-4</v>
      </c>
      <c r="S306" s="28">
        <f t="shared" si="191"/>
        <v>3.9102105372252103E-4</v>
      </c>
      <c r="T306" s="28">
        <f t="shared" si="191"/>
        <v>4.1820672973228037E-4</v>
      </c>
      <c r="U306" s="28">
        <f t="shared" si="191"/>
        <v>4.3408965908753869E-4</v>
      </c>
      <c r="V306" s="28">
        <f t="shared" si="191"/>
        <v>4.1178571476139099E-4</v>
      </c>
      <c r="W306" s="28">
        <f t="shared" si="191"/>
        <v>1.5577860390215976E-3</v>
      </c>
    </row>
    <row r="307" spans="1:23" outlineLevel="1" x14ac:dyDescent="0.25"/>
    <row r="308" spans="1:23" outlineLevel="1" x14ac:dyDescent="0.25">
      <c r="B308" s="4" t="s">
        <v>23</v>
      </c>
      <c r="C308" s="12">
        <f t="shared" ref="C308:W308" si="192">IFERROR(C295/C305,0)</f>
        <v>0.99630270868816528</v>
      </c>
      <c r="D308" s="12">
        <f t="shared" si="192"/>
        <v>0.99484246406268872</v>
      </c>
      <c r="E308" s="12">
        <f t="shared" si="192"/>
        <v>0.99506340744278277</v>
      </c>
      <c r="F308" s="12">
        <f t="shared" si="192"/>
        <v>0.99505508359018424</v>
      </c>
      <c r="G308" s="12">
        <f t="shared" si="192"/>
        <v>0.99567225549651706</v>
      </c>
      <c r="H308" s="12">
        <f t="shared" si="192"/>
        <v>0.99541357794250973</v>
      </c>
      <c r="I308" s="12">
        <f t="shared" si="192"/>
        <v>0.99558225442662551</v>
      </c>
      <c r="J308" s="12">
        <f t="shared" si="192"/>
        <v>0.99366139211561322</v>
      </c>
      <c r="K308" s="12">
        <f t="shared" si="192"/>
        <v>0.99356133496608157</v>
      </c>
      <c r="L308" s="12">
        <f t="shared" si="192"/>
        <v>0.99405752317565965</v>
      </c>
      <c r="M308" s="12">
        <f t="shared" si="192"/>
        <v>0.99493246564300175</v>
      </c>
      <c r="N308" s="12">
        <f t="shared" si="192"/>
        <v>0.99467884746506197</v>
      </c>
      <c r="O308" s="12">
        <f t="shared" si="192"/>
        <v>0.99403464073103209</v>
      </c>
      <c r="P308" s="12">
        <f t="shared" si="192"/>
        <v>0.99637774289092507</v>
      </c>
      <c r="Q308" s="12">
        <f t="shared" si="192"/>
        <v>0.99460999491810964</v>
      </c>
      <c r="R308" s="12">
        <f t="shared" si="192"/>
        <v>0.99337584130357781</v>
      </c>
      <c r="S308" s="12">
        <f t="shared" si="192"/>
        <v>0.99329652844930216</v>
      </c>
      <c r="T308" s="12">
        <f t="shared" si="192"/>
        <v>0.99302374121334558</v>
      </c>
      <c r="U308" s="12">
        <f t="shared" si="192"/>
        <v>0.99475274388422708</v>
      </c>
      <c r="V308" s="12">
        <f t="shared" si="192"/>
        <v>0.99375354378314706</v>
      </c>
      <c r="W308" s="12">
        <f t="shared" si="192"/>
        <v>0.99012797330224178</v>
      </c>
    </row>
    <row r="309" spans="1:23" outlineLevel="1" x14ac:dyDescent="0.25">
      <c r="B309" s="4" t="s">
        <v>24</v>
      </c>
      <c r="C309" s="12">
        <f t="shared" ref="C309:W309" si="193">IFERROR(C296/C305,0)</f>
        <v>3.697291311834616E-3</v>
      </c>
      <c r="D309" s="12">
        <f t="shared" si="193"/>
        <v>5.1575359373112542E-3</v>
      </c>
      <c r="E309" s="12">
        <f t="shared" si="193"/>
        <v>4.936592557217236E-3</v>
      </c>
      <c r="F309" s="12">
        <f t="shared" si="193"/>
        <v>4.9449164098157358E-3</v>
      </c>
      <c r="G309" s="12">
        <f t="shared" si="193"/>
        <v>4.327744503482848E-3</v>
      </c>
      <c r="H309" s="12">
        <f t="shared" si="193"/>
        <v>4.5864220574902675E-3</v>
      </c>
      <c r="I309" s="12">
        <f t="shared" si="193"/>
        <v>4.417745573374536E-3</v>
      </c>
      <c r="J309" s="12">
        <f t="shared" si="193"/>
        <v>6.3386078843867188E-3</v>
      </c>
      <c r="K309" s="12">
        <f t="shared" si="193"/>
        <v>6.4386650339184025E-3</v>
      </c>
      <c r="L309" s="12">
        <f t="shared" si="193"/>
        <v>5.9424768243403854E-3</v>
      </c>
      <c r="M309" s="12">
        <f t="shared" si="193"/>
        <v>5.0675343569982099E-3</v>
      </c>
      <c r="N309" s="12">
        <f t="shared" si="193"/>
        <v>5.3211525349379429E-3</v>
      </c>
      <c r="O309" s="12">
        <f t="shared" si="193"/>
        <v>5.9653592689678809E-3</v>
      </c>
      <c r="P309" s="12">
        <f t="shared" si="193"/>
        <v>3.6222571090750188E-3</v>
      </c>
      <c r="Q309" s="12">
        <f t="shared" si="193"/>
        <v>5.3900050818904621E-3</v>
      </c>
      <c r="R309" s="12">
        <f t="shared" si="193"/>
        <v>6.624158696422246E-3</v>
      </c>
      <c r="S309" s="12">
        <f t="shared" si="193"/>
        <v>6.7034715506978952E-3</v>
      </c>
      <c r="T309" s="12">
        <f t="shared" si="193"/>
        <v>6.9762587866545453E-3</v>
      </c>
      <c r="U309" s="12">
        <f t="shared" si="193"/>
        <v>5.2472561157728935E-3</v>
      </c>
      <c r="V309" s="12">
        <f t="shared" si="193"/>
        <v>6.2464562168529011E-3</v>
      </c>
      <c r="W309" s="12">
        <f t="shared" si="193"/>
        <v>9.8720266977581992E-3</v>
      </c>
    </row>
    <row r="310" spans="1:23" outlineLevel="1" x14ac:dyDescent="0.25">
      <c r="B310" s="4" t="s">
        <v>21</v>
      </c>
      <c r="C310" s="12">
        <f t="shared" ref="C310:W310" si="194">IFERROR(C297/C305,0)</f>
        <v>0</v>
      </c>
      <c r="D310" s="12">
        <f t="shared" si="194"/>
        <v>0</v>
      </c>
      <c r="E310" s="12">
        <f t="shared" si="194"/>
        <v>0</v>
      </c>
      <c r="F310" s="12">
        <f t="shared" si="194"/>
        <v>0</v>
      </c>
      <c r="G310" s="12">
        <f t="shared" si="194"/>
        <v>0</v>
      </c>
      <c r="H310" s="12">
        <f t="shared" si="194"/>
        <v>0</v>
      </c>
      <c r="I310" s="12">
        <f t="shared" si="194"/>
        <v>0</v>
      </c>
      <c r="J310" s="12">
        <f t="shared" si="194"/>
        <v>0</v>
      </c>
      <c r="K310" s="12">
        <f t="shared" si="194"/>
        <v>0</v>
      </c>
      <c r="L310" s="12">
        <f t="shared" si="194"/>
        <v>0</v>
      </c>
      <c r="M310" s="12">
        <f t="shared" si="194"/>
        <v>0</v>
      </c>
      <c r="N310" s="12">
        <f t="shared" si="194"/>
        <v>0</v>
      </c>
      <c r="O310" s="12">
        <f t="shared" si="194"/>
        <v>0</v>
      </c>
      <c r="P310" s="12">
        <f t="shared" si="194"/>
        <v>0</v>
      </c>
      <c r="Q310" s="12">
        <f t="shared" si="194"/>
        <v>0</v>
      </c>
      <c r="R310" s="12">
        <f t="shared" si="194"/>
        <v>0</v>
      </c>
      <c r="S310" s="12">
        <f t="shared" si="194"/>
        <v>0</v>
      </c>
      <c r="T310" s="12">
        <f t="shared" si="194"/>
        <v>0</v>
      </c>
      <c r="U310" s="12">
        <f t="shared" si="194"/>
        <v>0</v>
      </c>
      <c r="V310" s="12">
        <f t="shared" si="194"/>
        <v>0</v>
      </c>
      <c r="W310" s="12">
        <f t="shared" si="194"/>
        <v>0</v>
      </c>
    </row>
    <row r="311" spans="1:23" outlineLevel="1" x14ac:dyDescent="0.25">
      <c r="B311" s="4" t="s">
        <v>26</v>
      </c>
      <c r="C311" s="12">
        <f t="shared" ref="C311:W311" si="195">IFERROR(C298/C305,0)</f>
        <v>0</v>
      </c>
      <c r="D311" s="12">
        <f t="shared" si="195"/>
        <v>0</v>
      </c>
      <c r="E311" s="12">
        <f t="shared" si="195"/>
        <v>0</v>
      </c>
      <c r="F311" s="12">
        <f t="shared" si="195"/>
        <v>0</v>
      </c>
      <c r="G311" s="12">
        <f t="shared" si="195"/>
        <v>0</v>
      </c>
      <c r="H311" s="12">
        <f t="shared" si="195"/>
        <v>0</v>
      </c>
      <c r="I311" s="12">
        <f t="shared" si="195"/>
        <v>0</v>
      </c>
      <c r="J311" s="12">
        <f t="shared" si="195"/>
        <v>0</v>
      </c>
      <c r="K311" s="12">
        <f t="shared" si="195"/>
        <v>0</v>
      </c>
      <c r="L311" s="12">
        <f t="shared" si="195"/>
        <v>0</v>
      </c>
      <c r="M311" s="12">
        <f t="shared" si="195"/>
        <v>0</v>
      </c>
      <c r="N311" s="12">
        <f t="shared" si="195"/>
        <v>0</v>
      </c>
      <c r="O311" s="12">
        <f t="shared" si="195"/>
        <v>0</v>
      </c>
      <c r="P311" s="12">
        <f t="shared" si="195"/>
        <v>0</v>
      </c>
      <c r="Q311" s="12">
        <f t="shared" si="195"/>
        <v>0</v>
      </c>
      <c r="R311" s="12">
        <f t="shared" si="195"/>
        <v>0</v>
      </c>
      <c r="S311" s="12">
        <f t="shared" si="195"/>
        <v>0</v>
      </c>
      <c r="T311" s="12">
        <f t="shared" si="195"/>
        <v>0</v>
      </c>
      <c r="U311" s="12">
        <f t="shared" si="195"/>
        <v>0</v>
      </c>
      <c r="V311" s="12">
        <f t="shared" si="195"/>
        <v>0</v>
      </c>
      <c r="W311" s="12">
        <f t="shared" si="195"/>
        <v>0</v>
      </c>
    </row>
    <row r="312" spans="1:23" outlineLevel="1" x14ac:dyDescent="0.25">
      <c r="B312" s="4" t="s">
        <v>25</v>
      </c>
      <c r="C312" s="12">
        <f t="shared" ref="C312:W312" si="196">IFERROR(C299/C305,0)</f>
        <v>0</v>
      </c>
      <c r="D312" s="12">
        <f t="shared" si="196"/>
        <v>0</v>
      </c>
      <c r="E312" s="12">
        <f t="shared" si="196"/>
        <v>0</v>
      </c>
      <c r="F312" s="12">
        <f t="shared" si="196"/>
        <v>0</v>
      </c>
      <c r="G312" s="12">
        <f t="shared" si="196"/>
        <v>0</v>
      </c>
      <c r="H312" s="12">
        <f t="shared" si="196"/>
        <v>0</v>
      </c>
      <c r="I312" s="12">
        <f t="shared" si="196"/>
        <v>0</v>
      </c>
      <c r="J312" s="12">
        <f t="shared" si="196"/>
        <v>0</v>
      </c>
      <c r="K312" s="12">
        <f t="shared" si="196"/>
        <v>0</v>
      </c>
      <c r="L312" s="12">
        <f t="shared" si="196"/>
        <v>0</v>
      </c>
      <c r="M312" s="12">
        <f t="shared" si="196"/>
        <v>0</v>
      </c>
      <c r="N312" s="12">
        <f t="shared" si="196"/>
        <v>0</v>
      </c>
      <c r="O312" s="12">
        <f t="shared" si="196"/>
        <v>0</v>
      </c>
      <c r="P312" s="12">
        <f t="shared" si="196"/>
        <v>0</v>
      </c>
      <c r="Q312" s="12">
        <f t="shared" si="196"/>
        <v>0</v>
      </c>
      <c r="R312" s="12">
        <f t="shared" si="196"/>
        <v>0</v>
      </c>
      <c r="S312" s="12">
        <f t="shared" si="196"/>
        <v>0</v>
      </c>
      <c r="T312" s="12">
        <f t="shared" si="196"/>
        <v>0</v>
      </c>
      <c r="U312" s="12">
        <f t="shared" si="196"/>
        <v>0</v>
      </c>
      <c r="V312" s="12">
        <f t="shared" si="196"/>
        <v>0</v>
      </c>
      <c r="W312" s="12">
        <f t="shared" si="196"/>
        <v>0</v>
      </c>
    </row>
    <row r="313" spans="1:23" outlineLevel="1" x14ac:dyDescent="0.25">
      <c r="B313" s="4" t="s">
        <v>0</v>
      </c>
      <c r="C313" s="12">
        <f t="shared" ref="C313:W313" si="197">IFERROR(C300/C305,0)</f>
        <v>0</v>
      </c>
      <c r="D313" s="12">
        <f t="shared" si="197"/>
        <v>0</v>
      </c>
      <c r="E313" s="12">
        <f t="shared" si="197"/>
        <v>0</v>
      </c>
      <c r="F313" s="12">
        <f t="shared" si="197"/>
        <v>0</v>
      </c>
      <c r="G313" s="12">
        <f t="shared" si="197"/>
        <v>0</v>
      </c>
      <c r="H313" s="12">
        <f t="shared" si="197"/>
        <v>0</v>
      </c>
      <c r="I313" s="12">
        <f t="shared" si="197"/>
        <v>0</v>
      </c>
      <c r="J313" s="12">
        <f t="shared" si="197"/>
        <v>0</v>
      </c>
      <c r="K313" s="12">
        <f t="shared" si="197"/>
        <v>0</v>
      </c>
      <c r="L313" s="12">
        <f t="shared" si="197"/>
        <v>0</v>
      </c>
      <c r="M313" s="12">
        <f t="shared" si="197"/>
        <v>0</v>
      </c>
      <c r="N313" s="12">
        <f t="shared" si="197"/>
        <v>0</v>
      </c>
      <c r="O313" s="12">
        <f t="shared" si="197"/>
        <v>0</v>
      </c>
      <c r="P313" s="12">
        <f t="shared" si="197"/>
        <v>0</v>
      </c>
      <c r="Q313" s="12">
        <f t="shared" si="197"/>
        <v>0</v>
      </c>
      <c r="R313" s="12">
        <f t="shared" si="197"/>
        <v>0</v>
      </c>
      <c r="S313" s="12">
        <f t="shared" si="197"/>
        <v>0</v>
      </c>
      <c r="T313" s="12">
        <f t="shared" si="197"/>
        <v>0</v>
      </c>
      <c r="U313" s="12">
        <f t="shared" si="197"/>
        <v>0</v>
      </c>
      <c r="V313" s="12">
        <f t="shared" si="197"/>
        <v>0</v>
      </c>
      <c r="W313" s="12">
        <f t="shared" si="197"/>
        <v>0</v>
      </c>
    </row>
    <row r="314" spans="1:23" outlineLevel="1" x14ac:dyDescent="0.25">
      <c r="B314" s="4" t="s">
        <v>27</v>
      </c>
      <c r="C314" s="12">
        <f t="shared" ref="C314:W314" si="198">IFERROR(C301/C305,0)</f>
        <v>0</v>
      </c>
      <c r="D314" s="12">
        <f t="shared" si="198"/>
        <v>0</v>
      </c>
      <c r="E314" s="12">
        <f t="shared" si="198"/>
        <v>0</v>
      </c>
      <c r="F314" s="12">
        <f t="shared" si="198"/>
        <v>0</v>
      </c>
      <c r="G314" s="12">
        <f t="shared" si="198"/>
        <v>0</v>
      </c>
      <c r="H314" s="12">
        <f t="shared" si="198"/>
        <v>0</v>
      </c>
      <c r="I314" s="12">
        <f t="shared" si="198"/>
        <v>0</v>
      </c>
      <c r="J314" s="12">
        <f t="shared" si="198"/>
        <v>0</v>
      </c>
      <c r="K314" s="12">
        <f t="shared" si="198"/>
        <v>0</v>
      </c>
      <c r="L314" s="12">
        <f t="shared" si="198"/>
        <v>0</v>
      </c>
      <c r="M314" s="12">
        <f t="shared" si="198"/>
        <v>0</v>
      </c>
      <c r="N314" s="12">
        <f t="shared" si="198"/>
        <v>0</v>
      </c>
      <c r="O314" s="12">
        <f t="shared" si="198"/>
        <v>0</v>
      </c>
      <c r="P314" s="12">
        <f t="shared" si="198"/>
        <v>0</v>
      </c>
      <c r="Q314" s="12">
        <f t="shared" si="198"/>
        <v>0</v>
      </c>
      <c r="R314" s="12">
        <f t="shared" si="198"/>
        <v>0</v>
      </c>
      <c r="S314" s="12">
        <f t="shared" si="198"/>
        <v>0</v>
      </c>
      <c r="T314" s="12">
        <f t="shared" si="198"/>
        <v>0</v>
      </c>
      <c r="U314" s="12">
        <f t="shared" si="198"/>
        <v>0</v>
      </c>
      <c r="V314" s="12">
        <f t="shared" si="198"/>
        <v>0</v>
      </c>
      <c r="W314" s="12">
        <f t="shared" si="198"/>
        <v>0</v>
      </c>
    </row>
    <row r="315" spans="1:23" outlineLevel="1" x14ac:dyDescent="0.25">
      <c r="B315" s="4" t="s">
        <v>28</v>
      </c>
      <c r="C315" s="12">
        <f t="shared" ref="C315:W315" si="199">IFERROR(C302/C305,0)</f>
        <v>0</v>
      </c>
      <c r="D315" s="12">
        <f t="shared" si="199"/>
        <v>0</v>
      </c>
      <c r="E315" s="12">
        <f t="shared" si="199"/>
        <v>0</v>
      </c>
      <c r="F315" s="12">
        <f t="shared" si="199"/>
        <v>0</v>
      </c>
      <c r="G315" s="12">
        <f t="shared" si="199"/>
        <v>0</v>
      </c>
      <c r="H315" s="12">
        <f t="shared" si="199"/>
        <v>0</v>
      </c>
      <c r="I315" s="12">
        <f t="shared" si="199"/>
        <v>0</v>
      </c>
      <c r="J315" s="12">
        <f t="shared" si="199"/>
        <v>0</v>
      </c>
      <c r="K315" s="12">
        <f t="shared" si="199"/>
        <v>0</v>
      </c>
      <c r="L315" s="12">
        <f t="shared" si="199"/>
        <v>0</v>
      </c>
      <c r="M315" s="12">
        <f t="shared" si="199"/>
        <v>0</v>
      </c>
      <c r="N315" s="12">
        <f t="shared" si="199"/>
        <v>0</v>
      </c>
      <c r="O315" s="12">
        <f t="shared" si="199"/>
        <v>0</v>
      </c>
      <c r="P315" s="12">
        <f t="shared" si="199"/>
        <v>0</v>
      </c>
      <c r="Q315" s="12">
        <f t="shared" si="199"/>
        <v>0</v>
      </c>
      <c r="R315" s="12">
        <f t="shared" si="199"/>
        <v>0</v>
      </c>
      <c r="S315" s="12">
        <f t="shared" si="199"/>
        <v>0</v>
      </c>
      <c r="T315" s="12">
        <f t="shared" si="199"/>
        <v>0</v>
      </c>
      <c r="U315" s="12">
        <f t="shared" si="199"/>
        <v>0</v>
      </c>
      <c r="V315" s="12">
        <f t="shared" si="199"/>
        <v>0</v>
      </c>
      <c r="W315" s="12">
        <f t="shared" si="199"/>
        <v>0</v>
      </c>
    </row>
    <row r="316" spans="1:23" outlineLevel="1" x14ac:dyDescent="0.25">
      <c r="B316" s="4" t="s">
        <v>22</v>
      </c>
      <c r="C316" s="12">
        <f t="shared" ref="C316:W316" si="200">IFERROR(C303/C305,0)</f>
        <v>0</v>
      </c>
      <c r="D316" s="12">
        <f t="shared" si="200"/>
        <v>0</v>
      </c>
      <c r="E316" s="12">
        <f t="shared" si="200"/>
        <v>0</v>
      </c>
      <c r="F316" s="12">
        <f t="shared" si="200"/>
        <v>0</v>
      </c>
      <c r="G316" s="12">
        <f t="shared" si="200"/>
        <v>0</v>
      </c>
      <c r="H316" s="12">
        <f t="shared" si="200"/>
        <v>0</v>
      </c>
      <c r="I316" s="12">
        <f t="shared" si="200"/>
        <v>0</v>
      </c>
      <c r="J316" s="12">
        <f t="shared" si="200"/>
        <v>0</v>
      </c>
      <c r="K316" s="12">
        <f t="shared" si="200"/>
        <v>0</v>
      </c>
      <c r="L316" s="12">
        <f t="shared" si="200"/>
        <v>0</v>
      </c>
      <c r="M316" s="12">
        <f t="shared" si="200"/>
        <v>0</v>
      </c>
      <c r="N316" s="12">
        <f t="shared" si="200"/>
        <v>0</v>
      </c>
      <c r="O316" s="12">
        <f t="shared" si="200"/>
        <v>0</v>
      </c>
      <c r="P316" s="12">
        <f t="shared" si="200"/>
        <v>0</v>
      </c>
      <c r="Q316" s="12">
        <f t="shared" si="200"/>
        <v>0</v>
      </c>
      <c r="R316" s="12">
        <f t="shared" si="200"/>
        <v>0</v>
      </c>
      <c r="S316" s="12">
        <f t="shared" si="200"/>
        <v>0</v>
      </c>
      <c r="T316" s="12">
        <f t="shared" si="200"/>
        <v>0</v>
      </c>
      <c r="U316" s="12">
        <f t="shared" si="200"/>
        <v>0</v>
      </c>
      <c r="V316" s="12">
        <f t="shared" si="200"/>
        <v>0</v>
      </c>
      <c r="W316" s="12">
        <f t="shared" si="200"/>
        <v>0</v>
      </c>
    </row>
    <row r="317" spans="1:23" outlineLevel="1" x14ac:dyDescent="0.25">
      <c r="B317" s="4" t="s">
        <v>29</v>
      </c>
      <c r="C317" s="12">
        <f t="shared" ref="C317:W317" si="201">IFERROR(C304/C305,0)</f>
        <v>0</v>
      </c>
      <c r="D317" s="12">
        <f t="shared" si="201"/>
        <v>0</v>
      </c>
      <c r="E317" s="12">
        <f t="shared" si="201"/>
        <v>0</v>
      </c>
      <c r="F317" s="12">
        <f t="shared" si="201"/>
        <v>0</v>
      </c>
      <c r="G317" s="12">
        <f t="shared" si="201"/>
        <v>0</v>
      </c>
      <c r="H317" s="12">
        <f t="shared" si="201"/>
        <v>0</v>
      </c>
      <c r="I317" s="12">
        <f t="shared" si="201"/>
        <v>0</v>
      </c>
      <c r="J317" s="12">
        <f t="shared" si="201"/>
        <v>0</v>
      </c>
      <c r="K317" s="12">
        <f t="shared" si="201"/>
        <v>0</v>
      </c>
      <c r="L317" s="12">
        <f t="shared" si="201"/>
        <v>0</v>
      </c>
      <c r="M317" s="12">
        <f t="shared" si="201"/>
        <v>0</v>
      </c>
      <c r="N317" s="12">
        <f t="shared" si="201"/>
        <v>0</v>
      </c>
      <c r="O317" s="12">
        <f t="shared" si="201"/>
        <v>0</v>
      </c>
      <c r="P317" s="12">
        <f t="shared" si="201"/>
        <v>0</v>
      </c>
      <c r="Q317" s="12">
        <f t="shared" si="201"/>
        <v>0</v>
      </c>
      <c r="R317" s="12">
        <f t="shared" si="201"/>
        <v>0</v>
      </c>
      <c r="S317" s="12">
        <f t="shared" si="201"/>
        <v>0</v>
      </c>
      <c r="T317" s="12">
        <f t="shared" si="201"/>
        <v>0</v>
      </c>
      <c r="U317" s="12">
        <f t="shared" si="201"/>
        <v>0</v>
      </c>
      <c r="V317" s="12">
        <f t="shared" si="201"/>
        <v>0</v>
      </c>
      <c r="W317" s="12">
        <f t="shared" si="201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C1878-B44D-430B-9321-9593FA75E7A5}">
  <sheetPr>
    <tabColor rgb="FF002060"/>
    <outlinePr summaryBelow="0"/>
  </sheetPr>
  <dimension ref="A1:AB317"/>
  <sheetViews>
    <sheetView tabSelected="1" zoomScale="85" zoomScaleNormal="85" workbookViewId="0">
      <pane xSplit="2" ySplit="1" topLeftCell="C2" activePane="bottomRight" state="frozen"/>
      <selection activeCell="D295" sqref="D295"/>
      <selection pane="topRight" activeCell="D295" sqref="D295"/>
      <selection pane="bottomLeft" activeCell="D295" sqref="D295"/>
      <selection pane="bottomRight" activeCell="C2" sqref="C2"/>
    </sheetView>
  </sheetViews>
  <sheetFormatPr defaultColWidth="9.109375" defaultRowHeight="13.2" outlineLevelRow="1" x14ac:dyDescent="0.25"/>
  <cols>
    <col min="1" max="1" width="9.6640625" style="1" customWidth="1"/>
    <col min="2" max="2" width="37.33203125" style="1" bestFit="1" customWidth="1"/>
    <col min="3" max="23" width="9.6640625" style="1" customWidth="1"/>
    <col min="24" max="24" width="4.6640625" style="1" customWidth="1"/>
    <col min="25" max="25" width="39.88671875" style="1" customWidth="1"/>
    <col min="26" max="26" width="46.44140625" bestFit="1" customWidth="1"/>
    <col min="27" max="27" width="4.6640625" style="1" customWidth="1"/>
    <col min="28" max="28" width="8.6640625" style="1" customWidth="1"/>
    <col min="29" max="16384" width="9.109375" style="1"/>
  </cols>
  <sheetData>
    <row r="1" spans="1:28" ht="46.95" customHeight="1" thickBot="1" x14ac:dyDescent="0.3">
      <c r="A1" s="30" t="s">
        <v>291</v>
      </c>
      <c r="B1" s="30" t="s">
        <v>17</v>
      </c>
      <c r="C1" s="2">
        <v>2000</v>
      </c>
      <c r="D1" s="2">
        <v>2001</v>
      </c>
      <c r="E1" s="2">
        <v>2002</v>
      </c>
      <c r="F1" s="2">
        <v>2003</v>
      </c>
      <c r="G1" s="2">
        <v>2004</v>
      </c>
      <c r="H1" s="2">
        <v>2005</v>
      </c>
      <c r="I1" s="2">
        <v>2006</v>
      </c>
      <c r="J1" s="2">
        <v>2007</v>
      </c>
      <c r="K1" s="2">
        <v>2008</v>
      </c>
      <c r="L1" s="2">
        <v>2009</v>
      </c>
      <c r="M1" s="2">
        <v>2010</v>
      </c>
      <c r="N1" s="2">
        <v>2011</v>
      </c>
      <c r="O1" s="2">
        <v>2012</v>
      </c>
      <c r="P1" s="2">
        <v>2013</v>
      </c>
      <c r="Q1" s="2">
        <v>2014</v>
      </c>
      <c r="R1" s="2">
        <v>2015</v>
      </c>
      <c r="S1" s="2">
        <v>2016</v>
      </c>
      <c r="T1" s="2">
        <v>2017</v>
      </c>
      <c r="U1" s="2">
        <v>2018</v>
      </c>
      <c r="V1" s="2">
        <v>2019</v>
      </c>
      <c r="W1" s="2">
        <v>2020</v>
      </c>
      <c r="X1" s="2"/>
      <c r="Y1" s="2" t="s">
        <v>52</v>
      </c>
      <c r="Z1" s="2" t="s">
        <v>51</v>
      </c>
      <c r="AA1" s="2"/>
      <c r="AB1" s="2" t="s">
        <v>53</v>
      </c>
    </row>
    <row r="2" spans="1:28" s="32" customFormat="1" ht="13.8" thickTop="1" x14ac:dyDescent="0.25">
      <c r="A2" s="31" t="s">
        <v>8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AA2" s="31"/>
      <c r="AB2" s="31"/>
    </row>
    <row r="3" spans="1:28" outlineLevel="1" x14ac:dyDescent="0.25">
      <c r="A3" s="6"/>
      <c r="B3" s="22" t="s">
        <v>31</v>
      </c>
      <c r="C3" s="5">
        <f>SUM(BC:NL!C3)</f>
        <v>611672.3342182436</v>
      </c>
      <c r="D3" s="5">
        <f>SUM(BC:NL!D3)</f>
        <v>603088.45109977433</v>
      </c>
      <c r="E3" s="5">
        <f>SUM(BC:NL!E3)</f>
        <v>604693.36016098806</v>
      </c>
      <c r="F3" s="5">
        <f>SUM(BC:NL!F3)</f>
        <v>628553.00181034324</v>
      </c>
      <c r="G3" s="5">
        <f>SUM(BC:NL!G3)</f>
        <v>666785.17437660054</v>
      </c>
      <c r="H3" s="5">
        <f>SUM(BC:NL!H3)</f>
        <v>692138.89424972201</v>
      </c>
      <c r="I3" s="5">
        <f>SUM(BC:NL!I3)</f>
        <v>691159.29060777568</v>
      </c>
      <c r="J3" s="5">
        <f>SUM(BC:NL!J3)</f>
        <v>698641.40056952077</v>
      </c>
      <c r="K3" s="5">
        <f>SUM(BC:NL!K3)</f>
        <v>679267.00416434312</v>
      </c>
      <c r="L3" s="5">
        <f>SUM(BC:NL!L3)</f>
        <v>617187.06959036877</v>
      </c>
      <c r="M3" s="5">
        <f>SUM(BC:NL!M3)</f>
        <v>682200.53871328034</v>
      </c>
      <c r="N3" s="5">
        <f>SUM(BC:NL!N3)</f>
        <v>699421.550628684</v>
      </c>
      <c r="O3" s="5">
        <f>SUM(BC:NL!O3)</f>
        <v>730060.92951572745</v>
      </c>
      <c r="P3" s="5">
        <f>SUM(BC:NL!P3)</f>
        <v>760617.30488207447</v>
      </c>
      <c r="Q3" s="5">
        <f>SUM(BC:NL!Q3)</f>
        <v>807077.42617456918</v>
      </c>
      <c r="R3" s="5">
        <f>SUM(BC:NL!R3)</f>
        <v>812261.14407419122</v>
      </c>
      <c r="S3" s="5">
        <f>SUM(BC:NL!S3)</f>
        <v>816146.91786112613</v>
      </c>
      <c r="T3" s="5">
        <f>SUM(BC:NL!T3)</f>
        <v>852826.67074735253</v>
      </c>
      <c r="U3" s="5">
        <f>SUM(BC:NL!U3)</f>
        <v>852424.01846024662</v>
      </c>
      <c r="V3" s="5">
        <f>SUM(BC:NL!V3)</f>
        <v>867914.54663391213</v>
      </c>
      <c r="W3" s="5">
        <f>SUM(BC:NL!W3)</f>
        <v>810449.69950394228</v>
      </c>
      <c r="Z3" s="23"/>
    </row>
    <row r="4" spans="1:28" outlineLevel="1" x14ac:dyDescent="0.25">
      <c r="A4" s="6"/>
      <c r="B4" s="8" t="s">
        <v>30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28" outlineLevel="1" x14ac:dyDescent="0.25">
      <c r="A5" s="6"/>
      <c r="B5" s="8" t="s">
        <v>43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</row>
    <row r="6" spans="1:28" outlineLevel="1" x14ac:dyDescent="0.25">
      <c r="A6" s="6"/>
      <c r="B6" s="8" t="s">
        <v>44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28" outlineLevel="1" x14ac:dyDescent="0.25">
      <c r="A7" s="6"/>
      <c r="B7" s="8" t="s">
        <v>45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</row>
    <row r="8" spans="1:28" outlineLevel="1" x14ac:dyDescent="0.25">
      <c r="A8" s="6"/>
      <c r="B8" s="8" t="s">
        <v>47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spans="1:28" outlineLevel="1" x14ac:dyDescent="0.25"/>
    <row r="10" spans="1:28" outlineLevel="1" x14ac:dyDescent="0.25">
      <c r="B10" s="9" t="s">
        <v>19</v>
      </c>
      <c r="C10" s="14"/>
    </row>
    <row r="11" spans="1:28" outlineLevel="1" x14ac:dyDescent="0.25">
      <c r="B11" s="4" t="s">
        <v>23</v>
      </c>
      <c r="C11" s="5">
        <f t="shared" ref="C11:W20" si="0">C45+C147+C257+C295</f>
        <v>3227.5832</v>
      </c>
      <c r="D11" s="5">
        <f t="shared" si="0"/>
        <v>2727.6336000000001</v>
      </c>
      <c r="E11" s="5">
        <f t="shared" si="0"/>
        <v>2913.7184000000007</v>
      </c>
      <c r="F11" s="5">
        <f t="shared" si="0"/>
        <v>2707.32</v>
      </c>
      <c r="G11" s="5">
        <f t="shared" si="0"/>
        <v>2884.8592000000003</v>
      </c>
      <c r="H11" s="5">
        <f t="shared" si="0"/>
        <v>3135.7200000000003</v>
      </c>
      <c r="I11" s="5">
        <f t="shared" si="0"/>
        <v>2870.1824000000001</v>
      </c>
      <c r="J11" s="5">
        <f t="shared" si="0"/>
        <v>2346.5592000000001</v>
      </c>
      <c r="K11" s="5">
        <f t="shared" si="0"/>
        <v>1962.8448000000001</v>
      </c>
      <c r="L11" s="5">
        <f t="shared" si="0"/>
        <v>1769.8224</v>
      </c>
      <c r="M11" s="5">
        <f t="shared" si="0"/>
        <v>2105.1784000000002</v>
      </c>
      <c r="N11" s="5">
        <f t="shared" si="0"/>
        <v>2169.5752000000002</v>
      </c>
      <c r="O11" s="5">
        <f t="shared" si="0"/>
        <v>2434.5300000000007</v>
      </c>
      <c r="P11" s="5">
        <f t="shared" si="0"/>
        <v>2519.6500000000005</v>
      </c>
      <c r="Q11" s="5">
        <f t="shared" si="0"/>
        <v>2485.6000000000004</v>
      </c>
      <c r="R11" s="5">
        <f t="shared" si="0"/>
        <v>2221.0056000000004</v>
      </c>
      <c r="S11" s="5">
        <f t="shared" si="0"/>
        <v>2372.0083999999997</v>
      </c>
      <c r="T11" s="5">
        <f t="shared" si="0"/>
        <v>2807.01</v>
      </c>
      <c r="U11" s="5">
        <f t="shared" si="0"/>
        <v>3164.0200000000004</v>
      </c>
      <c r="V11" s="5">
        <f t="shared" si="0"/>
        <v>3045.3792000000003</v>
      </c>
      <c r="W11" s="5">
        <f t="shared" si="0"/>
        <v>3744.0216</v>
      </c>
    </row>
    <row r="12" spans="1:28" outlineLevel="1" x14ac:dyDescent="0.25">
      <c r="B12" s="4" t="s">
        <v>24</v>
      </c>
      <c r="C12" s="5">
        <f t="shared" si="0"/>
        <v>11.977599999999999</v>
      </c>
      <c r="D12" s="5">
        <f t="shared" si="0"/>
        <v>14.140800000000002</v>
      </c>
      <c r="E12" s="5">
        <f t="shared" si="0"/>
        <v>14.455200000000001</v>
      </c>
      <c r="F12" s="5">
        <f t="shared" si="0"/>
        <v>13.454000000000001</v>
      </c>
      <c r="G12" s="5">
        <f t="shared" si="0"/>
        <v>12.539200000000001</v>
      </c>
      <c r="H12" s="5">
        <f t="shared" si="0"/>
        <v>14.448</v>
      </c>
      <c r="I12" s="5">
        <f t="shared" si="0"/>
        <v>12.736000000000001</v>
      </c>
      <c r="J12" s="5">
        <f t="shared" si="0"/>
        <v>14.9688</v>
      </c>
      <c r="K12" s="5">
        <f t="shared" si="0"/>
        <v>12.720000000000002</v>
      </c>
      <c r="L12" s="5">
        <f t="shared" si="0"/>
        <v>10.58</v>
      </c>
      <c r="M12" s="5">
        <f t="shared" si="0"/>
        <v>10.7224</v>
      </c>
      <c r="N12" s="5">
        <f t="shared" si="0"/>
        <v>11.606400000000001</v>
      </c>
      <c r="O12" s="5">
        <f t="shared" si="0"/>
        <v>14.610000000000001</v>
      </c>
      <c r="P12" s="5">
        <f t="shared" si="0"/>
        <v>9.16</v>
      </c>
      <c r="Q12" s="5">
        <f t="shared" si="0"/>
        <v>13.469999999999999</v>
      </c>
      <c r="R12" s="5">
        <f t="shared" si="0"/>
        <v>14.810400000000001</v>
      </c>
      <c r="S12" s="5">
        <f t="shared" si="0"/>
        <v>16.008000000000003</v>
      </c>
      <c r="T12" s="5">
        <f t="shared" si="0"/>
        <v>19.720000000000002</v>
      </c>
      <c r="U12" s="5">
        <f t="shared" si="0"/>
        <v>16.690000000000001</v>
      </c>
      <c r="V12" s="5">
        <f t="shared" si="0"/>
        <v>19.142400000000002</v>
      </c>
      <c r="W12" s="5">
        <f t="shared" si="0"/>
        <v>37.329600000000006</v>
      </c>
    </row>
    <row r="13" spans="1:28" outlineLevel="1" x14ac:dyDescent="0.25">
      <c r="B13" s="4" t="s">
        <v>21</v>
      </c>
      <c r="C13" s="5">
        <f t="shared" si="0"/>
        <v>584996.69999999995</v>
      </c>
      <c r="D13" s="5">
        <f t="shared" si="0"/>
        <v>571509.69799999997</v>
      </c>
      <c r="E13" s="5">
        <f t="shared" si="0"/>
        <v>562578.45500000007</v>
      </c>
      <c r="F13" s="5">
        <f t="shared" si="0"/>
        <v>603884.49099999992</v>
      </c>
      <c r="G13" s="5">
        <f t="shared" si="0"/>
        <v>637781.24800000002</v>
      </c>
      <c r="H13" s="5">
        <f t="shared" si="0"/>
        <v>668213.79599999986</v>
      </c>
      <c r="I13" s="5">
        <f t="shared" si="0"/>
        <v>671225.973</v>
      </c>
      <c r="J13" s="5">
        <f t="shared" si="0"/>
        <v>701743.37000000011</v>
      </c>
      <c r="K13" s="5">
        <f t="shared" si="0"/>
        <v>715051.647</v>
      </c>
      <c r="L13" s="5">
        <f t="shared" si="0"/>
        <v>698620.95700000005</v>
      </c>
      <c r="M13" s="5">
        <f t="shared" si="0"/>
        <v>740337.88199999998</v>
      </c>
      <c r="N13" s="5">
        <f t="shared" si="0"/>
        <v>774857.42400000012</v>
      </c>
      <c r="O13" s="5">
        <f t="shared" si="0"/>
        <v>768576.83800000011</v>
      </c>
      <c r="P13" s="5">
        <f t="shared" si="0"/>
        <v>775601.71699999995</v>
      </c>
      <c r="Q13" s="5">
        <f t="shared" si="0"/>
        <v>773640.28200000001</v>
      </c>
      <c r="R13" s="5">
        <f t="shared" si="0"/>
        <v>731169.29399999999</v>
      </c>
      <c r="S13" s="5">
        <f t="shared" si="0"/>
        <v>681786.179</v>
      </c>
      <c r="T13" s="5">
        <f t="shared" si="0"/>
        <v>725650.66</v>
      </c>
      <c r="U13" s="5">
        <f t="shared" si="0"/>
        <v>763974.28000000014</v>
      </c>
      <c r="V13" s="5">
        <f t="shared" si="0"/>
        <v>761373.255</v>
      </c>
      <c r="W13" s="5">
        <f t="shared" si="0"/>
        <v>715097.27899999986</v>
      </c>
    </row>
    <row r="14" spans="1:28" outlineLevel="1" x14ac:dyDescent="0.25">
      <c r="B14" s="4" t="s">
        <v>26</v>
      </c>
      <c r="C14" s="5">
        <f t="shared" si="0"/>
        <v>0</v>
      </c>
      <c r="D14" s="5">
        <f t="shared" si="0"/>
        <v>0</v>
      </c>
      <c r="E14" s="5">
        <f t="shared" si="0"/>
        <v>0</v>
      </c>
      <c r="F14" s="5">
        <f t="shared" si="0"/>
        <v>0</v>
      </c>
      <c r="G14" s="5">
        <f t="shared" si="0"/>
        <v>0</v>
      </c>
      <c r="H14" s="5">
        <f t="shared" si="0"/>
        <v>0</v>
      </c>
      <c r="I14" s="5">
        <f t="shared" si="0"/>
        <v>0</v>
      </c>
      <c r="J14" s="5">
        <f t="shared" si="0"/>
        <v>0</v>
      </c>
      <c r="K14" s="5">
        <f t="shared" si="0"/>
        <v>0</v>
      </c>
      <c r="L14" s="5">
        <f t="shared" si="0"/>
        <v>0</v>
      </c>
      <c r="M14" s="5">
        <f t="shared" si="0"/>
        <v>0</v>
      </c>
      <c r="N14" s="5">
        <f t="shared" si="0"/>
        <v>0</v>
      </c>
      <c r="O14" s="5">
        <f t="shared" si="0"/>
        <v>0</v>
      </c>
      <c r="P14" s="5">
        <f t="shared" si="0"/>
        <v>0</v>
      </c>
      <c r="Q14" s="5">
        <f t="shared" si="0"/>
        <v>0</v>
      </c>
      <c r="R14" s="5">
        <f t="shared" si="0"/>
        <v>0</v>
      </c>
      <c r="S14" s="5">
        <f t="shared" si="0"/>
        <v>0</v>
      </c>
      <c r="T14" s="5">
        <f t="shared" si="0"/>
        <v>0</v>
      </c>
      <c r="U14" s="5">
        <f t="shared" si="0"/>
        <v>0</v>
      </c>
      <c r="V14" s="5">
        <f t="shared" si="0"/>
        <v>0</v>
      </c>
      <c r="W14" s="5">
        <f t="shared" si="0"/>
        <v>0</v>
      </c>
    </row>
    <row r="15" spans="1:28" outlineLevel="1" x14ac:dyDescent="0.25">
      <c r="B15" s="4" t="s">
        <v>25</v>
      </c>
      <c r="C15" s="5">
        <f t="shared" si="0"/>
        <v>229449.97399999999</v>
      </c>
      <c r="D15" s="5">
        <f t="shared" si="0"/>
        <v>240276.71799999996</v>
      </c>
      <c r="E15" s="5">
        <f t="shared" si="0"/>
        <v>238552.715</v>
      </c>
      <c r="F15" s="5">
        <f t="shared" si="0"/>
        <v>253752.622</v>
      </c>
      <c r="G15" s="5">
        <f t="shared" si="0"/>
        <v>271586.56599999999</v>
      </c>
      <c r="H15" s="5">
        <f t="shared" si="0"/>
        <v>259987.08199999999</v>
      </c>
      <c r="I15" s="5">
        <f t="shared" si="0"/>
        <v>275453.76899999997</v>
      </c>
      <c r="J15" s="5">
        <f t="shared" si="0"/>
        <v>279679.40700000001</v>
      </c>
      <c r="K15" s="5">
        <f t="shared" si="0"/>
        <v>283807.87900000002</v>
      </c>
      <c r="L15" s="5">
        <f t="shared" si="0"/>
        <v>294105.61499999999</v>
      </c>
      <c r="M15" s="5">
        <f t="shared" si="0"/>
        <v>307678.18799999997</v>
      </c>
      <c r="N15" s="5">
        <f t="shared" si="0"/>
        <v>297390.66700000002</v>
      </c>
      <c r="O15" s="5">
        <f t="shared" si="0"/>
        <v>304169.91299999994</v>
      </c>
      <c r="P15" s="5">
        <f t="shared" si="0"/>
        <v>321957.99800000002</v>
      </c>
      <c r="Q15" s="5">
        <f t="shared" si="0"/>
        <v>320849.01699999999</v>
      </c>
      <c r="R15" s="5">
        <f t="shared" si="0"/>
        <v>344384.80399999995</v>
      </c>
      <c r="S15" s="5">
        <f t="shared" si="0"/>
        <v>362471.174</v>
      </c>
      <c r="T15" s="5">
        <f t="shared" si="0"/>
        <v>370954.82199999993</v>
      </c>
      <c r="U15" s="5">
        <f t="shared" si="0"/>
        <v>380609.272</v>
      </c>
      <c r="V15" s="5">
        <f t="shared" si="0"/>
        <v>389249.67099999997</v>
      </c>
      <c r="W15" s="5">
        <f t="shared" si="0"/>
        <v>327685.13399999996</v>
      </c>
    </row>
    <row r="16" spans="1:28" outlineLevel="1" x14ac:dyDescent="0.25">
      <c r="B16" s="4" t="s">
        <v>0</v>
      </c>
      <c r="C16" s="5">
        <f t="shared" si="0"/>
        <v>0</v>
      </c>
      <c r="D16" s="5">
        <f t="shared" si="0"/>
        <v>0</v>
      </c>
      <c r="E16" s="5">
        <f t="shared" si="0"/>
        <v>0</v>
      </c>
      <c r="F16" s="5">
        <f t="shared" si="0"/>
        <v>0</v>
      </c>
      <c r="G16" s="5">
        <f t="shared" si="0"/>
        <v>0</v>
      </c>
      <c r="H16" s="5">
        <f t="shared" si="0"/>
        <v>1239.047</v>
      </c>
      <c r="I16" s="5">
        <f t="shared" si="0"/>
        <v>1385.3720000000001</v>
      </c>
      <c r="J16" s="5">
        <f t="shared" si="0"/>
        <v>6036.848</v>
      </c>
      <c r="K16" s="5">
        <f t="shared" si="0"/>
        <v>6210.4570000000003</v>
      </c>
      <c r="L16" s="5">
        <f t="shared" si="0"/>
        <v>7260.2570000000005</v>
      </c>
      <c r="M16" s="5">
        <f t="shared" si="0"/>
        <v>9597.2609999999986</v>
      </c>
      <c r="N16" s="5">
        <f t="shared" si="0"/>
        <v>14276.665000000001</v>
      </c>
      <c r="O16" s="5">
        <f t="shared" si="0"/>
        <v>15582.936</v>
      </c>
      <c r="P16" s="5">
        <f t="shared" si="0"/>
        <v>14440.542999999998</v>
      </c>
      <c r="Q16" s="5">
        <f t="shared" si="0"/>
        <v>15692.5</v>
      </c>
      <c r="R16" s="5">
        <f t="shared" si="0"/>
        <v>0</v>
      </c>
      <c r="S16" s="5">
        <f t="shared" si="0"/>
        <v>0</v>
      </c>
      <c r="T16" s="5">
        <f t="shared" si="0"/>
        <v>0</v>
      </c>
      <c r="U16" s="5">
        <f t="shared" si="0"/>
        <v>0</v>
      </c>
      <c r="V16" s="5">
        <f t="shared" si="0"/>
        <v>0</v>
      </c>
      <c r="W16" s="5">
        <f t="shared" si="0"/>
        <v>0</v>
      </c>
    </row>
    <row r="17" spans="2:23" outlineLevel="1" x14ac:dyDescent="0.25">
      <c r="B17" s="4" t="s">
        <v>27</v>
      </c>
      <c r="C17" s="5">
        <f t="shared" si="0"/>
        <v>0</v>
      </c>
      <c r="D17" s="5">
        <f t="shared" si="0"/>
        <v>0</v>
      </c>
      <c r="E17" s="5">
        <f t="shared" si="0"/>
        <v>0</v>
      </c>
      <c r="F17" s="5">
        <f t="shared" si="0"/>
        <v>0</v>
      </c>
      <c r="G17" s="5">
        <f t="shared" si="0"/>
        <v>0</v>
      </c>
      <c r="H17" s="5">
        <f t="shared" si="0"/>
        <v>0</v>
      </c>
      <c r="I17" s="5">
        <f t="shared" si="0"/>
        <v>0</v>
      </c>
      <c r="J17" s="5">
        <f t="shared" si="0"/>
        <v>0</v>
      </c>
      <c r="K17" s="5">
        <f t="shared" si="0"/>
        <v>0</v>
      </c>
      <c r="L17" s="5">
        <f t="shared" si="0"/>
        <v>0</v>
      </c>
      <c r="M17" s="5">
        <f t="shared" si="0"/>
        <v>0</v>
      </c>
      <c r="N17" s="5">
        <f t="shared" si="0"/>
        <v>0</v>
      </c>
      <c r="O17" s="5">
        <f t="shared" si="0"/>
        <v>0</v>
      </c>
      <c r="P17" s="5">
        <f t="shared" si="0"/>
        <v>0</v>
      </c>
      <c r="Q17" s="5">
        <f t="shared" si="0"/>
        <v>0</v>
      </c>
      <c r="R17" s="5">
        <f t="shared" si="0"/>
        <v>0</v>
      </c>
      <c r="S17" s="5">
        <f t="shared" si="0"/>
        <v>0</v>
      </c>
      <c r="T17" s="5">
        <f t="shared" si="0"/>
        <v>0</v>
      </c>
      <c r="U17" s="5">
        <f t="shared" si="0"/>
        <v>0</v>
      </c>
      <c r="V17" s="5">
        <f t="shared" si="0"/>
        <v>0</v>
      </c>
      <c r="W17" s="5">
        <f t="shared" si="0"/>
        <v>0</v>
      </c>
    </row>
    <row r="18" spans="2:23" outlineLevel="1" x14ac:dyDescent="0.25">
      <c r="B18" s="4" t="s">
        <v>28</v>
      </c>
      <c r="C18" s="5">
        <f t="shared" si="0"/>
        <v>95.459000000000003</v>
      </c>
      <c r="D18" s="5">
        <f t="shared" si="0"/>
        <v>121.33499999999999</v>
      </c>
      <c r="E18" s="5">
        <f t="shared" si="0"/>
        <v>117.813</v>
      </c>
      <c r="F18" s="5">
        <f t="shared" si="0"/>
        <v>134.303</v>
      </c>
      <c r="G18" s="5">
        <f t="shared" si="0"/>
        <v>142.33000000000001</v>
      </c>
      <c r="H18" s="5">
        <f t="shared" si="0"/>
        <v>160.107</v>
      </c>
      <c r="I18" s="5">
        <f t="shared" si="0"/>
        <v>204.58799999999999</v>
      </c>
      <c r="J18" s="5">
        <f t="shared" si="0"/>
        <v>202.715</v>
      </c>
      <c r="K18" s="5">
        <f t="shared" si="0"/>
        <v>214.40799999999999</v>
      </c>
      <c r="L18" s="5">
        <f t="shared" si="0"/>
        <v>181.404</v>
      </c>
      <c r="M18" s="5">
        <f t="shared" si="0"/>
        <v>236.66799999999998</v>
      </c>
      <c r="N18" s="5">
        <f t="shared" si="0"/>
        <v>305.49900000000002</v>
      </c>
      <c r="O18" s="5">
        <f t="shared" si="0"/>
        <v>294.14800000000002</v>
      </c>
      <c r="P18" s="5">
        <f t="shared" si="0"/>
        <v>255.74200000000002</v>
      </c>
      <c r="Q18" s="5">
        <f t="shared" si="0"/>
        <v>396.88</v>
      </c>
      <c r="R18" s="5">
        <f t="shared" si="0"/>
        <v>391.27200000000005</v>
      </c>
      <c r="S18" s="5">
        <f t="shared" si="0"/>
        <v>382.52799999999996</v>
      </c>
      <c r="T18" s="5">
        <f t="shared" si="0"/>
        <v>377.01800000000003</v>
      </c>
      <c r="U18" s="5">
        <f t="shared" si="0"/>
        <v>733.79600000000005</v>
      </c>
      <c r="V18" s="5">
        <f t="shared" si="0"/>
        <v>937.303</v>
      </c>
      <c r="W18" s="5">
        <f t="shared" si="0"/>
        <v>600.49799999999993</v>
      </c>
    </row>
    <row r="19" spans="2:23" outlineLevel="1" x14ac:dyDescent="0.25">
      <c r="B19" s="4" t="s">
        <v>22</v>
      </c>
      <c r="C19" s="5">
        <f t="shared" si="0"/>
        <v>39911.949999999997</v>
      </c>
      <c r="D19" s="5">
        <f t="shared" si="0"/>
        <v>45682.65</v>
      </c>
      <c r="E19" s="5">
        <f t="shared" si="0"/>
        <v>42725.8</v>
      </c>
      <c r="F19" s="5">
        <f t="shared" si="0"/>
        <v>49175.75</v>
      </c>
      <c r="G19" s="5">
        <f t="shared" si="0"/>
        <v>51244.7</v>
      </c>
      <c r="H19" s="5">
        <f t="shared" si="0"/>
        <v>53924.65</v>
      </c>
      <c r="I19" s="5">
        <f t="shared" si="0"/>
        <v>44653.05</v>
      </c>
      <c r="J19" s="5">
        <f t="shared" si="0"/>
        <v>54884.05</v>
      </c>
      <c r="K19" s="5">
        <f t="shared" si="0"/>
        <v>55181.75</v>
      </c>
      <c r="L19" s="5">
        <f t="shared" si="0"/>
        <v>56533.75</v>
      </c>
      <c r="M19" s="5">
        <f t="shared" si="0"/>
        <v>55994.9</v>
      </c>
      <c r="N19" s="5">
        <f t="shared" si="0"/>
        <v>39768.950000000004</v>
      </c>
      <c r="O19" s="5">
        <f t="shared" si="0"/>
        <v>40837.550000000003</v>
      </c>
      <c r="P19" s="5">
        <f t="shared" si="0"/>
        <v>38587.899999999994</v>
      </c>
      <c r="Q19" s="5">
        <f t="shared" si="0"/>
        <v>33005.050000000003</v>
      </c>
      <c r="R19" s="5">
        <f t="shared" si="0"/>
        <v>26488.800000000003</v>
      </c>
      <c r="S19" s="5">
        <f t="shared" si="0"/>
        <v>20352.800000000003</v>
      </c>
      <c r="T19" s="5">
        <f t="shared" si="0"/>
        <v>23835.500000000004</v>
      </c>
      <c r="U19" s="5">
        <f t="shared" si="0"/>
        <v>25206.350000000006</v>
      </c>
      <c r="V19" s="5">
        <f t="shared" si="0"/>
        <v>29060.850000000002</v>
      </c>
      <c r="W19" s="5">
        <f t="shared" si="0"/>
        <v>22887.149999999998</v>
      </c>
    </row>
    <row r="20" spans="2:23" outlineLevel="1" x14ac:dyDescent="0.25">
      <c r="B20" s="4" t="s">
        <v>1</v>
      </c>
      <c r="C20" s="5">
        <f t="shared" si="0"/>
        <v>8508.8019999999997</v>
      </c>
      <c r="D20" s="5">
        <f t="shared" si="0"/>
        <v>9107.9329999999991</v>
      </c>
      <c r="E20" s="5">
        <f t="shared" si="0"/>
        <v>6273.34</v>
      </c>
      <c r="F20" s="5">
        <f t="shared" si="0"/>
        <v>6139.317</v>
      </c>
      <c r="G20" s="5">
        <f t="shared" si="0"/>
        <v>6407.268</v>
      </c>
      <c r="H20" s="5">
        <f t="shared" si="0"/>
        <v>4868.0139999999992</v>
      </c>
      <c r="I20" s="5">
        <f t="shared" si="0"/>
        <v>7266.1064999999999</v>
      </c>
      <c r="J20" s="5">
        <f t="shared" si="0"/>
        <v>8356.5424999999996</v>
      </c>
      <c r="K20" s="5">
        <f t="shared" si="0"/>
        <v>8552.0434999999979</v>
      </c>
      <c r="L20" s="5">
        <f t="shared" si="0"/>
        <v>6864.2329999999993</v>
      </c>
      <c r="M20" s="5">
        <f t="shared" si="0"/>
        <v>6815.1710000000003</v>
      </c>
      <c r="N20" s="5">
        <f t="shared" si="0"/>
        <v>7342.7389999999996</v>
      </c>
      <c r="O20" s="5">
        <f t="shared" si="0"/>
        <v>7575.9610000000002</v>
      </c>
      <c r="P20" s="5">
        <f t="shared" si="0"/>
        <v>6219.8239999999996</v>
      </c>
      <c r="Q20" s="5">
        <f t="shared" si="0"/>
        <v>5381.9970000000003</v>
      </c>
      <c r="R20" s="5">
        <f t="shared" si="0"/>
        <v>5458.3190000000004</v>
      </c>
      <c r="S20" s="5">
        <f t="shared" si="0"/>
        <v>6030.6610000000001</v>
      </c>
      <c r="T20" s="5">
        <f t="shared" si="0"/>
        <v>5939.0989999999993</v>
      </c>
      <c r="U20" s="5">
        <f t="shared" si="0"/>
        <v>5851.9960000000001</v>
      </c>
      <c r="V20" s="5">
        <f t="shared" si="0"/>
        <v>5806.5819999999994</v>
      </c>
      <c r="W20" s="5">
        <f t="shared" si="0"/>
        <v>5152.5730000000003</v>
      </c>
    </row>
    <row r="21" spans="2:23" outlineLevel="1" x14ac:dyDescent="0.25">
      <c r="B21" s="16" t="s">
        <v>13</v>
      </c>
      <c r="C21" s="21">
        <f t="shared" ref="C21:W21" si="1">SUM(C11:C20)</f>
        <v>866202.44579999999</v>
      </c>
      <c r="D21" s="21">
        <f t="shared" si="1"/>
        <v>869440.10839999991</v>
      </c>
      <c r="E21" s="21">
        <f t="shared" si="1"/>
        <v>853176.2966</v>
      </c>
      <c r="F21" s="21">
        <f t="shared" si="1"/>
        <v>915807.25699999987</v>
      </c>
      <c r="G21" s="21">
        <f t="shared" si="1"/>
        <v>970059.51039999991</v>
      </c>
      <c r="H21" s="21">
        <f t="shared" si="1"/>
        <v>991542.86399999983</v>
      </c>
      <c r="I21" s="21">
        <f t="shared" si="1"/>
        <v>1003071.7768999999</v>
      </c>
      <c r="J21" s="21">
        <f t="shared" si="1"/>
        <v>1053264.4605000003</v>
      </c>
      <c r="K21" s="21">
        <f t="shared" si="1"/>
        <v>1070993.7493</v>
      </c>
      <c r="L21" s="21">
        <f t="shared" si="1"/>
        <v>1065346.6184</v>
      </c>
      <c r="M21" s="21">
        <f t="shared" si="1"/>
        <v>1122775.9707999998</v>
      </c>
      <c r="N21" s="21">
        <f t="shared" si="1"/>
        <v>1136123.1256000004</v>
      </c>
      <c r="O21" s="21">
        <f t="shared" si="1"/>
        <v>1139486.486</v>
      </c>
      <c r="P21" s="21">
        <f t="shared" si="1"/>
        <v>1159592.534</v>
      </c>
      <c r="Q21" s="21">
        <f t="shared" si="1"/>
        <v>1151464.7959999999</v>
      </c>
      <c r="R21" s="21">
        <f t="shared" si="1"/>
        <v>1110128.3049999999</v>
      </c>
      <c r="S21" s="21">
        <f t="shared" si="1"/>
        <v>1073411.3584</v>
      </c>
      <c r="T21" s="21">
        <f t="shared" si="1"/>
        <v>1129583.8289999997</v>
      </c>
      <c r="U21" s="21">
        <f t="shared" si="1"/>
        <v>1179556.4040000003</v>
      </c>
      <c r="V21" s="21">
        <f t="shared" si="1"/>
        <v>1189492.1826000002</v>
      </c>
      <c r="W21" s="21">
        <f t="shared" si="1"/>
        <v>1075203.9852</v>
      </c>
    </row>
    <row r="22" spans="2:23" outlineLevel="1" x14ac:dyDescent="0.25">
      <c r="B22" s="29" t="s">
        <v>46</v>
      </c>
      <c r="C22" s="28">
        <f t="shared" ref="C22:W22" si="2">C21/C3/1000</f>
        <v>1.4161216673418164E-3</v>
      </c>
      <c r="D22" s="28">
        <f t="shared" si="2"/>
        <v>1.4416460915716667E-3</v>
      </c>
      <c r="E22" s="28">
        <f t="shared" si="2"/>
        <v>1.4109238711879656E-3</v>
      </c>
      <c r="F22" s="28">
        <f t="shared" si="2"/>
        <v>1.4570088033345062E-3</v>
      </c>
      <c r="G22" s="28">
        <f t="shared" si="2"/>
        <v>1.4548306526265234E-3</v>
      </c>
      <c r="H22" s="28">
        <f t="shared" si="2"/>
        <v>1.4325778716349001E-3</v>
      </c>
      <c r="I22" s="28">
        <f t="shared" si="2"/>
        <v>1.4512888570418288E-3</v>
      </c>
      <c r="J22" s="28">
        <f t="shared" si="2"/>
        <v>1.5075895296806012E-3</v>
      </c>
      <c r="K22" s="28">
        <f t="shared" si="2"/>
        <v>1.5766903776189927E-3</v>
      </c>
      <c r="L22" s="28">
        <f t="shared" si="2"/>
        <v>1.7261324335700644E-3</v>
      </c>
      <c r="M22" s="28">
        <f t="shared" si="2"/>
        <v>1.645815133652199E-3</v>
      </c>
      <c r="N22" s="28">
        <f t="shared" si="2"/>
        <v>1.6243753492851079E-3</v>
      </c>
      <c r="O22" s="28">
        <f t="shared" si="2"/>
        <v>1.5608101186237395E-3</v>
      </c>
      <c r="P22" s="28">
        <f t="shared" si="2"/>
        <v>1.5245413515536336E-3</v>
      </c>
      <c r="Q22" s="28">
        <f t="shared" si="2"/>
        <v>1.4267092086291859E-3</v>
      </c>
      <c r="R22" s="28">
        <f t="shared" si="2"/>
        <v>1.3667135416963905E-3</v>
      </c>
      <c r="S22" s="28">
        <f t="shared" si="2"/>
        <v>1.3152182957611187E-3</v>
      </c>
      <c r="T22" s="28">
        <f t="shared" si="2"/>
        <v>1.3245174755265546E-3</v>
      </c>
      <c r="U22" s="28">
        <f t="shared" si="2"/>
        <v>1.383767207933278E-3</v>
      </c>
      <c r="V22" s="28">
        <f t="shared" si="2"/>
        <v>1.3705176243597747E-3</v>
      </c>
      <c r="W22" s="28">
        <f t="shared" si="2"/>
        <v>1.3266757774826835E-3</v>
      </c>
    </row>
    <row r="23" spans="2:23" outlineLevel="1" x14ac:dyDescent="0.25"/>
    <row r="24" spans="2:23" outlineLevel="1" x14ac:dyDescent="0.25">
      <c r="B24" s="4" t="s">
        <v>23</v>
      </c>
      <c r="C24" s="12">
        <f t="shared" ref="C24:W24" si="3">IFERROR(C11/C21,0)</f>
        <v>3.7261303239788197E-3</v>
      </c>
      <c r="D24" s="12">
        <f t="shared" si="3"/>
        <v>3.1372300100343522E-3</v>
      </c>
      <c r="E24" s="12">
        <f t="shared" si="3"/>
        <v>3.4151422298198909E-3</v>
      </c>
      <c r="F24" s="12">
        <f t="shared" si="3"/>
        <v>2.9562115601361747E-3</v>
      </c>
      <c r="G24" s="12">
        <f t="shared" si="3"/>
        <v>2.9738991980094507E-3</v>
      </c>
      <c r="H24" s="12">
        <f t="shared" si="3"/>
        <v>3.162465399982951E-3</v>
      </c>
      <c r="I24" s="12">
        <f t="shared" si="3"/>
        <v>2.8613928395735729E-3</v>
      </c>
      <c r="J24" s="12">
        <f t="shared" si="3"/>
        <v>2.2278917479908642E-3</v>
      </c>
      <c r="K24" s="12">
        <f t="shared" si="3"/>
        <v>1.8327322650416144E-3</v>
      </c>
      <c r="L24" s="12">
        <f t="shared" si="3"/>
        <v>1.6612643898546587E-3</v>
      </c>
      <c r="M24" s="12">
        <f t="shared" si="3"/>
        <v>1.8749763574829801E-3</v>
      </c>
      <c r="N24" s="12">
        <f t="shared" si="3"/>
        <v>1.909630348254923E-3</v>
      </c>
      <c r="O24" s="12">
        <f t="shared" si="3"/>
        <v>2.1365150266468369E-3</v>
      </c>
      <c r="P24" s="12">
        <f t="shared" si="3"/>
        <v>2.172875321392851E-3</v>
      </c>
      <c r="Q24" s="12">
        <f t="shared" si="3"/>
        <v>2.158641765371002E-3</v>
      </c>
      <c r="R24" s="12">
        <f t="shared" si="3"/>
        <v>2.0006746877785451E-3</v>
      </c>
      <c r="S24" s="12">
        <f t="shared" si="3"/>
        <v>2.209785075812553E-3</v>
      </c>
      <c r="T24" s="12">
        <f t="shared" si="3"/>
        <v>2.4849948520288185E-3</v>
      </c>
      <c r="U24" s="12">
        <f t="shared" si="3"/>
        <v>2.6823812657626837E-3</v>
      </c>
      <c r="V24" s="12">
        <f t="shared" si="3"/>
        <v>2.560234732559057E-3</v>
      </c>
      <c r="W24" s="12">
        <f t="shared" si="3"/>
        <v>3.4821500399327202E-3</v>
      </c>
    </row>
    <row r="25" spans="2:23" outlineLevel="1" x14ac:dyDescent="0.25">
      <c r="B25" s="4" t="s">
        <v>24</v>
      </c>
      <c r="C25" s="12">
        <f t="shared" ref="C25:W25" si="4">IFERROR(C12/C21,0)</f>
        <v>1.3827714361782744E-5</v>
      </c>
      <c r="D25" s="12">
        <f t="shared" si="4"/>
        <v>1.6264260025941085E-5</v>
      </c>
      <c r="E25" s="12">
        <f t="shared" si="4"/>
        <v>1.6942805440804603E-5</v>
      </c>
      <c r="F25" s="12">
        <f t="shared" si="4"/>
        <v>1.4690864149813134E-5</v>
      </c>
      <c r="G25" s="12">
        <f t="shared" si="4"/>
        <v>1.2926217273855205E-5</v>
      </c>
      <c r="H25" s="12">
        <f t="shared" si="4"/>
        <v>1.4571230881250135E-5</v>
      </c>
      <c r="I25" s="12">
        <f t="shared" si="4"/>
        <v>1.2696997655901249E-5</v>
      </c>
      <c r="J25" s="12">
        <f t="shared" si="4"/>
        <v>1.4211815324039404E-5</v>
      </c>
      <c r="K25" s="12">
        <f t="shared" si="4"/>
        <v>1.1876820017216511E-5</v>
      </c>
      <c r="L25" s="12">
        <f t="shared" si="4"/>
        <v>9.9310401115175674E-6</v>
      </c>
      <c r="M25" s="12">
        <f t="shared" si="4"/>
        <v>9.5499015643878454E-6</v>
      </c>
      <c r="N25" s="12">
        <f t="shared" si="4"/>
        <v>1.0215794167441597E-5</v>
      </c>
      <c r="O25" s="12">
        <f t="shared" si="4"/>
        <v>1.282156495886692E-5</v>
      </c>
      <c r="P25" s="12">
        <f t="shared" si="4"/>
        <v>7.8993264715172787E-6</v>
      </c>
      <c r="Q25" s="12">
        <f t="shared" si="4"/>
        <v>1.1698143136283952E-5</v>
      </c>
      <c r="R25" s="12">
        <f t="shared" si="4"/>
        <v>1.3341160596747421E-5</v>
      </c>
      <c r="S25" s="12">
        <f t="shared" si="4"/>
        <v>1.491320161159942E-5</v>
      </c>
      <c r="T25" s="12">
        <f t="shared" si="4"/>
        <v>1.7457757001937398E-5</v>
      </c>
      <c r="U25" s="12">
        <f t="shared" si="4"/>
        <v>1.4149386958862203E-5</v>
      </c>
      <c r="V25" s="12">
        <f t="shared" si="4"/>
        <v>1.6092917868664268E-5</v>
      </c>
      <c r="W25" s="12">
        <f t="shared" si="4"/>
        <v>3.4718621316360057E-5</v>
      </c>
    </row>
    <row r="26" spans="2:23" outlineLevel="1" x14ac:dyDescent="0.25">
      <c r="B26" s="4" t="s">
        <v>21</v>
      </c>
      <c r="C26" s="12">
        <f t="shared" ref="C26:W26" si="5">IFERROR(C13/C21,0)</f>
        <v>0.67535794067137922</v>
      </c>
      <c r="D26" s="12">
        <f t="shared" si="5"/>
        <v>0.65733072638175061</v>
      </c>
      <c r="E26" s="12">
        <f t="shared" si="5"/>
        <v>0.65939297334201175</v>
      </c>
      <c r="F26" s="12">
        <f t="shared" si="5"/>
        <v>0.65940129474208786</v>
      </c>
      <c r="G26" s="12">
        <f t="shared" si="5"/>
        <v>0.65746610508154668</v>
      </c>
      <c r="H26" s="12">
        <f t="shared" si="5"/>
        <v>0.6739131713422325</v>
      </c>
      <c r="I26" s="12">
        <f t="shared" si="5"/>
        <v>0.66917043072872451</v>
      </c>
      <c r="J26" s="12">
        <f t="shared" si="5"/>
        <v>0.66625562365113133</v>
      </c>
      <c r="K26" s="12">
        <f t="shared" si="5"/>
        <v>0.66765249327305287</v>
      </c>
      <c r="L26" s="12">
        <f t="shared" si="5"/>
        <v>0.65576869061567022</v>
      </c>
      <c r="M26" s="12">
        <f t="shared" si="5"/>
        <v>0.65938165872261656</v>
      </c>
      <c r="N26" s="12">
        <f t="shared" si="5"/>
        <v>0.68201888205628114</v>
      </c>
      <c r="O26" s="12">
        <f t="shared" si="5"/>
        <v>0.674494035201748</v>
      </c>
      <c r="P26" s="12">
        <f t="shared" si="5"/>
        <v>0.66885711511488566</v>
      </c>
      <c r="Q26" s="12">
        <f t="shared" si="5"/>
        <v>0.6718748890000803</v>
      </c>
      <c r="R26" s="12">
        <f t="shared" si="5"/>
        <v>0.65863494400316192</v>
      </c>
      <c r="S26" s="12">
        <f t="shared" si="5"/>
        <v>0.63515834229316648</v>
      </c>
      <c r="T26" s="12">
        <f t="shared" si="5"/>
        <v>0.64240531899470055</v>
      </c>
      <c r="U26" s="12">
        <f t="shared" si="5"/>
        <v>0.64767931182373528</v>
      </c>
      <c r="V26" s="12">
        <f t="shared" si="5"/>
        <v>0.64008260511286852</v>
      </c>
      <c r="W26" s="12">
        <f t="shared" si="5"/>
        <v>0.66508056968090923</v>
      </c>
    </row>
    <row r="27" spans="2:23" outlineLevel="1" x14ac:dyDescent="0.25">
      <c r="B27" s="4" t="s">
        <v>26</v>
      </c>
      <c r="C27" s="12">
        <f t="shared" ref="C27:W27" si="6">IFERROR(C14/C21,0)</f>
        <v>0</v>
      </c>
      <c r="D27" s="12">
        <f t="shared" si="6"/>
        <v>0</v>
      </c>
      <c r="E27" s="12">
        <f t="shared" si="6"/>
        <v>0</v>
      </c>
      <c r="F27" s="12">
        <f t="shared" si="6"/>
        <v>0</v>
      </c>
      <c r="G27" s="12">
        <f t="shared" si="6"/>
        <v>0</v>
      </c>
      <c r="H27" s="12">
        <f t="shared" si="6"/>
        <v>0</v>
      </c>
      <c r="I27" s="12">
        <f t="shared" si="6"/>
        <v>0</v>
      </c>
      <c r="J27" s="12">
        <f t="shared" si="6"/>
        <v>0</v>
      </c>
      <c r="K27" s="12">
        <f t="shared" si="6"/>
        <v>0</v>
      </c>
      <c r="L27" s="12">
        <f t="shared" si="6"/>
        <v>0</v>
      </c>
      <c r="M27" s="12">
        <f t="shared" si="6"/>
        <v>0</v>
      </c>
      <c r="N27" s="12">
        <f t="shared" si="6"/>
        <v>0</v>
      </c>
      <c r="O27" s="12">
        <f t="shared" si="6"/>
        <v>0</v>
      </c>
      <c r="P27" s="12">
        <f t="shared" si="6"/>
        <v>0</v>
      </c>
      <c r="Q27" s="12">
        <f t="shared" si="6"/>
        <v>0</v>
      </c>
      <c r="R27" s="12">
        <f t="shared" si="6"/>
        <v>0</v>
      </c>
      <c r="S27" s="12">
        <f t="shared" si="6"/>
        <v>0</v>
      </c>
      <c r="T27" s="12">
        <f t="shared" si="6"/>
        <v>0</v>
      </c>
      <c r="U27" s="12">
        <f t="shared" si="6"/>
        <v>0</v>
      </c>
      <c r="V27" s="12">
        <f t="shared" si="6"/>
        <v>0</v>
      </c>
      <c r="W27" s="12">
        <f t="shared" si="6"/>
        <v>0</v>
      </c>
    </row>
    <row r="28" spans="2:23" outlineLevel="1" x14ac:dyDescent="0.25">
      <c r="B28" s="4" t="s">
        <v>25</v>
      </c>
      <c r="C28" s="12">
        <f t="shared" ref="C28:W28" si="7">IFERROR(C15/C21,0)</f>
        <v>0.26489185653139841</v>
      </c>
      <c r="D28" s="12">
        <f t="shared" si="7"/>
        <v>0.27635798679931245</v>
      </c>
      <c r="E28" s="12">
        <f t="shared" si="7"/>
        <v>0.27960541795483351</v>
      </c>
      <c r="F28" s="12">
        <f t="shared" si="7"/>
        <v>0.27708081592544098</v>
      </c>
      <c r="G28" s="12">
        <f t="shared" si="7"/>
        <v>0.27996897415913424</v>
      </c>
      <c r="H28" s="12">
        <f t="shared" si="7"/>
        <v>0.26220458180817491</v>
      </c>
      <c r="I28" s="12">
        <f t="shared" si="7"/>
        <v>0.27461022764621262</v>
      </c>
      <c r="J28" s="12">
        <f t="shared" si="7"/>
        <v>0.26553578658415194</v>
      </c>
      <c r="K28" s="12">
        <f t="shared" si="7"/>
        <v>0.26499489766910073</v>
      </c>
      <c r="L28" s="12">
        <f t="shared" si="7"/>
        <v>0.27606565780600595</v>
      </c>
      <c r="M28" s="12">
        <f t="shared" si="7"/>
        <v>0.27403346348851165</v>
      </c>
      <c r="N28" s="12">
        <f t="shared" si="7"/>
        <v>0.26175918815396387</v>
      </c>
      <c r="O28" s="12">
        <f t="shared" si="7"/>
        <v>0.26693595469284043</v>
      </c>
      <c r="P28" s="12">
        <f t="shared" si="7"/>
        <v>0.27764752579891999</v>
      </c>
      <c r="Q28" s="12">
        <f t="shared" si="7"/>
        <v>0.27864422613229423</v>
      </c>
      <c r="R28" s="12">
        <f t="shared" si="7"/>
        <v>0.3102207217390065</v>
      </c>
      <c r="S28" s="12">
        <f t="shared" si="7"/>
        <v>0.33768151525831663</v>
      </c>
      <c r="T28" s="12">
        <f t="shared" si="7"/>
        <v>0.32839955076941885</v>
      </c>
      <c r="U28" s="12">
        <f t="shared" si="7"/>
        <v>0.32267153203468163</v>
      </c>
      <c r="V28" s="12">
        <f t="shared" si="7"/>
        <v>0.32724020947256277</v>
      </c>
      <c r="W28" s="12">
        <f t="shared" si="7"/>
        <v>0.30476555008215195</v>
      </c>
    </row>
    <row r="29" spans="2:23" outlineLevel="1" x14ac:dyDescent="0.25">
      <c r="B29" s="4" t="s">
        <v>0</v>
      </c>
      <c r="C29" s="12">
        <f t="shared" ref="C29:W29" si="8">IFERROR(C16/C21,0)</f>
        <v>0</v>
      </c>
      <c r="D29" s="12">
        <f t="shared" si="8"/>
        <v>0</v>
      </c>
      <c r="E29" s="12">
        <f t="shared" si="8"/>
        <v>0</v>
      </c>
      <c r="F29" s="12">
        <f t="shared" si="8"/>
        <v>0</v>
      </c>
      <c r="G29" s="12">
        <f t="shared" si="8"/>
        <v>0</v>
      </c>
      <c r="H29" s="12">
        <f t="shared" si="8"/>
        <v>1.2496151654014629E-3</v>
      </c>
      <c r="I29" s="12">
        <f t="shared" si="8"/>
        <v>1.3811294783724268E-3</v>
      </c>
      <c r="J29" s="12">
        <f t="shared" si="8"/>
        <v>5.7315595715953602E-3</v>
      </c>
      <c r="K29" s="12">
        <f t="shared" si="8"/>
        <v>5.7987798752879242E-3</v>
      </c>
      <c r="L29" s="12">
        <f t="shared" si="8"/>
        <v>6.8149247152104169E-3</v>
      </c>
      <c r="M29" s="12">
        <f t="shared" si="8"/>
        <v>8.547796933311428E-3</v>
      </c>
      <c r="N29" s="12">
        <f t="shared" si="8"/>
        <v>1.2566124813681898E-2</v>
      </c>
      <c r="O29" s="12">
        <f t="shared" si="8"/>
        <v>1.3675402202181096E-2</v>
      </c>
      <c r="P29" s="12">
        <f t="shared" si="8"/>
        <v>1.2453118295085537E-2</v>
      </c>
      <c r="Q29" s="12">
        <f t="shared" si="8"/>
        <v>1.3628293330819297E-2</v>
      </c>
      <c r="R29" s="12">
        <f t="shared" si="8"/>
        <v>0</v>
      </c>
      <c r="S29" s="12">
        <f t="shared" si="8"/>
        <v>0</v>
      </c>
      <c r="T29" s="12">
        <f t="shared" si="8"/>
        <v>0</v>
      </c>
      <c r="U29" s="12">
        <f t="shared" si="8"/>
        <v>0</v>
      </c>
      <c r="V29" s="12">
        <f t="shared" si="8"/>
        <v>0</v>
      </c>
      <c r="W29" s="12">
        <f t="shared" si="8"/>
        <v>0</v>
      </c>
    </row>
    <row r="30" spans="2:23" outlineLevel="1" x14ac:dyDescent="0.25">
      <c r="B30" s="4" t="s">
        <v>27</v>
      </c>
      <c r="C30" s="12">
        <f t="shared" ref="C30:W30" si="9">IFERROR(C17/C21,0)</f>
        <v>0</v>
      </c>
      <c r="D30" s="12">
        <f t="shared" si="9"/>
        <v>0</v>
      </c>
      <c r="E30" s="12">
        <f t="shared" si="9"/>
        <v>0</v>
      </c>
      <c r="F30" s="12">
        <f t="shared" si="9"/>
        <v>0</v>
      </c>
      <c r="G30" s="12">
        <f t="shared" si="9"/>
        <v>0</v>
      </c>
      <c r="H30" s="12">
        <f t="shared" si="9"/>
        <v>0</v>
      </c>
      <c r="I30" s="12">
        <f t="shared" si="9"/>
        <v>0</v>
      </c>
      <c r="J30" s="12">
        <f t="shared" si="9"/>
        <v>0</v>
      </c>
      <c r="K30" s="12">
        <f t="shared" si="9"/>
        <v>0</v>
      </c>
      <c r="L30" s="12">
        <f t="shared" si="9"/>
        <v>0</v>
      </c>
      <c r="M30" s="12">
        <f t="shared" si="9"/>
        <v>0</v>
      </c>
      <c r="N30" s="12">
        <f t="shared" si="9"/>
        <v>0</v>
      </c>
      <c r="O30" s="12">
        <f t="shared" si="9"/>
        <v>0</v>
      </c>
      <c r="P30" s="12">
        <f t="shared" si="9"/>
        <v>0</v>
      </c>
      <c r="Q30" s="12">
        <f t="shared" si="9"/>
        <v>0</v>
      </c>
      <c r="R30" s="12">
        <f t="shared" si="9"/>
        <v>0</v>
      </c>
      <c r="S30" s="12">
        <f t="shared" si="9"/>
        <v>0</v>
      </c>
      <c r="T30" s="12">
        <f t="shared" si="9"/>
        <v>0</v>
      </c>
      <c r="U30" s="12">
        <f t="shared" si="9"/>
        <v>0</v>
      </c>
      <c r="V30" s="12">
        <f t="shared" si="9"/>
        <v>0</v>
      </c>
      <c r="W30" s="12">
        <f t="shared" si="9"/>
        <v>0</v>
      </c>
    </row>
    <row r="31" spans="2:23" outlineLevel="1" x14ac:dyDescent="0.25">
      <c r="B31" s="4" t="s">
        <v>28</v>
      </c>
      <c r="C31" s="12">
        <f t="shared" ref="C31:W31" si="10">IFERROR(C18/C21,0)</f>
        <v>1.1020402962708883E-4</v>
      </c>
      <c r="D31" s="12">
        <f t="shared" si="10"/>
        <v>1.3955532857034688E-4</v>
      </c>
      <c r="E31" s="12">
        <f t="shared" si="10"/>
        <v>1.3808752126553161E-4</v>
      </c>
      <c r="F31" s="12">
        <f t="shared" si="10"/>
        <v>1.4664985341997569E-4</v>
      </c>
      <c r="G31" s="12">
        <f t="shared" si="10"/>
        <v>1.4672295717332935E-4</v>
      </c>
      <c r="H31" s="12">
        <f t="shared" si="10"/>
        <v>1.6147259570212593E-4</v>
      </c>
      <c r="I31" s="12">
        <f t="shared" si="10"/>
        <v>2.0396147584999407E-4</v>
      </c>
      <c r="J31" s="12">
        <f t="shared" si="10"/>
        <v>1.9246353371096198E-4</v>
      </c>
      <c r="K31" s="12">
        <f t="shared" si="10"/>
        <v>2.0019537942227649E-4</v>
      </c>
      <c r="L31" s="12">
        <f t="shared" si="10"/>
        <v>1.7027697546216755E-4</v>
      </c>
      <c r="M31" s="12">
        <f t="shared" si="10"/>
        <v>2.1078826600766083E-4</v>
      </c>
      <c r="N31" s="12">
        <f t="shared" si="10"/>
        <v>2.6889603170313282E-4</v>
      </c>
      <c r="O31" s="12">
        <f t="shared" si="10"/>
        <v>2.5814084117185398E-4</v>
      </c>
      <c r="P31" s="12">
        <f t="shared" si="10"/>
        <v>2.2054471075095764E-4</v>
      </c>
      <c r="Q31" s="12">
        <f t="shared" si="10"/>
        <v>3.4467401989074796E-4</v>
      </c>
      <c r="R31" s="12">
        <f t="shared" si="10"/>
        <v>3.5245655681214258E-4</v>
      </c>
      <c r="S31" s="12">
        <f t="shared" si="10"/>
        <v>3.5636664080971399E-4</v>
      </c>
      <c r="T31" s="12">
        <f t="shared" si="10"/>
        <v>3.337671718740585E-4</v>
      </c>
      <c r="U31" s="12">
        <f t="shared" si="10"/>
        <v>6.220948803394397E-4</v>
      </c>
      <c r="V31" s="12">
        <f t="shared" si="10"/>
        <v>7.8798584279153204E-4</v>
      </c>
      <c r="W31" s="12">
        <f t="shared" si="10"/>
        <v>5.5849681387509049E-4</v>
      </c>
    </row>
    <row r="32" spans="2:23" outlineLevel="1" x14ac:dyDescent="0.25">
      <c r="B32" s="4" t="s">
        <v>22</v>
      </c>
      <c r="C32" s="12">
        <f t="shared" ref="C32:W32" si="11">IFERROR(C19/C21,0)</f>
        <v>4.6076930622307874E-2</v>
      </c>
      <c r="D32" s="12">
        <f t="shared" si="11"/>
        <v>5.2542607085458916E-2</v>
      </c>
      <c r="E32" s="12">
        <f t="shared" si="11"/>
        <v>5.0078512694582522E-2</v>
      </c>
      <c r="F32" s="12">
        <f t="shared" si="11"/>
        <v>5.3696615334857527E-2</v>
      </c>
      <c r="G32" s="12">
        <f t="shared" si="11"/>
        <v>5.2826346683482815E-2</v>
      </c>
      <c r="H32" s="12">
        <f t="shared" si="11"/>
        <v>5.4384587855800463E-2</v>
      </c>
      <c r="I32" s="12">
        <f t="shared" si="11"/>
        <v>4.4516305840047211E-2</v>
      </c>
      <c r="J32" s="12">
        <f t="shared" si="11"/>
        <v>5.2108517906268033E-2</v>
      </c>
      <c r="K32" s="12">
        <f t="shared" si="11"/>
        <v>5.1523876806999776E-2</v>
      </c>
      <c r="L32" s="12">
        <f t="shared" si="11"/>
        <v>5.306606227830872E-2</v>
      </c>
      <c r="M32" s="12">
        <f t="shared" si="11"/>
        <v>4.9871836818971595E-2</v>
      </c>
      <c r="N32" s="12">
        <f t="shared" si="11"/>
        <v>3.5004084596022583E-2</v>
      </c>
      <c r="O32" s="12">
        <f t="shared" si="11"/>
        <v>3.5838555789594509E-2</v>
      </c>
      <c r="P32" s="12">
        <f t="shared" si="11"/>
        <v>3.3277120081906281E-2</v>
      </c>
      <c r="Q32" s="12">
        <f t="shared" si="11"/>
        <v>2.8663533713452764E-2</v>
      </c>
      <c r="R32" s="12">
        <f t="shared" si="11"/>
        <v>2.3861025685675139E-2</v>
      </c>
      <c r="S32" s="12">
        <f t="shared" si="11"/>
        <v>1.8960857681194446E-2</v>
      </c>
      <c r="T32" s="12">
        <f t="shared" si="11"/>
        <v>2.110113423020684E-2</v>
      </c>
      <c r="U32" s="12">
        <f t="shared" si="11"/>
        <v>2.1369346912553405E-2</v>
      </c>
      <c r="V32" s="12">
        <f t="shared" si="11"/>
        <v>2.4431308103663698E-2</v>
      </c>
      <c r="W32" s="12">
        <f t="shared" si="11"/>
        <v>2.1286332933134294E-2</v>
      </c>
    </row>
    <row r="33" spans="1:23" outlineLevel="1" x14ac:dyDescent="0.25">
      <c r="B33" s="4" t="s">
        <v>1</v>
      </c>
      <c r="C33" s="12">
        <f t="shared" ref="C33:W33" si="12">IFERROR(C20/C21,0)</f>
        <v>9.823110106946779E-3</v>
      </c>
      <c r="D33" s="12">
        <f t="shared" si="12"/>
        <v>1.0475630134847366E-2</v>
      </c>
      <c r="E33" s="12">
        <f t="shared" si="12"/>
        <v>7.3529234520461244E-3</v>
      </c>
      <c r="F33" s="12">
        <f t="shared" si="12"/>
        <v>6.7037217199077083E-3</v>
      </c>
      <c r="G33" s="12">
        <f t="shared" si="12"/>
        <v>6.605025703379775E-3</v>
      </c>
      <c r="H33" s="12">
        <f t="shared" si="12"/>
        <v>4.9095346018243344E-3</v>
      </c>
      <c r="I33" s="12">
        <f t="shared" si="12"/>
        <v>7.2438549935638216E-3</v>
      </c>
      <c r="J33" s="12">
        <f t="shared" si="12"/>
        <v>7.9339451898272767E-3</v>
      </c>
      <c r="K33" s="12">
        <f t="shared" si="12"/>
        <v>7.9851479110775395E-3</v>
      </c>
      <c r="L33" s="12">
        <f t="shared" si="12"/>
        <v>6.4431921793764238E-3</v>
      </c>
      <c r="M33" s="12">
        <f t="shared" si="12"/>
        <v>6.0699295115338621E-3</v>
      </c>
      <c r="N33" s="12">
        <f t="shared" si="12"/>
        <v>6.4629782059248287E-3</v>
      </c>
      <c r="O33" s="12">
        <f t="shared" si="12"/>
        <v>6.6485746808584789E-3</v>
      </c>
      <c r="P33" s="12">
        <f t="shared" si="12"/>
        <v>5.3638013505871709E-3</v>
      </c>
      <c r="Q33" s="12">
        <f t="shared" si="12"/>
        <v>4.6740438949555178E-3</v>
      </c>
      <c r="R33" s="12">
        <f t="shared" si="12"/>
        <v>4.9168361669690071E-3</v>
      </c>
      <c r="S33" s="12">
        <f t="shared" si="12"/>
        <v>5.6182198490885649E-3</v>
      </c>
      <c r="T33" s="12">
        <f t="shared" si="12"/>
        <v>5.2577762247692384E-3</v>
      </c>
      <c r="U33" s="12">
        <f t="shared" si="12"/>
        <v>4.9611836959684704E-3</v>
      </c>
      <c r="V33" s="12">
        <f t="shared" si="12"/>
        <v>4.8815638176855714E-3</v>
      </c>
      <c r="W33" s="12">
        <f t="shared" si="12"/>
        <v>4.7921818286802238E-3</v>
      </c>
    </row>
    <row r="34" spans="1:23" x14ac:dyDescent="0.25">
      <c r="B34" s="16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</row>
    <row r="36" spans="1:23" s="34" customFormat="1" x14ac:dyDescent="0.25">
      <c r="A36" s="33" t="s">
        <v>48</v>
      </c>
      <c r="C36" s="35"/>
    </row>
    <row r="37" spans="1:23" outlineLevel="1" x14ac:dyDescent="0.25">
      <c r="B37" s="22" t="s">
        <v>31</v>
      </c>
      <c r="C37" s="5">
        <f t="shared" ref="C37:W38" si="13">C71+C105</f>
        <v>37675.703022999995</v>
      </c>
      <c r="D37" s="5">
        <f t="shared" si="13"/>
        <v>41148.413013999998</v>
      </c>
      <c r="E37" s="5">
        <f t="shared" si="13"/>
        <v>41373.555895999998</v>
      </c>
      <c r="F37" s="5">
        <f t="shared" si="13"/>
        <v>46100.550323000003</v>
      </c>
      <c r="G37" s="5">
        <f t="shared" si="13"/>
        <v>50057.600259999999</v>
      </c>
      <c r="H37" s="5">
        <f t="shared" si="13"/>
        <v>48928.919483000005</v>
      </c>
      <c r="I37" s="5">
        <f t="shared" si="13"/>
        <v>57021.383503000005</v>
      </c>
      <c r="J37" s="5">
        <f t="shared" si="13"/>
        <v>60444.615659999996</v>
      </c>
      <c r="K37" s="5">
        <f t="shared" si="13"/>
        <v>61763.879433000002</v>
      </c>
      <c r="L37" s="5">
        <f t="shared" si="13"/>
        <v>62320.326260999995</v>
      </c>
      <c r="M37" s="5">
        <f t="shared" si="13"/>
        <v>71230.316974000001</v>
      </c>
      <c r="N37" s="5">
        <f t="shared" si="13"/>
        <v>71315.210129999992</v>
      </c>
      <c r="O37" s="5">
        <f t="shared" si="13"/>
        <v>72461.29748899999</v>
      </c>
      <c r="P37" s="5">
        <f t="shared" si="13"/>
        <v>76753.772609000007</v>
      </c>
      <c r="Q37" s="5">
        <f t="shared" si="13"/>
        <v>76514.354623000007</v>
      </c>
      <c r="R37" s="5">
        <f t="shared" si="13"/>
        <v>76772.667163999999</v>
      </c>
      <c r="S37" s="5">
        <f t="shared" si="13"/>
        <v>78707.275145000007</v>
      </c>
      <c r="T37" s="5">
        <f t="shared" si="13"/>
        <v>82084.485675999997</v>
      </c>
      <c r="U37" s="5">
        <f t="shared" si="13"/>
        <v>87081.231541000001</v>
      </c>
      <c r="V37" s="5">
        <f t="shared" si="13"/>
        <v>88728.007845999993</v>
      </c>
      <c r="W37" s="5">
        <f t="shared" si="13"/>
        <v>78297.859393999999</v>
      </c>
    </row>
    <row r="38" spans="1:23" outlineLevel="1" x14ac:dyDescent="0.25">
      <c r="B38" s="8" t="s">
        <v>30</v>
      </c>
      <c r="C38" s="5">
        <f t="shared" si="13"/>
        <v>2190.2339999999999</v>
      </c>
      <c r="D38" s="5">
        <f t="shared" si="13"/>
        <v>2310.1010000000001</v>
      </c>
      <c r="E38" s="5">
        <f t="shared" si="13"/>
        <v>2381.2620000000002</v>
      </c>
      <c r="F38" s="5">
        <f t="shared" si="13"/>
        <v>2476.4700000000003</v>
      </c>
      <c r="G38" s="5">
        <f t="shared" si="13"/>
        <v>2607.9120000000003</v>
      </c>
      <c r="H38" s="5">
        <f t="shared" si="13"/>
        <v>2694.4449999999997</v>
      </c>
      <c r="I38" s="5">
        <f t="shared" si="13"/>
        <v>2824.1009999999997</v>
      </c>
      <c r="J38" s="5">
        <f t="shared" si="13"/>
        <v>3058.971</v>
      </c>
      <c r="K38" s="5">
        <f t="shared" si="13"/>
        <v>3314.828</v>
      </c>
      <c r="L38" s="5">
        <f t="shared" si="13"/>
        <v>3489.5650000000001</v>
      </c>
      <c r="M38" s="5">
        <f t="shared" si="13"/>
        <v>3662.8890000000001</v>
      </c>
      <c r="N38" s="5">
        <f t="shared" si="13"/>
        <v>3769.5299999999997</v>
      </c>
      <c r="O38" s="5">
        <f t="shared" si="13"/>
        <v>3837.058</v>
      </c>
      <c r="P38" s="5">
        <f t="shared" si="13"/>
        <v>4026.348</v>
      </c>
      <c r="Q38" s="5">
        <f t="shared" si="13"/>
        <v>4235.1329999999998</v>
      </c>
      <c r="R38" s="5">
        <f t="shared" si="13"/>
        <v>4455.8850000000002</v>
      </c>
      <c r="S38" s="5">
        <f t="shared" si="13"/>
        <v>4675.6880000000001</v>
      </c>
      <c r="T38" s="5">
        <f t="shared" si="13"/>
        <v>4885.8270000000002</v>
      </c>
      <c r="U38" s="5">
        <f t="shared" si="13"/>
        <v>5090.8919999999998</v>
      </c>
      <c r="V38" s="5">
        <f t="shared" si="13"/>
        <v>5189.799</v>
      </c>
      <c r="W38" s="5">
        <f t="shared" si="13"/>
        <v>5198.027</v>
      </c>
    </row>
    <row r="39" spans="1:23" outlineLevel="1" x14ac:dyDescent="0.25">
      <c r="B39" s="8" t="s">
        <v>43</v>
      </c>
      <c r="C39" s="5">
        <f t="shared" ref="C39:W39" si="14">C40/C38*1000</f>
        <v>22676.776525236564</v>
      </c>
      <c r="D39" s="5">
        <f t="shared" si="14"/>
        <v>22826.24913864828</v>
      </c>
      <c r="E39" s="5">
        <f t="shared" si="14"/>
        <v>22443.69357864176</v>
      </c>
      <c r="F39" s="5">
        <f t="shared" si="14"/>
        <v>23205.777594433166</v>
      </c>
      <c r="G39" s="5">
        <f t="shared" si="14"/>
        <v>23372.53823859687</v>
      </c>
      <c r="H39" s="5">
        <f t="shared" si="14"/>
        <v>22387.124522831913</v>
      </c>
      <c r="I39" s="5">
        <f t="shared" si="14"/>
        <v>23566.109685837015</v>
      </c>
      <c r="J39" s="5">
        <f t="shared" si="14"/>
        <v>23064.885530172276</v>
      </c>
      <c r="K39" s="5">
        <f t="shared" si="14"/>
        <v>21642.036411742225</v>
      </c>
      <c r="L39" s="5">
        <f t="shared" si="14"/>
        <v>20865.551988253981</v>
      </c>
      <c r="M39" s="5">
        <f t="shared" si="14"/>
        <v>22115.016664908449</v>
      </c>
      <c r="N39" s="5">
        <f t="shared" si="14"/>
        <v>21621.410093280254</v>
      </c>
      <c r="O39" s="5">
        <f t="shared" si="14"/>
        <v>21691.343712844267</v>
      </c>
      <c r="P39" s="5">
        <f t="shared" si="14"/>
        <v>21861.426103273672</v>
      </c>
      <c r="Q39" s="5">
        <f t="shared" si="14"/>
        <v>20806.389897196612</v>
      </c>
      <c r="R39" s="5">
        <f t="shared" si="14"/>
        <v>20152.482936522065</v>
      </c>
      <c r="S39" s="5">
        <f t="shared" si="14"/>
        <v>20045.753695008516</v>
      </c>
      <c r="T39" s="5">
        <f t="shared" si="14"/>
        <v>20023.833180033427</v>
      </c>
      <c r="U39" s="5">
        <f t="shared" si="14"/>
        <v>20326.0472159862</v>
      </c>
      <c r="V39" s="5">
        <f t="shared" si="14"/>
        <v>20492.006842378378</v>
      </c>
      <c r="W39" s="5">
        <f t="shared" si="14"/>
        <v>17975.547984269739</v>
      </c>
    </row>
    <row r="40" spans="1:23" outlineLevel="1" x14ac:dyDescent="0.25">
      <c r="B40" s="8" t="s">
        <v>44</v>
      </c>
      <c r="C40" s="5">
        <f t="shared" ref="C40:W40" si="15">C74+C108</f>
        <v>49667.446955974985</v>
      </c>
      <c r="D40" s="5">
        <f t="shared" si="15"/>
        <v>52730.94096144053</v>
      </c>
      <c r="E40" s="5">
        <f t="shared" si="15"/>
        <v>53444.314658463642</v>
      </c>
      <c r="F40" s="5">
        <f t="shared" si="15"/>
        <v>57468.412039285904</v>
      </c>
      <c r="G40" s="5">
        <f t="shared" si="15"/>
        <v>60953.522942895652</v>
      </c>
      <c r="H40" s="5">
        <f t="shared" si="15"/>
        <v>60320.875734921836</v>
      </c>
      <c r="I40" s="5">
        <f t="shared" si="15"/>
        <v>66553.073929881983</v>
      </c>
      <c r="J40" s="5">
        <f t="shared" si="15"/>
        <v>70554.815955116617</v>
      </c>
      <c r="K40" s="5">
        <f t="shared" si="15"/>
        <v>71739.628274662653</v>
      </c>
      <c r="L40" s="5">
        <f t="shared" si="15"/>
        <v>72811.699923891501</v>
      </c>
      <c r="M40" s="5">
        <f t="shared" si="15"/>
        <v>81004.851276709844</v>
      </c>
      <c r="N40" s="5">
        <f t="shared" si="15"/>
        <v>81502.553988922708</v>
      </c>
      <c r="O40" s="5">
        <f t="shared" si="15"/>
        <v>83230.943924118808</v>
      </c>
      <c r="P40" s="5">
        <f t="shared" si="15"/>
        <v>88021.709268063743</v>
      </c>
      <c r="Q40" s="5">
        <f t="shared" si="15"/>
        <v>88117.828464483988</v>
      </c>
      <c r="R40" s="5">
        <f t="shared" si="15"/>
        <v>89797.146429604632</v>
      </c>
      <c r="S40" s="5">
        <f t="shared" si="15"/>
        <v>93727.690002706964</v>
      </c>
      <c r="T40" s="5">
        <f t="shared" si="15"/>
        <v>97832.984794503194</v>
      </c>
      <c r="U40" s="5">
        <f t="shared" si="15"/>
        <v>103477.71116348641</v>
      </c>
      <c r="V40" s="5">
        <f t="shared" si="15"/>
        <v>106349.39661856845</v>
      </c>
      <c r="W40" s="5">
        <f t="shared" si="15"/>
        <v>93437.383762029669</v>
      </c>
    </row>
    <row r="41" spans="1:23" outlineLevel="1" x14ac:dyDescent="0.25">
      <c r="B41" s="8" t="s">
        <v>45</v>
      </c>
      <c r="C41" s="15">
        <f t="shared" ref="C41:W41" si="16">C37/C40</f>
        <v>0.75855928444229437</v>
      </c>
      <c r="D41" s="15">
        <f t="shared" si="16"/>
        <v>0.78034664778862473</v>
      </c>
      <c r="E41" s="15">
        <f t="shared" si="16"/>
        <v>0.77414325846253373</v>
      </c>
      <c r="F41" s="15">
        <f t="shared" si="16"/>
        <v>0.80218938869383183</v>
      </c>
      <c r="G41" s="15">
        <f t="shared" si="16"/>
        <v>0.82124211765243649</v>
      </c>
      <c r="H41" s="15">
        <f t="shared" si="16"/>
        <v>0.81114405066028183</v>
      </c>
      <c r="I41" s="15">
        <f t="shared" si="16"/>
        <v>0.85678061336544364</v>
      </c>
      <c r="J41" s="15">
        <f t="shared" si="16"/>
        <v>0.85670432048822553</v>
      </c>
      <c r="K41" s="15">
        <f t="shared" si="16"/>
        <v>0.86094507203927162</v>
      </c>
      <c r="L41" s="15">
        <f t="shared" si="16"/>
        <v>0.85591088143996208</v>
      </c>
      <c r="M41" s="15">
        <f t="shared" si="16"/>
        <v>0.87933396397062247</v>
      </c>
      <c r="N41" s="15">
        <f t="shared" si="16"/>
        <v>0.87500583281957878</v>
      </c>
      <c r="O41" s="15">
        <f t="shared" si="16"/>
        <v>0.87060525896549434</v>
      </c>
      <c r="P41" s="15">
        <f t="shared" si="16"/>
        <v>0.87198684560023654</v>
      </c>
      <c r="Q41" s="15">
        <f t="shared" si="16"/>
        <v>0.86831865873589043</v>
      </c>
      <c r="R41" s="15">
        <f t="shared" si="16"/>
        <v>0.85495664635830038</v>
      </c>
      <c r="S41" s="15">
        <f t="shared" si="16"/>
        <v>0.83974410489287477</v>
      </c>
      <c r="T41" s="15">
        <f t="shared" si="16"/>
        <v>0.839026692770514</v>
      </c>
      <c r="U41" s="15">
        <f t="shared" si="16"/>
        <v>0.8415457837429231</v>
      </c>
      <c r="V41" s="15">
        <f t="shared" si="16"/>
        <v>0.8343066408193256</v>
      </c>
      <c r="W41" s="15">
        <f t="shared" si="16"/>
        <v>0.8379714439930418</v>
      </c>
    </row>
    <row r="42" spans="1:23" outlineLevel="1" x14ac:dyDescent="0.25">
      <c r="B42" s="8" t="s">
        <v>47</v>
      </c>
      <c r="C42" s="5">
        <f t="shared" ref="C42:W42" si="17">C39*C41</f>
        <v>17201.679374441268</v>
      </c>
      <c r="D42" s="5">
        <f t="shared" si="17"/>
        <v>17812.386996932168</v>
      </c>
      <c r="E42" s="5">
        <f t="shared" si="17"/>
        <v>17374.634078904375</v>
      </c>
      <c r="F42" s="5">
        <f t="shared" si="17"/>
        <v>18615.42854264336</v>
      </c>
      <c r="G42" s="5">
        <f t="shared" si="17"/>
        <v>19194.512797977841</v>
      </c>
      <c r="H42" s="5">
        <f t="shared" si="17"/>
        <v>18159.182868086005</v>
      </c>
      <c r="I42" s="5">
        <f t="shared" si="17"/>
        <v>20190.985911268759</v>
      </c>
      <c r="J42" s="5">
        <f t="shared" si="17"/>
        <v>19759.787085264947</v>
      </c>
      <c r="K42" s="5">
        <f t="shared" si="17"/>
        <v>18632.604597583948</v>
      </c>
      <c r="L42" s="5">
        <f t="shared" si="17"/>
        <v>17859.052993997819</v>
      </c>
      <c r="M42" s="5">
        <f t="shared" si="17"/>
        <v>19446.48526723032</v>
      </c>
      <c r="N42" s="5">
        <f t="shared" si="17"/>
        <v>18918.859945404336</v>
      </c>
      <c r="O42" s="5">
        <f t="shared" si="17"/>
        <v>18884.59791043033</v>
      </c>
      <c r="P42" s="5">
        <f t="shared" si="17"/>
        <v>19062.87598811628</v>
      </c>
      <c r="Q42" s="5">
        <f t="shared" si="17"/>
        <v>18066.576568669741</v>
      </c>
      <c r="R42" s="5">
        <f t="shared" si="17"/>
        <v>17229.499227201777</v>
      </c>
      <c r="S42" s="5">
        <f t="shared" si="17"/>
        <v>16833.303493517964</v>
      </c>
      <c r="T42" s="5">
        <f t="shared" si="17"/>
        <v>16800.530529631931</v>
      </c>
      <c r="U42" s="5">
        <f t="shared" si="17"/>
        <v>17105.299334772768</v>
      </c>
      <c r="V42" s="5">
        <f t="shared" si="17"/>
        <v>17096.617392311338</v>
      </c>
      <c r="W42" s="5">
        <f t="shared" si="17"/>
        <v>15062.995900944725</v>
      </c>
    </row>
    <row r="43" spans="1:23" outlineLevel="1" x14ac:dyDescent="0.25"/>
    <row r="44" spans="1:23" outlineLevel="1" x14ac:dyDescent="0.25">
      <c r="B44" s="9" t="s">
        <v>19</v>
      </c>
      <c r="C44" s="14"/>
    </row>
    <row r="45" spans="1:23" outlineLevel="1" x14ac:dyDescent="0.25">
      <c r="B45" s="4" t="s">
        <v>23</v>
      </c>
      <c r="C45" s="5">
        <f t="shared" ref="C45:W54" si="18">C79+C113</f>
        <v>0</v>
      </c>
      <c r="D45" s="5">
        <f t="shared" si="18"/>
        <v>0</v>
      </c>
      <c r="E45" s="5">
        <f t="shared" si="18"/>
        <v>0</v>
      </c>
      <c r="F45" s="5">
        <f t="shared" si="18"/>
        <v>0</v>
      </c>
      <c r="G45" s="5">
        <f t="shared" si="18"/>
        <v>0</v>
      </c>
      <c r="H45" s="5">
        <f t="shared" si="18"/>
        <v>0</v>
      </c>
      <c r="I45" s="5">
        <f t="shared" si="18"/>
        <v>0</v>
      </c>
      <c r="J45" s="5">
        <f t="shared" si="18"/>
        <v>0</v>
      </c>
      <c r="K45" s="5">
        <f t="shared" si="18"/>
        <v>0</v>
      </c>
      <c r="L45" s="5">
        <f t="shared" si="18"/>
        <v>0</v>
      </c>
      <c r="M45" s="5">
        <f t="shared" si="18"/>
        <v>0</v>
      </c>
      <c r="N45" s="5">
        <f t="shared" si="18"/>
        <v>0</v>
      </c>
      <c r="O45" s="5">
        <f t="shared" si="18"/>
        <v>0</v>
      </c>
      <c r="P45" s="5">
        <f t="shared" si="18"/>
        <v>0</v>
      </c>
      <c r="Q45" s="5">
        <f t="shared" si="18"/>
        <v>0</v>
      </c>
      <c r="R45" s="5">
        <f t="shared" si="18"/>
        <v>0</v>
      </c>
      <c r="S45" s="5">
        <f t="shared" si="18"/>
        <v>0</v>
      </c>
      <c r="T45" s="5">
        <f t="shared" si="18"/>
        <v>0</v>
      </c>
      <c r="U45" s="5">
        <f t="shared" si="18"/>
        <v>0</v>
      </c>
      <c r="V45" s="5">
        <f t="shared" si="18"/>
        <v>0</v>
      </c>
      <c r="W45" s="5">
        <f t="shared" si="18"/>
        <v>0</v>
      </c>
    </row>
    <row r="46" spans="1:23" outlineLevel="1" x14ac:dyDescent="0.25">
      <c r="B46" s="4" t="s">
        <v>24</v>
      </c>
      <c r="C46" s="5">
        <f t="shared" si="18"/>
        <v>0</v>
      </c>
      <c r="D46" s="5">
        <f t="shared" si="18"/>
        <v>0</v>
      </c>
      <c r="E46" s="5">
        <f t="shared" si="18"/>
        <v>0</v>
      </c>
      <c r="F46" s="5">
        <f t="shared" si="18"/>
        <v>0</v>
      </c>
      <c r="G46" s="5">
        <f t="shared" si="18"/>
        <v>0</v>
      </c>
      <c r="H46" s="5">
        <f t="shared" si="18"/>
        <v>0</v>
      </c>
      <c r="I46" s="5">
        <f t="shared" si="18"/>
        <v>0</v>
      </c>
      <c r="J46" s="5">
        <f t="shared" si="18"/>
        <v>0</v>
      </c>
      <c r="K46" s="5">
        <f t="shared" si="18"/>
        <v>0</v>
      </c>
      <c r="L46" s="5">
        <f t="shared" si="18"/>
        <v>0</v>
      </c>
      <c r="M46" s="5">
        <f t="shared" si="18"/>
        <v>0</v>
      </c>
      <c r="N46" s="5">
        <f t="shared" si="18"/>
        <v>0</v>
      </c>
      <c r="O46" s="5">
        <f t="shared" si="18"/>
        <v>0</v>
      </c>
      <c r="P46" s="5">
        <f t="shared" si="18"/>
        <v>0</v>
      </c>
      <c r="Q46" s="5">
        <f t="shared" si="18"/>
        <v>0</v>
      </c>
      <c r="R46" s="5">
        <f t="shared" si="18"/>
        <v>0</v>
      </c>
      <c r="S46" s="5">
        <f t="shared" si="18"/>
        <v>0</v>
      </c>
      <c r="T46" s="5">
        <f t="shared" si="18"/>
        <v>0</v>
      </c>
      <c r="U46" s="5">
        <f t="shared" si="18"/>
        <v>0</v>
      </c>
      <c r="V46" s="5">
        <f t="shared" si="18"/>
        <v>0</v>
      </c>
      <c r="W46" s="5">
        <f t="shared" si="18"/>
        <v>0</v>
      </c>
    </row>
    <row r="47" spans="1:23" outlineLevel="1" x14ac:dyDescent="0.25">
      <c r="B47" s="4" t="s">
        <v>21</v>
      </c>
      <c r="C47" s="5">
        <f t="shared" si="18"/>
        <v>64868.571000000004</v>
      </c>
      <c r="D47" s="5">
        <f t="shared" si="18"/>
        <v>77884.414000000004</v>
      </c>
      <c r="E47" s="5">
        <f t="shared" si="18"/>
        <v>81288.36</v>
      </c>
      <c r="F47" s="5">
        <f t="shared" si="18"/>
        <v>98401.323000000004</v>
      </c>
      <c r="G47" s="5">
        <f t="shared" si="18"/>
        <v>106031.24</v>
      </c>
      <c r="H47" s="5">
        <f t="shared" si="18"/>
        <v>105189.02799999999</v>
      </c>
      <c r="I47" s="5">
        <f t="shared" si="18"/>
        <v>119985.705</v>
      </c>
      <c r="J47" s="5">
        <f t="shared" si="18"/>
        <v>126841.609</v>
      </c>
      <c r="K47" s="5">
        <f t="shared" si="18"/>
        <v>135053.41200000001</v>
      </c>
      <c r="L47" s="5">
        <f t="shared" si="18"/>
        <v>144535.31</v>
      </c>
      <c r="M47" s="5">
        <f t="shared" si="18"/>
        <v>168536.28599999999</v>
      </c>
      <c r="N47" s="5">
        <f t="shared" si="18"/>
        <v>168135.644</v>
      </c>
      <c r="O47" s="5">
        <f t="shared" si="18"/>
        <v>162062.59700000001</v>
      </c>
      <c r="P47" s="5">
        <f t="shared" si="18"/>
        <v>168932.891</v>
      </c>
      <c r="Q47" s="5">
        <f t="shared" si="18"/>
        <v>161973.04899999997</v>
      </c>
      <c r="R47" s="5">
        <f t="shared" si="18"/>
        <v>149486.19599999997</v>
      </c>
      <c r="S47" s="5">
        <f t="shared" si="18"/>
        <v>137497.08199999999</v>
      </c>
      <c r="T47" s="5">
        <f t="shared" si="18"/>
        <v>144324.43299999999</v>
      </c>
      <c r="U47" s="5">
        <f t="shared" si="18"/>
        <v>158912.08199999999</v>
      </c>
      <c r="V47" s="5">
        <f t="shared" si="18"/>
        <v>153211.50400000002</v>
      </c>
      <c r="W47" s="5">
        <f t="shared" si="18"/>
        <v>145291.35199999998</v>
      </c>
    </row>
    <row r="48" spans="1:23" outlineLevel="1" x14ac:dyDescent="0.25">
      <c r="B48" s="4" t="s">
        <v>26</v>
      </c>
      <c r="C48" s="5">
        <f t="shared" si="18"/>
        <v>0</v>
      </c>
      <c r="D48" s="5">
        <f t="shared" si="18"/>
        <v>0</v>
      </c>
      <c r="E48" s="5">
        <f t="shared" si="18"/>
        <v>0</v>
      </c>
      <c r="F48" s="5">
        <f t="shared" si="18"/>
        <v>0</v>
      </c>
      <c r="G48" s="5">
        <f t="shared" si="18"/>
        <v>0</v>
      </c>
      <c r="H48" s="5">
        <f t="shared" si="18"/>
        <v>0</v>
      </c>
      <c r="I48" s="5">
        <f t="shared" si="18"/>
        <v>0</v>
      </c>
      <c r="J48" s="5">
        <f t="shared" si="18"/>
        <v>0</v>
      </c>
      <c r="K48" s="5">
        <f t="shared" si="18"/>
        <v>0</v>
      </c>
      <c r="L48" s="5">
        <f t="shared" si="18"/>
        <v>0</v>
      </c>
      <c r="M48" s="5">
        <f t="shared" si="18"/>
        <v>0</v>
      </c>
      <c r="N48" s="5">
        <f t="shared" si="18"/>
        <v>0</v>
      </c>
      <c r="O48" s="5">
        <f t="shared" si="18"/>
        <v>0</v>
      </c>
      <c r="P48" s="5">
        <f t="shared" si="18"/>
        <v>0</v>
      </c>
      <c r="Q48" s="5">
        <f t="shared" si="18"/>
        <v>0</v>
      </c>
      <c r="R48" s="5">
        <f t="shared" si="18"/>
        <v>0</v>
      </c>
      <c r="S48" s="5">
        <f t="shared" si="18"/>
        <v>0</v>
      </c>
      <c r="T48" s="5">
        <f t="shared" si="18"/>
        <v>0</v>
      </c>
      <c r="U48" s="5">
        <f t="shared" si="18"/>
        <v>0</v>
      </c>
      <c r="V48" s="5">
        <f t="shared" si="18"/>
        <v>0</v>
      </c>
      <c r="W48" s="5">
        <f t="shared" si="18"/>
        <v>0</v>
      </c>
    </row>
    <row r="49" spans="2:23" outlineLevel="1" x14ac:dyDescent="0.25">
      <c r="B49" s="4" t="s">
        <v>25</v>
      </c>
      <c r="C49" s="5">
        <f t="shared" si="18"/>
        <v>229449.973</v>
      </c>
      <c r="D49" s="5">
        <f t="shared" si="18"/>
        <v>240276.71799999999</v>
      </c>
      <c r="E49" s="5">
        <f t="shared" si="18"/>
        <v>238552.715</v>
      </c>
      <c r="F49" s="5">
        <f t="shared" si="18"/>
        <v>253752.62199999997</v>
      </c>
      <c r="G49" s="5">
        <f t="shared" si="18"/>
        <v>271586.565</v>
      </c>
      <c r="H49" s="5">
        <f t="shared" si="18"/>
        <v>259987.08199999999</v>
      </c>
      <c r="I49" s="5">
        <f t="shared" si="18"/>
        <v>275453.76899999997</v>
      </c>
      <c r="J49" s="5">
        <f t="shared" si="18"/>
        <v>279679.40599999996</v>
      </c>
      <c r="K49" s="5">
        <f t="shared" si="18"/>
        <v>283807.88</v>
      </c>
      <c r="L49" s="5">
        <f t="shared" si="18"/>
        <v>294105.61499999999</v>
      </c>
      <c r="M49" s="5">
        <f t="shared" si="18"/>
        <v>307678.18900000001</v>
      </c>
      <c r="N49" s="5">
        <f t="shared" si="18"/>
        <v>297390.66699999996</v>
      </c>
      <c r="O49" s="5">
        <f t="shared" si="18"/>
        <v>304169.91399999999</v>
      </c>
      <c r="P49" s="5">
        <f t="shared" si="18"/>
        <v>321957.99800000002</v>
      </c>
      <c r="Q49" s="5">
        <f t="shared" si="18"/>
        <v>320849.01699999999</v>
      </c>
      <c r="R49" s="5">
        <f t="shared" si="18"/>
        <v>344384.804</v>
      </c>
      <c r="S49" s="5">
        <f t="shared" si="18"/>
        <v>362471.174</v>
      </c>
      <c r="T49" s="5">
        <f t="shared" si="18"/>
        <v>370954.82299999997</v>
      </c>
      <c r="U49" s="5">
        <f t="shared" si="18"/>
        <v>380609.272</v>
      </c>
      <c r="V49" s="5">
        <f t="shared" si="18"/>
        <v>389249.67099999997</v>
      </c>
      <c r="W49" s="5">
        <f t="shared" si="18"/>
        <v>327685.13399999996</v>
      </c>
    </row>
    <row r="50" spans="2:23" outlineLevel="1" x14ac:dyDescent="0.25">
      <c r="B50" s="4" t="s">
        <v>0</v>
      </c>
      <c r="C50" s="5">
        <f t="shared" si="18"/>
        <v>0</v>
      </c>
      <c r="D50" s="5">
        <f t="shared" si="18"/>
        <v>0</v>
      </c>
      <c r="E50" s="5">
        <f t="shared" si="18"/>
        <v>0</v>
      </c>
      <c r="F50" s="5">
        <f t="shared" si="18"/>
        <v>0</v>
      </c>
      <c r="G50" s="5">
        <f t="shared" si="18"/>
        <v>0</v>
      </c>
      <c r="H50" s="5">
        <f t="shared" si="18"/>
        <v>1239.047</v>
      </c>
      <c r="I50" s="5">
        <f t="shared" si="18"/>
        <v>1385.3720000000001</v>
      </c>
      <c r="J50" s="5">
        <f t="shared" si="18"/>
        <v>6036.848</v>
      </c>
      <c r="K50" s="5">
        <f t="shared" si="18"/>
        <v>6210.4579999999996</v>
      </c>
      <c r="L50" s="5">
        <f t="shared" si="18"/>
        <v>7260.2569999999996</v>
      </c>
      <c r="M50" s="5">
        <f t="shared" si="18"/>
        <v>9597.2609999999986</v>
      </c>
      <c r="N50" s="5">
        <f t="shared" si="18"/>
        <v>14276.665000000001</v>
      </c>
      <c r="O50" s="5">
        <f t="shared" si="18"/>
        <v>15582.935000000001</v>
      </c>
      <c r="P50" s="5">
        <f t="shared" si="18"/>
        <v>14440.542999999998</v>
      </c>
      <c r="Q50" s="5">
        <f t="shared" si="18"/>
        <v>15692.5</v>
      </c>
      <c r="R50" s="5">
        <f t="shared" si="18"/>
        <v>0</v>
      </c>
      <c r="S50" s="5">
        <f t="shared" si="18"/>
        <v>0</v>
      </c>
      <c r="T50" s="5">
        <f t="shared" si="18"/>
        <v>0</v>
      </c>
      <c r="U50" s="5">
        <f t="shared" si="18"/>
        <v>0</v>
      </c>
      <c r="V50" s="5">
        <f t="shared" si="18"/>
        <v>0</v>
      </c>
      <c r="W50" s="5">
        <f t="shared" si="18"/>
        <v>0</v>
      </c>
    </row>
    <row r="51" spans="2:23" outlineLevel="1" x14ac:dyDescent="0.25">
      <c r="B51" s="4" t="s">
        <v>27</v>
      </c>
      <c r="C51" s="5">
        <f t="shared" si="18"/>
        <v>0</v>
      </c>
      <c r="D51" s="5">
        <f t="shared" si="18"/>
        <v>0</v>
      </c>
      <c r="E51" s="5">
        <f t="shared" si="18"/>
        <v>0</v>
      </c>
      <c r="F51" s="5">
        <f t="shared" si="18"/>
        <v>0</v>
      </c>
      <c r="G51" s="5">
        <f t="shared" si="18"/>
        <v>0</v>
      </c>
      <c r="H51" s="5">
        <f t="shared" si="18"/>
        <v>0</v>
      </c>
      <c r="I51" s="5">
        <f t="shared" si="18"/>
        <v>0</v>
      </c>
      <c r="J51" s="5">
        <f t="shared" si="18"/>
        <v>0</v>
      </c>
      <c r="K51" s="5">
        <f t="shared" si="18"/>
        <v>0</v>
      </c>
      <c r="L51" s="5">
        <f t="shared" si="18"/>
        <v>0</v>
      </c>
      <c r="M51" s="5">
        <f t="shared" si="18"/>
        <v>0</v>
      </c>
      <c r="N51" s="5">
        <f t="shared" si="18"/>
        <v>0</v>
      </c>
      <c r="O51" s="5">
        <f t="shared" si="18"/>
        <v>0</v>
      </c>
      <c r="P51" s="5">
        <f t="shared" si="18"/>
        <v>0</v>
      </c>
      <c r="Q51" s="5">
        <f t="shared" si="18"/>
        <v>0</v>
      </c>
      <c r="R51" s="5">
        <f t="shared" si="18"/>
        <v>0</v>
      </c>
      <c r="S51" s="5">
        <f t="shared" si="18"/>
        <v>0</v>
      </c>
      <c r="T51" s="5">
        <f t="shared" si="18"/>
        <v>0</v>
      </c>
      <c r="U51" s="5">
        <f t="shared" si="18"/>
        <v>0</v>
      </c>
      <c r="V51" s="5">
        <f t="shared" si="18"/>
        <v>0</v>
      </c>
      <c r="W51" s="5">
        <f t="shared" si="18"/>
        <v>0</v>
      </c>
    </row>
    <row r="52" spans="2:23" outlineLevel="1" x14ac:dyDescent="0.25">
      <c r="B52" s="4" t="s">
        <v>28</v>
      </c>
      <c r="C52" s="5">
        <f t="shared" si="18"/>
        <v>59.325000000000003</v>
      </c>
      <c r="D52" s="5">
        <f t="shared" si="18"/>
        <v>59.151000000000003</v>
      </c>
      <c r="E52" s="5">
        <f t="shared" si="18"/>
        <v>60.964999999999996</v>
      </c>
      <c r="F52" s="5">
        <f t="shared" si="18"/>
        <v>65.930999999999997</v>
      </c>
      <c r="G52" s="5">
        <f t="shared" si="18"/>
        <v>71.361999999999995</v>
      </c>
      <c r="H52" s="5">
        <f t="shared" si="18"/>
        <v>84.668999999999997</v>
      </c>
      <c r="I52" s="5">
        <f t="shared" si="18"/>
        <v>133.77199999999999</v>
      </c>
      <c r="J52" s="5">
        <f t="shared" si="18"/>
        <v>131.899</v>
      </c>
      <c r="K52" s="5">
        <f t="shared" si="18"/>
        <v>143.59199999999998</v>
      </c>
      <c r="L52" s="5">
        <f t="shared" si="18"/>
        <v>115.21000000000001</v>
      </c>
      <c r="M52" s="5">
        <f t="shared" si="18"/>
        <v>137.65700000000001</v>
      </c>
      <c r="N52" s="5">
        <f t="shared" si="18"/>
        <v>156.983</v>
      </c>
      <c r="O52" s="5">
        <f t="shared" si="18"/>
        <v>145.96700000000001</v>
      </c>
      <c r="P52" s="5">
        <f t="shared" si="18"/>
        <v>116.036</v>
      </c>
      <c r="Q52" s="5">
        <f t="shared" si="18"/>
        <v>176.87299999999999</v>
      </c>
      <c r="R52" s="5">
        <f t="shared" si="18"/>
        <v>124.143</v>
      </c>
      <c r="S52" s="5">
        <f t="shared" si="18"/>
        <v>100.133</v>
      </c>
      <c r="T52" s="5">
        <f t="shared" si="18"/>
        <v>80.289000000000001</v>
      </c>
      <c r="U52" s="5">
        <f t="shared" si="18"/>
        <v>66.727999999999994</v>
      </c>
      <c r="V52" s="5">
        <f t="shared" si="18"/>
        <v>48.862000000000002</v>
      </c>
      <c r="W52" s="5">
        <f t="shared" si="18"/>
        <v>28.774000000000001</v>
      </c>
    </row>
    <row r="53" spans="2:23" outlineLevel="1" x14ac:dyDescent="0.25">
      <c r="B53" s="4" t="s">
        <v>22</v>
      </c>
      <c r="C53" s="5">
        <f t="shared" si="18"/>
        <v>0</v>
      </c>
      <c r="D53" s="5">
        <f t="shared" si="18"/>
        <v>0</v>
      </c>
      <c r="E53" s="5">
        <f t="shared" si="18"/>
        <v>0</v>
      </c>
      <c r="F53" s="5">
        <f t="shared" si="18"/>
        <v>0</v>
      </c>
      <c r="G53" s="5">
        <f t="shared" si="18"/>
        <v>0</v>
      </c>
      <c r="H53" s="5">
        <f t="shared" si="18"/>
        <v>0</v>
      </c>
      <c r="I53" s="5">
        <f t="shared" si="18"/>
        <v>0</v>
      </c>
      <c r="J53" s="5">
        <f t="shared" si="18"/>
        <v>0</v>
      </c>
      <c r="K53" s="5">
        <f t="shared" si="18"/>
        <v>0</v>
      </c>
      <c r="L53" s="5">
        <f t="shared" si="18"/>
        <v>0</v>
      </c>
      <c r="M53" s="5">
        <f t="shared" si="18"/>
        <v>0</v>
      </c>
      <c r="N53" s="5">
        <f t="shared" si="18"/>
        <v>0</v>
      </c>
      <c r="O53" s="5">
        <f t="shared" si="18"/>
        <v>0</v>
      </c>
      <c r="P53" s="5">
        <f t="shared" si="18"/>
        <v>0</v>
      </c>
      <c r="Q53" s="5">
        <f t="shared" si="18"/>
        <v>0</v>
      </c>
      <c r="R53" s="5">
        <f t="shared" si="18"/>
        <v>0</v>
      </c>
      <c r="S53" s="5">
        <f t="shared" si="18"/>
        <v>0</v>
      </c>
      <c r="T53" s="5">
        <f t="shared" si="18"/>
        <v>0</v>
      </c>
      <c r="U53" s="5">
        <f t="shared" si="18"/>
        <v>0</v>
      </c>
      <c r="V53" s="5">
        <f t="shared" si="18"/>
        <v>0</v>
      </c>
      <c r="W53" s="5">
        <f t="shared" si="18"/>
        <v>0</v>
      </c>
    </row>
    <row r="54" spans="2:23" outlineLevel="1" x14ac:dyDescent="0.25">
      <c r="B54" s="4" t="s">
        <v>1</v>
      </c>
      <c r="C54" s="5">
        <f t="shared" si="18"/>
        <v>7724.3579999999993</v>
      </c>
      <c r="D54" s="5">
        <f t="shared" si="18"/>
        <v>8058.7859999999991</v>
      </c>
      <c r="E54" s="5">
        <f t="shared" si="18"/>
        <v>5607.1329999999998</v>
      </c>
      <c r="F54" s="5">
        <f t="shared" si="18"/>
        <v>5152.4089999999997</v>
      </c>
      <c r="G54" s="5">
        <f t="shared" si="18"/>
        <v>5071.9369999999999</v>
      </c>
      <c r="H54" s="5">
        <f t="shared" si="18"/>
        <v>3787.904</v>
      </c>
      <c r="I54" s="5">
        <f t="shared" si="18"/>
        <v>6064.2920000000004</v>
      </c>
      <c r="J54" s="5">
        <f t="shared" si="18"/>
        <v>7154.7280000000001</v>
      </c>
      <c r="K54" s="5">
        <f t="shared" si="18"/>
        <v>7350.2289999999994</v>
      </c>
      <c r="L54" s="5">
        <f t="shared" si="18"/>
        <v>5540.7139999999999</v>
      </c>
      <c r="M54" s="5">
        <f t="shared" si="18"/>
        <v>5708.9169999999995</v>
      </c>
      <c r="N54" s="5">
        <f t="shared" si="18"/>
        <v>6274.0050000000001</v>
      </c>
      <c r="O54" s="5">
        <f t="shared" si="18"/>
        <v>6638.0529999999999</v>
      </c>
      <c r="P54" s="5">
        <f t="shared" si="18"/>
        <v>5514.6759999999995</v>
      </c>
      <c r="Q54" s="5">
        <f t="shared" si="18"/>
        <v>4803.3379999999997</v>
      </c>
      <c r="R54" s="5">
        <f t="shared" si="18"/>
        <v>4970.54</v>
      </c>
      <c r="S54" s="5">
        <f t="shared" si="18"/>
        <v>5569.1170000000002</v>
      </c>
      <c r="T54" s="5">
        <f t="shared" si="18"/>
        <v>5528.0450000000001</v>
      </c>
      <c r="U54" s="5">
        <f t="shared" si="18"/>
        <v>5384.5789999999997</v>
      </c>
      <c r="V54" s="5">
        <f t="shared" si="18"/>
        <v>5355.3360000000002</v>
      </c>
      <c r="W54" s="5">
        <f t="shared" si="18"/>
        <v>4844.2249999999995</v>
      </c>
    </row>
    <row r="55" spans="2:23" outlineLevel="1" x14ac:dyDescent="0.25">
      <c r="B55" s="16" t="s">
        <v>13</v>
      </c>
      <c r="C55" s="21">
        <f t="shared" ref="C55:W55" si="19">SUM(C45:C54)</f>
        <v>302102.22700000001</v>
      </c>
      <c r="D55" s="21">
        <f t="shared" si="19"/>
        <v>326279.06900000002</v>
      </c>
      <c r="E55" s="21">
        <f t="shared" si="19"/>
        <v>325509.17300000001</v>
      </c>
      <c r="F55" s="21">
        <f t="shared" si="19"/>
        <v>357372.28499999992</v>
      </c>
      <c r="G55" s="21">
        <f t="shared" si="19"/>
        <v>382761.10399999999</v>
      </c>
      <c r="H55" s="21">
        <f t="shared" si="19"/>
        <v>370287.73</v>
      </c>
      <c r="I55" s="21">
        <f t="shared" si="19"/>
        <v>403022.91</v>
      </c>
      <c r="J55" s="21">
        <f t="shared" si="19"/>
        <v>419844.48999999993</v>
      </c>
      <c r="K55" s="21">
        <f t="shared" si="19"/>
        <v>432565.571</v>
      </c>
      <c r="L55" s="21">
        <f t="shared" si="19"/>
        <v>451557.10599999997</v>
      </c>
      <c r="M55" s="21">
        <f t="shared" si="19"/>
        <v>491658.31</v>
      </c>
      <c r="N55" s="21">
        <f t="shared" si="19"/>
        <v>486233.96399999998</v>
      </c>
      <c r="O55" s="21">
        <f t="shared" si="19"/>
        <v>488599.46600000001</v>
      </c>
      <c r="P55" s="21">
        <f t="shared" si="19"/>
        <v>510962.14400000003</v>
      </c>
      <c r="Q55" s="21">
        <f t="shared" si="19"/>
        <v>503494.777</v>
      </c>
      <c r="R55" s="21">
        <f t="shared" si="19"/>
        <v>498965.68299999996</v>
      </c>
      <c r="S55" s="21">
        <f t="shared" si="19"/>
        <v>505637.50599999999</v>
      </c>
      <c r="T55" s="21">
        <f t="shared" si="19"/>
        <v>520887.58999999991</v>
      </c>
      <c r="U55" s="21">
        <f t="shared" si="19"/>
        <v>544972.66100000008</v>
      </c>
      <c r="V55" s="21">
        <f t="shared" si="19"/>
        <v>547865.37300000002</v>
      </c>
      <c r="W55" s="21">
        <f t="shared" si="19"/>
        <v>477849.48499999987</v>
      </c>
    </row>
    <row r="56" spans="2:23" outlineLevel="1" x14ac:dyDescent="0.25">
      <c r="B56" s="29" t="s">
        <v>46</v>
      </c>
      <c r="C56" s="28">
        <f t="shared" ref="C56:W56" si="20">C55/C37/1000</f>
        <v>8.018489444392712E-3</v>
      </c>
      <c r="D56" s="28">
        <f t="shared" si="20"/>
        <v>7.9293232739981855E-3</v>
      </c>
      <c r="E56" s="28">
        <f t="shared" si="20"/>
        <v>7.8675657905311995E-3</v>
      </c>
      <c r="F56" s="28">
        <f t="shared" si="20"/>
        <v>7.7520177632609188E-3</v>
      </c>
      <c r="G56" s="28">
        <f t="shared" si="20"/>
        <v>7.6464133720340671E-3</v>
      </c>
      <c r="H56" s="28">
        <f t="shared" si="20"/>
        <v>7.5678705745515946E-3</v>
      </c>
      <c r="I56" s="28">
        <f t="shared" si="20"/>
        <v>7.0679258418694128E-3</v>
      </c>
      <c r="J56" s="28">
        <f t="shared" si="20"/>
        <v>6.945936960896874E-3</v>
      </c>
      <c r="K56" s="28">
        <f t="shared" si="20"/>
        <v>7.0035362896729457E-3</v>
      </c>
      <c r="L56" s="28">
        <f t="shared" si="20"/>
        <v>7.2457436135501116E-3</v>
      </c>
      <c r="M56" s="28">
        <f t="shared" si="20"/>
        <v>6.9023743103580702E-3</v>
      </c>
      <c r="N56" s="28">
        <f t="shared" si="20"/>
        <v>6.8180962113642734E-3</v>
      </c>
      <c r="O56" s="28">
        <f t="shared" si="20"/>
        <v>6.7429025277138052E-3</v>
      </c>
      <c r="P56" s="28">
        <f t="shared" si="20"/>
        <v>6.6571599887727938E-3</v>
      </c>
      <c r="Q56" s="28">
        <f t="shared" si="20"/>
        <v>6.5803963123104072E-3</v>
      </c>
      <c r="R56" s="28">
        <f t="shared" si="20"/>
        <v>6.4992620607295173E-3</v>
      </c>
      <c r="S56" s="28">
        <f t="shared" si="20"/>
        <v>6.4242791415212823E-3</v>
      </c>
      <c r="T56" s="28">
        <f t="shared" si="20"/>
        <v>6.3457495738722513E-3</v>
      </c>
      <c r="U56" s="28">
        <f t="shared" si="20"/>
        <v>6.2582103095707078E-3</v>
      </c>
      <c r="V56" s="28">
        <f t="shared" si="20"/>
        <v>6.174661037706356E-3</v>
      </c>
      <c r="W56" s="28">
        <f t="shared" si="20"/>
        <v>6.1029699751487419E-3</v>
      </c>
    </row>
    <row r="57" spans="2:23" outlineLevel="1" x14ac:dyDescent="0.25"/>
    <row r="58" spans="2:23" outlineLevel="1" x14ac:dyDescent="0.25">
      <c r="B58" s="4" t="s">
        <v>23</v>
      </c>
      <c r="C58" s="12">
        <f t="shared" ref="C58:W58" si="21">IFERROR(C45/C55,0)</f>
        <v>0</v>
      </c>
      <c r="D58" s="12">
        <f t="shared" si="21"/>
        <v>0</v>
      </c>
      <c r="E58" s="12">
        <f t="shared" si="21"/>
        <v>0</v>
      </c>
      <c r="F58" s="12">
        <f t="shared" si="21"/>
        <v>0</v>
      </c>
      <c r="G58" s="12">
        <f t="shared" si="21"/>
        <v>0</v>
      </c>
      <c r="H58" s="12">
        <f t="shared" si="21"/>
        <v>0</v>
      </c>
      <c r="I58" s="12">
        <f t="shared" si="21"/>
        <v>0</v>
      </c>
      <c r="J58" s="12">
        <f t="shared" si="21"/>
        <v>0</v>
      </c>
      <c r="K58" s="12">
        <f t="shared" si="21"/>
        <v>0</v>
      </c>
      <c r="L58" s="12">
        <f t="shared" si="21"/>
        <v>0</v>
      </c>
      <c r="M58" s="12">
        <f t="shared" si="21"/>
        <v>0</v>
      </c>
      <c r="N58" s="12">
        <f t="shared" si="21"/>
        <v>0</v>
      </c>
      <c r="O58" s="12">
        <f t="shared" si="21"/>
        <v>0</v>
      </c>
      <c r="P58" s="12">
        <f t="shared" si="21"/>
        <v>0</v>
      </c>
      <c r="Q58" s="12">
        <f t="shared" si="21"/>
        <v>0</v>
      </c>
      <c r="R58" s="12">
        <f t="shared" si="21"/>
        <v>0</v>
      </c>
      <c r="S58" s="12">
        <f t="shared" si="21"/>
        <v>0</v>
      </c>
      <c r="T58" s="12">
        <f t="shared" si="21"/>
        <v>0</v>
      </c>
      <c r="U58" s="12">
        <f t="shared" si="21"/>
        <v>0</v>
      </c>
      <c r="V58" s="12">
        <f t="shared" si="21"/>
        <v>0</v>
      </c>
      <c r="W58" s="12">
        <f t="shared" si="21"/>
        <v>0</v>
      </c>
    </row>
    <row r="59" spans="2:23" outlineLevel="1" x14ac:dyDescent="0.25">
      <c r="B59" s="4" t="s">
        <v>24</v>
      </c>
      <c r="C59" s="12">
        <f t="shared" ref="C59:W59" si="22">IFERROR(C46/C55,0)</f>
        <v>0</v>
      </c>
      <c r="D59" s="12">
        <f t="shared" si="22"/>
        <v>0</v>
      </c>
      <c r="E59" s="12">
        <f t="shared" si="22"/>
        <v>0</v>
      </c>
      <c r="F59" s="12">
        <f t="shared" si="22"/>
        <v>0</v>
      </c>
      <c r="G59" s="12">
        <f t="shared" si="22"/>
        <v>0</v>
      </c>
      <c r="H59" s="12">
        <f t="shared" si="22"/>
        <v>0</v>
      </c>
      <c r="I59" s="12">
        <f t="shared" si="22"/>
        <v>0</v>
      </c>
      <c r="J59" s="12">
        <f t="shared" si="22"/>
        <v>0</v>
      </c>
      <c r="K59" s="12">
        <f t="shared" si="22"/>
        <v>0</v>
      </c>
      <c r="L59" s="12">
        <f t="shared" si="22"/>
        <v>0</v>
      </c>
      <c r="M59" s="12">
        <f t="shared" si="22"/>
        <v>0</v>
      </c>
      <c r="N59" s="12">
        <f t="shared" si="22"/>
        <v>0</v>
      </c>
      <c r="O59" s="12">
        <f t="shared" si="22"/>
        <v>0</v>
      </c>
      <c r="P59" s="12">
        <f t="shared" si="22"/>
        <v>0</v>
      </c>
      <c r="Q59" s="12">
        <f t="shared" si="22"/>
        <v>0</v>
      </c>
      <c r="R59" s="12">
        <f t="shared" si="22"/>
        <v>0</v>
      </c>
      <c r="S59" s="12">
        <f t="shared" si="22"/>
        <v>0</v>
      </c>
      <c r="T59" s="12">
        <f t="shared" si="22"/>
        <v>0</v>
      </c>
      <c r="U59" s="12">
        <f t="shared" si="22"/>
        <v>0</v>
      </c>
      <c r="V59" s="12">
        <f t="shared" si="22"/>
        <v>0</v>
      </c>
      <c r="W59" s="12">
        <f t="shared" si="22"/>
        <v>0</v>
      </c>
    </row>
    <row r="60" spans="2:23" outlineLevel="1" x14ac:dyDescent="0.25">
      <c r="B60" s="4" t="s">
        <v>21</v>
      </c>
      <c r="C60" s="12">
        <f t="shared" ref="C60:W60" si="23">IFERROR(C47/C55,0)</f>
        <v>0.21472390867214627</v>
      </c>
      <c r="D60" s="12">
        <f t="shared" si="23"/>
        <v>0.23870490448162951</v>
      </c>
      <c r="E60" s="12">
        <f t="shared" si="23"/>
        <v>0.24972678726937136</v>
      </c>
      <c r="F60" s="12">
        <f t="shared" si="23"/>
        <v>0.27534682215214318</v>
      </c>
      <c r="G60" s="12">
        <f t="shared" si="23"/>
        <v>0.27701675769019624</v>
      </c>
      <c r="H60" s="12">
        <f t="shared" si="23"/>
        <v>0.28407376069414991</v>
      </c>
      <c r="I60" s="12">
        <f t="shared" si="23"/>
        <v>0.2977143532609598</v>
      </c>
      <c r="J60" s="12">
        <f t="shared" si="23"/>
        <v>0.3021156928842868</v>
      </c>
      <c r="K60" s="12">
        <f t="shared" si="23"/>
        <v>0.31221488961265487</v>
      </c>
      <c r="L60" s="12">
        <f t="shared" si="23"/>
        <v>0.32008201859633678</v>
      </c>
      <c r="M60" s="12">
        <f t="shared" si="23"/>
        <v>0.34279149273404935</v>
      </c>
      <c r="N60" s="12">
        <f t="shared" si="23"/>
        <v>0.34579164856529854</v>
      </c>
      <c r="O60" s="12">
        <f t="shared" si="23"/>
        <v>0.33168803545110709</v>
      </c>
      <c r="P60" s="12">
        <f t="shared" si="23"/>
        <v>0.3306172345323492</v>
      </c>
      <c r="Q60" s="12">
        <f t="shared" si="23"/>
        <v>0.32169757542489852</v>
      </c>
      <c r="R60" s="12">
        <f t="shared" si="23"/>
        <v>0.29959213848380023</v>
      </c>
      <c r="S60" s="12">
        <f t="shared" si="23"/>
        <v>0.27192817061319813</v>
      </c>
      <c r="T60" s="12">
        <f t="shared" si="23"/>
        <v>0.27707404778063538</v>
      </c>
      <c r="U60" s="12">
        <f t="shared" si="23"/>
        <v>0.29159642927482554</v>
      </c>
      <c r="V60" s="12">
        <f t="shared" si="23"/>
        <v>0.27965173845728702</v>
      </c>
      <c r="W60" s="12">
        <f t="shared" si="23"/>
        <v>0.30405254491380279</v>
      </c>
    </row>
    <row r="61" spans="2:23" outlineLevel="1" x14ac:dyDescent="0.25">
      <c r="B61" s="4" t="s">
        <v>26</v>
      </c>
      <c r="C61" s="12">
        <f t="shared" ref="C61:W61" si="24">IFERROR(C48/C55,0)</f>
        <v>0</v>
      </c>
      <c r="D61" s="12">
        <f t="shared" si="24"/>
        <v>0</v>
      </c>
      <c r="E61" s="12">
        <f t="shared" si="24"/>
        <v>0</v>
      </c>
      <c r="F61" s="12">
        <f t="shared" si="24"/>
        <v>0</v>
      </c>
      <c r="G61" s="12">
        <f t="shared" si="24"/>
        <v>0</v>
      </c>
      <c r="H61" s="12">
        <f t="shared" si="24"/>
        <v>0</v>
      </c>
      <c r="I61" s="12">
        <f t="shared" si="24"/>
        <v>0</v>
      </c>
      <c r="J61" s="12">
        <f t="shared" si="24"/>
        <v>0</v>
      </c>
      <c r="K61" s="12">
        <f t="shared" si="24"/>
        <v>0</v>
      </c>
      <c r="L61" s="12">
        <f t="shared" si="24"/>
        <v>0</v>
      </c>
      <c r="M61" s="12">
        <f t="shared" si="24"/>
        <v>0</v>
      </c>
      <c r="N61" s="12">
        <f t="shared" si="24"/>
        <v>0</v>
      </c>
      <c r="O61" s="12">
        <f t="shared" si="24"/>
        <v>0</v>
      </c>
      <c r="P61" s="12">
        <f t="shared" si="24"/>
        <v>0</v>
      </c>
      <c r="Q61" s="12">
        <f t="shared" si="24"/>
        <v>0</v>
      </c>
      <c r="R61" s="12">
        <f t="shared" si="24"/>
        <v>0</v>
      </c>
      <c r="S61" s="12">
        <f t="shared" si="24"/>
        <v>0</v>
      </c>
      <c r="T61" s="12">
        <f t="shared" si="24"/>
        <v>0</v>
      </c>
      <c r="U61" s="12">
        <f t="shared" si="24"/>
        <v>0</v>
      </c>
      <c r="V61" s="12">
        <f t="shared" si="24"/>
        <v>0</v>
      </c>
      <c r="W61" s="12">
        <f t="shared" si="24"/>
        <v>0</v>
      </c>
    </row>
    <row r="62" spans="2:23" outlineLevel="1" x14ac:dyDescent="0.25">
      <c r="B62" s="4" t="s">
        <v>25</v>
      </c>
      <c r="C62" s="12">
        <f t="shared" ref="C62:W62" si="25">IFERROR(C49/C55,0)</f>
        <v>0.75951102803356685</v>
      </c>
      <c r="D62" s="12">
        <f t="shared" si="25"/>
        <v>0.73641474684972819</v>
      </c>
      <c r="E62" s="12">
        <f t="shared" si="25"/>
        <v>0.73286019193075091</v>
      </c>
      <c r="F62" s="12">
        <f t="shared" si="25"/>
        <v>0.7100512061252876</v>
      </c>
      <c r="G62" s="12">
        <f t="shared" si="25"/>
        <v>0.70954588165259347</v>
      </c>
      <c r="H62" s="12">
        <f t="shared" si="25"/>
        <v>0.70212178513179468</v>
      </c>
      <c r="I62" s="12">
        <f t="shared" si="25"/>
        <v>0.683469257368024</v>
      </c>
      <c r="J62" s="12">
        <f t="shared" si="25"/>
        <v>0.66614999758601101</v>
      </c>
      <c r="K62" s="12">
        <f t="shared" si="25"/>
        <v>0.6561037193595789</v>
      </c>
      <c r="L62" s="12">
        <f t="shared" si="25"/>
        <v>0.65131433232278713</v>
      </c>
      <c r="M62" s="12">
        <f t="shared" si="25"/>
        <v>0.62579678354261925</v>
      </c>
      <c r="N62" s="12">
        <f t="shared" si="25"/>
        <v>0.61162051402892126</v>
      </c>
      <c r="O62" s="12">
        <f t="shared" si="25"/>
        <v>0.62253427432112662</v>
      </c>
      <c r="P62" s="12">
        <f t="shared" si="25"/>
        <v>0.63010146990458848</v>
      </c>
      <c r="Q62" s="12">
        <f t="shared" si="25"/>
        <v>0.63724398277124528</v>
      </c>
      <c r="R62" s="12">
        <f t="shared" si="25"/>
        <v>0.69019737375405843</v>
      </c>
      <c r="S62" s="12">
        <f t="shared" si="25"/>
        <v>0.71685974576419176</v>
      </c>
      <c r="T62" s="12">
        <f t="shared" si="25"/>
        <v>0.71215907255536659</v>
      </c>
      <c r="U62" s="12">
        <f t="shared" si="25"/>
        <v>0.69840067078153845</v>
      </c>
      <c r="V62" s="12">
        <f t="shared" si="25"/>
        <v>0.71048416305003448</v>
      </c>
      <c r="W62" s="12">
        <f t="shared" si="25"/>
        <v>0.68574968538471914</v>
      </c>
    </row>
    <row r="63" spans="2:23" outlineLevel="1" x14ac:dyDescent="0.25">
      <c r="B63" s="4" t="s">
        <v>0</v>
      </c>
      <c r="C63" s="12">
        <f t="shared" ref="C63:W63" si="26">IFERROR(C50/C55,0)</f>
        <v>0</v>
      </c>
      <c r="D63" s="12">
        <f t="shared" si="26"/>
        <v>0</v>
      </c>
      <c r="E63" s="12">
        <f t="shared" si="26"/>
        <v>0</v>
      </c>
      <c r="F63" s="12">
        <f t="shared" si="26"/>
        <v>0</v>
      </c>
      <c r="G63" s="12">
        <f t="shared" si="26"/>
        <v>0</v>
      </c>
      <c r="H63" s="12">
        <f t="shared" si="26"/>
        <v>3.346173528353208E-3</v>
      </c>
      <c r="I63" s="12">
        <f t="shared" si="26"/>
        <v>3.4374522282120392E-3</v>
      </c>
      <c r="J63" s="12">
        <f t="shared" si="26"/>
        <v>1.4378771530382597E-2</v>
      </c>
      <c r="K63" s="12">
        <f t="shared" si="26"/>
        <v>1.4357263768456505E-2</v>
      </c>
      <c r="L63" s="12">
        <f t="shared" si="26"/>
        <v>1.6078269843460287E-2</v>
      </c>
      <c r="M63" s="12">
        <f t="shared" si="26"/>
        <v>1.9520184658325005E-2</v>
      </c>
      <c r="N63" s="12">
        <f t="shared" si="26"/>
        <v>2.9361718960463242E-2</v>
      </c>
      <c r="O63" s="12">
        <f t="shared" si="26"/>
        <v>3.1893065965815037E-2</v>
      </c>
      <c r="P63" s="12">
        <f t="shared" si="26"/>
        <v>2.826147331963598E-2</v>
      </c>
      <c r="Q63" s="12">
        <f t="shared" si="26"/>
        <v>3.1167155483720142E-2</v>
      </c>
      <c r="R63" s="12">
        <f t="shared" si="26"/>
        <v>0</v>
      </c>
      <c r="S63" s="12">
        <f t="shared" si="26"/>
        <v>0</v>
      </c>
      <c r="T63" s="12">
        <f t="shared" si="26"/>
        <v>0</v>
      </c>
      <c r="U63" s="12">
        <f t="shared" si="26"/>
        <v>0</v>
      </c>
      <c r="V63" s="12">
        <f t="shared" si="26"/>
        <v>0</v>
      </c>
      <c r="W63" s="12">
        <f t="shared" si="26"/>
        <v>0</v>
      </c>
    </row>
    <row r="64" spans="2:23" outlineLevel="1" x14ac:dyDescent="0.25">
      <c r="B64" s="4" t="s">
        <v>27</v>
      </c>
      <c r="C64" s="12">
        <f t="shared" ref="C64:W64" si="27">IFERROR(C51/C55,0)</f>
        <v>0</v>
      </c>
      <c r="D64" s="12">
        <f t="shared" si="27"/>
        <v>0</v>
      </c>
      <c r="E64" s="12">
        <f t="shared" si="27"/>
        <v>0</v>
      </c>
      <c r="F64" s="12">
        <f t="shared" si="27"/>
        <v>0</v>
      </c>
      <c r="G64" s="12">
        <f t="shared" si="27"/>
        <v>0</v>
      </c>
      <c r="H64" s="12">
        <f t="shared" si="27"/>
        <v>0</v>
      </c>
      <c r="I64" s="12">
        <f t="shared" si="27"/>
        <v>0</v>
      </c>
      <c r="J64" s="12">
        <f t="shared" si="27"/>
        <v>0</v>
      </c>
      <c r="K64" s="12">
        <f t="shared" si="27"/>
        <v>0</v>
      </c>
      <c r="L64" s="12">
        <f t="shared" si="27"/>
        <v>0</v>
      </c>
      <c r="M64" s="12">
        <f t="shared" si="27"/>
        <v>0</v>
      </c>
      <c r="N64" s="12">
        <f t="shared" si="27"/>
        <v>0</v>
      </c>
      <c r="O64" s="12">
        <f t="shared" si="27"/>
        <v>0</v>
      </c>
      <c r="P64" s="12">
        <f t="shared" si="27"/>
        <v>0</v>
      </c>
      <c r="Q64" s="12">
        <f t="shared" si="27"/>
        <v>0</v>
      </c>
      <c r="R64" s="12">
        <f t="shared" si="27"/>
        <v>0</v>
      </c>
      <c r="S64" s="12">
        <f t="shared" si="27"/>
        <v>0</v>
      </c>
      <c r="T64" s="12">
        <f t="shared" si="27"/>
        <v>0</v>
      </c>
      <c r="U64" s="12">
        <f t="shared" si="27"/>
        <v>0</v>
      </c>
      <c r="V64" s="12">
        <f t="shared" si="27"/>
        <v>0</v>
      </c>
      <c r="W64" s="12">
        <f t="shared" si="27"/>
        <v>0</v>
      </c>
    </row>
    <row r="65" spans="1:28" outlineLevel="1" x14ac:dyDescent="0.25">
      <c r="B65" s="4" t="s">
        <v>28</v>
      </c>
      <c r="C65" s="12">
        <f t="shared" ref="C65:W65" si="28">IFERROR(C52/C55,0)</f>
        <v>1.963739247774562E-4</v>
      </c>
      <c r="D65" s="12">
        <f t="shared" si="28"/>
        <v>1.8128959415413803E-4</v>
      </c>
      <c r="E65" s="12">
        <f t="shared" si="28"/>
        <v>1.8729118887227179E-4</v>
      </c>
      <c r="F65" s="12">
        <f t="shared" si="28"/>
        <v>1.8448828509463181E-4</v>
      </c>
      <c r="G65" s="12">
        <f t="shared" si="28"/>
        <v>1.8644005165164326E-4</v>
      </c>
      <c r="H65" s="12">
        <f t="shared" si="28"/>
        <v>2.2865732007917194E-4</v>
      </c>
      <c r="I65" s="12">
        <f t="shared" si="28"/>
        <v>3.3192157736144576E-4</v>
      </c>
      <c r="J65" s="12">
        <f t="shared" si="28"/>
        <v>3.1416156015290331E-4</v>
      </c>
      <c r="K65" s="12">
        <f t="shared" si="28"/>
        <v>3.3195429693594358E-4</v>
      </c>
      <c r="L65" s="12">
        <f t="shared" si="28"/>
        <v>2.551393798683793E-4</v>
      </c>
      <c r="M65" s="12">
        <f t="shared" si="28"/>
        <v>2.7998509778061109E-4</v>
      </c>
      <c r="N65" s="12">
        <f t="shared" si="28"/>
        <v>3.2285486334311279E-4</v>
      </c>
      <c r="O65" s="12">
        <f t="shared" si="28"/>
        <v>2.987457215108786E-4</v>
      </c>
      <c r="P65" s="12">
        <f t="shared" si="28"/>
        <v>2.2709314449721738E-4</v>
      </c>
      <c r="Q65" s="12">
        <f t="shared" si="28"/>
        <v>3.5129063513602248E-4</v>
      </c>
      <c r="R65" s="12">
        <f t="shared" si="28"/>
        <v>2.4880067754078392E-4</v>
      </c>
      <c r="S65" s="12">
        <f t="shared" si="28"/>
        <v>1.9803317359135932E-4</v>
      </c>
      <c r="T65" s="12">
        <f t="shared" si="28"/>
        <v>1.5413882292722699E-4</v>
      </c>
      <c r="U65" s="12">
        <f t="shared" si="28"/>
        <v>1.2244283938492832E-4</v>
      </c>
      <c r="V65" s="12">
        <f t="shared" si="28"/>
        <v>8.9186143910577095E-5</v>
      </c>
      <c r="W65" s="12">
        <f t="shared" si="28"/>
        <v>6.0215613709408954E-5</v>
      </c>
    </row>
    <row r="66" spans="1:28" outlineLevel="1" x14ac:dyDescent="0.25">
      <c r="B66" s="4" t="s">
        <v>22</v>
      </c>
      <c r="C66" s="12">
        <f t="shared" ref="C66:W66" si="29">IFERROR(C53/C55,0)</f>
        <v>0</v>
      </c>
      <c r="D66" s="12">
        <f t="shared" si="29"/>
        <v>0</v>
      </c>
      <c r="E66" s="12">
        <f t="shared" si="29"/>
        <v>0</v>
      </c>
      <c r="F66" s="12">
        <f t="shared" si="29"/>
        <v>0</v>
      </c>
      <c r="G66" s="12">
        <f t="shared" si="29"/>
        <v>0</v>
      </c>
      <c r="H66" s="12">
        <f t="shared" si="29"/>
        <v>0</v>
      </c>
      <c r="I66" s="12">
        <f t="shared" si="29"/>
        <v>0</v>
      </c>
      <c r="J66" s="12">
        <f t="shared" si="29"/>
        <v>0</v>
      </c>
      <c r="K66" s="12">
        <f t="shared" si="29"/>
        <v>0</v>
      </c>
      <c r="L66" s="12">
        <f t="shared" si="29"/>
        <v>0</v>
      </c>
      <c r="M66" s="12">
        <f t="shared" si="29"/>
        <v>0</v>
      </c>
      <c r="N66" s="12">
        <f t="shared" si="29"/>
        <v>0</v>
      </c>
      <c r="O66" s="12">
        <f t="shared" si="29"/>
        <v>0</v>
      </c>
      <c r="P66" s="12">
        <f t="shared" si="29"/>
        <v>0</v>
      </c>
      <c r="Q66" s="12">
        <f t="shared" si="29"/>
        <v>0</v>
      </c>
      <c r="R66" s="12">
        <f t="shared" si="29"/>
        <v>0</v>
      </c>
      <c r="S66" s="12">
        <f t="shared" si="29"/>
        <v>0</v>
      </c>
      <c r="T66" s="12">
        <f t="shared" si="29"/>
        <v>0</v>
      </c>
      <c r="U66" s="12">
        <f t="shared" si="29"/>
        <v>0</v>
      </c>
      <c r="V66" s="12">
        <f t="shared" si="29"/>
        <v>0</v>
      </c>
      <c r="W66" s="12">
        <f t="shared" si="29"/>
        <v>0</v>
      </c>
    </row>
    <row r="67" spans="1:28" outlineLevel="1" x14ac:dyDescent="0.25">
      <c r="B67" s="4" t="s">
        <v>1</v>
      </c>
      <c r="C67" s="12">
        <f t="shared" ref="C67:W67" si="30">IFERROR(C54/C55,0)</f>
        <v>2.5568689369509345E-2</v>
      </c>
      <c r="D67" s="12">
        <f t="shared" si="30"/>
        <v>2.4699059074488161E-2</v>
      </c>
      <c r="E67" s="12">
        <f t="shared" si="30"/>
        <v>1.7225729611005464E-2</v>
      </c>
      <c r="F67" s="12">
        <f t="shared" si="30"/>
        <v>1.4417483437474735E-2</v>
      </c>
      <c r="G67" s="12">
        <f t="shared" si="30"/>
        <v>1.3250920605558708E-2</v>
      </c>
      <c r="H67" s="12">
        <f t="shared" si="30"/>
        <v>1.0229623325623024E-2</v>
      </c>
      <c r="I67" s="12">
        <f t="shared" si="30"/>
        <v>1.5047015565442671E-2</v>
      </c>
      <c r="J67" s="12">
        <f t="shared" si="30"/>
        <v>1.7041376439166801E-2</v>
      </c>
      <c r="K67" s="12">
        <f t="shared" si="30"/>
        <v>1.6992172962373833E-2</v>
      </c>
      <c r="L67" s="12">
        <f t="shared" si="30"/>
        <v>1.2270239857547497E-2</v>
      </c>
      <c r="M67" s="12">
        <f t="shared" si="30"/>
        <v>1.1611553967225734E-2</v>
      </c>
      <c r="N67" s="12">
        <f t="shared" si="30"/>
        <v>1.2903263581973884E-2</v>
      </c>
      <c r="O67" s="12">
        <f t="shared" si="30"/>
        <v>1.358587854044032E-2</v>
      </c>
      <c r="P67" s="12">
        <f t="shared" si="30"/>
        <v>1.0792729098929097E-2</v>
      </c>
      <c r="Q67" s="12">
        <f t="shared" si="30"/>
        <v>9.5399956849999256E-3</v>
      </c>
      <c r="R67" s="12">
        <f t="shared" si="30"/>
        <v>9.9616870846005665E-3</v>
      </c>
      <c r="S67" s="12">
        <f t="shared" si="30"/>
        <v>1.1014050449018709E-2</v>
      </c>
      <c r="T67" s="12">
        <f t="shared" si="30"/>
        <v>1.0612740841070913E-2</v>
      </c>
      <c r="U67" s="12">
        <f t="shared" si="30"/>
        <v>9.8804571042509573E-3</v>
      </c>
      <c r="V67" s="12">
        <f t="shared" si="30"/>
        <v>9.7749123487678429E-3</v>
      </c>
      <c r="W67" s="12">
        <f t="shared" si="30"/>
        <v>1.0137554087768874E-2</v>
      </c>
    </row>
    <row r="70" spans="1:28" s="37" customFormat="1" x14ac:dyDescent="0.25">
      <c r="A70" s="36" t="s">
        <v>2</v>
      </c>
      <c r="Z70" s="38"/>
    </row>
    <row r="71" spans="1:28" outlineLevel="1" x14ac:dyDescent="0.25">
      <c r="B71" s="22" t="s">
        <v>31</v>
      </c>
      <c r="C71" s="5">
        <f>[1]Freight1!C$32</f>
        <v>17540.195667</v>
      </c>
      <c r="D71" s="5">
        <f>[1]Freight1!D$32</f>
        <v>18057.532985999998</v>
      </c>
      <c r="E71" s="5">
        <f>[1]Freight1!E$32</f>
        <v>18922.644060999999</v>
      </c>
      <c r="F71" s="5">
        <f>[1]Freight1!F$32</f>
        <v>19453.650639</v>
      </c>
      <c r="G71" s="5">
        <f>[1]Freight1!G$32</f>
        <v>20125.298144</v>
      </c>
      <c r="H71" s="5">
        <f>[1]Freight1!H$32</f>
        <v>20799.571120000001</v>
      </c>
      <c r="I71" s="5">
        <f>[1]Freight1!I$32</f>
        <v>20900.002994999999</v>
      </c>
      <c r="J71" s="5">
        <f>[1]Freight1!J$32</f>
        <v>22520.831058</v>
      </c>
      <c r="K71" s="5">
        <f>[1]Freight1!K$32</f>
        <v>22658.225773999999</v>
      </c>
      <c r="L71" s="5">
        <f>[1]Freight1!L$32</f>
        <v>23286.946753</v>
      </c>
      <c r="M71" s="5">
        <f>[1]Freight1!M$32</f>
        <v>24405.588384999999</v>
      </c>
      <c r="N71" s="5">
        <f>[1]Freight1!N$32</f>
        <v>24834.721421999999</v>
      </c>
      <c r="O71" s="5">
        <f>[1]Freight1!O$32</f>
        <v>25651.282168999998</v>
      </c>
      <c r="P71" s="5">
        <f>[1]Freight1!P$32</f>
        <v>27031.509542</v>
      </c>
      <c r="Q71" s="5">
        <f>[1]Freight1!Q$32</f>
        <v>27316.860615000001</v>
      </c>
      <c r="R71" s="5">
        <f>[1]Freight1!R$32</f>
        <v>28787.111292000001</v>
      </c>
      <c r="S71" s="5">
        <f>[1]Freight1!S$32</f>
        <v>31175.661573000001</v>
      </c>
      <c r="T71" s="5">
        <f>[1]Freight1!T$32</f>
        <v>32596.716909999999</v>
      </c>
      <c r="U71" s="5">
        <f>[1]Freight1!U$32</f>
        <v>34271.155735</v>
      </c>
      <c r="V71" s="5">
        <f>[1]Freight1!V$32</f>
        <v>35831.578302000002</v>
      </c>
      <c r="W71" s="5">
        <f>[1]Freight1!W$32</f>
        <v>31210.195146999999</v>
      </c>
      <c r="Z71" s="23" t="s">
        <v>32</v>
      </c>
      <c r="AB71" t="s">
        <v>75</v>
      </c>
    </row>
    <row r="72" spans="1:28" outlineLevel="1" x14ac:dyDescent="0.25">
      <c r="B72" s="8" t="s">
        <v>30</v>
      </c>
      <c r="C72" s="5">
        <f>[1]Freight4!C$15</f>
        <v>1518.462</v>
      </c>
      <c r="D72" s="5">
        <f>[1]Freight4!D$15</f>
        <v>1590.145</v>
      </c>
      <c r="E72" s="5">
        <f>[1]Freight4!E$15</f>
        <v>1631.9670000000001</v>
      </c>
      <c r="F72" s="5">
        <f>[1]Freight4!F$15</f>
        <v>1680.807</v>
      </c>
      <c r="G72" s="5">
        <f>[1]Freight4!G$15</f>
        <v>1755.874</v>
      </c>
      <c r="H72" s="5">
        <f>[1]Freight4!H$15</f>
        <v>1807.9179999999999</v>
      </c>
      <c r="I72" s="5">
        <f>[1]Freight4!I$15</f>
        <v>1822.9269999999999</v>
      </c>
      <c r="J72" s="5">
        <f>[1]Freight4!J$15</f>
        <v>1944.22</v>
      </c>
      <c r="K72" s="5">
        <f>[1]Freight4!K$15</f>
        <v>2083.893</v>
      </c>
      <c r="L72" s="5">
        <f>[1]Freight4!L$15</f>
        <v>2174.4490000000001</v>
      </c>
      <c r="M72" s="5">
        <f>[1]Freight4!M$15</f>
        <v>2257.7040000000002</v>
      </c>
      <c r="N72" s="5">
        <f>[1]Freight4!N$15</f>
        <v>2337.8429999999998</v>
      </c>
      <c r="O72" s="5">
        <f>[1]Freight4!O$15</f>
        <v>2387.3850000000002</v>
      </c>
      <c r="P72" s="5">
        <f>[1]Freight4!P$15</f>
        <v>2524.7330000000002</v>
      </c>
      <c r="Q72" s="5">
        <f>[1]Freight4!Q$15</f>
        <v>2683.9639999999999</v>
      </c>
      <c r="R72" s="5">
        <f>[1]Freight4!R$15</f>
        <v>2858.873</v>
      </c>
      <c r="S72" s="5">
        <f>[1]Freight4!S$15</f>
        <v>3052.1460000000002</v>
      </c>
      <c r="T72" s="5">
        <f>[1]Freight4!T$15</f>
        <v>3223.2820000000002</v>
      </c>
      <c r="U72" s="5">
        <f>[1]Freight4!U$15</f>
        <v>3397.1819999999998</v>
      </c>
      <c r="V72" s="5">
        <f>[1]Freight4!V$15</f>
        <v>3492.4029999999998</v>
      </c>
      <c r="W72" s="5">
        <f>[1]Freight4!W$15</f>
        <v>3526.0770000000002</v>
      </c>
      <c r="Z72" s="23" t="s">
        <v>32</v>
      </c>
      <c r="AB72" t="s">
        <v>75</v>
      </c>
    </row>
    <row r="73" spans="1:28" outlineLevel="1" x14ac:dyDescent="0.25">
      <c r="B73" s="8" t="s">
        <v>43</v>
      </c>
      <c r="C73" s="5">
        <f>[1]Freight4!C$19</f>
        <v>21658.662745000001</v>
      </c>
      <c r="D73" s="5">
        <f>[1]Freight4!D$19</f>
        <v>21160.062836000001</v>
      </c>
      <c r="E73" s="5">
        <f>[1]Freight4!E$19</f>
        <v>21472.203277000001</v>
      </c>
      <c r="F73" s="5">
        <f>[1]Freight4!F$19</f>
        <v>21301.830623999998</v>
      </c>
      <c r="G73" s="5">
        <f>[1]Freight4!G$19</f>
        <v>20966.521359999999</v>
      </c>
      <c r="H73" s="5">
        <f>[1]Freight4!H$19</f>
        <v>20917.650624999998</v>
      </c>
      <c r="I73" s="5">
        <f>[1]Freight4!I$19</f>
        <v>20720.024273999999</v>
      </c>
      <c r="J73" s="5">
        <f>[1]Freight4!J$19</f>
        <v>20808.642950000001</v>
      </c>
      <c r="K73" s="5">
        <f>[1]Freight4!K$19</f>
        <v>19532.384989999999</v>
      </c>
      <c r="L73" s="5">
        <f>[1]Freight4!L$19</f>
        <v>19238.358656</v>
      </c>
      <c r="M73" s="5">
        <f>[1]Freight4!M$19</f>
        <v>19419.006344000001</v>
      </c>
      <c r="N73" s="5">
        <f>[1]Freight4!N$19</f>
        <v>19083.093804</v>
      </c>
      <c r="O73" s="5">
        <f>[1]Freight4!O$19</f>
        <v>19301.511129999999</v>
      </c>
      <c r="P73" s="5">
        <f>[1]Freight4!P$19</f>
        <v>19233.556892000001</v>
      </c>
      <c r="Q73" s="5">
        <f>[1]Freight4!Q$19</f>
        <v>18283.478574000001</v>
      </c>
      <c r="R73" s="5">
        <f>[1]Freight4!R$19</f>
        <v>18088.726564000001</v>
      </c>
      <c r="S73" s="5">
        <f>[1]Freight4!S$19</f>
        <v>18349.118032999999</v>
      </c>
      <c r="T73" s="5">
        <f>[1]Freight4!T$19</f>
        <v>18166.880185000002</v>
      </c>
      <c r="U73" s="5">
        <f>[1]Freight4!U$19</f>
        <v>18122.359253999999</v>
      </c>
      <c r="V73" s="5">
        <f>[1]Freight4!V$19</f>
        <v>18430.892240000001</v>
      </c>
      <c r="W73" s="5">
        <f>[1]Freight4!W$19</f>
        <v>15900.453023</v>
      </c>
      <c r="Z73" s="23" t="s">
        <v>32</v>
      </c>
      <c r="AB73" t="s">
        <v>75</v>
      </c>
    </row>
    <row r="74" spans="1:28" outlineLevel="1" x14ac:dyDescent="0.25">
      <c r="B74" s="8" t="s">
        <v>44</v>
      </c>
      <c r="C74" s="5">
        <f t="shared" ref="C74:W74" si="31">C72*C73/1000</f>
        <v>32887.856349098191</v>
      </c>
      <c r="D74" s="5">
        <f t="shared" si="31"/>
        <v>33647.568118351221</v>
      </c>
      <c r="E74" s="5">
        <f t="shared" si="31"/>
        <v>35041.927165355861</v>
      </c>
      <c r="F74" s="5">
        <f t="shared" si="31"/>
        <v>35804.266025633566</v>
      </c>
      <c r="G74" s="5">
        <f t="shared" si="31"/>
        <v>36814.569726468639</v>
      </c>
      <c r="H74" s="5">
        <f t="shared" si="31"/>
        <v>37817.397082648749</v>
      </c>
      <c r="I74" s="5">
        <f t="shared" si="31"/>
        <v>37771.091689729998</v>
      </c>
      <c r="J74" s="5">
        <f t="shared" si="31"/>
        <v>40456.579796249003</v>
      </c>
      <c r="K74" s="5">
        <f t="shared" si="31"/>
        <v>40703.400353966063</v>
      </c>
      <c r="L74" s="5">
        <f t="shared" si="31"/>
        <v>41832.829741180547</v>
      </c>
      <c r="M74" s="5">
        <f t="shared" si="31"/>
        <v>43842.368298874186</v>
      </c>
      <c r="N74" s="5">
        <f t="shared" si="31"/>
        <v>44613.277268024773</v>
      </c>
      <c r="O74" s="5">
        <f t="shared" si="31"/>
        <v>46080.138149095052</v>
      </c>
      <c r="P74" s="5">
        <f t="shared" si="31"/>
        <v>48559.595792609842</v>
      </c>
      <c r="Q74" s="5">
        <f t="shared" si="31"/>
        <v>49072.198287387335</v>
      </c>
      <c r="R74" s="5">
        <f t="shared" si="31"/>
        <v>51713.371978202376</v>
      </c>
      <c r="S74" s="5">
        <f t="shared" si="31"/>
        <v>56004.187207948817</v>
      </c>
      <c r="T74" s="5">
        <f t="shared" si="31"/>
        <v>58556.977896467179</v>
      </c>
      <c r="U74" s="5">
        <f t="shared" si="31"/>
        <v>61564.952655222223</v>
      </c>
      <c r="V74" s="5">
        <f t="shared" si="31"/>
        <v>64368.103351652717</v>
      </c>
      <c r="W74" s="5">
        <f t="shared" si="31"/>
        <v>56066.221693980777</v>
      </c>
    </row>
    <row r="75" spans="1:28" outlineLevel="1" x14ac:dyDescent="0.25">
      <c r="B75" s="8" t="s">
        <v>45</v>
      </c>
      <c r="C75" s="15">
        <f t="shared" ref="C75:W75" si="32">C71/C74</f>
        <v>0.53333350403912738</v>
      </c>
      <c r="D75" s="15">
        <f t="shared" si="32"/>
        <v>0.53666680820690593</v>
      </c>
      <c r="E75" s="15">
        <f t="shared" si="32"/>
        <v>0.5400000967899915</v>
      </c>
      <c r="F75" s="15">
        <f t="shared" si="32"/>
        <v>0.54333331746201496</v>
      </c>
      <c r="G75" s="15">
        <f t="shared" si="32"/>
        <v>0.5466666673963726</v>
      </c>
      <c r="H75" s="15">
        <f t="shared" si="32"/>
        <v>0.55000007204470425</v>
      </c>
      <c r="I75" s="15">
        <f t="shared" si="32"/>
        <v>0.55333330491696464</v>
      </c>
      <c r="J75" s="15">
        <f t="shared" si="32"/>
        <v>0.55666670715669486</v>
      </c>
      <c r="K75" s="15">
        <f t="shared" si="32"/>
        <v>0.5566666562734045</v>
      </c>
      <c r="L75" s="15">
        <f t="shared" si="32"/>
        <v>0.55666678293283511</v>
      </c>
      <c r="M75" s="15">
        <f t="shared" si="32"/>
        <v>0.55666674342559874</v>
      </c>
      <c r="N75" s="15">
        <f t="shared" si="32"/>
        <v>0.55666660112861832</v>
      </c>
      <c r="O75" s="15">
        <f t="shared" si="32"/>
        <v>0.55666678094591937</v>
      </c>
      <c r="P75" s="15">
        <f t="shared" si="32"/>
        <v>0.55666669173786354</v>
      </c>
      <c r="Q75" s="15">
        <f t="shared" si="32"/>
        <v>0.55666673938308264</v>
      </c>
      <c r="R75" s="15">
        <f t="shared" si="32"/>
        <v>0.55666668389239848</v>
      </c>
      <c r="S75" s="15">
        <f t="shared" si="32"/>
        <v>0.5566666195376041</v>
      </c>
      <c r="T75" s="15">
        <f t="shared" si="32"/>
        <v>0.55666665324896492</v>
      </c>
      <c r="U75" s="15">
        <f t="shared" si="32"/>
        <v>0.55666664647541098</v>
      </c>
      <c r="V75" s="15">
        <f t="shared" si="32"/>
        <v>0.55666667862258812</v>
      </c>
      <c r="W75" s="15">
        <f t="shared" si="32"/>
        <v>0.55666663820063866</v>
      </c>
    </row>
    <row r="76" spans="1:28" outlineLevel="1" x14ac:dyDescent="0.25">
      <c r="B76" s="8" t="s">
        <v>47</v>
      </c>
      <c r="C76" s="5">
        <f t="shared" ref="C76:W76" si="33">C73*C75</f>
        <v>11551.290494592557</v>
      </c>
      <c r="D76" s="5">
        <f t="shared" si="33"/>
        <v>11355.903383653691</v>
      </c>
      <c r="E76" s="5">
        <f t="shared" si="33"/>
        <v>11594.991847874373</v>
      </c>
      <c r="F76" s="5">
        <f t="shared" si="33"/>
        <v>11573.994300951863</v>
      </c>
      <c r="G76" s="5">
        <f t="shared" si="33"/>
        <v>11461.698358766062</v>
      </c>
      <c r="H76" s="5">
        <f t="shared" si="33"/>
        <v>11504.709350755951</v>
      </c>
      <c r="I76" s="5">
        <f t="shared" si="33"/>
        <v>11465.07950949215</v>
      </c>
      <c r="J76" s="5">
        <f t="shared" si="33"/>
        <v>11583.478751375875</v>
      </c>
      <c r="K76" s="5">
        <f t="shared" si="33"/>
        <v>10873.027441428134</v>
      </c>
      <c r="L76" s="5">
        <f t="shared" si="33"/>
        <v>10709.355221943582</v>
      </c>
      <c r="M76" s="5">
        <f t="shared" si="33"/>
        <v>10809.915022075524</v>
      </c>
      <c r="N76" s="5">
        <f t="shared" si="33"/>
        <v>10622.920966891275</v>
      </c>
      <c r="O76" s="5">
        <f t="shared" si="33"/>
        <v>10744.510068128933</v>
      </c>
      <c r="P76" s="5">
        <f t="shared" si="33"/>
        <v>10706.680485421624</v>
      </c>
      <c r="Q76" s="5">
        <f t="shared" si="33"/>
        <v>10177.804402369035</v>
      </c>
      <c r="R76" s="5">
        <f t="shared" si="33"/>
        <v>10069.391432218219</v>
      </c>
      <c r="S76" s="5">
        <f t="shared" si="33"/>
        <v>10214.341506926601</v>
      </c>
      <c r="T76" s="5">
        <f t="shared" si="33"/>
        <v>10112.896392558887</v>
      </c>
      <c r="U76" s="5">
        <f t="shared" si="33"/>
        <v>10088.11295214681</v>
      </c>
      <c r="V76" s="5">
        <f t="shared" si="33"/>
        <v>10259.863567291633</v>
      </c>
      <c r="W76" s="5">
        <f t="shared" si="33"/>
        <v>8851.2517301805929</v>
      </c>
    </row>
    <row r="77" spans="1:28" outlineLevel="1" x14ac:dyDescent="0.25"/>
    <row r="78" spans="1:28" outlineLevel="1" x14ac:dyDescent="0.25">
      <c r="B78" s="9" t="s">
        <v>19</v>
      </c>
      <c r="C78" s="14"/>
    </row>
    <row r="79" spans="1:28" outlineLevel="1" x14ac:dyDescent="0.25">
      <c r="B79" s="4" t="s">
        <v>23</v>
      </c>
      <c r="C79" s="5">
        <f>IFERROR(INDEX('[1]Table 53'!C$14:C$19,MATCH($B79,'[1]Table 53'!$B$14:$B$19,0))*1000,0)</f>
        <v>0</v>
      </c>
      <c r="D79" s="5">
        <f>IFERROR(INDEX('[1]Table 53'!D$14:D$19,MATCH($B79,'[1]Table 53'!$B$14:$B$19,0))*1000,0)</f>
        <v>0</v>
      </c>
      <c r="E79" s="5">
        <f>IFERROR(INDEX('[1]Table 53'!E$14:E$19,MATCH($B79,'[1]Table 53'!$B$14:$B$19,0))*1000,0)</f>
        <v>0</v>
      </c>
      <c r="F79" s="5">
        <f>IFERROR(INDEX('[1]Table 53'!F$14:F$19,MATCH($B79,'[1]Table 53'!$B$14:$B$19,0))*1000,0)</f>
        <v>0</v>
      </c>
      <c r="G79" s="5">
        <f>IFERROR(INDEX('[1]Table 53'!G$14:G$19,MATCH($B79,'[1]Table 53'!$B$14:$B$19,0))*1000,0)</f>
        <v>0</v>
      </c>
      <c r="H79" s="5">
        <f>IFERROR(INDEX('[1]Table 53'!H$14:H$19,MATCH($B79,'[1]Table 53'!$B$14:$B$19,0))*1000,0)</f>
        <v>0</v>
      </c>
      <c r="I79" s="5">
        <f>IFERROR(INDEX('[1]Table 53'!I$14:I$19,MATCH($B79,'[1]Table 53'!$B$14:$B$19,0))*1000,0)</f>
        <v>0</v>
      </c>
      <c r="J79" s="5">
        <f>IFERROR(INDEX('[1]Table 53'!J$14:J$19,MATCH($B79,'[1]Table 53'!$B$14:$B$19,0))*1000,0)</f>
        <v>0</v>
      </c>
      <c r="K79" s="5">
        <f>IFERROR(INDEX('[1]Table 53'!K$14:K$19,MATCH($B79,'[1]Table 53'!$B$14:$B$19,0))*1000,0)</f>
        <v>0</v>
      </c>
      <c r="L79" s="5">
        <f>IFERROR(INDEX('[1]Table 53'!L$14:L$19,MATCH($B79,'[1]Table 53'!$B$14:$B$19,0))*1000,0)</f>
        <v>0</v>
      </c>
      <c r="M79" s="5">
        <f>IFERROR(INDEX('[1]Table 53'!M$14:M$19,MATCH($B79,'[1]Table 53'!$B$14:$B$19,0))*1000,0)</f>
        <v>0</v>
      </c>
      <c r="N79" s="5">
        <f>IFERROR(INDEX('[1]Table 53'!N$14:N$19,MATCH($B79,'[1]Table 53'!$B$14:$B$19,0))*1000,0)</f>
        <v>0</v>
      </c>
      <c r="O79" s="5">
        <f>IFERROR(INDEX('[1]Table 53'!O$14:O$19,MATCH($B79,'[1]Table 53'!$B$14:$B$19,0))*1000,0)</f>
        <v>0</v>
      </c>
      <c r="P79" s="5">
        <f>IFERROR(INDEX('[1]Table 53'!P$14:P$19,MATCH($B79,'[1]Table 53'!$B$14:$B$19,0))*1000,0)</f>
        <v>0</v>
      </c>
      <c r="Q79" s="5">
        <f>IFERROR(INDEX('[1]Table 53'!Q$14:Q$19,MATCH($B79,'[1]Table 53'!$B$14:$B$19,0))*1000,0)</f>
        <v>0</v>
      </c>
      <c r="R79" s="5">
        <f>IFERROR(INDEX('[1]Table 53'!R$14:R$19,MATCH($B79,'[1]Table 53'!$B$14:$B$19,0))*1000,0)</f>
        <v>0</v>
      </c>
      <c r="S79" s="5">
        <f>IFERROR(INDEX('[1]Table 53'!S$14:S$19,MATCH($B79,'[1]Table 53'!$B$14:$B$19,0))*1000,0)</f>
        <v>0</v>
      </c>
      <c r="T79" s="5">
        <f>IFERROR(INDEX('[1]Table 53'!T$14:T$19,MATCH($B79,'[1]Table 53'!$B$14:$B$19,0))*1000,0)</f>
        <v>0</v>
      </c>
      <c r="U79" s="5">
        <f>IFERROR(INDEX('[1]Table 53'!U$14:U$19,MATCH($B79,'[1]Table 53'!$B$14:$B$19,0))*1000,0)</f>
        <v>0</v>
      </c>
      <c r="V79" s="5">
        <f>IFERROR(INDEX('[1]Table 53'!V$14:V$19,MATCH($B79,'[1]Table 53'!$B$14:$B$19,0))*1000,0)</f>
        <v>0</v>
      </c>
      <c r="W79" s="5">
        <f>IFERROR(INDEX('[1]Table 53'!W$14:W$19,MATCH($B79,'[1]Table 53'!$B$14:$B$19,0))*1000,0)</f>
        <v>0</v>
      </c>
      <c r="Z79" s="23" t="s">
        <v>32</v>
      </c>
    </row>
    <row r="80" spans="1:28" outlineLevel="1" x14ac:dyDescent="0.25">
      <c r="B80" s="4" t="s">
        <v>24</v>
      </c>
      <c r="C80" s="5">
        <f>IFERROR(INDEX('[1]Table 53'!C$14:C$19,MATCH($B80,'[1]Table 53'!$B$14:$B$19,0))*1000,0)</f>
        <v>0</v>
      </c>
      <c r="D80" s="5">
        <f>IFERROR(INDEX('[1]Table 53'!D$14:D$19,MATCH($B80,'[1]Table 53'!$B$14:$B$19,0))*1000,0)</f>
        <v>0</v>
      </c>
      <c r="E80" s="5">
        <f>IFERROR(INDEX('[1]Table 53'!E$14:E$19,MATCH($B80,'[1]Table 53'!$B$14:$B$19,0))*1000,0)</f>
        <v>0</v>
      </c>
      <c r="F80" s="5">
        <f>IFERROR(INDEX('[1]Table 53'!F$14:F$19,MATCH($B80,'[1]Table 53'!$B$14:$B$19,0))*1000,0)</f>
        <v>0</v>
      </c>
      <c r="G80" s="5">
        <f>IFERROR(INDEX('[1]Table 53'!G$14:G$19,MATCH($B80,'[1]Table 53'!$B$14:$B$19,0))*1000,0)</f>
        <v>0</v>
      </c>
      <c r="H80" s="5">
        <f>IFERROR(INDEX('[1]Table 53'!H$14:H$19,MATCH($B80,'[1]Table 53'!$B$14:$B$19,0))*1000,0)</f>
        <v>0</v>
      </c>
      <c r="I80" s="5">
        <f>IFERROR(INDEX('[1]Table 53'!I$14:I$19,MATCH($B80,'[1]Table 53'!$B$14:$B$19,0))*1000,0)</f>
        <v>0</v>
      </c>
      <c r="J80" s="5">
        <f>IFERROR(INDEX('[1]Table 53'!J$14:J$19,MATCH($B80,'[1]Table 53'!$B$14:$B$19,0))*1000,0)</f>
        <v>0</v>
      </c>
      <c r="K80" s="5">
        <f>IFERROR(INDEX('[1]Table 53'!K$14:K$19,MATCH($B80,'[1]Table 53'!$B$14:$B$19,0))*1000,0)</f>
        <v>0</v>
      </c>
      <c r="L80" s="5">
        <f>IFERROR(INDEX('[1]Table 53'!L$14:L$19,MATCH($B80,'[1]Table 53'!$B$14:$B$19,0))*1000,0)</f>
        <v>0</v>
      </c>
      <c r="M80" s="5">
        <f>IFERROR(INDEX('[1]Table 53'!M$14:M$19,MATCH($B80,'[1]Table 53'!$B$14:$B$19,0))*1000,0)</f>
        <v>0</v>
      </c>
      <c r="N80" s="5">
        <f>IFERROR(INDEX('[1]Table 53'!N$14:N$19,MATCH($B80,'[1]Table 53'!$B$14:$B$19,0))*1000,0)</f>
        <v>0</v>
      </c>
      <c r="O80" s="5">
        <f>IFERROR(INDEX('[1]Table 53'!O$14:O$19,MATCH($B80,'[1]Table 53'!$B$14:$B$19,0))*1000,0)</f>
        <v>0</v>
      </c>
      <c r="P80" s="5">
        <f>IFERROR(INDEX('[1]Table 53'!P$14:P$19,MATCH($B80,'[1]Table 53'!$B$14:$B$19,0))*1000,0)</f>
        <v>0</v>
      </c>
      <c r="Q80" s="5">
        <f>IFERROR(INDEX('[1]Table 53'!Q$14:Q$19,MATCH($B80,'[1]Table 53'!$B$14:$B$19,0))*1000,0)</f>
        <v>0</v>
      </c>
      <c r="R80" s="5">
        <f>IFERROR(INDEX('[1]Table 53'!R$14:R$19,MATCH($B80,'[1]Table 53'!$B$14:$B$19,0))*1000,0)</f>
        <v>0</v>
      </c>
      <c r="S80" s="5">
        <f>IFERROR(INDEX('[1]Table 53'!S$14:S$19,MATCH($B80,'[1]Table 53'!$B$14:$B$19,0))*1000,0)</f>
        <v>0</v>
      </c>
      <c r="T80" s="5">
        <f>IFERROR(INDEX('[1]Table 53'!T$14:T$19,MATCH($B80,'[1]Table 53'!$B$14:$B$19,0))*1000,0)</f>
        <v>0</v>
      </c>
      <c r="U80" s="5">
        <f>IFERROR(INDEX('[1]Table 53'!U$14:U$19,MATCH($B80,'[1]Table 53'!$B$14:$B$19,0))*1000,0)</f>
        <v>0</v>
      </c>
      <c r="V80" s="5">
        <f>IFERROR(INDEX('[1]Table 53'!V$14:V$19,MATCH($B80,'[1]Table 53'!$B$14:$B$19,0))*1000,0)</f>
        <v>0</v>
      </c>
      <c r="W80" s="5">
        <f>IFERROR(INDEX('[1]Table 53'!W$14:W$19,MATCH($B80,'[1]Table 53'!$B$14:$B$19,0))*1000,0)</f>
        <v>0</v>
      </c>
      <c r="Z80" s="23" t="s">
        <v>32</v>
      </c>
    </row>
    <row r="81" spans="2:26" outlineLevel="1" x14ac:dyDescent="0.25">
      <c r="B81" s="4" t="s">
        <v>21</v>
      </c>
      <c r="C81" s="5">
        <f>IFERROR(INDEX('[1]Table 53'!C$14:C$19,MATCH($B81,'[1]Table 53'!$B$14:$B$19,0))*1000,0)</f>
        <v>3885.3229999999999</v>
      </c>
      <c r="D81" s="5">
        <f>IFERROR(INDEX('[1]Table 53'!D$14:D$19,MATCH($B81,'[1]Table 53'!$B$14:$B$19,0))*1000,0)</f>
        <v>4217.2840000000006</v>
      </c>
      <c r="E81" s="5">
        <f>IFERROR(INDEX('[1]Table 53'!E$14:E$19,MATCH($B81,'[1]Table 53'!$B$14:$B$19,0))*1000,0)</f>
        <v>4633.4560000000001</v>
      </c>
      <c r="F81" s="5">
        <f>IFERROR(INDEX('[1]Table 53'!F$14:F$19,MATCH($B81,'[1]Table 53'!$B$14:$B$19,0))*1000,0)</f>
        <v>4414.3679999999995</v>
      </c>
      <c r="G81" s="5">
        <f>IFERROR(INDEX('[1]Table 53'!G$14:G$19,MATCH($B81,'[1]Table 53'!$B$14:$B$19,0))*1000,0)</f>
        <v>3864.2280000000001</v>
      </c>
      <c r="H81" s="5">
        <f>IFERROR(INDEX('[1]Table 53'!H$14:H$19,MATCH($B81,'[1]Table 53'!$B$14:$B$19,0))*1000,0)</f>
        <v>4255.049</v>
      </c>
      <c r="I81" s="5">
        <f>IFERROR(INDEX('[1]Table 53'!I$14:I$19,MATCH($B81,'[1]Table 53'!$B$14:$B$19,0))*1000,0)</f>
        <v>1206.278</v>
      </c>
      <c r="J81" s="5">
        <f>IFERROR(INDEX('[1]Table 53'!J$14:J$19,MATCH($B81,'[1]Table 53'!$B$14:$B$19,0))*1000,0)</f>
        <v>1218.2180000000001</v>
      </c>
      <c r="K81" s="5">
        <f>IFERROR(INDEX('[1]Table 53'!K$14:K$19,MATCH($B81,'[1]Table 53'!$B$14:$B$19,0))*1000,0)</f>
        <v>1345.8790000000001</v>
      </c>
      <c r="L81" s="5">
        <f>IFERROR(INDEX('[1]Table 53'!L$14:L$19,MATCH($B81,'[1]Table 53'!$B$14:$B$19,0))*1000,0)</f>
        <v>1468.3980000000001</v>
      </c>
      <c r="M81" s="5">
        <f>IFERROR(INDEX('[1]Table 53'!M$14:M$19,MATCH($B81,'[1]Table 53'!$B$14:$B$19,0))*1000,0)</f>
        <v>1495.296</v>
      </c>
      <c r="N81" s="5">
        <f>IFERROR(INDEX('[1]Table 53'!N$14:N$19,MATCH($B81,'[1]Table 53'!$B$14:$B$19,0))*1000,0)</f>
        <v>1491.9590000000001</v>
      </c>
      <c r="O81" s="5">
        <f>IFERROR(INDEX('[1]Table 53'!O$14:O$19,MATCH($B81,'[1]Table 53'!$B$14:$B$19,0))*1000,0)</f>
        <v>1409.3920000000001</v>
      </c>
      <c r="P81" s="5">
        <f>IFERROR(INDEX('[1]Table 53'!P$14:P$19,MATCH($B81,'[1]Table 53'!$B$14:$B$19,0))*1000,0)</f>
        <v>1544.2329999999999</v>
      </c>
      <c r="Q81" s="5">
        <f>IFERROR(INDEX('[1]Table 53'!Q$14:Q$19,MATCH($B81,'[1]Table 53'!$B$14:$B$19,0))*1000,0)</f>
        <v>1717.2809999999999</v>
      </c>
      <c r="R81" s="5">
        <f>IFERROR(INDEX('[1]Table 53'!R$14:R$19,MATCH($B81,'[1]Table 53'!$B$14:$B$19,0))*1000,0)</f>
        <v>2079.5360000000001</v>
      </c>
      <c r="S81" s="5">
        <f>IFERROR(INDEX('[1]Table 53'!S$14:S$19,MATCH($B81,'[1]Table 53'!$B$14:$B$19,0))*1000,0)</f>
        <v>2347.7160000000003</v>
      </c>
      <c r="T81" s="5">
        <f>IFERROR(INDEX('[1]Table 53'!T$14:T$19,MATCH($B81,'[1]Table 53'!$B$14:$B$19,0))*1000,0)</f>
        <v>2558.8719999999998</v>
      </c>
      <c r="U81" s="5">
        <f>IFERROR(INDEX('[1]Table 53'!U$14:U$19,MATCH($B81,'[1]Table 53'!$B$14:$B$19,0))*1000,0)</f>
        <v>2967.556</v>
      </c>
      <c r="V81" s="5">
        <f>IFERROR(INDEX('[1]Table 53'!V$14:V$19,MATCH($B81,'[1]Table 53'!$B$14:$B$19,0))*1000,0)</f>
        <v>3026.4369999999999</v>
      </c>
      <c r="W81" s="5">
        <f>IFERROR(INDEX('[1]Table 53'!W$14:W$19,MATCH($B81,'[1]Table 53'!$B$14:$B$19,0))*1000,0)</f>
        <v>3133.3780000000002</v>
      </c>
      <c r="Z81" s="23" t="s">
        <v>32</v>
      </c>
    </row>
    <row r="82" spans="2:26" outlineLevel="1" x14ac:dyDescent="0.25">
      <c r="B82" s="4" t="s">
        <v>26</v>
      </c>
      <c r="C82" s="5">
        <f>IFERROR(INDEX('[1]Table 53'!C$14:C$19,MATCH($B82,'[1]Table 53'!$B$14:$B$19,0))*1000,0)</f>
        <v>0</v>
      </c>
      <c r="D82" s="5">
        <f>IFERROR(INDEX('[1]Table 53'!D$14:D$19,MATCH($B82,'[1]Table 53'!$B$14:$B$19,0))*1000,0)</f>
        <v>0</v>
      </c>
      <c r="E82" s="5">
        <f>IFERROR(INDEX('[1]Table 53'!E$14:E$19,MATCH($B82,'[1]Table 53'!$B$14:$B$19,0))*1000,0)</f>
        <v>0</v>
      </c>
      <c r="F82" s="5">
        <f>IFERROR(INDEX('[1]Table 53'!F$14:F$19,MATCH($B82,'[1]Table 53'!$B$14:$B$19,0))*1000,0)</f>
        <v>0</v>
      </c>
      <c r="G82" s="5">
        <f>IFERROR(INDEX('[1]Table 53'!G$14:G$19,MATCH($B82,'[1]Table 53'!$B$14:$B$19,0))*1000,0)</f>
        <v>0</v>
      </c>
      <c r="H82" s="5">
        <f>IFERROR(INDEX('[1]Table 53'!H$14:H$19,MATCH($B82,'[1]Table 53'!$B$14:$B$19,0))*1000,0)</f>
        <v>0</v>
      </c>
      <c r="I82" s="5">
        <f>IFERROR(INDEX('[1]Table 53'!I$14:I$19,MATCH($B82,'[1]Table 53'!$B$14:$B$19,0))*1000,0)</f>
        <v>0</v>
      </c>
      <c r="J82" s="5">
        <f>IFERROR(INDEX('[1]Table 53'!J$14:J$19,MATCH($B82,'[1]Table 53'!$B$14:$B$19,0))*1000,0)</f>
        <v>0</v>
      </c>
      <c r="K82" s="5">
        <f>IFERROR(INDEX('[1]Table 53'!K$14:K$19,MATCH($B82,'[1]Table 53'!$B$14:$B$19,0))*1000,0)</f>
        <v>0</v>
      </c>
      <c r="L82" s="5">
        <f>IFERROR(INDEX('[1]Table 53'!L$14:L$19,MATCH($B82,'[1]Table 53'!$B$14:$B$19,0))*1000,0)</f>
        <v>0</v>
      </c>
      <c r="M82" s="5">
        <f>IFERROR(INDEX('[1]Table 53'!M$14:M$19,MATCH($B82,'[1]Table 53'!$B$14:$B$19,0))*1000,0)</f>
        <v>0</v>
      </c>
      <c r="N82" s="5">
        <f>IFERROR(INDEX('[1]Table 53'!N$14:N$19,MATCH($B82,'[1]Table 53'!$B$14:$B$19,0))*1000,0)</f>
        <v>0</v>
      </c>
      <c r="O82" s="5">
        <f>IFERROR(INDEX('[1]Table 53'!O$14:O$19,MATCH($B82,'[1]Table 53'!$B$14:$B$19,0))*1000,0)</f>
        <v>0</v>
      </c>
      <c r="P82" s="5">
        <f>IFERROR(INDEX('[1]Table 53'!P$14:P$19,MATCH($B82,'[1]Table 53'!$B$14:$B$19,0))*1000,0)</f>
        <v>0</v>
      </c>
      <c r="Q82" s="5">
        <f>IFERROR(INDEX('[1]Table 53'!Q$14:Q$19,MATCH($B82,'[1]Table 53'!$B$14:$B$19,0))*1000,0)</f>
        <v>0</v>
      </c>
      <c r="R82" s="5">
        <f>IFERROR(INDEX('[1]Table 53'!R$14:R$19,MATCH($B82,'[1]Table 53'!$B$14:$B$19,0))*1000,0)</f>
        <v>0</v>
      </c>
      <c r="S82" s="5">
        <f>IFERROR(INDEX('[1]Table 53'!S$14:S$19,MATCH($B82,'[1]Table 53'!$B$14:$B$19,0))*1000,0)</f>
        <v>0</v>
      </c>
      <c r="T82" s="5">
        <f>IFERROR(INDEX('[1]Table 53'!T$14:T$19,MATCH($B82,'[1]Table 53'!$B$14:$B$19,0))*1000,0)</f>
        <v>0</v>
      </c>
      <c r="U82" s="5">
        <f>IFERROR(INDEX('[1]Table 53'!U$14:U$19,MATCH($B82,'[1]Table 53'!$B$14:$B$19,0))*1000,0)</f>
        <v>0</v>
      </c>
      <c r="V82" s="5">
        <f>IFERROR(INDEX('[1]Table 53'!V$14:V$19,MATCH($B82,'[1]Table 53'!$B$14:$B$19,0))*1000,0)</f>
        <v>0</v>
      </c>
      <c r="W82" s="5">
        <f>IFERROR(INDEX('[1]Table 53'!W$14:W$19,MATCH($B82,'[1]Table 53'!$B$14:$B$19,0))*1000,0)</f>
        <v>0</v>
      </c>
      <c r="Z82" s="23" t="s">
        <v>32</v>
      </c>
    </row>
    <row r="83" spans="2:26" outlineLevel="1" x14ac:dyDescent="0.25">
      <c r="B83" s="4" t="s">
        <v>25</v>
      </c>
      <c r="C83" s="5">
        <f>IFERROR(INDEX('[1]Table 53'!C$14:C$19,MATCH($B83,'[1]Table 53'!$B$14:$B$19,0))*1000,0)</f>
        <v>134155.06899999999</v>
      </c>
      <c r="D83" s="5">
        <f>IFERROR(INDEX('[1]Table 53'!D$14:D$19,MATCH($B83,'[1]Table 53'!$B$14:$B$19,0))*1000,0)</f>
        <v>135360.198</v>
      </c>
      <c r="E83" s="5">
        <f>IFERROR(INDEX('[1]Table 53'!E$14:E$19,MATCH($B83,'[1]Table 53'!$B$14:$B$19,0))*1000,0)</f>
        <v>142558.587</v>
      </c>
      <c r="F83" s="5">
        <f>IFERROR(INDEX('[1]Table 53'!F$14:F$19,MATCH($B83,'[1]Table 53'!$B$14:$B$19,0))*1000,0)</f>
        <v>145403.51799999998</v>
      </c>
      <c r="G83" s="5">
        <f>IFERROR(INDEX('[1]Table 53'!G$14:G$19,MATCH($B83,'[1]Table 53'!$B$14:$B$19,0))*1000,0)</f>
        <v>149401.56</v>
      </c>
      <c r="H83" s="5">
        <f>IFERROR(INDEX('[1]Table 53'!H$14:H$19,MATCH($B83,'[1]Table 53'!$B$14:$B$19,0))*1000,0)</f>
        <v>152377.23800000001</v>
      </c>
      <c r="I83" s="5">
        <f>IFERROR(INDEX('[1]Table 53'!I$14:I$19,MATCH($B83,'[1]Table 53'!$B$14:$B$19,0))*1000,0)</f>
        <v>152024.06899999999</v>
      </c>
      <c r="J83" s="5">
        <f>IFERROR(INDEX('[1]Table 53'!J$14:J$19,MATCH($B83,'[1]Table 53'!$B$14:$B$19,0))*1000,0)</f>
        <v>158426.579</v>
      </c>
      <c r="K83" s="5">
        <f>IFERROR(INDEX('[1]Table 53'!K$14:K$19,MATCH($B83,'[1]Table 53'!$B$14:$B$19,0))*1000,0)</f>
        <v>157266.842</v>
      </c>
      <c r="L83" s="5">
        <f>IFERROR(INDEX('[1]Table 53'!L$14:L$19,MATCH($B83,'[1]Table 53'!$B$14:$B$19,0))*1000,0)</f>
        <v>161200.32000000001</v>
      </c>
      <c r="M83" s="5">
        <f>IFERROR(INDEX('[1]Table 53'!M$14:M$19,MATCH($B83,'[1]Table 53'!$B$14:$B$19,0))*1000,0)</f>
        <v>166249.07500000001</v>
      </c>
      <c r="N83" s="5">
        <f>IFERROR(INDEX('[1]Table 53'!N$14:N$19,MATCH($B83,'[1]Table 53'!$B$14:$B$19,0))*1000,0)</f>
        <v>164148.80099999998</v>
      </c>
      <c r="O83" s="5">
        <f>IFERROR(INDEX('[1]Table 53'!O$14:O$19,MATCH($B83,'[1]Table 53'!$B$14:$B$19,0))*1000,0)</f>
        <v>168320.89600000001</v>
      </c>
      <c r="P83" s="5">
        <f>IFERROR(INDEX('[1]Table 53'!P$14:P$19,MATCH($B83,'[1]Table 53'!$B$14:$B$19,0))*1000,0)</f>
        <v>177973.236</v>
      </c>
      <c r="Q83" s="5">
        <f>IFERROR(INDEX('[1]Table 53'!Q$14:Q$19,MATCH($B83,'[1]Table 53'!$B$14:$B$19,0))*1000,0)</f>
        <v>178611.74900000001</v>
      </c>
      <c r="R83" s="5">
        <f>IFERROR(INDEX('[1]Table 53'!R$14:R$19,MATCH($B83,'[1]Table 53'!$B$14:$B$19,0))*1000,0)</f>
        <v>195267.05799999999</v>
      </c>
      <c r="S83" s="5">
        <f>IFERROR(INDEX('[1]Table 53'!S$14:S$19,MATCH($B83,'[1]Table 53'!$B$14:$B$19,0))*1000,0)</f>
        <v>209231.68799999999</v>
      </c>
      <c r="T83" s="5">
        <f>IFERROR(INDEX('[1]Table 53'!T$14:T$19,MATCH($B83,'[1]Table 53'!$B$14:$B$19,0))*1000,0)</f>
        <v>216890.092</v>
      </c>
      <c r="U83" s="5">
        <f>IFERROR(INDEX('[1]Table 53'!U$14:U$19,MATCH($B83,'[1]Table 53'!$B$14:$B$19,0))*1000,0)</f>
        <v>225717.535</v>
      </c>
      <c r="V83" s="5">
        <f>IFERROR(INDEX('[1]Table 53'!V$14:V$19,MATCH($B83,'[1]Table 53'!$B$14:$B$19,0))*1000,0)</f>
        <v>233668.095</v>
      </c>
      <c r="W83" s="5">
        <f>IFERROR(INDEX('[1]Table 53'!W$14:W$19,MATCH($B83,'[1]Table 53'!$B$14:$B$19,0))*1000,0)</f>
        <v>201119.9</v>
      </c>
      <c r="Z83" s="23" t="s">
        <v>32</v>
      </c>
    </row>
    <row r="84" spans="2:26" outlineLevel="1" x14ac:dyDescent="0.25">
      <c r="B84" s="4" t="s">
        <v>0</v>
      </c>
      <c r="C84" s="5">
        <f>IFERROR(INDEX('[1]Table 53'!C$14:C$19,MATCH($B84,'[1]Table 53'!$B$14:$B$19,0))*1000,0)</f>
        <v>0</v>
      </c>
      <c r="D84" s="5">
        <f>IFERROR(INDEX('[1]Table 53'!D$14:D$19,MATCH($B84,'[1]Table 53'!$B$14:$B$19,0))*1000,0)</f>
        <v>0</v>
      </c>
      <c r="E84" s="5">
        <f>IFERROR(INDEX('[1]Table 53'!E$14:E$19,MATCH($B84,'[1]Table 53'!$B$14:$B$19,0))*1000,0)</f>
        <v>0</v>
      </c>
      <c r="F84" s="5">
        <f>IFERROR(INDEX('[1]Table 53'!F$14:F$19,MATCH($B84,'[1]Table 53'!$B$14:$B$19,0))*1000,0)</f>
        <v>0</v>
      </c>
      <c r="G84" s="5">
        <f>IFERROR(INDEX('[1]Table 53'!G$14:G$19,MATCH($B84,'[1]Table 53'!$B$14:$B$19,0))*1000,0)</f>
        <v>0</v>
      </c>
      <c r="H84" s="5">
        <f>IFERROR(INDEX('[1]Table 53'!H$14:H$19,MATCH($B84,'[1]Table 53'!$B$14:$B$19,0))*1000,0)</f>
        <v>713.33400000000006</v>
      </c>
      <c r="I84" s="5">
        <f>IFERROR(INDEX('[1]Table 53'!I$14:I$19,MATCH($B84,'[1]Table 53'!$B$14:$B$19,0))*1000,0)</f>
        <v>755.11300000000006</v>
      </c>
      <c r="J84" s="5">
        <f>IFERROR(INDEX('[1]Table 53'!J$14:J$19,MATCH($B84,'[1]Table 53'!$B$14:$B$19,0))*1000,0)</f>
        <v>3501.8809999999999</v>
      </c>
      <c r="K84" s="5">
        <f>IFERROR(INDEX('[1]Table 53'!K$14:K$19,MATCH($B84,'[1]Table 53'!$B$14:$B$19,0))*1000,0)</f>
        <v>3696.7279999999996</v>
      </c>
      <c r="L84" s="5">
        <f>IFERROR(INDEX('[1]Table 53'!L$14:L$19,MATCH($B84,'[1]Table 53'!$B$14:$B$19,0))*1000,0)</f>
        <v>4211.2640000000001</v>
      </c>
      <c r="M84" s="5">
        <f>IFERROR(INDEX('[1]Table 53'!M$14:M$19,MATCH($B84,'[1]Table 53'!$B$14:$B$19,0))*1000,0)</f>
        <v>5327.0259999999998</v>
      </c>
      <c r="N84" s="5">
        <f>IFERROR(INDEX('[1]Table 53'!N$14:N$19,MATCH($B84,'[1]Table 53'!$B$14:$B$19,0))*1000,0)</f>
        <v>7966.8140000000003</v>
      </c>
      <c r="O84" s="5">
        <f>IFERROR(INDEX('[1]Table 53'!O$14:O$19,MATCH($B84,'[1]Table 53'!$B$14:$B$19,0))*1000,0)</f>
        <v>8607.652</v>
      </c>
      <c r="P84" s="5">
        <f>IFERROR(INDEX('[1]Table 53'!P$14:P$19,MATCH($B84,'[1]Table 53'!$B$14:$B$19,0))*1000,0)</f>
        <v>8088.6169999999993</v>
      </c>
      <c r="Q84" s="5">
        <f>IFERROR(INDEX('[1]Table 53'!Q$14:Q$19,MATCH($B84,'[1]Table 53'!$B$14:$B$19,0))*1000,0)</f>
        <v>8828.4660000000003</v>
      </c>
      <c r="R84" s="5">
        <f>IFERROR(INDEX('[1]Table 53'!R$14:R$19,MATCH($B84,'[1]Table 53'!$B$14:$B$19,0))*1000,0)</f>
        <v>0</v>
      </c>
      <c r="S84" s="5">
        <f>IFERROR(INDEX('[1]Table 53'!S$14:S$19,MATCH($B84,'[1]Table 53'!$B$14:$B$19,0))*1000,0)</f>
        <v>0</v>
      </c>
      <c r="T84" s="5">
        <f>IFERROR(INDEX('[1]Table 53'!T$14:T$19,MATCH($B84,'[1]Table 53'!$B$14:$B$19,0))*1000,0)</f>
        <v>0</v>
      </c>
      <c r="U84" s="5">
        <f>IFERROR(INDEX('[1]Table 53'!U$14:U$19,MATCH($B84,'[1]Table 53'!$B$14:$B$19,0))*1000,0)</f>
        <v>0</v>
      </c>
      <c r="V84" s="5">
        <f>IFERROR(INDEX('[1]Table 53'!V$14:V$19,MATCH($B84,'[1]Table 53'!$B$14:$B$19,0))*1000,0)</f>
        <v>0</v>
      </c>
      <c r="W84" s="5">
        <f>IFERROR(INDEX('[1]Table 53'!W$14:W$19,MATCH($B84,'[1]Table 53'!$B$14:$B$19,0))*1000,0)</f>
        <v>0</v>
      </c>
      <c r="Z84" s="23" t="s">
        <v>32</v>
      </c>
    </row>
    <row r="85" spans="2:26" outlineLevel="1" x14ac:dyDescent="0.25">
      <c r="B85" s="4" t="s">
        <v>27</v>
      </c>
      <c r="C85" s="5">
        <f>IFERROR(INDEX('[1]Table 53'!C$14:C$19,MATCH($B85,'[1]Table 53'!$B$14:$B$19,0))*1000,0)</f>
        <v>0</v>
      </c>
      <c r="D85" s="5">
        <f>IFERROR(INDEX('[1]Table 53'!D$14:D$19,MATCH($B85,'[1]Table 53'!$B$14:$B$19,0))*1000,0)</f>
        <v>0</v>
      </c>
      <c r="E85" s="5">
        <f>IFERROR(INDEX('[1]Table 53'!E$14:E$19,MATCH($B85,'[1]Table 53'!$B$14:$B$19,0))*1000,0)</f>
        <v>0</v>
      </c>
      <c r="F85" s="5">
        <f>IFERROR(INDEX('[1]Table 53'!F$14:F$19,MATCH($B85,'[1]Table 53'!$B$14:$B$19,0))*1000,0)</f>
        <v>0</v>
      </c>
      <c r="G85" s="5">
        <f>IFERROR(INDEX('[1]Table 53'!G$14:G$19,MATCH($B85,'[1]Table 53'!$B$14:$B$19,0))*1000,0)</f>
        <v>0</v>
      </c>
      <c r="H85" s="5">
        <f>IFERROR(INDEX('[1]Table 53'!H$14:H$19,MATCH($B85,'[1]Table 53'!$B$14:$B$19,0))*1000,0)</f>
        <v>0</v>
      </c>
      <c r="I85" s="5">
        <f>IFERROR(INDEX('[1]Table 53'!I$14:I$19,MATCH($B85,'[1]Table 53'!$B$14:$B$19,0))*1000,0)</f>
        <v>0</v>
      </c>
      <c r="J85" s="5">
        <f>IFERROR(INDEX('[1]Table 53'!J$14:J$19,MATCH($B85,'[1]Table 53'!$B$14:$B$19,0))*1000,0)</f>
        <v>0</v>
      </c>
      <c r="K85" s="5">
        <f>IFERROR(INDEX('[1]Table 53'!K$14:K$19,MATCH($B85,'[1]Table 53'!$B$14:$B$19,0))*1000,0)</f>
        <v>0</v>
      </c>
      <c r="L85" s="5">
        <f>IFERROR(INDEX('[1]Table 53'!L$14:L$19,MATCH($B85,'[1]Table 53'!$B$14:$B$19,0))*1000,0)</f>
        <v>0</v>
      </c>
      <c r="M85" s="5">
        <f>IFERROR(INDEX('[1]Table 53'!M$14:M$19,MATCH($B85,'[1]Table 53'!$B$14:$B$19,0))*1000,0)</f>
        <v>0</v>
      </c>
      <c r="N85" s="5">
        <f>IFERROR(INDEX('[1]Table 53'!N$14:N$19,MATCH($B85,'[1]Table 53'!$B$14:$B$19,0))*1000,0)</f>
        <v>0</v>
      </c>
      <c r="O85" s="5">
        <f>IFERROR(INDEX('[1]Table 53'!O$14:O$19,MATCH($B85,'[1]Table 53'!$B$14:$B$19,0))*1000,0)</f>
        <v>0</v>
      </c>
      <c r="P85" s="5">
        <f>IFERROR(INDEX('[1]Table 53'!P$14:P$19,MATCH($B85,'[1]Table 53'!$B$14:$B$19,0))*1000,0)</f>
        <v>0</v>
      </c>
      <c r="Q85" s="5">
        <f>IFERROR(INDEX('[1]Table 53'!Q$14:Q$19,MATCH($B85,'[1]Table 53'!$B$14:$B$19,0))*1000,0)</f>
        <v>0</v>
      </c>
      <c r="R85" s="5">
        <f>IFERROR(INDEX('[1]Table 53'!R$14:R$19,MATCH($B85,'[1]Table 53'!$B$14:$B$19,0))*1000,0)</f>
        <v>0</v>
      </c>
      <c r="S85" s="5">
        <f>IFERROR(INDEX('[1]Table 53'!S$14:S$19,MATCH($B85,'[1]Table 53'!$B$14:$B$19,0))*1000,0)</f>
        <v>0</v>
      </c>
      <c r="T85" s="5">
        <f>IFERROR(INDEX('[1]Table 53'!T$14:T$19,MATCH($B85,'[1]Table 53'!$B$14:$B$19,0))*1000,0)</f>
        <v>0</v>
      </c>
      <c r="U85" s="5">
        <f>IFERROR(INDEX('[1]Table 53'!U$14:U$19,MATCH($B85,'[1]Table 53'!$B$14:$B$19,0))*1000,0)</f>
        <v>0</v>
      </c>
      <c r="V85" s="5">
        <f>IFERROR(INDEX('[1]Table 53'!V$14:V$19,MATCH($B85,'[1]Table 53'!$B$14:$B$19,0))*1000,0)</f>
        <v>0</v>
      </c>
      <c r="W85" s="5">
        <f>IFERROR(INDEX('[1]Table 53'!W$14:W$19,MATCH($B85,'[1]Table 53'!$B$14:$B$19,0))*1000,0)</f>
        <v>0</v>
      </c>
      <c r="Z85" s="23" t="s">
        <v>32</v>
      </c>
    </row>
    <row r="86" spans="2:26" outlineLevel="1" x14ac:dyDescent="0.25">
      <c r="B86" s="4" t="s">
        <v>28</v>
      </c>
      <c r="C86" s="5">
        <f>IFERROR(INDEX('[1]Table 53'!C$14:C$19,MATCH($B86,'[1]Table 53'!$B$14:$B$19,0))*1000,0)</f>
        <v>59.325000000000003</v>
      </c>
      <c r="D86" s="5">
        <f>IFERROR(INDEX('[1]Table 53'!D$14:D$19,MATCH($B86,'[1]Table 53'!$B$14:$B$19,0))*1000,0)</f>
        <v>59.151000000000003</v>
      </c>
      <c r="E86" s="5">
        <f>IFERROR(INDEX('[1]Table 53'!E$14:E$19,MATCH($B86,'[1]Table 53'!$B$14:$B$19,0))*1000,0)</f>
        <v>60.964999999999996</v>
      </c>
      <c r="F86" s="5">
        <f>IFERROR(INDEX('[1]Table 53'!F$14:F$19,MATCH($B86,'[1]Table 53'!$B$14:$B$19,0))*1000,0)</f>
        <v>65.930999999999997</v>
      </c>
      <c r="G86" s="5">
        <f>IFERROR(INDEX('[1]Table 53'!G$14:G$19,MATCH($B86,'[1]Table 53'!$B$14:$B$19,0))*1000,0)</f>
        <v>71.361999999999995</v>
      </c>
      <c r="H86" s="5">
        <f>IFERROR(INDEX('[1]Table 53'!H$14:H$19,MATCH($B86,'[1]Table 53'!$B$14:$B$19,0))*1000,0)</f>
        <v>84.668999999999997</v>
      </c>
      <c r="I86" s="5">
        <f>IFERROR(INDEX('[1]Table 53'!I$14:I$19,MATCH($B86,'[1]Table 53'!$B$14:$B$19,0))*1000,0)</f>
        <v>133.77199999999999</v>
      </c>
      <c r="J86" s="5">
        <f>IFERROR(INDEX('[1]Table 53'!J$14:J$19,MATCH($B86,'[1]Table 53'!$B$14:$B$19,0))*1000,0)</f>
        <v>131.899</v>
      </c>
      <c r="K86" s="5">
        <f>IFERROR(INDEX('[1]Table 53'!K$14:K$19,MATCH($B86,'[1]Table 53'!$B$14:$B$19,0))*1000,0)</f>
        <v>143.59199999999998</v>
      </c>
      <c r="L86" s="5">
        <f>IFERROR(INDEX('[1]Table 53'!L$14:L$19,MATCH($B86,'[1]Table 53'!$B$14:$B$19,0))*1000,0)</f>
        <v>115.21000000000001</v>
      </c>
      <c r="M86" s="5">
        <f>IFERROR(INDEX('[1]Table 53'!M$14:M$19,MATCH($B86,'[1]Table 53'!$B$14:$B$19,0))*1000,0)</f>
        <v>137.65700000000001</v>
      </c>
      <c r="N86" s="5">
        <f>IFERROR(INDEX('[1]Table 53'!N$14:N$19,MATCH($B86,'[1]Table 53'!$B$14:$B$19,0))*1000,0)</f>
        <v>156.983</v>
      </c>
      <c r="O86" s="5">
        <f>IFERROR(INDEX('[1]Table 53'!O$14:O$19,MATCH($B86,'[1]Table 53'!$B$14:$B$19,0))*1000,0)</f>
        <v>145.96700000000001</v>
      </c>
      <c r="P86" s="5">
        <f>IFERROR(INDEX('[1]Table 53'!P$14:P$19,MATCH($B86,'[1]Table 53'!$B$14:$B$19,0))*1000,0)</f>
        <v>116.036</v>
      </c>
      <c r="Q86" s="5">
        <f>IFERROR(INDEX('[1]Table 53'!Q$14:Q$19,MATCH($B86,'[1]Table 53'!$B$14:$B$19,0))*1000,0)</f>
        <v>176.87299999999999</v>
      </c>
      <c r="R86" s="5">
        <f>IFERROR(INDEX('[1]Table 53'!R$14:R$19,MATCH($B86,'[1]Table 53'!$B$14:$B$19,0))*1000,0)</f>
        <v>124.143</v>
      </c>
      <c r="S86" s="5">
        <f>IFERROR(INDEX('[1]Table 53'!S$14:S$19,MATCH($B86,'[1]Table 53'!$B$14:$B$19,0))*1000,0)</f>
        <v>100.133</v>
      </c>
      <c r="T86" s="5">
        <f>IFERROR(INDEX('[1]Table 53'!T$14:T$19,MATCH($B86,'[1]Table 53'!$B$14:$B$19,0))*1000,0)</f>
        <v>80.289000000000001</v>
      </c>
      <c r="U86" s="5">
        <f>IFERROR(INDEX('[1]Table 53'!U$14:U$19,MATCH($B86,'[1]Table 53'!$B$14:$B$19,0))*1000,0)</f>
        <v>66.727999999999994</v>
      </c>
      <c r="V86" s="5">
        <f>IFERROR(INDEX('[1]Table 53'!V$14:V$19,MATCH($B86,'[1]Table 53'!$B$14:$B$19,0))*1000,0)</f>
        <v>48.862000000000002</v>
      </c>
      <c r="W86" s="5">
        <f>IFERROR(INDEX('[1]Table 53'!W$14:W$19,MATCH($B86,'[1]Table 53'!$B$14:$B$19,0))*1000,0)</f>
        <v>28.774000000000001</v>
      </c>
      <c r="Z86" s="23" t="s">
        <v>32</v>
      </c>
    </row>
    <row r="87" spans="2:26" outlineLevel="1" x14ac:dyDescent="0.25">
      <c r="B87" s="4" t="s">
        <v>22</v>
      </c>
      <c r="C87" s="5">
        <f>IFERROR(INDEX('[1]Table 53'!C$14:C$19,MATCH($B87,'[1]Table 53'!$B$14:$B$19,0))*1000,0)</f>
        <v>0</v>
      </c>
      <c r="D87" s="5">
        <f>IFERROR(INDEX('[1]Table 53'!D$14:D$19,MATCH($B87,'[1]Table 53'!$B$14:$B$19,0))*1000,0)</f>
        <v>0</v>
      </c>
      <c r="E87" s="5">
        <f>IFERROR(INDEX('[1]Table 53'!E$14:E$19,MATCH($B87,'[1]Table 53'!$B$14:$B$19,0))*1000,0)</f>
        <v>0</v>
      </c>
      <c r="F87" s="5">
        <f>IFERROR(INDEX('[1]Table 53'!F$14:F$19,MATCH($B87,'[1]Table 53'!$B$14:$B$19,0))*1000,0)</f>
        <v>0</v>
      </c>
      <c r="G87" s="5">
        <f>IFERROR(INDEX('[1]Table 53'!G$14:G$19,MATCH($B87,'[1]Table 53'!$B$14:$B$19,0))*1000,0)</f>
        <v>0</v>
      </c>
      <c r="H87" s="5">
        <f>IFERROR(INDEX('[1]Table 53'!H$14:H$19,MATCH($B87,'[1]Table 53'!$B$14:$B$19,0))*1000,0)</f>
        <v>0</v>
      </c>
      <c r="I87" s="5">
        <f>IFERROR(INDEX('[1]Table 53'!I$14:I$19,MATCH($B87,'[1]Table 53'!$B$14:$B$19,0))*1000,0)</f>
        <v>0</v>
      </c>
      <c r="J87" s="5">
        <f>IFERROR(INDEX('[1]Table 53'!J$14:J$19,MATCH($B87,'[1]Table 53'!$B$14:$B$19,0))*1000,0)</f>
        <v>0</v>
      </c>
      <c r="K87" s="5">
        <f>IFERROR(INDEX('[1]Table 53'!K$14:K$19,MATCH($B87,'[1]Table 53'!$B$14:$B$19,0))*1000,0)</f>
        <v>0</v>
      </c>
      <c r="L87" s="5">
        <f>IFERROR(INDEX('[1]Table 53'!L$14:L$19,MATCH($B87,'[1]Table 53'!$B$14:$B$19,0))*1000,0)</f>
        <v>0</v>
      </c>
      <c r="M87" s="5">
        <f>IFERROR(INDEX('[1]Table 53'!M$14:M$19,MATCH($B87,'[1]Table 53'!$B$14:$B$19,0))*1000,0)</f>
        <v>0</v>
      </c>
      <c r="N87" s="5">
        <f>IFERROR(INDEX('[1]Table 53'!N$14:N$19,MATCH($B87,'[1]Table 53'!$B$14:$B$19,0))*1000,0)</f>
        <v>0</v>
      </c>
      <c r="O87" s="5">
        <f>IFERROR(INDEX('[1]Table 53'!O$14:O$19,MATCH($B87,'[1]Table 53'!$B$14:$B$19,0))*1000,0)</f>
        <v>0</v>
      </c>
      <c r="P87" s="5">
        <f>IFERROR(INDEX('[1]Table 53'!P$14:P$19,MATCH($B87,'[1]Table 53'!$B$14:$B$19,0))*1000,0)</f>
        <v>0</v>
      </c>
      <c r="Q87" s="5">
        <f>IFERROR(INDEX('[1]Table 53'!Q$14:Q$19,MATCH($B87,'[1]Table 53'!$B$14:$B$19,0))*1000,0)</f>
        <v>0</v>
      </c>
      <c r="R87" s="5">
        <f>IFERROR(INDEX('[1]Table 53'!R$14:R$19,MATCH($B87,'[1]Table 53'!$B$14:$B$19,0))*1000,0)</f>
        <v>0</v>
      </c>
      <c r="S87" s="5">
        <f>IFERROR(INDEX('[1]Table 53'!S$14:S$19,MATCH($B87,'[1]Table 53'!$B$14:$B$19,0))*1000,0)</f>
        <v>0</v>
      </c>
      <c r="T87" s="5">
        <f>IFERROR(INDEX('[1]Table 53'!T$14:T$19,MATCH($B87,'[1]Table 53'!$B$14:$B$19,0))*1000,0)</f>
        <v>0</v>
      </c>
      <c r="U87" s="5">
        <f>IFERROR(INDEX('[1]Table 53'!U$14:U$19,MATCH($B87,'[1]Table 53'!$B$14:$B$19,0))*1000,0)</f>
        <v>0</v>
      </c>
      <c r="V87" s="5">
        <f>IFERROR(INDEX('[1]Table 53'!V$14:V$19,MATCH($B87,'[1]Table 53'!$B$14:$B$19,0))*1000,0)</f>
        <v>0</v>
      </c>
      <c r="W87" s="5">
        <f>IFERROR(INDEX('[1]Table 53'!W$14:W$19,MATCH($B87,'[1]Table 53'!$B$14:$B$19,0))*1000,0)</f>
        <v>0</v>
      </c>
      <c r="Z87" s="23" t="s">
        <v>32</v>
      </c>
    </row>
    <row r="88" spans="2:26" outlineLevel="1" x14ac:dyDescent="0.25">
      <c r="B88" s="4" t="s">
        <v>1</v>
      </c>
      <c r="C88" s="5">
        <f>IFERROR(INDEX('[1]Table 53'!C$14:C$19,MATCH($B88,'[1]Table 53'!$B$14:$B$19,0))*1000,0)</f>
        <v>7724.3579999999993</v>
      </c>
      <c r="D88" s="5">
        <f>IFERROR(INDEX('[1]Table 53'!D$14:D$19,MATCH($B88,'[1]Table 53'!$B$14:$B$19,0))*1000,0)</f>
        <v>8058.7859999999991</v>
      </c>
      <c r="E88" s="5">
        <f>IFERROR(INDEX('[1]Table 53'!E$14:E$19,MATCH($B88,'[1]Table 53'!$B$14:$B$19,0))*1000,0)</f>
        <v>5607.1329999999998</v>
      </c>
      <c r="F88" s="5">
        <f>IFERROR(INDEX('[1]Table 53'!F$14:F$19,MATCH($B88,'[1]Table 53'!$B$14:$B$19,0))*1000,0)</f>
        <v>5152.4089999999997</v>
      </c>
      <c r="G88" s="5">
        <f>IFERROR(INDEX('[1]Table 53'!G$14:G$19,MATCH($B88,'[1]Table 53'!$B$14:$B$19,0))*1000,0)</f>
        <v>5071.9369999999999</v>
      </c>
      <c r="H88" s="5">
        <f>IFERROR(INDEX('[1]Table 53'!H$14:H$19,MATCH($B88,'[1]Table 53'!$B$14:$B$19,0))*1000,0)</f>
        <v>3787.904</v>
      </c>
      <c r="I88" s="5">
        <f>IFERROR(INDEX('[1]Table 53'!I$14:I$19,MATCH($B88,'[1]Table 53'!$B$14:$B$19,0))*1000,0)</f>
        <v>6064.2920000000004</v>
      </c>
      <c r="J88" s="5">
        <f>IFERROR(INDEX('[1]Table 53'!J$14:J$19,MATCH($B88,'[1]Table 53'!$B$14:$B$19,0))*1000,0)</f>
        <v>7154.7280000000001</v>
      </c>
      <c r="K88" s="5">
        <f>IFERROR(INDEX('[1]Table 53'!K$14:K$19,MATCH($B88,'[1]Table 53'!$B$14:$B$19,0))*1000,0)</f>
        <v>7350.2289999999994</v>
      </c>
      <c r="L88" s="5">
        <f>IFERROR(INDEX('[1]Table 53'!L$14:L$19,MATCH($B88,'[1]Table 53'!$B$14:$B$19,0))*1000,0)</f>
        <v>5540.7139999999999</v>
      </c>
      <c r="M88" s="5">
        <f>IFERROR(INDEX('[1]Table 53'!M$14:M$19,MATCH($B88,'[1]Table 53'!$B$14:$B$19,0))*1000,0)</f>
        <v>5708.9169999999995</v>
      </c>
      <c r="N88" s="5">
        <f>IFERROR(INDEX('[1]Table 53'!N$14:N$19,MATCH($B88,'[1]Table 53'!$B$14:$B$19,0))*1000,0)</f>
        <v>6274.0050000000001</v>
      </c>
      <c r="O88" s="5">
        <f>IFERROR(INDEX('[1]Table 53'!O$14:O$19,MATCH($B88,'[1]Table 53'!$B$14:$B$19,0))*1000,0)</f>
        <v>6638.0529999999999</v>
      </c>
      <c r="P88" s="5">
        <f>IFERROR(INDEX('[1]Table 53'!P$14:P$19,MATCH($B88,'[1]Table 53'!$B$14:$B$19,0))*1000,0)</f>
        <v>5514.6759999999995</v>
      </c>
      <c r="Q88" s="5">
        <f>IFERROR(INDEX('[1]Table 53'!Q$14:Q$19,MATCH($B88,'[1]Table 53'!$B$14:$B$19,0))*1000,0)</f>
        <v>4803.3379999999997</v>
      </c>
      <c r="R88" s="5">
        <f>IFERROR(INDEX('[1]Table 53'!R$14:R$19,MATCH($B88,'[1]Table 53'!$B$14:$B$19,0))*1000,0)</f>
        <v>4970.54</v>
      </c>
      <c r="S88" s="5">
        <f>IFERROR(INDEX('[1]Table 53'!S$14:S$19,MATCH($B88,'[1]Table 53'!$B$14:$B$19,0))*1000,0)</f>
        <v>5569.1170000000002</v>
      </c>
      <c r="T88" s="5">
        <f>IFERROR(INDEX('[1]Table 53'!T$14:T$19,MATCH($B88,'[1]Table 53'!$B$14:$B$19,0))*1000,0)</f>
        <v>5528.0450000000001</v>
      </c>
      <c r="U88" s="5">
        <f>IFERROR(INDEX('[1]Table 53'!U$14:U$19,MATCH($B88,'[1]Table 53'!$B$14:$B$19,0))*1000,0)</f>
        <v>5384.5789999999997</v>
      </c>
      <c r="V88" s="5">
        <f>IFERROR(INDEX('[1]Table 53'!V$14:V$19,MATCH($B88,'[1]Table 53'!$B$14:$B$19,0))*1000,0)</f>
        <v>5355.3360000000002</v>
      </c>
      <c r="W88" s="5">
        <f>IFERROR(INDEX('[1]Table 53'!W$14:W$19,MATCH($B88,'[1]Table 53'!$B$14:$B$19,0))*1000,0)</f>
        <v>4844.2249999999995</v>
      </c>
      <c r="Z88" s="23" t="s">
        <v>32</v>
      </c>
    </row>
    <row r="89" spans="2:26" outlineLevel="1" x14ac:dyDescent="0.25">
      <c r="B89" s="16" t="s">
        <v>13</v>
      </c>
      <c r="C89" s="21">
        <f t="shared" ref="C89:W89" si="34">SUM(C79:C88)</f>
        <v>145824.07500000001</v>
      </c>
      <c r="D89" s="21">
        <f t="shared" si="34"/>
        <v>147695.41900000002</v>
      </c>
      <c r="E89" s="21">
        <f t="shared" si="34"/>
        <v>152860.141</v>
      </c>
      <c r="F89" s="21">
        <f t="shared" si="34"/>
        <v>155036.22599999997</v>
      </c>
      <c r="G89" s="21">
        <f t="shared" si="34"/>
        <v>158409.087</v>
      </c>
      <c r="H89" s="21">
        <f t="shared" si="34"/>
        <v>161218.19400000002</v>
      </c>
      <c r="I89" s="21">
        <f t="shared" si="34"/>
        <v>160183.52399999998</v>
      </c>
      <c r="J89" s="21">
        <f t="shared" si="34"/>
        <v>170433.30499999999</v>
      </c>
      <c r="K89" s="21">
        <f t="shared" si="34"/>
        <v>169803.27</v>
      </c>
      <c r="L89" s="21">
        <f t="shared" si="34"/>
        <v>172535.90599999999</v>
      </c>
      <c r="M89" s="21">
        <f t="shared" si="34"/>
        <v>178917.97100000002</v>
      </c>
      <c r="N89" s="21">
        <f t="shared" si="34"/>
        <v>180038.56200000001</v>
      </c>
      <c r="O89" s="21">
        <f t="shared" si="34"/>
        <v>185121.96000000002</v>
      </c>
      <c r="P89" s="21">
        <f t="shared" si="34"/>
        <v>193236.79800000001</v>
      </c>
      <c r="Q89" s="21">
        <f t="shared" si="34"/>
        <v>194137.70699999997</v>
      </c>
      <c r="R89" s="21">
        <f t="shared" si="34"/>
        <v>202441.277</v>
      </c>
      <c r="S89" s="21">
        <f t="shared" si="34"/>
        <v>217248.65399999998</v>
      </c>
      <c r="T89" s="21">
        <f t="shared" si="34"/>
        <v>225057.29800000001</v>
      </c>
      <c r="U89" s="21">
        <f t="shared" si="34"/>
        <v>234136.39800000002</v>
      </c>
      <c r="V89" s="21">
        <f t="shared" si="34"/>
        <v>242098.73</v>
      </c>
      <c r="W89" s="21">
        <f t="shared" si="34"/>
        <v>209126.277</v>
      </c>
    </row>
    <row r="90" spans="2:26" outlineLevel="1" x14ac:dyDescent="0.25">
      <c r="B90" s="29" t="s">
        <v>46</v>
      </c>
      <c r="C90" s="28">
        <f t="shared" ref="C90:W90" si="35">C89/C71/1000</f>
        <v>8.3137085679353268E-3</v>
      </c>
      <c r="D90" s="28">
        <f t="shared" si="35"/>
        <v>8.1791582003205108E-3</v>
      </c>
      <c r="E90" s="28">
        <f t="shared" si="35"/>
        <v>8.0781597173858084E-3</v>
      </c>
      <c r="F90" s="28">
        <f t="shared" si="35"/>
        <v>7.969518363262304E-3</v>
      </c>
      <c r="G90" s="28">
        <f t="shared" si="35"/>
        <v>7.8711423734722091E-3</v>
      </c>
      <c r="H90" s="28">
        <f t="shared" si="35"/>
        <v>7.7510345319081759E-3</v>
      </c>
      <c r="I90" s="28">
        <f t="shared" si="35"/>
        <v>7.6642823466734145E-3</v>
      </c>
      <c r="J90" s="28">
        <f t="shared" si="35"/>
        <v>7.5678070920681025E-3</v>
      </c>
      <c r="K90" s="28">
        <f t="shared" si="35"/>
        <v>7.4941114848827619E-3</v>
      </c>
      <c r="L90" s="28">
        <f t="shared" si="35"/>
        <v>7.4091252850815494E-3</v>
      </c>
      <c r="M90" s="28">
        <f t="shared" si="35"/>
        <v>7.3310246889997299E-3</v>
      </c>
      <c r="N90" s="28">
        <f t="shared" si="35"/>
        <v>7.2494697621416308E-3</v>
      </c>
      <c r="O90" s="28">
        <f t="shared" si="35"/>
        <v>7.2168696590037508E-3</v>
      </c>
      <c r="P90" s="28">
        <f t="shared" si="35"/>
        <v>7.1485759128531029E-3</v>
      </c>
      <c r="Q90" s="28">
        <f t="shared" si="35"/>
        <v>7.1068820731690057E-3</v>
      </c>
      <c r="R90" s="28">
        <f t="shared" si="35"/>
        <v>7.0323581600998933E-3</v>
      </c>
      <c r="S90" s="28">
        <f t="shared" si="35"/>
        <v>6.9685338831157436E-3</v>
      </c>
      <c r="T90" s="28">
        <f t="shared" si="35"/>
        <v>6.9042934176894695E-3</v>
      </c>
      <c r="U90" s="28">
        <f t="shared" si="35"/>
        <v>6.8318792576021661E-3</v>
      </c>
      <c r="V90" s="28">
        <f t="shared" si="35"/>
        <v>6.7565745488383034E-3</v>
      </c>
      <c r="W90" s="28">
        <f t="shared" si="35"/>
        <v>6.7005757578578211E-3</v>
      </c>
    </row>
    <row r="91" spans="2:26" outlineLevel="1" x14ac:dyDescent="0.25"/>
    <row r="92" spans="2:26" outlineLevel="1" x14ac:dyDescent="0.25">
      <c r="B92" s="4" t="s">
        <v>23</v>
      </c>
      <c r="C92" s="12">
        <f t="shared" ref="C92:W92" si="36">IFERROR(C79/C89,0)</f>
        <v>0</v>
      </c>
      <c r="D92" s="12">
        <f t="shared" si="36"/>
        <v>0</v>
      </c>
      <c r="E92" s="12">
        <f t="shared" si="36"/>
        <v>0</v>
      </c>
      <c r="F92" s="12">
        <f t="shared" si="36"/>
        <v>0</v>
      </c>
      <c r="G92" s="12">
        <f t="shared" si="36"/>
        <v>0</v>
      </c>
      <c r="H92" s="12">
        <f t="shared" si="36"/>
        <v>0</v>
      </c>
      <c r="I92" s="12">
        <f t="shared" si="36"/>
        <v>0</v>
      </c>
      <c r="J92" s="12">
        <f t="shared" si="36"/>
        <v>0</v>
      </c>
      <c r="K92" s="12">
        <f t="shared" si="36"/>
        <v>0</v>
      </c>
      <c r="L92" s="12">
        <f t="shared" si="36"/>
        <v>0</v>
      </c>
      <c r="M92" s="12">
        <f t="shared" si="36"/>
        <v>0</v>
      </c>
      <c r="N92" s="12">
        <f t="shared" si="36"/>
        <v>0</v>
      </c>
      <c r="O92" s="12">
        <f t="shared" si="36"/>
        <v>0</v>
      </c>
      <c r="P92" s="12">
        <f t="shared" si="36"/>
        <v>0</v>
      </c>
      <c r="Q92" s="12">
        <f t="shared" si="36"/>
        <v>0</v>
      </c>
      <c r="R92" s="12">
        <f t="shared" si="36"/>
        <v>0</v>
      </c>
      <c r="S92" s="12">
        <f t="shared" si="36"/>
        <v>0</v>
      </c>
      <c r="T92" s="12">
        <f t="shared" si="36"/>
        <v>0</v>
      </c>
      <c r="U92" s="12">
        <f t="shared" si="36"/>
        <v>0</v>
      </c>
      <c r="V92" s="12">
        <f t="shared" si="36"/>
        <v>0</v>
      </c>
      <c r="W92" s="12">
        <f t="shared" si="36"/>
        <v>0</v>
      </c>
    </row>
    <row r="93" spans="2:26" outlineLevel="1" x14ac:dyDescent="0.25">
      <c r="B93" s="4" t="s">
        <v>24</v>
      </c>
      <c r="C93" s="12">
        <f t="shared" ref="C93:W93" si="37">IFERROR(C80/C89,0)</f>
        <v>0</v>
      </c>
      <c r="D93" s="12">
        <f t="shared" si="37"/>
        <v>0</v>
      </c>
      <c r="E93" s="12">
        <f t="shared" si="37"/>
        <v>0</v>
      </c>
      <c r="F93" s="12">
        <f t="shared" si="37"/>
        <v>0</v>
      </c>
      <c r="G93" s="12">
        <f t="shared" si="37"/>
        <v>0</v>
      </c>
      <c r="H93" s="12">
        <f t="shared" si="37"/>
        <v>0</v>
      </c>
      <c r="I93" s="12">
        <f t="shared" si="37"/>
        <v>0</v>
      </c>
      <c r="J93" s="12">
        <f t="shared" si="37"/>
        <v>0</v>
      </c>
      <c r="K93" s="12">
        <f t="shared" si="37"/>
        <v>0</v>
      </c>
      <c r="L93" s="12">
        <f t="shared" si="37"/>
        <v>0</v>
      </c>
      <c r="M93" s="12">
        <f t="shared" si="37"/>
        <v>0</v>
      </c>
      <c r="N93" s="12">
        <f t="shared" si="37"/>
        <v>0</v>
      </c>
      <c r="O93" s="12">
        <f t="shared" si="37"/>
        <v>0</v>
      </c>
      <c r="P93" s="12">
        <f t="shared" si="37"/>
        <v>0</v>
      </c>
      <c r="Q93" s="12">
        <f t="shared" si="37"/>
        <v>0</v>
      </c>
      <c r="R93" s="12">
        <f t="shared" si="37"/>
        <v>0</v>
      </c>
      <c r="S93" s="12">
        <f t="shared" si="37"/>
        <v>0</v>
      </c>
      <c r="T93" s="12">
        <f t="shared" si="37"/>
        <v>0</v>
      </c>
      <c r="U93" s="12">
        <f t="shared" si="37"/>
        <v>0</v>
      </c>
      <c r="V93" s="12">
        <f t="shared" si="37"/>
        <v>0</v>
      </c>
      <c r="W93" s="12">
        <f t="shared" si="37"/>
        <v>0</v>
      </c>
    </row>
    <row r="94" spans="2:26" outlineLevel="1" x14ac:dyDescent="0.25">
      <c r="B94" s="4" t="s">
        <v>21</v>
      </c>
      <c r="C94" s="12">
        <f t="shared" ref="C94:W94" si="38">IFERROR(C81/C89,0)</f>
        <v>2.6643906364569772E-2</v>
      </c>
      <c r="D94" s="12">
        <f t="shared" si="38"/>
        <v>2.8553925562173326E-2</v>
      </c>
      <c r="E94" s="12">
        <f t="shared" si="38"/>
        <v>3.0311734437036796E-2</v>
      </c>
      <c r="F94" s="12">
        <f t="shared" si="38"/>
        <v>2.8473138916578121E-2</v>
      </c>
      <c r="G94" s="12">
        <f t="shared" si="38"/>
        <v>2.4393979368115416E-2</v>
      </c>
      <c r="H94" s="12">
        <f t="shared" si="38"/>
        <v>2.6393106723426013E-2</v>
      </c>
      <c r="I94" s="12">
        <f t="shared" si="38"/>
        <v>7.5305997138632071E-3</v>
      </c>
      <c r="J94" s="12">
        <f t="shared" si="38"/>
        <v>7.1477696216710705E-3</v>
      </c>
      <c r="K94" s="12">
        <f t="shared" si="38"/>
        <v>7.9261076656533189E-3</v>
      </c>
      <c r="L94" s="12">
        <f t="shared" si="38"/>
        <v>8.5106806695645146E-3</v>
      </c>
      <c r="M94" s="12">
        <f t="shared" si="38"/>
        <v>8.357438839947497E-3</v>
      </c>
      <c r="N94" s="12">
        <f t="shared" si="38"/>
        <v>8.2868857839466636E-3</v>
      </c>
      <c r="O94" s="12">
        <f t="shared" si="38"/>
        <v>7.6133161079323056E-3</v>
      </c>
      <c r="P94" s="12">
        <f t="shared" si="38"/>
        <v>7.991402341493984E-3</v>
      </c>
      <c r="Q94" s="12">
        <f t="shared" si="38"/>
        <v>8.8456849858641849E-3</v>
      </c>
      <c r="R94" s="12">
        <f t="shared" si="38"/>
        <v>1.0272292443600818E-2</v>
      </c>
      <c r="S94" s="12">
        <f t="shared" si="38"/>
        <v>1.0806584790163996E-2</v>
      </c>
      <c r="T94" s="12">
        <f t="shared" si="38"/>
        <v>1.1369869018866474E-2</v>
      </c>
      <c r="U94" s="12">
        <f t="shared" si="38"/>
        <v>1.2674475328692807E-2</v>
      </c>
      <c r="V94" s="12">
        <f t="shared" si="38"/>
        <v>1.2500837984569352E-2</v>
      </c>
      <c r="W94" s="12">
        <f t="shared" si="38"/>
        <v>1.4983186450548251E-2</v>
      </c>
    </row>
    <row r="95" spans="2:26" outlineLevel="1" x14ac:dyDescent="0.25">
      <c r="B95" s="4" t="s">
        <v>26</v>
      </c>
      <c r="C95" s="12">
        <f t="shared" ref="C95:W95" si="39">IFERROR(C82/C89,0)</f>
        <v>0</v>
      </c>
      <c r="D95" s="12">
        <f t="shared" si="39"/>
        <v>0</v>
      </c>
      <c r="E95" s="12">
        <f t="shared" si="39"/>
        <v>0</v>
      </c>
      <c r="F95" s="12">
        <f t="shared" si="39"/>
        <v>0</v>
      </c>
      <c r="G95" s="12">
        <f t="shared" si="39"/>
        <v>0</v>
      </c>
      <c r="H95" s="12">
        <f t="shared" si="39"/>
        <v>0</v>
      </c>
      <c r="I95" s="12">
        <f t="shared" si="39"/>
        <v>0</v>
      </c>
      <c r="J95" s="12">
        <f t="shared" si="39"/>
        <v>0</v>
      </c>
      <c r="K95" s="12">
        <f t="shared" si="39"/>
        <v>0</v>
      </c>
      <c r="L95" s="12">
        <f t="shared" si="39"/>
        <v>0</v>
      </c>
      <c r="M95" s="12">
        <f t="shared" si="39"/>
        <v>0</v>
      </c>
      <c r="N95" s="12">
        <f t="shared" si="39"/>
        <v>0</v>
      </c>
      <c r="O95" s="12">
        <f t="shared" si="39"/>
        <v>0</v>
      </c>
      <c r="P95" s="12">
        <f t="shared" si="39"/>
        <v>0</v>
      </c>
      <c r="Q95" s="12">
        <f t="shared" si="39"/>
        <v>0</v>
      </c>
      <c r="R95" s="12">
        <f t="shared" si="39"/>
        <v>0</v>
      </c>
      <c r="S95" s="12">
        <f t="shared" si="39"/>
        <v>0</v>
      </c>
      <c r="T95" s="12">
        <f t="shared" si="39"/>
        <v>0</v>
      </c>
      <c r="U95" s="12">
        <f t="shared" si="39"/>
        <v>0</v>
      </c>
      <c r="V95" s="12">
        <f t="shared" si="39"/>
        <v>0</v>
      </c>
      <c r="W95" s="12">
        <f t="shared" si="39"/>
        <v>0</v>
      </c>
    </row>
    <row r="96" spans="2:26" outlineLevel="1" x14ac:dyDescent="0.25">
      <c r="B96" s="4" t="s">
        <v>25</v>
      </c>
      <c r="C96" s="12">
        <f t="shared" ref="C96:W96" si="40">IFERROR(C83/C89,0)</f>
        <v>0.91997887865909644</v>
      </c>
      <c r="D96" s="12">
        <f t="shared" si="40"/>
        <v>0.9164820338808205</v>
      </c>
      <c r="E96" s="12">
        <f t="shared" si="40"/>
        <v>0.93260797790314742</v>
      </c>
      <c r="F96" s="12">
        <f t="shared" si="40"/>
        <v>0.93786801802051101</v>
      </c>
      <c r="G96" s="12">
        <f t="shared" si="40"/>
        <v>0.94313756129406889</v>
      </c>
      <c r="H96" s="12">
        <f t="shared" si="40"/>
        <v>0.94516154919834916</v>
      </c>
      <c r="I96" s="12">
        <f t="shared" si="40"/>
        <v>0.94906183360031471</v>
      </c>
      <c r="J96" s="12">
        <f t="shared" si="40"/>
        <v>0.92955176219812208</v>
      </c>
      <c r="K96" s="12">
        <f t="shared" si="40"/>
        <v>0.92617086820530614</v>
      </c>
      <c r="L96" s="12">
        <f t="shared" si="40"/>
        <v>0.93430013344584639</v>
      </c>
      <c r="M96" s="12">
        <f t="shared" si="40"/>
        <v>0.92919159585148658</v>
      </c>
      <c r="N96" s="12">
        <f t="shared" si="40"/>
        <v>0.91174245770747697</v>
      </c>
      <c r="O96" s="12">
        <f t="shared" si="40"/>
        <v>0.90924326859979221</v>
      </c>
      <c r="P96" s="12">
        <f t="shared" si="40"/>
        <v>0.92101110058758062</v>
      </c>
      <c r="Q96" s="12">
        <f t="shared" si="40"/>
        <v>0.92002605655582426</v>
      </c>
      <c r="R96" s="12">
        <f t="shared" si="40"/>
        <v>0.96456148120425056</v>
      </c>
      <c r="S96" s="12">
        <f t="shared" si="40"/>
        <v>0.96309774144791715</v>
      </c>
      <c r="T96" s="12">
        <f t="shared" si="40"/>
        <v>0.96371054805785505</v>
      </c>
      <c r="U96" s="12">
        <f t="shared" si="40"/>
        <v>0.96404291228568395</v>
      </c>
      <c r="V96" s="12">
        <f t="shared" si="40"/>
        <v>0.96517687226198989</v>
      </c>
      <c r="W96" s="12">
        <f t="shared" si="40"/>
        <v>0.96171510766196056</v>
      </c>
    </row>
    <row r="97" spans="1:28" outlineLevel="1" x14ac:dyDescent="0.25">
      <c r="B97" s="4" t="s">
        <v>0</v>
      </c>
      <c r="C97" s="12">
        <f t="shared" ref="C97:W97" si="41">IFERROR(C84/C89,0)</f>
        <v>0</v>
      </c>
      <c r="D97" s="12">
        <f t="shared" si="41"/>
        <v>0</v>
      </c>
      <c r="E97" s="12">
        <f t="shared" si="41"/>
        <v>0</v>
      </c>
      <c r="F97" s="12">
        <f t="shared" si="41"/>
        <v>0</v>
      </c>
      <c r="G97" s="12">
        <f t="shared" si="41"/>
        <v>0</v>
      </c>
      <c r="H97" s="12">
        <f t="shared" si="41"/>
        <v>4.4246494908632954E-3</v>
      </c>
      <c r="I97" s="12">
        <f t="shared" si="41"/>
        <v>4.7140491178106446E-3</v>
      </c>
      <c r="J97" s="12">
        <f t="shared" si="41"/>
        <v>2.0546928899841495E-2</v>
      </c>
      <c r="K97" s="12">
        <f t="shared" si="41"/>
        <v>2.1770652591083788E-2</v>
      </c>
      <c r="L97" s="12">
        <f t="shared" si="41"/>
        <v>2.4408044085617753E-2</v>
      </c>
      <c r="M97" s="12">
        <f t="shared" si="41"/>
        <v>2.9773565898531227E-2</v>
      </c>
      <c r="N97" s="12">
        <f t="shared" si="41"/>
        <v>4.4250597824703801E-2</v>
      </c>
      <c r="O97" s="12">
        <f t="shared" si="41"/>
        <v>4.649719568656252E-2</v>
      </c>
      <c r="P97" s="12">
        <f t="shared" si="41"/>
        <v>4.1858574990463249E-2</v>
      </c>
      <c r="Q97" s="12">
        <f t="shared" si="41"/>
        <v>4.5475276989853403E-2</v>
      </c>
      <c r="R97" s="12">
        <f t="shared" si="41"/>
        <v>0</v>
      </c>
      <c r="S97" s="12">
        <f t="shared" si="41"/>
        <v>0</v>
      </c>
      <c r="T97" s="12">
        <f t="shared" si="41"/>
        <v>0</v>
      </c>
      <c r="U97" s="12">
        <f t="shared" si="41"/>
        <v>0</v>
      </c>
      <c r="V97" s="12">
        <f t="shared" si="41"/>
        <v>0</v>
      </c>
      <c r="W97" s="12">
        <f t="shared" si="41"/>
        <v>0</v>
      </c>
    </row>
    <row r="98" spans="1:28" outlineLevel="1" x14ac:dyDescent="0.25">
      <c r="B98" s="4" t="s">
        <v>27</v>
      </c>
      <c r="C98" s="12">
        <f t="shared" ref="C98:W98" si="42">IFERROR(C85/C89,0)</f>
        <v>0</v>
      </c>
      <c r="D98" s="12">
        <f t="shared" si="42"/>
        <v>0</v>
      </c>
      <c r="E98" s="12">
        <f t="shared" si="42"/>
        <v>0</v>
      </c>
      <c r="F98" s="12">
        <f t="shared" si="42"/>
        <v>0</v>
      </c>
      <c r="G98" s="12">
        <f t="shared" si="42"/>
        <v>0</v>
      </c>
      <c r="H98" s="12">
        <f t="shared" si="42"/>
        <v>0</v>
      </c>
      <c r="I98" s="12">
        <f t="shared" si="42"/>
        <v>0</v>
      </c>
      <c r="J98" s="12">
        <f t="shared" si="42"/>
        <v>0</v>
      </c>
      <c r="K98" s="12">
        <f t="shared" si="42"/>
        <v>0</v>
      </c>
      <c r="L98" s="12">
        <f t="shared" si="42"/>
        <v>0</v>
      </c>
      <c r="M98" s="12">
        <f t="shared" si="42"/>
        <v>0</v>
      </c>
      <c r="N98" s="12">
        <f t="shared" si="42"/>
        <v>0</v>
      </c>
      <c r="O98" s="12">
        <f t="shared" si="42"/>
        <v>0</v>
      </c>
      <c r="P98" s="12">
        <f t="shared" si="42"/>
        <v>0</v>
      </c>
      <c r="Q98" s="12">
        <f t="shared" si="42"/>
        <v>0</v>
      </c>
      <c r="R98" s="12">
        <f t="shared" si="42"/>
        <v>0</v>
      </c>
      <c r="S98" s="12">
        <f t="shared" si="42"/>
        <v>0</v>
      </c>
      <c r="T98" s="12">
        <f t="shared" si="42"/>
        <v>0</v>
      </c>
      <c r="U98" s="12">
        <f t="shared" si="42"/>
        <v>0</v>
      </c>
      <c r="V98" s="12">
        <f t="shared" si="42"/>
        <v>0</v>
      </c>
      <c r="W98" s="12">
        <f t="shared" si="42"/>
        <v>0</v>
      </c>
    </row>
    <row r="99" spans="1:28" outlineLevel="1" x14ac:dyDescent="0.25">
      <c r="B99" s="4" t="s">
        <v>28</v>
      </c>
      <c r="C99" s="12">
        <f t="shared" ref="C99:W99" si="43">IFERROR(C86/C89,0)</f>
        <v>4.0682582762825687E-4</v>
      </c>
      <c r="D99" s="12">
        <f t="shared" si="43"/>
        <v>4.0049312565340969E-4</v>
      </c>
      <c r="E99" s="12">
        <f t="shared" si="43"/>
        <v>3.9882862596600635E-4</v>
      </c>
      <c r="F99" s="12">
        <f t="shared" si="43"/>
        <v>4.2526189975754448E-4</v>
      </c>
      <c r="G99" s="12">
        <f t="shared" si="43"/>
        <v>4.5049183321156313E-4</v>
      </c>
      <c r="H99" s="12">
        <f t="shared" si="43"/>
        <v>5.251826602151367E-4</v>
      </c>
      <c r="I99" s="12">
        <f t="shared" si="43"/>
        <v>8.3511709980859208E-4</v>
      </c>
      <c r="J99" s="12">
        <f t="shared" si="43"/>
        <v>7.7390390334799888E-4</v>
      </c>
      <c r="K99" s="12">
        <f t="shared" si="43"/>
        <v>8.4563742500365271E-4</v>
      </c>
      <c r="L99" s="12">
        <f t="shared" si="43"/>
        <v>6.6774506635158023E-4</v>
      </c>
      <c r="M99" s="12">
        <f t="shared" si="43"/>
        <v>7.6938610040463735E-4</v>
      </c>
      <c r="N99" s="12">
        <f t="shared" si="43"/>
        <v>8.7194097895538624E-4</v>
      </c>
      <c r="O99" s="12">
        <f t="shared" si="43"/>
        <v>7.8849100344443191E-4</v>
      </c>
      <c r="P99" s="12">
        <f t="shared" si="43"/>
        <v>6.0048604200117208E-4</v>
      </c>
      <c r="Q99" s="12">
        <f t="shared" si="43"/>
        <v>9.110697902700583E-4</v>
      </c>
      <c r="R99" s="12">
        <f t="shared" si="43"/>
        <v>6.1322968240315934E-4</v>
      </c>
      <c r="S99" s="12">
        <f t="shared" si="43"/>
        <v>4.6091424805789593E-4</v>
      </c>
      <c r="T99" s="12">
        <f t="shared" si="43"/>
        <v>3.567491510539685E-4</v>
      </c>
      <c r="U99" s="12">
        <f t="shared" si="43"/>
        <v>2.8499626956762184E-4</v>
      </c>
      <c r="V99" s="12">
        <f t="shared" si="43"/>
        <v>2.0182675059881561E-4</v>
      </c>
      <c r="W99" s="12">
        <f t="shared" si="43"/>
        <v>1.3759150888532291E-4</v>
      </c>
    </row>
    <row r="100" spans="1:28" outlineLevel="1" x14ac:dyDescent="0.25">
      <c r="B100" s="4" t="s">
        <v>22</v>
      </c>
      <c r="C100" s="12">
        <f t="shared" ref="C100:W100" si="44">IFERROR(C87/C89,0)</f>
        <v>0</v>
      </c>
      <c r="D100" s="12">
        <f t="shared" si="44"/>
        <v>0</v>
      </c>
      <c r="E100" s="12">
        <f t="shared" si="44"/>
        <v>0</v>
      </c>
      <c r="F100" s="12">
        <f t="shared" si="44"/>
        <v>0</v>
      </c>
      <c r="G100" s="12">
        <f t="shared" si="44"/>
        <v>0</v>
      </c>
      <c r="H100" s="12">
        <f t="shared" si="44"/>
        <v>0</v>
      </c>
      <c r="I100" s="12">
        <f t="shared" si="44"/>
        <v>0</v>
      </c>
      <c r="J100" s="12">
        <f t="shared" si="44"/>
        <v>0</v>
      </c>
      <c r="K100" s="12">
        <f t="shared" si="44"/>
        <v>0</v>
      </c>
      <c r="L100" s="12">
        <f t="shared" si="44"/>
        <v>0</v>
      </c>
      <c r="M100" s="12">
        <f t="shared" si="44"/>
        <v>0</v>
      </c>
      <c r="N100" s="12">
        <f t="shared" si="44"/>
        <v>0</v>
      </c>
      <c r="O100" s="12">
        <f t="shared" si="44"/>
        <v>0</v>
      </c>
      <c r="P100" s="12">
        <f t="shared" si="44"/>
        <v>0</v>
      </c>
      <c r="Q100" s="12">
        <f t="shared" si="44"/>
        <v>0</v>
      </c>
      <c r="R100" s="12">
        <f t="shared" si="44"/>
        <v>0</v>
      </c>
      <c r="S100" s="12">
        <f t="shared" si="44"/>
        <v>0</v>
      </c>
      <c r="T100" s="12">
        <f t="shared" si="44"/>
        <v>0</v>
      </c>
      <c r="U100" s="12">
        <f t="shared" si="44"/>
        <v>0</v>
      </c>
      <c r="V100" s="12">
        <f t="shared" si="44"/>
        <v>0</v>
      </c>
      <c r="W100" s="12">
        <f t="shared" si="44"/>
        <v>0</v>
      </c>
    </row>
    <row r="101" spans="1:28" outlineLevel="1" x14ac:dyDescent="0.25">
      <c r="B101" s="4" t="s">
        <v>1</v>
      </c>
      <c r="C101" s="12">
        <f t="shared" ref="C101:W101" si="45">IFERROR(C88/C89,0)</f>
        <v>5.2970389148705374E-2</v>
      </c>
      <c r="D101" s="12">
        <f t="shared" si="45"/>
        <v>5.456354743135261E-2</v>
      </c>
      <c r="E101" s="12">
        <f t="shared" si="45"/>
        <v>3.668145903384977E-2</v>
      </c>
      <c r="F101" s="12">
        <f t="shared" si="45"/>
        <v>3.3233581163153447E-2</v>
      </c>
      <c r="G101" s="12">
        <f t="shared" si="45"/>
        <v>3.2017967504604075E-2</v>
      </c>
      <c r="H101" s="12">
        <f t="shared" si="45"/>
        <v>2.3495511927146384E-2</v>
      </c>
      <c r="I101" s="12">
        <f t="shared" si="45"/>
        <v>3.785840046820297E-2</v>
      </c>
      <c r="J101" s="12">
        <f t="shared" si="45"/>
        <v>4.1979635377017425E-2</v>
      </c>
      <c r="K101" s="12">
        <f t="shared" si="45"/>
        <v>4.3286734112953182E-2</v>
      </c>
      <c r="L101" s="12">
        <f t="shared" si="45"/>
        <v>3.2113396732619821E-2</v>
      </c>
      <c r="M101" s="12">
        <f t="shared" si="45"/>
        <v>3.1908013309630022E-2</v>
      </c>
      <c r="N101" s="12">
        <f t="shared" si="45"/>
        <v>3.4848117704917018E-2</v>
      </c>
      <c r="O101" s="12">
        <f t="shared" si="45"/>
        <v>3.585772860226847E-2</v>
      </c>
      <c r="P101" s="12">
        <f t="shared" si="45"/>
        <v>2.8538436038460954E-2</v>
      </c>
      <c r="Q101" s="12">
        <f t="shared" si="45"/>
        <v>2.4741911678188309E-2</v>
      </c>
      <c r="R101" s="12">
        <f t="shared" si="45"/>
        <v>2.4552996669745371E-2</v>
      </c>
      <c r="S101" s="12">
        <f t="shared" si="45"/>
        <v>2.563475951386102E-2</v>
      </c>
      <c r="T101" s="12">
        <f t="shared" si="45"/>
        <v>2.456283377222453E-2</v>
      </c>
      <c r="U101" s="12">
        <f t="shared" si="45"/>
        <v>2.2997616116055563E-2</v>
      </c>
      <c r="V101" s="12">
        <f t="shared" si="45"/>
        <v>2.2120463002841859E-2</v>
      </c>
      <c r="W101" s="12">
        <f t="shared" si="45"/>
        <v>2.3164114378605799E-2</v>
      </c>
    </row>
    <row r="104" spans="1:28" s="37" customFormat="1" x14ac:dyDescent="0.25">
      <c r="A104" s="36" t="s">
        <v>3</v>
      </c>
      <c r="Z104" s="38"/>
    </row>
    <row r="105" spans="1:28" outlineLevel="1" x14ac:dyDescent="0.25">
      <c r="B105" s="22" t="s">
        <v>31</v>
      </c>
      <c r="C105" s="5">
        <f>[1]Freight1!C$33</f>
        <v>20135.507355999998</v>
      </c>
      <c r="D105" s="5">
        <f>[1]Freight1!D$33</f>
        <v>23090.880028</v>
      </c>
      <c r="E105" s="5">
        <f>[1]Freight1!E$33</f>
        <v>22450.911834999999</v>
      </c>
      <c r="F105" s="5">
        <f>[1]Freight1!F$33</f>
        <v>26646.899684</v>
      </c>
      <c r="G105" s="5">
        <f>[1]Freight1!G$33</f>
        <v>29932.302115999999</v>
      </c>
      <c r="H105" s="5">
        <f>[1]Freight1!H$33</f>
        <v>28129.348363000001</v>
      </c>
      <c r="I105" s="5">
        <f>[1]Freight1!I$33</f>
        <v>36121.380508000002</v>
      </c>
      <c r="J105" s="5">
        <f>[1]Freight1!J$33</f>
        <v>37923.784602</v>
      </c>
      <c r="K105" s="5">
        <f>[1]Freight1!K$33</f>
        <v>39105.653659000003</v>
      </c>
      <c r="L105" s="5">
        <f>[1]Freight1!L$33</f>
        <v>39033.379507999998</v>
      </c>
      <c r="M105" s="5">
        <f>[1]Freight1!M$33</f>
        <v>46824.728588999998</v>
      </c>
      <c r="N105" s="5">
        <f>[1]Freight1!N$33</f>
        <v>46480.488707999997</v>
      </c>
      <c r="O105" s="5">
        <f>[1]Freight1!O$33</f>
        <v>46810.015319999999</v>
      </c>
      <c r="P105" s="5">
        <f>[1]Freight1!P$33</f>
        <v>49722.263067</v>
      </c>
      <c r="Q105" s="5">
        <f>[1]Freight1!Q$33</f>
        <v>49197.494008000001</v>
      </c>
      <c r="R105" s="5">
        <f>[1]Freight1!R$33</f>
        <v>47985.555871999997</v>
      </c>
      <c r="S105" s="5">
        <f>[1]Freight1!S$33</f>
        <v>47531.613572000002</v>
      </c>
      <c r="T105" s="5">
        <f>[1]Freight1!T$33</f>
        <v>49487.768766000001</v>
      </c>
      <c r="U105" s="5">
        <f>[1]Freight1!U$33</f>
        <v>52810.075806000001</v>
      </c>
      <c r="V105" s="5">
        <f>[1]Freight1!V$33</f>
        <v>52896.429543999999</v>
      </c>
      <c r="W105" s="5">
        <f>[1]Freight1!W$33</f>
        <v>47087.664247000001</v>
      </c>
      <c r="Z105" s="23" t="s">
        <v>32</v>
      </c>
      <c r="AB105" t="s">
        <v>3</v>
      </c>
    </row>
    <row r="106" spans="1:28" outlineLevel="1" x14ac:dyDescent="0.25">
      <c r="B106" s="8" t="s">
        <v>30</v>
      </c>
      <c r="C106" s="5">
        <f>[1]Freight4!C$16</f>
        <v>671.77200000000005</v>
      </c>
      <c r="D106" s="5">
        <f>[1]Freight4!D$16</f>
        <v>719.95600000000002</v>
      </c>
      <c r="E106" s="5">
        <f>[1]Freight4!E$16</f>
        <v>749.29499999999996</v>
      </c>
      <c r="F106" s="5">
        <f>[1]Freight4!F$16</f>
        <v>795.66300000000001</v>
      </c>
      <c r="G106" s="5">
        <f>[1]Freight4!G$16</f>
        <v>852.03800000000001</v>
      </c>
      <c r="H106" s="5">
        <f>[1]Freight4!H$16</f>
        <v>886.52700000000004</v>
      </c>
      <c r="I106" s="5">
        <f>[1]Freight4!I$16</f>
        <v>1001.174</v>
      </c>
      <c r="J106" s="5">
        <f>[1]Freight4!J$16</f>
        <v>1114.751</v>
      </c>
      <c r="K106" s="5">
        <f>[1]Freight4!K$16</f>
        <v>1230.9349999999999</v>
      </c>
      <c r="L106" s="5">
        <f>[1]Freight4!L$16</f>
        <v>1315.116</v>
      </c>
      <c r="M106" s="5">
        <f>[1]Freight4!M$16</f>
        <v>1405.1849999999999</v>
      </c>
      <c r="N106" s="5">
        <f>[1]Freight4!N$16</f>
        <v>1431.6869999999999</v>
      </c>
      <c r="O106" s="5">
        <f>[1]Freight4!O$16</f>
        <v>1449.673</v>
      </c>
      <c r="P106" s="5">
        <f>[1]Freight4!P$16</f>
        <v>1501.615</v>
      </c>
      <c r="Q106" s="5">
        <f>[1]Freight4!Q$16</f>
        <v>1551.1690000000001</v>
      </c>
      <c r="R106" s="5">
        <f>[1]Freight4!R$16</f>
        <v>1597.0119999999999</v>
      </c>
      <c r="S106" s="5">
        <f>[1]Freight4!S$16</f>
        <v>1623.5419999999999</v>
      </c>
      <c r="T106" s="5">
        <f>[1]Freight4!T$16</f>
        <v>1662.5450000000001</v>
      </c>
      <c r="U106" s="5">
        <f>[1]Freight4!U$16</f>
        <v>1693.71</v>
      </c>
      <c r="V106" s="5">
        <f>[1]Freight4!V$16</f>
        <v>1697.396</v>
      </c>
      <c r="W106" s="5">
        <f>[1]Freight4!W$16</f>
        <v>1671.95</v>
      </c>
      <c r="Z106" s="23" t="s">
        <v>32</v>
      </c>
      <c r="AB106" t="s">
        <v>3</v>
      </c>
    </row>
    <row r="107" spans="1:28" outlineLevel="1" x14ac:dyDescent="0.25">
      <c r="B107" s="8" t="s">
        <v>43</v>
      </c>
      <c r="C107" s="5">
        <f>[1]Freight4!C$20</f>
        <v>24978.103593</v>
      </c>
      <c r="D107" s="5">
        <f>[1]Freight4!D$20</f>
        <v>26506.304334</v>
      </c>
      <c r="E107" s="5">
        <f>[1]Freight4!E$20</f>
        <v>24559.602684000001</v>
      </c>
      <c r="F107" s="5">
        <f>[1]Freight4!F$20</f>
        <v>27227.79118</v>
      </c>
      <c r="G107" s="5">
        <f>[1]Freight4!G$20</f>
        <v>28330.841132000001</v>
      </c>
      <c r="H107" s="5">
        <f>[1]Freight4!H$20</f>
        <v>25383.861577</v>
      </c>
      <c r="I107" s="5">
        <f>[1]Freight4!I$20</f>
        <v>28748.231816</v>
      </c>
      <c r="J107" s="5">
        <f>[1]Freight4!J$20</f>
        <v>26999.963362999999</v>
      </c>
      <c r="K107" s="5">
        <f>[1]Freight4!K$20</f>
        <v>25213.539237000001</v>
      </c>
      <c r="L107" s="5">
        <f>[1]Freight4!L$20</f>
        <v>23555.998241000001</v>
      </c>
      <c r="M107" s="5">
        <f>[1]Freight4!M$20</f>
        <v>26446.683517000001</v>
      </c>
      <c r="N107" s="5">
        <f>[1]Freight4!N$20</f>
        <v>25766.299981</v>
      </c>
      <c r="O107" s="5">
        <f>[1]Freight4!O$20</f>
        <v>25627.024698000001</v>
      </c>
      <c r="P107" s="5">
        <f>[1]Freight4!P$20</f>
        <v>26279.781085999999</v>
      </c>
      <c r="Q107" s="5">
        <f>[1]Freight4!Q$20</f>
        <v>25171.744779000001</v>
      </c>
      <c r="R107" s="5">
        <f>[1]Freight4!R$20</f>
        <v>23846.893104999999</v>
      </c>
      <c r="S107" s="5">
        <f>[1]Freight4!S$20</f>
        <v>23235.310694</v>
      </c>
      <c r="T107" s="5">
        <f>[1]Freight4!T$20</f>
        <v>23624.026355999998</v>
      </c>
      <c r="U107" s="5">
        <f>[1]Freight4!U$20</f>
        <v>24746.124489000002</v>
      </c>
      <c r="V107" s="5">
        <f>[1]Freight4!V$20</f>
        <v>24732.763166000001</v>
      </c>
      <c r="W107" s="5">
        <f>[1]Freight4!W$20</f>
        <v>22351.841902</v>
      </c>
      <c r="Z107" s="23" t="s">
        <v>32</v>
      </c>
      <c r="AB107" t="s">
        <v>3</v>
      </c>
    </row>
    <row r="108" spans="1:28" outlineLevel="1" x14ac:dyDescent="0.25">
      <c r="B108" s="8" t="s">
        <v>44</v>
      </c>
      <c r="C108" s="5">
        <f t="shared" ref="C108:W108" si="46">C106*C107/1000</f>
        <v>16779.590606876798</v>
      </c>
      <c r="D108" s="5">
        <f t="shared" si="46"/>
        <v>19083.372843089306</v>
      </c>
      <c r="E108" s="5">
        <f t="shared" si="46"/>
        <v>18402.387493107781</v>
      </c>
      <c r="F108" s="5">
        <f t="shared" si="46"/>
        <v>21664.146013652338</v>
      </c>
      <c r="G108" s="5">
        <f t="shared" si="46"/>
        <v>24138.953216427017</v>
      </c>
      <c r="H108" s="5">
        <f t="shared" si="46"/>
        <v>22503.478652273083</v>
      </c>
      <c r="I108" s="5">
        <f t="shared" si="46"/>
        <v>28781.982240151981</v>
      </c>
      <c r="J108" s="5">
        <f t="shared" si="46"/>
        <v>30098.236158867614</v>
      </c>
      <c r="K108" s="5">
        <f t="shared" si="46"/>
        <v>31036.227920696594</v>
      </c>
      <c r="L108" s="5">
        <f t="shared" si="46"/>
        <v>30978.870182710958</v>
      </c>
      <c r="M108" s="5">
        <f t="shared" si="46"/>
        <v>37162.482977835651</v>
      </c>
      <c r="N108" s="5">
        <f t="shared" si="46"/>
        <v>36889.276720897942</v>
      </c>
      <c r="O108" s="5">
        <f t="shared" si="46"/>
        <v>37150.805775023757</v>
      </c>
      <c r="P108" s="5">
        <f t="shared" si="46"/>
        <v>39462.113475453894</v>
      </c>
      <c r="Q108" s="5">
        <f t="shared" si="46"/>
        <v>39045.63017709666</v>
      </c>
      <c r="R108" s="5">
        <f t="shared" si="46"/>
        <v>38083.774451402256</v>
      </c>
      <c r="S108" s="5">
        <f t="shared" si="46"/>
        <v>37723.502794758148</v>
      </c>
      <c r="T108" s="5">
        <f t="shared" si="46"/>
        <v>39276.006898036016</v>
      </c>
      <c r="U108" s="5">
        <f t="shared" si="46"/>
        <v>41912.758508264189</v>
      </c>
      <c r="V108" s="5">
        <f t="shared" si="46"/>
        <v>41981.293266915738</v>
      </c>
      <c r="W108" s="5">
        <f t="shared" si="46"/>
        <v>37371.1620680489</v>
      </c>
    </row>
    <row r="109" spans="1:28" outlineLevel="1" x14ac:dyDescent="0.25">
      <c r="B109" s="8" t="s">
        <v>45</v>
      </c>
      <c r="C109" s="15">
        <f t="shared" ref="C109:W109" si="47">C105/C108</f>
        <v>1.1999999182189727</v>
      </c>
      <c r="D109" s="15">
        <f t="shared" si="47"/>
        <v>1.2099999417221436</v>
      </c>
      <c r="E109" s="15">
        <f t="shared" si="47"/>
        <v>1.2199999507351156</v>
      </c>
      <c r="F109" s="15">
        <f t="shared" si="47"/>
        <v>1.2300000040254355</v>
      </c>
      <c r="G109" s="15">
        <f t="shared" si="47"/>
        <v>1.2400000052873252</v>
      </c>
      <c r="H109" s="15">
        <f t="shared" si="47"/>
        <v>1.2500000021178346</v>
      </c>
      <c r="I109" s="15">
        <f t="shared" si="47"/>
        <v>1.2549997497256904</v>
      </c>
      <c r="J109" s="15">
        <f t="shared" si="47"/>
        <v>1.2600002339614444</v>
      </c>
      <c r="K109" s="15">
        <f t="shared" si="47"/>
        <v>1.2600002087535351</v>
      </c>
      <c r="L109" s="15">
        <f t="shared" si="47"/>
        <v>1.2600000993510794</v>
      </c>
      <c r="M109" s="15">
        <f t="shared" si="47"/>
        <v>1.2600000009936656</v>
      </c>
      <c r="N109" s="15">
        <f t="shared" si="47"/>
        <v>1.260000001075342</v>
      </c>
      <c r="O109" s="15">
        <f t="shared" si="47"/>
        <v>1.2600000011700976</v>
      </c>
      <c r="P109" s="15">
        <f t="shared" si="47"/>
        <v>1.2600000022281648</v>
      </c>
      <c r="Q109" s="15">
        <f t="shared" si="47"/>
        <v>1.2599999996122027</v>
      </c>
      <c r="R109" s="15">
        <f t="shared" si="47"/>
        <v>1.2600000016603699</v>
      </c>
      <c r="S109" s="15">
        <f t="shared" si="47"/>
        <v>1.2600000013414645</v>
      </c>
      <c r="T109" s="15">
        <f t="shared" si="47"/>
        <v>1.2600000018961861</v>
      </c>
      <c r="U109" s="15">
        <f t="shared" si="47"/>
        <v>1.2600000020420303</v>
      </c>
      <c r="V109" s="15">
        <f t="shared" si="47"/>
        <v>1.2600000006594883</v>
      </c>
      <c r="W109" s="15">
        <f t="shared" si="47"/>
        <v>1.2600000011040167</v>
      </c>
    </row>
    <row r="110" spans="1:28" outlineLevel="1" x14ac:dyDescent="0.25">
      <c r="B110" s="8" t="s">
        <v>47</v>
      </c>
      <c r="C110" s="5">
        <f t="shared" ref="C110:W110" si="48">C107*C109</f>
        <v>29973.722268865029</v>
      </c>
      <c r="D110" s="5">
        <f t="shared" si="48"/>
        <v>32072.626699409404</v>
      </c>
      <c r="E110" s="5">
        <f t="shared" si="48"/>
        <v>29962.714064554013</v>
      </c>
      <c r="F110" s="5">
        <f t="shared" si="48"/>
        <v>33490.183261003716</v>
      </c>
      <c r="G110" s="5">
        <f t="shared" si="48"/>
        <v>35130.243153474374</v>
      </c>
      <c r="H110" s="5">
        <f t="shared" si="48"/>
        <v>31729.827025008821</v>
      </c>
      <c r="I110" s="5">
        <f t="shared" si="48"/>
        <v>36079.023734136128</v>
      </c>
      <c r="J110" s="5">
        <f t="shared" si="48"/>
        <v>34019.960154330431</v>
      </c>
      <c r="K110" s="5">
        <f t="shared" si="48"/>
        <v>31769.064702035452</v>
      </c>
      <c r="L110" s="5">
        <f t="shared" si="48"/>
        <v>29680.560123973853</v>
      </c>
      <c r="M110" s="5">
        <f t="shared" si="48"/>
        <v>33322.821257699165</v>
      </c>
      <c r="N110" s="5">
        <f t="shared" si="48"/>
        <v>32465.538003767586</v>
      </c>
      <c r="O110" s="5">
        <f t="shared" si="48"/>
        <v>32290.051149466122</v>
      </c>
      <c r="P110" s="5">
        <f t="shared" si="48"/>
        <v>33112.524226915681</v>
      </c>
      <c r="Q110" s="5">
        <f t="shared" si="48"/>
        <v>31716.398411778464</v>
      </c>
      <c r="R110" s="5">
        <f t="shared" si="48"/>
        <v>30047.085351894661</v>
      </c>
      <c r="S110" s="5">
        <f t="shared" si="48"/>
        <v>29276.491505609345</v>
      </c>
      <c r="T110" s="5">
        <f t="shared" si="48"/>
        <v>29766.27325335555</v>
      </c>
      <c r="U110" s="5">
        <f t="shared" si="48"/>
        <v>31180.116906672338</v>
      </c>
      <c r="V110" s="5">
        <f t="shared" si="48"/>
        <v>31163.281605470969</v>
      </c>
      <c r="W110" s="5">
        <f t="shared" si="48"/>
        <v>28163.320821196805</v>
      </c>
    </row>
    <row r="111" spans="1:28" outlineLevel="1" x14ac:dyDescent="0.25"/>
    <row r="112" spans="1:28" outlineLevel="1" x14ac:dyDescent="0.25">
      <c r="B112" s="9" t="s">
        <v>19</v>
      </c>
      <c r="C112" s="14"/>
    </row>
    <row r="113" spans="2:26" outlineLevel="1" x14ac:dyDescent="0.25">
      <c r="B113" s="4" t="s">
        <v>23</v>
      </c>
      <c r="C113" s="5">
        <f>IFERROR(INDEX('[1]Table 57'!C$14:C$17,MATCH($B113,'[1]Table 57'!$B$14:$B$17,0))*1000,0)</f>
        <v>0</v>
      </c>
      <c r="D113" s="5">
        <f>IFERROR(INDEX('[1]Table 57'!D$14:D$17,MATCH($B113,'[1]Table 57'!$B$14:$B$17,0))*1000,0)</f>
        <v>0</v>
      </c>
      <c r="E113" s="5">
        <f>IFERROR(INDEX('[1]Table 57'!E$14:E$17,MATCH($B113,'[1]Table 57'!$B$14:$B$17,0))*1000,0)</f>
        <v>0</v>
      </c>
      <c r="F113" s="5">
        <f>IFERROR(INDEX('[1]Table 57'!F$14:F$17,MATCH($B113,'[1]Table 57'!$B$14:$B$17,0))*1000,0)</f>
        <v>0</v>
      </c>
      <c r="G113" s="5">
        <f>IFERROR(INDEX('[1]Table 57'!G$14:G$17,MATCH($B113,'[1]Table 57'!$B$14:$B$17,0))*1000,0)</f>
        <v>0</v>
      </c>
      <c r="H113" s="5">
        <f>IFERROR(INDEX('[1]Table 57'!H$14:H$17,MATCH($B113,'[1]Table 57'!$B$14:$B$17,0))*1000,0)</f>
        <v>0</v>
      </c>
      <c r="I113" s="5">
        <f>IFERROR(INDEX('[1]Table 57'!I$14:I$17,MATCH($B113,'[1]Table 57'!$B$14:$B$17,0))*1000,0)</f>
        <v>0</v>
      </c>
      <c r="J113" s="5">
        <f>IFERROR(INDEX('[1]Table 57'!J$14:J$17,MATCH($B113,'[1]Table 57'!$B$14:$B$17,0))*1000,0)</f>
        <v>0</v>
      </c>
      <c r="K113" s="5">
        <f>IFERROR(INDEX('[1]Table 57'!K$14:K$17,MATCH($B113,'[1]Table 57'!$B$14:$B$17,0))*1000,0)</f>
        <v>0</v>
      </c>
      <c r="L113" s="5">
        <f>IFERROR(INDEX('[1]Table 57'!L$14:L$17,MATCH($B113,'[1]Table 57'!$B$14:$B$17,0))*1000,0)</f>
        <v>0</v>
      </c>
      <c r="M113" s="5">
        <f>IFERROR(INDEX('[1]Table 57'!M$14:M$17,MATCH($B113,'[1]Table 57'!$B$14:$B$17,0))*1000,0)</f>
        <v>0</v>
      </c>
      <c r="N113" s="5">
        <f>IFERROR(INDEX('[1]Table 57'!N$14:N$17,MATCH($B113,'[1]Table 57'!$B$14:$B$17,0))*1000,0)</f>
        <v>0</v>
      </c>
      <c r="O113" s="5">
        <f>IFERROR(INDEX('[1]Table 57'!O$14:O$17,MATCH($B113,'[1]Table 57'!$B$14:$B$17,0))*1000,0)</f>
        <v>0</v>
      </c>
      <c r="P113" s="5">
        <f>IFERROR(INDEX('[1]Table 57'!P$14:P$17,MATCH($B113,'[1]Table 57'!$B$14:$B$17,0))*1000,0)</f>
        <v>0</v>
      </c>
      <c r="Q113" s="5">
        <f>IFERROR(INDEX('[1]Table 57'!Q$14:Q$17,MATCH($B113,'[1]Table 57'!$B$14:$B$17,0))*1000,0)</f>
        <v>0</v>
      </c>
      <c r="R113" s="5">
        <f>IFERROR(INDEX('[1]Table 57'!R$14:R$17,MATCH($B113,'[1]Table 57'!$B$14:$B$17,0))*1000,0)</f>
        <v>0</v>
      </c>
      <c r="S113" s="5">
        <f>IFERROR(INDEX('[1]Table 57'!S$14:S$17,MATCH($B113,'[1]Table 57'!$B$14:$B$17,0))*1000,0)</f>
        <v>0</v>
      </c>
      <c r="T113" s="5">
        <f>IFERROR(INDEX('[1]Table 57'!T$14:T$17,MATCH($B113,'[1]Table 57'!$B$14:$B$17,0))*1000,0)</f>
        <v>0</v>
      </c>
      <c r="U113" s="5">
        <f>IFERROR(INDEX('[1]Table 57'!U$14:U$17,MATCH($B113,'[1]Table 57'!$B$14:$B$17,0))*1000,0)</f>
        <v>0</v>
      </c>
      <c r="V113" s="5">
        <f>IFERROR(INDEX('[1]Table 57'!V$14:V$17,MATCH($B113,'[1]Table 57'!$B$14:$B$17,0))*1000,0)</f>
        <v>0</v>
      </c>
      <c r="W113" s="5">
        <f>IFERROR(INDEX('[1]Table 57'!W$14:W$17,MATCH($B113,'[1]Table 57'!$B$14:$B$17,0))*1000,0)</f>
        <v>0</v>
      </c>
      <c r="Z113" s="23" t="s">
        <v>32</v>
      </c>
    </row>
    <row r="114" spans="2:26" outlineLevel="1" x14ac:dyDescent="0.25">
      <c r="B114" s="4" t="s">
        <v>24</v>
      </c>
      <c r="C114" s="5">
        <f>IFERROR(INDEX('[1]Table 57'!C$14:C$17,MATCH($B114,'[1]Table 57'!$B$14:$B$17,0))*1000,0)</f>
        <v>0</v>
      </c>
      <c r="D114" s="5">
        <f>IFERROR(INDEX('[1]Table 57'!D$14:D$17,MATCH($B114,'[1]Table 57'!$B$14:$B$17,0))*1000,0)</f>
        <v>0</v>
      </c>
      <c r="E114" s="5">
        <f>IFERROR(INDEX('[1]Table 57'!E$14:E$17,MATCH($B114,'[1]Table 57'!$B$14:$B$17,0))*1000,0)</f>
        <v>0</v>
      </c>
      <c r="F114" s="5">
        <f>IFERROR(INDEX('[1]Table 57'!F$14:F$17,MATCH($B114,'[1]Table 57'!$B$14:$B$17,0))*1000,0)</f>
        <v>0</v>
      </c>
      <c r="G114" s="5">
        <f>IFERROR(INDEX('[1]Table 57'!G$14:G$17,MATCH($B114,'[1]Table 57'!$B$14:$B$17,0))*1000,0)</f>
        <v>0</v>
      </c>
      <c r="H114" s="5">
        <f>IFERROR(INDEX('[1]Table 57'!H$14:H$17,MATCH($B114,'[1]Table 57'!$B$14:$B$17,0))*1000,0)</f>
        <v>0</v>
      </c>
      <c r="I114" s="5">
        <f>IFERROR(INDEX('[1]Table 57'!I$14:I$17,MATCH($B114,'[1]Table 57'!$B$14:$B$17,0))*1000,0)</f>
        <v>0</v>
      </c>
      <c r="J114" s="5">
        <f>IFERROR(INDEX('[1]Table 57'!J$14:J$17,MATCH($B114,'[1]Table 57'!$B$14:$B$17,0))*1000,0)</f>
        <v>0</v>
      </c>
      <c r="K114" s="5">
        <f>IFERROR(INDEX('[1]Table 57'!K$14:K$17,MATCH($B114,'[1]Table 57'!$B$14:$B$17,0))*1000,0)</f>
        <v>0</v>
      </c>
      <c r="L114" s="5">
        <f>IFERROR(INDEX('[1]Table 57'!L$14:L$17,MATCH($B114,'[1]Table 57'!$B$14:$B$17,0))*1000,0)</f>
        <v>0</v>
      </c>
      <c r="M114" s="5">
        <f>IFERROR(INDEX('[1]Table 57'!M$14:M$17,MATCH($B114,'[1]Table 57'!$B$14:$B$17,0))*1000,0)</f>
        <v>0</v>
      </c>
      <c r="N114" s="5">
        <f>IFERROR(INDEX('[1]Table 57'!N$14:N$17,MATCH($B114,'[1]Table 57'!$B$14:$B$17,0))*1000,0)</f>
        <v>0</v>
      </c>
      <c r="O114" s="5">
        <f>IFERROR(INDEX('[1]Table 57'!O$14:O$17,MATCH($B114,'[1]Table 57'!$B$14:$B$17,0))*1000,0)</f>
        <v>0</v>
      </c>
      <c r="P114" s="5">
        <f>IFERROR(INDEX('[1]Table 57'!P$14:P$17,MATCH($B114,'[1]Table 57'!$B$14:$B$17,0))*1000,0)</f>
        <v>0</v>
      </c>
      <c r="Q114" s="5">
        <f>IFERROR(INDEX('[1]Table 57'!Q$14:Q$17,MATCH($B114,'[1]Table 57'!$B$14:$B$17,0))*1000,0)</f>
        <v>0</v>
      </c>
      <c r="R114" s="5">
        <f>IFERROR(INDEX('[1]Table 57'!R$14:R$17,MATCH($B114,'[1]Table 57'!$B$14:$B$17,0))*1000,0)</f>
        <v>0</v>
      </c>
      <c r="S114" s="5">
        <f>IFERROR(INDEX('[1]Table 57'!S$14:S$17,MATCH($B114,'[1]Table 57'!$B$14:$B$17,0))*1000,0)</f>
        <v>0</v>
      </c>
      <c r="T114" s="5">
        <f>IFERROR(INDEX('[1]Table 57'!T$14:T$17,MATCH($B114,'[1]Table 57'!$B$14:$B$17,0))*1000,0)</f>
        <v>0</v>
      </c>
      <c r="U114" s="5">
        <f>IFERROR(INDEX('[1]Table 57'!U$14:U$17,MATCH($B114,'[1]Table 57'!$B$14:$B$17,0))*1000,0)</f>
        <v>0</v>
      </c>
      <c r="V114" s="5">
        <f>IFERROR(INDEX('[1]Table 57'!V$14:V$17,MATCH($B114,'[1]Table 57'!$B$14:$B$17,0))*1000,0)</f>
        <v>0</v>
      </c>
      <c r="W114" s="5">
        <f>IFERROR(INDEX('[1]Table 57'!W$14:W$17,MATCH($B114,'[1]Table 57'!$B$14:$B$17,0))*1000,0)</f>
        <v>0</v>
      </c>
      <c r="Z114" s="23" t="s">
        <v>32</v>
      </c>
    </row>
    <row r="115" spans="2:26" outlineLevel="1" x14ac:dyDescent="0.25">
      <c r="B115" s="4" t="s">
        <v>21</v>
      </c>
      <c r="C115" s="5">
        <f>IFERROR(INDEX('[1]Table 57'!C$14:C$17,MATCH($B115,'[1]Table 57'!$B$14:$B$17,0))*1000,0)</f>
        <v>60983.248000000007</v>
      </c>
      <c r="D115" s="5">
        <f>IFERROR(INDEX('[1]Table 57'!D$14:D$17,MATCH($B115,'[1]Table 57'!$B$14:$B$17,0))*1000,0)</f>
        <v>73667.13</v>
      </c>
      <c r="E115" s="5">
        <f>IFERROR(INDEX('[1]Table 57'!E$14:E$17,MATCH($B115,'[1]Table 57'!$B$14:$B$17,0))*1000,0)</f>
        <v>76654.903999999995</v>
      </c>
      <c r="F115" s="5">
        <f>IFERROR(INDEX('[1]Table 57'!F$14:F$17,MATCH($B115,'[1]Table 57'!$B$14:$B$17,0))*1000,0)</f>
        <v>93986.955000000002</v>
      </c>
      <c r="G115" s="5">
        <f>IFERROR(INDEX('[1]Table 57'!G$14:G$17,MATCH($B115,'[1]Table 57'!$B$14:$B$17,0))*1000,0)</f>
        <v>102167.012</v>
      </c>
      <c r="H115" s="5">
        <f>IFERROR(INDEX('[1]Table 57'!H$14:H$17,MATCH($B115,'[1]Table 57'!$B$14:$B$17,0))*1000,0)</f>
        <v>100933.97899999999</v>
      </c>
      <c r="I115" s="5">
        <f>IFERROR(INDEX('[1]Table 57'!I$14:I$17,MATCH($B115,'[1]Table 57'!$B$14:$B$17,0))*1000,0)</f>
        <v>118779.427</v>
      </c>
      <c r="J115" s="5">
        <f>IFERROR(INDEX('[1]Table 57'!J$14:J$17,MATCH($B115,'[1]Table 57'!$B$14:$B$17,0))*1000,0)</f>
        <v>125623.391</v>
      </c>
      <c r="K115" s="5">
        <f>IFERROR(INDEX('[1]Table 57'!K$14:K$17,MATCH($B115,'[1]Table 57'!$B$14:$B$17,0))*1000,0)</f>
        <v>133707.53300000002</v>
      </c>
      <c r="L115" s="5">
        <f>IFERROR(INDEX('[1]Table 57'!L$14:L$17,MATCH($B115,'[1]Table 57'!$B$14:$B$17,0))*1000,0)</f>
        <v>143066.91200000001</v>
      </c>
      <c r="M115" s="5">
        <f>IFERROR(INDEX('[1]Table 57'!M$14:M$17,MATCH($B115,'[1]Table 57'!$B$14:$B$17,0))*1000,0)</f>
        <v>167040.99</v>
      </c>
      <c r="N115" s="5">
        <f>IFERROR(INDEX('[1]Table 57'!N$14:N$17,MATCH($B115,'[1]Table 57'!$B$14:$B$17,0))*1000,0)</f>
        <v>166643.685</v>
      </c>
      <c r="O115" s="5">
        <f>IFERROR(INDEX('[1]Table 57'!O$14:O$17,MATCH($B115,'[1]Table 57'!$B$14:$B$17,0))*1000,0)</f>
        <v>160653.20500000002</v>
      </c>
      <c r="P115" s="5">
        <f>IFERROR(INDEX('[1]Table 57'!P$14:P$17,MATCH($B115,'[1]Table 57'!$B$14:$B$17,0))*1000,0)</f>
        <v>167388.658</v>
      </c>
      <c r="Q115" s="5">
        <f>IFERROR(INDEX('[1]Table 57'!Q$14:Q$17,MATCH($B115,'[1]Table 57'!$B$14:$B$17,0))*1000,0)</f>
        <v>160255.76799999998</v>
      </c>
      <c r="R115" s="5">
        <f>IFERROR(INDEX('[1]Table 57'!R$14:R$17,MATCH($B115,'[1]Table 57'!$B$14:$B$17,0))*1000,0)</f>
        <v>147406.65999999997</v>
      </c>
      <c r="S115" s="5">
        <f>IFERROR(INDEX('[1]Table 57'!S$14:S$17,MATCH($B115,'[1]Table 57'!$B$14:$B$17,0))*1000,0)</f>
        <v>135149.36599999998</v>
      </c>
      <c r="T115" s="5">
        <f>IFERROR(INDEX('[1]Table 57'!T$14:T$17,MATCH($B115,'[1]Table 57'!$B$14:$B$17,0))*1000,0)</f>
        <v>141765.56099999999</v>
      </c>
      <c r="U115" s="5">
        <f>IFERROR(INDEX('[1]Table 57'!U$14:U$17,MATCH($B115,'[1]Table 57'!$B$14:$B$17,0))*1000,0)</f>
        <v>155944.52599999998</v>
      </c>
      <c r="V115" s="5">
        <f>IFERROR(INDEX('[1]Table 57'!V$14:V$17,MATCH($B115,'[1]Table 57'!$B$14:$B$17,0))*1000,0)</f>
        <v>150185.06700000001</v>
      </c>
      <c r="W115" s="5">
        <f>IFERROR(INDEX('[1]Table 57'!W$14:W$17,MATCH($B115,'[1]Table 57'!$B$14:$B$17,0))*1000,0)</f>
        <v>142157.97399999999</v>
      </c>
      <c r="Z115" s="23" t="s">
        <v>32</v>
      </c>
    </row>
    <row r="116" spans="2:26" outlineLevel="1" x14ac:dyDescent="0.25">
      <c r="B116" s="4" t="s">
        <v>26</v>
      </c>
      <c r="C116" s="5">
        <f>IFERROR(INDEX('[1]Table 57'!C$14:C$17,MATCH($B116,'[1]Table 57'!$B$14:$B$17,0))*1000,0)</f>
        <v>0</v>
      </c>
      <c r="D116" s="5">
        <f>IFERROR(INDEX('[1]Table 57'!D$14:D$17,MATCH($B116,'[1]Table 57'!$B$14:$B$17,0))*1000,0)</f>
        <v>0</v>
      </c>
      <c r="E116" s="5">
        <f>IFERROR(INDEX('[1]Table 57'!E$14:E$17,MATCH($B116,'[1]Table 57'!$B$14:$B$17,0))*1000,0)</f>
        <v>0</v>
      </c>
      <c r="F116" s="5">
        <f>IFERROR(INDEX('[1]Table 57'!F$14:F$17,MATCH($B116,'[1]Table 57'!$B$14:$B$17,0))*1000,0)</f>
        <v>0</v>
      </c>
      <c r="G116" s="5">
        <f>IFERROR(INDEX('[1]Table 57'!G$14:G$17,MATCH($B116,'[1]Table 57'!$B$14:$B$17,0))*1000,0)</f>
        <v>0</v>
      </c>
      <c r="H116" s="5">
        <f>IFERROR(INDEX('[1]Table 57'!H$14:H$17,MATCH($B116,'[1]Table 57'!$B$14:$B$17,0))*1000,0)</f>
        <v>0</v>
      </c>
      <c r="I116" s="5">
        <f>IFERROR(INDEX('[1]Table 57'!I$14:I$17,MATCH($B116,'[1]Table 57'!$B$14:$B$17,0))*1000,0)</f>
        <v>0</v>
      </c>
      <c r="J116" s="5">
        <f>IFERROR(INDEX('[1]Table 57'!J$14:J$17,MATCH($B116,'[1]Table 57'!$B$14:$B$17,0))*1000,0)</f>
        <v>0</v>
      </c>
      <c r="K116" s="5">
        <f>IFERROR(INDEX('[1]Table 57'!K$14:K$17,MATCH($B116,'[1]Table 57'!$B$14:$B$17,0))*1000,0)</f>
        <v>0</v>
      </c>
      <c r="L116" s="5">
        <f>IFERROR(INDEX('[1]Table 57'!L$14:L$17,MATCH($B116,'[1]Table 57'!$B$14:$B$17,0))*1000,0)</f>
        <v>0</v>
      </c>
      <c r="M116" s="5">
        <f>IFERROR(INDEX('[1]Table 57'!M$14:M$17,MATCH($B116,'[1]Table 57'!$B$14:$B$17,0))*1000,0)</f>
        <v>0</v>
      </c>
      <c r="N116" s="5">
        <f>IFERROR(INDEX('[1]Table 57'!N$14:N$17,MATCH($B116,'[1]Table 57'!$B$14:$B$17,0))*1000,0)</f>
        <v>0</v>
      </c>
      <c r="O116" s="5">
        <f>IFERROR(INDEX('[1]Table 57'!O$14:O$17,MATCH($B116,'[1]Table 57'!$B$14:$B$17,0))*1000,0)</f>
        <v>0</v>
      </c>
      <c r="P116" s="5">
        <f>IFERROR(INDEX('[1]Table 57'!P$14:P$17,MATCH($B116,'[1]Table 57'!$B$14:$B$17,0))*1000,0)</f>
        <v>0</v>
      </c>
      <c r="Q116" s="5">
        <f>IFERROR(INDEX('[1]Table 57'!Q$14:Q$17,MATCH($B116,'[1]Table 57'!$B$14:$B$17,0))*1000,0)</f>
        <v>0</v>
      </c>
      <c r="R116" s="5">
        <f>IFERROR(INDEX('[1]Table 57'!R$14:R$17,MATCH($B116,'[1]Table 57'!$B$14:$B$17,0))*1000,0)</f>
        <v>0</v>
      </c>
      <c r="S116" s="5">
        <f>IFERROR(INDEX('[1]Table 57'!S$14:S$17,MATCH($B116,'[1]Table 57'!$B$14:$B$17,0))*1000,0)</f>
        <v>0</v>
      </c>
      <c r="T116" s="5">
        <f>IFERROR(INDEX('[1]Table 57'!T$14:T$17,MATCH($B116,'[1]Table 57'!$B$14:$B$17,0))*1000,0)</f>
        <v>0</v>
      </c>
      <c r="U116" s="5">
        <f>IFERROR(INDEX('[1]Table 57'!U$14:U$17,MATCH($B116,'[1]Table 57'!$B$14:$B$17,0))*1000,0)</f>
        <v>0</v>
      </c>
      <c r="V116" s="5">
        <f>IFERROR(INDEX('[1]Table 57'!V$14:V$17,MATCH($B116,'[1]Table 57'!$B$14:$B$17,0))*1000,0)</f>
        <v>0</v>
      </c>
      <c r="W116" s="5">
        <f>IFERROR(INDEX('[1]Table 57'!W$14:W$17,MATCH($B116,'[1]Table 57'!$B$14:$B$17,0))*1000,0)</f>
        <v>0</v>
      </c>
      <c r="Z116" s="23" t="s">
        <v>32</v>
      </c>
    </row>
    <row r="117" spans="2:26" outlineLevel="1" x14ac:dyDescent="0.25">
      <c r="B117" s="4" t="s">
        <v>25</v>
      </c>
      <c r="C117" s="5">
        <f>IFERROR(INDEX('[1]Table 57'!C$14:C$17,MATCH($B117,'[1]Table 57'!$B$14:$B$17,0))*1000,0)</f>
        <v>95294.90400000001</v>
      </c>
      <c r="D117" s="5">
        <f>IFERROR(INDEX('[1]Table 57'!D$14:D$17,MATCH($B117,'[1]Table 57'!$B$14:$B$17,0))*1000,0)</f>
        <v>104916.52</v>
      </c>
      <c r="E117" s="5">
        <f>IFERROR(INDEX('[1]Table 57'!E$14:E$17,MATCH($B117,'[1]Table 57'!$B$14:$B$17,0))*1000,0)</f>
        <v>95994.127999999997</v>
      </c>
      <c r="F117" s="5">
        <f>IFERROR(INDEX('[1]Table 57'!F$14:F$17,MATCH($B117,'[1]Table 57'!$B$14:$B$17,0))*1000,0)</f>
        <v>108349.10399999999</v>
      </c>
      <c r="G117" s="5">
        <f>IFERROR(INDEX('[1]Table 57'!G$14:G$17,MATCH($B117,'[1]Table 57'!$B$14:$B$17,0))*1000,0)</f>
        <v>122185.005</v>
      </c>
      <c r="H117" s="5">
        <f>IFERROR(INDEX('[1]Table 57'!H$14:H$17,MATCH($B117,'[1]Table 57'!$B$14:$B$17,0))*1000,0)</f>
        <v>107609.844</v>
      </c>
      <c r="I117" s="5">
        <f>IFERROR(INDEX('[1]Table 57'!I$14:I$17,MATCH($B117,'[1]Table 57'!$B$14:$B$17,0))*1000,0)</f>
        <v>123429.7</v>
      </c>
      <c r="J117" s="5">
        <f>IFERROR(INDEX('[1]Table 57'!J$14:J$17,MATCH($B117,'[1]Table 57'!$B$14:$B$17,0))*1000,0)</f>
        <v>121252.82699999999</v>
      </c>
      <c r="K117" s="5">
        <f>IFERROR(INDEX('[1]Table 57'!K$14:K$17,MATCH($B117,'[1]Table 57'!$B$14:$B$17,0))*1000,0)</f>
        <v>126541.038</v>
      </c>
      <c r="L117" s="5">
        <f>IFERROR(INDEX('[1]Table 57'!L$14:L$17,MATCH($B117,'[1]Table 57'!$B$14:$B$17,0))*1000,0)</f>
        <v>132905.29499999998</v>
      </c>
      <c r="M117" s="5">
        <f>IFERROR(INDEX('[1]Table 57'!M$14:M$17,MATCH($B117,'[1]Table 57'!$B$14:$B$17,0))*1000,0)</f>
        <v>141429.114</v>
      </c>
      <c r="N117" s="5">
        <f>IFERROR(INDEX('[1]Table 57'!N$14:N$17,MATCH($B117,'[1]Table 57'!$B$14:$B$17,0))*1000,0)</f>
        <v>133241.86599999998</v>
      </c>
      <c r="O117" s="5">
        <f>IFERROR(INDEX('[1]Table 57'!O$14:O$17,MATCH($B117,'[1]Table 57'!$B$14:$B$17,0))*1000,0)</f>
        <v>135849.01800000001</v>
      </c>
      <c r="P117" s="5">
        <f>IFERROR(INDEX('[1]Table 57'!P$14:P$17,MATCH($B117,'[1]Table 57'!$B$14:$B$17,0))*1000,0)</f>
        <v>143984.76199999999</v>
      </c>
      <c r="Q117" s="5">
        <f>IFERROR(INDEX('[1]Table 57'!Q$14:Q$17,MATCH($B117,'[1]Table 57'!$B$14:$B$17,0))*1000,0)</f>
        <v>142237.26800000001</v>
      </c>
      <c r="R117" s="5">
        <f>IFERROR(INDEX('[1]Table 57'!R$14:R$17,MATCH($B117,'[1]Table 57'!$B$14:$B$17,0))*1000,0)</f>
        <v>149117.74600000001</v>
      </c>
      <c r="S117" s="5">
        <f>IFERROR(INDEX('[1]Table 57'!S$14:S$17,MATCH($B117,'[1]Table 57'!$B$14:$B$17,0))*1000,0)</f>
        <v>153239.486</v>
      </c>
      <c r="T117" s="5">
        <f>IFERROR(INDEX('[1]Table 57'!T$14:T$17,MATCH($B117,'[1]Table 57'!$B$14:$B$17,0))*1000,0)</f>
        <v>154064.731</v>
      </c>
      <c r="U117" s="5">
        <f>IFERROR(INDEX('[1]Table 57'!U$14:U$17,MATCH($B117,'[1]Table 57'!$B$14:$B$17,0))*1000,0)</f>
        <v>154891.73699999999</v>
      </c>
      <c r="V117" s="5">
        <f>IFERROR(INDEX('[1]Table 57'!V$14:V$17,MATCH($B117,'[1]Table 57'!$B$14:$B$17,0))*1000,0)</f>
        <v>155581.576</v>
      </c>
      <c r="W117" s="5">
        <f>IFERROR(INDEX('[1]Table 57'!W$14:W$17,MATCH($B117,'[1]Table 57'!$B$14:$B$17,0))*1000,0)</f>
        <v>126565.234</v>
      </c>
      <c r="Z117" s="23" t="s">
        <v>32</v>
      </c>
    </row>
    <row r="118" spans="2:26" outlineLevel="1" x14ac:dyDescent="0.25">
      <c r="B118" s="4" t="s">
        <v>0</v>
      </c>
      <c r="C118" s="5">
        <f>IFERROR(INDEX('[1]Table 57'!C$14:C$17,MATCH($B118,'[1]Table 57'!$B$14:$B$17,0))*1000,0)</f>
        <v>0</v>
      </c>
      <c r="D118" s="5">
        <f>IFERROR(INDEX('[1]Table 57'!D$14:D$17,MATCH($B118,'[1]Table 57'!$B$14:$B$17,0))*1000,0)</f>
        <v>0</v>
      </c>
      <c r="E118" s="5">
        <f>IFERROR(INDEX('[1]Table 57'!E$14:E$17,MATCH($B118,'[1]Table 57'!$B$14:$B$17,0))*1000,0)</f>
        <v>0</v>
      </c>
      <c r="F118" s="5">
        <f>IFERROR(INDEX('[1]Table 57'!F$14:F$17,MATCH($B118,'[1]Table 57'!$B$14:$B$17,0))*1000,0)</f>
        <v>0</v>
      </c>
      <c r="G118" s="5">
        <f>IFERROR(INDEX('[1]Table 57'!G$14:G$17,MATCH($B118,'[1]Table 57'!$B$14:$B$17,0))*1000,0)</f>
        <v>0</v>
      </c>
      <c r="H118" s="5">
        <f>IFERROR(INDEX('[1]Table 57'!H$14:H$17,MATCH($B118,'[1]Table 57'!$B$14:$B$17,0))*1000,0)</f>
        <v>525.71299999999997</v>
      </c>
      <c r="I118" s="5">
        <f>IFERROR(INDEX('[1]Table 57'!I$14:I$17,MATCH($B118,'[1]Table 57'!$B$14:$B$17,0))*1000,0)</f>
        <v>630.25900000000001</v>
      </c>
      <c r="J118" s="5">
        <f>IFERROR(INDEX('[1]Table 57'!J$14:J$17,MATCH($B118,'[1]Table 57'!$B$14:$B$17,0))*1000,0)</f>
        <v>2534.9670000000001</v>
      </c>
      <c r="K118" s="5">
        <f>IFERROR(INDEX('[1]Table 57'!K$14:K$17,MATCH($B118,'[1]Table 57'!$B$14:$B$17,0))*1000,0)</f>
        <v>2513.73</v>
      </c>
      <c r="L118" s="5">
        <f>IFERROR(INDEX('[1]Table 57'!L$14:L$17,MATCH($B118,'[1]Table 57'!$B$14:$B$17,0))*1000,0)</f>
        <v>3048.9929999999999</v>
      </c>
      <c r="M118" s="5">
        <f>IFERROR(INDEX('[1]Table 57'!M$14:M$17,MATCH($B118,'[1]Table 57'!$B$14:$B$17,0))*1000,0)</f>
        <v>4270.2349999999997</v>
      </c>
      <c r="N118" s="5">
        <f>IFERROR(INDEX('[1]Table 57'!N$14:N$17,MATCH($B118,'[1]Table 57'!$B$14:$B$17,0))*1000,0)</f>
        <v>6309.8509999999997</v>
      </c>
      <c r="O118" s="5">
        <f>IFERROR(INDEX('[1]Table 57'!O$14:O$17,MATCH($B118,'[1]Table 57'!$B$14:$B$17,0))*1000,0)</f>
        <v>6975.2830000000004</v>
      </c>
      <c r="P118" s="5">
        <f>IFERROR(INDEX('[1]Table 57'!P$14:P$17,MATCH($B118,'[1]Table 57'!$B$14:$B$17,0))*1000,0)</f>
        <v>6351.9259999999995</v>
      </c>
      <c r="Q118" s="5">
        <f>IFERROR(INDEX('[1]Table 57'!Q$14:Q$17,MATCH($B118,'[1]Table 57'!$B$14:$B$17,0))*1000,0)</f>
        <v>6864.0340000000006</v>
      </c>
      <c r="R118" s="5">
        <f>IFERROR(INDEX('[1]Table 57'!R$14:R$17,MATCH($B118,'[1]Table 57'!$B$14:$B$17,0))*1000,0)</f>
        <v>0</v>
      </c>
      <c r="S118" s="5">
        <f>IFERROR(INDEX('[1]Table 57'!S$14:S$17,MATCH($B118,'[1]Table 57'!$B$14:$B$17,0))*1000,0)</f>
        <v>0</v>
      </c>
      <c r="T118" s="5">
        <f>IFERROR(INDEX('[1]Table 57'!T$14:T$17,MATCH($B118,'[1]Table 57'!$B$14:$B$17,0))*1000,0)</f>
        <v>0</v>
      </c>
      <c r="U118" s="5">
        <f>IFERROR(INDEX('[1]Table 57'!U$14:U$17,MATCH($B118,'[1]Table 57'!$B$14:$B$17,0))*1000,0)</f>
        <v>0</v>
      </c>
      <c r="V118" s="5">
        <f>IFERROR(INDEX('[1]Table 57'!V$14:V$17,MATCH($B118,'[1]Table 57'!$B$14:$B$17,0))*1000,0)</f>
        <v>0</v>
      </c>
      <c r="W118" s="5">
        <f>IFERROR(INDEX('[1]Table 57'!W$14:W$17,MATCH($B118,'[1]Table 57'!$B$14:$B$17,0))*1000,0)</f>
        <v>0</v>
      </c>
      <c r="Z118" s="23" t="s">
        <v>32</v>
      </c>
    </row>
    <row r="119" spans="2:26" outlineLevel="1" x14ac:dyDescent="0.25">
      <c r="B119" s="4" t="s">
        <v>27</v>
      </c>
      <c r="C119" s="5">
        <f>IFERROR(INDEX('[1]Table 57'!C$14:C$17,MATCH($B119,'[1]Table 57'!$B$14:$B$17,0))*1000,0)</f>
        <v>0</v>
      </c>
      <c r="D119" s="5">
        <f>IFERROR(INDEX('[1]Table 57'!D$14:D$17,MATCH($B119,'[1]Table 57'!$B$14:$B$17,0))*1000,0)</f>
        <v>0</v>
      </c>
      <c r="E119" s="5">
        <f>IFERROR(INDEX('[1]Table 57'!E$14:E$17,MATCH($B119,'[1]Table 57'!$B$14:$B$17,0))*1000,0)</f>
        <v>0</v>
      </c>
      <c r="F119" s="5">
        <f>IFERROR(INDEX('[1]Table 57'!F$14:F$17,MATCH($B119,'[1]Table 57'!$B$14:$B$17,0))*1000,0)</f>
        <v>0</v>
      </c>
      <c r="G119" s="5">
        <f>IFERROR(INDEX('[1]Table 57'!G$14:G$17,MATCH($B119,'[1]Table 57'!$B$14:$B$17,0))*1000,0)</f>
        <v>0</v>
      </c>
      <c r="H119" s="5">
        <f>IFERROR(INDEX('[1]Table 57'!H$14:H$17,MATCH($B119,'[1]Table 57'!$B$14:$B$17,0))*1000,0)</f>
        <v>0</v>
      </c>
      <c r="I119" s="5">
        <f>IFERROR(INDEX('[1]Table 57'!I$14:I$17,MATCH($B119,'[1]Table 57'!$B$14:$B$17,0))*1000,0)</f>
        <v>0</v>
      </c>
      <c r="J119" s="5">
        <f>IFERROR(INDEX('[1]Table 57'!J$14:J$17,MATCH($B119,'[1]Table 57'!$B$14:$B$17,0))*1000,0)</f>
        <v>0</v>
      </c>
      <c r="K119" s="5">
        <f>IFERROR(INDEX('[1]Table 57'!K$14:K$17,MATCH($B119,'[1]Table 57'!$B$14:$B$17,0))*1000,0)</f>
        <v>0</v>
      </c>
      <c r="L119" s="5">
        <f>IFERROR(INDEX('[1]Table 57'!L$14:L$17,MATCH($B119,'[1]Table 57'!$B$14:$B$17,0))*1000,0)</f>
        <v>0</v>
      </c>
      <c r="M119" s="5">
        <f>IFERROR(INDEX('[1]Table 57'!M$14:M$17,MATCH($B119,'[1]Table 57'!$B$14:$B$17,0))*1000,0)</f>
        <v>0</v>
      </c>
      <c r="N119" s="5">
        <f>IFERROR(INDEX('[1]Table 57'!N$14:N$17,MATCH($B119,'[1]Table 57'!$B$14:$B$17,0))*1000,0)</f>
        <v>0</v>
      </c>
      <c r="O119" s="5">
        <f>IFERROR(INDEX('[1]Table 57'!O$14:O$17,MATCH($B119,'[1]Table 57'!$B$14:$B$17,0))*1000,0)</f>
        <v>0</v>
      </c>
      <c r="P119" s="5">
        <f>IFERROR(INDEX('[1]Table 57'!P$14:P$17,MATCH($B119,'[1]Table 57'!$B$14:$B$17,0))*1000,0)</f>
        <v>0</v>
      </c>
      <c r="Q119" s="5">
        <f>IFERROR(INDEX('[1]Table 57'!Q$14:Q$17,MATCH($B119,'[1]Table 57'!$B$14:$B$17,0))*1000,0)</f>
        <v>0</v>
      </c>
      <c r="R119" s="5">
        <f>IFERROR(INDEX('[1]Table 57'!R$14:R$17,MATCH($B119,'[1]Table 57'!$B$14:$B$17,0))*1000,0)</f>
        <v>0</v>
      </c>
      <c r="S119" s="5">
        <f>IFERROR(INDEX('[1]Table 57'!S$14:S$17,MATCH($B119,'[1]Table 57'!$B$14:$B$17,0))*1000,0)</f>
        <v>0</v>
      </c>
      <c r="T119" s="5">
        <f>IFERROR(INDEX('[1]Table 57'!T$14:T$17,MATCH($B119,'[1]Table 57'!$B$14:$B$17,0))*1000,0)</f>
        <v>0</v>
      </c>
      <c r="U119" s="5">
        <f>IFERROR(INDEX('[1]Table 57'!U$14:U$17,MATCH($B119,'[1]Table 57'!$B$14:$B$17,0))*1000,0)</f>
        <v>0</v>
      </c>
      <c r="V119" s="5">
        <f>IFERROR(INDEX('[1]Table 57'!V$14:V$17,MATCH($B119,'[1]Table 57'!$B$14:$B$17,0))*1000,0)</f>
        <v>0</v>
      </c>
      <c r="W119" s="5">
        <f>IFERROR(INDEX('[1]Table 57'!W$14:W$17,MATCH($B119,'[1]Table 57'!$B$14:$B$17,0))*1000,0)</f>
        <v>0</v>
      </c>
      <c r="Z119" s="23" t="s">
        <v>32</v>
      </c>
    </row>
    <row r="120" spans="2:26" outlineLevel="1" x14ac:dyDescent="0.25">
      <c r="B120" s="4" t="s">
        <v>28</v>
      </c>
      <c r="C120" s="5">
        <f>IFERROR(INDEX('[1]Table 57'!C$14:C$17,MATCH($B120,'[1]Table 57'!$B$14:$B$17,0))*1000,0)</f>
        <v>0</v>
      </c>
      <c r="D120" s="5">
        <f>IFERROR(INDEX('[1]Table 57'!D$14:D$17,MATCH($B120,'[1]Table 57'!$B$14:$B$17,0))*1000,0)</f>
        <v>0</v>
      </c>
      <c r="E120" s="5">
        <f>IFERROR(INDEX('[1]Table 57'!E$14:E$17,MATCH($B120,'[1]Table 57'!$B$14:$B$17,0))*1000,0)</f>
        <v>0</v>
      </c>
      <c r="F120" s="5">
        <f>IFERROR(INDEX('[1]Table 57'!F$14:F$17,MATCH($B120,'[1]Table 57'!$B$14:$B$17,0))*1000,0)</f>
        <v>0</v>
      </c>
      <c r="G120" s="5">
        <f>IFERROR(INDEX('[1]Table 57'!G$14:G$17,MATCH($B120,'[1]Table 57'!$B$14:$B$17,0))*1000,0)</f>
        <v>0</v>
      </c>
      <c r="H120" s="5">
        <f>IFERROR(INDEX('[1]Table 57'!H$14:H$17,MATCH($B120,'[1]Table 57'!$B$14:$B$17,0))*1000,0)</f>
        <v>0</v>
      </c>
      <c r="I120" s="5">
        <f>IFERROR(INDEX('[1]Table 57'!I$14:I$17,MATCH($B120,'[1]Table 57'!$B$14:$B$17,0))*1000,0)</f>
        <v>0</v>
      </c>
      <c r="J120" s="5">
        <f>IFERROR(INDEX('[1]Table 57'!J$14:J$17,MATCH($B120,'[1]Table 57'!$B$14:$B$17,0))*1000,0)</f>
        <v>0</v>
      </c>
      <c r="K120" s="5">
        <f>IFERROR(INDEX('[1]Table 57'!K$14:K$17,MATCH($B120,'[1]Table 57'!$B$14:$B$17,0))*1000,0)</f>
        <v>0</v>
      </c>
      <c r="L120" s="5">
        <f>IFERROR(INDEX('[1]Table 57'!L$14:L$17,MATCH($B120,'[1]Table 57'!$B$14:$B$17,0))*1000,0)</f>
        <v>0</v>
      </c>
      <c r="M120" s="5">
        <f>IFERROR(INDEX('[1]Table 57'!M$14:M$17,MATCH($B120,'[1]Table 57'!$B$14:$B$17,0))*1000,0)</f>
        <v>0</v>
      </c>
      <c r="N120" s="5">
        <f>IFERROR(INDEX('[1]Table 57'!N$14:N$17,MATCH($B120,'[1]Table 57'!$B$14:$B$17,0))*1000,0)</f>
        <v>0</v>
      </c>
      <c r="O120" s="5">
        <f>IFERROR(INDEX('[1]Table 57'!O$14:O$17,MATCH($B120,'[1]Table 57'!$B$14:$B$17,0))*1000,0)</f>
        <v>0</v>
      </c>
      <c r="P120" s="5">
        <f>IFERROR(INDEX('[1]Table 57'!P$14:P$17,MATCH($B120,'[1]Table 57'!$B$14:$B$17,0))*1000,0)</f>
        <v>0</v>
      </c>
      <c r="Q120" s="5">
        <f>IFERROR(INDEX('[1]Table 57'!Q$14:Q$17,MATCH($B120,'[1]Table 57'!$B$14:$B$17,0))*1000,0)</f>
        <v>0</v>
      </c>
      <c r="R120" s="5">
        <f>IFERROR(INDEX('[1]Table 57'!R$14:R$17,MATCH($B120,'[1]Table 57'!$B$14:$B$17,0))*1000,0)</f>
        <v>0</v>
      </c>
      <c r="S120" s="5">
        <f>IFERROR(INDEX('[1]Table 57'!S$14:S$17,MATCH($B120,'[1]Table 57'!$B$14:$B$17,0))*1000,0)</f>
        <v>0</v>
      </c>
      <c r="T120" s="5">
        <f>IFERROR(INDEX('[1]Table 57'!T$14:T$17,MATCH($B120,'[1]Table 57'!$B$14:$B$17,0))*1000,0)</f>
        <v>0</v>
      </c>
      <c r="U120" s="5">
        <f>IFERROR(INDEX('[1]Table 57'!U$14:U$17,MATCH($B120,'[1]Table 57'!$B$14:$B$17,0))*1000,0)</f>
        <v>0</v>
      </c>
      <c r="V120" s="5">
        <f>IFERROR(INDEX('[1]Table 57'!V$14:V$17,MATCH($B120,'[1]Table 57'!$B$14:$B$17,0))*1000,0)</f>
        <v>0</v>
      </c>
      <c r="W120" s="5">
        <f>IFERROR(INDEX('[1]Table 57'!W$14:W$17,MATCH($B120,'[1]Table 57'!$B$14:$B$17,0))*1000,0)</f>
        <v>0</v>
      </c>
      <c r="Z120" s="23" t="s">
        <v>32</v>
      </c>
    </row>
    <row r="121" spans="2:26" outlineLevel="1" x14ac:dyDescent="0.25">
      <c r="B121" s="4" t="s">
        <v>22</v>
      </c>
      <c r="C121" s="5">
        <f>IFERROR(INDEX('[1]Table 57'!C$14:C$17,MATCH($B121,'[1]Table 57'!$B$14:$B$17,0))*1000,0)</f>
        <v>0</v>
      </c>
      <c r="D121" s="5">
        <f>IFERROR(INDEX('[1]Table 57'!D$14:D$17,MATCH($B121,'[1]Table 57'!$B$14:$B$17,0))*1000,0)</f>
        <v>0</v>
      </c>
      <c r="E121" s="5">
        <f>IFERROR(INDEX('[1]Table 57'!E$14:E$17,MATCH($B121,'[1]Table 57'!$B$14:$B$17,0))*1000,0)</f>
        <v>0</v>
      </c>
      <c r="F121" s="5">
        <f>IFERROR(INDEX('[1]Table 57'!F$14:F$17,MATCH($B121,'[1]Table 57'!$B$14:$B$17,0))*1000,0)</f>
        <v>0</v>
      </c>
      <c r="G121" s="5">
        <f>IFERROR(INDEX('[1]Table 57'!G$14:G$17,MATCH($B121,'[1]Table 57'!$B$14:$B$17,0))*1000,0)</f>
        <v>0</v>
      </c>
      <c r="H121" s="5">
        <f>IFERROR(INDEX('[1]Table 57'!H$14:H$17,MATCH($B121,'[1]Table 57'!$B$14:$B$17,0))*1000,0)</f>
        <v>0</v>
      </c>
      <c r="I121" s="5">
        <f>IFERROR(INDEX('[1]Table 57'!I$14:I$17,MATCH($B121,'[1]Table 57'!$B$14:$B$17,0))*1000,0)</f>
        <v>0</v>
      </c>
      <c r="J121" s="5">
        <f>IFERROR(INDEX('[1]Table 57'!J$14:J$17,MATCH($B121,'[1]Table 57'!$B$14:$B$17,0))*1000,0)</f>
        <v>0</v>
      </c>
      <c r="K121" s="5">
        <f>IFERROR(INDEX('[1]Table 57'!K$14:K$17,MATCH($B121,'[1]Table 57'!$B$14:$B$17,0))*1000,0)</f>
        <v>0</v>
      </c>
      <c r="L121" s="5">
        <f>IFERROR(INDEX('[1]Table 57'!L$14:L$17,MATCH($B121,'[1]Table 57'!$B$14:$B$17,0))*1000,0)</f>
        <v>0</v>
      </c>
      <c r="M121" s="5">
        <f>IFERROR(INDEX('[1]Table 57'!M$14:M$17,MATCH($B121,'[1]Table 57'!$B$14:$B$17,0))*1000,0)</f>
        <v>0</v>
      </c>
      <c r="N121" s="5">
        <f>IFERROR(INDEX('[1]Table 57'!N$14:N$17,MATCH($B121,'[1]Table 57'!$B$14:$B$17,0))*1000,0)</f>
        <v>0</v>
      </c>
      <c r="O121" s="5">
        <f>IFERROR(INDEX('[1]Table 57'!O$14:O$17,MATCH($B121,'[1]Table 57'!$B$14:$B$17,0))*1000,0)</f>
        <v>0</v>
      </c>
      <c r="P121" s="5">
        <f>IFERROR(INDEX('[1]Table 57'!P$14:P$17,MATCH($B121,'[1]Table 57'!$B$14:$B$17,0))*1000,0)</f>
        <v>0</v>
      </c>
      <c r="Q121" s="5">
        <f>IFERROR(INDEX('[1]Table 57'!Q$14:Q$17,MATCH($B121,'[1]Table 57'!$B$14:$B$17,0))*1000,0)</f>
        <v>0</v>
      </c>
      <c r="R121" s="5">
        <f>IFERROR(INDEX('[1]Table 57'!R$14:R$17,MATCH($B121,'[1]Table 57'!$B$14:$B$17,0))*1000,0)</f>
        <v>0</v>
      </c>
      <c r="S121" s="5">
        <f>IFERROR(INDEX('[1]Table 57'!S$14:S$17,MATCH($B121,'[1]Table 57'!$B$14:$B$17,0))*1000,0)</f>
        <v>0</v>
      </c>
      <c r="T121" s="5">
        <f>IFERROR(INDEX('[1]Table 57'!T$14:T$17,MATCH($B121,'[1]Table 57'!$B$14:$B$17,0))*1000,0)</f>
        <v>0</v>
      </c>
      <c r="U121" s="5">
        <f>IFERROR(INDEX('[1]Table 57'!U$14:U$17,MATCH($B121,'[1]Table 57'!$B$14:$B$17,0))*1000,0)</f>
        <v>0</v>
      </c>
      <c r="V121" s="5">
        <f>IFERROR(INDEX('[1]Table 57'!V$14:V$17,MATCH($B121,'[1]Table 57'!$B$14:$B$17,0))*1000,0)</f>
        <v>0</v>
      </c>
      <c r="W121" s="5">
        <f>IFERROR(INDEX('[1]Table 57'!W$14:W$17,MATCH($B121,'[1]Table 57'!$B$14:$B$17,0))*1000,0)</f>
        <v>0</v>
      </c>
      <c r="Z121" s="23" t="s">
        <v>32</v>
      </c>
    </row>
    <row r="122" spans="2:26" outlineLevel="1" x14ac:dyDescent="0.25">
      <c r="B122" s="4" t="s">
        <v>1</v>
      </c>
      <c r="C122" s="5">
        <f>IFERROR(INDEX('[1]Table 57'!C$14:C$17,MATCH($B122,'[1]Table 57'!$B$14:$B$17,0))*1000,0)</f>
        <v>0</v>
      </c>
      <c r="D122" s="5">
        <f>IFERROR(INDEX('[1]Table 57'!D$14:D$17,MATCH($B122,'[1]Table 57'!$B$14:$B$17,0))*1000,0)</f>
        <v>0</v>
      </c>
      <c r="E122" s="5">
        <f>IFERROR(INDEX('[1]Table 57'!E$14:E$17,MATCH($B122,'[1]Table 57'!$B$14:$B$17,0))*1000,0)</f>
        <v>0</v>
      </c>
      <c r="F122" s="5">
        <f>IFERROR(INDEX('[1]Table 57'!F$14:F$17,MATCH($B122,'[1]Table 57'!$B$14:$B$17,0))*1000,0)</f>
        <v>0</v>
      </c>
      <c r="G122" s="5">
        <f>IFERROR(INDEX('[1]Table 57'!G$14:G$17,MATCH($B122,'[1]Table 57'!$B$14:$B$17,0))*1000,0)</f>
        <v>0</v>
      </c>
      <c r="H122" s="5">
        <f>IFERROR(INDEX('[1]Table 57'!H$14:H$17,MATCH($B122,'[1]Table 57'!$B$14:$B$17,0))*1000,0)</f>
        <v>0</v>
      </c>
      <c r="I122" s="5">
        <f>IFERROR(INDEX('[1]Table 57'!I$14:I$17,MATCH($B122,'[1]Table 57'!$B$14:$B$17,0))*1000,0)</f>
        <v>0</v>
      </c>
      <c r="J122" s="5">
        <f>IFERROR(INDEX('[1]Table 57'!J$14:J$17,MATCH($B122,'[1]Table 57'!$B$14:$B$17,0))*1000,0)</f>
        <v>0</v>
      </c>
      <c r="K122" s="5">
        <f>IFERROR(INDEX('[1]Table 57'!K$14:K$17,MATCH($B122,'[1]Table 57'!$B$14:$B$17,0))*1000,0)</f>
        <v>0</v>
      </c>
      <c r="L122" s="5">
        <f>IFERROR(INDEX('[1]Table 57'!L$14:L$17,MATCH($B122,'[1]Table 57'!$B$14:$B$17,0))*1000,0)</f>
        <v>0</v>
      </c>
      <c r="M122" s="5">
        <f>IFERROR(INDEX('[1]Table 57'!M$14:M$17,MATCH($B122,'[1]Table 57'!$B$14:$B$17,0))*1000,0)</f>
        <v>0</v>
      </c>
      <c r="N122" s="5">
        <f>IFERROR(INDEX('[1]Table 57'!N$14:N$17,MATCH($B122,'[1]Table 57'!$B$14:$B$17,0))*1000,0)</f>
        <v>0</v>
      </c>
      <c r="O122" s="5">
        <f>IFERROR(INDEX('[1]Table 57'!O$14:O$17,MATCH($B122,'[1]Table 57'!$B$14:$B$17,0))*1000,0)</f>
        <v>0</v>
      </c>
      <c r="P122" s="5">
        <f>IFERROR(INDEX('[1]Table 57'!P$14:P$17,MATCH($B122,'[1]Table 57'!$B$14:$B$17,0))*1000,0)</f>
        <v>0</v>
      </c>
      <c r="Q122" s="5">
        <f>IFERROR(INDEX('[1]Table 57'!Q$14:Q$17,MATCH($B122,'[1]Table 57'!$B$14:$B$17,0))*1000,0)</f>
        <v>0</v>
      </c>
      <c r="R122" s="5">
        <f>IFERROR(INDEX('[1]Table 57'!R$14:R$17,MATCH($B122,'[1]Table 57'!$B$14:$B$17,0))*1000,0)</f>
        <v>0</v>
      </c>
      <c r="S122" s="5">
        <f>IFERROR(INDEX('[1]Table 57'!S$14:S$17,MATCH($B122,'[1]Table 57'!$B$14:$B$17,0))*1000,0)</f>
        <v>0</v>
      </c>
      <c r="T122" s="5">
        <f>IFERROR(INDEX('[1]Table 57'!T$14:T$17,MATCH($B122,'[1]Table 57'!$B$14:$B$17,0))*1000,0)</f>
        <v>0</v>
      </c>
      <c r="U122" s="5">
        <f>IFERROR(INDEX('[1]Table 57'!U$14:U$17,MATCH($B122,'[1]Table 57'!$B$14:$B$17,0))*1000,0)</f>
        <v>0</v>
      </c>
      <c r="V122" s="5">
        <f>IFERROR(INDEX('[1]Table 57'!V$14:V$17,MATCH($B122,'[1]Table 57'!$B$14:$B$17,0))*1000,0)</f>
        <v>0</v>
      </c>
      <c r="W122" s="5">
        <f>IFERROR(INDEX('[1]Table 57'!W$14:W$17,MATCH($B122,'[1]Table 57'!$B$14:$B$17,0))*1000,0)</f>
        <v>0</v>
      </c>
      <c r="Z122" s="23" t="s">
        <v>32</v>
      </c>
    </row>
    <row r="123" spans="2:26" outlineLevel="1" x14ac:dyDescent="0.25">
      <c r="B123" s="16" t="s">
        <v>13</v>
      </c>
      <c r="C123" s="21">
        <f t="shared" ref="C123:W123" si="49">SUM(C113:C122)</f>
        <v>156278.152</v>
      </c>
      <c r="D123" s="21">
        <f t="shared" si="49"/>
        <v>178583.65000000002</v>
      </c>
      <c r="E123" s="21">
        <f t="shared" si="49"/>
        <v>172649.03200000001</v>
      </c>
      <c r="F123" s="21">
        <f t="shared" si="49"/>
        <v>202336.05900000001</v>
      </c>
      <c r="G123" s="21">
        <f t="shared" si="49"/>
        <v>224352.01699999999</v>
      </c>
      <c r="H123" s="21">
        <f t="shared" si="49"/>
        <v>209069.53599999996</v>
      </c>
      <c r="I123" s="21">
        <f t="shared" si="49"/>
        <v>242839.38599999997</v>
      </c>
      <c r="J123" s="21">
        <f t="shared" si="49"/>
        <v>249411.185</v>
      </c>
      <c r="K123" s="21">
        <f t="shared" si="49"/>
        <v>262762.30100000004</v>
      </c>
      <c r="L123" s="21">
        <f t="shared" si="49"/>
        <v>279021.2</v>
      </c>
      <c r="M123" s="21">
        <f t="shared" si="49"/>
        <v>312740.33899999998</v>
      </c>
      <c r="N123" s="21">
        <f t="shared" si="49"/>
        <v>306195.402</v>
      </c>
      <c r="O123" s="21">
        <f t="shared" si="49"/>
        <v>303477.50599999999</v>
      </c>
      <c r="P123" s="21">
        <f t="shared" si="49"/>
        <v>317725.34599999996</v>
      </c>
      <c r="Q123" s="21">
        <f t="shared" si="49"/>
        <v>309357.06999999995</v>
      </c>
      <c r="R123" s="21">
        <f t="shared" si="49"/>
        <v>296524.40599999996</v>
      </c>
      <c r="S123" s="21">
        <f t="shared" si="49"/>
        <v>288388.85199999996</v>
      </c>
      <c r="T123" s="21">
        <f t="shared" si="49"/>
        <v>295830.29200000002</v>
      </c>
      <c r="U123" s="21">
        <f t="shared" si="49"/>
        <v>310836.26299999998</v>
      </c>
      <c r="V123" s="21">
        <f t="shared" si="49"/>
        <v>305766.64300000004</v>
      </c>
      <c r="W123" s="21">
        <f t="shared" si="49"/>
        <v>268723.20799999998</v>
      </c>
    </row>
    <row r="124" spans="2:26" outlineLevel="1" x14ac:dyDescent="0.25">
      <c r="B124" s="29" t="s">
        <v>46</v>
      </c>
      <c r="C124" s="28">
        <f t="shared" ref="C124:W124" si="50">C123/C105/1000</f>
        <v>7.7613217902568563E-3</v>
      </c>
      <c r="D124" s="28">
        <f t="shared" si="50"/>
        <v>7.7339473326027202E-3</v>
      </c>
      <c r="E124" s="28">
        <f t="shared" si="50"/>
        <v>7.6900677027668717E-3</v>
      </c>
      <c r="F124" s="28">
        <f t="shared" si="50"/>
        <v>7.5932307847990169E-3</v>
      </c>
      <c r="G124" s="28">
        <f t="shared" si="50"/>
        <v>7.4953144643049342E-3</v>
      </c>
      <c r="H124" s="28">
        <f t="shared" si="50"/>
        <v>7.4324343849713924E-3</v>
      </c>
      <c r="I124" s="28">
        <f t="shared" si="50"/>
        <v>6.7228711246575144E-3</v>
      </c>
      <c r="J124" s="28">
        <f t="shared" si="50"/>
        <v>6.576642801279035E-3</v>
      </c>
      <c r="K124" s="28">
        <f t="shared" si="50"/>
        <v>6.7192918776215462E-3</v>
      </c>
      <c r="L124" s="28">
        <f t="shared" si="50"/>
        <v>7.1482716463946924E-3</v>
      </c>
      <c r="M124" s="28">
        <f t="shared" si="50"/>
        <v>6.6789567910804405E-3</v>
      </c>
      <c r="N124" s="28">
        <f t="shared" si="50"/>
        <v>6.5876115013244066E-3</v>
      </c>
      <c r="O124" s="28">
        <f t="shared" si="50"/>
        <v>6.4831746780124747E-3</v>
      </c>
      <c r="P124" s="28">
        <f t="shared" si="50"/>
        <v>6.3900017095334105E-3</v>
      </c>
      <c r="Q124" s="28">
        <f t="shared" si="50"/>
        <v>6.2880656065468585E-3</v>
      </c>
      <c r="R124" s="28">
        <f t="shared" si="50"/>
        <v>6.1794513080346463E-3</v>
      </c>
      <c r="S124" s="28">
        <f t="shared" si="50"/>
        <v>6.0673061637841075E-3</v>
      </c>
      <c r="T124" s="28">
        <f t="shared" si="50"/>
        <v>5.9778466351719378E-3</v>
      </c>
      <c r="U124" s="28">
        <f t="shared" si="50"/>
        <v>5.8859272261200654E-3</v>
      </c>
      <c r="V124" s="28">
        <f t="shared" si="50"/>
        <v>5.7804779195098415E-3</v>
      </c>
      <c r="W124" s="28">
        <f t="shared" si="50"/>
        <v>5.7068706273134071E-3</v>
      </c>
    </row>
    <row r="125" spans="2:26" outlineLevel="1" x14ac:dyDescent="0.25"/>
    <row r="126" spans="2:26" outlineLevel="1" x14ac:dyDescent="0.25">
      <c r="B126" s="4" t="s">
        <v>23</v>
      </c>
      <c r="C126" s="12">
        <f t="shared" ref="C126:W126" si="51">IFERROR(C113/C123,0)</f>
        <v>0</v>
      </c>
      <c r="D126" s="12">
        <f t="shared" si="51"/>
        <v>0</v>
      </c>
      <c r="E126" s="12">
        <f t="shared" si="51"/>
        <v>0</v>
      </c>
      <c r="F126" s="12">
        <f t="shared" si="51"/>
        <v>0</v>
      </c>
      <c r="G126" s="12">
        <f t="shared" si="51"/>
        <v>0</v>
      </c>
      <c r="H126" s="12">
        <f t="shared" si="51"/>
        <v>0</v>
      </c>
      <c r="I126" s="12">
        <f t="shared" si="51"/>
        <v>0</v>
      </c>
      <c r="J126" s="12">
        <f t="shared" si="51"/>
        <v>0</v>
      </c>
      <c r="K126" s="12">
        <f t="shared" si="51"/>
        <v>0</v>
      </c>
      <c r="L126" s="12">
        <f t="shared" si="51"/>
        <v>0</v>
      </c>
      <c r="M126" s="12">
        <f t="shared" si="51"/>
        <v>0</v>
      </c>
      <c r="N126" s="12">
        <f t="shared" si="51"/>
        <v>0</v>
      </c>
      <c r="O126" s="12">
        <f t="shared" si="51"/>
        <v>0</v>
      </c>
      <c r="P126" s="12">
        <f t="shared" si="51"/>
        <v>0</v>
      </c>
      <c r="Q126" s="12">
        <f t="shared" si="51"/>
        <v>0</v>
      </c>
      <c r="R126" s="12">
        <f t="shared" si="51"/>
        <v>0</v>
      </c>
      <c r="S126" s="12">
        <f t="shared" si="51"/>
        <v>0</v>
      </c>
      <c r="T126" s="12">
        <f t="shared" si="51"/>
        <v>0</v>
      </c>
      <c r="U126" s="12">
        <f t="shared" si="51"/>
        <v>0</v>
      </c>
      <c r="V126" s="12">
        <f t="shared" si="51"/>
        <v>0</v>
      </c>
      <c r="W126" s="12">
        <f t="shared" si="51"/>
        <v>0</v>
      </c>
    </row>
    <row r="127" spans="2:26" outlineLevel="1" x14ac:dyDescent="0.25">
      <c r="B127" s="4" t="s">
        <v>24</v>
      </c>
      <c r="C127" s="12">
        <f t="shared" ref="C127:W127" si="52">IFERROR(C114/C123,0)</f>
        <v>0</v>
      </c>
      <c r="D127" s="12">
        <f t="shared" si="52"/>
        <v>0</v>
      </c>
      <c r="E127" s="12">
        <f t="shared" si="52"/>
        <v>0</v>
      </c>
      <c r="F127" s="12">
        <f t="shared" si="52"/>
        <v>0</v>
      </c>
      <c r="G127" s="12">
        <f t="shared" si="52"/>
        <v>0</v>
      </c>
      <c r="H127" s="12">
        <f t="shared" si="52"/>
        <v>0</v>
      </c>
      <c r="I127" s="12">
        <f t="shared" si="52"/>
        <v>0</v>
      </c>
      <c r="J127" s="12">
        <f t="shared" si="52"/>
        <v>0</v>
      </c>
      <c r="K127" s="12">
        <f t="shared" si="52"/>
        <v>0</v>
      </c>
      <c r="L127" s="12">
        <f t="shared" si="52"/>
        <v>0</v>
      </c>
      <c r="M127" s="12">
        <f t="shared" si="52"/>
        <v>0</v>
      </c>
      <c r="N127" s="12">
        <f t="shared" si="52"/>
        <v>0</v>
      </c>
      <c r="O127" s="12">
        <f t="shared" si="52"/>
        <v>0</v>
      </c>
      <c r="P127" s="12">
        <f t="shared" si="52"/>
        <v>0</v>
      </c>
      <c r="Q127" s="12">
        <f t="shared" si="52"/>
        <v>0</v>
      </c>
      <c r="R127" s="12">
        <f t="shared" si="52"/>
        <v>0</v>
      </c>
      <c r="S127" s="12">
        <f t="shared" si="52"/>
        <v>0</v>
      </c>
      <c r="T127" s="12">
        <f t="shared" si="52"/>
        <v>0</v>
      </c>
      <c r="U127" s="12">
        <f t="shared" si="52"/>
        <v>0</v>
      </c>
      <c r="V127" s="12">
        <f t="shared" si="52"/>
        <v>0</v>
      </c>
      <c r="W127" s="12">
        <f t="shared" si="52"/>
        <v>0</v>
      </c>
    </row>
    <row r="128" spans="2:26" outlineLevel="1" x14ac:dyDescent="0.25">
      <c r="B128" s="4" t="s">
        <v>21</v>
      </c>
      <c r="C128" s="12">
        <f t="shared" ref="C128:W128" si="53">IFERROR(C115/C123,0)</f>
        <v>0.39022247972320534</v>
      </c>
      <c r="D128" s="12">
        <f t="shared" si="53"/>
        <v>0.41250769597328757</v>
      </c>
      <c r="E128" s="12">
        <f t="shared" si="53"/>
        <v>0.44399266600000392</v>
      </c>
      <c r="F128" s="12">
        <f t="shared" si="53"/>
        <v>0.46450917085421733</v>
      </c>
      <c r="G128" s="12">
        <f t="shared" si="53"/>
        <v>0.45538708929904564</v>
      </c>
      <c r="H128" s="12">
        <f t="shared" si="53"/>
        <v>0.48277707470494413</v>
      </c>
      <c r="I128" s="12">
        <f t="shared" si="53"/>
        <v>0.48912752151333477</v>
      </c>
      <c r="J128" s="12">
        <f t="shared" si="53"/>
        <v>0.50367986102948836</v>
      </c>
      <c r="K128" s="12">
        <f t="shared" si="53"/>
        <v>0.50885356267298032</v>
      </c>
      <c r="L128" s="12">
        <f t="shared" si="53"/>
        <v>0.51274566950468281</v>
      </c>
      <c r="M128" s="12">
        <f t="shared" si="53"/>
        <v>0.53412038413119456</v>
      </c>
      <c r="N128" s="12">
        <f t="shared" si="53"/>
        <v>0.54423967150231733</v>
      </c>
      <c r="O128" s="12">
        <f t="shared" si="53"/>
        <v>0.52937434183342746</v>
      </c>
      <c r="P128" s="12">
        <f t="shared" si="53"/>
        <v>0.52683445028021159</v>
      </c>
      <c r="Q128" s="12">
        <f t="shared" si="53"/>
        <v>0.51802846464766428</v>
      </c>
      <c r="R128" s="12">
        <f t="shared" si="53"/>
        <v>0.49711476363264345</v>
      </c>
      <c r="S128" s="12">
        <f t="shared" si="53"/>
        <v>0.46863588887964364</v>
      </c>
      <c r="T128" s="12">
        <f t="shared" si="53"/>
        <v>0.47921245671487889</v>
      </c>
      <c r="U128" s="12">
        <f t="shared" si="53"/>
        <v>0.50169347840859868</v>
      </c>
      <c r="V128" s="12">
        <f t="shared" si="53"/>
        <v>0.49117544519072992</v>
      </c>
      <c r="W128" s="12">
        <f t="shared" si="53"/>
        <v>0.52901264114114033</v>
      </c>
    </row>
    <row r="129" spans="1:23" outlineLevel="1" x14ac:dyDescent="0.25">
      <c r="B129" s="4" t="s">
        <v>26</v>
      </c>
      <c r="C129" s="12">
        <f t="shared" ref="C129:W129" si="54">IFERROR(C116/C123,0)</f>
        <v>0</v>
      </c>
      <c r="D129" s="12">
        <f t="shared" si="54"/>
        <v>0</v>
      </c>
      <c r="E129" s="12">
        <f t="shared" si="54"/>
        <v>0</v>
      </c>
      <c r="F129" s="12">
        <f t="shared" si="54"/>
        <v>0</v>
      </c>
      <c r="G129" s="12">
        <f t="shared" si="54"/>
        <v>0</v>
      </c>
      <c r="H129" s="12">
        <f t="shared" si="54"/>
        <v>0</v>
      </c>
      <c r="I129" s="12">
        <f t="shared" si="54"/>
        <v>0</v>
      </c>
      <c r="J129" s="12">
        <f t="shared" si="54"/>
        <v>0</v>
      </c>
      <c r="K129" s="12">
        <f t="shared" si="54"/>
        <v>0</v>
      </c>
      <c r="L129" s="12">
        <f t="shared" si="54"/>
        <v>0</v>
      </c>
      <c r="M129" s="12">
        <f t="shared" si="54"/>
        <v>0</v>
      </c>
      <c r="N129" s="12">
        <f t="shared" si="54"/>
        <v>0</v>
      </c>
      <c r="O129" s="12">
        <f t="shared" si="54"/>
        <v>0</v>
      </c>
      <c r="P129" s="12">
        <f t="shared" si="54"/>
        <v>0</v>
      </c>
      <c r="Q129" s="12">
        <f t="shared" si="54"/>
        <v>0</v>
      </c>
      <c r="R129" s="12">
        <f t="shared" si="54"/>
        <v>0</v>
      </c>
      <c r="S129" s="12">
        <f t="shared" si="54"/>
        <v>0</v>
      </c>
      <c r="T129" s="12">
        <f t="shared" si="54"/>
        <v>0</v>
      </c>
      <c r="U129" s="12">
        <f t="shared" si="54"/>
        <v>0</v>
      </c>
      <c r="V129" s="12">
        <f t="shared" si="54"/>
        <v>0</v>
      </c>
      <c r="W129" s="12">
        <f t="shared" si="54"/>
        <v>0</v>
      </c>
    </row>
    <row r="130" spans="1:23" outlineLevel="1" x14ac:dyDescent="0.25">
      <c r="B130" s="4" t="s">
        <v>25</v>
      </c>
      <c r="C130" s="12">
        <f t="shared" ref="C130:W130" si="55">IFERROR(C117/C123,0)</f>
        <v>0.60977752027679477</v>
      </c>
      <c r="D130" s="12">
        <f t="shared" si="55"/>
        <v>0.58749230402671238</v>
      </c>
      <c r="E130" s="12">
        <f t="shared" si="55"/>
        <v>0.55600733399999602</v>
      </c>
      <c r="F130" s="12">
        <f t="shared" si="55"/>
        <v>0.53549082914578261</v>
      </c>
      <c r="G130" s="12">
        <f t="shared" si="55"/>
        <v>0.54461291070095441</v>
      </c>
      <c r="H130" s="12">
        <f t="shared" si="55"/>
        <v>0.51470838869609403</v>
      </c>
      <c r="I130" s="12">
        <f t="shared" si="55"/>
        <v>0.50827710460444009</v>
      </c>
      <c r="J130" s="12">
        <f t="shared" si="55"/>
        <v>0.48615633256383428</v>
      </c>
      <c r="K130" s="12">
        <f t="shared" si="55"/>
        <v>0.48157988234392873</v>
      </c>
      <c r="L130" s="12">
        <f t="shared" si="55"/>
        <v>0.4763268705030298</v>
      </c>
      <c r="M130" s="12">
        <f t="shared" si="55"/>
        <v>0.45222536514549216</v>
      </c>
      <c r="N130" s="12">
        <f t="shared" si="55"/>
        <v>0.43515305954855577</v>
      </c>
      <c r="O130" s="12">
        <f t="shared" si="55"/>
        <v>0.44764114411827283</v>
      </c>
      <c r="P130" s="12">
        <f t="shared" si="55"/>
        <v>0.45317367283628673</v>
      </c>
      <c r="Q130" s="12">
        <f t="shared" si="55"/>
        <v>0.45978347286519111</v>
      </c>
      <c r="R130" s="12">
        <f t="shared" si="55"/>
        <v>0.50288523636735671</v>
      </c>
      <c r="S130" s="12">
        <f t="shared" si="55"/>
        <v>0.53136411112035642</v>
      </c>
      <c r="T130" s="12">
        <f t="shared" si="55"/>
        <v>0.520787543285121</v>
      </c>
      <c r="U130" s="12">
        <f t="shared" si="55"/>
        <v>0.49830652159140132</v>
      </c>
      <c r="V130" s="12">
        <f t="shared" si="55"/>
        <v>0.50882455480926991</v>
      </c>
      <c r="W130" s="12">
        <f t="shared" si="55"/>
        <v>0.47098735885885973</v>
      </c>
    </row>
    <row r="131" spans="1:23" outlineLevel="1" x14ac:dyDescent="0.25">
      <c r="B131" s="4" t="s">
        <v>0</v>
      </c>
      <c r="C131" s="12">
        <f t="shared" ref="C131:W131" si="56">IFERROR(C118/C123,0)</f>
        <v>0</v>
      </c>
      <c r="D131" s="12">
        <f t="shared" si="56"/>
        <v>0</v>
      </c>
      <c r="E131" s="12">
        <f t="shared" si="56"/>
        <v>0</v>
      </c>
      <c r="F131" s="12">
        <f t="shared" si="56"/>
        <v>0</v>
      </c>
      <c r="G131" s="12">
        <f t="shared" si="56"/>
        <v>0</v>
      </c>
      <c r="H131" s="12">
        <f t="shared" si="56"/>
        <v>2.5145365989619841E-3</v>
      </c>
      <c r="I131" s="12">
        <f t="shared" si="56"/>
        <v>2.5953738822251846E-3</v>
      </c>
      <c r="J131" s="12">
        <f t="shared" si="56"/>
        <v>1.0163806406677392E-2</v>
      </c>
      <c r="K131" s="12">
        <f t="shared" si="56"/>
        <v>9.5665549830909712E-3</v>
      </c>
      <c r="L131" s="12">
        <f t="shared" si="56"/>
        <v>1.0927459992287324E-2</v>
      </c>
      <c r="M131" s="12">
        <f t="shared" si="56"/>
        <v>1.365425072331331E-2</v>
      </c>
      <c r="N131" s="12">
        <f t="shared" si="56"/>
        <v>2.0607268949126806E-2</v>
      </c>
      <c r="O131" s="12">
        <f t="shared" si="56"/>
        <v>2.2984514048299844E-2</v>
      </c>
      <c r="P131" s="12">
        <f t="shared" si="56"/>
        <v>1.9991876883501767E-2</v>
      </c>
      <c r="Q131" s="12">
        <f t="shared" si="56"/>
        <v>2.2188062487144715E-2</v>
      </c>
      <c r="R131" s="12">
        <f t="shared" si="56"/>
        <v>0</v>
      </c>
      <c r="S131" s="12">
        <f t="shared" si="56"/>
        <v>0</v>
      </c>
      <c r="T131" s="12">
        <f t="shared" si="56"/>
        <v>0</v>
      </c>
      <c r="U131" s="12">
        <f t="shared" si="56"/>
        <v>0</v>
      </c>
      <c r="V131" s="12">
        <f t="shared" si="56"/>
        <v>0</v>
      </c>
      <c r="W131" s="12">
        <f t="shared" si="56"/>
        <v>0</v>
      </c>
    </row>
    <row r="132" spans="1:23" outlineLevel="1" x14ac:dyDescent="0.25">
      <c r="B132" s="4" t="s">
        <v>27</v>
      </c>
      <c r="C132" s="12">
        <f t="shared" ref="C132:W132" si="57">IFERROR(C119/C123,0)</f>
        <v>0</v>
      </c>
      <c r="D132" s="12">
        <f t="shared" si="57"/>
        <v>0</v>
      </c>
      <c r="E132" s="12">
        <f t="shared" si="57"/>
        <v>0</v>
      </c>
      <c r="F132" s="12">
        <f t="shared" si="57"/>
        <v>0</v>
      </c>
      <c r="G132" s="12">
        <f t="shared" si="57"/>
        <v>0</v>
      </c>
      <c r="H132" s="12">
        <f t="shared" si="57"/>
        <v>0</v>
      </c>
      <c r="I132" s="12">
        <f t="shared" si="57"/>
        <v>0</v>
      </c>
      <c r="J132" s="12">
        <f t="shared" si="57"/>
        <v>0</v>
      </c>
      <c r="K132" s="12">
        <f t="shared" si="57"/>
        <v>0</v>
      </c>
      <c r="L132" s="12">
        <f t="shared" si="57"/>
        <v>0</v>
      </c>
      <c r="M132" s="12">
        <f t="shared" si="57"/>
        <v>0</v>
      </c>
      <c r="N132" s="12">
        <f t="shared" si="57"/>
        <v>0</v>
      </c>
      <c r="O132" s="12">
        <f t="shared" si="57"/>
        <v>0</v>
      </c>
      <c r="P132" s="12">
        <f t="shared" si="57"/>
        <v>0</v>
      </c>
      <c r="Q132" s="12">
        <f t="shared" si="57"/>
        <v>0</v>
      </c>
      <c r="R132" s="12">
        <f t="shared" si="57"/>
        <v>0</v>
      </c>
      <c r="S132" s="12">
        <f t="shared" si="57"/>
        <v>0</v>
      </c>
      <c r="T132" s="12">
        <f t="shared" si="57"/>
        <v>0</v>
      </c>
      <c r="U132" s="12">
        <f t="shared" si="57"/>
        <v>0</v>
      </c>
      <c r="V132" s="12">
        <f t="shared" si="57"/>
        <v>0</v>
      </c>
      <c r="W132" s="12">
        <f t="shared" si="57"/>
        <v>0</v>
      </c>
    </row>
    <row r="133" spans="1:23" outlineLevel="1" x14ac:dyDescent="0.25">
      <c r="B133" s="4" t="s">
        <v>28</v>
      </c>
      <c r="C133" s="12">
        <f t="shared" ref="C133:W133" si="58">IFERROR(C120/C123,0)</f>
        <v>0</v>
      </c>
      <c r="D133" s="12">
        <f t="shared" si="58"/>
        <v>0</v>
      </c>
      <c r="E133" s="12">
        <f t="shared" si="58"/>
        <v>0</v>
      </c>
      <c r="F133" s="12">
        <f t="shared" si="58"/>
        <v>0</v>
      </c>
      <c r="G133" s="12">
        <f t="shared" si="58"/>
        <v>0</v>
      </c>
      <c r="H133" s="12">
        <f t="shared" si="58"/>
        <v>0</v>
      </c>
      <c r="I133" s="12">
        <f t="shared" si="58"/>
        <v>0</v>
      </c>
      <c r="J133" s="12">
        <f t="shared" si="58"/>
        <v>0</v>
      </c>
      <c r="K133" s="12">
        <f t="shared" si="58"/>
        <v>0</v>
      </c>
      <c r="L133" s="12">
        <f t="shared" si="58"/>
        <v>0</v>
      </c>
      <c r="M133" s="12">
        <f t="shared" si="58"/>
        <v>0</v>
      </c>
      <c r="N133" s="12">
        <f t="shared" si="58"/>
        <v>0</v>
      </c>
      <c r="O133" s="12">
        <f t="shared" si="58"/>
        <v>0</v>
      </c>
      <c r="P133" s="12">
        <f t="shared" si="58"/>
        <v>0</v>
      </c>
      <c r="Q133" s="12">
        <f t="shared" si="58"/>
        <v>0</v>
      </c>
      <c r="R133" s="12">
        <f t="shared" si="58"/>
        <v>0</v>
      </c>
      <c r="S133" s="12">
        <f t="shared" si="58"/>
        <v>0</v>
      </c>
      <c r="T133" s="12">
        <f t="shared" si="58"/>
        <v>0</v>
      </c>
      <c r="U133" s="12">
        <f t="shared" si="58"/>
        <v>0</v>
      </c>
      <c r="V133" s="12">
        <f t="shared" si="58"/>
        <v>0</v>
      </c>
      <c r="W133" s="12">
        <f t="shared" si="58"/>
        <v>0</v>
      </c>
    </row>
    <row r="134" spans="1:23" outlineLevel="1" x14ac:dyDescent="0.25">
      <c r="B134" s="4" t="s">
        <v>22</v>
      </c>
      <c r="C134" s="12">
        <f t="shared" ref="C134:W134" si="59">IFERROR(C121/C123,0)</f>
        <v>0</v>
      </c>
      <c r="D134" s="12">
        <f t="shared" si="59"/>
        <v>0</v>
      </c>
      <c r="E134" s="12">
        <f t="shared" si="59"/>
        <v>0</v>
      </c>
      <c r="F134" s="12">
        <f t="shared" si="59"/>
        <v>0</v>
      </c>
      <c r="G134" s="12">
        <f t="shared" si="59"/>
        <v>0</v>
      </c>
      <c r="H134" s="12">
        <f t="shared" si="59"/>
        <v>0</v>
      </c>
      <c r="I134" s="12">
        <f t="shared" si="59"/>
        <v>0</v>
      </c>
      <c r="J134" s="12">
        <f t="shared" si="59"/>
        <v>0</v>
      </c>
      <c r="K134" s="12">
        <f t="shared" si="59"/>
        <v>0</v>
      </c>
      <c r="L134" s="12">
        <f t="shared" si="59"/>
        <v>0</v>
      </c>
      <c r="M134" s="12">
        <f t="shared" si="59"/>
        <v>0</v>
      </c>
      <c r="N134" s="12">
        <f t="shared" si="59"/>
        <v>0</v>
      </c>
      <c r="O134" s="12">
        <f t="shared" si="59"/>
        <v>0</v>
      </c>
      <c r="P134" s="12">
        <f t="shared" si="59"/>
        <v>0</v>
      </c>
      <c r="Q134" s="12">
        <f t="shared" si="59"/>
        <v>0</v>
      </c>
      <c r="R134" s="12">
        <f t="shared" si="59"/>
        <v>0</v>
      </c>
      <c r="S134" s="12">
        <f t="shared" si="59"/>
        <v>0</v>
      </c>
      <c r="T134" s="12">
        <f t="shared" si="59"/>
        <v>0</v>
      </c>
      <c r="U134" s="12">
        <f t="shared" si="59"/>
        <v>0</v>
      </c>
      <c r="V134" s="12">
        <f t="shared" si="59"/>
        <v>0</v>
      </c>
      <c r="W134" s="12">
        <f t="shared" si="59"/>
        <v>0</v>
      </c>
    </row>
    <row r="135" spans="1:23" outlineLevel="1" x14ac:dyDescent="0.25">
      <c r="B135" s="4" t="s">
        <v>1</v>
      </c>
      <c r="C135" s="12">
        <f t="shared" ref="C135:W135" si="60">IFERROR(C122/C123,0)</f>
        <v>0</v>
      </c>
      <c r="D135" s="12">
        <f t="shared" si="60"/>
        <v>0</v>
      </c>
      <c r="E135" s="12">
        <f t="shared" si="60"/>
        <v>0</v>
      </c>
      <c r="F135" s="12">
        <f t="shared" si="60"/>
        <v>0</v>
      </c>
      <c r="G135" s="12">
        <f t="shared" si="60"/>
        <v>0</v>
      </c>
      <c r="H135" s="12">
        <f t="shared" si="60"/>
        <v>0</v>
      </c>
      <c r="I135" s="12">
        <f t="shared" si="60"/>
        <v>0</v>
      </c>
      <c r="J135" s="12">
        <f t="shared" si="60"/>
        <v>0</v>
      </c>
      <c r="K135" s="12">
        <f t="shared" si="60"/>
        <v>0</v>
      </c>
      <c r="L135" s="12">
        <f t="shared" si="60"/>
        <v>0</v>
      </c>
      <c r="M135" s="12">
        <f t="shared" si="60"/>
        <v>0</v>
      </c>
      <c r="N135" s="12">
        <f t="shared" si="60"/>
        <v>0</v>
      </c>
      <c r="O135" s="12">
        <f t="shared" si="60"/>
        <v>0</v>
      </c>
      <c r="P135" s="12">
        <f t="shared" si="60"/>
        <v>0</v>
      </c>
      <c r="Q135" s="12">
        <f t="shared" si="60"/>
        <v>0</v>
      </c>
      <c r="R135" s="12">
        <f t="shared" si="60"/>
        <v>0</v>
      </c>
      <c r="S135" s="12">
        <f t="shared" si="60"/>
        <v>0</v>
      </c>
      <c r="T135" s="12">
        <f t="shared" si="60"/>
        <v>0</v>
      </c>
      <c r="U135" s="12">
        <f t="shared" si="60"/>
        <v>0</v>
      </c>
      <c r="V135" s="12">
        <f t="shared" si="60"/>
        <v>0</v>
      </c>
      <c r="W135" s="12">
        <f t="shared" si="60"/>
        <v>0</v>
      </c>
    </row>
    <row r="138" spans="1:23" s="34" customFormat="1" x14ac:dyDescent="0.25">
      <c r="A138" s="33" t="s">
        <v>54</v>
      </c>
    </row>
    <row r="139" spans="1:23" outlineLevel="1" x14ac:dyDescent="0.25">
      <c r="B139" s="22" t="s">
        <v>31</v>
      </c>
      <c r="C139" s="5">
        <f t="shared" ref="C139:W139" si="61">C173+C209</f>
        <v>524963.56170199998</v>
      </c>
      <c r="D139" s="5">
        <f t="shared" si="61"/>
        <v>516059.80336000002</v>
      </c>
      <c r="E139" s="5">
        <f t="shared" si="61"/>
        <v>511140.21058399999</v>
      </c>
      <c r="F139" s="5">
        <f t="shared" si="61"/>
        <v>530029.78386199998</v>
      </c>
      <c r="G139" s="5">
        <f t="shared" si="61"/>
        <v>563807.81162599998</v>
      </c>
      <c r="H139" s="5">
        <f t="shared" si="61"/>
        <v>585722.97946000006</v>
      </c>
      <c r="I139" s="5">
        <f t="shared" si="61"/>
        <v>577581.52358599997</v>
      </c>
      <c r="J139" s="5">
        <f t="shared" si="61"/>
        <v>583671.33507799997</v>
      </c>
      <c r="K139" s="5">
        <f t="shared" si="61"/>
        <v>563893.807547</v>
      </c>
      <c r="L139" s="5">
        <f t="shared" si="61"/>
        <v>508360.29384</v>
      </c>
      <c r="M139" s="5">
        <f t="shared" si="61"/>
        <v>563091.50700900005</v>
      </c>
      <c r="N139" s="5">
        <f t="shared" si="61"/>
        <v>583721.59877200006</v>
      </c>
      <c r="O139" s="5">
        <f t="shared" si="61"/>
        <v>612568.93114300002</v>
      </c>
      <c r="P139" s="5">
        <f t="shared" si="61"/>
        <v>637519.47812899994</v>
      </c>
      <c r="Q139" s="5">
        <f t="shared" si="61"/>
        <v>684029.26711699995</v>
      </c>
      <c r="R139" s="5">
        <f t="shared" si="61"/>
        <v>689208.79283399996</v>
      </c>
      <c r="S139" s="5">
        <f t="shared" si="61"/>
        <v>690604.68835900002</v>
      </c>
      <c r="T139" s="5">
        <f t="shared" si="61"/>
        <v>722823.96433400002</v>
      </c>
      <c r="U139" s="5">
        <f t="shared" si="61"/>
        <v>717413.07835299999</v>
      </c>
      <c r="V139" s="5">
        <f t="shared" si="61"/>
        <v>731252.73099700001</v>
      </c>
      <c r="W139" s="5">
        <f t="shared" si="61"/>
        <v>683763.72332699993</v>
      </c>
    </row>
    <row r="140" spans="1:23" outlineLevel="1" x14ac:dyDescent="0.25">
      <c r="B140" s="8" t="s">
        <v>30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outlineLevel="1" x14ac:dyDescent="0.25">
      <c r="B141" s="8" t="s">
        <v>43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outlineLevel="1" x14ac:dyDescent="0.25">
      <c r="B142" s="8" t="s">
        <v>44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outlineLevel="1" x14ac:dyDescent="0.25">
      <c r="B143" s="8" t="s">
        <v>45</v>
      </c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outlineLevel="1" x14ac:dyDescent="0.25">
      <c r="B144" s="8" t="s">
        <v>47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2:23" outlineLevel="1" x14ac:dyDescent="0.25"/>
    <row r="146" spans="2:23" outlineLevel="1" x14ac:dyDescent="0.25">
      <c r="B146" s="9" t="s">
        <v>19</v>
      </c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</row>
    <row r="147" spans="2:23" outlineLevel="1" x14ac:dyDescent="0.25">
      <c r="B147" s="4" t="s">
        <v>23</v>
      </c>
      <c r="C147" s="5">
        <f t="shared" ref="C147:W156" si="62">C181+C219</f>
        <v>0</v>
      </c>
      <c r="D147" s="5">
        <f t="shared" si="62"/>
        <v>0</v>
      </c>
      <c r="E147" s="5">
        <f t="shared" si="62"/>
        <v>0</v>
      </c>
      <c r="F147" s="5">
        <f t="shared" si="62"/>
        <v>0</v>
      </c>
      <c r="G147" s="5">
        <f t="shared" si="62"/>
        <v>0</v>
      </c>
      <c r="H147" s="5">
        <f t="shared" si="62"/>
        <v>0</v>
      </c>
      <c r="I147" s="5">
        <f t="shared" si="62"/>
        <v>0</v>
      </c>
      <c r="J147" s="5">
        <f t="shared" si="62"/>
        <v>0</v>
      </c>
      <c r="K147" s="5">
        <f t="shared" si="62"/>
        <v>0</v>
      </c>
      <c r="L147" s="5">
        <f t="shared" si="62"/>
        <v>0</v>
      </c>
      <c r="M147" s="5">
        <f t="shared" si="62"/>
        <v>0</v>
      </c>
      <c r="N147" s="5">
        <f t="shared" si="62"/>
        <v>0</v>
      </c>
      <c r="O147" s="5">
        <f t="shared" si="62"/>
        <v>0</v>
      </c>
      <c r="P147" s="5">
        <f t="shared" si="62"/>
        <v>0</v>
      </c>
      <c r="Q147" s="5">
        <f t="shared" si="62"/>
        <v>0</v>
      </c>
      <c r="R147" s="5">
        <f t="shared" si="62"/>
        <v>0</v>
      </c>
      <c r="S147" s="5">
        <f t="shared" si="62"/>
        <v>0</v>
      </c>
      <c r="T147" s="5">
        <f t="shared" si="62"/>
        <v>0</v>
      </c>
      <c r="U147" s="5">
        <f t="shared" si="62"/>
        <v>0</v>
      </c>
      <c r="V147" s="5">
        <f t="shared" si="62"/>
        <v>0</v>
      </c>
      <c r="W147" s="5">
        <f t="shared" si="62"/>
        <v>0</v>
      </c>
    </row>
    <row r="148" spans="2:23" outlineLevel="1" x14ac:dyDescent="0.25">
      <c r="B148" s="4" t="s">
        <v>24</v>
      </c>
      <c r="C148" s="5">
        <f t="shared" si="62"/>
        <v>0</v>
      </c>
      <c r="D148" s="5">
        <f t="shared" si="62"/>
        <v>0</v>
      </c>
      <c r="E148" s="5">
        <f t="shared" si="62"/>
        <v>0</v>
      </c>
      <c r="F148" s="5">
        <f t="shared" si="62"/>
        <v>0</v>
      </c>
      <c r="G148" s="5">
        <f t="shared" si="62"/>
        <v>0</v>
      </c>
      <c r="H148" s="5">
        <f t="shared" si="62"/>
        <v>0</v>
      </c>
      <c r="I148" s="5">
        <f t="shared" si="62"/>
        <v>0</v>
      </c>
      <c r="J148" s="5">
        <f t="shared" si="62"/>
        <v>0</v>
      </c>
      <c r="K148" s="5">
        <f t="shared" si="62"/>
        <v>0</v>
      </c>
      <c r="L148" s="5">
        <f t="shared" si="62"/>
        <v>0</v>
      </c>
      <c r="M148" s="5">
        <f t="shared" si="62"/>
        <v>0</v>
      </c>
      <c r="N148" s="5">
        <f t="shared" si="62"/>
        <v>0</v>
      </c>
      <c r="O148" s="5">
        <f t="shared" si="62"/>
        <v>0</v>
      </c>
      <c r="P148" s="5">
        <f t="shared" si="62"/>
        <v>0</v>
      </c>
      <c r="Q148" s="5">
        <f t="shared" si="62"/>
        <v>0</v>
      </c>
      <c r="R148" s="5">
        <f t="shared" si="62"/>
        <v>0</v>
      </c>
      <c r="S148" s="5">
        <f t="shared" si="62"/>
        <v>0</v>
      </c>
      <c r="T148" s="5">
        <f t="shared" si="62"/>
        <v>0</v>
      </c>
      <c r="U148" s="5">
        <f t="shared" si="62"/>
        <v>0</v>
      </c>
      <c r="V148" s="5">
        <f t="shared" si="62"/>
        <v>0</v>
      </c>
      <c r="W148" s="5">
        <f t="shared" si="62"/>
        <v>0</v>
      </c>
    </row>
    <row r="149" spans="2:23" outlineLevel="1" x14ac:dyDescent="0.25">
      <c r="B149" s="4" t="s">
        <v>21</v>
      </c>
      <c r="C149" s="5">
        <f t="shared" si="62"/>
        <v>489691.87899999996</v>
      </c>
      <c r="D149" s="5">
        <f t="shared" si="62"/>
        <v>463481.53399999999</v>
      </c>
      <c r="E149" s="5">
        <f t="shared" si="62"/>
        <v>451198.99500000005</v>
      </c>
      <c r="F149" s="5">
        <f t="shared" si="62"/>
        <v>481378.56799999997</v>
      </c>
      <c r="G149" s="5">
        <f t="shared" si="62"/>
        <v>501709.60800000001</v>
      </c>
      <c r="H149" s="5">
        <f t="shared" si="62"/>
        <v>533694.81799999997</v>
      </c>
      <c r="I149" s="5">
        <f t="shared" si="62"/>
        <v>522435.51800000004</v>
      </c>
      <c r="J149" s="5">
        <f t="shared" si="62"/>
        <v>548092.51100000006</v>
      </c>
      <c r="K149" s="5">
        <f t="shared" si="62"/>
        <v>555749.33499999996</v>
      </c>
      <c r="L149" s="5">
        <f t="shared" si="62"/>
        <v>533941.49700000009</v>
      </c>
      <c r="M149" s="5">
        <f t="shared" si="62"/>
        <v>548294.34600000002</v>
      </c>
      <c r="N149" s="5">
        <f t="shared" si="62"/>
        <v>582435.18000000017</v>
      </c>
      <c r="O149" s="5">
        <f t="shared" si="62"/>
        <v>585978.14100000006</v>
      </c>
      <c r="P149" s="5">
        <f t="shared" si="62"/>
        <v>587417.12599999993</v>
      </c>
      <c r="Q149" s="5">
        <f t="shared" si="62"/>
        <v>592600.78300000005</v>
      </c>
      <c r="R149" s="5">
        <f t="shared" si="62"/>
        <v>560517.79799999995</v>
      </c>
      <c r="S149" s="5">
        <f t="shared" si="62"/>
        <v>522577.14700000006</v>
      </c>
      <c r="T149" s="5">
        <f t="shared" si="62"/>
        <v>559802.12700000009</v>
      </c>
      <c r="U149" s="5">
        <f t="shared" si="62"/>
        <v>583267.04800000007</v>
      </c>
      <c r="V149" s="5">
        <f t="shared" si="62"/>
        <v>583483.85100000002</v>
      </c>
      <c r="W149" s="5">
        <f t="shared" si="62"/>
        <v>544574.22699999996</v>
      </c>
    </row>
    <row r="150" spans="2:23" outlineLevel="1" x14ac:dyDescent="0.25">
      <c r="B150" s="4" t="s">
        <v>26</v>
      </c>
      <c r="C150" s="5">
        <f t="shared" si="62"/>
        <v>0</v>
      </c>
      <c r="D150" s="5">
        <f t="shared" si="62"/>
        <v>0</v>
      </c>
      <c r="E150" s="5">
        <f t="shared" si="62"/>
        <v>0</v>
      </c>
      <c r="F150" s="5">
        <f t="shared" si="62"/>
        <v>0</v>
      </c>
      <c r="G150" s="5">
        <f t="shared" si="62"/>
        <v>0</v>
      </c>
      <c r="H150" s="5">
        <f t="shared" si="62"/>
        <v>0</v>
      </c>
      <c r="I150" s="5">
        <f t="shared" si="62"/>
        <v>0</v>
      </c>
      <c r="J150" s="5">
        <f t="shared" si="62"/>
        <v>0</v>
      </c>
      <c r="K150" s="5">
        <f t="shared" si="62"/>
        <v>0</v>
      </c>
      <c r="L150" s="5">
        <f t="shared" si="62"/>
        <v>0</v>
      </c>
      <c r="M150" s="5">
        <f t="shared" si="62"/>
        <v>0</v>
      </c>
      <c r="N150" s="5">
        <f t="shared" si="62"/>
        <v>0</v>
      </c>
      <c r="O150" s="5">
        <f t="shared" si="62"/>
        <v>0</v>
      </c>
      <c r="P150" s="5">
        <f t="shared" si="62"/>
        <v>0</v>
      </c>
      <c r="Q150" s="5">
        <f t="shared" si="62"/>
        <v>0</v>
      </c>
      <c r="R150" s="5">
        <f t="shared" si="62"/>
        <v>0</v>
      </c>
      <c r="S150" s="5">
        <f t="shared" si="62"/>
        <v>0</v>
      </c>
      <c r="T150" s="5">
        <f t="shared" si="62"/>
        <v>0</v>
      </c>
      <c r="U150" s="5">
        <f t="shared" si="62"/>
        <v>0</v>
      </c>
      <c r="V150" s="5">
        <f t="shared" si="62"/>
        <v>0</v>
      </c>
      <c r="W150" s="5">
        <f t="shared" si="62"/>
        <v>0</v>
      </c>
    </row>
    <row r="151" spans="2:23" outlineLevel="1" x14ac:dyDescent="0.25">
      <c r="B151" s="4" t="s">
        <v>25</v>
      </c>
      <c r="C151" s="5">
        <f t="shared" si="62"/>
        <v>9.9999998928979039E-4</v>
      </c>
      <c r="D151" s="5">
        <f t="shared" si="62"/>
        <v>-2.9103830456733704E-11</v>
      </c>
      <c r="E151" s="5">
        <f t="shared" si="62"/>
        <v>0</v>
      </c>
      <c r="F151" s="5">
        <f t="shared" si="62"/>
        <v>2.9103830456733704E-11</v>
      </c>
      <c r="G151" s="5">
        <f t="shared" si="62"/>
        <v>9.9999998928979039E-4</v>
      </c>
      <c r="H151" s="5">
        <f t="shared" si="62"/>
        <v>0</v>
      </c>
      <c r="I151" s="5">
        <f t="shared" si="62"/>
        <v>2.9103830456733704E-11</v>
      </c>
      <c r="J151" s="5">
        <f t="shared" si="62"/>
        <v>1.0000000183936208E-3</v>
      </c>
      <c r="K151" s="5">
        <f t="shared" si="62"/>
        <v>-9.9999998928979039E-4</v>
      </c>
      <c r="L151" s="5">
        <f t="shared" si="62"/>
        <v>0</v>
      </c>
      <c r="M151" s="5">
        <f t="shared" si="62"/>
        <v>-1.0000000474974513E-3</v>
      </c>
      <c r="N151" s="5">
        <f t="shared" si="62"/>
        <v>5.8207660913467407E-11</v>
      </c>
      <c r="O151" s="5">
        <f t="shared" si="62"/>
        <v>-1.0000000183936208E-3</v>
      </c>
      <c r="P151" s="5">
        <f t="shared" si="62"/>
        <v>-2.9103830456733704E-11</v>
      </c>
      <c r="Q151" s="5">
        <f t="shared" si="62"/>
        <v>-2.9103830456733704E-11</v>
      </c>
      <c r="R151" s="5">
        <f t="shared" si="62"/>
        <v>-5.8207660913467407E-11</v>
      </c>
      <c r="S151" s="5">
        <f t="shared" si="62"/>
        <v>0</v>
      </c>
      <c r="T151" s="5">
        <f t="shared" si="62"/>
        <v>-1.0000000183936208E-3</v>
      </c>
      <c r="U151" s="5">
        <f t="shared" si="62"/>
        <v>0</v>
      </c>
      <c r="V151" s="5">
        <f t="shared" si="62"/>
        <v>-2.9103830456733704E-11</v>
      </c>
      <c r="W151" s="5">
        <f t="shared" si="62"/>
        <v>2.9103830456733704E-11</v>
      </c>
    </row>
    <row r="152" spans="2:23" outlineLevel="1" x14ac:dyDescent="0.25">
      <c r="B152" s="4" t="s">
        <v>0</v>
      </c>
      <c r="C152" s="5">
        <f t="shared" si="62"/>
        <v>0</v>
      </c>
      <c r="D152" s="5">
        <f t="shared" si="62"/>
        <v>0</v>
      </c>
      <c r="E152" s="5">
        <f t="shared" si="62"/>
        <v>0</v>
      </c>
      <c r="F152" s="5">
        <f t="shared" si="62"/>
        <v>0</v>
      </c>
      <c r="G152" s="5">
        <f t="shared" si="62"/>
        <v>0</v>
      </c>
      <c r="H152" s="5">
        <f t="shared" si="62"/>
        <v>0</v>
      </c>
      <c r="I152" s="5">
        <f t="shared" si="62"/>
        <v>0</v>
      </c>
      <c r="J152" s="5">
        <f t="shared" si="62"/>
        <v>0</v>
      </c>
      <c r="K152" s="5">
        <f t="shared" si="62"/>
        <v>-9.9999999929423211E-4</v>
      </c>
      <c r="L152" s="5">
        <f t="shared" si="62"/>
        <v>9.0949470177292824E-13</v>
      </c>
      <c r="M152" s="5">
        <f t="shared" si="62"/>
        <v>9.0949470177292824E-13</v>
      </c>
      <c r="N152" s="5">
        <f t="shared" si="62"/>
        <v>-9.0949470177292824E-13</v>
      </c>
      <c r="O152" s="5">
        <f t="shared" si="62"/>
        <v>9.9999999838473741E-4</v>
      </c>
      <c r="P152" s="5">
        <f t="shared" si="62"/>
        <v>9.0949470177292824E-13</v>
      </c>
      <c r="Q152" s="5">
        <f t="shared" si="62"/>
        <v>0</v>
      </c>
      <c r="R152" s="5">
        <f t="shared" si="62"/>
        <v>0</v>
      </c>
      <c r="S152" s="5">
        <f t="shared" si="62"/>
        <v>0</v>
      </c>
      <c r="T152" s="5">
        <f t="shared" si="62"/>
        <v>0</v>
      </c>
      <c r="U152" s="5">
        <f t="shared" si="62"/>
        <v>0</v>
      </c>
      <c r="V152" s="5">
        <f t="shared" si="62"/>
        <v>0</v>
      </c>
      <c r="W152" s="5">
        <f t="shared" si="62"/>
        <v>0</v>
      </c>
    </row>
    <row r="153" spans="2:23" outlineLevel="1" x14ac:dyDescent="0.25">
      <c r="B153" s="4" t="s">
        <v>27</v>
      </c>
      <c r="C153" s="5">
        <f t="shared" si="62"/>
        <v>0</v>
      </c>
      <c r="D153" s="5">
        <f t="shared" si="62"/>
        <v>0</v>
      </c>
      <c r="E153" s="5">
        <f t="shared" si="62"/>
        <v>0</v>
      </c>
      <c r="F153" s="5">
        <f t="shared" si="62"/>
        <v>0</v>
      </c>
      <c r="G153" s="5">
        <f t="shared" si="62"/>
        <v>0</v>
      </c>
      <c r="H153" s="5">
        <f t="shared" si="62"/>
        <v>0</v>
      </c>
      <c r="I153" s="5">
        <f t="shared" si="62"/>
        <v>0</v>
      </c>
      <c r="J153" s="5">
        <f t="shared" si="62"/>
        <v>0</v>
      </c>
      <c r="K153" s="5">
        <f t="shared" si="62"/>
        <v>0</v>
      </c>
      <c r="L153" s="5">
        <f t="shared" si="62"/>
        <v>0</v>
      </c>
      <c r="M153" s="5">
        <f t="shared" si="62"/>
        <v>0</v>
      </c>
      <c r="N153" s="5">
        <f t="shared" si="62"/>
        <v>0</v>
      </c>
      <c r="O153" s="5">
        <f t="shared" si="62"/>
        <v>0</v>
      </c>
      <c r="P153" s="5">
        <f t="shared" si="62"/>
        <v>0</v>
      </c>
      <c r="Q153" s="5">
        <f t="shared" si="62"/>
        <v>0</v>
      </c>
      <c r="R153" s="5">
        <f t="shared" si="62"/>
        <v>0</v>
      </c>
      <c r="S153" s="5">
        <f t="shared" si="62"/>
        <v>0</v>
      </c>
      <c r="T153" s="5">
        <f t="shared" si="62"/>
        <v>0</v>
      </c>
      <c r="U153" s="5">
        <f t="shared" si="62"/>
        <v>0</v>
      </c>
      <c r="V153" s="5">
        <f t="shared" si="62"/>
        <v>0</v>
      </c>
      <c r="W153" s="5">
        <f t="shared" si="62"/>
        <v>0</v>
      </c>
    </row>
    <row r="154" spans="2:23" outlineLevel="1" x14ac:dyDescent="0.25">
      <c r="B154" s="4" t="s">
        <v>28</v>
      </c>
      <c r="C154" s="5">
        <f t="shared" si="62"/>
        <v>36.134</v>
      </c>
      <c r="D154" s="5">
        <f t="shared" si="62"/>
        <v>62.18399999999999</v>
      </c>
      <c r="E154" s="5">
        <f t="shared" si="62"/>
        <v>56.848000000000006</v>
      </c>
      <c r="F154" s="5">
        <f t="shared" si="62"/>
        <v>68.372</v>
      </c>
      <c r="G154" s="5">
        <f t="shared" si="62"/>
        <v>70.968000000000018</v>
      </c>
      <c r="H154" s="5">
        <f t="shared" si="62"/>
        <v>75.438000000000002</v>
      </c>
      <c r="I154" s="5">
        <f t="shared" si="62"/>
        <v>70.816000000000003</v>
      </c>
      <c r="J154" s="5">
        <f t="shared" si="62"/>
        <v>70.816000000000003</v>
      </c>
      <c r="K154" s="5">
        <f t="shared" si="62"/>
        <v>70.816000000000003</v>
      </c>
      <c r="L154" s="5">
        <f t="shared" si="62"/>
        <v>66.193999999999988</v>
      </c>
      <c r="M154" s="5">
        <f t="shared" si="62"/>
        <v>99.010999999999967</v>
      </c>
      <c r="N154" s="5">
        <f t="shared" si="62"/>
        <v>148.51600000000002</v>
      </c>
      <c r="O154" s="5">
        <f t="shared" si="62"/>
        <v>148.18100000000001</v>
      </c>
      <c r="P154" s="5">
        <f t="shared" si="62"/>
        <v>139.70600000000002</v>
      </c>
      <c r="Q154" s="5">
        <f t="shared" si="62"/>
        <v>220.00700000000001</v>
      </c>
      <c r="R154" s="5">
        <f t="shared" si="62"/>
        <v>267.12900000000002</v>
      </c>
      <c r="S154" s="5">
        <f t="shared" si="62"/>
        <v>282.39499999999998</v>
      </c>
      <c r="T154" s="5">
        <f t="shared" si="62"/>
        <v>296.72900000000004</v>
      </c>
      <c r="U154" s="5">
        <f t="shared" si="62"/>
        <v>667.0680000000001</v>
      </c>
      <c r="V154" s="5">
        <f t="shared" si="62"/>
        <v>888.44100000000003</v>
      </c>
      <c r="W154" s="5">
        <f t="shared" si="62"/>
        <v>571.72399999999993</v>
      </c>
    </row>
    <row r="155" spans="2:23" outlineLevel="1" x14ac:dyDescent="0.25">
      <c r="B155" s="4" t="s">
        <v>22</v>
      </c>
      <c r="C155" s="5">
        <f t="shared" si="62"/>
        <v>0</v>
      </c>
      <c r="D155" s="5">
        <f t="shared" si="62"/>
        <v>0</v>
      </c>
      <c r="E155" s="5">
        <f t="shared" si="62"/>
        <v>0</v>
      </c>
      <c r="F155" s="5">
        <f t="shared" si="62"/>
        <v>0</v>
      </c>
      <c r="G155" s="5">
        <f t="shared" si="62"/>
        <v>0</v>
      </c>
      <c r="H155" s="5">
        <f t="shared" si="62"/>
        <v>0</v>
      </c>
      <c r="I155" s="5">
        <f t="shared" si="62"/>
        <v>0</v>
      </c>
      <c r="J155" s="5">
        <f t="shared" si="62"/>
        <v>0</v>
      </c>
      <c r="K155" s="5">
        <f t="shared" si="62"/>
        <v>0</v>
      </c>
      <c r="L155" s="5">
        <f t="shared" si="62"/>
        <v>0</v>
      </c>
      <c r="M155" s="5">
        <f t="shared" si="62"/>
        <v>0</v>
      </c>
      <c r="N155" s="5">
        <f t="shared" si="62"/>
        <v>0</v>
      </c>
      <c r="O155" s="5">
        <f t="shared" si="62"/>
        <v>0</v>
      </c>
      <c r="P155" s="5">
        <f t="shared" si="62"/>
        <v>0</v>
      </c>
      <c r="Q155" s="5">
        <f t="shared" si="62"/>
        <v>0</v>
      </c>
      <c r="R155" s="5">
        <f t="shared" si="62"/>
        <v>0</v>
      </c>
      <c r="S155" s="5">
        <f t="shared" si="62"/>
        <v>0</v>
      </c>
      <c r="T155" s="5">
        <f t="shared" si="62"/>
        <v>0</v>
      </c>
      <c r="U155" s="5">
        <f t="shared" si="62"/>
        <v>0</v>
      </c>
      <c r="V155" s="5">
        <f t="shared" si="62"/>
        <v>0</v>
      </c>
      <c r="W155" s="5">
        <f t="shared" si="62"/>
        <v>0</v>
      </c>
    </row>
    <row r="156" spans="2:23" outlineLevel="1" x14ac:dyDescent="0.25">
      <c r="B156" s="4" t="s">
        <v>1</v>
      </c>
      <c r="C156" s="5">
        <f t="shared" si="62"/>
        <v>784.44400000000041</v>
      </c>
      <c r="D156" s="5">
        <f t="shared" si="62"/>
        <v>1049.1469999999999</v>
      </c>
      <c r="E156" s="5">
        <f t="shared" si="62"/>
        <v>666.20700000000033</v>
      </c>
      <c r="F156" s="5">
        <f t="shared" si="62"/>
        <v>986.90800000000036</v>
      </c>
      <c r="G156" s="5">
        <f t="shared" si="62"/>
        <v>1335.3310000000001</v>
      </c>
      <c r="H156" s="5">
        <f t="shared" si="62"/>
        <v>1080.1099999999992</v>
      </c>
      <c r="I156" s="5">
        <f t="shared" si="62"/>
        <v>1201.8144999999993</v>
      </c>
      <c r="J156" s="5">
        <f t="shared" si="62"/>
        <v>1201.8144999999993</v>
      </c>
      <c r="K156" s="5">
        <f t="shared" si="62"/>
        <v>1201.8144999999993</v>
      </c>
      <c r="L156" s="5">
        <f t="shared" si="62"/>
        <v>1323.5189999999993</v>
      </c>
      <c r="M156" s="5">
        <f t="shared" si="62"/>
        <v>1106.2540000000008</v>
      </c>
      <c r="N156" s="5">
        <f t="shared" si="62"/>
        <v>1068.7339999999995</v>
      </c>
      <c r="O156" s="5">
        <f t="shared" si="62"/>
        <v>937.90800000000036</v>
      </c>
      <c r="P156" s="5">
        <f t="shared" si="62"/>
        <v>705.14800000000014</v>
      </c>
      <c r="Q156" s="5">
        <f t="shared" si="62"/>
        <v>578.65900000000056</v>
      </c>
      <c r="R156" s="5">
        <f t="shared" si="62"/>
        <v>487.77900000000045</v>
      </c>
      <c r="S156" s="5">
        <f t="shared" si="62"/>
        <v>461.54399999999987</v>
      </c>
      <c r="T156" s="5">
        <f t="shared" si="62"/>
        <v>411.05399999999918</v>
      </c>
      <c r="U156" s="5">
        <f t="shared" si="62"/>
        <v>467.41700000000037</v>
      </c>
      <c r="V156" s="5">
        <f t="shared" si="62"/>
        <v>451.24599999999919</v>
      </c>
      <c r="W156" s="5">
        <f t="shared" si="62"/>
        <v>308.34800000000087</v>
      </c>
    </row>
    <row r="157" spans="2:23" outlineLevel="1" x14ac:dyDescent="0.25">
      <c r="B157" s="16" t="s">
        <v>13</v>
      </c>
      <c r="C157" s="21">
        <f t="shared" ref="C157:W157" si="63">SUM(C147:C156)</f>
        <v>490512.45799999998</v>
      </c>
      <c r="D157" s="21">
        <f t="shared" si="63"/>
        <v>464592.86499999999</v>
      </c>
      <c r="E157" s="21">
        <f t="shared" si="63"/>
        <v>451922.05000000005</v>
      </c>
      <c r="F157" s="21">
        <f t="shared" si="63"/>
        <v>482433.84799999994</v>
      </c>
      <c r="G157" s="21">
        <f t="shared" si="63"/>
        <v>503115.908</v>
      </c>
      <c r="H157" s="21">
        <f t="shared" si="63"/>
        <v>534850.36599999992</v>
      </c>
      <c r="I157" s="21">
        <f t="shared" si="63"/>
        <v>523708.14850000001</v>
      </c>
      <c r="J157" s="21">
        <f t="shared" si="63"/>
        <v>549365.14250000007</v>
      </c>
      <c r="K157" s="21">
        <f t="shared" si="63"/>
        <v>557021.96349999995</v>
      </c>
      <c r="L157" s="21">
        <f t="shared" si="63"/>
        <v>535331.21000000008</v>
      </c>
      <c r="M157" s="21">
        <f t="shared" si="63"/>
        <v>549499.61</v>
      </c>
      <c r="N157" s="21">
        <f t="shared" si="63"/>
        <v>583652.43000000017</v>
      </c>
      <c r="O157" s="21">
        <f t="shared" si="63"/>
        <v>587064.2300000001</v>
      </c>
      <c r="P157" s="21">
        <f t="shared" si="63"/>
        <v>588261.98</v>
      </c>
      <c r="Q157" s="21">
        <f t="shared" si="63"/>
        <v>593399.44900000002</v>
      </c>
      <c r="R157" s="21">
        <f t="shared" si="63"/>
        <v>561272.70599999989</v>
      </c>
      <c r="S157" s="21">
        <f t="shared" si="63"/>
        <v>523321.08600000007</v>
      </c>
      <c r="T157" s="21">
        <f t="shared" si="63"/>
        <v>560509.9090000001</v>
      </c>
      <c r="U157" s="21">
        <f t="shared" si="63"/>
        <v>584401.53300000005</v>
      </c>
      <c r="V157" s="21">
        <f t="shared" si="63"/>
        <v>584823.53800000006</v>
      </c>
      <c r="W157" s="21">
        <f t="shared" si="63"/>
        <v>545454.299</v>
      </c>
    </row>
    <row r="158" spans="2:23" outlineLevel="1" x14ac:dyDescent="0.25">
      <c r="B158" s="29" t="s">
        <v>46</v>
      </c>
      <c r="C158" s="28">
        <f t="shared" ref="C158:W158" si="64">C157/C139/1000</f>
        <v>9.3437429525526487E-4</v>
      </c>
      <c r="D158" s="28">
        <f t="shared" si="64"/>
        <v>9.0026942996740823E-4</v>
      </c>
      <c r="E158" s="28">
        <f t="shared" si="64"/>
        <v>8.8414497752712393E-4</v>
      </c>
      <c r="F158" s="28">
        <f t="shared" si="64"/>
        <v>9.1020139374961573E-4</v>
      </c>
      <c r="G158" s="28">
        <f t="shared" si="64"/>
        <v>8.9235356024783188E-4</v>
      </c>
      <c r="H158" s="28">
        <f t="shared" si="64"/>
        <v>9.1314560766097739E-4</v>
      </c>
      <c r="I158" s="28">
        <f t="shared" si="64"/>
        <v>9.067259375758435E-4</v>
      </c>
      <c r="J158" s="28">
        <f t="shared" si="64"/>
        <v>9.4122344114532311E-4</v>
      </c>
      <c r="K158" s="28">
        <f t="shared" si="64"/>
        <v>9.8781358483631277E-4</v>
      </c>
      <c r="L158" s="28">
        <f t="shared" si="64"/>
        <v>1.0530547261200711E-3</v>
      </c>
      <c r="M158" s="28">
        <f t="shared" si="64"/>
        <v>9.7586201027751818E-4</v>
      </c>
      <c r="N158" s="28">
        <f t="shared" si="64"/>
        <v>9.9988150383308527E-4</v>
      </c>
      <c r="O158" s="28">
        <f t="shared" si="64"/>
        <v>9.5836435730520904E-4</v>
      </c>
      <c r="P158" s="28">
        <f t="shared" si="64"/>
        <v>9.2273569699617415E-4</v>
      </c>
      <c r="Q158" s="28">
        <f t="shared" si="64"/>
        <v>8.6750593509108125E-4</v>
      </c>
      <c r="R158" s="28">
        <f t="shared" si="64"/>
        <v>8.1437252663604039E-4</v>
      </c>
      <c r="S158" s="28">
        <f t="shared" si="64"/>
        <v>7.5777227525562318E-4</v>
      </c>
      <c r="T158" s="28">
        <f t="shared" si="64"/>
        <v>7.75444557260143E-4</v>
      </c>
      <c r="U158" s="28">
        <f t="shared" si="64"/>
        <v>8.1459559441213279E-4</v>
      </c>
      <c r="V158" s="28">
        <f t="shared" si="64"/>
        <v>7.9975569759943826E-4</v>
      </c>
      <c r="W158" s="28">
        <f t="shared" si="64"/>
        <v>7.9772336611538027E-4</v>
      </c>
    </row>
    <row r="159" spans="2:23" outlineLevel="1" x14ac:dyDescent="0.25"/>
    <row r="160" spans="2:23" outlineLevel="1" x14ac:dyDescent="0.25">
      <c r="B160" s="4" t="s">
        <v>23</v>
      </c>
      <c r="C160" s="12">
        <f t="shared" ref="C160:W160" si="65">IFERROR(C147/C157,0)</f>
        <v>0</v>
      </c>
      <c r="D160" s="12">
        <f t="shared" si="65"/>
        <v>0</v>
      </c>
      <c r="E160" s="12">
        <f t="shared" si="65"/>
        <v>0</v>
      </c>
      <c r="F160" s="12">
        <f t="shared" si="65"/>
        <v>0</v>
      </c>
      <c r="G160" s="12">
        <f t="shared" si="65"/>
        <v>0</v>
      </c>
      <c r="H160" s="12">
        <f t="shared" si="65"/>
        <v>0</v>
      </c>
      <c r="I160" s="12">
        <f t="shared" si="65"/>
        <v>0</v>
      </c>
      <c r="J160" s="12">
        <f t="shared" si="65"/>
        <v>0</v>
      </c>
      <c r="K160" s="12">
        <f t="shared" si="65"/>
        <v>0</v>
      </c>
      <c r="L160" s="12">
        <f t="shared" si="65"/>
        <v>0</v>
      </c>
      <c r="M160" s="12">
        <f t="shared" si="65"/>
        <v>0</v>
      </c>
      <c r="N160" s="12">
        <f t="shared" si="65"/>
        <v>0</v>
      </c>
      <c r="O160" s="12">
        <f t="shared" si="65"/>
        <v>0</v>
      </c>
      <c r="P160" s="12">
        <f t="shared" si="65"/>
        <v>0</v>
      </c>
      <c r="Q160" s="12">
        <f t="shared" si="65"/>
        <v>0</v>
      </c>
      <c r="R160" s="12">
        <f t="shared" si="65"/>
        <v>0</v>
      </c>
      <c r="S160" s="12">
        <f t="shared" si="65"/>
        <v>0</v>
      </c>
      <c r="T160" s="12">
        <f t="shared" si="65"/>
        <v>0</v>
      </c>
      <c r="U160" s="12">
        <f t="shared" si="65"/>
        <v>0</v>
      </c>
      <c r="V160" s="12">
        <f t="shared" si="65"/>
        <v>0</v>
      </c>
      <c r="W160" s="12">
        <f t="shared" si="65"/>
        <v>0</v>
      </c>
    </row>
    <row r="161" spans="1:28" outlineLevel="1" x14ac:dyDescent="0.25">
      <c r="B161" s="4" t="s">
        <v>24</v>
      </c>
      <c r="C161" s="12">
        <f t="shared" ref="C161:W161" si="66">IFERROR(C148/C157,0)</f>
        <v>0</v>
      </c>
      <c r="D161" s="12">
        <f t="shared" si="66"/>
        <v>0</v>
      </c>
      <c r="E161" s="12">
        <f t="shared" si="66"/>
        <v>0</v>
      </c>
      <c r="F161" s="12">
        <f t="shared" si="66"/>
        <v>0</v>
      </c>
      <c r="G161" s="12">
        <f t="shared" si="66"/>
        <v>0</v>
      </c>
      <c r="H161" s="12">
        <f t="shared" si="66"/>
        <v>0</v>
      </c>
      <c r="I161" s="12">
        <f t="shared" si="66"/>
        <v>0</v>
      </c>
      <c r="J161" s="12">
        <f t="shared" si="66"/>
        <v>0</v>
      </c>
      <c r="K161" s="12">
        <f t="shared" si="66"/>
        <v>0</v>
      </c>
      <c r="L161" s="12">
        <f t="shared" si="66"/>
        <v>0</v>
      </c>
      <c r="M161" s="12">
        <f t="shared" si="66"/>
        <v>0</v>
      </c>
      <c r="N161" s="12">
        <f t="shared" si="66"/>
        <v>0</v>
      </c>
      <c r="O161" s="12">
        <f t="shared" si="66"/>
        <v>0</v>
      </c>
      <c r="P161" s="12">
        <f t="shared" si="66"/>
        <v>0</v>
      </c>
      <c r="Q161" s="12">
        <f t="shared" si="66"/>
        <v>0</v>
      </c>
      <c r="R161" s="12">
        <f t="shared" si="66"/>
        <v>0</v>
      </c>
      <c r="S161" s="12">
        <f t="shared" si="66"/>
        <v>0</v>
      </c>
      <c r="T161" s="12">
        <f t="shared" si="66"/>
        <v>0</v>
      </c>
      <c r="U161" s="12">
        <f t="shared" si="66"/>
        <v>0</v>
      </c>
      <c r="V161" s="12">
        <f t="shared" si="66"/>
        <v>0</v>
      </c>
      <c r="W161" s="12">
        <f t="shared" si="66"/>
        <v>0</v>
      </c>
    </row>
    <row r="162" spans="1:28" outlineLevel="1" x14ac:dyDescent="0.25">
      <c r="B162" s="4" t="s">
        <v>21</v>
      </c>
      <c r="C162" s="12">
        <f t="shared" ref="C162:W162" si="67">IFERROR(C149/C157,0)</f>
        <v>0.99832709855454882</v>
      </c>
      <c r="D162" s="12">
        <f t="shared" si="67"/>
        <v>0.99760794647588913</v>
      </c>
      <c r="E162" s="12">
        <f t="shared" si="67"/>
        <v>0.99840004487499556</v>
      </c>
      <c r="F162" s="12">
        <f t="shared" si="67"/>
        <v>0.99781259129230926</v>
      </c>
      <c r="G162" s="12">
        <f t="shared" si="67"/>
        <v>0.99720481905334624</v>
      </c>
      <c r="H162" s="12">
        <f t="shared" si="67"/>
        <v>0.99783949292464358</v>
      </c>
      <c r="I162" s="12">
        <f t="shared" si="67"/>
        <v>0.99756996238526163</v>
      </c>
      <c r="J162" s="12">
        <f t="shared" si="67"/>
        <v>0.99768345058405294</v>
      </c>
      <c r="K162" s="12">
        <f t="shared" si="67"/>
        <v>0.99771529924600544</v>
      </c>
      <c r="L162" s="12">
        <f t="shared" si="67"/>
        <v>0.99740401274194346</v>
      </c>
      <c r="M162" s="12">
        <f t="shared" si="67"/>
        <v>0.9978066153677525</v>
      </c>
      <c r="N162" s="12">
        <f t="shared" si="67"/>
        <v>0.99791442657062179</v>
      </c>
      <c r="O162" s="12">
        <f t="shared" si="67"/>
        <v>0.99814996563493563</v>
      </c>
      <c r="P162" s="12">
        <f t="shared" si="67"/>
        <v>0.99856381335404332</v>
      </c>
      <c r="Q162" s="12">
        <f t="shared" si="67"/>
        <v>0.99865408368453001</v>
      </c>
      <c r="R162" s="12">
        <f t="shared" si="67"/>
        <v>0.99865500675174479</v>
      </c>
      <c r="S162" s="12">
        <f t="shared" si="67"/>
        <v>0.99857842724112966</v>
      </c>
      <c r="T162" s="12">
        <f t="shared" si="67"/>
        <v>0.99873725336762953</v>
      </c>
      <c r="U162" s="12">
        <f t="shared" si="67"/>
        <v>0.99805872343596336</v>
      </c>
      <c r="V162" s="12">
        <f t="shared" si="67"/>
        <v>0.99770924575884623</v>
      </c>
      <c r="W162" s="12">
        <f t="shared" si="67"/>
        <v>0.99838653393764887</v>
      </c>
    </row>
    <row r="163" spans="1:28" outlineLevel="1" x14ac:dyDescent="0.25">
      <c r="B163" s="4" t="s">
        <v>26</v>
      </c>
      <c r="C163" s="12">
        <f t="shared" ref="C163:W163" si="68">IFERROR(C150/C157,0)</f>
        <v>0</v>
      </c>
      <c r="D163" s="12">
        <f t="shared" si="68"/>
        <v>0</v>
      </c>
      <c r="E163" s="12">
        <f t="shared" si="68"/>
        <v>0</v>
      </c>
      <c r="F163" s="12">
        <f t="shared" si="68"/>
        <v>0</v>
      </c>
      <c r="G163" s="12">
        <f t="shared" si="68"/>
        <v>0</v>
      </c>
      <c r="H163" s="12">
        <f t="shared" si="68"/>
        <v>0</v>
      </c>
      <c r="I163" s="12">
        <f t="shared" si="68"/>
        <v>0</v>
      </c>
      <c r="J163" s="12">
        <f t="shared" si="68"/>
        <v>0</v>
      </c>
      <c r="K163" s="12">
        <f t="shared" si="68"/>
        <v>0</v>
      </c>
      <c r="L163" s="12">
        <f t="shared" si="68"/>
        <v>0</v>
      </c>
      <c r="M163" s="12">
        <f t="shared" si="68"/>
        <v>0</v>
      </c>
      <c r="N163" s="12">
        <f t="shared" si="68"/>
        <v>0</v>
      </c>
      <c r="O163" s="12">
        <f t="shared" si="68"/>
        <v>0</v>
      </c>
      <c r="P163" s="12">
        <f t="shared" si="68"/>
        <v>0</v>
      </c>
      <c r="Q163" s="12">
        <f t="shared" si="68"/>
        <v>0</v>
      </c>
      <c r="R163" s="12">
        <f t="shared" si="68"/>
        <v>0</v>
      </c>
      <c r="S163" s="12">
        <f t="shared" si="68"/>
        <v>0</v>
      </c>
      <c r="T163" s="12">
        <f t="shared" si="68"/>
        <v>0</v>
      </c>
      <c r="U163" s="12">
        <f t="shared" si="68"/>
        <v>0</v>
      </c>
      <c r="V163" s="12">
        <f t="shared" si="68"/>
        <v>0</v>
      </c>
      <c r="W163" s="12">
        <f t="shared" si="68"/>
        <v>0</v>
      </c>
    </row>
    <row r="164" spans="1:28" outlineLevel="1" x14ac:dyDescent="0.25">
      <c r="B164" s="4" t="s">
        <v>25</v>
      </c>
      <c r="C164" s="12">
        <f t="shared" ref="C164:W164" si="69">IFERROR(C151/C157,0)</f>
        <v>2.0386841821860322E-9</v>
      </c>
      <c r="D164" s="12">
        <f t="shared" si="69"/>
        <v>-6.2643730993875044E-17</v>
      </c>
      <c r="E164" s="12">
        <f t="shared" si="69"/>
        <v>0</v>
      </c>
      <c r="F164" s="12">
        <f t="shared" si="69"/>
        <v>6.0327090599857134E-17</v>
      </c>
      <c r="G164" s="12">
        <f t="shared" si="69"/>
        <v>1.9876135367395108E-9</v>
      </c>
      <c r="H164" s="12">
        <f t="shared" si="69"/>
        <v>0</v>
      </c>
      <c r="I164" s="12">
        <f t="shared" si="69"/>
        <v>5.5572613372720327E-17</v>
      </c>
      <c r="J164" s="12">
        <f t="shared" si="69"/>
        <v>1.8202829794458987E-9</v>
      </c>
      <c r="K164" s="12">
        <f t="shared" si="69"/>
        <v>-1.7952613268718811E-9</v>
      </c>
      <c r="L164" s="12">
        <f t="shared" si="69"/>
        <v>0</v>
      </c>
      <c r="M164" s="12">
        <f t="shared" si="69"/>
        <v>-1.8198375927827342E-9</v>
      </c>
      <c r="N164" s="12">
        <f t="shared" si="69"/>
        <v>9.973000697258708E-17</v>
      </c>
      <c r="O164" s="12">
        <f t="shared" si="69"/>
        <v>-1.7033911577164575E-9</v>
      </c>
      <c r="P164" s="12">
        <f t="shared" si="69"/>
        <v>-4.9474267326835751E-17</v>
      </c>
      <c r="Q164" s="12">
        <f t="shared" si="69"/>
        <v>-4.9045934413622453E-17</v>
      </c>
      <c r="R164" s="12">
        <f t="shared" si="69"/>
        <v>-1.0370655884604411E-16</v>
      </c>
      <c r="S164" s="12">
        <f t="shared" si="69"/>
        <v>0</v>
      </c>
      <c r="T164" s="12">
        <f t="shared" si="69"/>
        <v>-1.7840898123954855E-9</v>
      </c>
      <c r="U164" s="12">
        <f t="shared" si="69"/>
        <v>0</v>
      </c>
      <c r="V164" s="12">
        <f t="shared" si="69"/>
        <v>-4.9765148913574849E-17</v>
      </c>
      <c r="W164" s="12">
        <f t="shared" si="69"/>
        <v>5.3357046612504021E-17</v>
      </c>
    </row>
    <row r="165" spans="1:28" outlineLevel="1" x14ac:dyDescent="0.25">
      <c r="B165" s="4" t="s">
        <v>0</v>
      </c>
      <c r="C165" s="12">
        <f t="shared" ref="C165:W165" si="70">IFERROR(C152/C157,0)</f>
        <v>0</v>
      </c>
      <c r="D165" s="12">
        <f t="shared" si="70"/>
        <v>0</v>
      </c>
      <c r="E165" s="12">
        <f t="shared" si="70"/>
        <v>0</v>
      </c>
      <c r="F165" s="12">
        <f t="shared" si="70"/>
        <v>0</v>
      </c>
      <c r="G165" s="12">
        <f t="shared" si="70"/>
        <v>0</v>
      </c>
      <c r="H165" s="12">
        <f t="shared" si="70"/>
        <v>0</v>
      </c>
      <c r="I165" s="12">
        <f t="shared" si="70"/>
        <v>0</v>
      </c>
      <c r="J165" s="12">
        <f t="shared" si="70"/>
        <v>0</v>
      </c>
      <c r="K165" s="12">
        <f t="shared" si="70"/>
        <v>-1.7952613448324686E-9</v>
      </c>
      <c r="L165" s="12">
        <f t="shared" si="70"/>
        <v>1.6989383110559313E-18</v>
      </c>
      <c r="M165" s="12">
        <f t="shared" si="70"/>
        <v>1.6551325701085179E-18</v>
      </c>
      <c r="N165" s="12">
        <f t="shared" si="70"/>
        <v>-1.5582813589466731E-18</v>
      </c>
      <c r="O165" s="12">
        <f t="shared" si="70"/>
        <v>1.703391123633503E-9</v>
      </c>
      <c r="P165" s="12">
        <f t="shared" si="70"/>
        <v>1.5460708539636172E-18</v>
      </c>
      <c r="Q165" s="12">
        <f t="shared" si="70"/>
        <v>0</v>
      </c>
      <c r="R165" s="12">
        <f t="shared" si="70"/>
        <v>0</v>
      </c>
      <c r="S165" s="12">
        <f t="shared" si="70"/>
        <v>0</v>
      </c>
      <c r="T165" s="12">
        <f t="shared" si="70"/>
        <v>0</v>
      </c>
      <c r="U165" s="12">
        <f t="shared" si="70"/>
        <v>0</v>
      </c>
      <c r="V165" s="12">
        <f t="shared" si="70"/>
        <v>0</v>
      </c>
      <c r="W165" s="12">
        <f t="shared" si="70"/>
        <v>0</v>
      </c>
    </row>
    <row r="166" spans="1:28" outlineLevel="1" x14ac:dyDescent="0.25">
      <c r="B166" s="4" t="s">
        <v>27</v>
      </c>
      <c r="C166" s="12">
        <f t="shared" ref="C166:W166" si="71">IFERROR(C153/C157,0)</f>
        <v>0</v>
      </c>
      <c r="D166" s="12">
        <f t="shared" si="71"/>
        <v>0</v>
      </c>
      <c r="E166" s="12">
        <f t="shared" si="71"/>
        <v>0</v>
      </c>
      <c r="F166" s="12">
        <f t="shared" si="71"/>
        <v>0</v>
      </c>
      <c r="G166" s="12">
        <f t="shared" si="71"/>
        <v>0</v>
      </c>
      <c r="H166" s="12">
        <f t="shared" si="71"/>
        <v>0</v>
      </c>
      <c r="I166" s="12">
        <f t="shared" si="71"/>
        <v>0</v>
      </c>
      <c r="J166" s="12">
        <f t="shared" si="71"/>
        <v>0</v>
      </c>
      <c r="K166" s="12">
        <f t="shared" si="71"/>
        <v>0</v>
      </c>
      <c r="L166" s="12">
        <f t="shared" si="71"/>
        <v>0</v>
      </c>
      <c r="M166" s="12">
        <f t="shared" si="71"/>
        <v>0</v>
      </c>
      <c r="N166" s="12">
        <f t="shared" si="71"/>
        <v>0</v>
      </c>
      <c r="O166" s="12">
        <f t="shared" si="71"/>
        <v>0</v>
      </c>
      <c r="P166" s="12">
        <f t="shared" si="71"/>
        <v>0</v>
      </c>
      <c r="Q166" s="12">
        <f t="shared" si="71"/>
        <v>0</v>
      </c>
      <c r="R166" s="12">
        <f t="shared" si="71"/>
        <v>0</v>
      </c>
      <c r="S166" s="12">
        <f t="shared" si="71"/>
        <v>0</v>
      </c>
      <c r="T166" s="12">
        <f t="shared" si="71"/>
        <v>0</v>
      </c>
      <c r="U166" s="12">
        <f t="shared" si="71"/>
        <v>0</v>
      </c>
      <c r="V166" s="12">
        <f t="shared" si="71"/>
        <v>0</v>
      </c>
      <c r="W166" s="12">
        <f t="shared" si="71"/>
        <v>0</v>
      </c>
    </row>
    <row r="167" spans="1:28" outlineLevel="1" x14ac:dyDescent="0.25">
      <c r="B167" s="4" t="s">
        <v>28</v>
      </c>
      <c r="C167" s="12">
        <f t="shared" ref="C167:W167" si="72">IFERROR(C154/C157,0)</f>
        <v>7.3665815028086409E-5</v>
      </c>
      <c r="D167" s="12">
        <f t="shared" si="72"/>
        <v>1.3384622254153643E-4</v>
      </c>
      <c r="E167" s="12">
        <f t="shared" si="72"/>
        <v>1.2579160499028537E-4</v>
      </c>
      <c r="F167" s="12">
        <f t="shared" si="72"/>
        <v>1.4172305754135231E-4</v>
      </c>
      <c r="G167" s="12">
        <f t="shared" si="72"/>
        <v>1.4105695898607924E-4</v>
      </c>
      <c r="H167" s="12">
        <f t="shared" si="72"/>
        <v>1.4104505632889483E-4</v>
      </c>
      <c r="I167" s="12">
        <f t="shared" si="72"/>
        <v>1.3522035164591296E-4</v>
      </c>
      <c r="J167" s="12">
        <f t="shared" si="72"/>
        <v>1.2890515710140818E-4</v>
      </c>
      <c r="K167" s="12">
        <f t="shared" si="72"/>
        <v>1.2713322748538264E-4</v>
      </c>
      <c r="L167" s="12">
        <f t="shared" si="72"/>
        <v>1.2365055271109634E-4</v>
      </c>
      <c r="M167" s="12">
        <f t="shared" si="72"/>
        <v>1.8018393134073375E-4</v>
      </c>
      <c r="N167" s="12">
        <f t="shared" si="72"/>
        <v>2.5445966189158154E-4</v>
      </c>
      <c r="O167" s="12">
        <f t="shared" si="72"/>
        <v>2.5241020049884491E-4</v>
      </c>
      <c r="P167" s="12">
        <f t="shared" si="72"/>
        <v>2.3748942605469764E-4</v>
      </c>
      <c r="Q167" s="12">
        <f t="shared" si="72"/>
        <v>3.7075700082087536E-4</v>
      </c>
      <c r="R167" s="12">
        <f t="shared" si="72"/>
        <v>4.7593442037069243E-4</v>
      </c>
      <c r="S167" s="12">
        <f t="shared" si="72"/>
        <v>5.3962090875887229E-4</v>
      </c>
      <c r="T167" s="12">
        <f t="shared" si="72"/>
        <v>5.293911762048795E-4</v>
      </c>
      <c r="U167" s="12">
        <f t="shared" si="72"/>
        <v>1.1414549112758745E-3</v>
      </c>
      <c r="V167" s="12">
        <f t="shared" si="72"/>
        <v>1.5191608105212754E-3</v>
      </c>
      <c r="W167" s="12">
        <f t="shared" si="72"/>
        <v>1.0481611402608083E-3</v>
      </c>
    </row>
    <row r="168" spans="1:28" outlineLevel="1" x14ac:dyDescent="0.25">
      <c r="B168" s="4" t="s">
        <v>22</v>
      </c>
      <c r="C168" s="12">
        <f t="shared" ref="C168:W168" si="73">IFERROR(C155/C157,0)</f>
        <v>0</v>
      </c>
      <c r="D168" s="12">
        <f t="shared" si="73"/>
        <v>0</v>
      </c>
      <c r="E168" s="12">
        <f t="shared" si="73"/>
        <v>0</v>
      </c>
      <c r="F168" s="12">
        <f t="shared" si="73"/>
        <v>0</v>
      </c>
      <c r="G168" s="12">
        <f t="shared" si="73"/>
        <v>0</v>
      </c>
      <c r="H168" s="12">
        <f t="shared" si="73"/>
        <v>0</v>
      </c>
      <c r="I168" s="12">
        <f t="shared" si="73"/>
        <v>0</v>
      </c>
      <c r="J168" s="12">
        <f t="shared" si="73"/>
        <v>0</v>
      </c>
      <c r="K168" s="12">
        <f t="shared" si="73"/>
        <v>0</v>
      </c>
      <c r="L168" s="12">
        <f t="shared" si="73"/>
        <v>0</v>
      </c>
      <c r="M168" s="12">
        <f t="shared" si="73"/>
        <v>0</v>
      </c>
      <c r="N168" s="12">
        <f t="shared" si="73"/>
        <v>0</v>
      </c>
      <c r="O168" s="12">
        <f t="shared" si="73"/>
        <v>0</v>
      </c>
      <c r="P168" s="12">
        <f t="shared" si="73"/>
        <v>0</v>
      </c>
      <c r="Q168" s="12">
        <f t="shared" si="73"/>
        <v>0</v>
      </c>
      <c r="R168" s="12">
        <f t="shared" si="73"/>
        <v>0</v>
      </c>
      <c r="S168" s="12">
        <f t="shared" si="73"/>
        <v>0</v>
      </c>
      <c r="T168" s="12">
        <f t="shared" si="73"/>
        <v>0</v>
      </c>
      <c r="U168" s="12">
        <f t="shared" si="73"/>
        <v>0</v>
      </c>
      <c r="V168" s="12">
        <f t="shared" si="73"/>
        <v>0</v>
      </c>
      <c r="W168" s="12">
        <f t="shared" si="73"/>
        <v>0</v>
      </c>
    </row>
    <row r="169" spans="1:28" outlineLevel="1" x14ac:dyDescent="0.25">
      <c r="B169" s="4" t="s">
        <v>1</v>
      </c>
      <c r="C169" s="12">
        <f t="shared" ref="C169:W169" si="74">IFERROR(C156/C157,0)</f>
        <v>1.5992335917388676E-3</v>
      </c>
      <c r="D169" s="12">
        <f t="shared" si="74"/>
        <v>2.2582073015692998E-3</v>
      </c>
      <c r="E169" s="12">
        <f t="shared" si="74"/>
        <v>1.4741635200141269E-3</v>
      </c>
      <c r="F169" s="12">
        <f t="shared" si="74"/>
        <v>2.0456856501494904E-3</v>
      </c>
      <c r="G169" s="12">
        <f t="shared" si="74"/>
        <v>2.6541220000541109E-3</v>
      </c>
      <c r="H169" s="12">
        <f t="shared" si="74"/>
        <v>2.0194620190275786E-3</v>
      </c>
      <c r="I169" s="12">
        <f t="shared" si="74"/>
        <v>2.2948172630924786E-3</v>
      </c>
      <c r="J169" s="12">
        <f t="shared" si="74"/>
        <v>2.187642438562616E-3</v>
      </c>
      <c r="K169" s="12">
        <f t="shared" si="74"/>
        <v>2.1575711170319038E-3</v>
      </c>
      <c r="L169" s="12">
        <f t="shared" si="74"/>
        <v>2.4723367053454612E-3</v>
      </c>
      <c r="M169" s="12">
        <f t="shared" si="74"/>
        <v>2.0132025207442836E-3</v>
      </c>
      <c r="N169" s="12">
        <f t="shared" si="74"/>
        <v>1.8311137674865831E-3</v>
      </c>
      <c r="O169" s="12">
        <f t="shared" si="74"/>
        <v>1.5976241645654346E-3</v>
      </c>
      <c r="P169" s="12">
        <f t="shared" si="74"/>
        <v>1.1986972199019223E-3</v>
      </c>
      <c r="Q169" s="12">
        <f t="shared" si="74"/>
        <v>9.7515931464911174E-4</v>
      </c>
      <c r="R169" s="12">
        <f t="shared" si="74"/>
        <v>8.6905882788464075E-4</v>
      </c>
      <c r="S169" s="12">
        <f t="shared" si="74"/>
        <v>8.8195185011138608E-4</v>
      </c>
      <c r="T169" s="12">
        <f t="shared" si="74"/>
        <v>7.333572402553174E-4</v>
      </c>
      <c r="U169" s="12">
        <f t="shared" si="74"/>
        <v>7.9982165276079164E-4</v>
      </c>
      <c r="V169" s="12">
        <f t="shared" si="74"/>
        <v>7.7159343063240235E-4</v>
      </c>
      <c r="W169" s="12">
        <f t="shared" si="74"/>
        <v>5.6530492209027553E-4</v>
      </c>
    </row>
    <row r="172" spans="1:28" s="37" customFormat="1" x14ac:dyDescent="0.25">
      <c r="A172" s="36" t="s">
        <v>4</v>
      </c>
      <c r="Z172" s="38"/>
    </row>
    <row r="173" spans="1:28" outlineLevel="1" x14ac:dyDescent="0.25">
      <c r="B173" s="22" t="s">
        <v>31</v>
      </c>
      <c r="C173" s="5">
        <f>[1]Freight1!C$34</f>
        <v>202452.56170200001</v>
      </c>
      <c r="D173" s="5">
        <f>[1]Freight1!D$34</f>
        <v>192848.80335999999</v>
      </c>
      <c r="E173" s="5">
        <f>[1]Freight1!E$34</f>
        <v>193333.21058399999</v>
      </c>
      <c r="F173" s="5">
        <f>[1]Freight1!F$34</f>
        <v>211766.78386200001</v>
      </c>
      <c r="G173" s="5">
        <f>[1]Freight1!G$34</f>
        <v>224909.81162600001</v>
      </c>
      <c r="H173" s="5">
        <f>[1]Freight1!H$34</f>
        <v>233582.97946</v>
      </c>
      <c r="I173" s="5">
        <f>[1]Freight1!I$34</f>
        <v>225104.523586</v>
      </c>
      <c r="J173" s="5">
        <f>[1]Freight1!J$34</f>
        <v>224839.335078</v>
      </c>
      <c r="K173" s="5">
        <f>[1]Freight1!K$34</f>
        <v>223801.807547</v>
      </c>
      <c r="L173" s="5">
        <f>[1]Freight1!L$34</f>
        <v>208531.29384</v>
      </c>
      <c r="M173" s="5">
        <f>[1]Freight1!M$34</f>
        <v>221766.50700899999</v>
      </c>
      <c r="N173" s="5">
        <f>[1]Freight1!N$34</f>
        <v>231630.598772</v>
      </c>
      <c r="O173" s="5">
        <f>[1]Freight1!O$34</f>
        <v>241494.93114299999</v>
      </c>
      <c r="P173" s="5">
        <f>[1]Freight1!P$34</f>
        <v>251387.478129</v>
      </c>
      <c r="Q173" s="5">
        <f>[1]Freight1!Q$34</f>
        <v>268567.26711700001</v>
      </c>
      <c r="R173" s="5">
        <f>[1]Freight1!R$34</f>
        <v>277395.79283400002</v>
      </c>
      <c r="S173" s="5">
        <f>[1]Freight1!S$34</f>
        <v>294715.68835900002</v>
      </c>
      <c r="T173" s="5">
        <f>[1]Freight1!T$34</f>
        <v>299159.96433400002</v>
      </c>
      <c r="U173" s="5">
        <f>[1]Freight1!U$34</f>
        <v>269094.07835299999</v>
      </c>
      <c r="V173" s="5">
        <f>[1]Freight1!V$34</f>
        <v>279975.73099700001</v>
      </c>
      <c r="W173" s="5">
        <f>[1]Freight1!W$34</f>
        <v>263530.72332699999</v>
      </c>
      <c r="Z173" s="23" t="s">
        <v>32</v>
      </c>
      <c r="AB173" t="s">
        <v>4</v>
      </c>
    </row>
    <row r="174" spans="1:28" outlineLevel="1" x14ac:dyDescent="0.25">
      <c r="B174" s="8" t="s">
        <v>30</v>
      </c>
      <c r="C174" s="5">
        <f>[1]Freight4!C$17</f>
        <v>301.495</v>
      </c>
      <c r="D174" s="5">
        <f>[1]Freight4!D$17</f>
        <v>319.06299999999999</v>
      </c>
      <c r="E174" s="5">
        <f>[1]Freight4!E$17</f>
        <v>325.34199999999998</v>
      </c>
      <c r="F174" s="5">
        <f>[1]Freight4!F$17</f>
        <v>343.108</v>
      </c>
      <c r="G174" s="5">
        <f>[1]Freight4!G$17</f>
        <v>345.74</v>
      </c>
      <c r="H174" s="5">
        <f>[1]Freight4!H$17</f>
        <v>359.39499999999998</v>
      </c>
      <c r="I174" s="5">
        <f>[1]Freight4!I$17</f>
        <v>375.75799999999998</v>
      </c>
      <c r="J174" s="5">
        <f>[1]Freight4!J$17</f>
        <v>386.49900000000002</v>
      </c>
      <c r="K174" s="5">
        <f>[1]Freight4!K$17</f>
        <v>392.923</v>
      </c>
      <c r="L174" s="5">
        <f>[1]Freight4!L$17</f>
        <v>390.76499999999999</v>
      </c>
      <c r="M174" s="5">
        <f>[1]Freight4!M$17</f>
        <v>396.23200000000003</v>
      </c>
      <c r="N174" s="5">
        <f>[1]Freight4!N$17</f>
        <v>415.42200000000003</v>
      </c>
      <c r="O174" s="5">
        <f>[1]Freight4!O$17</f>
        <v>431.61399999999998</v>
      </c>
      <c r="P174" s="5">
        <f>[1]Freight4!P$17</f>
        <v>432.68400000000003</v>
      </c>
      <c r="Q174" s="5">
        <f>[1]Freight4!Q$17</f>
        <v>455.00400000000002</v>
      </c>
      <c r="R174" s="5">
        <f>[1]Freight4!R$17</f>
        <v>464.322</v>
      </c>
      <c r="S174" s="5">
        <f>[1]Freight4!S$17</f>
        <v>462.90800000000002</v>
      </c>
      <c r="T174" s="5">
        <f>[1]Freight4!T$17</f>
        <v>470.541</v>
      </c>
      <c r="U174" s="5">
        <f>[1]Freight4!U$17</f>
        <v>481.18200000000002</v>
      </c>
      <c r="V174" s="5">
        <f>[1]Freight4!V$17</f>
        <v>488.90199999999999</v>
      </c>
      <c r="W174" s="5">
        <f>[1]Freight4!W$17</f>
        <v>494.52800000000002</v>
      </c>
      <c r="Z174" s="23" t="s">
        <v>32</v>
      </c>
      <c r="AB174" t="s">
        <v>4</v>
      </c>
    </row>
    <row r="175" spans="1:28" outlineLevel="1" x14ac:dyDescent="0.25">
      <c r="B175" s="8" t="s">
        <v>43</v>
      </c>
      <c r="C175" s="5">
        <f>[1]Freight4!C$21</f>
        <v>93281.100875000004</v>
      </c>
      <c r="D175" s="5">
        <f>[1]Freight4!D$21</f>
        <v>83963.591180999996</v>
      </c>
      <c r="E175" s="5">
        <f>[1]Freight4!E$21</f>
        <v>82549.953213000001</v>
      </c>
      <c r="F175" s="5">
        <f>[1]Freight4!F$21</f>
        <v>85738.819115999999</v>
      </c>
      <c r="G175" s="5">
        <f>[1]Freight4!G$21</f>
        <v>90366.877313000005</v>
      </c>
      <c r="H175" s="5">
        <f>[1]Freight4!H$21</f>
        <v>94197.089049000002</v>
      </c>
      <c r="I175" s="5">
        <f>[1]Freight4!I$21</f>
        <v>86979.384946000006</v>
      </c>
      <c r="J175" s="5">
        <f>[1]Freight4!J$21</f>
        <v>87328.496883999993</v>
      </c>
      <c r="K175" s="5">
        <f>[1]Freight4!K$21</f>
        <v>85737.883958000006</v>
      </c>
      <c r="L175" s="5">
        <f>[1]Freight4!L$21</f>
        <v>90034.210988000006</v>
      </c>
      <c r="M175" s="5">
        <f>[1]Freight4!M$21</f>
        <v>91741.903619000004</v>
      </c>
      <c r="N175" s="5">
        <f>[1]Freight4!N$21</f>
        <v>93028.358122000005</v>
      </c>
      <c r="O175" s="5">
        <f>[1]Freight4!O$21</f>
        <v>90912.031069000004</v>
      </c>
      <c r="P175" s="5">
        <f>[1]Freight4!P$21</f>
        <v>92546.255864999999</v>
      </c>
      <c r="Q175" s="5">
        <f>[1]Freight4!Q$21</f>
        <v>89652.373407999999</v>
      </c>
      <c r="R175" s="5">
        <f>[1]Freight4!R$21</f>
        <v>84038.005223999993</v>
      </c>
      <c r="S175" s="5">
        <f>[1]Freight4!S$21</f>
        <v>79815.813473999995</v>
      </c>
      <c r="T175" s="5">
        <f>[1]Freight4!T$21</f>
        <v>84218.721988999998</v>
      </c>
      <c r="U175" s="5">
        <f>[1]Freight4!U$21</f>
        <v>87193.033611000006</v>
      </c>
      <c r="V175" s="5">
        <f>[1]Freight4!V$21</f>
        <v>86900.381909999996</v>
      </c>
      <c r="W175" s="5">
        <f>[1]Freight4!W$21</f>
        <v>81083.351953000005</v>
      </c>
      <c r="Z175" s="23" t="s">
        <v>32</v>
      </c>
      <c r="AB175" t="s">
        <v>4</v>
      </c>
    </row>
    <row r="176" spans="1:28" outlineLevel="1" x14ac:dyDescent="0.25">
      <c r="B176" s="8" t="s">
        <v>44</v>
      </c>
      <c r="C176" s="5">
        <f t="shared" ref="C176:W176" si="75">C174*C175/1000</f>
        <v>28123.785508308127</v>
      </c>
      <c r="D176" s="5">
        <f t="shared" si="75"/>
        <v>26789.6752929834</v>
      </c>
      <c r="E176" s="5">
        <f t="shared" si="75"/>
        <v>26856.966878223844</v>
      </c>
      <c r="F176" s="5">
        <f t="shared" si="75"/>
        <v>29417.674749252528</v>
      </c>
      <c r="G176" s="5">
        <f t="shared" si="75"/>
        <v>31243.444162196622</v>
      </c>
      <c r="H176" s="5">
        <f t="shared" si="75"/>
        <v>33853.962818765358</v>
      </c>
      <c r="I176" s="5">
        <f t="shared" si="75"/>
        <v>32683.199728539068</v>
      </c>
      <c r="J176" s="5">
        <f t="shared" si="75"/>
        <v>33752.376717169114</v>
      </c>
      <c r="K176" s="5">
        <f t="shared" si="75"/>
        <v>33688.386578429236</v>
      </c>
      <c r="L176" s="5">
        <f t="shared" si="75"/>
        <v>35182.218456725823</v>
      </c>
      <c r="M176" s="5">
        <f t="shared" si="75"/>
        <v>36351.077954763612</v>
      </c>
      <c r="N176" s="5">
        <f t="shared" si="75"/>
        <v>38646.026587757493</v>
      </c>
      <c r="O176" s="5">
        <f t="shared" si="75"/>
        <v>39238.905377815368</v>
      </c>
      <c r="P176" s="5">
        <f t="shared" si="75"/>
        <v>40043.284172691667</v>
      </c>
      <c r="Q176" s="5">
        <f t="shared" si="75"/>
        <v>40792.18851013363</v>
      </c>
      <c r="R176" s="5">
        <f t="shared" si="75"/>
        <v>39020.69466161813</v>
      </c>
      <c r="S176" s="5">
        <f t="shared" si="75"/>
        <v>36947.378583622391</v>
      </c>
      <c r="T176" s="5">
        <f t="shared" si="75"/>
        <v>39628.361663426047</v>
      </c>
      <c r="U176" s="5">
        <f t="shared" si="75"/>
        <v>41955.718299008207</v>
      </c>
      <c r="V176" s="5">
        <f t="shared" si="75"/>
        <v>42485.770516562821</v>
      </c>
      <c r="W176" s="5">
        <f t="shared" si="75"/>
        <v>40097.987874613187</v>
      </c>
    </row>
    <row r="177" spans="2:26" outlineLevel="1" x14ac:dyDescent="0.25">
      <c r="B177" s="8" t="s">
        <v>45</v>
      </c>
      <c r="C177" s="15">
        <f t="shared" ref="C177:W177" si="76">C173/C176</f>
        <v>7.1986241554215002</v>
      </c>
      <c r="D177" s="15">
        <f t="shared" si="76"/>
        <v>7.1986241434777618</v>
      </c>
      <c r="E177" s="15">
        <f t="shared" si="76"/>
        <v>7.1986241581419366</v>
      </c>
      <c r="F177" s="15">
        <f t="shared" si="76"/>
        <v>7.1986241491564789</v>
      </c>
      <c r="G177" s="15">
        <f t="shared" si="76"/>
        <v>7.1986241484263864</v>
      </c>
      <c r="H177" s="15">
        <f t="shared" si="76"/>
        <v>6.8997234004913661</v>
      </c>
      <c r="I177" s="15">
        <f t="shared" si="76"/>
        <v>6.8874689582317137</v>
      </c>
      <c r="J177" s="15">
        <f t="shared" si="76"/>
        <v>6.6614371178083296</v>
      </c>
      <c r="K177" s="15">
        <f t="shared" si="76"/>
        <v>6.6432925490798338</v>
      </c>
      <c r="L177" s="15">
        <f t="shared" si="76"/>
        <v>5.9271786427138977</v>
      </c>
      <c r="M177" s="15">
        <f t="shared" si="76"/>
        <v>6.1006858526994163</v>
      </c>
      <c r="N177" s="15">
        <f t="shared" si="76"/>
        <v>5.9936458990424972</v>
      </c>
      <c r="O177" s="15">
        <f t="shared" si="76"/>
        <v>6.154476757640003</v>
      </c>
      <c r="P177" s="15">
        <f t="shared" si="76"/>
        <v>6.2778936174380719</v>
      </c>
      <c r="Q177" s="15">
        <f t="shared" si="76"/>
        <v>6.5837915769163082</v>
      </c>
      <c r="R177" s="15">
        <f t="shared" si="76"/>
        <v>7.1089404030229746</v>
      </c>
      <c r="S177" s="15">
        <f t="shared" si="76"/>
        <v>7.9766332459006497</v>
      </c>
      <c r="T177" s="15">
        <f t="shared" si="76"/>
        <v>7.5491378340301623</v>
      </c>
      <c r="U177" s="15">
        <f t="shared" si="76"/>
        <v>6.4137640651324785</v>
      </c>
      <c r="V177" s="15">
        <f t="shared" si="76"/>
        <v>6.589870622397048</v>
      </c>
      <c r="W177" s="15">
        <f t="shared" si="76"/>
        <v>6.5721682631822631</v>
      </c>
    </row>
    <row r="178" spans="2:26" outlineLevel="1" x14ac:dyDescent="0.25">
      <c r="B178" s="8" t="s">
        <v>47</v>
      </c>
      <c r="C178" s="5">
        <f t="shared" ref="C178:W178" si="77">C175*C177</f>
        <v>671495.58600308467</v>
      </c>
      <c r="D178" s="5">
        <f t="shared" si="77"/>
        <v>604422.33464864304</v>
      </c>
      <c r="E178" s="5">
        <f t="shared" si="77"/>
        <v>594246.08745258837</v>
      </c>
      <c r="F178" s="5">
        <f t="shared" si="77"/>
        <v>617201.53380859678</v>
      </c>
      <c r="G178" s="5">
        <f t="shared" si="77"/>
        <v>650517.18524324638</v>
      </c>
      <c r="H178" s="5">
        <f t="shared" si="77"/>
        <v>649933.85956955433</v>
      </c>
      <c r="I178" s="5">
        <f t="shared" si="77"/>
        <v>599067.81382166187</v>
      </c>
      <c r="J178" s="5">
        <f t="shared" si="77"/>
        <v>581733.29058548657</v>
      </c>
      <c r="K178" s="5">
        <f t="shared" si="77"/>
        <v>569581.84567205282</v>
      </c>
      <c r="L178" s="5">
        <f t="shared" si="77"/>
        <v>533648.85248167056</v>
      </c>
      <c r="M178" s="5">
        <f t="shared" si="77"/>
        <v>559688.53350814676</v>
      </c>
      <c r="N178" s="5">
        <f t="shared" si="77"/>
        <v>557579.03715258208</v>
      </c>
      <c r="O178" s="5">
        <f t="shared" si="77"/>
        <v>559515.9822040064</v>
      </c>
      <c r="P178" s="5">
        <f t="shared" si="77"/>
        <v>580995.54901267425</v>
      </c>
      <c r="Q178" s="5">
        <f t="shared" si="77"/>
        <v>590252.54089414596</v>
      </c>
      <c r="R178" s="5">
        <f t="shared" si="77"/>
        <v>597421.17072634934</v>
      </c>
      <c r="S178" s="5">
        <f t="shared" si="77"/>
        <v>636661.4713053134</v>
      </c>
      <c r="T178" s="5">
        <f t="shared" si="77"/>
        <v>635778.74050082779</v>
      </c>
      <c r="U178" s="5">
        <f t="shared" si="77"/>
        <v>559235.54570412019</v>
      </c>
      <c r="V178" s="5">
        <f t="shared" si="77"/>
        <v>572662.27382379281</v>
      </c>
      <c r="W178" s="5">
        <f t="shared" si="77"/>
        <v>532893.43237794423</v>
      </c>
    </row>
    <row r="179" spans="2:26" outlineLevel="1" x14ac:dyDescent="0.25"/>
    <row r="180" spans="2:26" outlineLevel="1" x14ac:dyDescent="0.25">
      <c r="B180" s="9" t="s">
        <v>19</v>
      </c>
      <c r="C180" s="14"/>
      <c r="H180" s="5"/>
    </row>
    <row r="181" spans="2:26" outlineLevel="1" x14ac:dyDescent="0.25">
      <c r="B181" s="4" t="s">
        <v>23</v>
      </c>
      <c r="C181" s="5">
        <f>IFERROR(INDEX('[1]Table 38'!C$14:C$19,MATCH($B181,'[1]Table 38'!$B$14:$B$19,0))*1000-C113-C79,0)</f>
        <v>0</v>
      </c>
      <c r="D181" s="5">
        <f>IFERROR(INDEX('[1]Table 38'!D$14:D$19,MATCH($B181,'[1]Table 38'!$B$14:$B$19,0))*1000-D113-D79,0)</f>
        <v>0</v>
      </c>
      <c r="E181" s="5">
        <f>IFERROR(INDEX('[1]Table 38'!E$14:E$19,MATCH($B181,'[1]Table 38'!$B$14:$B$19,0))*1000-E113-E79,0)</f>
        <v>0</v>
      </c>
      <c r="F181" s="5">
        <f>IFERROR(INDEX('[1]Table 38'!F$14:F$19,MATCH($B181,'[1]Table 38'!$B$14:$B$19,0))*1000-F113-F79,0)</f>
        <v>0</v>
      </c>
      <c r="G181" s="5">
        <f>IFERROR(INDEX('[1]Table 38'!G$14:G$19,MATCH($B181,'[1]Table 38'!$B$14:$B$19,0))*1000-G113-G79,0)</f>
        <v>0</v>
      </c>
      <c r="H181" s="5">
        <f>IFERROR(INDEX('[1]Table 38'!H$14:H$19,MATCH($B181,'[1]Table 38'!$B$14:$B$19,0))*1000-H113-H79,0)</f>
        <v>0</v>
      </c>
      <c r="I181" s="5">
        <f>IFERROR(INDEX('[1]Table 38'!I$14:I$19,MATCH($B181,'[1]Table 38'!$B$14:$B$19,0))*1000-I113-I79,0)</f>
        <v>0</v>
      </c>
      <c r="J181" s="5">
        <f>IFERROR(INDEX('[1]Table 38'!J$14:J$19,MATCH($B181,'[1]Table 38'!$B$14:$B$19,0))*1000-J113-J79,0)</f>
        <v>0</v>
      </c>
      <c r="K181" s="5">
        <f>IFERROR(INDEX('[1]Table 38'!K$14:K$19,MATCH($B181,'[1]Table 38'!$B$14:$B$19,0))*1000-K113-K79,0)</f>
        <v>0</v>
      </c>
      <c r="L181" s="5">
        <f>IFERROR(INDEX('[1]Table 38'!L$14:L$19,MATCH($B181,'[1]Table 38'!$B$14:$B$19,0))*1000-L113-L79,0)</f>
        <v>0</v>
      </c>
      <c r="M181" s="5">
        <f>IFERROR(INDEX('[1]Table 38'!M$14:M$19,MATCH($B181,'[1]Table 38'!$B$14:$B$19,0))*1000-M113-M79,0)</f>
        <v>0</v>
      </c>
      <c r="N181" s="5">
        <f>IFERROR(INDEX('[1]Table 38'!N$14:N$19,MATCH($B181,'[1]Table 38'!$B$14:$B$19,0))*1000-N113-N79,0)</f>
        <v>0</v>
      </c>
      <c r="O181" s="5">
        <f>IFERROR(INDEX('[1]Table 38'!O$14:O$19,MATCH($B181,'[1]Table 38'!$B$14:$B$19,0))*1000-O113-O79,0)</f>
        <v>0</v>
      </c>
      <c r="P181" s="5">
        <f>IFERROR(INDEX('[1]Table 38'!P$14:P$19,MATCH($B181,'[1]Table 38'!$B$14:$B$19,0))*1000-P113-P79,0)</f>
        <v>0</v>
      </c>
      <c r="Q181" s="5">
        <f>IFERROR(INDEX('[1]Table 38'!Q$14:Q$19,MATCH($B181,'[1]Table 38'!$B$14:$B$19,0))*1000-Q113-Q79,0)</f>
        <v>0</v>
      </c>
      <c r="R181" s="5">
        <f>IFERROR(INDEX('[1]Table 38'!R$14:R$19,MATCH($B181,'[1]Table 38'!$B$14:$B$19,0))*1000-R113-R79,0)</f>
        <v>0</v>
      </c>
      <c r="S181" s="5">
        <f>IFERROR(INDEX('[1]Table 38'!S$14:S$19,MATCH($B181,'[1]Table 38'!$B$14:$B$19,0))*1000-S113-S79,0)</f>
        <v>0</v>
      </c>
      <c r="T181" s="5">
        <f>IFERROR(INDEX('[1]Table 38'!T$14:T$19,MATCH($B181,'[1]Table 38'!$B$14:$B$19,0))*1000-T113-T79,0)</f>
        <v>0</v>
      </c>
      <c r="U181" s="5">
        <f>IFERROR(INDEX('[1]Table 38'!U$14:U$19,MATCH($B181,'[1]Table 38'!$B$14:$B$19,0))*1000-U113-U79,0)</f>
        <v>0</v>
      </c>
      <c r="V181" s="5">
        <f>IFERROR(INDEX('[1]Table 38'!V$14:V$19,MATCH($B181,'[1]Table 38'!$B$14:$B$19,0))*1000-V113-V79,0)</f>
        <v>0</v>
      </c>
      <c r="W181" s="5">
        <f>IFERROR(INDEX('[1]Table 38'!W$14:W$19,MATCH($B181,'[1]Table 38'!$B$14:$B$19,0))*1000-W113-W79,0)</f>
        <v>0</v>
      </c>
      <c r="Z181" s="23" t="s">
        <v>32</v>
      </c>
    </row>
    <row r="182" spans="2:26" outlineLevel="1" x14ac:dyDescent="0.25">
      <c r="B182" s="4" t="s">
        <v>24</v>
      </c>
      <c r="C182" s="5">
        <f>IFERROR(INDEX('[1]Table 38'!C$14:C$19,MATCH($B182,'[1]Table 38'!$B$14:$B$19,0))*1000-C114-C80,0)</f>
        <v>0</v>
      </c>
      <c r="D182" s="5">
        <f>IFERROR(INDEX('[1]Table 38'!D$14:D$19,MATCH($B182,'[1]Table 38'!$B$14:$B$19,0))*1000-D114-D80,0)</f>
        <v>0</v>
      </c>
      <c r="E182" s="5">
        <f>IFERROR(INDEX('[1]Table 38'!E$14:E$19,MATCH($B182,'[1]Table 38'!$B$14:$B$19,0))*1000-E114-E80,0)</f>
        <v>0</v>
      </c>
      <c r="F182" s="5">
        <f>IFERROR(INDEX('[1]Table 38'!F$14:F$19,MATCH($B182,'[1]Table 38'!$B$14:$B$19,0))*1000-F114-F80,0)</f>
        <v>0</v>
      </c>
      <c r="G182" s="5">
        <f>IFERROR(INDEX('[1]Table 38'!G$14:G$19,MATCH($B182,'[1]Table 38'!$B$14:$B$19,0))*1000-G114-G80,0)</f>
        <v>0</v>
      </c>
      <c r="H182" s="5">
        <f>IFERROR(INDEX('[1]Table 38'!H$14:H$19,MATCH($B182,'[1]Table 38'!$B$14:$B$19,0))*1000-H114-H80,0)</f>
        <v>0</v>
      </c>
      <c r="I182" s="5">
        <f>IFERROR(INDEX('[1]Table 38'!I$14:I$19,MATCH($B182,'[1]Table 38'!$B$14:$B$19,0))*1000-I114-I80,0)</f>
        <v>0</v>
      </c>
      <c r="J182" s="5">
        <f>IFERROR(INDEX('[1]Table 38'!J$14:J$19,MATCH($B182,'[1]Table 38'!$B$14:$B$19,0))*1000-J114-J80,0)</f>
        <v>0</v>
      </c>
      <c r="K182" s="5">
        <f>IFERROR(INDEX('[1]Table 38'!K$14:K$19,MATCH($B182,'[1]Table 38'!$B$14:$B$19,0))*1000-K114-K80,0)</f>
        <v>0</v>
      </c>
      <c r="L182" s="5">
        <f>IFERROR(INDEX('[1]Table 38'!L$14:L$19,MATCH($B182,'[1]Table 38'!$B$14:$B$19,0))*1000-L114-L80,0)</f>
        <v>0</v>
      </c>
      <c r="M182" s="5">
        <f>IFERROR(INDEX('[1]Table 38'!M$14:M$19,MATCH($B182,'[1]Table 38'!$B$14:$B$19,0))*1000-M114-M80,0)</f>
        <v>0</v>
      </c>
      <c r="N182" s="5">
        <f>IFERROR(INDEX('[1]Table 38'!N$14:N$19,MATCH($B182,'[1]Table 38'!$B$14:$B$19,0))*1000-N114-N80,0)</f>
        <v>0</v>
      </c>
      <c r="O182" s="5">
        <f>IFERROR(INDEX('[1]Table 38'!O$14:O$19,MATCH($B182,'[1]Table 38'!$B$14:$B$19,0))*1000-O114-O80,0)</f>
        <v>0</v>
      </c>
      <c r="P182" s="5">
        <f>IFERROR(INDEX('[1]Table 38'!P$14:P$19,MATCH($B182,'[1]Table 38'!$B$14:$B$19,0))*1000-P114-P80,0)</f>
        <v>0</v>
      </c>
      <c r="Q182" s="5">
        <f>IFERROR(INDEX('[1]Table 38'!Q$14:Q$19,MATCH($B182,'[1]Table 38'!$B$14:$B$19,0))*1000-Q114-Q80,0)</f>
        <v>0</v>
      </c>
      <c r="R182" s="5">
        <f>IFERROR(INDEX('[1]Table 38'!R$14:R$19,MATCH($B182,'[1]Table 38'!$B$14:$B$19,0))*1000-R114-R80,0)</f>
        <v>0</v>
      </c>
      <c r="S182" s="5">
        <f>IFERROR(INDEX('[1]Table 38'!S$14:S$19,MATCH($B182,'[1]Table 38'!$B$14:$B$19,0))*1000-S114-S80,0)</f>
        <v>0</v>
      </c>
      <c r="T182" s="5">
        <f>IFERROR(INDEX('[1]Table 38'!T$14:T$19,MATCH($B182,'[1]Table 38'!$B$14:$B$19,0))*1000-T114-T80,0)</f>
        <v>0</v>
      </c>
      <c r="U182" s="5">
        <f>IFERROR(INDEX('[1]Table 38'!U$14:U$19,MATCH($B182,'[1]Table 38'!$B$14:$B$19,0))*1000-U114-U80,0)</f>
        <v>0</v>
      </c>
      <c r="V182" s="5">
        <f>IFERROR(INDEX('[1]Table 38'!V$14:V$19,MATCH($B182,'[1]Table 38'!$B$14:$B$19,0))*1000-V114-V80,0)</f>
        <v>0</v>
      </c>
      <c r="W182" s="5">
        <f>IFERROR(INDEX('[1]Table 38'!W$14:W$19,MATCH($B182,'[1]Table 38'!$B$14:$B$19,0))*1000-W114-W80,0)</f>
        <v>0</v>
      </c>
      <c r="Z182" s="23" t="s">
        <v>32</v>
      </c>
    </row>
    <row r="183" spans="2:26" outlineLevel="1" x14ac:dyDescent="0.25">
      <c r="B183" s="4" t="s">
        <v>21</v>
      </c>
      <c r="C183" s="5">
        <f>IFERROR(INDEX('[1]Table 38'!C$14:C$19,MATCH($B183,'[1]Table 38'!$B$14:$B$19,0))*1000-C115-C81,0)</f>
        <v>408185.75799999997</v>
      </c>
      <c r="D183" s="5">
        <f>IFERROR(INDEX('[1]Table 38'!D$14:D$19,MATCH($B183,'[1]Table 38'!$B$14:$B$19,0))*1000-D115-D81,0)</f>
        <v>382740.12400000001</v>
      </c>
      <c r="E183" s="5">
        <f>IFERROR(INDEX('[1]Table 38'!E$14:E$19,MATCH($B183,'[1]Table 38'!$B$14:$B$19,0))*1000-E115-E81,0)</f>
        <v>377720.48000000004</v>
      </c>
      <c r="F183" s="5">
        <f>IFERROR(INDEX('[1]Table 38'!F$14:F$19,MATCH($B183,'[1]Table 38'!$B$14:$B$19,0))*1000-F115-F81,0)</f>
        <v>407025.32</v>
      </c>
      <c r="G183" s="5">
        <f>IFERROR(INDEX('[1]Table 38'!G$14:G$19,MATCH($B183,'[1]Table 38'!$B$14:$B$19,0))*1000-G115-G81,0)</f>
        <v>425112.772</v>
      </c>
      <c r="H183" s="5">
        <f>IFERROR(INDEX('[1]Table 38'!H$14:H$19,MATCH($B183,'[1]Table 38'!$B$14:$B$19,0))*1000-H115-H81,0)</f>
        <v>452091.72000000003</v>
      </c>
      <c r="I183" s="5">
        <f>IFERROR(INDEX('[1]Table 38'!I$14:I$19,MATCH($B183,'[1]Table 38'!$B$14:$B$19,0))*1000-I115-I81,0)</f>
        <v>436890.87400000001</v>
      </c>
      <c r="J183" s="5">
        <f>IFERROR(INDEX('[1]Table 38'!J$14:J$19,MATCH($B183,'[1]Table 38'!$B$14:$B$19,0))*1000-J115-J81,0)</f>
        <v>456414.80800000002</v>
      </c>
      <c r="K183" s="5">
        <f>IFERROR(INDEX('[1]Table 38'!K$14:K$19,MATCH($B183,'[1]Table 38'!$B$14:$B$19,0))*1000-K115-K81,0)</f>
        <v>459167.70500000002</v>
      </c>
      <c r="L183" s="5">
        <f>IFERROR(INDEX('[1]Table 38'!L$14:L$19,MATCH($B183,'[1]Table 38'!$B$14:$B$19,0))*1000-L115-L81,0)</f>
        <v>451681.63000000006</v>
      </c>
      <c r="M183" s="5">
        <f>IFERROR(INDEX('[1]Table 38'!M$14:M$19,MATCH($B183,'[1]Table 38'!$B$14:$B$19,0))*1000-M115-M81,0)</f>
        <v>467147.15700000001</v>
      </c>
      <c r="N183" s="5">
        <f>IFERROR(INDEX('[1]Table 38'!N$14:N$19,MATCH($B183,'[1]Table 38'!$B$14:$B$19,0))*1000-N115-N81,0)</f>
        <v>490957.2840000001</v>
      </c>
      <c r="O183" s="5">
        <f>IFERROR(INDEX('[1]Table 38'!O$14:O$19,MATCH($B183,'[1]Table 38'!$B$14:$B$19,0))*1000-O115-O81,0)</f>
        <v>491888.95500000002</v>
      </c>
      <c r="P183" s="5">
        <f>IFERROR(INDEX('[1]Table 38'!P$14:P$19,MATCH($B183,'[1]Table 38'!$B$14:$B$19,0))*1000-P115-P81,0)</f>
        <v>496597.72099999996</v>
      </c>
      <c r="Q183" s="5">
        <f>IFERROR(INDEX('[1]Table 38'!Q$14:Q$19,MATCH($B183,'[1]Table 38'!$B$14:$B$19,0))*1000-Q115-Q81,0)</f>
        <v>499406.12200000009</v>
      </c>
      <c r="R183" s="5">
        <f>IFERROR(INDEX('[1]Table 38'!R$14:R$19,MATCH($B183,'[1]Table 38'!$B$14:$B$19,0))*1000-R115-R81,0)</f>
        <v>471852.50199999998</v>
      </c>
      <c r="S183" s="5">
        <f>IFERROR(INDEX('[1]Table 38'!S$14:S$19,MATCH($B183,'[1]Table 38'!$B$14:$B$19,0))*1000-S115-S81,0)</f>
        <v>441287.31600000005</v>
      </c>
      <c r="T183" s="5">
        <f>IFERROR(INDEX('[1]Table 38'!T$14:T$19,MATCH($B183,'[1]Table 38'!$B$14:$B$19,0))*1000-T115-T81,0)</f>
        <v>466735.71000000008</v>
      </c>
      <c r="U183" s="5">
        <f>IFERROR(INDEX('[1]Table 38'!U$14:U$19,MATCH($B183,'[1]Table 38'!$B$14:$B$19,0))*1000-U115-U81,0)</f>
        <v>488104.48100000003</v>
      </c>
      <c r="V183" s="5">
        <f>IFERROR(INDEX('[1]Table 38'!V$14:V$19,MATCH($B183,'[1]Table 38'!$B$14:$B$19,0))*1000-V115-V81,0)</f>
        <v>487656.70899999997</v>
      </c>
      <c r="W183" s="5">
        <f>IFERROR(INDEX('[1]Table 38'!W$14:W$19,MATCH($B183,'[1]Table 38'!$B$14:$B$19,0))*1000-W115-W81,0)</f>
        <v>454110.66</v>
      </c>
      <c r="Z183" s="23" t="s">
        <v>32</v>
      </c>
    </row>
    <row r="184" spans="2:26" outlineLevel="1" x14ac:dyDescent="0.25">
      <c r="B184" s="4" t="s">
        <v>26</v>
      </c>
      <c r="C184" s="5">
        <f>IFERROR(INDEX('[1]Table 38'!C$14:C$19,MATCH($B184,'[1]Table 38'!$B$14:$B$19,0))*1000-C116-C82,0)</f>
        <v>0</v>
      </c>
      <c r="D184" s="5">
        <f>IFERROR(INDEX('[1]Table 38'!D$14:D$19,MATCH($B184,'[1]Table 38'!$B$14:$B$19,0))*1000-D116-D82,0)</f>
        <v>0</v>
      </c>
      <c r="E184" s="5">
        <f>IFERROR(INDEX('[1]Table 38'!E$14:E$19,MATCH($B184,'[1]Table 38'!$B$14:$B$19,0))*1000-E116-E82,0)</f>
        <v>0</v>
      </c>
      <c r="F184" s="5">
        <f>IFERROR(INDEX('[1]Table 38'!F$14:F$19,MATCH($B184,'[1]Table 38'!$B$14:$B$19,0))*1000-F116-F82,0)</f>
        <v>0</v>
      </c>
      <c r="G184" s="5">
        <f>IFERROR(INDEX('[1]Table 38'!G$14:G$19,MATCH($B184,'[1]Table 38'!$B$14:$B$19,0))*1000-G116-G82,0)</f>
        <v>0</v>
      </c>
      <c r="H184" s="5">
        <f>IFERROR(INDEX('[1]Table 38'!H$14:H$19,MATCH($B184,'[1]Table 38'!$B$14:$B$19,0))*1000-H116-H82,0)</f>
        <v>0</v>
      </c>
      <c r="I184" s="5">
        <f>IFERROR(INDEX('[1]Table 38'!I$14:I$19,MATCH($B184,'[1]Table 38'!$B$14:$B$19,0))*1000-I116-I82,0)</f>
        <v>0</v>
      </c>
      <c r="J184" s="5">
        <f>IFERROR(INDEX('[1]Table 38'!J$14:J$19,MATCH($B184,'[1]Table 38'!$B$14:$B$19,0))*1000-J116-J82,0)</f>
        <v>0</v>
      </c>
      <c r="K184" s="5">
        <f>IFERROR(INDEX('[1]Table 38'!K$14:K$19,MATCH($B184,'[1]Table 38'!$B$14:$B$19,0))*1000-K116-K82,0)</f>
        <v>0</v>
      </c>
      <c r="L184" s="5">
        <f>IFERROR(INDEX('[1]Table 38'!L$14:L$19,MATCH($B184,'[1]Table 38'!$B$14:$B$19,0))*1000-L116-L82,0)</f>
        <v>0</v>
      </c>
      <c r="M184" s="5">
        <f>IFERROR(INDEX('[1]Table 38'!M$14:M$19,MATCH($B184,'[1]Table 38'!$B$14:$B$19,0))*1000-M116-M82,0)</f>
        <v>0</v>
      </c>
      <c r="N184" s="5">
        <f>IFERROR(INDEX('[1]Table 38'!N$14:N$19,MATCH($B184,'[1]Table 38'!$B$14:$B$19,0))*1000-N116-N82,0)</f>
        <v>0</v>
      </c>
      <c r="O184" s="5">
        <f>IFERROR(INDEX('[1]Table 38'!O$14:O$19,MATCH($B184,'[1]Table 38'!$B$14:$B$19,0))*1000-O116-O82,0)</f>
        <v>0</v>
      </c>
      <c r="P184" s="5">
        <f>IFERROR(INDEX('[1]Table 38'!P$14:P$19,MATCH($B184,'[1]Table 38'!$B$14:$B$19,0))*1000-P116-P82,0)</f>
        <v>0</v>
      </c>
      <c r="Q184" s="5">
        <f>IFERROR(INDEX('[1]Table 38'!Q$14:Q$19,MATCH($B184,'[1]Table 38'!$B$14:$B$19,0))*1000-Q116-Q82,0)</f>
        <v>0</v>
      </c>
      <c r="R184" s="5">
        <f>IFERROR(INDEX('[1]Table 38'!R$14:R$19,MATCH($B184,'[1]Table 38'!$B$14:$B$19,0))*1000-R116-R82,0)</f>
        <v>0</v>
      </c>
      <c r="S184" s="5">
        <f>IFERROR(INDEX('[1]Table 38'!S$14:S$19,MATCH($B184,'[1]Table 38'!$B$14:$B$19,0))*1000-S116-S82,0)</f>
        <v>0</v>
      </c>
      <c r="T184" s="5">
        <f>IFERROR(INDEX('[1]Table 38'!T$14:T$19,MATCH($B184,'[1]Table 38'!$B$14:$B$19,0))*1000-T116-T82,0)</f>
        <v>0</v>
      </c>
      <c r="U184" s="5">
        <f>IFERROR(INDEX('[1]Table 38'!U$14:U$19,MATCH($B184,'[1]Table 38'!$B$14:$B$19,0))*1000-U116-U82,0)</f>
        <v>0</v>
      </c>
      <c r="V184" s="5">
        <f>IFERROR(INDEX('[1]Table 38'!V$14:V$19,MATCH($B184,'[1]Table 38'!$B$14:$B$19,0))*1000-V116-V82,0)</f>
        <v>0</v>
      </c>
      <c r="W184" s="5">
        <f>IFERROR(INDEX('[1]Table 38'!W$14:W$19,MATCH($B184,'[1]Table 38'!$B$14:$B$19,0))*1000-W116-W82,0)</f>
        <v>0</v>
      </c>
      <c r="Z184" s="23" t="s">
        <v>32</v>
      </c>
    </row>
    <row r="185" spans="2:26" outlineLevel="1" x14ac:dyDescent="0.25">
      <c r="B185" s="4" t="s">
        <v>25</v>
      </c>
      <c r="C185" s="5">
        <f>IFERROR(INDEX('[1]Table 38'!C$14:C$19,MATCH($B185,'[1]Table 38'!$B$14:$B$19,0))*1000-C117-C83,0)</f>
        <v>9.9999998928979039E-4</v>
      </c>
      <c r="D185" s="5">
        <f>IFERROR(INDEX('[1]Table 38'!D$14:D$19,MATCH($B185,'[1]Table 38'!$B$14:$B$19,0))*1000-D117-D83,0)</f>
        <v>-2.9103830456733704E-11</v>
      </c>
      <c r="E185" s="5">
        <f>IFERROR(INDEX('[1]Table 38'!E$14:E$19,MATCH($B185,'[1]Table 38'!$B$14:$B$19,0))*1000-E117-E83,0)</f>
        <v>0</v>
      </c>
      <c r="F185" s="5">
        <f>IFERROR(INDEX('[1]Table 38'!F$14:F$19,MATCH($B185,'[1]Table 38'!$B$14:$B$19,0))*1000-F117-F83,0)</f>
        <v>2.9103830456733704E-11</v>
      </c>
      <c r="G185" s="5">
        <f>IFERROR(INDEX('[1]Table 38'!G$14:G$19,MATCH($B185,'[1]Table 38'!$B$14:$B$19,0))*1000-G117-G83,0)</f>
        <v>9.9999998928979039E-4</v>
      </c>
      <c r="H185" s="5">
        <f>IFERROR(INDEX('[1]Table 38'!H$14:H$19,MATCH($B185,'[1]Table 38'!$B$14:$B$19,0))*1000-H117-H83,0)</f>
        <v>0</v>
      </c>
      <c r="I185" s="5">
        <f>IFERROR(INDEX('[1]Table 38'!I$14:I$19,MATCH($B185,'[1]Table 38'!$B$14:$B$19,0))*1000-I117-I83,0)</f>
        <v>2.9103830456733704E-11</v>
      </c>
      <c r="J185" s="5">
        <f>IFERROR(INDEX('[1]Table 38'!J$14:J$19,MATCH($B185,'[1]Table 38'!$B$14:$B$19,0))*1000-J117-J83,0)</f>
        <v>1.0000000183936208E-3</v>
      </c>
      <c r="K185" s="5">
        <f>IFERROR(INDEX('[1]Table 38'!K$14:K$19,MATCH($B185,'[1]Table 38'!$B$14:$B$19,0))*1000-K117-K83,0)</f>
        <v>-9.9999998928979039E-4</v>
      </c>
      <c r="L185" s="5">
        <f>IFERROR(INDEX('[1]Table 38'!L$14:L$19,MATCH($B185,'[1]Table 38'!$B$14:$B$19,0))*1000-L117-L83,0)</f>
        <v>0</v>
      </c>
      <c r="M185" s="5">
        <f>IFERROR(INDEX('[1]Table 38'!M$14:M$19,MATCH($B185,'[1]Table 38'!$B$14:$B$19,0))*1000-M117-M83,0)</f>
        <v>-1.0000000474974513E-3</v>
      </c>
      <c r="N185" s="5">
        <f>IFERROR(INDEX('[1]Table 38'!N$14:N$19,MATCH($B185,'[1]Table 38'!$B$14:$B$19,0))*1000-N117-N83,0)</f>
        <v>5.8207660913467407E-11</v>
      </c>
      <c r="O185" s="5">
        <f>IFERROR(INDEX('[1]Table 38'!O$14:O$19,MATCH($B185,'[1]Table 38'!$B$14:$B$19,0))*1000-O117-O83,0)</f>
        <v>-1.0000000183936208E-3</v>
      </c>
      <c r="P185" s="5">
        <f>IFERROR(INDEX('[1]Table 38'!P$14:P$19,MATCH($B185,'[1]Table 38'!$B$14:$B$19,0))*1000-P117-P83,0)</f>
        <v>-2.9103830456733704E-11</v>
      </c>
      <c r="Q185" s="5">
        <f>IFERROR(INDEX('[1]Table 38'!Q$14:Q$19,MATCH($B185,'[1]Table 38'!$B$14:$B$19,0))*1000-Q117-Q83,0)</f>
        <v>-2.9103830456733704E-11</v>
      </c>
      <c r="R185" s="5">
        <f>IFERROR(INDEX('[1]Table 38'!R$14:R$19,MATCH($B185,'[1]Table 38'!$B$14:$B$19,0))*1000-R117-R83,0)</f>
        <v>-5.8207660913467407E-11</v>
      </c>
      <c r="S185" s="5">
        <f>IFERROR(INDEX('[1]Table 38'!S$14:S$19,MATCH($B185,'[1]Table 38'!$B$14:$B$19,0))*1000-S117-S83,0)</f>
        <v>0</v>
      </c>
      <c r="T185" s="5">
        <f>IFERROR(INDEX('[1]Table 38'!T$14:T$19,MATCH($B185,'[1]Table 38'!$B$14:$B$19,0))*1000-T117-T83,0)</f>
        <v>-1.0000000183936208E-3</v>
      </c>
      <c r="U185" s="5">
        <f>IFERROR(INDEX('[1]Table 38'!U$14:U$19,MATCH($B185,'[1]Table 38'!$B$14:$B$19,0))*1000-U117-U83,0)</f>
        <v>0</v>
      </c>
      <c r="V185" s="5">
        <f>IFERROR(INDEX('[1]Table 38'!V$14:V$19,MATCH($B185,'[1]Table 38'!$B$14:$B$19,0))*1000-V117-V83,0)</f>
        <v>-2.9103830456733704E-11</v>
      </c>
      <c r="W185" s="5">
        <f>IFERROR(INDEX('[1]Table 38'!W$14:W$19,MATCH($B185,'[1]Table 38'!$B$14:$B$19,0))*1000-W117-W83,0)</f>
        <v>2.9103830456733704E-11</v>
      </c>
      <c r="Z185" s="23" t="s">
        <v>32</v>
      </c>
    </row>
    <row r="186" spans="2:26" outlineLevel="1" x14ac:dyDescent="0.25">
      <c r="B186" s="4" t="s">
        <v>0</v>
      </c>
      <c r="C186" s="5">
        <f>IFERROR(INDEX('[1]Table 38'!C$14:C$19,MATCH($B186,'[1]Table 38'!$B$14:$B$19,0))*1000-C118-C84,0)</f>
        <v>0</v>
      </c>
      <c r="D186" s="5">
        <f>IFERROR(INDEX('[1]Table 38'!D$14:D$19,MATCH($B186,'[1]Table 38'!$B$14:$B$19,0))*1000-D118-D84,0)</f>
        <v>0</v>
      </c>
      <c r="E186" s="5">
        <f>IFERROR(INDEX('[1]Table 38'!E$14:E$19,MATCH($B186,'[1]Table 38'!$B$14:$B$19,0))*1000-E118-E84,0)</f>
        <v>0</v>
      </c>
      <c r="F186" s="5">
        <f>IFERROR(INDEX('[1]Table 38'!F$14:F$19,MATCH($B186,'[1]Table 38'!$B$14:$B$19,0))*1000-F118-F84,0)</f>
        <v>0</v>
      </c>
      <c r="G186" s="5">
        <f>IFERROR(INDEX('[1]Table 38'!G$14:G$19,MATCH($B186,'[1]Table 38'!$B$14:$B$19,0))*1000-G118-G84,0)</f>
        <v>0</v>
      </c>
      <c r="H186" s="5">
        <f>IFERROR(INDEX('[1]Table 38'!H$14:H$19,MATCH($B186,'[1]Table 38'!$B$14:$B$19,0))*1000-H118-H84,0)</f>
        <v>0</v>
      </c>
      <c r="I186" s="5">
        <f>IFERROR(INDEX('[1]Table 38'!I$14:I$19,MATCH($B186,'[1]Table 38'!$B$14:$B$19,0))*1000-I118-I84,0)</f>
        <v>0</v>
      </c>
      <c r="J186" s="5">
        <f>IFERROR(INDEX('[1]Table 38'!J$14:J$19,MATCH($B186,'[1]Table 38'!$B$14:$B$19,0))*1000-J118-J84,0)</f>
        <v>0</v>
      </c>
      <c r="K186" s="5">
        <f>IFERROR(INDEX('[1]Table 38'!K$14:K$19,MATCH($B186,'[1]Table 38'!$B$14:$B$19,0))*1000-K118-K84,0)</f>
        <v>-9.9999999929423211E-4</v>
      </c>
      <c r="L186" s="5">
        <f>IFERROR(INDEX('[1]Table 38'!L$14:L$19,MATCH($B186,'[1]Table 38'!$B$14:$B$19,0))*1000-L118-L84,0)</f>
        <v>9.0949470177292824E-13</v>
      </c>
      <c r="M186" s="5">
        <f>IFERROR(INDEX('[1]Table 38'!M$14:M$19,MATCH($B186,'[1]Table 38'!$B$14:$B$19,0))*1000-M118-M84,0)</f>
        <v>9.0949470177292824E-13</v>
      </c>
      <c r="N186" s="5">
        <f>IFERROR(INDEX('[1]Table 38'!N$14:N$19,MATCH($B186,'[1]Table 38'!$B$14:$B$19,0))*1000-N118-N84,0)</f>
        <v>-9.0949470177292824E-13</v>
      </c>
      <c r="O186" s="5">
        <f>IFERROR(INDEX('[1]Table 38'!O$14:O$19,MATCH($B186,'[1]Table 38'!$B$14:$B$19,0))*1000-O118-O84,0)</f>
        <v>9.9999999838473741E-4</v>
      </c>
      <c r="P186" s="5">
        <f>IFERROR(INDEX('[1]Table 38'!P$14:P$19,MATCH($B186,'[1]Table 38'!$B$14:$B$19,0))*1000-P118-P84,0)</f>
        <v>9.0949470177292824E-13</v>
      </c>
      <c r="Q186" s="5">
        <f>IFERROR(INDEX('[1]Table 38'!Q$14:Q$19,MATCH($B186,'[1]Table 38'!$B$14:$B$19,0))*1000-Q118-Q84,0)</f>
        <v>0</v>
      </c>
      <c r="R186" s="5">
        <f>IFERROR(INDEX('[1]Table 38'!R$14:R$19,MATCH($B186,'[1]Table 38'!$B$14:$B$19,0))*1000-R118-R84,0)</f>
        <v>0</v>
      </c>
      <c r="S186" s="5">
        <f>IFERROR(INDEX('[1]Table 38'!S$14:S$19,MATCH($B186,'[1]Table 38'!$B$14:$B$19,0))*1000-S118-S84,0)</f>
        <v>0</v>
      </c>
      <c r="T186" s="5">
        <f>IFERROR(INDEX('[1]Table 38'!T$14:T$19,MATCH($B186,'[1]Table 38'!$B$14:$B$19,0))*1000-T118-T84,0)</f>
        <v>0</v>
      </c>
      <c r="U186" s="5">
        <f>IFERROR(INDEX('[1]Table 38'!U$14:U$19,MATCH($B186,'[1]Table 38'!$B$14:$B$19,0))*1000-U118-U84,0)</f>
        <v>0</v>
      </c>
      <c r="V186" s="5">
        <f>IFERROR(INDEX('[1]Table 38'!V$14:V$19,MATCH($B186,'[1]Table 38'!$B$14:$B$19,0))*1000-V118-V84,0)</f>
        <v>0</v>
      </c>
      <c r="W186" s="5">
        <f>IFERROR(INDEX('[1]Table 38'!W$14:W$19,MATCH($B186,'[1]Table 38'!$B$14:$B$19,0))*1000-W118-W84,0)</f>
        <v>0</v>
      </c>
      <c r="Z186" s="23" t="s">
        <v>32</v>
      </c>
    </row>
    <row r="187" spans="2:26" outlineLevel="1" x14ac:dyDescent="0.25">
      <c r="B187" s="4" t="s">
        <v>27</v>
      </c>
      <c r="C187" s="5">
        <f>IFERROR(INDEX('[1]Table 38'!C$14:C$19,MATCH($B187,'[1]Table 38'!$B$14:$B$19,0))*1000-C119-C85,0)</f>
        <v>0</v>
      </c>
      <c r="D187" s="5">
        <f>IFERROR(INDEX('[1]Table 38'!D$14:D$19,MATCH($B187,'[1]Table 38'!$B$14:$B$19,0))*1000-D119-D85,0)</f>
        <v>0</v>
      </c>
      <c r="E187" s="5">
        <f>IFERROR(INDEX('[1]Table 38'!E$14:E$19,MATCH($B187,'[1]Table 38'!$B$14:$B$19,0))*1000-E119-E85,0)</f>
        <v>0</v>
      </c>
      <c r="F187" s="5">
        <f>IFERROR(INDEX('[1]Table 38'!F$14:F$19,MATCH($B187,'[1]Table 38'!$B$14:$B$19,0))*1000-F119-F85,0)</f>
        <v>0</v>
      </c>
      <c r="G187" s="5">
        <f>IFERROR(INDEX('[1]Table 38'!G$14:G$19,MATCH($B187,'[1]Table 38'!$B$14:$B$19,0))*1000-G119-G85,0)</f>
        <v>0</v>
      </c>
      <c r="H187" s="5">
        <f>IFERROR(INDEX('[1]Table 38'!H$14:H$19,MATCH($B187,'[1]Table 38'!$B$14:$B$19,0))*1000-H119-H85,0)</f>
        <v>0</v>
      </c>
      <c r="I187" s="5">
        <f>IFERROR(INDEX('[1]Table 38'!I$14:I$19,MATCH($B187,'[1]Table 38'!$B$14:$B$19,0))*1000-I119-I85,0)</f>
        <v>0</v>
      </c>
      <c r="J187" s="5">
        <f>IFERROR(INDEX('[1]Table 38'!J$14:J$19,MATCH($B187,'[1]Table 38'!$B$14:$B$19,0))*1000-J119-J85,0)</f>
        <v>0</v>
      </c>
      <c r="K187" s="5">
        <f>IFERROR(INDEX('[1]Table 38'!K$14:K$19,MATCH($B187,'[1]Table 38'!$B$14:$B$19,0))*1000-K119-K85,0)</f>
        <v>0</v>
      </c>
      <c r="L187" s="5">
        <f>IFERROR(INDEX('[1]Table 38'!L$14:L$19,MATCH($B187,'[1]Table 38'!$B$14:$B$19,0))*1000-L119-L85,0)</f>
        <v>0</v>
      </c>
      <c r="M187" s="5">
        <f>IFERROR(INDEX('[1]Table 38'!M$14:M$19,MATCH($B187,'[1]Table 38'!$B$14:$B$19,0))*1000-M119-M85,0)</f>
        <v>0</v>
      </c>
      <c r="N187" s="5">
        <f>IFERROR(INDEX('[1]Table 38'!N$14:N$19,MATCH($B187,'[1]Table 38'!$B$14:$B$19,0))*1000-N119-N85,0)</f>
        <v>0</v>
      </c>
      <c r="O187" s="5">
        <f>IFERROR(INDEX('[1]Table 38'!O$14:O$19,MATCH($B187,'[1]Table 38'!$B$14:$B$19,0))*1000-O119-O85,0)</f>
        <v>0</v>
      </c>
      <c r="P187" s="5">
        <f>IFERROR(INDEX('[1]Table 38'!P$14:P$19,MATCH($B187,'[1]Table 38'!$B$14:$B$19,0))*1000-P119-P85,0)</f>
        <v>0</v>
      </c>
      <c r="Q187" s="5">
        <f>IFERROR(INDEX('[1]Table 38'!Q$14:Q$19,MATCH($B187,'[1]Table 38'!$B$14:$B$19,0))*1000-Q119-Q85,0)</f>
        <v>0</v>
      </c>
      <c r="R187" s="5">
        <f>IFERROR(INDEX('[1]Table 38'!R$14:R$19,MATCH($B187,'[1]Table 38'!$B$14:$B$19,0))*1000-R119-R85,0)</f>
        <v>0</v>
      </c>
      <c r="S187" s="5">
        <f>IFERROR(INDEX('[1]Table 38'!S$14:S$19,MATCH($B187,'[1]Table 38'!$B$14:$B$19,0))*1000-S119-S85,0)</f>
        <v>0</v>
      </c>
      <c r="T187" s="5">
        <f>IFERROR(INDEX('[1]Table 38'!T$14:T$19,MATCH($B187,'[1]Table 38'!$B$14:$B$19,0))*1000-T119-T85,0)</f>
        <v>0</v>
      </c>
      <c r="U187" s="5">
        <f>IFERROR(INDEX('[1]Table 38'!U$14:U$19,MATCH($B187,'[1]Table 38'!$B$14:$B$19,0))*1000-U119-U85,0)</f>
        <v>0</v>
      </c>
      <c r="V187" s="5">
        <f>IFERROR(INDEX('[1]Table 38'!V$14:V$19,MATCH($B187,'[1]Table 38'!$B$14:$B$19,0))*1000-V119-V85,0)</f>
        <v>0</v>
      </c>
      <c r="W187" s="5">
        <f>IFERROR(INDEX('[1]Table 38'!W$14:W$19,MATCH($B187,'[1]Table 38'!$B$14:$B$19,0))*1000-W119-W85,0)</f>
        <v>0</v>
      </c>
      <c r="Z187" s="23" t="s">
        <v>32</v>
      </c>
    </row>
    <row r="188" spans="2:26" outlineLevel="1" x14ac:dyDescent="0.25">
      <c r="B188" s="4" t="s">
        <v>28</v>
      </c>
      <c r="C188" s="5">
        <f>IFERROR(INDEX('[1]Table 38'!C$14:C$19,MATCH($B188,'[1]Table 38'!$B$14:$B$19,0))*1000-C120-C86,0)</f>
        <v>36.134</v>
      </c>
      <c r="D188" s="5">
        <f>IFERROR(INDEX('[1]Table 38'!D$14:D$19,MATCH($B188,'[1]Table 38'!$B$14:$B$19,0))*1000-D120-D86,0)</f>
        <v>62.18399999999999</v>
      </c>
      <c r="E188" s="5">
        <f>IFERROR(INDEX('[1]Table 38'!E$14:E$19,MATCH($B188,'[1]Table 38'!$B$14:$B$19,0))*1000-E120-E86,0)</f>
        <v>56.848000000000006</v>
      </c>
      <c r="F188" s="5">
        <f>IFERROR(INDEX('[1]Table 38'!F$14:F$19,MATCH($B188,'[1]Table 38'!$B$14:$B$19,0))*1000-F120-F86,0)</f>
        <v>68.372</v>
      </c>
      <c r="G188" s="5">
        <f>IFERROR(INDEX('[1]Table 38'!G$14:G$19,MATCH($B188,'[1]Table 38'!$B$14:$B$19,0))*1000-G120-G86,0)</f>
        <v>70.968000000000018</v>
      </c>
      <c r="H188" s="5">
        <f>IFERROR(INDEX('[1]Table 38'!H$14:H$19,MATCH($B188,'[1]Table 38'!$B$14:$B$19,0))*1000-H120-H86,0)</f>
        <v>75.438000000000002</v>
      </c>
      <c r="I188" s="7">
        <f>AVERAGE($L188,$H188)</f>
        <v>70.816000000000003</v>
      </c>
      <c r="J188" s="7">
        <f>AVERAGE($L188,$H188)</f>
        <v>70.816000000000003</v>
      </c>
      <c r="K188" s="7">
        <f>AVERAGE($L188,$H188)</f>
        <v>70.816000000000003</v>
      </c>
      <c r="L188" s="5">
        <f>IFERROR(INDEX('[1]Table 38'!L$14:L$19,MATCH($B188,'[1]Table 38'!$B$14:$B$19,0))*1000-L120-L86,0)</f>
        <v>66.193999999999988</v>
      </c>
      <c r="M188" s="5">
        <f>IFERROR(INDEX('[1]Table 38'!M$14:M$19,MATCH($B188,'[1]Table 38'!$B$14:$B$19,0))*1000-M120-M86,0)</f>
        <v>99.010999999999967</v>
      </c>
      <c r="N188" s="5">
        <f>IFERROR(INDEX('[1]Table 38'!N$14:N$19,MATCH($B188,'[1]Table 38'!$B$14:$B$19,0))*1000-N120-N86,0)</f>
        <v>148.51600000000002</v>
      </c>
      <c r="O188" s="5">
        <f>IFERROR(INDEX('[1]Table 38'!O$14:O$19,MATCH($B188,'[1]Table 38'!$B$14:$B$19,0))*1000-O120-O86,0)</f>
        <v>148.18100000000001</v>
      </c>
      <c r="P188" s="5">
        <f>IFERROR(INDEX('[1]Table 38'!P$14:P$19,MATCH($B188,'[1]Table 38'!$B$14:$B$19,0))*1000-P120-P86,0)</f>
        <v>139.70600000000002</v>
      </c>
      <c r="Q188" s="5">
        <f>IFERROR(INDEX('[1]Table 38'!Q$14:Q$19,MATCH($B188,'[1]Table 38'!$B$14:$B$19,0))*1000-Q120-Q86,0)</f>
        <v>220.00700000000001</v>
      </c>
      <c r="R188" s="5">
        <f>IFERROR(INDEX('[1]Table 38'!R$14:R$19,MATCH($B188,'[1]Table 38'!$B$14:$B$19,0))*1000-R120-R86,0)</f>
        <v>267.12900000000002</v>
      </c>
      <c r="S188" s="5">
        <f>IFERROR(INDEX('[1]Table 38'!S$14:S$19,MATCH($B188,'[1]Table 38'!$B$14:$B$19,0))*1000-S120-S86,0)</f>
        <v>282.39499999999998</v>
      </c>
      <c r="T188" s="5">
        <f>IFERROR(INDEX('[1]Table 38'!T$14:T$19,MATCH($B188,'[1]Table 38'!$B$14:$B$19,0))*1000-T120-T86,0)</f>
        <v>296.72900000000004</v>
      </c>
      <c r="U188" s="5">
        <f>IFERROR(INDEX('[1]Table 38'!U$14:U$19,MATCH($B188,'[1]Table 38'!$B$14:$B$19,0))*1000-U120-U86,0)</f>
        <v>667.0680000000001</v>
      </c>
      <c r="V188" s="5">
        <f>IFERROR(INDEX('[1]Table 38'!V$14:V$19,MATCH($B188,'[1]Table 38'!$B$14:$B$19,0))*1000-V120-V86,0)</f>
        <v>888.44100000000003</v>
      </c>
      <c r="W188" s="5">
        <f>IFERROR(INDEX('[1]Table 38'!W$14:W$19,MATCH($B188,'[1]Table 38'!$B$14:$B$19,0))*1000-W120-W86,0)</f>
        <v>571.72399999999993</v>
      </c>
      <c r="Z188" s="23" t="s">
        <v>32</v>
      </c>
    </row>
    <row r="189" spans="2:26" outlineLevel="1" x14ac:dyDescent="0.25">
      <c r="B189" s="4" t="s">
        <v>22</v>
      </c>
      <c r="C189" s="5">
        <f>IFERROR(INDEX('[1]Table 38'!C$14:C$19,MATCH($B189,'[1]Table 38'!$B$14:$B$19,0))*1000-C121-C87,0)</f>
        <v>0</v>
      </c>
      <c r="D189" s="5">
        <f>IFERROR(INDEX('[1]Table 38'!D$14:D$19,MATCH($B189,'[1]Table 38'!$B$14:$B$19,0))*1000-D121-D87,0)</f>
        <v>0</v>
      </c>
      <c r="E189" s="5">
        <f>IFERROR(INDEX('[1]Table 38'!E$14:E$19,MATCH($B189,'[1]Table 38'!$B$14:$B$19,0))*1000-E121-E87,0)</f>
        <v>0</v>
      </c>
      <c r="F189" s="5">
        <f>IFERROR(INDEX('[1]Table 38'!F$14:F$19,MATCH($B189,'[1]Table 38'!$B$14:$B$19,0))*1000-F121-F87,0)</f>
        <v>0</v>
      </c>
      <c r="G189" s="5">
        <f>IFERROR(INDEX('[1]Table 38'!G$14:G$19,MATCH($B189,'[1]Table 38'!$B$14:$B$19,0))*1000-G121-G87,0)</f>
        <v>0</v>
      </c>
      <c r="H189" s="5">
        <f>IFERROR(INDEX('[1]Table 38'!H$14:H$19,MATCH($B189,'[1]Table 38'!$B$14:$B$19,0))*1000-H121-H87,0)</f>
        <v>0</v>
      </c>
      <c r="I189" s="5">
        <f>IFERROR(INDEX('[1]Table 38'!I$14:I$19,MATCH($B189,'[1]Table 38'!$B$14:$B$19,0))*1000-I121-I87,0)</f>
        <v>0</v>
      </c>
      <c r="J189" s="5">
        <f>IFERROR(INDEX('[1]Table 38'!J$14:J$19,MATCH($B189,'[1]Table 38'!$B$14:$B$19,0))*1000-J121-J87,0)</f>
        <v>0</v>
      </c>
      <c r="K189" s="5">
        <f>IFERROR(INDEX('[1]Table 38'!K$14:K$19,MATCH($B189,'[1]Table 38'!$B$14:$B$19,0))*1000-K121-K87,0)</f>
        <v>0</v>
      </c>
      <c r="L189" s="5">
        <f>IFERROR(INDEX('[1]Table 38'!L$14:L$19,MATCH($B189,'[1]Table 38'!$B$14:$B$19,0))*1000-L121-L87,0)</f>
        <v>0</v>
      </c>
      <c r="M189" s="5">
        <f>IFERROR(INDEX('[1]Table 38'!M$14:M$19,MATCH($B189,'[1]Table 38'!$B$14:$B$19,0))*1000-M121-M87,0)</f>
        <v>0</v>
      </c>
      <c r="N189" s="5">
        <f>IFERROR(INDEX('[1]Table 38'!N$14:N$19,MATCH($B189,'[1]Table 38'!$B$14:$B$19,0))*1000-N121-N87,0)</f>
        <v>0</v>
      </c>
      <c r="O189" s="5">
        <f>IFERROR(INDEX('[1]Table 38'!O$14:O$19,MATCH($B189,'[1]Table 38'!$B$14:$B$19,0))*1000-O121-O87,0)</f>
        <v>0</v>
      </c>
      <c r="P189" s="5">
        <f>IFERROR(INDEX('[1]Table 38'!P$14:P$19,MATCH($B189,'[1]Table 38'!$B$14:$B$19,0))*1000-P121-P87,0)</f>
        <v>0</v>
      </c>
      <c r="Q189" s="5">
        <f>IFERROR(INDEX('[1]Table 38'!Q$14:Q$19,MATCH($B189,'[1]Table 38'!$B$14:$B$19,0))*1000-Q121-Q87,0)</f>
        <v>0</v>
      </c>
      <c r="R189" s="5">
        <f>IFERROR(INDEX('[1]Table 38'!R$14:R$19,MATCH($B189,'[1]Table 38'!$B$14:$B$19,0))*1000-R121-R87,0)</f>
        <v>0</v>
      </c>
      <c r="S189" s="5">
        <f>IFERROR(INDEX('[1]Table 38'!S$14:S$19,MATCH($B189,'[1]Table 38'!$B$14:$B$19,0))*1000-S121-S87,0)</f>
        <v>0</v>
      </c>
      <c r="T189" s="5">
        <f>IFERROR(INDEX('[1]Table 38'!T$14:T$19,MATCH($B189,'[1]Table 38'!$B$14:$B$19,0))*1000-T121-T87,0)</f>
        <v>0</v>
      </c>
      <c r="U189" s="5">
        <f>IFERROR(INDEX('[1]Table 38'!U$14:U$19,MATCH($B189,'[1]Table 38'!$B$14:$B$19,0))*1000-U121-U87,0)</f>
        <v>0</v>
      </c>
      <c r="V189" s="5">
        <f>IFERROR(INDEX('[1]Table 38'!V$14:V$19,MATCH($B189,'[1]Table 38'!$B$14:$B$19,0))*1000-V121-V87,0)</f>
        <v>0</v>
      </c>
      <c r="W189" s="5">
        <f>IFERROR(INDEX('[1]Table 38'!W$14:W$19,MATCH($B189,'[1]Table 38'!$B$14:$B$19,0))*1000-W121-W87,0)</f>
        <v>0</v>
      </c>
      <c r="Z189" s="23" t="s">
        <v>32</v>
      </c>
    </row>
    <row r="190" spans="2:26" outlineLevel="1" x14ac:dyDescent="0.25">
      <c r="B190" s="4" t="s">
        <v>1</v>
      </c>
      <c r="C190" s="5">
        <f>IFERROR(INDEX('[1]Table 38'!C$14:C$19,MATCH($B190,'[1]Table 38'!$B$14:$B$19,0))*1000-C122-C88,0)</f>
        <v>784.44400000000041</v>
      </c>
      <c r="D190" s="5">
        <f>IFERROR(INDEX('[1]Table 38'!D$14:D$19,MATCH($B190,'[1]Table 38'!$B$14:$B$19,0))*1000-D122-D88,0)</f>
        <v>1049.1469999999999</v>
      </c>
      <c r="E190" s="5">
        <f>IFERROR(INDEX('[1]Table 38'!E$14:E$19,MATCH($B190,'[1]Table 38'!$B$14:$B$19,0))*1000-E122-E88,0)</f>
        <v>666.20700000000033</v>
      </c>
      <c r="F190" s="5">
        <f>IFERROR(INDEX('[1]Table 38'!F$14:F$19,MATCH($B190,'[1]Table 38'!$B$14:$B$19,0))*1000-F122-F88,0)</f>
        <v>986.90800000000036</v>
      </c>
      <c r="G190" s="5">
        <f>IFERROR(INDEX('[1]Table 38'!G$14:G$19,MATCH($B190,'[1]Table 38'!$B$14:$B$19,0))*1000-G122-G88,0)</f>
        <v>1335.3310000000001</v>
      </c>
      <c r="H190" s="5">
        <f>IFERROR(INDEX('[1]Table 38'!H$14:H$19,MATCH($B190,'[1]Table 38'!$B$14:$B$19,0))*1000-H122-H88,0)</f>
        <v>1080.1099999999992</v>
      </c>
      <c r="I190" s="7">
        <f>AVERAGE($L190,$H190)</f>
        <v>1201.8144999999993</v>
      </c>
      <c r="J190" s="7">
        <f>AVERAGE($L190,$H190)</f>
        <v>1201.8144999999993</v>
      </c>
      <c r="K190" s="7">
        <f>AVERAGE($L190,$H190)</f>
        <v>1201.8144999999993</v>
      </c>
      <c r="L190" s="5">
        <f>IFERROR(INDEX('[1]Table 38'!L$14:L$19,MATCH($B190,'[1]Table 38'!$B$14:$B$19,0))*1000-L122-L88,0)</f>
        <v>1323.5189999999993</v>
      </c>
      <c r="M190" s="5">
        <f>IFERROR(INDEX('[1]Table 38'!M$14:M$19,MATCH($B190,'[1]Table 38'!$B$14:$B$19,0))*1000-M122-M88,0)</f>
        <v>1106.2540000000008</v>
      </c>
      <c r="N190" s="5">
        <f>IFERROR(INDEX('[1]Table 38'!N$14:N$19,MATCH($B190,'[1]Table 38'!$B$14:$B$19,0))*1000-N122-N88,0)</f>
        <v>1068.7339999999995</v>
      </c>
      <c r="O190" s="5">
        <f>IFERROR(INDEX('[1]Table 38'!O$14:O$19,MATCH($B190,'[1]Table 38'!$B$14:$B$19,0))*1000-O122-O88,0)</f>
        <v>937.90800000000036</v>
      </c>
      <c r="P190" s="5">
        <f>IFERROR(INDEX('[1]Table 38'!P$14:P$19,MATCH($B190,'[1]Table 38'!$B$14:$B$19,0))*1000-P122-P88,0)</f>
        <v>705.14800000000014</v>
      </c>
      <c r="Q190" s="5">
        <f>IFERROR(INDEX('[1]Table 38'!Q$14:Q$19,MATCH($B190,'[1]Table 38'!$B$14:$B$19,0))*1000-Q122-Q88,0)</f>
        <v>578.65900000000056</v>
      </c>
      <c r="R190" s="5">
        <f>IFERROR(INDEX('[1]Table 38'!R$14:R$19,MATCH($B190,'[1]Table 38'!$B$14:$B$19,0))*1000-R122-R88,0)</f>
        <v>487.77900000000045</v>
      </c>
      <c r="S190" s="5">
        <f>IFERROR(INDEX('[1]Table 38'!S$14:S$19,MATCH($B190,'[1]Table 38'!$B$14:$B$19,0))*1000-S122-S88,0)</f>
        <v>461.54399999999987</v>
      </c>
      <c r="T190" s="5">
        <f>IFERROR(INDEX('[1]Table 38'!T$14:T$19,MATCH($B190,'[1]Table 38'!$B$14:$B$19,0))*1000-T122-T88,0)</f>
        <v>411.05399999999918</v>
      </c>
      <c r="U190" s="5">
        <f>IFERROR(INDEX('[1]Table 38'!U$14:U$19,MATCH($B190,'[1]Table 38'!$B$14:$B$19,0))*1000-U122-U88,0)</f>
        <v>467.41700000000037</v>
      </c>
      <c r="V190" s="5">
        <f>IFERROR(INDEX('[1]Table 38'!V$14:V$19,MATCH($B190,'[1]Table 38'!$B$14:$B$19,0))*1000-V122-V88,0)</f>
        <v>451.24599999999919</v>
      </c>
      <c r="W190" s="5">
        <f>IFERROR(INDEX('[1]Table 38'!W$14:W$19,MATCH($B190,'[1]Table 38'!$B$14:$B$19,0))*1000-W122-W88,0)</f>
        <v>308.34800000000087</v>
      </c>
      <c r="Z190" s="23" t="s">
        <v>32</v>
      </c>
    </row>
    <row r="191" spans="2:26" outlineLevel="1" x14ac:dyDescent="0.25">
      <c r="B191" s="16" t="s">
        <v>13</v>
      </c>
      <c r="C191" s="21">
        <f t="shared" ref="C191:W191" si="78">SUM(C181:C190)</f>
        <v>409006.337</v>
      </c>
      <c r="D191" s="21">
        <f t="shared" si="78"/>
        <v>383851.45499999996</v>
      </c>
      <c r="E191" s="21">
        <f t="shared" si="78"/>
        <v>378443.53500000003</v>
      </c>
      <c r="F191" s="21">
        <f t="shared" si="78"/>
        <v>408080.60000000003</v>
      </c>
      <c r="G191" s="21">
        <f t="shared" si="78"/>
        <v>426519.07199999999</v>
      </c>
      <c r="H191" s="21">
        <f t="shared" si="78"/>
        <v>453247.26800000004</v>
      </c>
      <c r="I191" s="21">
        <f t="shared" si="78"/>
        <v>438163.50450000004</v>
      </c>
      <c r="J191" s="21">
        <f t="shared" si="78"/>
        <v>457687.43949999998</v>
      </c>
      <c r="K191" s="21">
        <f t="shared" si="78"/>
        <v>460440.33350000001</v>
      </c>
      <c r="L191" s="21">
        <f t="shared" si="78"/>
        <v>453071.34300000005</v>
      </c>
      <c r="M191" s="21">
        <f t="shared" si="78"/>
        <v>468352.42099999997</v>
      </c>
      <c r="N191" s="21">
        <f t="shared" si="78"/>
        <v>492174.53400000016</v>
      </c>
      <c r="O191" s="21">
        <f t="shared" si="78"/>
        <v>492975.04399999999</v>
      </c>
      <c r="P191" s="21">
        <f t="shared" si="78"/>
        <v>497442.5749999999</v>
      </c>
      <c r="Q191" s="21">
        <f t="shared" si="78"/>
        <v>500204.78800000006</v>
      </c>
      <c r="R191" s="21">
        <f t="shared" si="78"/>
        <v>472607.40999999992</v>
      </c>
      <c r="S191" s="21">
        <f t="shared" si="78"/>
        <v>442031.25500000006</v>
      </c>
      <c r="T191" s="21">
        <f t="shared" si="78"/>
        <v>467443.49200000003</v>
      </c>
      <c r="U191" s="21">
        <f t="shared" si="78"/>
        <v>489238.96600000007</v>
      </c>
      <c r="V191" s="21">
        <f t="shared" si="78"/>
        <v>488996.39599999989</v>
      </c>
      <c r="W191" s="21">
        <f t="shared" si="78"/>
        <v>454990.73200000002</v>
      </c>
    </row>
    <row r="192" spans="2:26" outlineLevel="1" x14ac:dyDescent="0.25">
      <c r="B192" s="29" t="s">
        <v>46</v>
      </c>
      <c r="C192" s="28">
        <f t="shared" ref="C192:W192" si="79">C191/C173/1000</f>
        <v>2.0202576522693584E-3</v>
      </c>
      <c r="D192" s="28">
        <f t="shared" si="79"/>
        <v>1.9904269474954753E-3</v>
      </c>
      <c r="E192" s="28">
        <f t="shared" si="79"/>
        <v>1.9574678031613856E-3</v>
      </c>
      <c r="F192" s="28">
        <f t="shared" si="79"/>
        <v>1.9270283684618354E-3</v>
      </c>
      <c r="G192" s="28">
        <f t="shared" si="79"/>
        <v>1.8964004678873403E-3</v>
      </c>
      <c r="H192" s="28">
        <f t="shared" si="79"/>
        <v>1.9404122211636424E-3</v>
      </c>
      <c r="I192" s="28">
        <f t="shared" si="79"/>
        <v>1.9464891132345548E-3</v>
      </c>
      <c r="J192" s="28">
        <f t="shared" si="79"/>
        <v>2.035619965435415E-3</v>
      </c>
      <c r="K192" s="28">
        <f t="shared" si="79"/>
        <v>2.0573575278354452E-3</v>
      </c>
      <c r="L192" s="28">
        <f t="shared" si="79"/>
        <v>2.1726779451511414E-3</v>
      </c>
      <c r="M192" s="28">
        <f t="shared" si="79"/>
        <v>2.1119168413514882E-3</v>
      </c>
      <c r="N192" s="28">
        <f t="shared" si="79"/>
        <v>2.1248252027551004E-3</v>
      </c>
      <c r="O192" s="28">
        <f t="shared" si="79"/>
        <v>2.0413473759748908E-3</v>
      </c>
      <c r="P192" s="28">
        <f t="shared" si="79"/>
        <v>1.9787881986100208E-3</v>
      </c>
      <c r="Q192" s="28">
        <f t="shared" si="79"/>
        <v>1.8624934950918211E-3</v>
      </c>
      <c r="R192" s="28">
        <f t="shared" si="79"/>
        <v>1.7037295525344142E-3</v>
      </c>
      <c r="S192" s="28">
        <f t="shared" si="79"/>
        <v>1.4998565480557368E-3</v>
      </c>
      <c r="T192" s="28">
        <f t="shared" si="79"/>
        <v>1.5625202157001138E-3</v>
      </c>
      <c r="U192" s="28">
        <f t="shared" si="79"/>
        <v>1.8180963661274332E-3</v>
      </c>
      <c r="V192" s="28">
        <f t="shared" si="79"/>
        <v>1.7465670837206943E-3</v>
      </c>
      <c r="W192" s="28">
        <f t="shared" si="79"/>
        <v>1.7265187385207773E-3</v>
      </c>
    </row>
    <row r="193" spans="1:26" outlineLevel="1" x14ac:dyDescent="0.25"/>
    <row r="194" spans="1:26" outlineLevel="1" x14ac:dyDescent="0.25">
      <c r="B194" s="4" t="s">
        <v>23</v>
      </c>
      <c r="C194" s="12">
        <f t="shared" ref="C194:W194" si="80">IFERROR(C181/C191,0)</f>
        <v>0</v>
      </c>
      <c r="D194" s="12">
        <f t="shared" si="80"/>
        <v>0</v>
      </c>
      <c r="E194" s="12">
        <f t="shared" si="80"/>
        <v>0</v>
      </c>
      <c r="F194" s="12">
        <f t="shared" si="80"/>
        <v>0</v>
      </c>
      <c r="G194" s="12">
        <f t="shared" si="80"/>
        <v>0</v>
      </c>
      <c r="H194" s="12">
        <f t="shared" si="80"/>
        <v>0</v>
      </c>
      <c r="I194" s="12">
        <f t="shared" si="80"/>
        <v>0</v>
      </c>
      <c r="J194" s="12">
        <f t="shared" si="80"/>
        <v>0</v>
      </c>
      <c r="K194" s="12">
        <f t="shared" si="80"/>
        <v>0</v>
      </c>
      <c r="L194" s="12">
        <f t="shared" si="80"/>
        <v>0</v>
      </c>
      <c r="M194" s="12">
        <f t="shared" si="80"/>
        <v>0</v>
      </c>
      <c r="N194" s="12">
        <f t="shared" si="80"/>
        <v>0</v>
      </c>
      <c r="O194" s="12">
        <f t="shared" si="80"/>
        <v>0</v>
      </c>
      <c r="P194" s="12">
        <f t="shared" si="80"/>
        <v>0</v>
      </c>
      <c r="Q194" s="12">
        <f t="shared" si="80"/>
        <v>0</v>
      </c>
      <c r="R194" s="12">
        <f t="shared" si="80"/>
        <v>0</v>
      </c>
      <c r="S194" s="12">
        <f t="shared" si="80"/>
        <v>0</v>
      </c>
      <c r="T194" s="12">
        <f t="shared" si="80"/>
        <v>0</v>
      </c>
      <c r="U194" s="12">
        <f t="shared" si="80"/>
        <v>0</v>
      </c>
      <c r="V194" s="12">
        <f t="shared" si="80"/>
        <v>0</v>
      </c>
      <c r="W194" s="12">
        <f t="shared" si="80"/>
        <v>0</v>
      </c>
    </row>
    <row r="195" spans="1:26" outlineLevel="1" x14ac:dyDescent="0.25">
      <c r="B195" s="4" t="s">
        <v>24</v>
      </c>
      <c r="C195" s="12">
        <f t="shared" ref="C195:W195" si="81">IFERROR(C182/C191,0)</f>
        <v>0</v>
      </c>
      <c r="D195" s="12">
        <f t="shared" si="81"/>
        <v>0</v>
      </c>
      <c r="E195" s="12">
        <f t="shared" si="81"/>
        <v>0</v>
      </c>
      <c r="F195" s="12">
        <f t="shared" si="81"/>
        <v>0</v>
      </c>
      <c r="G195" s="12">
        <f t="shared" si="81"/>
        <v>0</v>
      </c>
      <c r="H195" s="12">
        <f t="shared" si="81"/>
        <v>0</v>
      </c>
      <c r="I195" s="12">
        <f t="shared" si="81"/>
        <v>0</v>
      </c>
      <c r="J195" s="12">
        <f t="shared" si="81"/>
        <v>0</v>
      </c>
      <c r="K195" s="12">
        <f t="shared" si="81"/>
        <v>0</v>
      </c>
      <c r="L195" s="12">
        <f t="shared" si="81"/>
        <v>0</v>
      </c>
      <c r="M195" s="12">
        <f t="shared" si="81"/>
        <v>0</v>
      </c>
      <c r="N195" s="12">
        <f t="shared" si="81"/>
        <v>0</v>
      </c>
      <c r="O195" s="12">
        <f t="shared" si="81"/>
        <v>0</v>
      </c>
      <c r="P195" s="12">
        <f t="shared" si="81"/>
        <v>0</v>
      </c>
      <c r="Q195" s="12">
        <f t="shared" si="81"/>
        <v>0</v>
      </c>
      <c r="R195" s="12">
        <f t="shared" si="81"/>
        <v>0</v>
      </c>
      <c r="S195" s="12">
        <f t="shared" si="81"/>
        <v>0</v>
      </c>
      <c r="T195" s="12">
        <f t="shared" si="81"/>
        <v>0</v>
      </c>
      <c r="U195" s="12">
        <f t="shared" si="81"/>
        <v>0</v>
      </c>
      <c r="V195" s="12">
        <f t="shared" si="81"/>
        <v>0</v>
      </c>
      <c r="W195" s="12">
        <f t="shared" si="81"/>
        <v>0</v>
      </c>
    </row>
    <row r="196" spans="1:26" outlineLevel="1" x14ac:dyDescent="0.25">
      <c r="B196" s="4" t="s">
        <v>21</v>
      </c>
      <c r="C196" s="12">
        <f t="shared" ref="C196:W196" si="82">IFERROR(C183/C191,0)</f>
        <v>0.9979937254615201</v>
      </c>
      <c r="D196" s="12">
        <f t="shared" si="82"/>
        <v>0.9971047888824599</v>
      </c>
      <c r="E196" s="12">
        <f t="shared" si="82"/>
        <v>0.99808939793356488</v>
      </c>
      <c r="F196" s="12">
        <f t="shared" si="82"/>
        <v>0.9974140402655749</v>
      </c>
      <c r="G196" s="12">
        <f t="shared" si="82"/>
        <v>0.99670284380624374</v>
      </c>
      <c r="H196" s="12">
        <f t="shared" si="82"/>
        <v>0.9974505130387239</v>
      </c>
      <c r="I196" s="12">
        <f t="shared" si="82"/>
        <v>0.99709553514400462</v>
      </c>
      <c r="J196" s="12">
        <f t="shared" si="82"/>
        <v>0.99721943101302879</v>
      </c>
      <c r="K196" s="12">
        <f t="shared" si="82"/>
        <v>0.99723606207491378</v>
      </c>
      <c r="L196" s="12">
        <f t="shared" si="82"/>
        <v>0.99693268395480927</v>
      </c>
      <c r="M196" s="12">
        <f t="shared" si="82"/>
        <v>0.99742658744578161</v>
      </c>
      <c r="N196" s="12">
        <f t="shared" si="82"/>
        <v>0.99752679198960736</v>
      </c>
      <c r="O196" s="12">
        <f t="shared" si="82"/>
        <v>0.99779686819197289</v>
      </c>
      <c r="P196" s="12">
        <f t="shared" si="82"/>
        <v>0.99830160496415099</v>
      </c>
      <c r="Q196" s="12">
        <f t="shared" si="82"/>
        <v>0.99840332196100456</v>
      </c>
      <c r="R196" s="12">
        <f t="shared" si="82"/>
        <v>0.99840267421960238</v>
      </c>
      <c r="S196" s="12">
        <f t="shared" si="82"/>
        <v>0.99831699909998439</v>
      </c>
      <c r="T196" s="12">
        <f t="shared" si="82"/>
        <v>0.99848584478741664</v>
      </c>
      <c r="U196" s="12">
        <f t="shared" si="82"/>
        <v>0.99768112297089595</v>
      </c>
      <c r="V196" s="12">
        <f t="shared" si="82"/>
        <v>0.99726033359149768</v>
      </c>
      <c r="W196" s="12">
        <f t="shared" si="82"/>
        <v>0.99806573642471463</v>
      </c>
    </row>
    <row r="197" spans="1:26" outlineLevel="1" x14ac:dyDescent="0.25">
      <c r="B197" s="4" t="s">
        <v>26</v>
      </c>
      <c r="C197" s="12">
        <f t="shared" ref="C197:W197" si="83">IFERROR(C184/C191,0)</f>
        <v>0</v>
      </c>
      <c r="D197" s="12">
        <f t="shared" si="83"/>
        <v>0</v>
      </c>
      <c r="E197" s="12">
        <f t="shared" si="83"/>
        <v>0</v>
      </c>
      <c r="F197" s="12">
        <f t="shared" si="83"/>
        <v>0</v>
      </c>
      <c r="G197" s="12">
        <f t="shared" si="83"/>
        <v>0</v>
      </c>
      <c r="H197" s="12">
        <f t="shared" si="83"/>
        <v>0</v>
      </c>
      <c r="I197" s="12">
        <f t="shared" si="83"/>
        <v>0</v>
      </c>
      <c r="J197" s="12">
        <f t="shared" si="83"/>
        <v>0</v>
      </c>
      <c r="K197" s="12">
        <f t="shared" si="83"/>
        <v>0</v>
      </c>
      <c r="L197" s="12">
        <f t="shared" si="83"/>
        <v>0</v>
      </c>
      <c r="M197" s="12">
        <f t="shared" si="83"/>
        <v>0</v>
      </c>
      <c r="N197" s="12">
        <f t="shared" si="83"/>
        <v>0</v>
      </c>
      <c r="O197" s="12">
        <f t="shared" si="83"/>
        <v>0</v>
      </c>
      <c r="P197" s="12">
        <f t="shared" si="83"/>
        <v>0</v>
      </c>
      <c r="Q197" s="12">
        <f t="shared" si="83"/>
        <v>0</v>
      </c>
      <c r="R197" s="12">
        <f t="shared" si="83"/>
        <v>0</v>
      </c>
      <c r="S197" s="12">
        <f t="shared" si="83"/>
        <v>0</v>
      </c>
      <c r="T197" s="12">
        <f t="shared" si="83"/>
        <v>0</v>
      </c>
      <c r="U197" s="12">
        <f t="shared" si="83"/>
        <v>0</v>
      </c>
      <c r="V197" s="12">
        <f t="shared" si="83"/>
        <v>0</v>
      </c>
      <c r="W197" s="12">
        <f t="shared" si="83"/>
        <v>0</v>
      </c>
    </row>
    <row r="198" spans="1:26" outlineLevel="1" x14ac:dyDescent="0.25">
      <c r="B198" s="4" t="s">
        <v>25</v>
      </c>
      <c r="C198" s="12">
        <f t="shared" ref="C198:W198" si="84">IFERROR(C185/C191,0)</f>
        <v>2.4449498670965344E-9</v>
      </c>
      <c r="D198" s="12">
        <f t="shared" si="84"/>
        <v>-7.5820555263321083E-17</v>
      </c>
      <c r="E198" s="12">
        <f t="shared" si="84"/>
        <v>0</v>
      </c>
      <c r="F198" s="12">
        <f t="shared" si="84"/>
        <v>7.131882882139876E-17</v>
      </c>
      <c r="G198" s="12">
        <f t="shared" si="84"/>
        <v>2.3445610171678101E-9</v>
      </c>
      <c r="H198" s="12">
        <f t="shared" si="84"/>
        <v>0</v>
      </c>
      <c r="I198" s="12">
        <f t="shared" si="84"/>
        <v>6.6422306188975859E-17</v>
      </c>
      <c r="J198" s="12">
        <f t="shared" si="84"/>
        <v>2.1848972291790866E-9</v>
      </c>
      <c r="K198" s="12">
        <f t="shared" si="84"/>
        <v>-2.1718340391432941E-9</v>
      </c>
      <c r="L198" s="12">
        <f t="shared" si="84"/>
        <v>0</v>
      </c>
      <c r="M198" s="12">
        <f t="shared" si="84"/>
        <v>-2.1351443969528481E-9</v>
      </c>
      <c r="N198" s="12">
        <f t="shared" si="84"/>
        <v>1.1826629964049986E-16</v>
      </c>
      <c r="O198" s="12">
        <f t="shared" si="84"/>
        <v>-2.0285002873160061E-9</v>
      </c>
      <c r="P198" s="12">
        <f t="shared" si="84"/>
        <v>-5.8506915007694526E-17</v>
      </c>
      <c r="Q198" s="12">
        <f t="shared" si="84"/>
        <v>-5.8183830213024077E-17</v>
      </c>
      <c r="R198" s="12">
        <f t="shared" si="84"/>
        <v>-1.2316281903719499E-16</v>
      </c>
      <c r="S198" s="12">
        <f t="shared" si="84"/>
        <v>0</v>
      </c>
      <c r="T198" s="12">
        <f t="shared" si="84"/>
        <v>-2.139296055048341E-9</v>
      </c>
      <c r="U198" s="12">
        <f t="shared" si="84"/>
        <v>0</v>
      </c>
      <c r="V198" s="12">
        <f t="shared" si="84"/>
        <v>-5.9517474351147795E-17</v>
      </c>
      <c r="W198" s="12">
        <f t="shared" si="84"/>
        <v>6.3965765475710174E-17</v>
      </c>
    </row>
    <row r="199" spans="1:26" outlineLevel="1" x14ac:dyDescent="0.25">
      <c r="B199" s="4" t="s">
        <v>0</v>
      </c>
      <c r="C199" s="12">
        <f t="shared" ref="C199:W199" si="85">IFERROR(C186/C191,0)</f>
        <v>0</v>
      </c>
      <c r="D199" s="12">
        <f t="shared" si="85"/>
        <v>0</v>
      </c>
      <c r="E199" s="12">
        <f t="shared" si="85"/>
        <v>0</v>
      </c>
      <c r="F199" s="12">
        <f t="shared" si="85"/>
        <v>0</v>
      </c>
      <c r="G199" s="12">
        <f t="shared" si="85"/>
        <v>0</v>
      </c>
      <c r="H199" s="12">
        <f t="shared" si="85"/>
        <v>0</v>
      </c>
      <c r="I199" s="12">
        <f t="shared" si="85"/>
        <v>0</v>
      </c>
      <c r="J199" s="12">
        <f t="shared" si="85"/>
        <v>0</v>
      </c>
      <c r="K199" s="12">
        <f t="shared" si="85"/>
        <v>-2.1718340608712816E-9</v>
      </c>
      <c r="L199" s="12">
        <f t="shared" si="85"/>
        <v>2.0073984281387846E-18</v>
      </c>
      <c r="M199" s="12">
        <f t="shared" si="85"/>
        <v>1.9419024243133533E-18</v>
      </c>
      <c r="N199" s="12">
        <f t="shared" si="85"/>
        <v>-1.8479109318828103E-18</v>
      </c>
      <c r="O199" s="12">
        <f t="shared" si="85"/>
        <v>2.0285002467279815E-9</v>
      </c>
      <c r="P199" s="12">
        <f t="shared" si="85"/>
        <v>1.8283410939904539E-18</v>
      </c>
      <c r="Q199" s="12">
        <f t="shared" si="85"/>
        <v>0</v>
      </c>
      <c r="R199" s="12">
        <f t="shared" si="85"/>
        <v>0</v>
      </c>
      <c r="S199" s="12">
        <f t="shared" si="85"/>
        <v>0</v>
      </c>
      <c r="T199" s="12">
        <f t="shared" si="85"/>
        <v>0</v>
      </c>
      <c r="U199" s="12">
        <f t="shared" si="85"/>
        <v>0</v>
      </c>
      <c r="V199" s="12">
        <f t="shared" si="85"/>
        <v>0</v>
      </c>
      <c r="W199" s="12">
        <f t="shared" si="85"/>
        <v>0</v>
      </c>
    </row>
    <row r="200" spans="1:26" outlineLevel="1" x14ac:dyDescent="0.25">
      <c r="B200" s="4" t="s">
        <v>27</v>
      </c>
      <c r="C200" s="12">
        <f t="shared" ref="C200:W200" si="86">IFERROR(C187/C191,0)</f>
        <v>0</v>
      </c>
      <c r="D200" s="12">
        <f t="shared" si="86"/>
        <v>0</v>
      </c>
      <c r="E200" s="12">
        <f t="shared" si="86"/>
        <v>0</v>
      </c>
      <c r="F200" s="12">
        <f t="shared" si="86"/>
        <v>0</v>
      </c>
      <c r="G200" s="12">
        <f t="shared" si="86"/>
        <v>0</v>
      </c>
      <c r="H200" s="12">
        <f t="shared" si="86"/>
        <v>0</v>
      </c>
      <c r="I200" s="12">
        <f t="shared" si="86"/>
        <v>0</v>
      </c>
      <c r="J200" s="12">
        <f t="shared" si="86"/>
        <v>0</v>
      </c>
      <c r="K200" s="12">
        <f t="shared" si="86"/>
        <v>0</v>
      </c>
      <c r="L200" s="12">
        <f t="shared" si="86"/>
        <v>0</v>
      </c>
      <c r="M200" s="12">
        <f t="shared" si="86"/>
        <v>0</v>
      </c>
      <c r="N200" s="12">
        <f t="shared" si="86"/>
        <v>0</v>
      </c>
      <c r="O200" s="12">
        <f t="shared" si="86"/>
        <v>0</v>
      </c>
      <c r="P200" s="12">
        <f t="shared" si="86"/>
        <v>0</v>
      </c>
      <c r="Q200" s="12">
        <f t="shared" si="86"/>
        <v>0</v>
      </c>
      <c r="R200" s="12">
        <f t="shared" si="86"/>
        <v>0</v>
      </c>
      <c r="S200" s="12">
        <f t="shared" si="86"/>
        <v>0</v>
      </c>
      <c r="T200" s="12">
        <f t="shared" si="86"/>
        <v>0</v>
      </c>
      <c r="U200" s="12">
        <f t="shared" si="86"/>
        <v>0</v>
      </c>
      <c r="V200" s="12">
        <f t="shared" si="86"/>
        <v>0</v>
      </c>
      <c r="W200" s="12">
        <f t="shared" si="86"/>
        <v>0</v>
      </c>
    </row>
    <row r="201" spans="1:26" outlineLevel="1" x14ac:dyDescent="0.25">
      <c r="B201" s="4" t="s">
        <v>28</v>
      </c>
      <c r="C201" s="12">
        <f t="shared" ref="C201:W201" si="87">IFERROR(C188/C191,0)</f>
        <v>8.8345819443868428E-5</v>
      </c>
      <c r="D201" s="12">
        <f t="shared" si="87"/>
        <v>1.6200016748666484E-4</v>
      </c>
      <c r="E201" s="12">
        <f t="shared" si="87"/>
        <v>1.5021527584029148E-4</v>
      </c>
      <c r="F201" s="12">
        <f t="shared" si="87"/>
        <v>1.6754533295628362E-4</v>
      </c>
      <c r="G201" s="12">
        <f t="shared" si="87"/>
        <v>1.6638880804842419E-4</v>
      </c>
      <c r="H201" s="12">
        <f t="shared" si="87"/>
        <v>1.6643895137609521E-4</v>
      </c>
      <c r="I201" s="12">
        <f t="shared" si="87"/>
        <v>1.61620032870629E-4</v>
      </c>
      <c r="J201" s="12">
        <f t="shared" si="87"/>
        <v>1.5472567933558074E-4</v>
      </c>
      <c r="K201" s="12">
        <f t="shared" si="87"/>
        <v>1.538006009632082E-4</v>
      </c>
      <c r="L201" s="12">
        <f t="shared" si="87"/>
        <v>1.4610061091416233E-4</v>
      </c>
      <c r="M201" s="12">
        <f t="shared" si="87"/>
        <v>2.1140277184560549E-4</v>
      </c>
      <c r="N201" s="12">
        <f t="shared" si="87"/>
        <v>3.0175474296278802E-4</v>
      </c>
      <c r="O201" s="12">
        <f t="shared" si="87"/>
        <v>3.0058519554592301E-4</v>
      </c>
      <c r="P201" s="12">
        <f t="shared" si="87"/>
        <v>2.8084849793968692E-4</v>
      </c>
      <c r="Q201" s="12">
        <f t="shared" si="87"/>
        <v>4.3983385460916457E-4</v>
      </c>
      <c r="R201" s="12">
        <f t="shared" si="87"/>
        <v>5.6522389270197875E-4</v>
      </c>
      <c r="S201" s="12">
        <f t="shared" si="87"/>
        <v>6.3885753960995345E-4</v>
      </c>
      <c r="T201" s="12">
        <f t="shared" si="87"/>
        <v>6.3479116744233127E-4</v>
      </c>
      <c r="U201" s="12">
        <f t="shared" si="87"/>
        <v>1.3634809292765941E-3</v>
      </c>
      <c r="V201" s="12">
        <f t="shared" si="87"/>
        <v>1.816866151299815E-3</v>
      </c>
      <c r="W201" s="12">
        <f t="shared" si="87"/>
        <v>1.2565618589347441E-3</v>
      </c>
    </row>
    <row r="202" spans="1:26" outlineLevel="1" x14ac:dyDescent="0.25">
      <c r="B202" s="4" t="s">
        <v>22</v>
      </c>
      <c r="C202" s="12">
        <f t="shared" ref="C202:W202" si="88">IFERROR(C189/C191,0)</f>
        <v>0</v>
      </c>
      <c r="D202" s="12">
        <f t="shared" si="88"/>
        <v>0</v>
      </c>
      <c r="E202" s="12">
        <f t="shared" si="88"/>
        <v>0</v>
      </c>
      <c r="F202" s="12">
        <f t="shared" si="88"/>
        <v>0</v>
      </c>
      <c r="G202" s="12">
        <f t="shared" si="88"/>
        <v>0</v>
      </c>
      <c r="H202" s="12">
        <f t="shared" si="88"/>
        <v>0</v>
      </c>
      <c r="I202" s="12">
        <f t="shared" si="88"/>
        <v>0</v>
      </c>
      <c r="J202" s="12">
        <f t="shared" si="88"/>
        <v>0</v>
      </c>
      <c r="K202" s="12">
        <f t="shared" si="88"/>
        <v>0</v>
      </c>
      <c r="L202" s="12">
        <f t="shared" si="88"/>
        <v>0</v>
      </c>
      <c r="M202" s="12">
        <f t="shared" si="88"/>
        <v>0</v>
      </c>
      <c r="N202" s="12">
        <f t="shared" si="88"/>
        <v>0</v>
      </c>
      <c r="O202" s="12">
        <f t="shared" si="88"/>
        <v>0</v>
      </c>
      <c r="P202" s="12">
        <f t="shared" si="88"/>
        <v>0</v>
      </c>
      <c r="Q202" s="12">
        <f t="shared" si="88"/>
        <v>0</v>
      </c>
      <c r="R202" s="12">
        <f t="shared" si="88"/>
        <v>0</v>
      </c>
      <c r="S202" s="12">
        <f t="shared" si="88"/>
        <v>0</v>
      </c>
      <c r="T202" s="12">
        <f t="shared" si="88"/>
        <v>0</v>
      </c>
      <c r="U202" s="12">
        <f t="shared" si="88"/>
        <v>0</v>
      </c>
      <c r="V202" s="12">
        <f t="shared" si="88"/>
        <v>0</v>
      </c>
      <c r="W202" s="12">
        <f t="shared" si="88"/>
        <v>0</v>
      </c>
    </row>
    <row r="203" spans="1:26" outlineLevel="1" x14ac:dyDescent="0.25">
      <c r="B203" s="4" t="s">
        <v>1</v>
      </c>
      <c r="C203" s="12">
        <f t="shared" ref="C203:W203" si="89">IFERROR(C190/C191,0)</f>
        <v>1.9179262740860673E-3</v>
      </c>
      <c r="D203" s="12">
        <f t="shared" si="89"/>
        <v>2.7332109500535829E-3</v>
      </c>
      <c r="E203" s="12">
        <f t="shared" si="89"/>
        <v>1.7603867905947985E-3</v>
      </c>
      <c r="F203" s="12">
        <f t="shared" si="89"/>
        <v>2.41841440146873E-3</v>
      </c>
      <c r="G203" s="12">
        <f t="shared" si="89"/>
        <v>3.1307650411468591E-3</v>
      </c>
      <c r="H203" s="12">
        <f t="shared" si="89"/>
        <v>2.3830480098999715E-3</v>
      </c>
      <c r="I203" s="12">
        <f t="shared" si="89"/>
        <v>2.7428448231246955E-3</v>
      </c>
      <c r="J203" s="12">
        <f t="shared" si="89"/>
        <v>2.6258411227385219E-3</v>
      </c>
      <c r="K203" s="12">
        <f t="shared" si="89"/>
        <v>2.6101416677911412E-3</v>
      </c>
      <c r="L203" s="12">
        <f t="shared" si="89"/>
        <v>2.9212154342765379E-3</v>
      </c>
      <c r="M203" s="12">
        <f t="shared" si="89"/>
        <v>2.3620119175171315E-3</v>
      </c>
      <c r="N203" s="12">
        <f t="shared" si="89"/>
        <v>2.1714532674297184E-3</v>
      </c>
      <c r="O203" s="12">
        <f t="shared" si="89"/>
        <v>1.9025466124812606E-3</v>
      </c>
      <c r="P203" s="12">
        <f t="shared" si="89"/>
        <v>1.4175465379094266E-3</v>
      </c>
      <c r="Q203" s="12">
        <f t="shared" si="89"/>
        <v>1.1568441843863367E-3</v>
      </c>
      <c r="R203" s="12">
        <f t="shared" si="89"/>
        <v>1.0321018876957527E-3</v>
      </c>
      <c r="S203" s="12">
        <f t="shared" si="89"/>
        <v>1.044143360405589E-3</v>
      </c>
      <c r="T203" s="12">
        <f t="shared" si="89"/>
        <v>8.793661844371109E-4</v>
      </c>
      <c r="U203" s="12">
        <f t="shared" si="89"/>
        <v>9.5539609982742114E-4</v>
      </c>
      <c r="V203" s="12">
        <f t="shared" si="89"/>
        <v>9.2280025720271213E-4</v>
      </c>
      <c r="W203" s="12">
        <f t="shared" si="89"/>
        <v>6.7770171635056704E-4</v>
      </c>
    </row>
    <row r="206" spans="1:26" s="37" customFormat="1" x14ac:dyDescent="0.25">
      <c r="A206" s="36" t="s">
        <v>55</v>
      </c>
      <c r="Z206" s="38"/>
    </row>
    <row r="207" spans="1:26" outlineLevel="1" x14ac:dyDescent="0.25">
      <c r="B207" s="9" t="s">
        <v>5</v>
      </c>
      <c r="C207" s="14"/>
    </row>
    <row r="208" spans="1:26" outlineLevel="1" x14ac:dyDescent="0.25">
      <c r="B208" s="16" t="s">
        <v>8</v>
      </c>
    </row>
    <row r="209" spans="2:28" outlineLevel="1" x14ac:dyDescent="0.25">
      <c r="B209" s="10" t="s">
        <v>10</v>
      </c>
      <c r="C209" s="5">
        <f>[1]Freight1!C$36</f>
        <v>322511</v>
      </c>
      <c r="D209" s="5">
        <f>[1]Freight1!D$36</f>
        <v>323211</v>
      </c>
      <c r="E209" s="5">
        <f>[1]Freight1!E$36</f>
        <v>317807</v>
      </c>
      <c r="F209" s="5">
        <f>[1]Freight1!F$36</f>
        <v>318263</v>
      </c>
      <c r="G209" s="5">
        <f>[1]Freight1!G$36</f>
        <v>338898</v>
      </c>
      <c r="H209" s="5">
        <f>[1]Freight1!H$36</f>
        <v>352140</v>
      </c>
      <c r="I209" s="5">
        <f>[1]Freight1!I$36</f>
        <v>352477</v>
      </c>
      <c r="J209" s="5">
        <f>[1]Freight1!J$36</f>
        <v>358832</v>
      </c>
      <c r="K209" s="5">
        <f>[1]Freight1!K$36</f>
        <v>340092</v>
      </c>
      <c r="L209" s="5">
        <f>[1]Freight1!L$36</f>
        <v>299829</v>
      </c>
      <c r="M209" s="5">
        <f>[1]Freight1!M$36</f>
        <v>341325</v>
      </c>
      <c r="N209" s="5">
        <f>[1]Freight1!N$36</f>
        <v>352091</v>
      </c>
      <c r="O209" s="5">
        <f>[1]Freight1!O$36</f>
        <v>371074</v>
      </c>
      <c r="P209" s="5">
        <f>[1]Freight1!P$36</f>
        <v>386132</v>
      </c>
      <c r="Q209" s="5">
        <f>[1]Freight1!Q$36</f>
        <v>415462</v>
      </c>
      <c r="R209" s="5">
        <f>[1]Freight1!R$36</f>
        <v>411813</v>
      </c>
      <c r="S209" s="5">
        <f>[1]Freight1!S$36</f>
        <v>395889</v>
      </c>
      <c r="T209" s="5">
        <f>[1]Freight1!T$36</f>
        <v>423664</v>
      </c>
      <c r="U209" s="5">
        <f>[1]Freight1!U$36</f>
        <v>448319</v>
      </c>
      <c r="V209" s="5">
        <f>[1]Freight1!V$36</f>
        <v>451277</v>
      </c>
      <c r="W209" s="5">
        <f>[1]Freight1!W$36</f>
        <v>420233</v>
      </c>
      <c r="Z209" s="23" t="s">
        <v>32</v>
      </c>
    </row>
    <row r="210" spans="2:28" outlineLevel="1" x14ac:dyDescent="0.25">
      <c r="B210" s="17" t="s">
        <v>9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2:28" outlineLevel="1" x14ac:dyDescent="0.25">
      <c r="B211" s="10" t="s">
        <v>11</v>
      </c>
      <c r="C211" s="5">
        <f>[1]Passenger1!C$40</f>
        <v>1548.5070000000001</v>
      </c>
      <c r="D211" s="5">
        <f>[1]Passenger1!D$40</f>
        <v>1553.059</v>
      </c>
      <c r="E211" s="5">
        <f>[1]Passenger1!E$40</f>
        <v>1596.9469999999999</v>
      </c>
      <c r="F211" s="5">
        <f>[1]Passenger1!F$40</f>
        <v>1433.643</v>
      </c>
      <c r="G211" s="5">
        <f>[1]Passenger1!G$40</f>
        <v>1420.8040000000001</v>
      </c>
      <c r="H211" s="5">
        <f>[1]Passenger1!H$40</f>
        <v>1478.454</v>
      </c>
      <c r="I211" s="5">
        <f>[1]Passenger1!I$40</f>
        <v>1450.481</v>
      </c>
      <c r="J211" s="5">
        <f>[1]Passenger1!J$40</f>
        <v>1453.0050000000001</v>
      </c>
      <c r="K211" s="5">
        <f>[1]Passenger1!K$40</f>
        <v>1574.2929999999999</v>
      </c>
      <c r="L211" s="5">
        <f>[1]Passenger1!L$40</f>
        <v>1413.3520000000001</v>
      </c>
      <c r="M211" s="5">
        <f>[1]Passenger1!M$40</f>
        <v>1403.8530000000001</v>
      </c>
      <c r="N211" s="5">
        <f>[1]Passenger1!N$40</f>
        <v>1404.39</v>
      </c>
      <c r="O211" s="5">
        <f>[1]Passenger1!O$40</f>
        <v>1373.8009999999999</v>
      </c>
      <c r="P211" s="5">
        <f>[1]Passenger1!P$40</f>
        <v>1365.414</v>
      </c>
      <c r="Q211" s="5">
        <f>[1]Passenger1!Q$40</f>
        <v>1327.2170000000001</v>
      </c>
      <c r="R211" s="5">
        <f>[1]Passenger1!R$40</f>
        <v>1349.3710000000001</v>
      </c>
      <c r="S211" s="5">
        <f>[1]Passenger1!S$40</f>
        <v>1408.145</v>
      </c>
      <c r="T211" s="5">
        <f>[1]Passenger1!T$40</f>
        <v>1528.6289999999999</v>
      </c>
      <c r="U211" s="5">
        <f>[1]Passenger1!U$40</f>
        <v>1529.5309999999999</v>
      </c>
      <c r="V211" s="5">
        <f>[1]Passenger1!V$40</f>
        <v>1729.2650000000001</v>
      </c>
      <c r="W211" s="5">
        <f>[1]Passenger1!W$40</f>
        <v>235.4</v>
      </c>
      <c r="Z211" s="23" t="s">
        <v>32</v>
      </c>
      <c r="AB211"/>
    </row>
    <row r="212" spans="2:28" outlineLevel="1" x14ac:dyDescent="0.25">
      <c r="B212" s="10" t="s">
        <v>12</v>
      </c>
      <c r="C212" s="5">
        <f>C211*Inputs!D$7</f>
        <v>154.85070000000002</v>
      </c>
      <c r="D212" s="5">
        <f>D211*Inputs!E$7</f>
        <v>155.30590000000001</v>
      </c>
      <c r="E212" s="5">
        <f>E211*Inputs!F$7</f>
        <v>159.69470000000001</v>
      </c>
      <c r="F212" s="5">
        <f>F211*Inputs!G$7</f>
        <v>143.36430000000001</v>
      </c>
      <c r="G212" s="5">
        <f>G211*Inputs!H$7</f>
        <v>142.08040000000003</v>
      </c>
      <c r="H212" s="5">
        <f>H211*Inputs!I$7</f>
        <v>147.84540000000001</v>
      </c>
      <c r="I212" s="5">
        <f>I211*Inputs!J$7</f>
        <v>145.04810000000001</v>
      </c>
      <c r="J212" s="5">
        <f>J211*Inputs!K$7</f>
        <v>145.30050000000003</v>
      </c>
      <c r="K212" s="5">
        <f>K211*Inputs!L$7</f>
        <v>157.42930000000001</v>
      </c>
      <c r="L212" s="5">
        <f>L211*Inputs!M$7</f>
        <v>141.33520000000001</v>
      </c>
      <c r="M212" s="5">
        <f>M211*Inputs!N$7</f>
        <v>140.3853</v>
      </c>
      <c r="N212" s="5">
        <f>N211*Inputs!O$7</f>
        <v>140.43900000000002</v>
      </c>
      <c r="O212" s="5">
        <f>O211*Inputs!P$7</f>
        <v>137.3801</v>
      </c>
      <c r="P212" s="5">
        <f>P211*Inputs!Q$7</f>
        <v>136.54140000000001</v>
      </c>
      <c r="Q212" s="5">
        <f>Q211*Inputs!R$7</f>
        <v>132.72170000000003</v>
      </c>
      <c r="R212" s="5">
        <f>R211*Inputs!S$7</f>
        <v>134.93710000000002</v>
      </c>
      <c r="S212" s="5">
        <f>S211*Inputs!T$7</f>
        <v>140.81450000000001</v>
      </c>
      <c r="T212" s="5">
        <f>T211*Inputs!U$7</f>
        <v>152.8629</v>
      </c>
      <c r="U212" s="5">
        <f>U211*Inputs!V$7</f>
        <v>152.95310000000001</v>
      </c>
      <c r="V212" s="5">
        <f>V211*Inputs!W$7</f>
        <v>172.92650000000003</v>
      </c>
      <c r="W212" s="5">
        <f>W211*Inputs!X$7</f>
        <v>23.540000000000003</v>
      </c>
      <c r="Y212" s="1" t="s">
        <v>59</v>
      </c>
    </row>
    <row r="213" spans="2:28" outlineLevel="1" x14ac:dyDescent="0.25">
      <c r="B213" s="16" t="s">
        <v>13</v>
      </c>
    </row>
    <row r="214" spans="2:28" outlineLevel="1" x14ac:dyDescent="0.25">
      <c r="B214" s="10" t="s">
        <v>10</v>
      </c>
      <c r="C214" s="5">
        <f>C209+C212</f>
        <v>322665.85070000001</v>
      </c>
      <c r="D214" s="5">
        <f t="shared" ref="D214:W214" si="90">D209+D212</f>
        <v>323366.30589999998</v>
      </c>
      <c r="E214" s="5">
        <f t="shared" si="90"/>
        <v>317966.69469999999</v>
      </c>
      <c r="F214" s="5">
        <f t="shared" si="90"/>
        <v>318406.36430000002</v>
      </c>
      <c r="G214" s="5">
        <f t="shared" si="90"/>
        <v>339040.08039999998</v>
      </c>
      <c r="H214" s="5">
        <f t="shared" si="90"/>
        <v>352287.84539999999</v>
      </c>
      <c r="I214" s="5">
        <f t="shared" si="90"/>
        <v>352622.04810000001</v>
      </c>
      <c r="J214" s="5">
        <f t="shared" si="90"/>
        <v>358977.30050000001</v>
      </c>
      <c r="K214" s="5">
        <f t="shared" si="90"/>
        <v>340249.42930000002</v>
      </c>
      <c r="L214" s="5">
        <f t="shared" si="90"/>
        <v>299970.33519999997</v>
      </c>
      <c r="M214" s="5">
        <f t="shared" si="90"/>
        <v>341465.38530000002</v>
      </c>
      <c r="N214" s="5">
        <f t="shared" si="90"/>
        <v>352231.43900000001</v>
      </c>
      <c r="O214" s="5">
        <f t="shared" si="90"/>
        <v>371211.38010000001</v>
      </c>
      <c r="P214" s="5">
        <f t="shared" si="90"/>
        <v>386268.54139999999</v>
      </c>
      <c r="Q214" s="5">
        <f t="shared" si="90"/>
        <v>415594.72169999999</v>
      </c>
      <c r="R214" s="5">
        <f t="shared" si="90"/>
        <v>411947.93709999998</v>
      </c>
      <c r="S214" s="5">
        <f t="shared" si="90"/>
        <v>396029.81449999998</v>
      </c>
      <c r="T214" s="5">
        <f t="shared" si="90"/>
        <v>423816.86290000001</v>
      </c>
      <c r="U214" s="5">
        <f t="shared" si="90"/>
        <v>448471.95309999998</v>
      </c>
      <c r="V214" s="5">
        <f t="shared" si="90"/>
        <v>451449.9265</v>
      </c>
      <c r="W214" s="5">
        <f t="shared" si="90"/>
        <v>420256.54</v>
      </c>
    </row>
    <row r="215" spans="2:28" outlineLevel="1" x14ac:dyDescent="0.25">
      <c r="B215" s="18" t="s">
        <v>14</v>
      </c>
      <c r="C215" s="13">
        <f>C209/C$214</f>
        <v>0.99952008959217697</v>
      </c>
      <c r="D215" s="13">
        <f>D209/D$214</f>
        <v>0.9995197214515974</v>
      </c>
      <c r="E215" s="13">
        <f t="shared" ref="E215:V215" si="91">E209/E$214</f>
        <v>0.99949776280767189</v>
      </c>
      <c r="F215" s="13">
        <f>F209/F$214</f>
        <v>0.99954974423857645</v>
      </c>
      <c r="G215" s="13">
        <f>G209/G$214</f>
        <v>0.99958093332259612</v>
      </c>
      <c r="H215" s="13">
        <f>H209/H$214</f>
        <v>0.99958032784289752</v>
      </c>
      <c r="I215" s="13">
        <f>I209/I$214</f>
        <v>0.99958865844951683</v>
      </c>
      <c r="J215" s="13">
        <f t="shared" si="91"/>
        <v>0.9995952376381525</v>
      </c>
      <c r="K215" s="13">
        <f>K209/K$214</f>
        <v>0.99953731208212782</v>
      </c>
      <c r="L215" s="13">
        <f>L209/L$214</f>
        <v>0.99952883607672161</v>
      </c>
      <c r="M215" s="13">
        <f>M209/M$214</f>
        <v>0.99958887399413354</v>
      </c>
      <c r="N215" s="13">
        <f t="shared" si="91"/>
        <v>0.99960128772037293</v>
      </c>
      <c r="O215" s="13">
        <f t="shared" si="91"/>
        <v>0.99962991409378932</v>
      </c>
      <c r="P215" s="13">
        <f t="shared" si="91"/>
        <v>0.99964651172599994</v>
      </c>
      <c r="Q215" s="13">
        <f t="shared" si="91"/>
        <v>0.99968064632905562</v>
      </c>
      <c r="R215" s="13">
        <f t="shared" si="91"/>
        <v>0.99967244137463118</v>
      </c>
      <c r="S215" s="13">
        <f>S209/S$214</f>
        <v>0.99964443459849672</v>
      </c>
      <c r="T215" s="13">
        <f>T209/T$214</f>
        <v>0.99963931850433219</v>
      </c>
      <c r="U215" s="13">
        <f t="shared" si="91"/>
        <v>0.99965894611927741</v>
      </c>
      <c r="V215" s="13">
        <f t="shared" si="91"/>
        <v>0.99961695308859466</v>
      </c>
      <c r="W215" s="13">
        <f>W209/W$214</f>
        <v>0.99994398659447403</v>
      </c>
    </row>
    <row r="216" spans="2:28" outlineLevel="1" x14ac:dyDescent="0.25">
      <c r="B216" s="18" t="s">
        <v>15</v>
      </c>
      <c r="C216" s="13">
        <f>C212/C$214</f>
        <v>4.7991040782302411E-4</v>
      </c>
      <c r="D216" s="13">
        <f t="shared" ref="D216:W216" si="92">D212/D$214</f>
        <v>4.8027854840271413E-4</v>
      </c>
      <c r="E216" s="13">
        <f t="shared" si="92"/>
        <v>5.0223719232818137E-4</v>
      </c>
      <c r="F216" s="13">
        <f t="shared" si="92"/>
        <v>4.5025576142354768E-4</v>
      </c>
      <c r="G216" s="13">
        <f t="shared" si="92"/>
        <v>4.190666774039617E-4</v>
      </c>
      <c r="H216" s="13">
        <f t="shared" si="92"/>
        <v>4.1967215710247155E-4</v>
      </c>
      <c r="I216" s="13">
        <f t="shared" si="92"/>
        <v>4.1134155048315598E-4</v>
      </c>
      <c r="J216" s="13">
        <f>J212/J$214</f>
        <v>4.0476236184744504E-4</v>
      </c>
      <c r="K216" s="13">
        <f t="shared" si="92"/>
        <v>4.6268791787213733E-4</v>
      </c>
      <c r="L216" s="13">
        <f t="shared" si="92"/>
        <v>4.7116392327850435E-4</v>
      </c>
      <c r="M216" s="13">
        <f t="shared" si="92"/>
        <v>4.1112600586634039E-4</v>
      </c>
      <c r="N216" s="13">
        <f>N212/N$214</f>
        <v>3.9871227962703243E-4</v>
      </c>
      <c r="O216" s="13">
        <f>O212/O$214</f>
        <v>3.7008590621061082E-4</v>
      </c>
      <c r="P216" s="13">
        <f>P212/P$214</f>
        <v>3.5348827400004265E-4</v>
      </c>
      <c r="Q216" s="13">
        <f>Q212/Q$214</f>
        <v>3.193536709443729E-4</v>
      </c>
      <c r="R216" s="13">
        <f>R212/R$214</f>
        <v>3.2755862536882702E-4</v>
      </c>
      <c r="S216" s="13">
        <f t="shared" si="92"/>
        <v>3.5556540150337597E-4</v>
      </c>
      <c r="T216" s="13">
        <f t="shared" si="92"/>
        <v>3.6068149566778363E-4</v>
      </c>
      <c r="U216" s="13">
        <f t="shared" si="92"/>
        <v>3.4105388072260256E-4</v>
      </c>
      <c r="V216" s="13">
        <f t="shared" si="92"/>
        <v>3.8304691140535614E-4</v>
      </c>
      <c r="W216" s="13">
        <f t="shared" si="92"/>
        <v>5.6013405526062736E-5</v>
      </c>
    </row>
    <row r="217" spans="2:28" outlineLevel="1" x14ac:dyDescent="0.25"/>
    <row r="218" spans="2:28" outlineLevel="1" x14ac:dyDescent="0.25">
      <c r="B218" s="9" t="s">
        <v>19</v>
      </c>
      <c r="C218" s="14"/>
    </row>
    <row r="219" spans="2:28" outlineLevel="1" x14ac:dyDescent="0.25">
      <c r="B219" s="4" t="s">
        <v>23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Z219" s="23"/>
      <c r="AB219" t="s">
        <v>18</v>
      </c>
    </row>
    <row r="220" spans="2:28" outlineLevel="1" x14ac:dyDescent="0.25">
      <c r="B220" s="4" t="s">
        <v>24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Z220" s="23"/>
      <c r="AB220" t="s">
        <v>18</v>
      </c>
    </row>
    <row r="221" spans="2:28" outlineLevel="1" x14ac:dyDescent="0.25">
      <c r="B221" s="4" t="s">
        <v>21</v>
      </c>
      <c r="C221" s="5">
        <f>'[1]Table 27'!C$12*1000</f>
        <v>81506.120999999999</v>
      </c>
      <c r="D221" s="5">
        <f>'[1]Table 27'!D$12*1000</f>
        <v>80741.41</v>
      </c>
      <c r="E221" s="5">
        <f>'[1]Table 27'!E$12*1000</f>
        <v>73478.514999999999</v>
      </c>
      <c r="F221" s="5">
        <f>'[1]Table 27'!F$12*1000</f>
        <v>74353.247999999992</v>
      </c>
      <c r="G221" s="5">
        <f>'[1]Table 27'!G$12*1000</f>
        <v>76596.835999999996</v>
      </c>
      <c r="H221" s="5">
        <f>'[1]Table 27'!H$12*1000</f>
        <v>81603.097999999998</v>
      </c>
      <c r="I221" s="5">
        <f>'[1]Table 27'!I$12*1000</f>
        <v>85544.644</v>
      </c>
      <c r="J221" s="5">
        <f>'[1]Table 27'!J$12*1000</f>
        <v>91677.702999999994</v>
      </c>
      <c r="K221" s="5">
        <f>'[1]Table 27'!K$12*1000</f>
        <v>96581.63</v>
      </c>
      <c r="L221" s="5">
        <f>'[1]Table 27'!L$12*1000</f>
        <v>82259.866999999998</v>
      </c>
      <c r="M221" s="5">
        <f>'[1]Table 27'!M$12*1000</f>
        <v>81147.188999999998</v>
      </c>
      <c r="N221" s="5">
        <f>'[1]Table 27'!N$12*1000</f>
        <v>91477.896000000008</v>
      </c>
      <c r="O221" s="5">
        <f>'[1]Table 27'!O$12*1000</f>
        <v>94089.186000000002</v>
      </c>
      <c r="P221" s="5">
        <f>'[1]Table 27'!P$12*1000</f>
        <v>90819.404999999999</v>
      </c>
      <c r="Q221" s="5">
        <f>'[1]Table 27'!Q$12*1000</f>
        <v>93194.660999999993</v>
      </c>
      <c r="R221" s="5">
        <f>'[1]Table 27'!R$12*1000</f>
        <v>88665.296000000002</v>
      </c>
      <c r="S221" s="5">
        <f>'[1]Table 27'!S$12*1000</f>
        <v>81289.831000000006</v>
      </c>
      <c r="T221" s="5">
        <f>'[1]Table 27'!T$12*1000</f>
        <v>93066.417000000001</v>
      </c>
      <c r="U221" s="5">
        <f>'[1]Table 27'!U$12*1000</f>
        <v>95162.566999999995</v>
      </c>
      <c r="V221" s="5">
        <f>'[1]Table 27'!V$12*1000</f>
        <v>95827.141999999993</v>
      </c>
      <c r="W221" s="5">
        <f>'[1]Table 27'!W$12*1000</f>
        <v>90463.566999999995</v>
      </c>
      <c r="Z221" s="23" t="s">
        <v>32</v>
      </c>
      <c r="AB221" t="s">
        <v>18</v>
      </c>
    </row>
    <row r="222" spans="2:28" outlineLevel="1" x14ac:dyDescent="0.25">
      <c r="B222" s="4" t="s">
        <v>26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Z222" s="23"/>
      <c r="AB222" t="s">
        <v>18</v>
      </c>
    </row>
    <row r="223" spans="2:28" outlineLevel="1" x14ac:dyDescent="0.25">
      <c r="B223" s="4" t="s">
        <v>25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Z223" s="23"/>
      <c r="AB223" t="s">
        <v>18</v>
      </c>
    </row>
    <row r="224" spans="2:28" outlineLevel="1" x14ac:dyDescent="0.25">
      <c r="B224" s="4" t="s">
        <v>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Z224" s="23"/>
      <c r="AB224" t="s">
        <v>18</v>
      </c>
    </row>
    <row r="225" spans="2:28" outlineLevel="1" x14ac:dyDescent="0.25">
      <c r="B225" s="4" t="s">
        <v>27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Z225" s="23"/>
      <c r="AB225" t="s">
        <v>18</v>
      </c>
    </row>
    <row r="226" spans="2:28" outlineLevel="1" x14ac:dyDescent="0.25">
      <c r="B226" s="4" t="s">
        <v>28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Z226" s="23"/>
      <c r="AB226" t="s">
        <v>18</v>
      </c>
    </row>
    <row r="227" spans="2:28" outlineLevel="1" x14ac:dyDescent="0.25">
      <c r="B227" s="4" t="s">
        <v>22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Z227" s="23"/>
      <c r="AB227" t="s">
        <v>18</v>
      </c>
    </row>
    <row r="228" spans="2:28" outlineLevel="1" x14ac:dyDescent="0.25">
      <c r="B228" s="4" t="s">
        <v>29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Z228" s="23"/>
      <c r="AB228" t="s">
        <v>18</v>
      </c>
    </row>
    <row r="229" spans="2:28" outlineLevel="1" x14ac:dyDescent="0.25">
      <c r="B229" s="16" t="s">
        <v>13</v>
      </c>
      <c r="C229" s="21">
        <f t="shared" ref="C229:W229" si="93">SUM(C219:C228)</f>
        <v>81506.120999999999</v>
      </c>
      <c r="D229" s="21">
        <f t="shared" si="93"/>
        <v>80741.41</v>
      </c>
      <c r="E229" s="21">
        <f t="shared" si="93"/>
        <v>73478.514999999999</v>
      </c>
      <c r="F229" s="21">
        <f t="shared" si="93"/>
        <v>74353.247999999992</v>
      </c>
      <c r="G229" s="21">
        <f t="shared" si="93"/>
        <v>76596.835999999996</v>
      </c>
      <c r="H229" s="21">
        <f t="shared" si="93"/>
        <v>81603.097999999998</v>
      </c>
      <c r="I229" s="21">
        <f t="shared" si="93"/>
        <v>85544.644</v>
      </c>
      <c r="J229" s="21">
        <f t="shared" si="93"/>
        <v>91677.702999999994</v>
      </c>
      <c r="K229" s="21">
        <f t="shared" si="93"/>
        <v>96581.63</v>
      </c>
      <c r="L229" s="21">
        <f t="shared" si="93"/>
        <v>82259.866999999998</v>
      </c>
      <c r="M229" s="21">
        <f t="shared" si="93"/>
        <v>81147.188999999998</v>
      </c>
      <c r="N229" s="21">
        <f t="shared" si="93"/>
        <v>91477.896000000008</v>
      </c>
      <c r="O229" s="21">
        <f t="shared" si="93"/>
        <v>94089.186000000002</v>
      </c>
      <c r="P229" s="21">
        <f t="shared" si="93"/>
        <v>90819.404999999999</v>
      </c>
      <c r="Q229" s="21">
        <f t="shared" si="93"/>
        <v>93194.660999999993</v>
      </c>
      <c r="R229" s="21">
        <f t="shared" si="93"/>
        <v>88665.296000000002</v>
      </c>
      <c r="S229" s="21">
        <f t="shared" si="93"/>
        <v>81289.831000000006</v>
      </c>
      <c r="T229" s="21">
        <f t="shared" si="93"/>
        <v>93066.417000000001</v>
      </c>
      <c r="U229" s="21">
        <f t="shared" si="93"/>
        <v>95162.566999999995</v>
      </c>
      <c r="V229" s="21">
        <f t="shared" si="93"/>
        <v>95827.141999999993</v>
      </c>
      <c r="W229" s="21">
        <f t="shared" si="93"/>
        <v>90463.566999999995</v>
      </c>
    </row>
    <row r="230" spans="2:28" outlineLevel="1" x14ac:dyDescent="0.25">
      <c r="B230" s="29" t="s">
        <v>46</v>
      </c>
      <c r="C230" s="28">
        <f t="shared" ref="C230:W230" si="94">C229/C214/1000</f>
        <v>2.5260225345563657E-4</v>
      </c>
      <c r="D230" s="28">
        <f t="shared" si="94"/>
        <v>2.4969023836691578E-4</v>
      </c>
      <c r="E230" s="28">
        <f t="shared" si="94"/>
        <v>2.3108871534273934E-4</v>
      </c>
      <c r="F230" s="28">
        <f t="shared" si="94"/>
        <v>2.3351683991449661E-4</v>
      </c>
      <c r="G230" s="28">
        <f t="shared" si="94"/>
        <v>2.2592265760918573E-4</v>
      </c>
      <c r="H230" s="28">
        <f t="shared" si="94"/>
        <v>2.3163756304832197E-4</v>
      </c>
      <c r="I230" s="28">
        <f t="shared" si="94"/>
        <v>2.4259584578143116E-4</v>
      </c>
      <c r="J230" s="28">
        <f t="shared" si="94"/>
        <v>2.5538579423352705E-4</v>
      </c>
      <c r="K230" s="28">
        <f t="shared" si="94"/>
        <v>2.8385537691774751E-4</v>
      </c>
      <c r="L230" s="28">
        <f t="shared" si="94"/>
        <v>2.7422667293135726E-4</v>
      </c>
      <c r="M230" s="28">
        <f t="shared" si="94"/>
        <v>2.3764396771493192E-4</v>
      </c>
      <c r="N230" s="28">
        <f t="shared" si="94"/>
        <v>2.5970962802102397E-4</v>
      </c>
      <c r="O230" s="28">
        <f t="shared" si="94"/>
        <v>2.5346525199376556E-4</v>
      </c>
      <c r="P230" s="28">
        <f t="shared" si="94"/>
        <v>2.3511985902562035E-4</v>
      </c>
      <c r="Q230" s="28">
        <f t="shared" si="94"/>
        <v>2.2424409198169081E-4</v>
      </c>
      <c r="R230" s="28">
        <f t="shared" si="94"/>
        <v>2.1523422747102283E-4</v>
      </c>
      <c r="S230" s="28">
        <f t="shared" si="94"/>
        <v>2.0526189701810952E-4</v>
      </c>
      <c r="T230" s="28">
        <f t="shared" si="94"/>
        <v>2.1959111386740435E-4</v>
      </c>
      <c r="U230" s="28">
        <f t="shared" si="94"/>
        <v>2.121929060272376E-4</v>
      </c>
      <c r="V230" s="28">
        <f t="shared" si="94"/>
        <v>2.1226527323401834E-4</v>
      </c>
      <c r="W230" s="28">
        <f t="shared" si="94"/>
        <v>2.1525796362383795E-4</v>
      </c>
    </row>
    <row r="231" spans="2:28" outlineLevel="1" x14ac:dyDescent="0.25"/>
    <row r="232" spans="2:28" outlineLevel="1" x14ac:dyDescent="0.25">
      <c r="B232" s="4" t="s">
        <v>23</v>
      </c>
      <c r="C232" s="12">
        <f t="shared" ref="C232:W232" si="95">IFERROR(C219/C229,0)</f>
        <v>0</v>
      </c>
      <c r="D232" s="12">
        <f t="shared" si="95"/>
        <v>0</v>
      </c>
      <c r="E232" s="12">
        <f t="shared" si="95"/>
        <v>0</v>
      </c>
      <c r="F232" s="12">
        <f t="shared" si="95"/>
        <v>0</v>
      </c>
      <c r="G232" s="12">
        <f t="shared" si="95"/>
        <v>0</v>
      </c>
      <c r="H232" s="12">
        <f t="shared" si="95"/>
        <v>0</v>
      </c>
      <c r="I232" s="12">
        <f t="shared" si="95"/>
        <v>0</v>
      </c>
      <c r="J232" s="12">
        <f t="shared" si="95"/>
        <v>0</v>
      </c>
      <c r="K232" s="12">
        <f t="shared" si="95"/>
        <v>0</v>
      </c>
      <c r="L232" s="12">
        <f t="shared" si="95"/>
        <v>0</v>
      </c>
      <c r="M232" s="12">
        <f t="shared" si="95"/>
        <v>0</v>
      </c>
      <c r="N232" s="12">
        <f t="shared" si="95"/>
        <v>0</v>
      </c>
      <c r="O232" s="12">
        <f t="shared" si="95"/>
        <v>0</v>
      </c>
      <c r="P232" s="12">
        <f t="shared" si="95"/>
        <v>0</v>
      </c>
      <c r="Q232" s="12">
        <f t="shared" si="95"/>
        <v>0</v>
      </c>
      <c r="R232" s="12">
        <f t="shared" si="95"/>
        <v>0</v>
      </c>
      <c r="S232" s="12">
        <f t="shared" si="95"/>
        <v>0</v>
      </c>
      <c r="T232" s="12">
        <f t="shared" si="95"/>
        <v>0</v>
      </c>
      <c r="U232" s="12">
        <f t="shared" si="95"/>
        <v>0</v>
      </c>
      <c r="V232" s="12">
        <f t="shared" si="95"/>
        <v>0</v>
      </c>
      <c r="W232" s="12">
        <f t="shared" si="95"/>
        <v>0</v>
      </c>
    </row>
    <row r="233" spans="2:28" outlineLevel="1" x14ac:dyDescent="0.25">
      <c r="B233" s="4" t="s">
        <v>24</v>
      </c>
      <c r="C233" s="12">
        <f t="shared" ref="C233:W233" si="96">IFERROR(C220/C229,0)</f>
        <v>0</v>
      </c>
      <c r="D233" s="12">
        <f t="shared" si="96"/>
        <v>0</v>
      </c>
      <c r="E233" s="12">
        <f t="shared" si="96"/>
        <v>0</v>
      </c>
      <c r="F233" s="12">
        <f t="shared" si="96"/>
        <v>0</v>
      </c>
      <c r="G233" s="12">
        <f t="shared" si="96"/>
        <v>0</v>
      </c>
      <c r="H233" s="12">
        <f t="shared" si="96"/>
        <v>0</v>
      </c>
      <c r="I233" s="12">
        <f t="shared" si="96"/>
        <v>0</v>
      </c>
      <c r="J233" s="12">
        <f t="shared" si="96"/>
        <v>0</v>
      </c>
      <c r="K233" s="12">
        <f t="shared" si="96"/>
        <v>0</v>
      </c>
      <c r="L233" s="12">
        <f t="shared" si="96"/>
        <v>0</v>
      </c>
      <c r="M233" s="12">
        <f t="shared" si="96"/>
        <v>0</v>
      </c>
      <c r="N233" s="12">
        <f t="shared" si="96"/>
        <v>0</v>
      </c>
      <c r="O233" s="12">
        <f t="shared" si="96"/>
        <v>0</v>
      </c>
      <c r="P233" s="12">
        <f t="shared" si="96"/>
        <v>0</v>
      </c>
      <c r="Q233" s="12">
        <f t="shared" si="96"/>
        <v>0</v>
      </c>
      <c r="R233" s="12">
        <f t="shared" si="96"/>
        <v>0</v>
      </c>
      <c r="S233" s="12">
        <f t="shared" si="96"/>
        <v>0</v>
      </c>
      <c r="T233" s="12">
        <f t="shared" si="96"/>
        <v>0</v>
      </c>
      <c r="U233" s="12">
        <f t="shared" si="96"/>
        <v>0</v>
      </c>
      <c r="V233" s="12">
        <f t="shared" si="96"/>
        <v>0</v>
      </c>
      <c r="W233" s="12">
        <f t="shared" si="96"/>
        <v>0</v>
      </c>
    </row>
    <row r="234" spans="2:28" outlineLevel="1" x14ac:dyDescent="0.25">
      <c r="B234" s="4" t="s">
        <v>21</v>
      </c>
      <c r="C234" s="12">
        <f t="shared" ref="C234:W234" si="97">IFERROR(C221/C229,0)</f>
        <v>1</v>
      </c>
      <c r="D234" s="12">
        <f t="shared" si="97"/>
        <v>1</v>
      </c>
      <c r="E234" s="12">
        <f t="shared" si="97"/>
        <v>1</v>
      </c>
      <c r="F234" s="12">
        <f t="shared" si="97"/>
        <v>1</v>
      </c>
      <c r="G234" s="12">
        <f t="shared" si="97"/>
        <v>1</v>
      </c>
      <c r="H234" s="12">
        <f t="shared" si="97"/>
        <v>1</v>
      </c>
      <c r="I234" s="12">
        <f t="shared" si="97"/>
        <v>1</v>
      </c>
      <c r="J234" s="12">
        <f t="shared" si="97"/>
        <v>1</v>
      </c>
      <c r="K234" s="12">
        <f t="shared" si="97"/>
        <v>1</v>
      </c>
      <c r="L234" s="12">
        <f t="shared" si="97"/>
        <v>1</v>
      </c>
      <c r="M234" s="12">
        <f t="shared" si="97"/>
        <v>1</v>
      </c>
      <c r="N234" s="12">
        <f t="shared" si="97"/>
        <v>1</v>
      </c>
      <c r="O234" s="12">
        <f t="shared" si="97"/>
        <v>1</v>
      </c>
      <c r="P234" s="12">
        <f t="shared" si="97"/>
        <v>1</v>
      </c>
      <c r="Q234" s="12">
        <f t="shared" si="97"/>
        <v>1</v>
      </c>
      <c r="R234" s="12">
        <f t="shared" si="97"/>
        <v>1</v>
      </c>
      <c r="S234" s="12">
        <f t="shared" si="97"/>
        <v>1</v>
      </c>
      <c r="T234" s="12">
        <f t="shared" si="97"/>
        <v>1</v>
      </c>
      <c r="U234" s="12">
        <f t="shared" si="97"/>
        <v>1</v>
      </c>
      <c r="V234" s="12">
        <f t="shared" si="97"/>
        <v>1</v>
      </c>
      <c r="W234" s="12">
        <f t="shared" si="97"/>
        <v>1</v>
      </c>
    </row>
    <row r="235" spans="2:28" outlineLevel="1" x14ac:dyDescent="0.25">
      <c r="B235" s="4" t="s">
        <v>26</v>
      </c>
      <c r="C235" s="12">
        <f t="shared" ref="C235:W235" si="98">IFERROR(C222/C229,0)</f>
        <v>0</v>
      </c>
      <c r="D235" s="12">
        <f t="shared" si="98"/>
        <v>0</v>
      </c>
      <c r="E235" s="12">
        <f t="shared" si="98"/>
        <v>0</v>
      </c>
      <c r="F235" s="12">
        <f t="shared" si="98"/>
        <v>0</v>
      </c>
      <c r="G235" s="12">
        <f t="shared" si="98"/>
        <v>0</v>
      </c>
      <c r="H235" s="12">
        <f t="shared" si="98"/>
        <v>0</v>
      </c>
      <c r="I235" s="12">
        <f t="shared" si="98"/>
        <v>0</v>
      </c>
      <c r="J235" s="12">
        <f t="shared" si="98"/>
        <v>0</v>
      </c>
      <c r="K235" s="12">
        <f t="shared" si="98"/>
        <v>0</v>
      </c>
      <c r="L235" s="12">
        <f t="shared" si="98"/>
        <v>0</v>
      </c>
      <c r="M235" s="12">
        <f t="shared" si="98"/>
        <v>0</v>
      </c>
      <c r="N235" s="12">
        <f t="shared" si="98"/>
        <v>0</v>
      </c>
      <c r="O235" s="12">
        <f t="shared" si="98"/>
        <v>0</v>
      </c>
      <c r="P235" s="12">
        <f t="shared" si="98"/>
        <v>0</v>
      </c>
      <c r="Q235" s="12">
        <f t="shared" si="98"/>
        <v>0</v>
      </c>
      <c r="R235" s="12">
        <f t="shared" si="98"/>
        <v>0</v>
      </c>
      <c r="S235" s="12">
        <f t="shared" si="98"/>
        <v>0</v>
      </c>
      <c r="T235" s="12">
        <f t="shared" si="98"/>
        <v>0</v>
      </c>
      <c r="U235" s="12">
        <f t="shared" si="98"/>
        <v>0</v>
      </c>
      <c r="V235" s="12">
        <f t="shared" si="98"/>
        <v>0</v>
      </c>
      <c r="W235" s="12">
        <f t="shared" si="98"/>
        <v>0</v>
      </c>
    </row>
    <row r="236" spans="2:28" outlineLevel="1" x14ac:dyDescent="0.25">
      <c r="B236" s="4" t="s">
        <v>25</v>
      </c>
      <c r="C236" s="12">
        <f t="shared" ref="C236:W236" si="99">IFERROR(C223/C229,0)</f>
        <v>0</v>
      </c>
      <c r="D236" s="12">
        <f t="shared" si="99"/>
        <v>0</v>
      </c>
      <c r="E236" s="12">
        <f t="shared" si="99"/>
        <v>0</v>
      </c>
      <c r="F236" s="12">
        <f t="shared" si="99"/>
        <v>0</v>
      </c>
      <c r="G236" s="12">
        <f t="shared" si="99"/>
        <v>0</v>
      </c>
      <c r="H236" s="12">
        <f t="shared" si="99"/>
        <v>0</v>
      </c>
      <c r="I236" s="12">
        <f t="shared" si="99"/>
        <v>0</v>
      </c>
      <c r="J236" s="12">
        <f t="shared" si="99"/>
        <v>0</v>
      </c>
      <c r="K236" s="12">
        <f t="shared" si="99"/>
        <v>0</v>
      </c>
      <c r="L236" s="12">
        <f t="shared" si="99"/>
        <v>0</v>
      </c>
      <c r="M236" s="12">
        <f t="shared" si="99"/>
        <v>0</v>
      </c>
      <c r="N236" s="12">
        <f t="shared" si="99"/>
        <v>0</v>
      </c>
      <c r="O236" s="12">
        <f t="shared" si="99"/>
        <v>0</v>
      </c>
      <c r="P236" s="12">
        <f t="shared" si="99"/>
        <v>0</v>
      </c>
      <c r="Q236" s="12">
        <f t="shared" si="99"/>
        <v>0</v>
      </c>
      <c r="R236" s="12">
        <f t="shared" si="99"/>
        <v>0</v>
      </c>
      <c r="S236" s="12">
        <f t="shared" si="99"/>
        <v>0</v>
      </c>
      <c r="T236" s="12">
        <f t="shared" si="99"/>
        <v>0</v>
      </c>
      <c r="U236" s="12">
        <f t="shared" si="99"/>
        <v>0</v>
      </c>
      <c r="V236" s="12">
        <f t="shared" si="99"/>
        <v>0</v>
      </c>
      <c r="W236" s="12">
        <f t="shared" si="99"/>
        <v>0</v>
      </c>
    </row>
    <row r="237" spans="2:28" outlineLevel="1" x14ac:dyDescent="0.25">
      <c r="B237" s="4" t="s">
        <v>0</v>
      </c>
      <c r="C237" s="12">
        <f t="shared" ref="C237:W237" si="100">IFERROR(C224/C229,0)</f>
        <v>0</v>
      </c>
      <c r="D237" s="12">
        <f t="shared" si="100"/>
        <v>0</v>
      </c>
      <c r="E237" s="12">
        <f t="shared" si="100"/>
        <v>0</v>
      </c>
      <c r="F237" s="12">
        <f t="shared" si="100"/>
        <v>0</v>
      </c>
      <c r="G237" s="12">
        <f t="shared" si="100"/>
        <v>0</v>
      </c>
      <c r="H237" s="12">
        <f t="shared" si="100"/>
        <v>0</v>
      </c>
      <c r="I237" s="12">
        <f t="shared" si="100"/>
        <v>0</v>
      </c>
      <c r="J237" s="12">
        <f t="shared" si="100"/>
        <v>0</v>
      </c>
      <c r="K237" s="12">
        <f t="shared" si="100"/>
        <v>0</v>
      </c>
      <c r="L237" s="12">
        <f t="shared" si="100"/>
        <v>0</v>
      </c>
      <c r="M237" s="12">
        <f t="shared" si="100"/>
        <v>0</v>
      </c>
      <c r="N237" s="12">
        <f t="shared" si="100"/>
        <v>0</v>
      </c>
      <c r="O237" s="12">
        <f t="shared" si="100"/>
        <v>0</v>
      </c>
      <c r="P237" s="12">
        <f t="shared" si="100"/>
        <v>0</v>
      </c>
      <c r="Q237" s="12">
        <f t="shared" si="100"/>
        <v>0</v>
      </c>
      <c r="R237" s="12">
        <f t="shared" si="100"/>
        <v>0</v>
      </c>
      <c r="S237" s="12">
        <f t="shared" si="100"/>
        <v>0</v>
      </c>
      <c r="T237" s="12">
        <f t="shared" si="100"/>
        <v>0</v>
      </c>
      <c r="U237" s="12">
        <f t="shared" si="100"/>
        <v>0</v>
      </c>
      <c r="V237" s="12">
        <f t="shared" si="100"/>
        <v>0</v>
      </c>
      <c r="W237" s="12">
        <f t="shared" si="100"/>
        <v>0</v>
      </c>
    </row>
    <row r="238" spans="2:28" outlineLevel="1" x14ac:dyDescent="0.25">
      <c r="B238" s="4" t="s">
        <v>27</v>
      </c>
      <c r="C238" s="12">
        <f t="shared" ref="C238:W238" si="101">IFERROR(C225/C229,0)</f>
        <v>0</v>
      </c>
      <c r="D238" s="12">
        <f t="shared" si="101"/>
        <v>0</v>
      </c>
      <c r="E238" s="12">
        <f t="shared" si="101"/>
        <v>0</v>
      </c>
      <c r="F238" s="12">
        <f t="shared" si="101"/>
        <v>0</v>
      </c>
      <c r="G238" s="12">
        <f t="shared" si="101"/>
        <v>0</v>
      </c>
      <c r="H238" s="12">
        <f t="shared" si="101"/>
        <v>0</v>
      </c>
      <c r="I238" s="12">
        <f t="shared" si="101"/>
        <v>0</v>
      </c>
      <c r="J238" s="12">
        <f t="shared" si="101"/>
        <v>0</v>
      </c>
      <c r="K238" s="12">
        <f t="shared" si="101"/>
        <v>0</v>
      </c>
      <c r="L238" s="12">
        <f t="shared" si="101"/>
        <v>0</v>
      </c>
      <c r="M238" s="12">
        <f t="shared" si="101"/>
        <v>0</v>
      </c>
      <c r="N238" s="12">
        <f t="shared" si="101"/>
        <v>0</v>
      </c>
      <c r="O238" s="12">
        <f t="shared" si="101"/>
        <v>0</v>
      </c>
      <c r="P238" s="12">
        <f t="shared" si="101"/>
        <v>0</v>
      </c>
      <c r="Q238" s="12">
        <f t="shared" si="101"/>
        <v>0</v>
      </c>
      <c r="R238" s="12">
        <f t="shared" si="101"/>
        <v>0</v>
      </c>
      <c r="S238" s="12">
        <f t="shared" si="101"/>
        <v>0</v>
      </c>
      <c r="T238" s="12">
        <f t="shared" si="101"/>
        <v>0</v>
      </c>
      <c r="U238" s="12">
        <f t="shared" si="101"/>
        <v>0</v>
      </c>
      <c r="V238" s="12">
        <f t="shared" si="101"/>
        <v>0</v>
      </c>
      <c r="W238" s="12">
        <f t="shared" si="101"/>
        <v>0</v>
      </c>
    </row>
    <row r="239" spans="2:28" outlineLevel="1" x14ac:dyDescent="0.25">
      <c r="B239" s="4" t="s">
        <v>28</v>
      </c>
      <c r="C239" s="12">
        <f t="shared" ref="C239:W239" si="102">IFERROR(C226/C229,0)</f>
        <v>0</v>
      </c>
      <c r="D239" s="12">
        <f t="shared" si="102"/>
        <v>0</v>
      </c>
      <c r="E239" s="12">
        <f t="shared" si="102"/>
        <v>0</v>
      </c>
      <c r="F239" s="12">
        <f t="shared" si="102"/>
        <v>0</v>
      </c>
      <c r="G239" s="12">
        <f t="shared" si="102"/>
        <v>0</v>
      </c>
      <c r="H239" s="12">
        <f t="shared" si="102"/>
        <v>0</v>
      </c>
      <c r="I239" s="12">
        <f t="shared" si="102"/>
        <v>0</v>
      </c>
      <c r="J239" s="12">
        <f t="shared" si="102"/>
        <v>0</v>
      </c>
      <c r="K239" s="12">
        <f t="shared" si="102"/>
        <v>0</v>
      </c>
      <c r="L239" s="12">
        <f t="shared" si="102"/>
        <v>0</v>
      </c>
      <c r="M239" s="12">
        <f t="shared" si="102"/>
        <v>0</v>
      </c>
      <c r="N239" s="12">
        <f t="shared" si="102"/>
        <v>0</v>
      </c>
      <c r="O239" s="12">
        <f t="shared" si="102"/>
        <v>0</v>
      </c>
      <c r="P239" s="12">
        <f t="shared" si="102"/>
        <v>0</v>
      </c>
      <c r="Q239" s="12">
        <f t="shared" si="102"/>
        <v>0</v>
      </c>
      <c r="R239" s="12">
        <f t="shared" si="102"/>
        <v>0</v>
      </c>
      <c r="S239" s="12">
        <f t="shared" si="102"/>
        <v>0</v>
      </c>
      <c r="T239" s="12">
        <f t="shared" si="102"/>
        <v>0</v>
      </c>
      <c r="U239" s="12">
        <f t="shared" si="102"/>
        <v>0</v>
      </c>
      <c r="V239" s="12">
        <f t="shared" si="102"/>
        <v>0</v>
      </c>
      <c r="W239" s="12">
        <f t="shared" si="102"/>
        <v>0</v>
      </c>
    </row>
    <row r="240" spans="2:28" outlineLevel="1" x14ac:dyDescent="0.25">
      <c r="B240" s="4" t="s">
        <v>22</v>
      </c>
      <c r="C240" s="12">
        <f t="shared" ref="C240:W240" si="103">IFERROR(C227/C229,0)</f>
        <v>0</v>
      </c>
      <c r="D240" s="12">
        <f t="shared" si="103"/>
        <v>0</v>
      </c>
      <c r="E240" s="12">
        <f t="shared" si="103"/>
        <v>0</v>
      </c>
      <c r="F240" s="12">
        <f t="shared" si="103"/>
        <v>0</v>
      </c>
      <c r="G240" s="12">
        <f t="shared" si="103"/>
        <v>0</v>
      </c>
      <c r="H240" s="12">
        <f t="shared" si="103"/>
        <v>0</v>
      </c>
      <c r="I240" s="12">
        <f t="shared" si="103"/>
        <v>0</v>
      </c>
      <c r="J240" s="12">
        <f t="shared" si="103"/>
        <v>0</v>
      </c>
      <c r="K240" s="12">
        <f t="shared" si="103"/>
        <v>0</v>
      </c>
      <c r="L240" s="12">
        <f t="shared" si="103"/>
        <v>0</v>
      </c>
      <c r="M240" s="12">
        <f t="shared" si="103"/>
        <v>0</v>
      </c>
      <c r="N240" s="12">
        <f t="shared" si="103"/>
        <v>0</v>
      </c>
      <c r="O240" s="12">
        <f t="shared" si="103"/>
        <v>0</v>
      </c>
      <c r="P240" s="12">
        <f t="shared" si="103"/>
        <v>0</v>
      </c>
      <c r="Q240" s="12">
        <f t="shared" si="103"/>
        <v>0</v>
      </c>
      <c r="R240" s="12">
        <f t="shared" si="103"/>
        <v>0</v>
      </c>
      <c r="S240" s="12">
        <f t="shared" si="103"/>
        <v>0</v>
      </c>
      <c r="T240" s="12">
        <f t="shared" si="103"/>
        <v>0</v>
      </c>
      <c r="U240" s="12">
        <f t="shared" si="103"/>
        <v>0</v>
      </c>
      <c r="V240" s="12">
        <f t="shared" si="103"/>
        <v>0</v>
      </c>
      <c r="W240" s="12">
        <f t="shared" si="103"/>
        <v>0</v>
      </c>
    </row>
    <row r="241" spans="1:26" outlineLevel="1" x14ac:dyDescent="0.25">
      <c r="B241" s="4" t="s">
        <v>29</v>
      </c>
      <c r="C241" s="12">
        <f t="shared" ref="C241:W241" si="104">IFERROR(C228/C229,0)</f>
        <v>0</v>
      </c>
      <c r="D241" s="12">
        <f t="shared" si="104"/>
        <v>0</v>
      </c>
      <c r="E241" s="12">
        <f t="shared" si="104"/>
        <v>0</v>
      </c>
      <c r="F241" s="12">
        <f t="shared" si="104"/>
        <v>0</v>
      </c>
      <c r="G241" s="12">
        <f t="shared" si="104"/>
        <v>0</v>
      </c>
      <c r="H241" s="12">
        <f t="shared" si="104"/>
        <v>0</v>
      </c>
      <c r="I241" s="12">
        <f t="shared" si="104"/>
        <v>0</v>
      </c>
      <c r="J241" s="12">
        <f t="shared" si="104"/>
        <v>0</v>
      </c>
      <c r="K241" s="12">
        <f t="shared" si="104"/>
        <v>0</v>
      </c>
      <c r="L241" s="12">
        <f t="shared" si="104"/>
        <v>0</v>
      </c>
      <c r="M241" s="12">
        <f t="shared" si="104"/>
        <v>0</v>
      </c>
      <c r="N241" s="12">
        <f t="shared" si="104"/>
        <v>0</v>
      </c>
      <c r="O241" s="12">
        <f t="shared" si="104"/>
        <v>0</v>
      </c>
      <c r="P241" s="12">
        <f t="shared" si="104"/>
        <v>0</v>
      </c>
      <c r="Q241" s="12">
        <f t="shared" si="104"/>
        <v>0</v>
      </c>
      <c r="R241" s="12">
        <f t="shared" si="104"/>
        <v>0</v>
      </c>
      <c r="S241" s="12">
        <f t="shared" si="104"/>
        <v>0</v>
      </c>
      <c r="T241" s="12">
        <f t="shared" si="104"/>
        <v>0</v>
      </c>
      <c r="U241" s="12">
        <f t="shared" si="104"/>
        <v>0</v>
      </c>
      <c r="V241" s="12">
        <f t="shared" si="104"/>
        <v>0</v>
      </c>
      <c r="W241" s="12">
        <f t="shared" si="104"/>
        <v>0</v>
      </c>
    </row>
    <row r="244" spans="1:26" s="34" customFormat="1" x14ac:dyDescent="0.25">
      <c r="A244" s="33" t="s">
        <v>49</v>
      </c>
    </row>
    <row r="245" spans="1:26" outlineLevel="1" x14ac:dyDescent="0.25">
      <c r="B245" s="9" t="s">
        <v>5</v>
      </c>
      <c r="C245" s="14"/>
    </row>
    <row r="246" spans="1:26" outlineLevel="1" x14ac:dyDescent="0.25">
      <c r="B246" s="16" t="s">
        <v>8</v>
      </c>
    </row>
    <row r="247" spans="1:26" outlineLevel="1" x14ac:dyDescent="0.25">
      <c r="B247" s="10" t="s">
        <v>10</v>
      </c>
      <c r="C247" s="5">
        <f>[1]Freight1!C$37*Inputs!$D$69</f>
        <v>46309.78</v>
      </c>
      <c r="D247" s="5">
        <f>[1]Freight1!D$37*Inputs!$D$69</f>
        <v>44262.9</v>
      </c>
      <c r="E247" s="5">
        <f>[1]Freight1!E$37*Inputs!$D$69</f>
        <v>50921.86</v>
      </c>
      <c r="F247" s="5">
        <f>[1]Freight1!F$37*Inputs!$D$69</f>
        <v>53524.46</v>
      </c>
      <c r="G247" s="5">
        <f>[1]Freight1!G$37*Inputs!$D$69</f>
        <v>52918.14</v>
      </c>
      <c r="H247" s="5">
        <f>[1]Freight1!H$37*Inputs!$D$69</f>
        <v>57004.86</v>
      </c>
      <c r="I247" s="5">
        <f>[1]Freight1!I$37*Inputs!$D$69</f>
        <v>57120.800000000003</v>
      </c>
      <c r="J247" s="5">
        <f>[1]Freight1!J$37*Inputs!$D$69</f>
        <v>55360.14</v>
      </c>
      <c r="K247" s="5">
        <f>[1]Freight1!K$37*Inputs!$D$69</f>
        <v>53426.559999999998</v>
      </c>
      <c r="L247" s="5">
        <f>[1]Freight1!L$37*Inputs!$D$69</f>
        <v>46563.66</v>
      </c>
      <c r="M247" s="5">
        <f>[1]Freight1!M$37*Inputs!$D$69</f>
        <v>47264.58</v>
      </c>
      <c r="N247" s="5">
        <f>[1]Freight1!N$37*Inputs!$D$69</f>
        <v>43048.5</v>
      </c>
      <c r="O247" s="5">
        <f>[1]Freight1!O$37*Inputs!$D$69</f>
        <v>43863.6</v>
      </c>
      <c r="P247" s="5">
        <f>[1]Freight1!P$37*Inputs!$D$69</f>
        <v>44237.599999999999</v>
      </c>
      <c r="Q247" s="5">
        <f>[1]Freight1!Q$37*Inputs!$D$69</f>
        <v>43985.7</v>
      </c>
      <c r="R247" s="5">
        <f>[1]Freight1!R$37*Inputs!$D$69</f>
        <v>44580.14</v>
      </c>
      <c r="S247" s="5">
        <f>[1]Freight1!S$37*Inputs!$D$69</f>
        <v>44898.7</v>
      </c>
      <c r="T247" s="5">
        <f>[1]Freight1!T$37*Inputs!$D$69</f>
        <v>45217.26</v>
      </c>
      <c r="U247" s="5">
        <f>[1]Freight1!U$37*Inputs!$D$69</f>
        <v>45535.82</v>
      </c>
      <c r="V247" s="5">
        <f>[1]Freight1!V$37*Inputs!$D$69</f>
        <v>45854.38</v>
      </c>
      <c r="W247" s="5">
        <f>[1]Freight1!W$37*Inputs!$D$69</f>
        <v>46172.94</v>
      </c>
      <c r="Z247" s="23" t="s">
        <v>32</v>
      </c>
    </row>
    <row r="248" spans="1:26" outlineLevel="1" x14ac:dyDescent="0.25">
      <c r="B248" s="17" t="s">
        <v>9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6" outlineLevel="1" x14ac:dyDescent="0.25">
      <c r="B249" s="10" t="s">
        <v>11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6" outlineLevel="1" x14ac:dyDescent="0.25">
      <c r="B250" s="10" t="s">
        <v>12</v>
      </c>
      <c r="C250" s="5">
        <f>C249*Inputs!D$7</f>
        <v>0</v>
      </c>
      <c r="D250" s="5">
        <f>D249*Inputs!E$7</f>
        <v>0</v>
      </c>
      <c r="E250" s="5">
        <f>E249*Inputs!F$7</f>
        <v>0</v>
      </c>
      <c r="F250" s="5">
        <f>F249*Inputs!G$7</f>
        <v>0</v>
      </c>
      <c r="G250" s="5">
        <f>G249*Inputs!H$7</f>
        <v>0</v>
      </c>
      <c r="H250" s="5">
        <f>H249*Inputs!I$7</f>
        <v>0</v>
      </c>
      <c r="I250" s="5">
        <f>I249*Inputs!J$7</f>
        <v>0</v>
      </c>
      <c r="J250" s="5">
        <f>J249*Inputs!K$7</f>
        <v>0</v>
      </c>
      <c r="K250" s="5">
        <f>K249*Inputs!L$7</f>
        <v>0</v>
      </c>
      <c r="L250" s="5">
        <f>L249*Inputs!M$7</f>
        <v>0</v>
      </c>
      <c r="M250" s="5">
        <f>M249*Inputs!N$7</f>
        <v>0</v>
      </c>
      <c r="N250" s="5">
        <f>N249*Inputs!O$7</f>
        <v>0</v>
      </c>
      <c r="O250" s="5">
        <f>O249*Inputs!P$7</f>
        <v>0</v>
      </c>
      <c r="P250" s="5">
        <f>P249*Inputs!Q$7</f>
        <v>0</v>
      </c>
      <c r="Q250" s="5">
        <f>Q249*Inputs!R$7</f>
        <v>0</v>
      </c>
      <c r="R250" s="5">
        <f>R249*Inputs!S$7</f>
        <v>0</v>
      </c>
      <c r="S250" s="5">
        <f>S249*Inputs!T$7</f>
        <v>0</v>
      </c>
      <c r="T250" s="5">
        <f>T249*Inputs!U$7</f>
        <v>0</v>
      </c>
      <c r="U250" s="5">
        <f>U249*Inputs!V$7</f>
        <v>0</v>
      </c>
      <c r="V250" s="5">
        <f>V249*Inputs!W$7</f>
        <v>0</v>
      </c>
      <c r="W250" s="5">
        <f>W249*Inputs!X$7</f>
        <v>0</v>
      </c>
      <c r="Y250" s="1" t="s">
        <v>59</v>
      </c>
    </row>
    <row r="251" spans="1:26" outlineLevel="1" x14ac:dyDescent="0.25">
      <c r="B251" s="16" t="s">
        <v>13</v>
      </c>
    </row>
    <row r="252" spans="1:26" outlineLevel="1" x14ac:dyDescent="0.25">
      <c r="B252" s="10" t="s">
        <v>10</v>
      </c>
      <c r="C252" s="5">
        <f t="shared" ref="C252:W252" si="105">C247+C250</f>
        <v>46309.78</v>
      </c>
      <c r="D252" s="5">
        <f t="shared" si="105"/>
        <v>44262.9</v>
      </c>
      <c r="E252" s="5">
        <f t="shared" si="105"/>
        <v>50921.86</v>
      </c>
      <c r="F252" s="5">
        <f t="shared" si="105"/>
        <v>53524.46</v>
      </c>
      <c r="G252" s="5">
        <f t="shared" si="105"/>
        <v>52918.14</v>
      </c>
      <c r="H252" s="5">
        <f t="shared" si="105"/>
        <v>57004.86</v>
      </c>
      <c r="I252" s="5">
        <f t="shared" si="105"/>
        <v>57120.800000000003</v>
      </c>
      <c r="J252" s="5">
        <f t="shared" si="105"/>
        <v>55360.14</v>
      </c>
      <c r="K252" s="5">
        <f t="shared" si="105"/>
        <v>53426.559999999998</v>
      </c>
      <c r="L252" s="5">
        <f t="shared" si="105"/>
        <v>46563.66</v>
      </c>
      <c r="M252" s="5">
        <f t="shared" si="105"/>
        <v>47264.58</v>
      </c>
      <c r="N252" s="5">
        <f t="shared" si="105"/>
        <v>43048.5</v>
      </c>
      <c r="O252" s="5">
        <f t="shared" si="105"/>
        <v>43863.6</v>
      </c>
      <c r="P252" s="5">
        <f t="shared" si="105"/>
        <v>44237.599999999999</v>
      </c>
      <c r="Q252" s="5">
        <f t="shared" si="105"/>
        <v>43985.7</v>
      </c>
      <c r="R252" s="5">
        <f t="shared" si="105"/>
        <v>44580.14</v>
      </c>
      <c r="S252" s="5">
        <f t="shared" si="105"/>
        <v>44898.7</v>
      </c>
      <c r="T252" s="5">
        <f t="shared" si="105"/>
        <v>45217.26</v>
      </c>
      <c r="U252" s="5">
        <f t="shared" si="105"/>
        <v>45535.82</v>
      </c>
      <c r="V252" s="5">
        <f t="shared" si="105"/>
        <v>45854.38</v>
      </c>
      <c r="W252" s="5">
        <f t="shared" si="105"/>
        <v>46172.94</v>
      </c>
    </row>
    <row r="253" spans="1:26" outlineLevel="1" x14ac:dyDescent="0.25">
      <c r="B253" s="18" t="s">
        <v>14</v>
      </c>
      <c r="C253" s="13">
        <f t="shared" ref="C253:W253" si="106">C247/C252</f>
        <v>1</v>
      </c>
      <c r="D253" s="13">
        <f t="shared" si="106"/>
        <v>1</v>
      </c>
      <c r="E253" s="13">
        <f t="shared" si="106"/>
        <v>1</v>
      </c>
      <c r="F253" s="13">
        <f t="shared" si="106"/>
        <v>1</v>
      </c>
      <c r="G253" s="13">
        <f t="shared" si="106"/>
        <v>1</v>
      </c>
      <c r="H253" s="13">
        <f t="shared" si="106"/>
        <v>1</v>
      </c>
      <c r="I253" s="13">
        <f t="shared" si="106"/>
        <v>1</v>
      </c>
      <c r="J253" s="13">
        <f t="shared" si="106"/>
        <v>1</v>
      </c>
      <c r="K253" s="13">
        <f t="shared" si="106"/>
        <v>1</v>
      </c>
      <c r="L253" s="13">
        <f t="shared" si="106"/>
        <v>1</v>
      </c>
      <c r="M253" s="13">
        <f t="shared" si="106"/>
        <v>1</v>
      </c>
      <c r="N253" s="13">
        <f t="shared" si="106"/>
        <v>1</v>
      </c>
      <c r="O253" s="13">
        <f t="shared" si="106"/>
        <v>1</v>
      </c>
      <c r="P253" s="13">
        <f t="shared" si="106"/>
        <v>1</v>
      </c>
      <c r="Q253" s="13">
        <f t="shared" si="106"/>
        <v>1</v>
      </c>
      <c r="R253" s="13">
        <f t="shared" si="106"/>
        <v>1</v>
      </c>
      <c r="S253" s="13">
        <f t="shared" si="106"/>
        <v>1</v>
      </c>
      <c r="T253" s="13">
        <f t="shared" si="106"/>
        <v>1</v>
      </c>
      <c r="U253" s="13">
        <f t="shared" si="106"/>
        <v>1</v>
      </c>
      <c r="V253" s="13">
        <f t="shared" si="106"/>
        <v>1</v>
      </c>
      <c r="W253" s="13">
        <f t="shared" si="106"/>
        <v>1</v>
      </c>
    </row>
    <row r="254" spans="1:26" outlineLevel="1" x14ac:dyDescent="0.25">
      <c r="B254" s="18" t="s">
        <v>15</v>
      </c>
      <c r="C254" s="13">
        <f t="shared" ref="C254:W254" si="107">C250/C252</f>
        <v>0</v>
      </c>
      <c r="D254" s="13">
        <f t="shared" si="107"/>
        <v>0</v>
      </c>
      <c r="E254" s="13">
        <f t="shared" si="107"/>
        <v>0</v>
      </c>
      <c r="F254" s="13">
        <f t="shared" si="107"/>
        <v>0</v>
      </c>
      <c r="G254" s="13">
        <f t="shared" si="107"/>
        <v>0</v>
      </c>
      <c r="H254" s="13">
        <f t="shared" si="107"/>
        <v>0</v>
      </c>
      <c r="I254" s="13">
        <f t="shared" si="107"/>
        <v>0</v>
      </c>
      <c r="J254" s="13">
        <f t="shared" si="107"/>
        <v>0</v>
      </c>
      <c r="K254" s="13">
        <f t="shared" si="107"/>
        <v>0</v>
      </c>
      <c r="L254" s="13">
        <f t="shared" si="107"/>
        <v>0</v>
      </c>
      <c r="M254" s="13">
        <f t="shared" si="107"/>
        <v>0</v>
      </c>
      <c r="N254" s="13">
        <f t="shared" si="107"/>
        <v>0</v>
      </c>
      <c r="O254" s="13">
        <f t="shared" si="107"/>
        <v>0</v>
      </c>
      <c r="P254" s="13">
        <f t="shared" si="107"/>
        <v>0</v>
      </c>
      <c r="Q254" s="13">
        <f t="shared" si="107"/>
        <v>0</v>
      </c>
      <c r="R254" s="13">
        <f t="shared" si="107"/>
        <v>0</v>
      </c>
      <c r="S254" s="13">
        <f t="shared" si="107"/>
        <v>0</v>
      </c>
      <c r="T254" s="13">
        <f t="shared" si="107"/>
        <v>0</v>
      </c>
      <c r="U254" s="13">
        <f t="shared" si="107"/>
        <v>0</v>
      </c>
      <c r="V254" s="13">
        <f t="shared" si="107"/>
        <v>0</v>
      </c>
      <c r="W254" s="13">
        <f t="shared" si="107"/>
        <v>0</v>
      </c>
    </row>
    <row r="255" spans="1:26" outlineLevel="1" x14ac:dyDescent="0.25"/>
    <row r="256" spans="1:26" outlineLevel="1" x14ac:dyDescent="0.25">
      <c r="B256" s="9" t="s">
        <v>19</v>
      </c>
      <c r="C256" s="14"/>
    </row>
    <row r="257" spans="1:26" outlineLevel="1" x14ac:dyDescent="0.25">
      <c r="B257" s="4" t="s">
        <v>23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6" outlineLevel="1" x14ac:dyDescent="0.25">
      <c r="B258" s="4" t="s">
        <v>24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6" outlineLevel="1" x14ac:dyDescent="0.25">
      <c r="B259" s="4" t="s">
        <v>21</v>
      </c>
      <c r="C259" s="25">
        <f>'[1]Table 28'!C$14*INDEX(Inputs!$D$71:$T$71,MATCH($A$1,Inputs!$D$68:$T$68,0))*1000</f>
        <v>30436.25</v>
      </c>
      <c r="D259" s="25">
        <f>'[1]Table 28'!D$14*INDEX(Inputs!$D$71:$T$71,MATCH($A$1,Inputs!$D$68:$T$68,0))*1000</f>
        <v>30143.75</v>
      </c>
      <c r="E259" s="25">
        <f>'[1]Table 28'!E$14*INDEX(Inputs!$D$71:$T$71,MATCH($A$1,Inputs!$D$68:$T$68,0))*1000</f>
        <v>30091.1</v>
      </c>
      <c r="F259" s="25">
        <f>'[1]Table 28'!F$14*INDEX(Inputs!$D$71:$T$71,MATCH($A$1,Inputs!$D$68:$T$68,0))*1000</f>
        <v>24104.600000000002</v>
      </c>
      <c r="G259" s="25">
        <f>'[1]Table 28'!G$14*INDEX(Inputs!$D$71:$T$71,MATCH($A$1,Inputs!$D$68:$T$68,0))*1000</f>
        <v>30040.400000000001</v>
      </c>
      <c r="H259" s="25">
        <f>'[1]Table 28'!H$14*INDEX(Inputs!$D$71:$T$71,MATCH($A$1,Inputs!$D$68:$T$68,0))*1000</f>
        <v>29329.95</v>
      </c>
      <c r="I259" s="25">
        <f>'[1]Table 28'!I$14*INDEX(Inputs!$D$71:$T$71,MATCH($A$1,Inputs!$D$68:$T$68,0))*1000</f>
        <v>28804.75</v>
      </c>
      <c r="J259" s="25">
        <f>'[1]Table 28'!J$14*INDEX(Inputs!$D$71:$T$71,MATCH($A$1,Inputs!$D$68:$T$68,0))*1000</f>
        <v>26809.25</v>
      </c>
      <c r="K259" s="25">
        <f>'[1]Table 28'!K$14*INDEX(Inputs!$D$71:$T$71,MATCH($A$1,Inputs!$D$68:$T$68,0))*1000</f>
        <v>24248.899999999998</v>
      </c>
      <c r="L259" s="25">
        <f>'[1]Table 28'!L$14*INDEX(Inputs!$D$71:$T$71,MATCH($A$1,Inputs!$D$68:$T$68,0))*1000</f>
        <v>20144.150000000001</v>
      </c>
      <c r="M259" s="25">
        <f>'[1]Table 28'!M$14*INDEX(Inputs!$D$71:$T$71,MATCH($A$1,Inputs!$D$68:$T$68,0))*1000</f>
        <v>23507.25</v>
      </c>
      <c r="N259" s="25">
        <f>'[1]Table 28'!N$14*INDEX(Inputs!$D$71:$T$71,MATCH($A$1,Inputs!$D$68:$T$68,0))*1000</f>
        <v>24286.6</v>
      </c>
      <c r="O259" s="25">
        <f>'[1]Table 28'!O$14*INDEX(Inputs!$D$71:$T$71,MATCH($A$1,Inputs!$D$68:$T$68,0))*1000</f>
        <v>20536.100000000002</v>
      </c>
      <c r="P259" s="25">
        <f>'[1]Table 28'!P$14*INDEX(Inputs!$D$71:$T$71,MATCH($A$1,Inputs!$D$68:$T$68,0))*1000</f>
        <v>19251.7</v>
      </c>
      <c r="Q259" s="25">
        <f>'[1]Table 28'!Q$14*INDEX(Inputs!$D$71:$T$71,MATCH($A$1,Inputs!$D$68:$T$68,0))*1000</f>
        <v>19066.45</v>
      </c>
      <c r="R259" s="25">
        <f>'[1]Table 28'!R$14*INDEX(Inputs!$D$71:$T$71,MATCH($A$1,Inputs!$D$68:$T$68,0))*1000</f>
        <v>21165.3</v>
      </c>
      <c r="S259" s="25">
        <f>'[1]Table 28'!S$14*INDEX(Inputs!$D$71:$T$71,MATCH($A$1,Inputs!$D$68:$T$68,0))*1000</f>
        <v>21711.95</v>
      </c>
      <c r="T259" s="25">
        <f>'[1]Table 28'!T$14*INDEX(Inputs!$D$71:$T$71,MATCH($A$1,Inputs!$D$68:$T$68,0))*1000</f>
        <v>21524.100000000002</v>
      </c>
      <c r="U259" s="25">
        <f>'[1]Table 28'!U$14*INDEX(Inputs!$D$71:$T$71,MATCH($A$1,Inputs!$D$68:$T$68,0))*1000</f>
        <v>21795.149999999998</v>
      </c>
      <c r="V259" s="25">
        <f>'[1]Table 28'!V$14*INDEX(Inputs!$D$71:$T$71,MATCH($A$1,Inputs!$D$68:$T$68,0))*1000</f>
        <v>24677.9</v>
      </c>
      <c r="W259" s="25">
        <f>'[1]Table 28'!W$14*INDEX(Inputs!$D$71:$T$71,MATCH($A$1,Inputs!$D$68:$T$68,0))*1000</f>
        <v>25231.7</v>
      </c>
      <c r="Z259" s="23" t="s">
        <v>32</v>
      </c>
    </row>
    <row r="260" spans="1:26" outlineLevel="1" x14ac:dyDescent="0.25">
      <c r="B260" s="4" t="s">
        <v>26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6" outlineLevel="1" x14ac:dyDescent="0.25">
      <c r="B261" s="4" t="s">
        <v>25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6" outlineLevel="1" x14ac:dyDescent="0.25">
      <c r="B262" s="4" t="s">
        <v>0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6" outlineLevel="1" x14ac:dyDescent="0.25">
      <c r="B263" s="4" t="s">
        <v>27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6" outlineLevel="1" x14ac:dyDescent="0.25">
      <c r="B264" s="4" t="s">
        <v>28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6" outlineLevel="1" x14ac:dyDescent="0.25">
      <c r="B265" s="4" t="s">
        <v>22</v>
      </c>
      <c r="C265" s="25">
        <f>'[1]Table 28'!C$15*INDEX(Inputs!$D$71:$T$71,MATCH($A$1,Inputs!$D$68:$T$68,0))*1000</f>
        <v>39911.949999999997</v>
      </c>
      <c r="D265" s="25">
        <f>'[1]Table 28'!D$15*INDEX(Inputs!$D$71:$T$71,MATCH($A$1,Inputs!$D$68:$T$68,0))*1000</f>
        <v>45682.65</v>
      </c>
      <c r="E265" s="25">
        <f>'[1]Table 28'!E$15*INDEX(Inputs!$D$71:$T$71,MATCH($A$1,Inputs!$D$68:$T$68,0))*1000</f>
        <v>42725.8</v>
      </c>
      <c r="F265" s="25">
        <f>'[1]Table 28'!F$15*INDEX(Inputs!$D$71:$T$71,MATCH($A$1,Inputs!$D$68:$T$68,0))*1000</f>
        <v>49175.75</v>
      </c>
      <c r="G265" s="25">
        <f>'[1]Table 28'!G$15*INDEX(Inputs!$D$71:$T$71,MATCH($A$1,Inputs!$D$68:$T$68,0))*1000</f>
        <v>51244.7</v>
      </c>
      <c r="H265" s="25">
        <f>'[1]Table 28'!H$15*INDEX(Inputs!$D$71:$T$71,MATCH($A$1,Inputs!$D$68:$T$68,0))*1000</f>
        <v>53924.65</v>
      </c>
      <c r="I265" s="25">
        <f>'[1]Table 28'!I$15*INDEX(Inputs!$D$71:$T$71,MATCH($A$1,Inputs!$D$68:$T$68,0))*1000</f>
        <v>44653.05</v>
      </c>
      <c r="J265" s="25">
        <f>'[1]Table 28'!J$15*INDEX(Inputs!$D$71:$T$71,MATCH($A$1,Inputs!$D$68:$T$68,0))*1000</f>
        <v>54884.05</v>
      </c>
      <c r="K265" s="25">
        <f>'[1]Table 28'!K$15*INDEX(Inputs!$D$71:$T$71,MATCH($A$1,Inputs!$D$68:$T$68,0))*1000</f>
        <v>55181.75</v>
      </c>
      <c r="L265" s="25">
        <f>'[1]Table 28'!L$15*INDEX(Inputs!$D$71:$T$71,MATCH($A$1,Inputs!$D$68:$T$68,0))*1000</f>
        <v>56533.75</v>
      </c>
      <c r="M265" s="25">
        <f>'[1]Table 28'!M$15*INDEX(Inputs!$D$71:$T$71,MATCH($A$1,Inputs!$D$68:$T$68,0))*1000</f>
        <v>55994.9</v>
      </c>
      <c r="N265" s="25">
        <f>'[1]Table 28'!N$15*INDEX(Inputs!$D$71:$T$71,MATCH($A$1,Inputs!$D$68:$T$68,0))*1000</f>
        <v>39768.950000000004</v>
      </c>
      <c r="O265" s="25">
        <f>'[1]Table 28'!O$15*INDEX(Inputs!$D$71:$T$71,MATCH($A$1,Inputs!$D$68:$T$68,0))*1000</f>
        <v>40837.550000000003</v>
      </c>
      <c r="P265" s="25">
        <f>'[1]Table 28'!P$15*INDEX(Inputs!$D$71:$T$71,MATCH($A$1,Inputs!$D$68:$T$68,0))*1000</f>
        <v>38587.899999999994</v>
      </c>
      <c r="Q265" s="25">
        <f>'[1]Table 28'!Q$15*INDEX(Inputs!$D$71:$T$71,MATCH($A$1,Inputs!$D$68:$T$68,0))*1000</f>
        <v>33005.050000000003</v>
      </c>
      <c r="R265" s="25">
        <f>'[1]Table 28'!R$15*INDEX(Inputs!$D$71:$T$71,MATCH($A$1,Inputs!$D$68:$T$68,0))*1000</f>
        <v>26488.800000000003</v>
      </c>
      <c r="S265" s="25">
        <f>'[1]Table 28'!S$15*INDEX(Inputs!$D$71:$T$71,MATCH($A$1,Inputs!$D$68:$T$68,0))*1000</f>
        <v>20352.800000000003</v>
      </c>
      <c r="T265" s="25">
        <f>'[1]Table 28'!T$15*INDEX(Inputs!$D$71:$T$71,MATCH($A$1,Inputs!$D$68:$T$68,0))*1000</f>
        <v>23835.500000000004</v>
      </c>
      <c r="U265" s="25">
        <f>'[1]Table 28'!U$15*INDEX(Inputs!$D$71:$T$71,MATCH($A$1,Inputs!$D$68:$T$68,0))*1000</f>
        <v>25206.350000000006</v>
      </c>
      <c r="V265" s="25">
        <f>'[1]Table 28'!V$15*INDEX(Inputs!$D$71:$T$71,MATCH($A$1,Inputs!$D$68:$T$68,0))*1000</f>
        <v>29060.850000000002</v>
      </c>
      <c r="W265" s="25">
        <f>'[1]Table 28'!W$15*INDEX(Inputs!$D$71:$T$71,MATCH($A$1,Inputs!$D$68:$T$68,0))*1000</f>
        <v>22887.149999999998</v>
      </c>
      <c r="Z265" s="23" t="s">
        <v>32</v>
      </c>
    </row>
    <row r="266" spans="1:26" outlineLevel="1" x14ac:dyDescent="0.25">
      <c r="B266" s="4" t="s">
        <v>29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6" outlineLevel="1" x14ac:dyDescent="0.25">
      <c r="B267" s="16" t="s">
        <v>13</v>
      </c>
      <c r="C267" s="21">
        <f t="shared" ref="C267:W267" si="108">SUM(C257:C266)</f>
        <v>70348.2</v>
      </c>
      <c r="D267" s="21">
        <f t="shared" si="108"/>
        <v>75826.399999999994</v>
      </c>
      <c r="E267" s="21">
        <f t="shared" si="108"/>
        <v>72816.899999999994</v>
      </c>
      <c r="F267" s="21">
        <f t="shared" si="108"/>
        <v>73280.350000000006</v>
      </c>
      <c r="G267" s="21">
        <f t="shared" si="108"/>
        <v>81285.100000000006</v>
      </c>
      <c r="H267" s="21">
        <f t="shared" si="108"/>
        <v>83254.600000000006</v>
      </c>
      <c r="I267" s="21">
        <f t="shared" si="108"/>
        <v>73457.8</v>
      </c>
      <c r="J267" s="21">
        <f t="shared" si="108"/>
        <v>81693.3</v>
      </c>
      <c r="K267" s="21">
        <f t="shared" si="108"/>
        <v>79430.649999999994</v>
      </c>
      <c r="L267" s="21">
        <f t="shared" si="108"/>
        <v>76677.899999999994</v>
      </c>
      <c r="M267" s="21">
        <f t="shared" si="108"/>
        <v>79502.149999999994</v>
      </c>
      <c r="N267" s="21">
        <f t="shared" si="108"/>
        <v>64055.55</v>
      </c>
      <c r="O267" s="21">
        <f t="shared" si="108"/>
        <v>61373.650000000009</v>
      </c>
      <c r="P267" s="21">
        <f t="shared" si="108"/>
        <v>57839.599999999991</v>
      </c>
      <c r="Q267" s="21">
        <f t="shared" si="108"/>
        <v>52071.5</v>
      </c>
      <c r="R267" s="21">
        <f t="shared" si="108"/>
        <v>47654.100000000006</v>
      </c>
      <c r="S267" s="21">
        <f t="shared" si="108"/>
        <v>42064.75</v>
      </c>
      <c r="T267" s="21">
        <f t="shared" si="108"/>
        <v>45359.600000000006</v>
      </c>
      <c r="U267" s="21">
        <f t="shared" si="108"/>
        <v>47001.5</v>
      </c>
      <c r="V267" s="21">
        <f t="shared" si="108"/>
        <v>53738.75</v>
      </c>
      <c r="W267" s="21">
        <f t="shared" si="108"/>
        <v>48118.85</v>
      </c>
    </row>
    <row r="268" spans="1:26" outlineLevel="1" x14ac:dyDescent="0.25">
      <c r="A268" s="3" t="s">
        <v>316</v>
      </c>
      <c r="B268" s="29" t="s">
        <v>46</v>
      </c>
      <c r="C268" s="28">
        <f t="shared" ref="C268:W268" si="109">C267/C252/1000</f>
        <v>1.5190786913692959E-3</v>
      </c>
      <c r="D268" s="28">
        <f t="shared" si="109"/>
        <v>1.7130915507117697E-3</v>
      </c>
      <c r="E268" s="28">
        <f t="shared" si="109"/>
        <v>1.4299732963407069E-3</v>
      </c>
      <c r="F268" s="28">
        <f t="shared" si="109"/>
        <v>1.3691002207215171E-3</v>
      </c>
      <c r="G268" s="28">
        <f t="shared" si="109"/>
        <v>1.5360536103498725E-3</v>
      </c>
      <c r="H268" s="28">
        <f t="shared" si="109"/>
        <v>1.4604824921945253E-3</v>
      </c>
      <c r="I268" s="28">
        <f t="shared" si="109"/>
        <v>1.286007899049033E-3</v>
      </c>
      <c r="J268" s="28">
        <f t="shared" si="109"/>
        <v>1.475670039851778E-3</v>
      </c>
      <c r="K268" s="28">
        <f t="shared" si="109"/>
        <v>1.4867258906431557E-3</v>
      </c>
      <c r="L268" s="28">
        <f t="shared" si="109"/>
        <v>1.646732666633164E-3</v>
      </c>
      <c r="M268" s="28">
        <f t="shared" si="109"/>
        <v>1.6820661476310587E-3</v>
      </c>
      <c r="N268" s="28">
        <f t="shared" si="109"/>
        <v>1.4879856440990975E-3</v>
      </c>
      <c r="O268" s="28">
        <f t="shared" si="109"/>
        <v>1.3991931806782846E-3</v>
      </c>
      <c r="P268" s="28">
        <f t="shared" si="109"/>
        <v>1.3074759932726909E-3</v>
      </c>
      <c r="Q268" s="28">
        <f t="shared" si="109"/>
        <v>1.1838279258940976E-3</v>
      </c>
      <c r="R268" s="28">
        <f t="shared" si="109"/>
        <v>1.0689535743943382E-3</v>
      </c>
      <c r="S268" s="28">
        <f t="shared" si="109"/>
        <v>9.3688124600489558E-4</v>
      </c>
      <c r="T268" s="28">
        <f t="shared" si="109"/>
        <v>1.0031479129872089E-3</v>
      </c>
      <c r="U268" s="28">
        <f t="shared" si="109"/>
        <v>1.0321874076276653E-3</v>
      </c>
      <c r="V268" s="28">
        <f t="shared" si="109"/>
        <v>1.1719436616523876E-3</v>
      </c>
      <c r="W268" s="28">
        <f t="shared" si="109"/>
        <v>1.0421439483818877E-3</v>
      </c>
    </row>
    <row r="269" spans="1:26" outlineLevel="1" x14ac:dyDescent="0.25"/>
    <row r="270" spans="1:26" outlineLevel="1" x14ac:dyDescent="0.25">
      <c r="B270" s="4" t="s">
        <v>23</v>
      </c>
      <c r="C270" s="12">
        <f t="shared" ref="C270:W270" si="110">IFERROR(C257/C267,0)</f>
        <v>0</v>
      </c>
      <c r="D270" s="12">
        <f t="shared" si="110"/>
        <v>0</v>
      </c>
      <c r="E270" s="12">
        <f t="shared" si="110"/>
        <v>0</v>
      </c>
      <c r="F270" s="12">
        <f t="shared" si="110"/>
        <v>0</v>
      </c>
      <c r="G270" s="12">
        <f t="shared" si="110"/>
        <v>0</v>
      </c>
      <c r="H270" s="12">
        <f t="shared" si="110"/>
        <v>0</v>
      </c>
      <c r="I270" s="12">
        <f t="shared" si="110"/>
        <v>0</v>
      </c>
      <c r="J270" s="12">
        <f t="shared" si="110"/>
        <v>0</v>
      </c>
      <c r="K270" s="12">
        <f t="shared" si="110"/>
        <v>0</v>
      </c>
      <c r="L270" s="12">
        <f t="shared" si="110"/>
        <v>0</v>
      </c>
      <c r="M270" s="12">
        <f t="shared" si="110"/>
        <v>0</v>
      </c>
      <c r="N270" s="12">
        <f t="shared" si="110"/>
        <v>0</v>
      </c>
      <c r="O270" s="12">
        <f t="shared" si="110"/>
        <v>0</v>
      </c>
      <c r="P270" s="12">
        <f t="shared" si="110"/>
        <v>0</v>
      </c>
      <c r="Q270" s="12">
        <f t="shared" si="110"/>
        <v>0</v>
      </c>
      <c r="R270" s="12">
        <f t="shared" si="110"/>
        <v>0</v>
      </c>
      <c r="S270" s="12">
        <f t="shared" si="110"/>
        <v>0</v>
      </c>
      <c r="T270" s="12">
        <f t="shared" si="110"/>
        <v>0</v>
      </c>
      <c r="U270" s="12">
        <f t="shared" si="110"/>
        <v>0</v>
      </c>
      <c r="V270" s="12">
        <f t="shared" si="110"/>
        <v>0</v>
      </c>
      <c r="W270" s="12">
        <f t="shared" si="110"/>
        <v>0</v>
      </c>
    </row>
    <row r="271" spans="1:26" outlineLevel="1" x14ac:dyDescent="0.25">
      <c r="B271" s="4" t="s">
        <v>24</v>
      </c>
      <c r="C271" s="12">
        <f t="shared" ref="C271:W271" si="111">IFERROR(C258/C267,0)</f>
        <v>0</v>
      </c>
      <c r="D271" s="12">
        <f t="shared" si="111"/>
        <v>0</v>
      </c>
      <c r="E271" s="12">
        <f t="shared" si="111"/>
        <v>0</v>
      </c>
      <c r="F271" s="12">
        <f t="shared" si="111"/>
        <v>0</v>
      </c>
      <c r="G271" s="12">
        <f t="shared" si="111"/>
        <v>0</v>
      </c>
      <c r="H271" s="12">
        <f t="shared" si="111"/>
        <v>0</v>
      </c>
      <c r="I271" s="12">
        <f t="shared" si="111"/>
        <v>0</v>
      </c>
      <c r="J271" s="12">
        <f t="shared" si="111"/>
        <v>0</v>
      </c>
      <c r="K271" s="12">
        <f t="shared" si="111"/>
        <v>0</v>
      </c>
      <c r="L271" s="12">
        <f t="shared" si="111"/>
        <v>0</v>
      </c>
      <c r="M271" s="12">
        <f t="shared" si="111"/>
        <v>0</v>
      </c>
      <c r="N271" s="12">
        <f t="shared" si="111"/>
        <v>0</v>
      </c>
      <c r="O271" s="12">
        <f t="shared" si="111"/>
        <v>0</v>
      </c>
      <c r="P271" s="12">
        <f t="shared" si="111"/>
        <v>0</v>
      </c>
      <c r="Q271" s="12">
        <f t="shared" si="111"/>
        <v>0</v>
      </c>
      <c r="R271" s="12">
        <f t="shared" si="111"/>
        <v>0</v>
      </c>
      <c r="S271" s="12">
        <f t="shared" si="111"/>
        <v>0</v>
      </c>
      <c r="T271" s="12">
        <f t="shared" si="111"/>
        <v>0</v>
      </c>
      <c r="U271" s="12">
        <f t="shared" si="111"/>
        <v>0</v>
      </c>
      <c r="V271" s="12">
        <f t="shared" si="111"/>
        <v>0</v>
      </c>
      <c r="W271" s="12">
        <f t="shared" si="111"/>
        <v>0</v>
      </c>
    </row>
    <row r="272" spans="1:26" outlineLevel="1" x14ac:dyDescent="0.25">
      <c r="B272" s="4" t="s">
        <v>21</v>
      </c>
      <c r="C272" s="12">
        <f t="shared" ref="C272:W272" si="112">IFERROR(C259/C267,0)</f>
        <v>0.43265143955353513</v>
      </c>
      <c r="D272" s="12">
        <f t="shared" si="112"/>
        <v>0.39753634618022221</v>
      </c>
      <c r="E272" s="12">
        <f t="shared" si="112"/>
        <v>0.41324335422134151</v>
      </c>
      <c r="F272" s="12">
        <f t="shared" si="112"/>
        <v>0.32893674770931092</v>
      </c>
      <c r="G272" s="12">
        <f t="shared" si="112"/>
        <v>0.36956834647432307</v>
      </c>
      <c r="H272" s="12">
        <f t="shared" si="112"/>
        <v>0.35229224571375034</v>
      </c>
      <c r="I272" s="12">
        <f t="shared" si="112"/>
        <v>0.39212649984072484</v>
      </c>
      <c r="J272" s="12">
        <f t="shared" si="112"/>
        <v>0.32816950716888654</v>
      </c>
      <c r="K272" s="12">
        <f t="shared" si="112"/>
        <v>0.30528391748021699</v>
      </c>
      <c r="L272" s="12">
        <f t="shared" si="112"/>
        <v>0.2627112896936406</v>
      </c>
      <c r="M272" s="12">
        <f t="shared" si="112"/>
        <v>0.29568068284945753</v>
      </c>
      <c r="N272" s="12">
        <f t="shared" si="112"/>
        <v>0.3791490354856058</v>
      </c>
      <c r="O272" s="12">
        <f t="shared" si="112"/>
        <v>0.33460776733989261</v>
      </c>
      <c r="P272" s="12">
        <f t="shared" si="112"/>
        <v>0.33284635440079119</v>
      </c>
      <c r="Q272" s="12">
        <f t="shared" si="112"/>
        <v>0.36615903133191863</v>
      </c>
      <c r="R272" s="12">
        <f t="shared" si="112"/>
        <v>0.44414436533267854</v>
      </c>
      <c r="S272" s="12">
        <f t="shared" si="112"/>
        <v>0.51615545082283865</v>
      </c>
      <c r="T272" s="12">
        <f t="shared" si="112"/>
        <v>0.47452138025908519</v>
      </c>
      <c r="U272" s="12">
        <f t="shared" si="112"/>
        <v>0.4637117964320287</v>
      </c>
      <c r="V272" s="12">
        <f t="shared" si="112"/>
        <v>0.4592198367100091</v>
      </c>
      <c r="W272" s="12">
        <f t="shared" si="112"/>
        <v>0.52436207432222515</v>
      </c>
    </row>
    <row r="273" spans="1:26" outlineLevel="1" x14ac:dyDescent="0.25">
      <c r="B273" s="4" t="s">
        <v>26</v>
      </c>
      <c r="C273" s="12">
        <f t="shared" ref="C273:W273" si="113">IFERROR(C260/C267,0)</f>
        <v>0</v>
      </c>
      <c r="D273" s="12">
        <f t="shared" si="113"/>
        <v>0</v>
      </c>
      <c r="E273" s="12">
        <f t="shared" si="113"/>
        <v>0</v>
      </c>
      <c r="F273" s="12">
        <f t="shared" si="113"/>
        <v>0</v>
      </c>
      <c r="G273" s="12">
        <f t="shared" si="113"/>
        <v>0</v>
      </c>
      <c r="H273" s="12">
        <f t="shared" si="113"/>
        <v>0</v>
      </c>
      <c r="I273" s="12">
        <f t="shared" si="113"/>
        <v>0</v>
      </c>
      <c r="J273" s="12">
        <f t="shared" si="113"/>
        <v>0</v>
      </c>
      <c r="K273" s="12">
        <f t="shared" si="113"/>
        <v>0</v>
      </c>
      <c r="L273" s="12">
        <f t="shared" si="113"/>
        <v>0</v>
      </c>
      <c r="M273" s="12">
        <f t="shared" si="113"/>
        <v>0</v>
      </c>
      <c r="N273" s="12">
        <f t="shared" si="113"/>
        <v>0</v>
      </c>
      <c r="O273" s="12">
        <f t="shared" si="113"/>
        <v>0</v>
      </c>
      <c r="P273" s="12">
        <f t="shared" si="113"/>
        <v>0</v>
      </c>
      <c r="Q273" s="12">
        <f t="shared" si="113"/>
        <v>0</v>
      </c>
      <c r="R273" s="12">
        <f t="shared" si="113"/>
        <v>0</v>
      </c>
      <c r="S273" s="12">
        <f t="shared" si="113"/>
        <v>0</v>
      </c>
      <c r="T273" s="12">
        <f t="shared" si="113"/>
        <v>0</v>
      </c>
      <c r="U273" s="12">
        <f t="shared" si="113"/>
        <v>0</v>
      </c>
      <c r="V273" s="12">
        <f t="shared" si="113"/>
        <v>0</v>
      </c>
      <c r="W273" s="12">
        <f t="shared" si="113"/>
        <v>0</v>
      </c>
    </row>
    <row r="274" spans="1:26" outlineLevel="1" x14ac:dyDescent="0.25">
      <c r="B274" s="4" t="s">
        <v>25</v>
      </c>
      <c r="C274" s="12">
        <f t="shared" ref="C274:W274" si="114">IFERROR(C261/C267,0)</f>
        <v>0</v>
      </c>
      <c r="D274" s="12">
        <f t="shared" si="114"/>
        <v>0</v>
      </c>
      <c r="E274" s="12">
        <f t="shared" si="114"/>
        <v>0</v>
      </c>
      <c r="F274" s="12">
        <f t="shared" si="114"/>
        <v>0</v>
      </c>
      <c r="G274" s="12">
        <f t="shared" si="114"/>
        <v>0</v>
      </c>
      <c r="H274" s="12">
        <f t="shared" si="114"/>
        <v>0</v>
      </c>
      <c r="I274" s="12">
        <f t="shared" si="114"/>
        <v>0</v>
      </c>
      <c r="J274" s="12">
        <f t="shared" si="114"/>
        <v>0</v>
      </c>
      <c r="K274" s="12">
        <f t="shared" si="114"/>
        <v>0</v>
      </c>
      <c r="L274" s="12">
        <f t="shared" si="114"/>
        <v>0</v>
      </c>
      <c r="M274" s="12">
        <f t="shared" si="114"/>
        <v>0</v>
      </c>
      <c r="N274" s="12">
        <f t="shared" si="114"/>
        <v>0</v>
      </c>
      <c r="O274" s="12">
        <f t="shared" si="114"/>
        <v>0</v>
      </c>
      <c r="P274" s="12">
        <f t="shared" si="114"/>
        <v>0</v>
      </c>
      <c r="Q274" s="12">
        <f t="shared" si="114"/>
        <v>0</v>
      </c>
      <c r="R274" s="12">
        <f t="shared" si="114"/>
        <v>0</v>
      </c>
      <c r="S274" s="12">
        <f t="shared" si="114"/>
        <v>0</v>
      </c>
      <c r="T274" s="12">
        <f t="shared" si="114"/>
        <v>0</v>
      </c>
      <c r="U274" s="12">
        <f t="shared" si="114"/>
        <v>0</v>
      </c>
      <c r="V274" s="12">
        <f t="shared" si="114"/>
        <v>0</v>
      </c>
      <c r="W274" s="12">
        <f t="shared" si="114"/>
        <v>0</v>
      </c>
    </row>
    <row r="275" spans="1:26" outlineLevel="1" x14ac:dyDescent="0.25">
      <c r="B275" s="4" t="s">
        <v>0</v>
      </c>
      <c r="C275" s="12">
        <f t="shared" ref="C275:W275" si="115">IFERROR(C262/C267,0)</f>
        <v>0</v>
      </c>
      <c r="D275" s="12">
        <f t="shared" si="115"/>
        <v>0</v>
      </c>
      <c r="E275" s="12">
        <f t="shared" si="115"/>
        <v>0</v>
      </c>
      <c r="F275" s="12">
        <f t="shared" si="115"/>
        <v>0</v>
      </c>
      <c r="G275" s="12">
        <f t="shared" si="115"/>
        <v>0</v>
      </c>
      <c r="H275" s="12">
        <f t="shared" si="115"/>
        <v>0</v>
      </c>
      <c r="I275" s="12">
        <f t="shared" si="115"/>
        <v>0</v>
      </c>
      <c r="J275" s="12">
        <f t="shared" si="115"/>
        <v>0</v>
      </c>
      <c r="K275" s="12">
        <f t="shared" si="115"/>
        <v>0</v>
      </c>
      <c r="L275" s="12">
        <f t="shared" si="115"/>
        <v>0</v>
      </c>
      <c r="M275" s="12">
        <f t="shared" si="115"/>
        <v>0</v>
      </c>
      <c r="N275" s="12">
        <f t="shared" si="115"/>
        <v>0</v>
      </c>
      <c r="O275" s="12">
        <f t="shared" si="115"/>
        <v>0</v>
      </c>
      <c r="P275" s="12">
        <f t="shared" si="115"/>
        <v>0</v>
      </c>
      <c r="Q275" s="12">
        <f t="shared" si="115"/>
        <v>0</v>
      </c>
      <c r="R275" s="12">
        <f t="shared" si="115"/>
        <v>0</v>
      </c>
      <c r="S275" s="12">
        <f t="shared" si="115"/>
        <v>0</v>
      </c>
      <c r="T275" s="12">
        <f t="shared" si="115"/>
        <v>0</v>
      </c>
      <c r="U275" s="12">
        <f t="shared" si="115"/>
        <v>0</v>
      </c>
      <c r="V275" s="12">
        <f t="shared" si="115"/>
        <v>0</v>
      </c>
      <c r="W275" s="12">
        <f t="shared" si="115"/>
        <v>0</v>
      </c>
    </row>
    <row r="276" spans="1:26" outlineLevel="1" x14ac:dyDescent="0.25">
      <c r="B276" s="4" t="s">
        <v>27</v>
      </c>
      <c r="C276" s="12">
        <f t="shared" ref="C276:W276" si="116">IFERROR(C263/C267,0)</f>
        <v>0</v>
      </c>
      <c r="D276" s="12">
        <f t="shared" si="116"/>
        <v>0</v>
      </c>
      <c r="E276" s="12">
        <f t="shared" si="116"/>
        <v>0</v>
      </c>
      <c r="F276" s="12">
        <f t="shared" si="116"/>
        <v>0</v>
      </c>
      <c r="G276" s="12">
        <f t="shared" si="116"/>
        <v>0</v>
      </c>
      <c r="H276" s="12">
        <f t="shared" si="116"/>
        <v>0</v>
      </c>
      <c r="I276" s="12">
        <f t="shared" si="116"/>
        <v>0</v>
      </c>
      <c r="J276" s="12">
        <f t="shared" si="116"/>
        <v>0</v>
      </c>
      <c r="K276" s="12">
        <f t="shared" si="116"/>
        <v>0</v>
      </c>
      <c r="L276" s="12">
        <f t="shared" si="116"/>
        <v>0</v>
      </c>
      <c r="M276" s="12">
        <f t="shared" si="116"/>
        <v>0</v>
      </c>
      <c r="N276" s="12">
        <f t="shared" si="116"/>
        <v>0</v>
      </c>
      <c r="O276" s="12">
        <f t="shared" si="116"/>
        <v>0</v>
      </c>
      <c r="P276" s="12">
        <f t="shared" si="116"/>
        <v>0</v>
      </c>
      <c r="Q276" s="12">
        <f t="shared" si="116"/>
        <v>0</v>
      </c>
      <c r="R276" s="12">
        <f t="shared" si="116"/>
        <v>0</v>
      </c>
      <c r="S276" s="12">
        <f t="shared" si="116"/>
        <v>0</v>
      </c>
      <c r="T276" s="12">
        <f t="shared" si="116"/>
        <v>0</v>
      </c>
      <c r="U276" s="12">
        <f t="shared" si="116"/>
        <v>0</v>
      </c>
      <c r="V276" s="12">
        <f t="shared" si="116"/>
        <v>0</v>
      </c>
      <c r="W276" s="12">
        <f t="shared" si="116"/>
        <v>0</v>
      </c>
    </row>
    <row r="277" spans="1:26" outlineLevel="1" x14ac:dyDescent="0.25">
      <c r="B277" s="4" t="s">
        <v>28</v>
      </c>
      <c r="C277" s="12">
        <f t="shared" ref="C277:W277" si="117">IFERROR(C264/C267,0)</f>
        <v>0</v>
      </c>
      <c r="D277" s="12">
        <f t="shared" si="117"/>
        <v>0</v>
      </c>
      <c r="E277" s="12">
        <f t="shared" si="117"/>
        <v>0</v>
      </c>
      <c r="F277" s="12">
        <f t="shared" si="117"/>
        <v>0</v>
      </c>
      <c r="G277" s="12">
        <f t="shared" si="117"/>
        <v>0</v>
      </c>
      <c r="H277" s="12">
        <f t="shared" si="117"/>
        <v>0</v>
      </c>
      <c r="I277" s="12">
        <f t="shared" si="117"/>
        <v>0</v>
      </c>
      <c r="J277" s="12">
        <f t="shared" si="117"/>
        <v>0</v>
      </c>
      <c r="K277" s="12">
        <f t="shared" si="117"/>
        <v>0</v>
      </c>
      <c r="L277" s="12">
        <f t="shared" si="117"/>
        <v>0</v>
      </c>
      <c r="M277" s="12">
        <f t="shared" si="117"/>
        <v>0</v>
      </c>
      <c r="N277" s="12">
        <f t="shared" si="117"/>
        <v>0</v>
      </c>
      <c r="O277" s="12">
        <f t="shared" si="117"/>
        <v>0</v>
      </c>
      <c r="P277" s="12">
        <f t="shared" si="117"/>
        <v>0</v>
      </c>
      <c r="Q277" s="12">
        <f t="shared" si="117"/>
        <v>0</v>
      </c>
      <c r="R277" s="12">
        <f t="shared" si="117"/>
        <v>0</v>
      </c>
      <c r="S277" s="12">
        <f t="shared" si="117"/>
        <v>0</v>
      </c>
      <c r="T277" s="12">
        <f t="shared" si="117"/>
        <v>0</v>
      </c>
      <c r="U277" s="12">
        <f t="shared" si="117"/>
        <v>0</v>
      </c>
      <c r="V277" s="12">
        <f t="shared" si="117"/>
        <v>0</v>
      </c>
      <c r="W277" s="12">
        <f t="shared" si="117"/>
        <v>0</v>
      </c>
    </row>
    <row r="278" spans="1:26" outlineLevel="1" x14ac:dyDescent="0.25">
      <c r="B278" s="4" t="s">
        <v>22</v>
      </c>
      <c r="C278" s="12">
        <f t="shared" ref="C278:W278" si="118">IFERROR(C265/C267,0)</f>
        <v>0.56734856044646487</v>
      </c>
      <c r="D278" s="12">
        <f t="shared" si="118"/>
        <v>0.60246365381977784</v>
      </c>
      <c r="E278" s="12">
        <f t="shared" si="118"/>
        <v>0.5867566457786586</v>
      </c>
      <c r="F278" s="12">
        <f t="shared" si="118"/>
        <v>0.67106325229068908</v>
      </c>
      <c r="G278" s="12">
        <f t="shared" si="118"/>
        <v>0.63043165352567687</v>
      </c>
      <c r="H278" s="12">
        <f t="shared" si="118"/>
        <v>0.6477077542862496</v>
      </c>
      <c r="I278" s="12">
        <f t="shared" si="118"/>
        <v>0.6078735001592751</v>
      </c>
      <c r="J278" s="12">
        <f t="shared" si="118"/>
        <v>0.6718304928311134</v>
      </c>
      <c r="K278" s="12">
        <f t="shared" si="118"/>
        <v>0.69471608251978301</v>
      </c>
      <c r="L278" s="12">
        <f t="shared" si="118"/>
        <v>0.73728871030635956</v>
      </c>
      <c r="M278" s="12">
        <f t="shared" si="118"/>
        <v>0.70431931715054252</v>
      </c>
      <c r="N278" s="12">
        <f t="shared" si="118"/>
        <v>0.62085096451439414</v>
      </c>
      <c r="O278" s="12">
        <f t="shared" si="118"/>
        <v>0.66539223266010739</v>
      </c>
      <c r="P278" s="12">
        <f t="shared" si="118"/>
        <v>0.66715364559920887</v>
      </c>
      <c r="Q278" s="12">
        <f t="shared" si="118"/>
        <v>0.63384096866808148</v>
      </c>
      <c r="R278" s="12">
        <f t="shared" si="118"/>
        <v>0.55585563466732135</v>
      </c>
      <c r="S278" s="12">
        <f t="shared" si="118"/>
        <v>0.48384454917716146</v>
      </c>
      <c r="T278" s="12">
        <f t="shared" si="118"/>
        <v>0.52547861974091481</v>
      </c>
      <c r="U278" s="12">
        <f t="shared" si="118"/>
        <v>0.53628820356797136</v>
      </c>
      <c r="V278" s="12">
        <f t="shared" si="118"/>
        <v>0.54078016328999101</v>
      </c>
      <c r="W278" s="12">
        <f t="shared" si="118"/>
        <v>0.47563792567777491</v>
      </c>
    </row>
    <row r="279" spans="1:26" outlineLevel="1" x14ac:dyDescent="0.25">
      <c r="B279" s="4" t="s">
        <v>29</v>
      </c>
      <c r="C279" s="12">
        <f t="shared" ref="C279:W279" si="119">IFERROR(C266/C267,0)</f>
        <v>0</v>
      </c>
      <c r="D279" s="12">
        <f t="shared" si="119"/>
        <v>0</v>
      </c>
      <c r="E279" s="12">
        <f t="shared" si="119"/>
        <v>0</v>
      </c>
      <c r="F279" s="12">
        <f t="shared" si="119"/>
        <v>0</v>
      </c>
      <c r="G279" s="12">
        <f t="shared" si="119"/>
        <v>0</v>
      </c>
      <c r="H279" s="12">
        <f t="shared" si="119"/>
        <v>0</v>
      </c>
      <c r="I279" s="12">
        <f t="shared" si="119"/>
        <v>0</v>
      </c>
      <c r="J279" s="12">
        <f t="shared" si="119"/>
        <v>0</v>
      </c>
      <c r="K279" s="12">
        <f t="shared" si="119"/>
        <v>0</v>
      </c>
      <c r="L279" s="12">
        <f t="shared" si="119"/>
        <v>0</v>
      </c>
      <c r="M279" s="12">
        <f t="shared" si="119"/>
        <v>0</v>
      </c>
      <c r="N279" s="12">
        <f t="shared" si="119"/>
        <v>0</v>
      </c>
      <c r="O279" s="12">
        <f t="shared" si="119"/>
        <v>0</v>
      </c>
      <c r="P279" s="12">
        <f t="shared" si="119"/>
        <v>0</v>
      </c>
      <c r="Q279" s="12">
        <f t="shared" si="119"/>
        <v>0</v>
      </c>
      <c r="R279" s="12">
        <f t="shared" si="119"/>
        <v>0</v>
      </c>
      <c r="S279" s="12">
        <f t="shared" si="119"/>
        <v>0</v>
      </c>
      <c r="T279" s="12">
        <f t="shared" si="119"/>
        <v>0</v>
      </c>
      <c r="U279" s="12">
        <f t="shared" si="119"/>
        <v>0</v>
      </c>
      <c r="V279" s="12">
        <f t="shared" si="119"/>
        <v>0</v>
      </c>
      <c r="W279" s="12">
        <f t="shared" si="119"/>
        <v>0</v>
      </c>
    </row>
    <row r="282" spans="1:26" s="34" customFormat="1" x14ac:dyDescent="0.25">
      <c r="A282" s="33" t="s">
        <v>50</v>
      </c>
    </row>
    <row r="283" spans="1:26" outlineLevel="1" x14ac:dyDescent="0.25">
      <c r="B283" s="9" t="s">
        <v>5</v>
      </c>
      <c r="C283" s="14"/>
    </row>
    <row r="284" spans="1:26" outlineLevel="1" x14ac:dyDescent="0.25">
      <c r="B284" s="16" t="s">
        <v>8</v>
      </c>
    </row>
    <row r="285" spans="1:26" outlineLevel="1" x14ac:dyDescent="0.25">
      <c r="B285" s="10" t="s">
        <v>10</v>
      </c>
      <c r="C285" s="5">
        <f>[1]Freight1!C$35*Inputs!$D$58</f>
        <v>651.64456000000007</v>
      </c>
      <c r="D285" s="5">
        <f>[1]Freight1!D$35*Inputs!$D$58</f>
        <v>608.27872000000002</v>
      </c>
      <c r="E285" s="5">
        <f>[1]Freight1!E$35*Inputs!$D$58</f>
        <v>602.25592000000017</v>
      </c>
      <c r="F285" s="5">
        <f>[1]Freight1!F$35*Inputs!$D$58</f>
        <v>519.42156</v>
      </c>
      <c r="G285" s="5">
        <f>[1]Freight1!G$35*Inputs!$D$58</f>
        <v>563.62292000000002</v>
      </c>
      <c r="H285" s="5">
        <f>[1]Freight1!H$35*Inputs!$D$58</f>
        <v>625.95372000000009</v>
      </c>
      <c r="I285" s="5">
        <f>[1]Freight1!I$35*Inputs!$D$58</f>
        <v>623.55856892000008</v>
      </c>
      <c r="J285" s="5">
        <f>[1]Freight1!J$35*Inputs!$D$58</f>
        <v>559.20900000000006</v>
      </c>
      <c r="K285" s="5">
        <f>[1]Freight1!K$35*Inputs!$D$58</f>
        <v>506.65888000000007</v>
      </c>
      <c r="L285" s="5">
        <f>[1]Freight1!L$35*Inputs!$D$58</f>
        <v>455.86996000000005</v>
      </c>
      <c r="M285" s="5">
        <f>[1]Freight1!M$35*Inputs!$D$58</f>
        <v>583.86272000000008</v>
      </c>
      <c r="N285" s="5">
        <f>[1]Freight1!N$35*Inputs!$D$58</f>
        <v>619.31884000000002</v>
      </c>
      <c r="O285" s="5">
        <f>[1]Freight1!O$35*Inputs!$D$58</f>
        <v>639.19128000000012</v>
      </c>
      <c r="P285" s="5">
        <f>[1]Freight1!P$35*Inputs!$D$58</f>
        <v>636.45708000000013</v>
      </c>
      <c r="Q285" s="5">
        <f>[1]Freight1!Q$35*Inputs!$D$58</f>
        <v>665.30352000000005</v>
      </c>
      <c r="R285" s="5">
        <f>[1]Freight1!R$35*Inputs!$D$58</f>
        <v>639.45475999999996</v>
      </c>
      <c r="S285" s="5">
        <f>[1]Freight1!S$35*Inputs!$D$58</f>
        <v>713.09</v>
      </c>
      <c r="T285" s="5">
        <f>[1]Freight1!T$35*Inputs!$D$58</f>
        <v>865.1686400000001</v>
      </c>
      <c r="U285" s="5">
        <f>[1]Freight1!U$35*Inputs!$D$58</f>
        <v>938.5916400000001</v>
      </c>
      <c r="V285" s="5">
        <f>[1]Freight1!V$35*Inputs!$D$58</f>
        <v>911.95496000000003</v>
      </c>
      <c r="W285" s="5">
        <f>[1]Freight1!W$35*Inputs!$D$58</f>
        <v>690.30975999999998</v>
      </c>
      <c r="Z285" s="23" t="s">
        <v>32</v>
      </c>
    </row>
    <row r="286" spans="1:26" outlineLevel="1" x14ac:dyDescent="0.25">
      <c r="B286" s="17" t="s">
        <v>9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6" outlineLevel="1" x14ac:dyDescent="0.25">
      <c r="B287" s="10" t="s">
        <v>11</v>
      </c>
      <c r="C287" s="5">
        <f>[1]Passenger1!C$39*Inputs!$D$58</f>
        <v>29366.867880000002</v>
      </c>
      <c r="D287" s="5">
        <f>[1]Passenger1!D$39*Inputs!$D$58</f>
        <v>28709.735600000004</v>
      </c>
      <c r="E287" s="5">
        <f>[1]Passenger1!E$39*Inputs!$D$58</f>
        <v>26626.446</v>
      </c>
      <c r="F287" s="5">
        <f>[1]Passenger1!F$39*Inputs!$D$58</f>
        <v>25291.407400000004</v>
      </c>
      <c r="G287" s="5">
        <f>[1]Passenger1!G$39*Inputs!$D$58</f>
        <v>28550.253760000003</v>
      </c>
      <c r="H287" s="5">
        <f>[1]Passenger1!H$39*Inputs!$D$58</f>
        <v>30793.031640000001</v>
      </c>
      <c r="I287" s="5">
        <f>[1]Passenger1!I$39*Inputs!$D$58</f>
        <v>33244.044781920005</v>
      </c>
      <c r="J287" s="5">
        <f>[1]Passenger1!J$39*Inputs!$D$58</f>
        <v>35373.485840000001</v>
      </c>
      <c r="K287" s="5">
        <f>[1]Passenger1!K$39*Inputs!$D$58</f>
        <v>36288.130480000007</v>
      </c>
      <c r="L287" s="5">
        <f>[1]Passenger1!L$39*Inputs!$D$58</f>
        <v>34351.203600000001</v>
      </c>
      <c r="M287" s="5">
        <f>[1]Passenger1!M$39*Inputs!$D$58</f>
        <v>38160.216640000006</v>
      </c>
      <c r="N287" s="5">
        <f>[1]Passenger1!N$39*Inputs!$D$58</f>
        <v>41189.879639999999</v>
      </c>
      <c r="O287" s="5">
        <f>[1]Passenger1!O$39*Inputs!$D$58</f>
        <v>43686.428800000002</v>
      </c>
      <c r="P287" s="5">
        <f>[1]Passenger1!P$39*Inputs!$D$58</f>
        <v>43659.582120000006</v>
      </c>
      <c r="Q287" s="5">
        <f>[1]Passenger1!Q$39*Inputs!$D$58</f>
        <v>46677.235919999999</v>
      </c>
      <c r="R287" s="5">
        <f>[1]Passenger1!R$39*Inputs!$D$58</f>
        <v>49183.879920000007</v>
      </c>
      <c r="S287" s="5">
        <f>[1]Passenger1!S$39*Inputs!$D$58</f>
        <v>53940.399800000007</v>
      </c>
      <c r="T287" s="5">
        <f>[1]Passenger1!T$39*Inputs!$D$58</f>
        <v>58940.004480000003</v>
      </c>
      <c r="U287" s="5">
        <f>[1]Passenger1!U$39*Inputs!$D$58</f>
        <v>63887.195120000004</v>
      </c>
      <c r="V287" s="5">
        <f>[1]Passenger1!V$39*Inputs!$D$58</f>
        <v>65300.749360000009</v>
      </c>
      <c r="W287" s="5">
        <f>[1]Passenger1!W$39*Inputs!$D$58</f>
        <v>17370.782800000001</v>
      </c>
      <c r="Z287" s="23" t="s">
        <v>32</v>
      </c>
    </row>
    <row r="288" spans="1:26" outlineLevel="1" x14ac:dyDescent="0.25">
      <c r="B288" s="10" t="s">
        <v>12</v>
      </c>
      <c r="C288" s="5">
        <f>C287*Inputs!D$7</f>
        <v>2936.6867880000004</v>
      </c>
      <c r="D288" s="5">
        <f>D287*Inputs!E$7</f>
        <v>2870.9735600000004</v>
      </c>
      <c r="E288" s="5">
        <f>E287*Inputs!F$7</f>
        <v>2662.6446000000001</v>
      </c>
      <c r="F288" s="5">
        <f>F287*Inputs!G$7</f>
        <v>2529.1407400000007</v>
      </c>
      <c r="G288" s="5">
        <f>G287*Inputs!H$7</f>
        <v>2855.0253760000005</v>
      </c>
      <c r="H288" s="5">
        <f>H287*Inputs!I$7</f>
        <v>3079.3031640000004</v>
      </c>
      <c r="I288" s="5">
        <f>I287*Inputs!J$7</f>
        <v>3324.4044781920006</v>
      </c>
      <c r="J288" s="5">
        <f>J287*Inputs!K$7</f>
        <v>3537.3485840000003</v>
      </c>
      <c r="K288" s="5">
        <f>K287*Inputs!L$7</f>
        <v>3628.8130480000009</v>
      </c>
      <c r="L288" s="5">
        <f>L287*Inputs!M$7</f>
        <v>3435.1203600000003</v>
      </c>
      <c r="M288" s="5">
        <f>M287*Inputs!N$7</f>
        <v>3816.0216640000008</v>
      </c>
      <c r="N288" s="5">
        <f>N287*Inputs!O$7</f>
        <v>4118.9879639999999</v>
      </c>
      <c r="O288" s="5">
        <f>O287*Inputs!P$7</f>
        <v>4368.6428800000003</v>
      </c>
      <c r="P288" s="5">
        <f>P287*Inputs!Q$7</f>
        <v>4365.9582120000005</v>
      </c>
      <c r="Q288" s="5">
        <f>Q287*Inputs!R$7</f>
        <v>4667.7235920000003</v>
      </c>
      <c r="R288" s="5">
        <f>R287*Inputs!S$7</f>
        <v>4918.3879920000008</v>
      </c>
      <c r="S288" s="5">
        <f>S287*Inputs!T$7</f>
        <v>5394.0399800000014</v>
      </c>
      <c r="T288" s="5">
        <f>T287*Inputs!U$7</f>
        <v>5894.0004480000007</v>
      </c>
      <c r="U288" s="5">
        <f>U287*Inputs!V$7</f>
        <v>6388.7195120000006</v>
      </c>
      <c r="V288" s="5">
        <f>V287*Inputs!W$7</f>
        <v>6530.0749360000009</v>
      </c>
      <c r="W288" s="5">
        <f>W287*Inputs!X$7</f>
        <v>1737.0782800000002</v>
      </c>
      <c r="Y288" s="1" t="s">
        <v>59</v>
      </c>
    </row>
    <row r="289" spans="2:26" outlineLevel="1" x14ac:dyDescent="0.25">
      <c r="B289" s="16" t="s">
        <v>13</v>
      </c>
    </row>
    <row r="290" spans="2:26" outlineLevel="1" x14ac:dyDescent="0.25">
      <c r="B290" s="10" t="s">
        <v>10</v>
      </c>
      <c r="C290" s="5">
        <f t="shared" ref="C290:W290" si="120">C285+C288</f>
        <v>3588.3313480000006</v>
      </c>
      <c r="D290" s="5">
        <f t="shared" si="120"/>
        <v>3479.2522800000006</v>
      </c>
      <c r="E290" s="5">
        <f t="shared" si="120"/>
        <v>3264.9005200000001</v>
      </c>
      <c r="F290" s="5">
        <f t="shared" si="120"/>
        <v>3048.5623000000005</v>
      </c>
      <c r="G290" s="5">
        <f t="shared" si="120"/>
        <v>3418.6482960000003</v>
      </c>
      <c r="H290" s="5">
        <f t="shared" si="120"/>
        <v>3705.2568840000004</v>
      </c>
      <c r="I290" s="5">
        <f t="shared" si="120"/>
        <v>3947.9630471120008</v>
      </c>
      <c r="J290" s="5">
        <f t="shared" si="120"/>
        <v>4096.5575840000001</v>
      </c>
      <c r="K290" s="5">
        <f t="shared" si="120"/>
        <v>4135.4719280000008</v>
      </c>
      <c r="L290" s="5">
        <f t="shared" si="120"/>
        <v>3890.9903200000003</v>
      </c>
      <c r="M290" s="5">
        <f t="shared" si="120"/>
        <v>4399.8843840000009</v>
      </c>
      <c r="N290" s="5">
        <f t="shared" si="120"/>
        <v>4738.3068039999998</v>
      </c>
      <c r="O290" s="5">
        <f t="shared" si="120"/>
        <v>5007.8341600000003</v>
      </c>
      <c r="P290" s="5">
        <f t="shared" si="120"/>
        <v>5002.4152920000006</v>
      </c>
      <c r="Q290" s="5">
        <f t="shared" si="120"/>
        <v>5333.0271120000007</v>
      </c>
      <c r="R290" s="5">
        <f t="shared" si="120"/>
        <v>5557.8427520000005</v>
      </c>
      <c r="S290" s="5">
        <f t="shared" si="120"/>
        <v>6107.1299800000015</v>
      </c>
      <c r="T290" s="5">
        <f t="shared" si="120"/>
        <v>6759.1690880000006</v>
      </c>
      <c r="U290" s="5">
        <f t="shared" si="120"/>
        <v>7327.3111520000002</v>
      </c>
      <c r="V290" s="5">
        <f t="shared" si="120"/>
        <v>7442.0298960000009</v>
      </c>
      <c r="W290" s="5">
        <f t="shared" si="120"/>
        <v>2427.3880400000003</v>
      </c>
    </row>
    <row r="291" spans="2:26" outlineLevel="1" x14ac:dyDescent="0.25">
      <c r="B291" s="18" t="s">
        <v>14</v>
      </c>
      <c r="C291" s="13">
        <f t="shared" ref="C291:W291" si="121">C285/C290</f>
        <v>0.1816009996856065</v>
      </c>
      <c r="D291" s="13">
        <f t="shared" si="121"/>
        <v>0.17483030003216665</v>
      </c>
      <c r="E291" s="13">
        <f t="shared" si="121"/>
        <v>0.18446378880787465</v>
      </c>
      <c r="F291" s="13">
        <f t="shared" si="121"/>
        <v>0.17038246520335174</v>
      </c>
      <c r="G291" s="13">
        <f t="shared" si="121"/>
        <v>0.16486718468801506</v>
      </c>
      <c r="H291" s="13">
        <f t="shared" si="121"/>
        <v>0.16893665934553326</v>
      </c>
      <c r="I291" s="13">
        <f t="shared" si="121"/>
        <v>0.15794437827277621</v>
      </c>
      <c r="J291" s="13">
        <f t="shared" si="121"/>
        <v>0.13650705220991227</v>
      </c>
      <c r="K291" s="13">
        <f t="shared" si="121"/>
        <v>0.12251537159993024</v>
      </c>
      <c r="L291" s="13">
        <f t="shared" si="121"/>
        <v>0.11716039427206799</v>
      </c>
      <c r="M291" s="13">
        <f t="shared" si="121"/>
        <v>0.13269955958915486</v>
      </c>
      <c r="N291" s="13">
        <f t="shared" si="121"/>
        <v>0.13070467270654179</v>
      </c>
      <c r="O291" s="13">
        <f t="shared" si="121"/>
        <v>0.12763826827683927</v>
      </c>
      <c r="P291" s="13">
        <f t="shared" si="121"/>
        <v>0.12722995650078067</v>
      </c>
      <c r="Q291" s="13">
        <f t="shared" si="121"/>
        <v>0.12475157279867959</v>
      </c>
      <c r="R291" s="13">
        <f t="shared" si="121"/>
        <v>0.1150544894005666</v>
      </c>
      <c r="S291" s="13">
        <f t="shared" si="121"/>
        <v>0.11676352105412367</v>
      </c>
      <c r="T291" s="13">
        <f t="shared" si="121"/>
        <v>0.12799925978120463</v>
      </c>
      <c r="U291" s="13">
        <f t="shared" si="121"/>
        <v>0.12809496151174229</v>
      </c>
      <c r="V291" s="13">
        <f t="shared" si="121"/>
        <v>0.12254115782176105</v>
      </c>
      <c r="W291" s="13">
        <f t="shared" si="121"/>
        <v>0.28438376914800978</v>
      </c>
    </row>
    <row r="292" spans="2:26" outlineLevel="1" x14ac:dyDescent="0.25">
      <c r="B292" s="18" t="s">
        <v>15</v>
      </c>
      <c r="C292" s="13">
        <f t="shared" ref="C292:W292" si="122">C288/C290</f>
        <v>0.8183990003143935</v>
      </c>
      <c r="D292" s="13">
        <f t="shared" si="122"/>
        <v>0.82516969996783329</v>
      </c>
      <c r="E292" s="13">
        <f t="shared" si="122"/>
        <v>0.81553621119212538</v>
      </c>
      <c r="F292" s="13">
        <f t="shared" si="122"/>
        <v>0.82961753479664835</v>
      </c>
      <c r="G292" s="13">
        <f t="shared" si="122"/>
        <v>0.83513281531198502</v>
      </c>
      <c r="H292" s="13">
        <f t="shared" si="122"/>
        <v>0.83106334065446674</v>
      </c>
      <c r="I292" s="13">
        <f t="shared" si="122"/>
        <v>0.8420556217272237</v>
      </c>
      <c r="J292" s="13">
        <f t="shared" si="122"/>
        <v>0.86349294779008778</v>
      </c>
      <c r="K292" s="13">
        <f t="shared" si="122"/>
        <v>0.8774846284000698</v>
      </c>
      <c r="L292" s="13">
        <f t="shared" si="122"/>
        <v>0.88283960572793208</v>
      </c>
      <c r="M292" s="13">
        <f t="shared" si="122"/>
        <v>0.86730044041084509</v>
      </c>
      <c r="N292" s="13">
        <f t="shared" si="122"/>
        <v>0.86929532729345826</v>
      </c>
      <c r="O292" s="13">
        <f t="shared" si="122"/>
        <v>0.87236173172316078</v>
      </c>
      <c r="P292" s="13">
        <f t="shared" si="122"/>
        <v>0.87277004349921927</v>
      </c>
      <c r="Q292" s="13">
        <f t="shared" si="122"/>
        <v>0.87524842720132034</v>
      </c>
      <c r="R292" s="13">
        <f t="shared" si="122"/>
        <v>0.88494551059943349</v>
      </c>
      <c r="S292" s="13">
        <f t="shared" si="122"/>
        <v>0.88323647894587631</v>
      </c>
      <c r="T292" s="13">
        <f t="shared" si="122"/>
        <v>0.87200074021879537</v>
      </c>
      <c r="U292" s="13">
        <f t="shared" si="122"/>
        <v>0.87190503848825773</v>
      </c>
      <c r="V292" s="13">
        <f t="shared" si="122"/>
        <v>0.877458842178239</v>
      </c>
      <c r="W292" s="13">
        <f t="shared" si="122"/>
        <v>0.71561623085199022</v>
      </c>
    </row>
    <row r="293" spans="2:26" outlineLevel="1" x14ac:dyDescent="0.25"/>
    <row r="294" spans="2:26" outlineLevel="1" x14ac:dyDescent="0.25">
      <c r="B294" s="9" t="s">
        <v>19</v>
      </c>
      <c r="C294" s="14"/>
    </row>
    <row r="295" spans="2:26" outlineLevel="1" x14ac:dyDescent="0.25">
      <c r="B295" s="4" t="s">
        <v>23</v>
      </c>
      <c r="C295" s="5">
        <f>'[1]Table 21'!C$15*Inputs!$D$60*1000</f>
        <v>3227.5832</v>
      </c>
      <c r="D295" s="5">
        <f>'[1]Table 21'!D$15*Inputs!$D$60*1000</f>
        <v>2727.6336000000001</v>
      </c>
      <c r="E295" s="5">
        <f>'[1]Table 21'!E$15*Inputs!$D$60*1000</f>
        <v>2913.7184000000007</v>
      </c>
      <c r="F295" s="5">
        <f>'[1]Table 21'!F$15*Inputs!$D$60*1000</f>
        <v>2707.32</v>
      </c>
      <c r="G295" s="5">
        <f>'[1]Table 21'!G$15*Inputs!$D$60*1000</f>
        <v>2884.8592000000003</v>
      </c>
      <c r="H295" s="5">
        <f>'[1]Table 21'!H$15*Inputs!$D$60*1000</f>
        <v>3135.7200000000003</v>
      </c>
      <c r="I295" s="5">
        <f>'[1]Table 21'!I$15*Inputs!$D$60*1000</f>
        <v>2870.1824000000001</v>
      </c>
      <c r="J295" s="5">
        <f>'[1]Table 21'!J$15*Inputs!$D$60*1000</f>
        <v>2346.5592000000001</v>
      </c>
      <c r="K295" s="5">
        <f>'[1]Table 21'!K$15*Inputs!$D$60*1000</f>
        <v>1962.8448000000001</v>
      </c>
      <c r="L295" s="5">
        <f>'[1]Table 21'!L$15*Inputs!$D$60*1000</f>
        <v>1769.8224</v>
      </c>
      <c r="M295" s="5">
        <f>'[1]Table 21'!M$15*Inputs!$D$60*1000</f>
        <v>2105.1784000000002</v>
      </c>
      <c r="N295" s="5">
        <f>'[1]Table 21'!N$15*Inputs!$D$60*1000</f>
        <v>2169.5752000000002</v>
      </c>
      <c r="O295" s="5">
        <f>'[1]Table 21'!O$15*Inputs!$D$60*1000</f>
        <v>2434.5300000000007</v>
      </c>
      <c r="P295" s="5">
        <f>'[1]Table 21'!P$15*Inputs!$D$60*1000</f>
        <v>2519.6500000000005</v>
      </c>
      <c r="Q295" s="5">
        <f>'[1]Table 21'!Q$15*Inputs!$D$60*1000</f>
        <v>2485.6000000000004</v>
      </c>
      <c r="R295" s="5">
        <f>'[1]Table 21'!R$15*Inputs!$D$60*1000</f>
        <v>2221.0056000000004</v>
      </c>
      <c r="S295" s="5">
        <f>'[1]Table 21'!S$15*Inputs!$D$60*1000</f>
        <v>2372.0083999999997</v>
      </c>
      <c r="T295" s="5">
        <f>'[1]Table 21'!T$15*Inputs!$D$60*1000</f>
        <v>2807.01</v>
      </c>
      <c r="U295" s="5">
        <f>'[1]Table 21'!U$15*Inputs!$D$60*1000</f>
        <v>3164.0200000000004</v>
      </c>
      <c r="V295" s="5">
        <f>'[1]Table 21'!V$15*Inputs!$D$60*1000</f>
        <v>3045.3792000000003</v>
      </c>
      <c r="W295" s="5">
        <f>'[1]Table 21'!W$15*Inputs!$D$60*1000</f>
        <v>3744.0216</v>
      </c>
      <c r="Z295" s="23" t="s">
        <v>32</v>
      </c>
    </row>
    <row r="296" spans="2:26" outlineLevel="1" x14ac:dyDescent="0.25">
      <c r="B296" s="4" t="s">
        <v>24</v>
      </c>
      <c r="C296" s="5">
        <f>'[1]Table 21'!C$14*Inputs!$D$60*1000</f>
        <v>11.977599999999999</v>
      </c>
      <c r="D296" s="5">
        <f>'[1]Table 21'!D$14*Inputs!$D$60*1000</f>
        <v>14.140800000000002</v>
      </c>
      <c r="E296" s="5">
        <f>'[1]Table 21'!E$14*Inputs!$D$60*1000</f>
        <v>14.455200000000001</v>
      </c>
      <c r="F296" s="5">
        <f>'[1]Table 21'!F$14*Inputs!$D$60*1000</f>
        <v>13.454000000000001</v>
      </c>
      <c r="G296" s="5">
        <f>'[1]Table 21'!G$14*Inputs!$D$60*1000</f>
        <v>12.539200000000001</v>
      </c>
      <c r="H296" s="5">
        <f>'[1]Table 21'!H$14*Inputs!$D$60*1000</f>
        <v>14.448</v>
      </c>
      <c r="I296" s="5">
        <f>'[1]Table 21'!I$14*Inputs!$D$60*1000</f>
        <v>12.736000000000001</v>
      </c>
      <c r="J296" s="5">
        <f>'[1]Table 21'!J$14*Inputs!$D$60*1000</f>
        <v>14.9688</v>
      </c>
      <c r="K296" s="5">
        <f>'[1]Table 21'!K$14*Inputs!$D$60*1000</f>
        <v>12.720000000000002</v>
      </c>
      <c r="L296" s="5">
        <f>'[1]Table 21'!L$14*Inputs!$D$60*1000</f>
        <v>10.58</v>
      </c>
      <c r="M296" s="5">
        <f>'[1]Table 21'!M$14*Inputs!$D$60*1000</f>
        <v>10.7224</v>
      </c>
      <c r="N296" s="5">
        <f>'[1]Table 21'!N$14*Inputs!$D$60*1000</f>
        <v>11.606400000000001</v>
      </c>
      <c r="O296" s="5">
        <f>'[1]Table 21'!O$14*Inputs!$D$60*1000</f>
        <v>14.610000000000001</v>
      </c>
      <c r="P296" s="5">
        <f>'[1]Table 21'!P$14*Inputs!$D$60*1000</f>
        <v>9.16</v>
      </c>
      <c r="Q296" s="5">
        <f>'[1]Table 21'!Q$14*Inputs!$D$60*1000</f>
        <v>13.469999999999999</v>
      </c>
      <c r="R296" s="5">
        <f>'[1]Table 21'!R$14*Inputs!$D$60*1000</f>
        <v>14.810400000000001</v>
      </c>
      <c r="S296" s="5">
        <f>'[1]Table 21'!S$14*Inputs!$D$60*1000</f>
        <v>16.008000000000003</v>
      </c>
      <c r="T296" s="5">
        <f>'[1]Table 21'!T$14*Inputs!$D$60*1000</f>
        <v>19.720000000000002</v>
      </c>
      <c r="U296" s="5">
        <f>'[1]Table 21'!U$14*Inputs!$D$60*1000</f>
        <v>16.690000000000001</v>
      </c>
      <c r="V296" s="5">
        <f>'[1]Table 21'!V$14*Inputs!$D$60*1000</f>
        <v>19.142400000000002</v>
      </c>
      <c r="W296" s="5">
        <f>'[1]Table 21'!W$14*Inputs!$D$60*1000</f>
        <v>37.329600000000006</v>
      </c>
      <c r="Z296" s="23" t="s">
        <v>32</v>
      </c>
    </row>
    <row r="297" spans="2:26" outlineLevel="1" x14ac:dyDescent="0.25">
      <c r="B297" s="4" t="s">
        <v>21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2:26" outlineLevel="1" x14ac:dyDescent="0.25">
      <c r="B298" s="4" t="s">
        <v>26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2:26" outlineLevel="1" x14ac:dyDescent="0.25">
      <c r="B299" s="4" t="s">
        <v>25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2:26" outlineLevel="1" x14ac:dyDescent="0.25">
      <c r="B300" s="4" t="s">
        <v>0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2:26" outlineLevel="1" x14ac:dyDescent="0.25">
      <c r="B301" s="4" t="s">
        <v>27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2:26" outlineLevel="1" x14ac:dyDescent="0.25">
      <c r="B302" s="4" t="s">
        <v>28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2:26" outlineLevel="1" x14ac:dyDescent="0.25">
      <c r="B303" s="4" t="s">
        <v>22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2:26" outlineLevel="1" x14ac:dyDescent="0.25">
      <c r="B304" s="4" t="s">
        <v>29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outlineLevel="1" x14ac:dyDescent="0.25">
      <c r="B305" s="16" t="s">
        <v>13</v>
      </c>
      <c r="C305" s="21">
        <f t="shared" ref="C305:W305" si="123">SUM(C295:C304)</f>
        <v>3239.5608000000002</v>
      </c>
      <c r="D305" s="21">
        <f t="shared" si="123"/>
        <v>2741.7744000000002</v>
      </c>
      <c r="E305" s="21">
        <f t="shared" si="123"/>
        <v>2928.1736000000005</v>
      </c>
      <c r="F305" s="21">
        <f t="shared" si="123"/>
        <v>2720.7740000000003</v>
      </c>
      <c r="G305" s="21">
        <f t="shared" si="123"/>
        <v>2897.3984000000005</v>
      </c>
      <c r="H305" s="21">
        <f t="shared" si="123"/>
        <v>3150.1680000000001</v>
      </c>
      <c r="I305" s="21">
        <f t="shared" si="123"/>
        <v>2882.9184</v>
      </c>
      <c r="J305" s="21">
        <f t="shared" si="123"/>
        <v>2361.5280000000002</v>
      </c>
      <c r="K305" s="21">
        <f t="shared" si="123"/>
        <v>1975.5648000000001</v>
      </c>
      <c r="L305" s="21">
        <f t="shared" si="123"/>
        <v>1780.4023999999999</v>
      </c>
      <c r="M305" s="21">
        <f t="shared" si="123"/>
        <v>2115.9008000000003</v>
      </c>
      <c r="N305" s="21">
        <f t="shared" si="123"/>
        <v>2181.1816000000003</v>
      </c>
      <c r="O305" s="21">
        <f t="shared" si="123"/>
        <v>2449.1400000000008</v>
      </c>
      <c r="P305" s="21">
        <f t="shared" si="123"/>
        <v>2528.8100000000004</v>
      </c>
      <c r="Q305" s="21">
        <f t="shared" si="123"/>
        <v>2499.0700000000002</v>
      </c>
      <c r="R305" s="21">
        <f t="shared" si="123"/>
        <v>2235.8160000000003</v>
      </c>
      <c r="S305" s="21">
        <f t="shared" si="123"/>
        <v>2388.0163999999995</v>
      </c>
      <c r="T305" s="21">
        <f t="shared" si="123"/>
        <v>2826.73</v>
      </c>
      <c r="U305" s="21">
        <f t="shared" si="123"/>
        <v>3180.7100000000005</v>
      </c>
      <c r="V305" s="21">
        <f t="shared" si="123"/>
        <v>3064.5216000000005</v>
      </c>
      <c r="W305" s="21">
        <f t="shared" si="123"/>
        <v>3781.3512000000001</v>
      </c>
    </row>
    <row r="306" spans="1:23" outlineLevel="1" x14ac:dyDescent="0.25">
      <c r="A306" s="3" t="s">
        <v>316</v>
      </c>
      <c r="B306" s="29" t="s">
        <v>46</v>
      </c>
      <c r="C306" s="28">
        <f>C305/C290/1000</f>
        <v>9.0280425240149803E-4</v>
      </c>
      <c r="D306" s="28">
        <f t="shared" ref="D306:W306" si="124">D305/D290/1000</f>
        <v>7.8803552584005203E-4</v>
      </c>
      <c r="E306" s="28">
        <f t="shared" si="124"/>
        <v>8.9686456970517446E-4</v>
      </c>
      <c r="F306" s="28">
        <f t="shared" si="124"/>
        <v>8.924777427051434E-4</v>
      </c>
      <c r="G306" s="28">
        <f t="shared" si="124"/>
        <v>8.4752748722063931E-4</v>
      </c>
      <c r="H306" s="28">
        <f t="shared" si="124"/>
        <v>8.5018882593620461E-4</v>
      </c>
      <c r="I306" s="28">
        <f t="shared" si="124"/>
        <v>7.3022932727521397E-4</v>
      </c>
      <c r="J306" s="28">
        <f t="shared" si="124"/>
        <v>5.7646644812792656E-4</v>
      </c>
      <c r="K306" s="28">
        <f t="shared" si="124"/>
        <v>4.7771205666372973E-4</v>
      </c>
      <c r="L306" s="28">
        <f t="shared" si="124"/>
        <v>4.5757050354214193E-4</v>
      </c>
      <c r="M306" s="28">
        <f t="shared" si="124"/>
        <v>4.808991817363172E-4</v>
      </c>
      <c r="N306" s="28">
        <f t="shared" si="124"/>
        <v>4.6032933075559462E-4</v>
      </c>
      <c r="O306" s="28">
        <f t="shared" si="124"/>
        <v>4.8906172244330076E-4</v>
      </c>
      <c r="P306" s="28">
        <f t="shared" si="124"/>
        <v>5.0551780537776267E-4</v>
      </c>
      <c r="Q306" s="28">
        <f t="shared" si="124"/>
        <v>4.6860253051719342E-4</v>
      </c>
      <c r="R306" s="28">
        <f t="shared" si="124"/>
        <v>4.0228126267074355E-4</v>
      </c>
      <c r="S306" s="28">
        <f t="shared" si="124"/>
        <v>3.9102105372252103E-4</v>
      </c>
      <c r="T306" s="28">
        <f t="shared" si="124"/>
        <v>4.1820672973228037E-4</v>
      </c>
      <c r="U306" s="28">
        <f t="shared" si="124"/>
        <v>4.3408965908753869E-4</v>
      </c>
      <c r="V306" s="28">
        <f t="shared" si="124"/>
        <v>4.1178571476139099E-4</v>
      </c>
      <c r="W306" s="28">
        <f t="shared" si="124"/>
        <v>1.5577860390215976E-3</v>
      </c>
    </row>
    <row r="307" spans="1:23" outlineLevel="1" x14ac:dyDescent="0.25"/>
    <row r="308" spans="1:23" outlineLevel="1" x14ac:dyDescent="0.25">
      <c r="B308" s="4" t="s">
        <v>23</v>
      </c>
      <c r="C308" s="12">
        <f t="shared" ref="C308:W308" si="125">IFERROR(C295/C305,0)</f>
        <v>0.99630270868816528</v>
      </c>
      <c r="D308" s="12">
        <f t="shared" si="125"/>
        <v>0.99484246406268872</v>
      </c>
      <c r="E308" s="12">
        <f t="shared" si="125"/>
        <v>0.99506340744278277</v>
      </c>
      <c r="F308" s="12">
        <f t="shared" si="125"/>
        <v>0.99505508359018424</v>
      </c>
      <c r="G308" s="12">
        <f t="shared" si="125"/>
        <v>0.99567225549651706</v>
      </c>
      <c r="H308" s="12">
        <f t="shared" si="125"/>
        <v>0.99541357794250973</v>
      </c>
      <c r="I308" s="12">
        <f t="shared" si="125"/>
        <v>0.99558225442662551</v>
      </c>
      <c r="J308" s="12">
        <f t="shared" si="125"/>
        <v>0.99366139211561322</v>
      </c>
      <c r="K308" s="12">
        <f t="shared" si="125"/>
        <v>0.99356133496608157</v>
      </c>
      <c r="L308" s="12">
        <f t="shared" si="125"/>
        <v>0.99405752317565965</v>
      </c>
      <c r="M308" s="12">
        <f t="shared" si="125"/>
        <v>0.99493246564300175</v>
      </c>
      <c r="N308" s="12">
        <f t="shared" si="125"/>
        <v>0.99467884746506197</v>
      </c>
      <c r="O308" s="12">
        <f t="shared" si="125"/>
        <v>0.99403464073103209</v>
      </c>
      <c r="P308" s="12">
        <f t="shared" si="125"/>
        <v>0.99637774289092507</v>
      </c>
      <c r="Q308" s="12">
        <f t="shared" si="125"/>
        <v>0.99460999491810964</v>
      </c>
      <c r="R308" s="12">
        <f t="shared" si="125"/>
        <v>0.99337584130357781</v>
      </c>
      <c r="S308" s="12">
        <f t="shared" si="125"/>
        <v>0.99329652844930216</v>
      </c>
      <c r="T308" s="12">
        <f t="shared" si="125"/>
        <v>0.99302374121334558</v>
      </c>
      <c r="U308" s="12">
        <f t="shared" si="125"/>
        <v>0.99475274388422708</v>
      </c>
      <c r="V308" s="12">
        <f t="shared" si="125"/>
        <v>0.99375354378314706</v>
      </c>
      <c r="W308" s="12">
        <f t="shared" si="125"/>
        <v>0.99012797330224178</v>
      </c>
    </row>
    <row r="309" spans="1:23" outlineLevel="1" x14ac:dyDescent="0.25">
      <c r="B309" s="4" t="s">
        <v>24</v>
      </c>
      <c r="C309" s="12">
        <f t="shared" ref="C309:W309" si="126">IFERROR(C296/C305,0)</f>
        <v>3.697291311834616E-3</v>
      </c>
      <c r="D309" s="12">
        <f t="shared" si="126"/>
        <v>5.1575359373112542E-3</v>
      </c>
      <c r="E309" s="12">
        <f t="shared" si="126"/>
        <v>4.936592557217236E-3</v>
      </c>
      <c r="F309" s="12">
        <f t="shared" si="126"/>
        <v>4.9449164098157358E-3</v>
      </c>
      <c r="G309" s="12">
        <f t="shared" si="126"/>
        <v>4.327744503482848E-3</v>
      </c>
      <c r="H309" s="12">
        <f t="shared" si="126"/>
        <v>4.5864220574902675E-3</v>
      </c>
      <c r="I309" s="12">
        <f t="shared" si="126"/>
        <v>4.417745573374536E-3</v>
      </c>
      <c r="J309" s="12">
        <f t="shared" si="126"/>
        <v>6.3386078843867188E-3</v>
      </c>
      <c r="K309" s="12">
        <f t="shared" si="126"/>
        <v>6.4386650339184025E-3</v>
      </c>
      <c r="L309" s="12">
        <f t="shared" si="126"/>
        <v>5.9424768243403854E-3</v>
      </c>
      <c r="M309" s="12">
        <f t="shared" si="126"/>
        <v>5.0675343569982099E-3</v>
      </c>
      <c r="N309" s="12">
        <f t="shared" si="126"/>
        <v>5.3211525349379429E-3</v>
      </c>
      <c r="O309" s="12">
        <f t="shared" si="126"/>
        <v>5.9653592689678809E-3</v>
      </c>
      <c r="P309" s="12">
        <f t="shared" si="126"/>
        <v>3.6222571090750188E-3</v>
      </c>
      <c r="Q309" s="12">
        <f t="shared" si="126"/>
        <v>5.3900050818904621E-3</v>
      </c>
      <c r="R309" s="12">
        <f t="shared" si="126"/>
        <v>6.624158696422246E-3</v>
      </c>
      <c r="S309" s="12">
        <f t="shared" si="126"/>
        <v>6.7034715506978952E-3</v>
      </c>
      <c r="T309" s="12">
        <f t="shared" si="126"/>
        <v>6.9762587866545453E-3</v>
      </c>
      <c r="U309" s="12">
        <f t="shared" si="126"/>
        <v>5.2472561157728935E-3</v>
      </c>
      <c r="V309" s="12">
        <f t="shared" si="126"/>
        <v>6.2464562168529011E-3</v>
      </c>
      <c r="W309" s="12">
        <f t="shared" si="126"/>
        <v>9.8720266977581992E-3</v>
      </c>
    </row>
    <row r="310" spans="1:23" outlineLevel="1" x14ac:dyDescent="0.25">
      <c r="B310" s="4" t="s">
        <v>21</v>
      </c>
      <c r="C310" s="12">
        <f t="shared" ref="C310:W310" si="127">IFERROR(C297/C305,0)</f>
        <v>0</v>
      </c>
      <c r="D310" s="12">
        <f t="shared" si="127"/>
        <v>0</v>
      </c>
      <c r="E310" s="12">
        <f t="shared" si="127"/>
        <v>0</v>
      </c>
      <c r="F310" s="12">
        <f t="shared" si="127"/>
        <v>0</v>
      </c>
      <c r="G310" s="12">
        <f t="shared" si="127"/>
        <v>0</v>
      </c>
      <c r="H310" s="12">
        <f t="shared" si="127"/>
        <v>0</v>
      </c>
      <c r="I310" s="12">
        <f t="shared" si="127"/>
        <v>0</v>
      </c>
      <c r="J310" s="12">
        <f t="shared" si="127"/>
        <v>0</v>
      </c>
      <c r="K310" s="12">
        <f t="shared" si="127"/>
        <v>0</v>
      </c>
      <c r="L310" s="12">
        <f t="shared" si="127"/>
        <v>0</v>
      </c>
      <c r="M310" s="12">
        <f t="shared" si="127"/>
        <v>0</v>
      </c>
      <c r="N310" s="12">
        <f t="shared" si="127"/>
        <v>0</v>
      </c>
      <c r="O310" s="12">
        <f t="shared" si="127"/>
        <v>0</v>
      </c>
      <c r="P310" s="12">
        <f t="shared" si="127"/>
        <v>0</v>
      </c>
      <c r="Q310" s="12">
        <f t="shared" si="127"/>
        <v>0</v>
      </c>
      <c r="R310" s="12">
        <f t="shared" si="127"/>
        <v>0</v>
      </c>
      <c r="S310" s="12">
        <f t="shared" si="127"/>
        <v>0</v>
      </c>
      <c r="T310" s="12">
        <f t="shared" si="127"/>
        <v>0</v>
      </c>
      <c r="U310" s="12">
        <f t="shared" si="127"/>
        <v>0</v>
      </c>
      <c r="V310" s="12">
        <f t="shared" si="127"/>
        <v>0</v>
      </c>
      <c r="W310" s="12">
        <f t="shared" si="127"/>
        <v>0</v>
      </c>
    </row>
    <row r="311" spans="1:23" outlineLevel="1" x14ac:dyDescent="0.25">
      <c r="B311" s="4" t="s">
        <v>26</v>
      </c>
      <c r="C311" s="12">
        <f t="shared" ref="C311:W311" si="128">IFERROR(C298/C305,0)</f>
        <v>0</v>
      </c>
      <c r="D311" s="12">
        <f t="shared" si="128"/>
        <v>0</v>
      </c>
      <c r="E311" s="12">
        <f t="shared" si="128"/>
        <v>0</v>
      </c>
      <c r="F311" s="12">
        <f t="shared" si="128"/>
        <v>0</v>
      </c>
      <c r="G311" s="12">
        <f t="shared" si="128"/>
        <v>0</v>
      </c>
      <c r="H311" s="12">
        <f t="shared" si="128"/>
        <v>0</v>
      </c>
      <c r="I311" s="12">
        <f t="shared" si="128"/>
        <v>0</v>
      </c>
      <c r="J311" s="12">
        <f t="shared" si="128"/>
        <v>0</v>
      </c>
      <c r="K311" s="12">
        <f t="shared" si="128"/>
        <v>0</v>
      </c>
      <c r="L311" s="12">
        <f t="shared" si="128"/>
        <v>0</v>
      </c>
      <c r="M311" s="12">
        <f t="shared" si="128"/>
        <v>0</v>
      </c>
      <c r="N311" s="12">
        <f t="shared" si="128"/>
        <v>0</v>
      </c>
      <c r="O311" s="12">
        <f t="shared" si="128"/>
        <v>0</v>
      </c>
      <c r="P311" s="12">
        <f t="shared" si="128"/>
        <v>0</v>
      </c>
      <c r="Q311" s="12">
        <f t="shared" si="128"/>
        <v>0</v>
      </c>
      <c r="R311" s="12">
        <f t="shared" si="128"/>
        <v>0</v>
      </c>
      <c r="S311" s="12">
        <f t="shared" si="128"/>
        <v>0</v>
      </c>
      <c r="T311" s="12">
        <f t="shared" si="128"/>
        <v>0</v>
      </c>
      <c r="U311" s="12">
        <f t="shared" si="128"/>
        <v>0</v>
      </c>
      <c r="V311" s="12">
        <f t="shared" si="128"/>
        <v>0</v>
      </c>
      <c r="W311" s="12">
        <f t="shared" si="128"/>
        <v>0</v>
      </c>
    </row>
    <row r="312" spans="1:23" outlineLevel="1" x14ac:dyDescent="0.25">
      <c r="B312" s="4" t="s">
        <v>25</v>
      </c>
      <c r="C312" s="12">
        <f t="shared" ref="C312:W312" si="129">IFERROR(C299/C305,0)</f>
        <v>0</v>
      </c>
      <c r="D312" s="12">
        <f t="shared" si="129"/>
        <v>0</v>
      </c>
      <c r="E312" s="12">
        <f t="shared" si="129"/>
        <v>0</v>
      </c>
      <c r="F312" s="12">
        <f t="shared" si="129"/>
        <v>0</v>
      </c>
      <c r="G312" s="12">
        <f t="shared" si="129"/>
        <v>0</v>
      </c>
      <c r="H312" s="12">
        <f t="shared" si="129"/>
        <v>0</v>
      </c>
      <c r="I312" s="12">
        <f t="shared" si="129"/>
        <v>0</v>
      </c>
      <c r="J312" s="12">
        <f t="shared" si="129"/>
        <v>0</v>
      </c>
      <c r="K312" s="12">
        <f t="shared" si="129"/>
        <v>0</v>
      </c>
      <c r="L312" s="12">
        <f t="shared" si="129"/>
        <v>0</v>
      </c>
      <c r="M312" s="12">
        <f t="shared" si="129"/>
        <v>0</v>
      </c>
      <c r="N312" s="12">
        <f t="shared" si="129"/>
        <v>0</v>
      </c>
      <c r="O312" s="12">
        <f t="shared" si="129"/>
        <v>0</v>
      </c>
      <c r="P312" s="12">
        <f t="shared" si="129"/>
        <v>0</v>
      </c>
      <c r="Q312" s="12">
        <f t="shared" si="129"/>
        <v>0</v>
      </c>
      <c r="R312" s="12">
        <f t="shared" si="129"/>
        <v>0</v>
      </c>
      <c r="S312" s="12">
        <f t="shared" si="129"/>
        <v>0</v>
      </c>
      <c r="T312" s="12">
        <f t="shared" si="129"/>
        <v>0</v>
      </c>
      <c r="U312" s="12">
        <f t="shared" si="129"/>
        <v>0</v>
      </c>
      <c r="V312" s="12">
        <f t="shared" si="129"/>
        <v>0</v>
      </c>
      <c r="W312" s="12">
        <f t="shared" si="129"/>
        <v>0</v>
      </c>
    </row>
    <row r="313" spans="1:23" outlineLevel="1" x14ac:dyDescent="0.25">
      <c r="B313" s="4" t="s">
        <v>0</v>
      </c>
      <c r="C313" s="12">
        <f t="shared" ref="C313:W313" si="130">IFERROR(C300/C305,0)</f>
        <v>0</v>
      </c>
      <c r="D313" s="12">
        <f t="shared" si="130"/>
        <v>0</v>
      </c>
      <c r="E313" s="12">
        <f t="shared" si="130"/>
        <v>0</v>
      </c>
      <c r="F313" s="12">
        <f t="shared" si="130"/>
        <v>0</v>
      </c>
      <c r="G313" s="12">
        <f t="shared" si="130"/>
        <v>0</v>
      </c>
      <c r="H313" s="12">
        <f t="shared" si="130"/>
        <v>0</v>
      </c>
      <c r="I313" s="12">
        <f t="shared" si="130"/>
        <v>0</v>
      </c>
      <c r="J313" s="12">
        <f t="shared" si="130"/>
        <v>0</v>
      </c>
      <c r="K313" s="12">
        <f t="shared" si="130"/>
        <v>0</v>
      </c>
      <c r="L313" s="12">
        <f t="shared" si="130"/>
        <v>0</v>
      </c>
      <c r="M313" s="12">
        <f t="shared" si="130"/>
        <v>0</v>
      </c>
      <c r="N313" s="12">
        <f t="shared" si="130"/>
        <v>0</v>
      </c>
      <c r="O313" s="12">
        <f t="shared" si="130"/>
        <v>0</v>
      </c>
      <c r="P313" s="12">
        <f t="shared" si="130"/>
        <v>0</v>
      </c>
      <c r="Q313" s="12">
        <f t="shared" si="130"/>
        <v>0</v>
      </c>
      <c r="R313" s="12">
        <f t="shared" si="130"/>
        <v>0</v>
      </c>
      <c r="S313" s="12">
        <f t="shared" si="130"/>
        <v>0</v>
      </c>
      <c r="T313" s="12">
        <f t="shared" si="130"/>
        <v>0</v>
      </c>
      <c r="U313" s="12">
        <f t="shared" si="130"/>
        <v>0</v>
      </c>
      <c r="V313" s="12">
        <f t="shared" si="130"/>
        <v>0</v>
      </c>
      <c r="W313" s="12">
        <f t="shared" si="130"/>
        <v>0</v>
      </c>
    </row>
    <row r="314" spans="1:23" outlineLevel="1" x14ac:dyDescent="0.25">
      <c r="B314" s="4" t="s">
        <v>27</v>
      </c>
      <c r="C314" s="12">
        <f t="shared" ref="C314:W314" si="131">IFERROR(C301/C305,0)</f>
        <v>0</v>
      </c>
      <c r="D314" s="12">
        <f t="shared" si="131"/>
        <v>0</v>
      </c>
      <c r="E314" s="12">
        <f t="shared" si="131"/>
        <v>0</v>
      </c>
      <c r="F314" s="12">
        <f t="shared" si="131"/>
        <v>0</v>
      </c>
      <c r="G314" s="12">
        <f t="shared" si="131"/>
        <v>0</v>
      </c>
      <c r="H314" s="12">
        <f t="shared" si="131"/>
        <v>0</v>
      </c>
      <c r="I314" s="12">
        <f t="shared" si="131"/>
        <v>0</v>
      </c>
      <c r="J314" s="12">
        <f t="shared" si="131"/>
        <v>0</v>
      </c>
      <c r="K314" s="12">
        <f t="shared" si="131"/>
        <v>0</v>
      </c>
      <c r="L314" s="12">
        <f t="shared" si="131"/>
        <v>0</v>
      </c>
      <c r="M314" s="12">
        <f t="shared" si="131"/>
        <v>0</v>
      </c>
      <c r="N314" s="12">
        <f t="shared" si="131"/>
        <v>0</v>
      </c>
      <c r="O314" s="12">
        <f t="shared" si="131"/>
        <v>0</v>
      </c>
      <c r="P314" s="12">
        <f t="shared" si="131"/>
        <v>0</v>
      </c>
      <c r="Q314" s="12">
        <f t="shared" si="131"/>
        <v>0</v>
      </c>
      <c r="R314" s="12">
        <f t="shared" si="131"/>
        <v>0</v>
      </c>
      <c r="S314" s="12">
        <f t="shared" si="131"/>
        <v>0</v>
      </c>
      <c r="T314" s="12">
        <f t="shared" si="131"/>
        <v>0</v>
      </c>
      <c r="U314" s="12">
        <f t="shared" si="131"/>
        <v>0</v>
      </c>
      <c r="V314" s="12">
        <f t="shared" si="131"/>
        <v>0</v>
      </c>
      <c r="W314" s="12">
        <f t="shared" si="131"/>
        <v>0</v>
      </c>
    </row>
    <row r="315" spans="1:23" outlineLevel="1" x14ac:dyDescent="0.25">
      <c r="B315" s="4" t="s">
        <v>28</v>
      </c>
      <c r="C315" s="12">
        <f t="shared" ref="C315:W315" si="132">IFERROR(C302/C305,0)</f>
        <v>0</v>
      </c>
      <c r="D315" s="12">
        <f t="shared" si="132"/>
        <v>0</v>
      </c>
      <c r="E315" s="12">
        <f t="shared" si="132"/>
        <v>0</v>
      </c>
      <c r="F315" s="12">
        <f t="shared" si="132"/>
        <v>0</v>
      </c>
      <c r="G315" s="12">
        <f t="shared" si="132"/>
        <v>0</v>
      </c>
      <c r="H315" s="12">
        <f t="shared" si="132"/>
        <v>0</v>
      </c>
      <c r="I315" s="12">
        <f t="shared" si="132"/>
        <v>0</v>
      </c>
      <c r="J315" s="12">
        <f t="shared" si="132"/>
        <v>0</v>
      </c>
      <c r="K315" s="12">
        <f t="shared" si="132"/>
        <v>0</v>
      </c>
      <c r="L315" s="12">
        <f t="shared" si="132"/>
        <v>0</v>
      </c>
      <c r="M315" s="12">
        <f t="shared" si="132"/>
        <v>0</v>
      </c>
      <c r="N315" s="12">
        <f t="shared" si="132"/>
        <v>0</v>
      </c>
      <c r="O315" s="12">
        <f t="shared" si="132"/>
        <v>0</v>
      </c>
      <c r="P315" s="12">
        <f t="shared" si="132"/>
        <v>0</v>
      </c>
      <c r="Q315" s="12">
        <f t="shared" si="132"/>
        <v>0</v>
      </c>
      <c r="R315" s="12">
        <f t="shared" si="132"/>
        <v>0</v>
      </c>
      <c r="S315" s="12">
        <f t="shared" si="132"/>
        <v>0</v>
      </c>
      <c r="T315" s="12">
        <f t="shared" si="132"/>
        <v>0</v>
      </c>
      <c r="U315" s="12">
        <f t="shared" si="132"/>
        <v>0</v>
      </c>
      <c r="V315" s="12">
        <f t="shared" si="132"/>
        <v>0</v>
      </c>
      <c r="W315" s="12">
        <f t="shared" si="132"/>
        <v>0</v>
      </c>
    </row>
    <row r="316" spans="1:23" outlineLevel="1" x14ac:dyDescent="0.25">
      <c r="B316" s="4" t="s">
        <v>22</v>
      </c>
      <c r="C316" s="12">
        <f t="shared" ref="C316:W316" si="133">IFERROR(C303/C305,0)</f>
        <v>0</v>
      </c>
      <c r="D316" s="12">
        <f t="shared" si="133"/>
        <v>0</v>
      </c>
      <c r="E316" s="12">
        <f t="shared" si="133"/>
        <v>0</v>
      </c>
      <c r="F316" s="12">
        <f t="shared" si="133"/>
        <v>0</v>
      </c>
      <c r="G316" s="12">
        <f t="shared" si="133"/>
        <v>0</v>
      </c>
      <c r="H316" s="12">
        <f t="shared" si="133"/>
        <v>0</v>
      </c>
      <c r="I316" s="12">
        <f t="shared" si="133"/>
        <v>0</v>
      </c>
      <c r="J316" s="12">
        <f t="shared" si="133"/>
        <v>0</v>
      </c>
      <c r="K316" s="12">
        <f t="shared" si="133"/>
        <v>0</v>
      </c>
      <c r="L316" s="12">
        <f t="shared" si="133"/>
        <v>0</v>
      </c>
      <c r="M316" s="12">
        <f t="shared" si="133"/>
        <v>0</v>
      </c>
      <c r="N316" s="12">
        <f t="shared" si="133"/>
        <v>0</v>
      </c>
      <c r="O316" s="12">
        <f t="shared" si="133"/>
        <v>0</v>
      </c>
      <c r="P316" s="12">
        <f t="shared" si="133"/>
        <v>0</v>
      </c>
      <c r="Q316" s="12">
        <f t="shared" si="133"/>
        <v>0</v>
      </c>
      <c r="R316" s="12">
        <f t="shared" si="133"/>
        <v>0</v>
      </c>
      <c r="S316" s="12">
        <f t="shared" si="133"/>
        <v>0</v>
      </c>
      <c r="T316" s="12">
        <f t="shared" si="133"/>
        <v>0</v>
      </c>
      <c r="U316" s="12">
        <f t="shared" si="133"/>
        <v>0</v>
      </c>
      <c r="V316" s="12">
        <f t="shared" si="133"/>
        <v>0</v>
      </c>
      <c r="W316" s="12">
        <f t="shared" si="133"/>
        <v>0</v>
      </c>
    </row>
    <row r="317" spans="1:23" outlineLevel="1" x14ac:dyDescent="0.25">
      <c r="B317" s="4" t="s">
        <v>29</v>
      </c>
      <c r="C317" s="12">
        <f t="shared" ref="C317:W317" si="134">IFERROR(C304/C305,0)</f>
        <v>0</v>
      </c>
      <c r="D317" s="12">
        <f t="shared" si="134"/>
        <v>0</v>
      </c>
      <c r="E317" s="12">
        <f t="shared" si="134"/>
        <v>0</v>
      </c>
      <c r="F317" s="12">
        <f t="shared" si="134"/>
        <v>0</v>
      </c>
      <c r="G317" s="12">
        <f t="shared" si="134"/>
        <v>0</v>
      </c>
      <c r="H317" s="12">
        <f t="shared" si="134"/>
        <v>0</v>
      </c>
      <c r="I317" s="12">
        <f t="shared" si="134"/>
        <v>0</v>
      </c>
      <c r="J317" s="12">
        <f t="shared" si="134"/>
        <v>0</v>
      </c>
      <c r="K317" s="12">
        <f t="shared" si="134"/>
        <v>0</v>
      </c>
      <c r="L317" s="12">
        <f t="shared" si="134"/>
        <v>0</v>
      </c>
      <c r="M317" s="12">
        <f t="shared" si="134"/>
        <v>0</v>
      </c>
      <c r="N317" s="12">
        <f t="shared" si="134"/>
        <v>0</v>
      </c>
      <c r="O317" s="12">
        <f t="shared" si="134"/>
        <v>0</v>
      </c>
      <c r="P317" s="12">
        <f t="shared" si="134"/>
        <v>0</v>
      </c>
      <c r="Q317" s="12">
        <f t="shared" si="134"/>
        <v>0</v>
      </c>
      <c r="R317" s="12">
        <f t="shared" si="134"/>
        <v>0</v>
      </c>
      <c r="S317" s="12">
        <f t="shared" si="134"/>
        <v>0</v>
      </c>
      <c r="T317" s="12">
        <f t="shared" si="134"/>
        <v>0</v>
      </c>
      <c r="U317" s="12">
        <f t="shared" si="134"/>
        <v>0</v>
      </c>
      <c r="V317" s="12">
        <f t="shared" si="134"/>
        <v>0</v>
      </c>
      <c r="W317" s="12">
        <f t="shared" si="134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647A8-2FB7-42D0-8A1C-76AEAB10E1E2}">
  <sheetPr codeName="Sheet5">
    <tabColor rgb="FFFF0000"/>
    <outlinePr summaryBelow="0"/>
  </sheetPr>
  <dimension ref="A1:AB317"/>
  <sheetViews>
    <sheetView zoomScale="85" zoomScaleNormal="85" workbookViewId="0">
      <pane xSplit="2" ySplit="1" topLeftCell="C5" activePane="bottomRight" state="frozen"/>
      <selection activeCell="C2" sqref="C2"/>
      <selection pane="topRight" activeCell="C2" sqref="C2"/>
      <selection pane="bottomLeft" activeCell="C2" sqref="C2"/>
      <selection pane="bottomRight" activeCell="C55" sqref="C55"/>
    </sheetView>
  </sheetViews>
  <sheetFormatPr defaultColWidth="9.109375" defaultRowHeight="13.2" outlineLevelRow="1" x14ac:dyDescent="0.25"/>
  <cols>
    <col min="1" max="1" width="7.6640625" style="1" bestFit="1" customWidth="1"/>
    <col min="2" max="2" width="37.33203125" style="1" bestFit="1" customWidth="1"/>
    <col min="3" max="23" width="9.6640625" style="1" customWidth="1"/>
    <col min="24" max="24" width="4.6640625" style="1" customWidth="1"/>
    <col min="25" max="25" width="39.88671875" style="1" customWidth="1"/>
    <col min="26" max="26" width="46.44140625" bestFit="1" customWidth="1"/>
    <col min="27" max="27" width="4.6640625" style="1" customWidth="1"/>
    <col min="28" max="28" width="8.6640625" style="1" customWidth="1"/>
    <col min="29" max="16384" width="9.109375" style="1"/>
  </cols>
  <sheetData>
    <row r="1" spans="1:28" ht="46.95" customHeight="1" thickBot="1" x14ac:dyDescent="0.3">
      <c r="A1" s="30" t="s">
        <v>292</v>
      </c>
      <c r="B1" s="30" t="s">
        <v>62</v>
      </c>
      <c r="C1" s="2">
        <v>2000</v>
      </c>
      <c r="D1" s="2">
        <v>2001</v>
      </c>
      <c r="E1" s="2">
        <v>2002</v>
      </c>
      <c r="F1" s="2">
        <v>2003</v>
      </c>
      <c r="G1" s="2">
        <v>2004</v>
      </c>
      <c r="H1" s="2">
        <v>2005</v>
      </c>
      <c r="I1" s="2">
        <v>2006</v>
      </c>
      <c r="J1" s="2">
        <v>2007</v>
      </c>
      <c r="K1" s="2">
        <v>2008</v>
      </c>
      <c r="L1" s="2">
        <v>2009</v>
      </c>
      <c r="M1" s="2">
        <v>2010</v>
      </c>
      <c r="N1" s="2">
        <v>2011</v>
      </c>
      <c r="O1" s="2">
        <v>2012</v>
      </c>
      <c r="P1" s="2">
        <v>2013</v>
      </c>
      <c r="Q1" s="2">
        <v>2014</v>
      </c>
      <c r="R1" s="2">
        <v>2015</v>
      </c>
      <c r="S1" s="2">
        <v>2016</v>
      </c>
      <c r="T1" s="2">
        <v>2017</v>
      </c>
      <c r="U1" s="2">
        <v>2018</v>
      </c>
      <c r="V1" s="2">
        <v>2019</v>
      </c>
      <c r="W1" s="2">
        <v>2020</v>
      </c>
      <c r="X1" s="2"/>
      <c r="Y1" s="2" t="s">
        <v>52</v>
      </c>
      <c r="Z1" s="2" t="s">
        <v>51</v>
      </c>
      <c r="AA1" s="2"/>
      <c r="AB1" s="2" t="s">
        <v>53</v>
      </c>
    </row>
    <row r="2" spans="1:28" s="32" customFormat="1" ht="13.8" thickTop="1" x14ac:dyDescent="0.25">
      <c r="A2" s="31" t="s">
        <v>8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AA2" s="31"/>
      <c r="AB2" s="31"/>
    </row>
    <row r="3" spans="1:28" outlineLevel="1" x14ac:dyDescent="0.25">
      <c r="A3" s="6"/>
      <c r="B3" s="22" t="s">
        <v>31</v>
      </c>
      <c r="C3" s="5">
        <f t="shared" ref="C3:W3" si="0">C37+C139+C247+C285</f>
        <v>98119.514726175024</v>
      </c>
      <c r="D3" s="5">
        <f t="shared" si="0"/>
        <v>86564.62840794462</v>
      </c>
      <c r="E3" s="5">
        <f t="shared" si="0"/>
        <v>82488.163627794056</v>
      </c>
      <c r="F3" s="5">
        <f t="shared" si="0"/>
        <v>73546.715137089486</v>
      </c>
      <c r="G3" s="5">
        <f t="shared" si="0"/>
        <v>67025.730034016087</v>
      </c>
      <c r="H3" s="5">
        <f t="shared" si="0"/>
        <v>67466.151173472172</v>
      </c>
      <c r="I3" s="5">
        <f t="shared" si="0"/>
        <v>65536.931802711188</v>
      </c>
      <c r="J3" s="5">
        <f t="shared" si="0"/>
        <v>65188.188198837895</v>
      </c>
      <c r="K3" s="5">
        <f t="shared" si="0"/>
        <v>72751.36627593459</v>
      </c>
      <c r="L3" s="5">
        <f t="shared" si="0"/>
        <v>57663.559593042562</v>
      </c>
      <c r="M3" s="5">
        <f t="shared" si="0"/>
        <v>66021.420851382369</v>
      </c>
      <c r="N3" s="5">
        <f t="shared" si="0"/>
        <v>67448.484513225514</v>
      </c>
      <c r="O3" s="5">
        <f t="shared" si="0"/>
        <v>72140.310540016784</v>
      </c>
      <c r="P3" s="5">
        <f t="shared" si="0"/>
        <v>69018.314566542787</v>
      </c>
      <c r="Q3" s="5">
        <f t="shared" si="0"/>
        <v>78093.20337072351</v>
      </c>
      <c r="R3" s="5">
        <f t="shared" si="0"/>
        <v>81811.993539459465</v>
      </c>
      <c r="S3" s="5">
        <f t="shared" si="0"/>
        <v>94659.74582650997</v>
      </c>
      <c r="T3" s="5">
        <f t="shared" si="0"/>
        <v>108961.83666941365</v>
      </c>
      <c r="U3" s="5">
        <f t="shared" si="0"/>
        <v>105869.68006814145</v>
      </c>
      <c r="V3" s="5">
        <f t="shared" si="0"/>
        <v>106497.0821205135</v>
      </c>
      <c r="W3" s="5">
        <f t="shared" si="0"/>
        <v>100964.77406338206</v>
      </c>
      <c r="Z3" s="23"/>
    </row>
    <row r="4" spans="1:28" outlineLevel="1" x14ac:dyDescent="0.25">
      <c r="A4" s="6"/>
      <c r="B4" s="8" t="s">
        <v>30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28" outlineLevel="1" x14ac:dyDescent="0.25">
      <c r="A5" s="6"/>
      <c r="B5" s="8" t="s">
        <v>43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</row>
    <row r="6" spans="1:28" outlineLevel="1" x14ac:dyDescent="0.25">
      <c r="A6" s="6"/>
      <c r="B6" s="8" t="s">
        <v>44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28" outlineLevel="1" x14ac:dyDescent="0.25">
      <c r="A7" s="6"/>
      <c r="B7" s="8" t="s">
        <v>45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</row>
    <row r="8" spans="1:28" outlineLevel="1" x14ac:dyDescent="0.25">
      <c r="A8" s="6"/>
      <c r="B8" s="8" t="s">
        <v>47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spans="1:28" outlineLevel="1" x14ac:dyDescent="0.25"/>
    <row r="10" spans="1:28" outlineLevel="1" x14ac:dyDescent="0.25">
      <c r="B10" s="9" t="s">
        <v>19</v>
      </c>
      <c r="C10" s="14"/>
    </row>
    <row r="11" spans="1:28" outlineLevel="1" x14ac:dyDescent="0.25">
      <c r="B11" s="4" t="s">
        <v>23</v>
      </c>
      <c r="C11" s="5">
        <f t="shared" ref="C11:W20" si="1">C45+C147+C257+C295</f>
        <v>695.91300000000001</v>
      </c>
      <c r="D11" s="5">
        <f t="shared" si="1"/>
        <v>522.83879999999999</v>
      </c>
      <c r="E11" s="5">
        <f t="shared" si="1"/>
        <v>660.84659999999997</v>
      </c>
      <c r="F11" s="5">
        <f t="shared" si="1"/>
        <v>553.02449999999999</v>
      </c>
      <c r="G11" s="5">
        <f t="shared" si="1"/>
        <v>572.39339999999993</v>
      </c>
      <c r="H11" s="5">
        <f t="shared" si="1"/>
        <v>589.28099999999995</v>
      </c>
      <c r="I11" s="5">
        <f t="shared" si="1"/>
        <v>554.34239999999988</v>
      </c>
      <c r="J11" s="5">
        <f t="shared" si="1"/>
        <v>470.41559999999998</v>
      </c>
      <c r="K11" s="5">
        <f t="shared" si="1"/>
        <v>434.56319999999999</v>
      </c>
      <c r="L11" s="5">
        <f t="shared" si="1"/>
        <v>382.97070000000002</v>
      </c>
      <c r="M11" s="5">
        <f t="shared" si="1"/>
        <v>489.82439999999997</v>
      </c>
      <c r="N11" s="5">
        <f t="shared" si="1"/>
        <v>517.57679999999993</v>
      </c>
      <c r="O11" s="5">
        <f t="shared" si="1"/>
        <v>442.97249999999997</v>
      </c>
      <c r="P11" s="5">
        <f t="shared" si="1"/>
        <v>456.02249999999998</v>
      </c>
      <c r="Q11" s="5">
        <f t="shared" si="1"/>
        <v>426.47999999999996</v>
      </c>
      <c r="R11" s="5">
        <f t="shared" si="1"/>
        <v>307.27620000000002</v>
      </c>
      <c r="S11" s="5">
        <f t="shared" si="1"/>
        <v>310.6035</v>
      </c>
      <c r="T11" s="5">
        <f t="shared" si="1"/>
        <v>415.59749999999997</v>
      </c>
      <c r="U11" s="5">
        <f t="shared" si="1"/>
        <v>580.26</v>
      </c>
      <c r="V11" s="5">
        <f t="shared" si="1"/>
        <v>558.72</v>
      </c>
      <c r="W11" s="5">
        <f t="shared" si="1"/>
        <v>801.74159999999995</v>
      </c>
    </row>
    <row r="12" spans="1:28" outlineLevel="1" x14ac:dyDescent="0.25">
      <c r="B12" s="4" t="s">
        <v>24</v>
      </c>
      <c r="C12" s="5">
        <f t="shared" si="1"/>
        <v>3.1464000000000003</v>
      </c>
      <c r="D12" s="5">
        <f t="shared" si="1"/>
        <v>2.9916</v>
      </c>
      <c r="E12" s="5">
        <f t="shared" si="1"/>
        <v>2.6219999999999999</v>
      </c>
      <c r="F12" s="5">
        <f t="shared" si="1"/>
        <v>2.4360000000000004</v>
      </c>
      <c r="G12" s="5">
        <f t="shared" si="1"/>
        <v>2.6723999999999997</v>
      </c>
      <c r="H12" s="5">
        <f t="shared" si="1"/>
        <v>2.9715000000000003</v>
      </c>
      <c r="I12" s="5">
        <f t="shared" si="1"/>
        <v>2.4864000000000002</v>
      </c>
      <c r="J12" s="5">
        <f t="shared" si="1"/>
        <v>2.6082000000000001</v>
      </c>
      <c r="K12" s="5">
        <f t="shared" si="1"/>
        <v>2.1240000000000001</v>
      </c>
      <c r="L12" s="5">
        <f t="shared" si="1"/>
        <v>1.4558999999999997</v>
      </c>
      <c r="M12" s="5">
        <f t="shared" si="1"/>
        <v>1.4352</v>
      </c>
      <c r="N12" s="5">
        <f t="shared" si="1"/>
        <v>1.4897999999999998</v>
      </c>
      <c r="O12" s="5">
        <f t="shared" si="1"/>
        <v>1.1174999999999999</v>
      </c>
      <c r="P12" s="5">
        <f t="shared" si="1"/>
        <v>1.0125</v>
      </c>
      <c r="Q12" s="5">
        <f t="shared" si="1"/>
        <v>1.155</v>
      </c>
      <c r="R12" s="5">
        <f t="shared" si="1"/>
        <v>1.1153999999999999</v>
      </c>
      <c r="S12" s="5">
        <f t="shared" si="1"/>
        <v>1.1868000000000001</v>
      </c>
      <c r="T12" s="5">
        <f t="shared" si="1"/>
        <v>1.3049999999999999</v>
      </c>
      <c r="U12" s="5">
        <f t="shared" si="1"/>
        <v>1.44</v>
      </c>
      <c r="V12" s="5">
        <f t="shared" si="1"/>
        <v>1.9871999999999996</v>
      </c>
      <c r="W12" s="5">
        <f t="shared" si="1"/>
        <v>3.1877999999999997</v>
      </c>
    </row>
    <row r="13" spans="1:28" outlineLevel="1" x14ac:dyDescent="0.25">
      <c r="B13" s="4" t="s">
        <v>21</v>
      </c>
      <c r="C13" s="5">
        <f t="shared" si="1"/>
        <v>74679.449000000008</v>
      </c>
      <c r="D13" s="5">
        <f t="shared" si="1"/>
        <v>71670.523000000001</v>
      </c>
      <c r="E13" s="5">
        <f t="shared" si="1"/>
        <v>70493.311999999991</v>
      </c>
      <c r="F13" s="5">
        <f t="shared" si="1"/>
        <v>73800.551999999996</v>
      </c>
      <c r="G13" s="5">
        <f t="shared" si="1"/>
        <v>78709.660999999993</v>
      </c>
      <c r="H13" s="5">
        <f t="shared" si="1"/>
        <v>80697.943999999989</v>
      </c>
      <c r="I13" s="5">
        <f t="shared" si="1"/>
        <v>79523.431000000011</v>
      </c>
      <c r="J13" s="5">
        <f t="shared" si="1"/>
        <v>82541.142999999996</v>
      </c>
      <c r="K13" s="5">
        <f t="shared" si="1"/>
        <v>90213.347999999998</v>
      </c>
      <c r="L13" s="5">
        <f t="shared" si="1"/>
        <v>77553.768000000011</v>
      </c>
      <c r="M13" s="5">
        <f t="shared" si="1"/>
        <v>82248.933000000005</v>
      </c>
      <c r="N13" s="5">
        <f t="shared" si="1"/>
        <v>80333.114999999991</v>
      </c>
      <c r="O13" s="5">
        <f t="shared" si="1"/>
        <v>84394.577999999994</v>
      </c>
      <c r="P13" s="5">
        <f t="shared" si="1"/>
        <v>90244.01999999999</v>
      </c>
      <c r="Q13" s="5">
        <f t="shared" si="1"/>
        <v>89709.904999999999</v>
      </c>
      <c r="R13" s="5">
        <f t="shared" si="1"/>
        <v>87009.698000000004</v>
      </c>
      <c r="S13" s="5">
        <f t="shared" si="1"/>
        <v>90045.609000000011</v>
      </c>
      <c r="T13" s="5">
        <f t="shared" si="1"/>
        <v>98322.099000000002</v>
      </c>
      <c r="U13" s="5">
        <f t="shared" si="1"/>
        <v>104686.486</v>
      </c>
      <c r="V13" s="5">
        <f t="shared" si="1"/>
        <v>106890.48000000001</v>
      </c>
      <c r="W13" s="5">
        <f t="shared" si="1"/>
        <v>103863.70500000002</v>
      </c>
    </row>
    <row r="14" spans="1:28" outlineLevel="1" x14ac:dyDescent="0.25">
      <c r="B14" s="4" t="s">
        <v>26</v>
      </c>
      <c r="C14" s="5">
        <f t="shared" si="1"/>
        <v>0</v>
      </c>
      <c r="D14" s="5">
        <f t="shared" si="1"/>
        <v>0</v>
      </c>
      <c r="E14" s="5">
        <f t="shared" si="1"/>
        <v>0</v>
      </c>
      <c r="F14" s="5">
        <f t="shared" si="1"/>
        <v>0</v>
      </c>
      <c r="G14" s="5">
        <f t="shared" si="1"/>
        <v>0</v>
      </c>
      <c r="H14" s="5">
        <f t="shared" si="1"/>
        <v>0</v>
      </c>
      <c r="I14" s="5">
        <f t="shared" si="1"/>
        <v>0</v>
      </c>
      <c r="J14" s="5">
        <f t="shared" si="1"/>
        <v>0</v>
      </c>
      <c r="K14" s="5">
        <f t="shared" si="1"/>
        <v>0</v>
      </c>
      <c r="L14" s="5">
        <f t="shared" si="1"/>
        <v>0</v>
      </c>
      <c r="M14" s="5">
        <f t="shared" si="1"/>
        <v>0</v>
      </c>
      <c r="N14" s="5">
        <f t="shared" si="1"/>
        <v>0</v>
      </c>
      <c r="O14" s="5">
        <f t="shared" si="1"/>
        <v>0</v>
      </c>
      <c r="P14" s="5">
        <f t="shared" si="1"/>
        <v>0</v>
      </c>
      <c r="Q14" s="5">
        <f t="shared" si="1"/>
        <v>0</v>
      </c>
      <c r="R14" s="5">
        <f t="shared" si="1"/>
        <v>0</v>
      </c>
      <c r="S14" s="5">
        <f t="shared" si="1"/>
        <v>0</v>
      </c>
      <c r="T14" s="5">
        <f t="shared" si="1"/>
        <v>0</v>
      </c>
      <c r="U14" s="5">
        <f t="shared" si="1"/>
        <v>0</v>
      </c>
      <c r="V14" s="5">
        <f t="shared" si="1"/>
        <v>0</v>
      </c>
      <c r="W14" s="5">
        <f t="shared" si="1"/>
        <v>0</v>
      </c>
    </row>
    <row r="15" spans="1:28" outlineLevel="1" x14ac:dyDescent="0.25">
      <c r="B15" s="4" t="s">
        <v>25</v>
      </c>
      <c r="C15" s="5">
        <f t="shared" si="1"/>
        <v>32820.528999999995</v>
      </c>
      <c r="D15" s="5">
        <f t="shared" si="1"/>
        <v>32135.703000000001</v>
      </c>
      <c r="E15" s="5">
        <f t="shared" si="1"/>
        <v>31451.309999999998</v>
      </c>
      <c r="F15" s="5">
        <f t="shared" si="1"/>
        <v>34521.372000000003</v>
      </c>
      <c r="G15" s="5">
        <f t="shared" si="1"/>
        <v>38429.841</v>
      </c>
      <c r="H15" s="5">
        <f t="shared" si="1"/>
        <v>37876.331999999995</v>
      </c>
      <c r="I15" s="5">
        <f t="shared" si="1"/>
        <v>42951.739000000001</v>
      </c>
      <c r="J15" s="5">
        <f t="shared" si="1"/>
        <v>38624.675999999999</v>
      </c>
      <c r="K15" s="5">
        <f t="shared" si="1"/>
        <v>40341.788999999997</v>
      </c>
      <c r="L15" s="5">
        <f t="shared" si="1"/>
        <v>44217.269</v>
      </c>
      <c r="M15" s="5">
        <f t="shared" si="1"/>
        <v>43927.455000000002</v>
      </c>
      <c r="N15" s="5">
        <f t="shared" si="1"/>
        <v>41101.743000000002</v>
      </c>
      <c r="O15" s="5">
        <f t="shared" si="1"/>
        <v>42271.741999999998</v>
      </c>
      <c r="P15" s="5">
        <f t="shared" si="1"/>
        <v>43825.561000000002</v>
      </c>
      <c r="Q15" s="5">
        <f t="shared" si="1"/>
        <v>44721.471000000005</v>
      </c>
      <c r="R15" s="5">
        <f t="shared" si="1"/>
        <v>47809.667999999998</v>
      </c>
      <c r="S15" s="5">
        <f t="shared" si="1"/>
        <v>52255.607000000004</v>
      </c>
      <c r="T15" s="5">
        <f t="shared" si="1"/>
        <v>52766.705000000002</v>
      </c>
      <c r="U15" s="5">
        <f t="shared" si="1"/>
        <v>54100.593000000001</v>
      </c>
      <c r="V15" s="5">
        <f t="shared" si="1"/>
        <v>52424.650999999998</v>
      </c>
      <c r="W15" s="5">
        <f t="shared" si="1"/>
        <v>46973.063999999998</v>
      </c>
    </row>
    <row r="16" spans="1:28" outlineLevel="1" x14ac:dyDescent="0.25">
      <c r="B16" s="4" t="s">
        <v>0</v>
      </c>
      <c r="C16" s="5">
        <f t="shared" si="1"/>
        <v>0</v>
      </c>
      <c r="D16" s="5">
        <f t="shared" si="1"/>
        <v>0</v>
      </c>
      <c r="E16" s="5">
        <f t="shared" si="1"/>
        <v>0</v>
      </c>
      <c r="F16" s="5">
        <f t="shared" si="1"/>
        <v>0</v>
      </c>
      <c r="G16" s="5">
        <f t="shared" si="1"/>
        <v>0</v>
      </c>
      <c r="H16" s="5">
        <f t="shared" si="1"/>
        <v>0</v>
      </c>
      <c r="I16" s="5">
        <f t="shared" si="1"/>
        <v>0</v>
      </c>
      <c r="J16" s="5">
        <f t="shared" si="1"/>
        <v>0</v>
      </c>
      <c r="K16" s="5">
        <f t="shared" si="1"/>
        <v>0</v>
      </c>
      <c r="L16" s="5">
        <f t="shared" si="1"/>
        <v>0</v>
      </c>
      <c r="M16" s="5">
        <f t="shared" si="1"/>
        <v>1563.5619999999999</v>
      </c>
      <c r="N16" s="5">
        <f t="shared" si="1"/>
        <v>1748.3319999999999</v>
      </c>
      <c r="O16" s="5">
        <f t="shared" si="1"/>
        <v>1673.6569999999999</v>
      </c>
      <c r="P16" s="5">
        <f t="shared" si="1"/>
        <v>1564.9850000000001</v>
      </c>
      <c r="Q16" s="5">
        <f t="shared" si="1"/>
        <v>1635.9159999999999</v>
      </c>
      <c r="R16" s="5">
        <f t="shared" si="1"/>
        <v>0</v>
      </c>
      <c r="S16" s="5">
        <f t="shared" si="1"/>
        <v>0</v>
      </c>
      <c r="T16" s="5">
        <f t="shared" si="1"/>
        <v>0</v>
      </c>
      <c r="U16" s="5">
        <f t="shared" si="1"/>
        <v>0</v>
      </c>
      <c r="V16" s="5">
        <f t="shared" si="1"/>
        <v>0</v>
      </c>
      <c r="W16" s="5">
        <f t="shared" si="1"/>
        <v>0</v>
      </c>
    </row>
    <row r="17" spans="2:23" outlineLevel="1" x14ac:dyDescent="0.25">
      <c r="B17" s="4" t="s">
        <v>27</v>
      </c>
      <c r="C17" s="5">
        <f t="shared" si="1"/>
        <v>0</v>
      </c>
      <c r="D17" s="5">
        <f t="shared" si="1"/>
        <v>0</v>
      </c>
      <c r="E17" s="5">
        <f t="shared" si="1"/>
        <v>0</v>
      </c>
      <c r="F17" s="5">
        <f t="shared" si="1"/>
        <v>0</v>
      </c>
      <c r="G17" s="5">
        <f t="shared" si="1"/>
        <v>0</v>
      </c>
      <c r="H17" s="5">
        <f t="shared" si="1"/>
        <v>0</v>
      </c>
      <c r="I17" s="5">
        <f t="shared" si="1"/>
        <v>0</v>
      </c>
      <c r="J17" s="5">
        <f t="shared" si="1"/>
        <v>0</v>
      </c>
      <c r="K17" s="5">
        <f t="shared" si="1"/>
        <v>0</v>
      </c>
      <c r="L17" s="5">
        <f t="shared" si="1"/>
        <v>0</v>
      </c>
      <c r="M17" s="5">
        <f t="shared" si="1"/>
        <v>0</v>
      </c>
      <c r="N17" s="5">
        <f t="shared" si="1"/>
        <v>0</v>
      </c>
      <c r="O17" s="5">
        <f t="shared" si="1"/>
        <v>0</v>
      </c>
      <c r="P17" s="5">
        <f t="shared" si="1"/>
        <v>0</v>
      </c>
      <c r="Q17" s="5">
        <f t="shared" si="1"/>
        <v>0</v>
      </c>
      <c r="R17" s="5">
        <f t="shared" si="1"/>
        <v>0</v>
      </c>
      <c r="S17" s="5">
        <f t="shared" si="1"/>
        <v>0</v>
      </c>
      <c r="T17" s="5">
        <f t="shared" si="1"/>
        <v>0</v>
      </c>
      <c r="U17" s="5">
        <f t="shared" si="1"/>
        <v>0</v>
      </c>
      <c r="V17" s="5">
        <f t="shared" si="1"/>
        <v>0</v>
      </c>
      <c r="W17" s="5">
        <f t="shared" si="1"/>
        <v>0</v>
      </c>
    </row>
    <row r="18" spans="2:23" outlineLevel="1" x14ac:dyDescent="0.25">
      <c r="B18" s="4" t="s">
        <v>28</v>
      </c>
      <c r="C18" s="5">
        <f t="shared" si="1"/>
        <v>17.465999999999998</v>
      </c>
      <c r="D18" s="5">
        <f t="shared" si="1"/>
        <v>10.7</v>
      </c>
      <c r="E18" s="5">
        <f t="shared" si="1"/>
        <v>6.88</v>
      </c>
      <c r="F18" s="5">
        <f t="shared" si="1"/>
        <v>7.181</v>
      </c>
      <c r="G18" s="5">
        <f t="shared" si="1"/>
        <v>7.4130000000000003</v>
      </c>
      <c r="H18" s="5">
        <f t="shared" si="1"/>
        <v>8.36</v>
      </c>
      <c r="I18" s="5">
        <f t="shared" si="1"/>
        <v>20.074000000000002</v>
      </c>
      <c r="J18" s="5">
        <f t="shared" si="1"/>
        <v>19.588999999999999</v>
      </c>
      <c r="K18" s="5">
        <f t="shared" si="1"/>
        <v>21.426000000000002</v>
      </c>
      <c r="L18" s="5">
        <f t="shared" si="1"/>
        <v>24.460999999999999</v>
      </c>
      <c r="M18" s="5">
        <f t="shared" si="1"/>
        <v>40.410000000000004</v>
      </c>
      <c r="N18" s="5">
        <f t="shared" si="1"/>
        <v>76.186000000000007</v>
      </c>
      <c r="O18" s="5">
        <f t="shared" si="1"/>
        <v>82.762</v>
      </c>
      <c r="P18" s="5">
        <f t="shared" si="1"/>
        <v>68.056000000000012</v>
      </c>
      <c r="Q18" s="5">
        <f t="shared" si="1"/>
        <v>68.484000000000009</v>
      </c>
      <c r="R18" s="5">
        <f t="shared" si="1"/>
        <v>56.723000000000006</v>
      </c>
      <c r="S18" s="5">
        <f t="shared" si="1"/>
        <v>50.344999999999999</v>
      </c>
      <c r="T18" s="5">
        <f t="shared" si="1"/>
        <v>40.686999999999998</v>
      </c>
      <c r="U18" s="5">
        <f t="shared" si="1"/>
        <v>31.891999999999996</v>
      </c>
      <c r="V18" s="5">
        <f t="shared" si="1"/>
        <v>26.200999999999997</v>
      </c>
      <c r="W18" s="5">
        <f t="shared" si="1"/>
        <v>15.045</v>
      </c>
    </row>
    <row r="19" spans="2:23" outlineLevel="1" x14ac:dyDescent="0.25">
      <c r="B19" s="4" t="s">
        <v>22</v>
      </c>
      <c r="C19" s="5">
        <f t="shared" si="1"/>
        <v>8564.4000000000015</v>
      </c>
      <c r="D19" s="5">
        <f t="shared" si="1"/>
        <v>10840.05</v>
      </c>
      <c r="E19" s="5">
        <f t="shared" si="1"/>
        <v>10053.450000000001</v>
      </c>
      <c r="F19" s="5">
        <f t="shared" si="1"/>
        <v>16681.5</v>
      </c>
      <c r="G19" s="5">
        <f t="shared" si="1"/>
        <v>16561.800000000003</v>
      </c>
      <c r="H19" s="5">
        <f t="shared" si="1"/>
        <v>16178.85</v>
      </c>
      <c r="I19" s="5">
        <f t="shared" si="1"/>
        <v>15734.250000000002</v>
      </c>
      <c r="J19" s="5">
        <f t="shared" si="1"/>
        <v>18943.650000000001</v>
      </c>
      <c r="K19" s="5">
        <f t="shared" si="1"/>
        <v>15631.199999999999</v>
      </c>
      <c r="L19" s="5">
        <f t="shared" si="1"/>
        <v>16275.6</v>
      </c>
      <c r="M19" s="5">
        <f t="shared" si="1"/>
        <v>16936.650000000001</v>
      </c>
      <c r="N19" s="5">
        <f t="shared" si="1"/>
        <v>11151.9</v>
      </c>
      <c r="O19" s="5">
        <f t="shared" si="1"/>
        <v>11643.3</v>
      </c>
      <c r="P19" s="5">
        <f t="shared" si="1"/>
        <v>9796.9500000000007</v>
      </c>
      <c r="Q19" s="5">
        <f t="shared" si="1"/>
        <v>8009.1</v>
      </c>
      <c r="R19" s="5">
        <f t="shared" si="1"/>
        <v>7066.35</v>
      </c>
      <c r="S19" s="5">
        <f t="shared" si="1"/>
        <v>4876.2</v>
      </c>
      <c r="T19" s="5">
        <f t="shared" si="1"/>
        <v>5045.3999999999996</v>
      </c>
      <c r="U19" s="5">
        <f t="shared" si="1"/>
        <v>5739.3</v>
      </c>
      <c r="V19" s="5">
        <f t="shared" si="1"/>
        <v>6663.5999999999995</v>
      </c>
      <c r="W19" s="5">
        <f t="shared" si="1"/>
        <v>3972.15</v>
      </c>
    </row>
    <row r="20" spans="2:23" outlineLevel="1" x14ac:dyDescent="0.25">
      <c r="B20" s="4" t="s">
        <v>1</v>
      </c>
      <c r="C20" s="5">
        <f t="shared" si="1"/>
        <v>2295.6910000000003</v>
      </c>
      <c r="D20" s="5">
        <f t="shared" si="1"/>
        <v>2325.2999999999997</v>
      </c>
      <c r="E20" s="5">
        <f t="shared" si="1"/>
        <v>2057.71</v>
      </c>
      <c r="F20" s="5">
        <f t="shared" si="1"/>
        <v>1774.2080000000001</v>
      </c>
      <c r="G20" s="5">
        <f t="shared" si="1"/>
        <v>1638.8240000000001</v>
      </c>
      <c r="H20" s="5">
        <f t="shared" si="1"/>
        <v>1331.8609999999999</v>
      </c>
      <c r="I20" s="5">
        <f t="shared" si="1"/>
        <v>1567.1849999999999</v>
      </c>
      <c r="J20" s="5">
        <f t="shared" si="1"/>
        <v>2257.761</v>
      </c>
      <c r="K20" s="5">
        <f t="shared" si="1"/>
        <v>2762.0499999999997</v>
      </c>
      <c r="L20" s="5">
        <f t="shared" si="1"/>
        <v>1836.498</v>
      </c>
      <c r="M20" s="5">
        <f t="shared" si="1"/>
        <v>1942.308</v>
      </c>
      <c r="N20" s="5">
        <f t="shared" si="1"/>
        <v>1791.1399999999999</v>
      </c>
      <c r="O20" s="5">
        <f t="shared" si="1"/>
        <v>1651.3230000000001</v>
      </c>
      <c r="P20" s="5">
        <f t="shared" si="1"/>
        <v>1467.5800000000002</v>
      </c>
      <c r="Q20" s="5">
        <f t="shared" si="1"/>
        <v>1223.5229999999999</v>
      </c>
      <c r="R20" s="5">
        <f t="shared" si="1"/>
        <v>1267.9159999999999</v>
      </c>
      <c r="S20" s="5">
        <f t="shared" si="1"/>
        <v>1056.4070000000002</v>
      </c>
      <c r="T20" s="5">
        <f t="shared" si="1"/>
        <v>1130.4069999999999</v>
      </c>
      <c r="U20" s="5">
        <f t="shared" si="1"/>
        <v>1828.962</v>
      </c>
      <c r="V20" s="5">
        <f t="shared" si="1"/>
        <v>1740.251</v>
      </c>
      <c r="W20" s="5">
        <f t="shared" si="1"/>
        <v>1337.039</v>
      </c>
    </row>
    <row r="21" spans="2:23" outlineLevel="1" x14ac:dyDescent="0.25">
      <c r="B21" s="16" t="s">
        <v>13</v>
      </c>
      <c r="C21" s="21">
        <f t="shared" ref="C21:W21" si="2">SUM(C11:C20)</f>
        <v>119076.59440000002</v>
      </c>
      <c r="D21" s="21">
        <f t="shared" si="2"/>
        <v>117508.1064</v>
      </c>
      <c r="E21" s="21">
        <f t="shared" si="2"/>
        <v>114726.13059999999</v>
      </c>
      <c r="F21" s="21">
        <f t="shared" si="2"/>
        <v>127340.2735</v>
      </c>
      <c r="G21" s="21">
        <f t="shared" si="2"/>
        <v>135922.6048</v>
      </c>
      <c r="H21" s="21">
        <f t="shared" si="2"/>
        <v>136685.59949999998</v>
      </c>
      <c r="I21" s="21">
        <f t="shared" si="2"/>
        <v>140353.50780000002</v>
      </c>
      <c r="J21" s="21">
        <f t="shared" si="2"/>
        <v>142859.84279999998</v>
      </c>
      <c r="K21" s="21">
        <f t="shared" si="2"/>
        <v>149406.50020000001</v>
      </c>
      <c r="L21" s="21">
        <f t="shared" si="2"/>
        <v>140292.0226</v>
      </c>
      <c r="M21" s="21">
        <f t="shared" si="2"/>
        <v>147150.57760000002</v>
      </c>
      <c r="N21" s="21">
        <f t="shared" si="2"/>
        <v>136721.48260000002</v>
      </c>
      <c r="O21" s="21">
        <f t="shared" si="2"/>
        <v>142161.45199999999</v>
      </c>
      <c r="P21" s="21">
        <f t="shared" si="2"/>
        <v>147424.18699999998</v>
      </c>
      <c r="Q21" s="21">
        <f t="shared" si="2"/>
        <v>145796.03399999999</v>
      </c>
      <c r="R21" s="21">
        <f t="shared" si="2"/>
        <v>143518.74660000001</v>
      </c>
      <c r="S21" s="21">
        <f t="shared" si="2"/>
        <v>148595.95830000003</v>
      </c>
      <c r="T21" s="21">
        <f t="shared" si="2"/>
        <v>157722.20050000001</v>
      </c>
      <c r="U21" s="21">
        <f t="shared" si="2"/>
        <v>166968.93299999999</v>
      </c>
      <c r="V21" s="21">
        <f t="shared" si="2"/>
        <v>168305.89019999999</v>
      </c>
      <c r="W21" s="21">
        <f t="shared" si="2"/>
        <v>156965.93239999999</v>
      </c>
    </row>
    <row r="22" spans="2:23" outlineLevel="1" x14ac:dyDescent="0.25">
      <c r="B22" s="29" t="s">
        <v>46</v>
      </c>
      <c r="C22" s="28">
        <f>IFERROR(C21/C3/1000,0)</f>
        <v>1.2135872739720587E-3</v>
      </c>
      <c r="D22" s="28">
        <f t="shared" ref="D22:W22" si="3">IFERROR(D21/D3/1000,0)</f>
        <v>1.3574609925688251E-3</v>
      </c>
      <c r="E22" s="28">
        <f t="shared" si="3"/>
        <v>1.390819307333246E-3</v>
      </c>
      <c r="F22" s="28">
        <f t="shared" si="3"/>
        <v>1.7314202716279098E-3</v>
      </c>
      <c r="G22" s="28">
        <f t="shared" si="3"/>
        <v>2.0279168124094763E-3</v>
      </c>
      <c r="H22" s="28">
        <f t="shared" si="3"/>
        <v>2.0259878045888148E-3</v>
      </c>
      <c r="I22" s="28">
        <f t="shared" si="3"/>
        <v>2.1415941201292821E-3</v>
      </c>
      <c r="J22" s="28">
        <f t="shared" si="3"/>
        <v>2.1914989010623667E-3</v>
      </c>
      <c r="K22" s="28">
        <f t="shared" si="3"/>
        <v>2.0536590286610486E-3</v>
      </c>
      <c r="L22" s="28">
        <f t="shared" si="3"/>
        <v>2.4329407270398036E-3</v>
      </c>
      <c r="M22" s="28">
        <f t="shared" si="3"/>
        <v>2.2288308203975734E-3</v>
      </c>
      <c r="N22" s="28">
        <f t="shared" si="3"/>
        <v>2.0270504754364236E-3</v>
      </c>
      <c r="O22" s="28">
        <f t="shared" si="3"/>
        <v>1.9706243421442156E-3</v>
      </c>
      <c r="P22" s="28">
        <f t="shared" si="3"/>
        <v>2.1360154609087645E-3</v>
      </c>
      <c r="Q22" s="28">
        <f t="shared" si="3"/>
        <v>1.8669490776025421E-3</v>
      </c>
      <c r="R22" s="28">
        <f t="shared" si="3"/>
        <v>1.7542506959053407E-3</v>
      </c>
      <c r="S22" s="28">
        <f t="shared" si="3"/>
        <v>1.5697903792425451E-3</v>
      </c>
      <c r="T22" s="28">
        <f t="shared" si="3"/>
        <v>1.4474994669787329E-3</v>
      </c>
      <c r="U22" s="28">
        <f t="shared" si="3"/>
        <v>1.5771175741017911E-3</v>
      </c>
      <c r="V22" s="28">
        <f t="shared" si="3"/>
        <v>1.5803802963309627E-3</v>
      </c>
      <c r="W22" s="28">
        <f t="shared" si="3"/>
        <v>1.5546603640341175E-3</v>
      </c>
    </row>
    <row r="23" spans="2:23" outlineLevel="1" x14ac:dyDescent="0.25"/>
    <row r="24" spans="2:23" outlineLevel="1" x14ac:dyDescent="0.25">
      <c r="B24" s="4" t="s">
        <v>23</v>
      </c>
      <c r="C24" s="12">
        <f t="shared" ref="C24:W24" si="4">IFERROR(C11/C21,0)</f>
        <v>5.8442467514841848E-3</v>
      </c>
      <c r="D24" s="12">
        <f t="shared" si="4"/>
        <v>4.449384948985953E-3</v>
      </c>
      <c r="E24" s="12">
        <f t="shared" si="4"/>
        <v>5.7602099586543543E-3</v>
      </c>
      <c r="F24" s="12">
        <f t="shared" si="4"/>
        <v>4.3428876411200738E-3</v>
      </c>
      <c r="G24" s="12">
        <f t="shared" si="4"/>
        <v>4.211171503387786E-3</v>
      </c>
      <c r="H24" s="12">
        <f t="shared" si="4"/>
        <v>4.3112149498967522E-3</v>
      </c>
      <c r="I24" s="12">
        <f t="shared" si="4"/>
        <v>3.9496155720591102E-3</v>
      </c>
      <c r="J24" s="12">
        <f t="shared" si="4"/>
        <v>3.2928469665094722E-3</v>
      </c>
      <c r="K24" s="12">
        <f t="shared" si="4"/>
        <v>2.9085963423163027E-3</v>
      </c>
      <c r="L24" s="12">
        <f t="shared" si="4"/>
        <v>2.729810953627238E-3</v>
      </c>
      <c r="M24" s="12">
        <f t="shared" si="4"/>
        <v>3.3287290338165814E-3</v>
      </c>
      <c r="N24" s="12">
        <f t="shared" si="4"/>
        <v>3.7856289308553759E-3</v>
      </c>
      <c r="O24" s="12">
        <f t="shared" si="4"/>
        <v>3.1159818204445464E-3</v>
      </c>
      <c r="P24" s="12">
        <f t="shared" si="4"/>
        <v>3.0932678638410944E-3</v>
      </c>
      <c r="Q24" s="12">
        <f t="shared" si="4"/>
        <v>2.9251824504362032E-3</v>
      </c>
      <c r="R24" s="12">
        <f t="shared" si="4"/>
        <v>2.1410178619829167E-3</v>
      </c>
      <c r="S24" s="12">
        <f t="shared" si="4"/>
        <v>2.090255371366988E-3</v>
      </c>
      <c r="T24" s="12">
        <f t="shared" si="4"/>
        <v>2.6349968405367254E-3</v>
      </c>
      <c r="U24" s="12">
        <f t="shared" si="4"/>
        <v>3.4752572803468775E-3</v>
      </c>
      <c r="V24" s="12">
        <f t="shared" si="4"/>
        <v>3.3196699137271195E-3</v>
      </c>
      <c r="W24" s="12">
        <f t="shared" si="4"/>
        <v>5.1077427295300164E-3</v>
      </c>
    </row>
    <row r="25" spans="2:23" outlineLevel="1" x14ac:dyDescent="0.25">
      <c r="B25" s="4" t="s">
        <v>24</v>
      </c>
      <c r="C25" s="12">
        <f t="shared" ref="C25:W25" si="5">IFERROR(C12/C21,0)</f>
        <v>2.6423328747803019E-5</v>
      </c>
      <c r="D25" s="12">
        <f t="shared" si="5"/>
        <v>2.5458669122081947E-5</v>
      </c>
      <c r="E25" s="12">
        <f t="shared" si="5"/>
        <v>2.285442720230643E-5</v>
      </c>
      <c r="F25" s="12">
        <f t="shared" si="5"/>
        <v>1.9129847400555494E-5</v>
      </c>
      <c r="G25" s="12">
        <f t="shared" si="5"/>
        <v>1.9661188835604184E-5</v>
      </c>
      <c r="H25" s="12">
        <f t="shared" si="5"/>
        <v>2.1739671266540413E-5</v>
      </c>
      <c r="I25" s="12">
        <f t="shared" si="5"/>
        <v>1.7715267961403953E-5</v>
      </c>
      <c r="J25" s="12">
        <f t="shared" si="5"/>
        <v>1.8257054948964288E-5</v>
      </c>
      <c r="K25" s="12">
        <f t="shared" si="5"/>
        <v>1.4216248939348357E-5</v>
      </c>
      <c r="L25" s="12">
        <f t="shared" si="5"/>
        <v>1.0377639248605429E-5</v>
      </c>
      <c r="M25" s="12">
        <f t="shared" si="5"/>
        <v>9.7532746619677552E-6</v>
      </c>
      <c r="N25" s="12">
        <f t="shared" si="5"/>
        <v>1.0896605066510591E-5</v>
      </c>
      <c r="O25" s="12">
        <f t="shared" si="5"/>
        <v>7.8607807129038042E-6</v>
      </c>
      <c r="P25" s="12">
        <f t="shared" si="5"/>
        <v>6.867936806054763E-6</v>
      </c>
      <c r="Q25" s="12">
        <f t="shared" si="5"/>
        <v>7.9220261917412669E-6</v>
      </c>
      <c r="R25" s="12">
        <f t="shared" si="5"/>
        <v>7.7718070037827372E-6</v>
      </c>
      <c r="S25" s="12">
        <f t="shared" si="5"/>
        <v>7.9867582777989982E-6</v>
      </c>
      <c r="T25" s="12">
        <f t="shared" si="5"/>
        <v>8.2740412945227692E-6</v>
      </c>
      <c r="U25" s="12">
        <f t="shared" si="5"/>
        <v>8.6243588799839791E-6</v>
      </c>
      <c r="V25" s="12">
        <f t="shared" si="5"/>
        <v>1.1807073404493361E-5</v>
      </c>
      <c r="W25" s="12">
        <f t="shared" si="5"/>
        <v>2.0308865441428743E-5</v>
      </c>
    </row>
    <row r="26" spans="2:23" outlineLevel="1" x14ac:dyDescent="0.25">
      <c r="B26" s="4" t="s">
        <v>21</v>
      </c>
      <c r="C26" s="12">
        <f t="shared" ref="C26:W26" si="6">IFERROR(C13/C21,0)</f>
        <v>0.62715472655472582</v>
      </c>
      <c r="D26" s="12">
        <f t="shared" si="6"/>
        <v>0.60991981911470916</v>
      </c>
      <c r="E26" s="12">
        <f t="shared" si="6"/>
        <v>0.61444861455128685</v>
      </c>
      <c r="F26" s="12">
        <f t="shared" si="6"/>
        <v>0.57955389894776688</v>
      </c>
      <c r="G26" s="12">
        <f t="shared" si="6"/>
        <v>0.57907704988302278</v>
      </c>
      <c r="H26" s="12">
        <f t="shared" si="6"/>
        <v>0.59039097238623151</v>
      </c>
      <c r="I26" s="12">
        <f t="shared" si="6"/>
        <v>0.56659382616442167</v>
      </c>
      <c r="J26" s="12">
        <f t="shared" si="6"/>
        <v>0.5777770812442754</v>
      </c>
      <c r="K26" s="12">
        <f t="shared" si="6"/>
        <v>0.60381139963279851</v>
      </c>
      <c r="L26" s="12">
        <f t="shared" si="6"/>
        <v>0.55280240859539798</v>
      </c>
      <c r="M26" s="12">
        <f t="shared" si="6"/>
        <v>0.55894400376448128</v>
      </c>
      <c r="N26" s="12">
        <f t="shared" si="6"/>
        <v>0.58756761170464356</v>
      </c>
      <c r="O26" s="12">
        <f t="shared" si="6"/>
        <v>0.593653038940542</v>
      </c>
      <c r="P26" s="12">
        <f t="shared" si="6"/>
        <v>0.61213849529317743</v>
      </c>
      <c r="Q26" s="12">
        <f t="shared" si="6"/>
        <v>0.61531101044902226</v>
      </c>
      <c r="R26" s="12">
        <f t="shared" si="6"/>
        <v>0.60626015807192113</v>
      </c>
      <c r="S26" s="12">
        <f t="shared" si="6"/>
        <v>0.60597616536922994</v>
      </c>
      <c r="T26" s="12">
        <f t="shared" si="6"/>
        <v>0.62338782167828044</v>
      </c>
      <c r="U26" s="12">
        <f t="shared" si="6"/>
        <v>0.62698182301973515</v>
      </c>
      <c r="V26" s="12">
        <f t="shared" si="6"/>
        <v>0.63509648933249285</v>
      </c>
      <c r="W26" s="12">
        <f t="shared" si="6"/>
        <v>0.66169584324400843</v>
      </c>
    </row>
    <row r="27" spans="2:23" outlineLevel="1" x14ac:dyDescent="0.25">
      <c r="B27" s="4" t="s">
        <v>26</v>
      </c>
      <c r="C27" s="12">
        <f t="shared" ref="C27:W27" si="7">IFERROR(C14/C21,0)</f>
        <v>0</v>
      </c>
      <c r="D27" s="12">
        <f t="shared" si="7"/>
        <v>0</v>
      </c>
      <c r="E27" s="12">
        <f t="shared" si="7"/>
        <v>0</v>
      </c>
      <c r="F27" s="12">
        <f t="shared" si="7"/>
        <v>0</v>
      </c>
      <c r="G27" s="12">
        <f t="shared" si="7"/>
        <v>0</v>
      </c>
      <c r="H27" s="12">
        <f t="shared" si="7"/>
        <v>0</v>
      </c>
      <c r="I27" s="12">
        <f t="shared" si="7"/>
        <v>0</v>
      </c>
      <c r="J27" s="12">
        <f t="shared" si="7"/>
        <v>0</v>
      </c>
      <c r="K27" s="12">
        <f t="shared" si="7"/>
        <v>0</v>
      </c>
      <c r="L27" s="12">
        <f t="shared" si="7"/>
        <v>0</v>
      </c>
      <c r="M27" s="12">
        <f t="shared" si="7"/>
        <v>0</v>
      </c>
      <c r="N27" s="12">
        <f t="shared" si="7"/>
        <v>0</v>
      </c>
      <c r="O27" s="12">
        <f t="shared" si="7"/>
        <v>0</v>
      </c>
      <c r="P27" s="12">
        <f t="shared" si="7"/>
        <v>0</v>
      </c>
      <c r="Q27" s="12">
        <f t="shared" si="7"/>
        <v>0</v>
      </c>
      <c r="R27" s="12">
        <f t="shared" si="7"/>
        <v>0</v>
      </c>
      <c r="S27" s="12">
        <f t="shared" si="7"/>
        <v>0</v>
      </c>
      <c r="T27" s="12">
        <f t="shared" si="7"/>
        <v>0</v>
      </c>
      <c r="U27" s="12">
        <f t="shared" si="7"/>
        <v>0</v>
      </c>
      <c r="V27" s="12">
        <f t="shared" si="7"/>
        <v>0</v>
      </c>
      <c r="W27" s="12">
        <f t="shared" si="7"/>
        <v>0</v>
      </c>
    </row>
    <row r="28" spans="2:23" outlineLevel="1" x14ac:dyDescent="0.25">
      <c r="B28" s="4" t="s">
        <v>25</v>
      </c>
      <c r="C28" s="12">
        <f t="shared" ref="C28:W28" si="8">IFERROR(C15/C21,0)</f>
        <v>0.27562535832818535</v>
      </c>
      <c r="D28" s="12">
        <f t="shared" si="8"/>
        <v>0.27347647736411829</v>
      </c>
      <c r="E28" s="12">
        <f t="shared" si="8"/>
        <v>0.27414251518389482</v>
      </c>
      <c r="F28" s="12">
        <f t="shared" si="8"/>
        <v>0.27109547554097252</v>
      </c>
      <c r="G28" s="12">
        <f t="shared" si="8"/>
        <v>0.28273325880229161</v>
      </c>
      <c r="H28" s="12">
        <f t="shared" si="8"/>
        <v>0.2771055044463554</v>
      </c>
      <c r="I28" s="12">
        <f t="shared" si="8"/>
        <v>0.30602540451789118</v>
      </c>
      <c r="J28" s="12">
        <f t="shared" si="8"/>
        <v>0.27036762216008825</v>
      </c>
      <c r="K28" s="12">
        <f t="shared" si="8"/>
        <v>0.2700136135040796</v>
      </c>
      <c r="L28" s="12">
        <f t="shared" si="8"/>
        <v>0.31518020897077009</v>
      </c>
      <c r="M28" s="12">
        <f t="shared" si="8"/>
        <v>0.29852043883516499</v>
      </c>
      <c r="N28" s="12">
        <f t="shared" si="8"/>
        <v>0.30062388308243809</v>
      </c>
      <c r="O28" s="12">
        <f t="shared" si="8"/>
        <v>0.29735024090778139</v>
      </c>
      <c r="P28" s="12">
        <f t="shared" si="8"/>
        <v>0.29727524290162788</v>
      </c>
      <c r="Q28" s="12">
        <f t="shared" si="8"/>
        <v>0.30673996934649134</v>
      </c>
      <c r="R28" s="12">
        <f t="shared" si="8"/>
        <v>0.33312489923877298</v>
      </c>
      <c r="S28" s="12">
        <f t="shared" si="8"/>
        <v>0.3516623708869745</v>
      </c>
      <c r="T28" s="12">
        <f t="shared" si="8"/>
        <v>0.33455470969034573</v>
      </c>
      <c r="U28" s="12">
        <f t="shared" si="8"/>
        <v>0.3240159233694091</v>
      </c>
      <c r="V28" s="12">
        <f t="shared" si="8"/>
        <v>0.31148435112819362</v>
      </c>
      <c r="W28" s="12">
        <f t="shared" si="8"/>
        <v>0.29925642642186479</v>
      </c>
    </row>
    <row r="29" spans="2:23" outlineLevel="1" x14ac:dyDescent="0.25">
      <c r="B29" s="4" t="s">
        <v>0</v>
      </c>
      <c r="C29" s="12">
        <f t="shared" ref="C29:W29" si="9">IFERROR(C16/C21,0)</f>
        <v>0</v>
      </c>
      <c r="D29" s="12">
        <f t="shared" si="9"/>
        <v>0</v>
      </c>
      <c r="E29" s="12">
        <f t="shared" si="9"/>
        <v>0</v>
      </c>
      <c r="F29" s="12">
        <f t="shared" si="9"/>
        <v>0</v>
      </c>
      <c r="G29" s="12">
        <f t="shared" si="9"/>
        <v>0</v>
      </c>
      <c r="H29" s="12">
        <f t="shared" si="9"/>
        <v>0</v>
      </c>
      <c r="I29" s="12">
        <f t="shared" si="9"/>
        <v>0</v>
      </c>
      <c r="J29" s="12">
        <f t="shared" si="9"/>
        <v>0</v>
      </c>
      <c r="K29" s="12">
        <f t="shared" si="9"/>
        <v>0</v>
      </c>
      <c r="L29" s="12">
        <f t="shared" si="9"/>
        <v>0</v>
      </c>
      <c r="M29" s="12">
        <f t="shared" si="9"/>
        <v>1.0625591999035414E-2</v>
      </c>
      <c r="N29" s="12">
        <f t="shared" si="9"/>
        <v>1.2787544186563696E-2</v>
      </c>
      <c r="O29" s="12">
        <f t="shared" si="9"/>
        <v>1.1772931244399501E-2</v>
      </c>
      <c r="P29" s="12">
        <f t="shared" si="9"/>
        <v>1.0615524032023323E-2</v>
      </c>
      <c r="Q29" s="12">
        <f t="shared" si="9"/>
        <v>1.1220579566656801E-2</v>
      </c>
      <c r="R29" s="12">
        <f t="shared" si="9"/>
        <v>0</v>
      </c>
      <c r="S29" s="12">
        <f t="shared" si="9"/>
        <v>0</v>
      </c>
      <c r="T29" s="12">
        <f t="shared" si="9"/>
        <v>0</v>
      </c>
      <c r="U29" s="12">
        <f t="shared" si="9"/>
        <v>0</v>
      </c>
      <c r="V29" s="12">
        <f t="shared" si="9"/>
        <v>0</v>
      </c>
      <c r="W29" s="12">
        <f t="shared" si="9"/>
        <v>0</v>
      </c>
    </row>
    <row r="30" spans="2:23" outlineLevel="1" x14ac:dyDescent="0.25">
      <c r="B30" s="4" t="s">
        <v>27</v>
      </c>
      <c r="C30" s="12">
        <f t="shared" ref="C30:W30" si="10">IFERROR(C17/C21,0)</f>
        <v>0</v>
      </c>
      <c r="D30" s="12">
        <f t="shared" si="10"/>
        <v>0</v>
      </c>
      <c r="E30" s="12">
        <f t="shared" si="10"/>
        <v>0</v>
      </c>
      <c r="F30" s="12">
        <f t="shared" si="10"/>
        <v>0</v>
      </c>
      <c r="G30" s="12">
        <f t="shared" si="10"/>
        <v>0</v>
      </c>
      <c r="H30" s="12">
        <f t="shared" si="10"/>
        <v>0</v>
      </c>
      <c r="I30" s="12">
        <f t="shared" si="10"/>
        <v>0</v>
      </c>
      <c r="J30" s="12">
        <f t="shared" si="10"/>
        <v>0</v>
      </c>
      <c r="K30" s="12">
        <f t="shared" si="10"/>
        <v>0</v>
      </c>
      <c r="L30" s="12">
        <f t="shared" si="10"/>
        <v>0</v>
      </c>
      <c r="M30" s="12">
        <f t="shared" si="10"/>
        <v>0</v>
      </c>
      <c r="N30" s="12">
        <f t="shared" si="10"/>
        <v>0</v>
      </c>
      <c r="O30" s="12">
        <f t="shared" si="10"/>
        <v>0</v>
      </c>
      <c r="P30" s="12">
        <f t="shared" si="10"/>
        <v>0</v>
      </c>
      <c r="Q30" s="12">
        <f t="shared" si="10"/>
        <v>0</v>
      </c>
      <c r="R30" s="12">
        <f t="shared" si="10"/>
        <v>0</v>
      </c>
      <c r="S30" s="12">
        <f t="shared" si="10"/>
        <v>0</v>
      </c>
      <c r="T30" s="12">
        <f t="shared" si="10"/>
        <v>0</v>
      </c>
      <c r="U30" s="12">
        <f t="shared" si="10"/>
        <v>0</v>
      </c>
      <c r="V30" s="12">
        <f t="shared" si="10"/>
        <v>0</v>
      </c>
      <c r="W30" s="12">
        <f t="shared" si="10"/>
        <v>0</v>
      </c>
    </row>
    <row r="31" spans="2:23" outlineLevel="1" x14ac:dyDescent="0.25">
      <c r="B31" s="4" t="s">
        <v>28</v>
      </c>
      <c r="C31" s="12">
        <f t="shared" ref="C31:W31" si="11">IFERROR(C18/C21,0)</f>
        <v>1.46678699437175E-4</v>
      </c>
      <c r="D31" s="12">
        <f t="shared" si="11"/>
        <v>9.1057547668898519E-5</v>
      </c>
      <c r="E31" s="12">
        <f t="shared" si="11"/>
        <v>5.9968901278363172E-5</v>
      </c>
      <c r="F31" s="12">
        <f t="shared" si="11"/>
        <v>5.6392214360997118E-5</v>
      </c>
      <c r="G31" s="12">
        <f t="shared" si="11"/>
        <v>5.4538389776356026E-5</v>
      </c>
      <c r="H31" s="12">
        <f t="shared" si="11"/>
        <v>6.116225872060502E-5</v>
      </c>
      <c r="I31" s="12">
        <f t="shared" si="11"/>
        <v>1.4302456927977114E-4</v>
      </c>
      <c r="J31" s="12">
        <f t="shared" si="11"/>
        <v>1.3712040847912792E-4</v>
      </c>
      <c r="K31" s="12">
        <f t="shared" si="11"/>
        <v>1.4340741514805926E-4</v>
      </c>
      <c r="L31" s="12">
        <f t="shared" si="11"/>
        <v>1.7435773999597323E-4</v>
      </c>
      <c r="M31" s="12">
        <f t="shared" si="11"/>
        <v>2.7461665906502021E-4</v>
      </c>
      <c r="N31" s="12">
        <f t="shared" si="11"/>
        <v>5.5723503396239496E-4</v>
      </c>
      <c r="O31" s="12">
        <f t="shared" si="11"/>
        <v>5.8216906788487221E-4</v>
      </c>
      <c r="P31" s="12">
        <f t="shared" si="11"/>
        <v>4.6163388372628451E-4</v>
      </c>
      <c r="Q31" s="12">
        <f t="shared" si="11"/>
        <v>4.6972471144173932E-4</v>
      </c>
      <c r="R31" s="12">
        <f t="shared" si="11"/>
        <v>3.9523059770088601E-4</v>
      </c>
      <c r="S31" s="12">
        <f t="shared" si="11"/>
        <v>3.3880463894151548E-4</v>
      </c>
      <c r="T31" s="12">
        <f t="shared" si="11"/>
        <v>2.5796622080478769E-4</v>
      </c>
      <c r="U31" s="12">
        <f t="shared" si="11"/>
        <v>1.9100559263920071E-4</v>
      </c>
      <c r="V31" s="12">
        <f t="shared" si="11"/>
        <v>1.5567488439569775E-4</v>
      </c>
      <c r="W31" s="12">
        <f t="shared" si="11"/>
        <v>9.5848823817772579E-5</v>
      </c>
    </row>
    <row r="32" spans="2:23" outlineLevel="1" x14ac:dyDescent="0.25">
      <c r="B32" s="4" t="s">
        <v>22</v>
      </c>
      <c r="C32" s="12">
        <f t="shared" ref="C32:W32" si="12">IFERROR(C19/C21,0)</f>
        <v>7.1923454337555356E-2</v>
      </c>
      <c r="D32" s="12">
        <f t="shared" si="12"/>
        <v>9.2249380337219009E-2</v>
      </c>
      <c r="E32" s="12">
        <f t="shared" si="12"/>
        <v>8.7629992813511678E-2</v>
      </c>
      <c r="F32" s="12">
        <f t="shared" si="12"/>
        <v>0.13099940452067585</v>
      </c>
      <c r="G32" s="12">
        <f t="shared" si="12"/>
        <v>0.12184728231458969</v>
      </c>
      <c r="H32" s="12">
        <f t="shared" si="12"/>
        <v>0.11836543175859578</v>
      </c>
      <c r="I32" s="12">
        <f t="shared" si="12"/>
        <v>0.11210443006825939</v>
      </c>
      <c r="J32" s="12">
        <f t="shared" si="12"/>
        <v>0.13260304385551239</v>
      </c>
      <c r="K32" s="12">
        <f t="shared" si="12"/>
        <v>0.10462195405872976</v>
      </c>
      <c r="L32" s="12">
        <f t="shared" si="12"/>
        <v>0.1160122984783313</v>
      </c>
      <c r="M32" s="12">
        <f t="shared" si="12"/>
        <v>0.11509740754153859</v>
      </c>
      <c r="N32" s="12">
        <f t="shared" si="12"/>
        <v>8.1566552585058044E-2</v>
      </c>
      <c r="O32" s="12">
        <f t="shared" si="12"/>
        <v>8.1901949060002574E-2</v>
      </c>
      <c r="P32" s="12">
        <f t="shared" si="12"/>
        <v>6.6454156535385889E-2</v>
      </c>
      <c r="Q32" s="12">
        <f t="shared" si="12"/>
        <v>5.4933593049588725E-2</v>
      </c>
      <c r="R32" s="12">
        <f t="shared" si="12"/>
        <v>4.9236424978644562E-2</v>
      </c>
      <c r="S32" s="12">
        <f t="shared" si="12"/>
        <v>3.2815159010956753E-2</v>
      </c>
      <c r="T32" s="12">
        <f t="shared" si="12"/>
        <v>3.1989155515237691E-2</v>
      </c>
      <c r="U32" s="12">
        <f t="shared" si="12"/>
        <v>3.4373460361036147E-2</v>
      </c>
      <c r="V32" s="12">
        <f t="shared" si="12"/>
        <v>3.9592197231371765E-2</v>
      </c>
      <c r="W32" s="12">
        <f t="shared" si="12"/>
        <v>2.5305809606365262E-2</v>
      </c>
    </row>
    <row r="33" spans="1:23" outlineLevel="1" x14ac:dyDescent="0.25">
      <c r="B33" s="4" t="s">
        <v>1</v>
      </c>
      <c r="C33" s="12">
        <f t="shared" ref="C33:W33" si="13">IFERROR(C20/C21,0)</f>
        <v>1.9279111999864183E-2</v>
      </c>
      <c r="D33" s="12">
        <f t="shared" si="13"/>
        <v>1.9788422018176609E-2</v>
      </c>
      <c r="E33" s="12">
        <f t="shared" si="13"/>
        <v>1.7935844164171613E-2</v>
      </c>
      <c r="F33" s="12">
        <f t="shared" si="13"/>
        <v>1.3932811287703101E-2</v>
      </c>
      <c r="G33" s="12">
        <f t="shared" si="13"/>
        <v>1.2057037918096166E-2</v>
      </c>
      <c r="H33" s="12">
        <f t="shared" si="13"/>
        <v>9.7439745289334603E-3</v>
      </c>
      <c r="I33" s="12">
        <f t="shared" si="13"/>
        <v>1.1165983840127434E-2</v>
      </c>
      <c r="J33" s="12">
        <f t="shared" si="13"/>
        <v>1.5804028310186551E-2</v>
      </c>
      <c r="K33" s="12">
        <f t="shared" si="13"/>
        <v>1.8486812797988288E-2</v>
      </c>
      <c r="L33" s="12">
        <f t="shared" si="13"/>
        <v>1.3090537622628873E-2</v>
      </c>
      <c r="M33" s="12">
        <f t="shared" si="13"/>
        <v>1.319945889223611E-2</v>
      </c>
      <c r="N33" s="12">
        <f t="shared" si="13"/>
        <v>1.3100647871412123E-2</v>
      </c>
      <c r="O33" s="12">
        <f t="shared" si="13"/>
        <v>1.161582817823217E-2</v>
      </c>
      <c r="P33" s="12">
        <f t="shared" si="13"/>
        <v>9.9548115534121989E-3</v>
      </c>
      <c r="Q33" s="12">
        <f t="shared" si="13"/>
        <v>8.3920184001712965E-3</v>
      </c>
      <c r="R33" s="12">
        <f t="shared" si="13"/>
        <v>8.8344974439736358E-3</v>
      </c>
      <c r="S33" s="12">
        <f t="shared" si="13"/>
        <v>7.1092579642524504E-3</v>
      </c>
      <c r="T33" s="12">
        <f t="shared" si="13"/>
        <v>7.1670760135000774E-3</v>
      </c>
      <c r="U33" s="12">
        <f t="shared" si="13"/>
        <v>1.0953906017953652E-2</v>
      </c>
      <c r="V33" s="12">
        <f t="shared" si="13"/>
        <v>1.0339810436414543E-2</v>
      </c>
      <c r="W33" s="12">
        <f t="shared" si="13"/>
        <v>8.518020308972472E-3</v>
      </c>
    </row>
    <row r="34" spans="1:23" x14ac:dyDescent="0.25">
      <c r="B34" s="16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</row>
    <row r="36" spans="1:23" s="34" customFormat="1" x14ac:dyDescent="0.25">
      <c r="A36" s="33" t="s">
        <v>48</v>
      </c>
      <c r="C36" s="35"/>
    </row>
    <row r="37" spans="1:23" outlineLevel="1" x14ac:dyDescent="0.25">
      <c r="B37" s="22" t="s">
        <v>31</v>
      </c>
      <c r="C37" s="5">
        <f>C71+C105</f>
        <v>5957.7371032673782</v>
      </c>
      <c r="D37" s="5">
        <f t="shared" ref="C37:W38" si="14">D71+D105</f>
        <v>6519.4105354577923</v>
      </c>
      <c r="E37" s="5">
        <f t="shared" si="14"/>
        <v>6563.6303733647392</v>
      </c>
      <c r="F37" s="5">
        <f t="shared" si="14"/>
        <v>7772.2361623485122</v>
      </c>
      <c r="G37" s="5">
        <f t="shared" si="14"/>
        <v>8642.6725775530613</v>
      </c>
      <c r="H37" s="5">
        <f t="shared" si="14"/>
        <v>9030.8301622268573</v>
      </c>
      <c r="I37" s="5">
        <f t="shared" si="14"/>
        <v>11153.319844959582</v>
      </c>
      <c r="J37" s="5">
        <f t="shared" si="14"/>
        <v>10309.88165596408</v>
      </c>
      <c r="K37" s="5">
        <f t="shared" si="14"/>
        <v>11304.363595249803</v>
      </c>
      <c r="L37" s="5">
        <f t="shared" si="14"/>
        <v>11146.793416763518</v>
      </c>
      <c r="M37" s="5">
        <f t="shared" si="14"/>
        <v>12557.827345317986</v>
      </c>
      <c r="N37" s="5">
        <f t="shared" si="14"/>
        <v>11984.50388315193</v>
      </c>
      <c r="O37" s="5">
        <f t="shared" si="14"/>
        <v>12459.057068236169</v>
      </c>
      <c r="P37" s="5">
        <f t="shared" si="14"/>
        <v>13423.54853063583</v>
      </c>
      <c r="Q37" s="5">
        <f t="shared" si="14"/>
        <v>13335.713663265373</v>
      </c>
      <c r="R37" s="5">
        <f t="shared" si="14"/>
        <v>13336.062253369862</v>
      </c>
      <c r="S37" s="5">
        <f t="shared" si="14"/>
        <v>14130.686426067641</v>
      </c>
      <c r="T37" s="5">
        <f t="shared" si="14"/>
        <v>14806.363220833098</v>
      </c>
      <c r="U37" s="5">
        <f t="shared" si="14"/>
        <v>15948.90752243948</v>
      </c>
      <c r="V37" s="5">
        <f t="shared" si="14"/>
        <v>15769.870288049471</v>
      </c>
      <c r="W37" s="5">
        <f t="shared" si="14"/>
        <v>14783.43339028413</v>
      </c>
    </row>
    <row r="38" spans="1:23" outlineLevel="1" x14ac:dyDescent="0.25">
      <c r="B38" s="8" t="s">
        <v>30</v>
      </c>
      <c r="C38" s="5">
        <f t="shared" si="14"/>
        <v>330.05799999999999</v>
      </c>
      <c r="D38" s="5">
        <f t="shared" si="14"/>
        <v>355.35300000000001</v>
      </c>
      <c r="E38" s="5">
        <f t="shared" si="14"/>
        <v>366.44099999999997</v>
      </c>
      <c r="F38" s="5">
        <f t="shared" si="14"/>
        <v>387.73400000000004</v>
      </c>
      <c r="G38" s="5">
        <f t="shared" si="14"/>
        <v>409.29599999999999</v>
      </c>
      <c r="H38" s="5">
        <f t="shared" si="14"/>
        <v>420.94499999999999</v>
      </c>
      <c r="I38" s="5">
        <f t="shared" si="14"/>
        <v>481.928</v>
      </c>
      <c r="J38" s="5">
        <f t="shared" si="14"/>
        <v>530.62699999999995</v>
      </c>
      <c r="K38" s="5">
        <f t="shared" si="14"/>
        <v>591.88300000000004</v>
      </c>
      <c r="L38" s="5">
        <f t="shared" si="14"/>
        <v>622.19000000000005</v>
      </c>
      <c r="M38" s="5">
        <f t="shared" si="14"/>
        <v>650.33100000000002</v>
      </c>
      <c r="N38" s="5">
        <f t="shared" si="14"/>
        <v>663.70399999999995</v>
      </c>
      <c r="O38" s="5">
        <f t="shared" si="14"/>
        <v>661.00199999999995</v>
      </c>
      <c r="P38" s="5">
        <f t="shared" si="14"/>
        <v>701.67599999999993</v>
      </c>
      <c r="Q38" s="5">
        <f t="shared" si="14"/>
        <v>728.70499999999993</v>
      </c>
      <c r="R38" s="5">
        <f t="shared" si="14"/>
        <v>763.83600000000001</v>
      </c>
      <c r="S38" s="5">
        <f t="shared" si="14"/>
        <v>799.81100000000004</v>
      </c>
      <c r="T38" s="5">
        <f t="shared" si="14"/>
        <v>833.31500000000005</v>
      </c>
      <c r="U38" s="5">
        <f t="shared" si="14"/>
        <v>854.47</v>
      </c>
      <c r="V38" s="5">
        <f t="shared" si="14"/>
        <v>889.33600000000001</v>
      </c>
      <c r="W38" s="5">
        <f t="shared" si="14"/>
        <v>901.65700000000004</v>
      </c>
    </row>
    <row r="39" spans="1:23" outlineLevel="1" x14ac:dyDescent="0.25">
      <c r="B39" s="8" t="s">
        <v>43</v>
      </c>
      <c r="C39" s="5">
        <f t="shared" ref="C39:W39" si="15">C40/C38*1000</f>
        <v>23234.550257008872</v>
      </c>
      <c r="D39" s="5">
        <f t="shared" si="15"/>
        <v>22765.503871688146</v>
      </c>
      <c r="E39" s="5">
        <f t="shared" si="15"/>
        <v>22177.88255846635</v>
      </c>
      <c r="F39" s="5">
        <f t="shared" si="15"/>
        <v>23353.716010458924</v>
      </c>
      <c r="G39" s="5">
        <f t="shared" si="15"/>
        <v>24019.707093681496</v>
      </c>
      <c r="H39" s="5">
        <f t="shared" si="15"/>
        <v>23666.156459536687</v>
      </c>
      <c r="I39" s="5">
        <f t="shared" si="15"/>
        <v>23701.396033265337</v>
      </c>
      <c r="J39" s="5">
        <f t="shared" si="15"/>
        <v>20684.397710639747</v>
      </c>
      <c r="K39" s="5">
        <f t="shared" si="15"/>
        <v>19861.343016138071</v>
      </c>
      <c r="L39" s="5">
        <f t="shared" si="15"/>
        <v>18633.82335616208</v>
      </c>
      <c r="M39" s="5">
        <f t="shared" si="15"/>
        <v>19742.911996975239</v>
      </c>
      <c r="N39" s="5">
        <f t="shared" si="15"/>
        <v>18484.382135171949</v>
      </c>
      <c r="O39" s="5">
        <f t="shared" si="15"/>
        <v>19296.623015937472</v>
      </c>
      <c r="P39" s="5">
        <f t="shared" si="15"/>
        <v>19445.294200290857</v>
      </c>
      <c r="Q39" s="5">
        <f t="shared" si="15"/>
        <v>18809.007508908766</v>
      </c>
      <c r="R39" s="5">
        <f t="shared" si="15"/>
        <v>18206.918679178874</v>
      </c>
      <c r="S39" s="5">
        <f t="shared" si="15"/>
        <v>18706.682910612566</v>
      </c>
      <c r="T39" s="5">
        <f t="shared" si="15"/>
        <v>18789.939086123581</v>
      </c>
      <c r="U39" s="5">
        <f t="shared" si="15"/>
        <v>19696.131763666952</v>
      </c>
      <c r="V39" s="5">
        <f t="shared" si="15"/>
        <v>18839.151072875393</v>
      </c>
      <c r="W39" s="5">
        <f t="shared" si="15"/>
        <v>17384.68499309984</v>
      </c>
    </row>
    <row r="40" spans="1:23" outlineLevel="1" x14ac:dyDescent="0.25">
      <c r="B40" s="8" t="s">
        <v>44</v>
      </c>
      <c r="C40" s="5">
        <f t="shared" ref="C40:W40" si="16">C74+C108</f>
        <v>7668.7491887278347</v>
      </c>
      <c r="D40" s="5">
        <f t="shared" si="16"/>
        <v>8089.7900973159976</v>
      </c>
      <c r="E40" s="5">
        <f t="shared" si="16"/>
        <v>8126.8854626069678</v>
      </c>
      <c r="F40" s="5">
        <f t="shared" si="16"/>
        <v>9055.0297235992821</v>
      </c>
      <c r="G40" s="5">
        <f t="shared" si="16"/>
        <v>9831.1700346154612</v>
      </c>
      <c r="H40" s="5">
        <f t="shared" si="16"/>
        <v>9962.15023085967</v>
      </c>
      <c r="I40" s="5">
        <f t="shared" si="16"/>
        <v>11422.366387519496</v>
      </c>
      <c r="J40" s="5">
        <f t="shared" si="16"/>
        <v>10975.699904003635</v>
      </c>
      <c r="K40" s="5">
        <f t="shared" si="16"/>
        <v>11755.591288420852</v>
      </c>
      <c r="L40" s="5">
        <f t="shared" si="16"/>
        <v>11593.778553970486</v>
      </c>
      <c r="M40" s="5">
        <f t="shared" si="16"/>
        <v>12839.427701904904</v>
      </c>
      <c r="N40" s="5">
        <f t="shared" si="16"/>
        <v>12268.158360642163</v>
      </c>
      <c r="O40" s="5">
        <f t="shared" si="16"/>
        <v>12755.106406780698</v>
      </c>
      <c r="P40" s="5">
        <f t="shared" si="16"/>
        <v>13644.296253283284</v>
      </c>
      <c r="Q40" s="5">
        <f t="shared" si="16"/>
        <v>13706.217816779361</v>
      </c>
      <c r="R40" s="5">
        <f t="shared" si="16"/>
        <v>13907.099936229275</v>
      </c>
      <c r="S40" s="5">
        <f t="shared" si="16"/>
        <v>14961.810765419948</v>
      </c>
      <c r="T40" s="5">
        <f t="shared" si="16"/>
        <v>15657.938089553074</v>
      </c>
      <c r="U40" s="5">
        <f t="shared" si="16"/>
        <v>16829.753708100499</v>
      </c>
      <c r="V40" s="5">
        <f t="shared" si="16"/>
        <v>16754.335258546711</v>
      </c>
      <c r="W40" s="5">
        <f t="shared" si="16"/>
        <v>15675.022916823422</v>
      </c>
    </row>
    <row r="41" spans="1:23" outlineLevel="1" x14ac:dyDescent="0.25">
      <c r="B41" s="8" t="s">
        <v>45</v>
      </c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outlineLevel="1" x14ac:dyDescent="0.25">
      <c r="B42" s="8" t="s">
        <v>47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</row>
    <row r="43" spans="1:23" outlineLevel="1" x14ac:dyDescent="0.25"/>
    <row r="44" spans="1:23" outlineLevel="1" x14ac:dyDescent="0.25">
      <c r="B44" s="9" t="s">
        <v>19</v>
      </c>
      <c r="C44" s="14"/>
    </row>
    <row r="45" spans="1:23" outlineLevel="1" x14ac:dyDescent="0.25">
      <c r="B45" s="4" t="s">
        <v>23</v>
      </c>
      <c r="C45" s="5">
        <f t="shared" ref="C45:W54" si="17">C79+C113</f>
        <v>0</v>
      </c>
      <c r="D45" s="5">
        <f t="shared" si="17"/>
        <v>0</v>
      </c>
      <c r="E45" s="5">
        <f t="shared" si="17"/>
        <v>0</v>
      </c>
      <c r="F45" s="5">
        <f t="shared" si="17"/>
        <v>0</v>
      </c>
      <c r="G45" s="5">
        <f t="shared" si="17"/>
        <v>0</v>
      </c>
      <c r="H45" s="5">
        <f t="shared" si="17"/>
        <v>0</v>
      </c>
      <c r="I45" s="5">
        <f t="shared" si="17"/>
        <v>0</v>
      </c>
      <c r="J45" s="5">
        <f t="shared" si="17"/>
        <v>0</v>
      </c>
      <c r="K45" s="5">
        <f t="shared" si="17"/>
        <v>0</v>
      </c>
      <c r="L45" s="5">
        <f t="shared" si="17"/>
        <v>0</v>
      </c>
      <c r="M45" s="5">
        <f t="shared" si="17"/>
        <v>0</v>
      </c>
      <c r="N45" s="5">
        <f t="shared" si="17"/>
        <v>0</v>
      </c>
      <c r="O45" s="5">
        <f t="shared" si="17"/>
        <v>0</v>
      </c>
      <c r="P45" s="5">
        <f t="shared" si="17"/>
        <v>0</v>
      </c>
      <c r="Q45" s="5">
        <f t="shared" si="17"/>
        <v>0</v>
      </c>
      <c r="R45" s="5">
        <f t="shared" si="17"/>
        <v>0</v>
      </c>
      <c r="S45" s="5">
        <f t="shared" si="17"/>
        <v>0</v>
      </c>
      <c r="T45" s="5">
        <f t="shared" si="17"/>
        <v>0</v>
      </c>
      <c r="U45" s="5">
        <f t="shared" si="17"/>
        <v>0</v>
      </c>
      <c r="V45" s="5">
        <f t="shared" si="17"/>
        <v>0</v>
      </c>
      <c r="W45" s="5">
        <f t="shared" si="17"/>
        <v>0</v>
      </c>
    </row>
    <row r="46" spans="1:23" outlineLevel="1" x14ac:dyDescent="0.25">
      <c r="B46" s="4" t="s">
        <v>24</v>
      </c>
      <c r="C46" s="5">
        <f t="shared" si="17"/>
        <v>0</v>
      </c>
      <c r="D46" s="5">
        <f t="shared" si="17"/>
        <v>0</v>
      </c>
      <c r="E46" s="5">
        <f t="shared" si="17"/>
        <v>0</v>
      </c>
      <c r="F46" s="5">
        <f t="shared" si="17"/>
        <v>0</v>
      </c>
      <c r="G46" s="5">
        <f t="shared" si="17"/>
        <v>0</v>
      </c>
      <c r="H46" s="5">
        <f t="shared" si="17"/>
        <v>0</v>
      </c>
      <c r="I46" s="5">
        <f t="shared" si="17"/>
        <v>0</v>
      </c>
      <c r="J46" s="5">
        <f t="shared" si="17"/>
        <v>0</v>
      </c>
      <c r="K46" s="5">
        <f t="shared" si="17"/>
        <v>0</v>
      </c>
      <c r="L46" s="5">
        <f t="shared" si="17"/>
        <v>0</v>
      </c>
      <c r="M46" s="5">
        <f t="shared" si="17"/>
        <v>0</v>
      </c>
      <c r="N46" s="5">
        <f t="shared" si="17"/>
        <v>0</v>
      </c>
      <c r="O46" s="5">
        <f t="shared" si="17"/>
        <v>0</v>
      </c>
      <c r="P46" s="5">
        <f t="shared" si="17"/>
        <v>0</v>
      </c>
      <c r="Q46" s="5">
        <f t="shared" si="17"/>
        <v>0</v>
      </c>
      <c r="R46" s="5">
        <f t="shared" si="17"/>
        <v>0</v>
      </c>
      <c r="S46" s="5">
        <f t="shared" si="17"/>
        <v>0</v>
      </c>
      <c r="T46" s="5">
        <f t="shared" si="17"/>
        <v>0</v>
      </c>
      <c r="U46" s="5">
        <f t="shared" si="17"/>
        <v>0</v>
      </c>
      <c r="V46" s="5">
        <f t="shared" si="17"/>
        <v>0</v>
      </c>
      <c r="W46" s="5">
        <f t="shared" si="17"/>
        <v>0</v>
      </c>
    </row>
    <row r="47" spans="1:23" outlineLevel="1" x14ac:dyDescent="0.25">
      <c r="B47" s="4" t="s">
        <v>21</v>
      </c>
      <c r="C47" s="5">
        <f t="shared" si="17"/>
        <v>12642.814999999999</v>
      </c>
      <c r="D47" s="5">
        <f t="shared" si="17"/>
        <v>17414.345000000001</v>
      </c>
      <c r="E47" s="5">
        <f t="shared" si="17"/>
        <v>18426.524999999998</v>
      </c>
      <c r="F47" s="5">
        <f t="shared" si="17"/>
        <v>24301.298999999999</v>
      </c>
      <c r="G47" s="5">
        <f t="shared" si="17"/>
        <v>26371.316999999999</v>
      </c>
      <c r="H47" s="5">
        <f t="shared" si="17"/>
        <v>29529.699000000001</v>
      </c>
      <c r="I47" s="5">
        <f t="shared" si="17"/>
        <v>33536.798999999999</v>
      </c>
      <c r="J47" s="5">
        <f t="shared" si="17"/>
        <v>30875.913000000004</v>
      </c>
      <c r="K47" s="5">
        <f t="shared" si="17"/>
        <v>36166.065999999999</v>
      </c>
      <c r="L47" s="5">
        <f t="shared" si="17"/>
        <v>34786.275000000001</v>
      </c>
      <c r="M47" s="5">
        <f t="shared" si="17"/>
        <v>38945.292000000001</v>
      </c>
      <c r="N47" s="5">
        <f t="shared" si="17"/>
        <v>36716.735999999997</v>
      </c>
      <c r="O47" s="5">
        <f t="shared" si="17"/>
        <v>37837.559000000001</v>
      </c>
      <c r="P47" s="5">
        <f t="shared" si="17"/>
        <v>41949.881000000001</v>
      </c>
      <c r="Q47" s="5">
        <f t="shared" si="17"/>
        <v>39572.030999999995</v>
      </c>
      <c r="R47" s="5">
        <f t="shared" si="17"/>
        <v>36977.330999999998</v>
      </c>
      <c r="S47" s="5">
        <f t="shared" si="17"/>
        <v>36722.893000000004</v>
      </c>
      <c r="T47" s="5">
        <f t="shared" si="17"/>
        <v>39204.636000000006</v>
      </c>
      <c r="U47" s="5">
        <f t="shared" si="17"/>
        <v>43011.611000000004</v>
      </c>
      <c r="V47" s="5">
        <f t="shared" si="17"/>
        <v>42206.111000000004</v>
      </c>
      <c r="W47" s="5">
        <f t="shared" si="17"/>
        <v>40835.315000000002</v>
      </c>
    </row>
    <row r="48" spans="1:23" outlineLevel="1" x14ac:dyDescent="0.25">
      <c r="B48" s="4" t="s">
        <v>26</v>
      </c>
      <c r="C48" s="5">
        <f t="shared" si="17"/>
        <v>0</v>
      </c>
      <c r="D48" s="5">
        <f t="shared" si="17"/>
        <v>0</v>
      </c>
      <c r="E48" s="5">
        <f t="shared" si="17"/>
        <v>0</v>
      </c>
      <c r="F48" s="5">
        <f t="shared" si="17"/>
        <v>0</v>
      </c>
      <c r="G48" s="5">
        <f t="shared" si="17"/>
        <v>0</v>
      </c>
      <c r="H48" s="5">
        <f t="shared" si="17"/>
        <v>0</v>
      </c>
      <c r="I48" s="5">
        <f t="shared" si="17"/>
        <v>0</v>
      </c>
      <c r="J48" s="5">
        <f t="shared" si="17"/>
        <v>0</v>
      </c>
      <c r="K48" s="5">
        <f t="shared" si="17"/>
        <v>0</v>
      </c>
      <c r="L48" s="5">
        <f t="shared" si="17"/>
        <v>0</v>
      </c>
      <c r="M48" s="5">
        <f t="shared" si="17"/>
        <v>0</v>
      </c>
      <c r="N48" s="5">
        <f t="shared" si="17"/>
        <v>0</v>
      </c>
      <c r="O48" s="5">
        <f t="shared" si="17"/>
        <v>0</v>
      </c>
      <c r="P48" s="5">
        <f t="shared" si="17"/>
        <v>0</v>
      </c>
      <c r="Q48" s="5">
        <f t="shared" si="17"/>
        <v>0</v>
      </c>
      <c r="R48" s="5">
        <f t="shared" si="17"/>
        <v>0</v>
      </c>
      <c r="S48" s="5">
        <f t="shared" si="17"/>
        <v>0</v>
      </c>
      <c r="T48" s="5">
        <f t="shared" si="17"/>
        <v>0</v>
      </c>
      <c r="U48" s="5">
        <f t="shared" si="17"/>
        <v>0</v>
      </c>
      <c r="V48" s="5">
        <f t="shared" si="17"/>
        <v>0</v>
      </c>
      <c r="W48" s="5">
        <f t="shared" si="17"/>
        <v>0</v>
      </c>
    </row>
    <row r="49" spans="2:23" outlineLevel="1" x14ac:dyDescent="0.25">
      <c r="B49" s="4" t="s">
        <v>25</v>
      </c>
      <c r="C49" s="5">
        <f t="shared" si="17"/>
        <v>32820.528999999995</v>
      </c>
      <c r="D49" s="5">
        <f t="shared" si="17"/>
        <v>32135.703000000001</v>
      </c>
      <c r="E49" s="5">
        <f t="shared" si="17"/>
        <v>31451.309999999998</v>
      </c>
      <c r="F49" s="5">
        <f t="shared" si="17"/>
        <v>34521.372000000003</v>
      </c>
      <c r="G49" s="5">
        <f t="shared" si="17"/>
        <v>38429.841</v>
      </c>
      <c r="H49" s="5">
        <f t="shared" si="17"/>
        <v>37876.331999999995</v>
      </c>
      <c r="I49" s="5">
        <f t="shared" si="17"/>
        <v>42951.739000000001</v>
      </c>
      <c r="J49" s="5">
        <f t="shared" si="17"/>
        <v>38624.675999999999</v>
      </c>
      <c r="K49" s="5">
        <f t="shared" si="17"/>
        <v>40341.788999999997</v>
      </c>
      <c r="L49" s="5">
        <f t="shared" si="17"/>
        <v>44217.269</v>
      </c>
      <c r="M49" s="5">
        <f t="shared" si="17"/>
        <v>43927.455000000002</v>
      </c>
      <c r="N49" s="5">
        <f t="shared" si="17"/>
        <v>41101.743000000002</v>
      </c>
      <c r="O49" s="5">
        <f t="shared" si="17"/>
        <v>42271.741999999998</v>
      </c>
      <c r="P49" s="5">
        <f t="shared" si="17"/>
        <v>43825.561000000002</v>
      </c>
      <c r="Q49" s="5">
        <f t="shared" si="17"/>
        <v>44721.471000000005</v>
      </c>
      <c r="R49" s="5">
        <f t="shared" si="17"/>
        <v>47809.667999999998</v>
      </c>
      <c r="S49" s="5">
        <f t="shared" si="17"/>
        <v>52255.607000000004</v>
      </c>
      <c r="T49" s="5">
        <f t="shared" si="17"/>
        <v>52766.705000000002</v>
      </c>
      <c r="U49" s="5">
        <f t="shared" si="17"/>
        <v>54100.593000000001</v>
      </c>
      <c r="V49" s="5">
        <f t="shared" si="17"/>
        <v>52424.650999999998</v>
      </c>
      <c r="W49" s="5">
        <f t="shared" si="17"/>
        <v>46973.063999999998</v>
      </c>
    </row>
    <row r="50" spans="2:23" outlineLevel="1" x14ac:dyDescent="0.25">
      <c r="B50" s="4" t="s">
        <v>0</v>
      </c>
      <c r="C50" s="5">
        <f t="shared" si="17"/>
        <v>0</v>
      </c>
      <c r="D50" s="5">
        <f t="shared" si="17"/>
        <v>0</v>
      </c>
      <c r="E50" s="5">
        <f t="shared" si="17"/>
        <v>0</v>
      </c>
      <c r="F50" s="5">
        <f t="shared" si="17"/>
        <v>0</v>
      </c>
      <c r="G50" s="5">
        <f t="shared" si="17"/>
        <v>0</v>
      </c>
      <c r="H50" s="5">
        <f t="shared" si="17"/>
        <v>0</v>
      </c>
      <c r="I50" s="5">
        <f t="shared" si="17"/>
        <v>0</v>
      </c>
      <c r="J50" s="5">
        <f t="shared" si="17"/>
        <v>0</v>
      </c>
      <c r="K50" s="5">
        <f t="shared" si="17"/>
        <v>0</v>
      </c>
      <c r="L50" s="5">
        <f t="shared" si="17"/>
        <v>0</v>
      </c>
      <c r="M50" s="5">
        <f t="shared" si="17"/>
        <v>1563.5619999999999</v>
      </c>
      <c r="N50" s="5">
        <f t="shared" si="17"/>
        <v>1748.3319999999999</v>
      </c>
      <c r="O50" s="5">
        <f t="shared" si="17"/>
        <v>1673.6569999999999</v>
      </c>
      <c r="P50" s="5">
        <f t="shared" si="17"/>
        <v>1564.9850000000001</v>
      </c>
      <c r="Q50" s="5">
        <f t="shared" si="17"/>
        <v>1635.9159999999999</v>
      </c>
      <c r="R50" s="5">
        <f t="shared" si="17"/>
        <v>0</v>
      </c>
      <c r="S50" s="5">
        <f t="shared" si="17"/>
        <v>0</v>
      </c>
      <c r="T50" s="5">
        <f t="shared" si="17"/>
        <v>0</v>
      </c>
      <c r="U50" s="5">
        <f t="shared" si="17"/>
        <v>0</v>
      </c>
      <c r="V50" s="5">
        <f t="shared" si="17"/>
        <v>0</v>
      </c>
      <c r="W50" s="5">
        <f t="shared" si="17"/>
        <v>0</v>
      </c>
    </row>
    <row r="51" spans="2:23" outlineLevel="1" x14ac:dyDescent="0.25">
      <c r="B51" s="4" t="s">
        <v>27</v>
      </c>
      <c r="C51" s="5">
        <f t="shared" si="17"/>
        <v>0</v>
      </c>
      <c r="D51" s="5">
        <f t="shared" si="17"/>
        <v>0</v>
      </c>
      <c r="E51" s="5">
        <f t="shared" si="17"/>
        <v>0</v>
      </c>
      <c r="F51" s="5">
        <f t="shared" si="17"/>
        <v>0</v>
      </c>
      <c r="G51" s="5">
        <f t="shared" si="17"/>
        <v>0</v>
      </c>
      <c r="H51" s="5">
        <f t="shared" si="17"/>
        <v>0</v>
      </c>
      <c r="I51" s="5">
        <f t="shared" si="17"/>
        <v>0</v>
      </c>
      <c r="J51" s="5">
        <f t="shared" si="17"/>
        <v>0</v>
      </c>
      <c r="K51" s="5">
        <f t="shared" si="17"/>
        <v>0</v>
      </c>
      <c r="L51" s="5">
        <f t="shared" si="17"/>
        <v>0</v>
      </c>
      <c r="M51" s="5">
        <f t="shared" si="17"/>
        <v>0</v>
      </c>
      <c r="N51" s="5">
        <f t="shared" si="17"/>
        <v>0</v>
      </c>
      <c r="O51" s="5">
        <f t="shared" si="17"/>
        <v>0</v>
      </c>
      <c r="P51" s="5">
        <f t="shared" si="17"/>
        <v>0</v>
      </c>
      <c r="Q51" s="5">
        <f t="shared" si="17"/>
        <v>0</v>
      </c>
      <c r="R51" s="5">
        <f t="shared" si="17"/>
        <v>0</v>
      </c>
      <c r="S51" s="5">
        <f t="shared" si="17"/>
        <v>0</v>
      </c>
      <c r="T51" s="5">
        <f t="shared" si="17"/>
        <v>0</v>
      </c>
      <c r="U51" s="5">
        <f t="shared" si="17"/>
        <v>0</v>
      </c>
      <c r="V51" s="5">
        <f t="shared" si="17"/>
        <v>0</v>
      </c>
      <c r="W51" s="5">
        <f t="shared" si="17"/>
        <v>0</v>
      </c>
    </row>
    <row r="52" spans="2:23" outlineLevel="1" x14ac:dyDescent="0.25">
      <c r="B52" s="4" t="s">
        <v>28</v>
      </c>
      <c r="C52" s="5">
        <f t="shared" si="17"/>
        <v>17.465999999999998</v>
      </c>
      <c r="D52" s="5">
        <f t="shared" si="17"/>
        <v>10.7</v>
      </c>
      <c r="E52" s="5">
        <f t="shared" si="17"/>
        <v>6.88</v>
      </c>
      <c r="F52" s="5">
        <f t="shared" si="17"/>
        <v>7.181</v>
      </c>
      <c r="G52" s="5">
        <f t="shared" si="17"/>
        <v>7.4130000000000003</v>
      </c>
      <c r="H52" s="5">
        <f t="shared" si="17"/>
        <v>8.36</v>
      </c>
      <c r="I52" s="5">
        <f t="shared" si="17"/>
        <v>20.074000000000002</v>
      </c>
      <c r="J52" s="5">
        <f t="shared" si="17"/>
        <v>19.588999999999999</v>
      </c>
      <c r="K52" s="5">
        <f t="shared" si="17"/>
        <v>21.426000000000002</v>
      </c>
      <c r="L52" s="5">
        <f t="shared" si="17"/>
        <v>24.460999999999999</v>
      </c>
      <c r="M52" s="5">
        <f t="shared" si="17"/>
        <v>40.410000000000004</v>
      </c>
      <c r="N52" s="5">
        <f t="shared" si="17"/>
        <v>76.186000000000007</v>
      </c>
      <c r="O52" s="5">
        <f t="shared" si="17"/>
        <v>82.762</v>
      </c>
      <c r="P52" s="5">
        <f t="shared" si="17"/>
        <v>68.056000000000012</v>
      </c>
      <c r="Q52" s="5">
        <f t="shared" si="17"/>
        <v>68.484000000000009</v>
      </c>
      <c r="R52" s="5">
        <f t="shared" si="17"/>
        <v>56.723000000000006</v>
      </c>
      <c r="S52" s="5">
        <f t="shared" si="17"/>
        <v>50.344999999999999</v>
      </c>
      <c r="T52" s="5">
        <f t="shared" si="17"/>
        <v>40.686999999999998</v>
      </c>
      <c r="U52" s="5">
        <f t="shared" si="17"/>
        <v>31.891999999999996</v>
      </c>
      <c r="V52" s="5">
        <f t="shared" si="17"/>
        <v>26.200999999999997</v>
      </c>
      <c r="W52" s="5">
        <f t="shared" si="17"/>
        <v>15.045</v>
      </c>
    </row>
    <row r="53" spans="2:23" outlineLevel="1" x14ac:dyDescent="0.25">
      <c r="B53" s="4" t="s">
        <v>22</v>
      </c>
      <c r="C53" s="5">
        <f t="shared" si="17"/>
        <v>0</v>
      </c>
      <c r="D53" s="5">
        <f t="shared" si="17"/>
        <v>0</v>
      </c>
      <c r="E53" s="5">
        <f t="shared" si="17"/>
        <v>0</v>
      </c>
      <c r="F53" s="5">
        <f t="shared" si="17"/>
        <v>0</v>
      </c>
      <c r="G53" s="5">
        <f t="shared" si="17"/>
        <v>0</v>
      </c>
      <c r="H53" s="5">
        <f t="shared" si="17"/>
        <v>0</v>
      </c>
      <c r="I53" s="5">
        <f t="shared" si="17"/>
        <v>0</v>
      </c>
      <c r="J53" s="5">
        <f t="shared" si="17"/>
        <v>0</v>
      </c>
      <c r="K53" s="5">
        <f t="shared" si="17"/>
        <v>0</v>
      </c>
      <c r="L53" s="5">
        <f t="shared" si="17"/>
        <v>0</v>
      </c>
      <c r="M53" s="5">
        <f t="shared" si="17"/>
        <v>0</v>
      </c>
      <c r="N53" s="5">
        <f t="shared" si="17"/>
        <v>0</v>
      </c>
      <c r="O53" s="5">
        <f t="shared" si="17"/>
        <v>0</v>
      </c>
      <c r="P53" s="5">
        <f t="shared" si="17"/>
        <v>0</v>
      </c>
      <c r="Q53" s="5">
        <f t="shared" si="17"/>
        <v>0</v>
      </c>
      <c r="R53" s="5">
        <f t="shared" si="17"/>
        <v>0</v>
      </c>
      <c r="S53" s="5">
        <f t="shared" si="17"/>
        <v>0</v>
      </c>
      <c r="T53" s="5">
        <f t="shared" si="17"/>
        <v>0</v>
      </c>
      <c r="U53" s="5">
        <f t="shared" si="17"/>
        <v>0</v>
      </c>
      <c r="V53" s="5">
        <f t="shared" si="17"/>
        <v>0</v>
      </c>
      <c r="W53" s="5">
        <f t="shared" si="17"/>
        <v>0</v>
      </c>
    </row>
    <row r="54" spans="2:23" outlineLevel="1" x14ac:dyDescent="0.25">
      <c r="B54" s="4" t="s">
        <v>1</v>
      </c>
      <c r="C54" s="5">
        <f t="shared" si="17"/>
        <v>2295.6910000000003</v>
      </c>
      <c r="D54" s="5">
        <f t="shared" si="17"/>
        <v>2325.2999999999997</v>
      </c>
      <c r="E54" s="5">
        <f t="shared" si="17"/>
        <v>2057.71</v>
      </c>
      <c r="F54" s="5">
        <f t="shared" si="17"/>
        <v>1774.2080000000001</v>
      </c>
      <c r="G54" s="5">
        <f t="shared" si="17"/>
        <v>1638.8240000000001</v>
      </c>
      <c r="H54" s="5">
        <f t="shared" si="17"/>
        <v>1331.8609999999999</v>
      </c>
      <c r="I54" s="5">
        <f t="shared" si="17"/>
        <v>1567.1849999999999</v>
      </c>
      <c r="J54" s="5">
        <f t="shared" si="17"/>
        <v>2257.761</v>
      </c>
      <c r="K54" s="5">
        <f t="shared" si="17"/>
        <v>2762.0499999999997</v>
      </c>
      <c r="L54" s="5">
        <f t="shared" si="17"/>
        <v>1836.498</v>
      </c>
      <c r="M54" s="5">
        <f t="shared" si="17"/>
        <v>1942.308</v>
      </c>
      <c r="N54" s="5">
        <f t="shared" si="17"/>
        <v>1791.1399999999999</v>
      </c>
      <c r="O54" s="5">
        <f t="shared" si="17"/>
        <v>1651.3230000000001</v>
      </c>
      <c r="P54" s="5">
        <f t="shared" si="17"/>
        <v>1467.5800000000002</v>
      </c>
      <c r="Q54" s="5">
        <f t="shared" si="17"/>
        <v>1223.5229999999999</v>
      </c>
      <c r="R54" s="5">
        <f t="shared" si="17"/>
        <v>1267.9159999999999</v>
      </c>
      <c r="S54" s="5">
        <f t="shared" si="17"/>
        <v>1056.4070000000002</v>
      </c>
      <c r="T54" s="5">
        <f t="shared" si="17"/>
        <v>1130.4069999999999</v>
      </c>
      <c r="U54" s="5">
        <f t="shared" si="17"/>
        <v>1828.962</v>
      </c>
      <c r="V54" s="5">
        <f t="shared" si="17"/>
        <v>1740.251</v>
      </c>
      <c r="W54" s="5">
        <f t="shared" si="17"/>
        <v>1337.039</v>
      </c>
    </row>
    <row r="55" spans="2:23" outlineLevel="1" x14ac:dyDescent="0.25">
      <c r="B55" s="16" t="s">
        <v>13</v>
      </c>
      <c r="C55" s="21">
        <f t="shared" ref="C55:W55" si="18">SUM(C45:C54)</f>
        <v>47776.500999999997</v>
      </c>
      <c r="D55" s="21">
        <f t="shared" si="18"/>
        <v>51886.048000000003</v>
      </c>
      <c r="E55" s="21">
        <f t="shared" si="18"/>
        <v>51942.424999999988</v>
      </c>
      <c r="F55" s="21">
        <f t="shared" si="18"/>
        <v>60604.06</v>
      </c>
      <c r="G55" s="21">
        <f t="shared" si="18"/>
        <v>66447.39499999999</v>
      </c>
      <c r="H55" s="21">
        <f t="shared" si="18"/>
        <v>68746.251999999993</v>
      </c>
      <c r="I55" s="21">
        <f t="shared" si="18"/>
        <v>78075.796999999991</v>
      </c>
      <c r="J55" s="21">
        <f t="shared" si="18"/>
        <v>71777.939000000013</v>
      </c>
      <c r="K55" s="21">
        <f t="shared" si="18"/>
        <v>79291.331000000006</v>
      </c>
      <c r="L55" s="21">
        <f t="shared" si="18"/>
        <v>80864.502999999997</v>
      </c>
      <c r="M55" s="21">
        <f t="shared" si="18"/>
        <v>86419.027000000016</v>
      </c>
      <c r="N55" s="21">
        <f t="shared" si="18"/>
        <v>81434.136999999988</v>
      </c>
      <c r="O55" s="21">
        <f t="shared" si="18"/>
        <v>83517.04300000002</v>
      </c>
      <c r="P55" s="21">
        <f t="shared" si="18"/>
        <v>88876.063000000009</v>
      </c>
      <c r="Q55" s="21">
        <f t="shared" si="18"/>
        <v>87221.425000000003</v>
      </c>
      <c r="R55" s="21">
        <f t="shared" si="18"/>
        <v>86111.637999999992</v>
      </c>
      <c r="S55" s="21">
        <f t="shared" si="18"/>
        <v>90085.252000000008</v>
      </c>
      <c r="T55" s="21">
        <f t="shared" si="18"/>
        <v>93142.435000000027</v>
      </c>
      <c r="U55" s="21">
        <f t="shared" si="18"/>
        <v>98973.058000000005</v>
      </c>
      <c r="V55" s="21">
        <f t="shared" si="18"/>
        <v>96397.214000000007</v>
      </c>
      <c r="W55" s="21">
        <f t="shared" si="18"/>
        <v>89160.463000000003</v>
      </c>
    </row>
    <row r="56" spans="2:23" outlineLevel="1" x14ac:dyDescent="0.25">
      <c r="B56" s="29" t="s">
        <v>46</v>
      </c>
      <c r="C56" s="28">
        <f>IFERROR(C55/C37/1000,0)</f>
        <v>8.0192361918417169E-3</v>
      </c>
      <c r="D56" s="28">
        <f t="shared" ref="D56:W56" si="19">IFERROR(D55/D37/1000,0)</f>
        <v>7.9587023577978398E-3</v>
      </c>
      <c r="E56" s="28">
        <f t="shared" si="19"/>
        <v>7.9136730811019979E-3</v>
      </c>
      <c r="F56" s="28">
        <f t="shared" si="19"/>
        <v>7.797506243259528E-3</v>
      </c>
      <c r="G56" s="28">
        <f t="shared" si="19"/>
        <v>7.6882925280055874E-3</v>
      </c>
      <c r="H56" s="28">
        <f t="shared" si="19"/>
        <v>7.6123956231116049E-3</v>
      </c>
      <c r="I56" s="28">
        <f t="shared" si="19"/>
        <v>7.0002293563995724E-3</v>
      </c>
      <c r="J56" s="28">
        <f t="shared" si="19"/>
        <v>6.9620526593026184E-3</v>
      </c>
      <c r="K56" s="28">
        <f t="shared" si="19"/>
        <v>7.0142233423311816E-3</v>
      </c>
      <c r="L56" s="28">
        <f t="shared" si="19"/>
        <v>7.2545080882533376E-3</v>
      </c>
      <c r="M56" s="28">
        <f t="shared" si="19"/>
        <v>6.8816861885125508E-3</v>
      </c>
      <c r="N56" s="28">
        <f t="shared" si="19"/>
        <v>6.7949526984159786E-3</v>
      </c>
      <c r="O56" s="28">
        <f t="shared" si="19"/>
        <v>6.70331972496724E-3</v>
      </c>
      <c r="P56" s="28">
        <f t="shared" si="19"/>
        <v>6.6209067443800743E-3</v>
      </c>
      <c r="Q56" s="28">
        <f t="shared" si="19"/>
        <v>6.5404392447522769E-3</v>
      </c>
      <c r="R56" s="28">
        <f t="shared" si="19"/>
        <v>6.4570512917514781E-3</v>
      </c>
      <c r="S56" s="28">
        <f t="shared" si="19"/>
        <v>6.3751504550985487E-3</v>
      </c>
      <c r="T56" s="28">
        <f t="shared" si="19"/>
        <v>6.2907030991205997E-3</v>
      </c>
      <c r="U56" s="28">
        <f t="shared" si="19"/>
        <v>6.2056324460311053E-3</v>
      </c>
      <c r="V56" s="28">
        <f t="shared" si="19"/>
        <v>6.1127461570213773E-3</v>
      </c>
      <c r="W56" s="28">
        <f t="shared" si="19"/>
        <v>6.0311066209151019E-3</v>
      </c>
    </row>
    <row r="57" spans="2:23" outlineLevel="1" x14ac:dyDescent="0.25"/>
    <row r="58" spans="2:23" outlineLevel="1" x14ac:dyDescent="0.25">
      <c r="B58" s="4" t="s">
        <v>23</v>
      </c>
      <c r="C58" s="12">
        <f t="shared" ref="C58:W58" si="20">IFERROR(C45/C55,0)</f>
        <v>0</v>
      </c>
      <c r="D58" s="12">
        <f t="shared" si="20"/>
        <v>0</v>
      </c>
      <c r="E58" s="12">
        <f t="shared" si="20"/>
        <v>0</v>
      </c>
      <c r="F58" s="12">
        <f t="shared" si="20"/>
        <v>0</v>
      </c>
      <c r="G58" s="12">
        <f t="shared" si="20"/>
        <v>0</v>
      </c>
      <c r="H58" s="12">
        <f t="shared" si="20"/>
        <v>0</v>
      </c>
      <c r="I58" s="12">
        <f t="shared" si="20"/>
        <v>0</v>
      </c>
      <c r="J58" s="12">
        <f t="shared" si="20"/>
        <v>0</v>
      </c>
      <c r="K58" s="12">
        <f t="shared" si="20"/>
        <v>0</v>
      </c>
      <c r="L58" s="12">
        <f t="shared" si="20"/>
        <v>0</v>
      </c>
      <c r="M58" s="12">
        <f t="shared" si="20"/>
        <v>0</v>
      </c>
      <c r="N58" s="12">
        <f t="shared" si="20"/>
        <v>0</v>
      </c>
      <c r="O58" s="12">
        <f t="shared" si="20"/>
        <v>0</v>
      </c>
      <c r="P58" s="12">
        <f t="shared" si="20"/>
        <v>0</v>
      </c>
      <c r="Q58" s="12">
        <f t="shared" si="20"/>
        <v>0</v>
      </c>
      <c r="R58" s="12">
        <f t="shared" si="20"/>
        <v>0</v>
      </c>
      <c r="S58" s="12">
        <f t="shared" si="20"/>
        <v>0</v>
      </c>
      <c r="T58" s="12">
        <f t="shared" si="20"/>
        <v>0</v>
      </c>
      <c r="U58" s="12">
        <f t="shared" si="20"/>
        <v>0</v>
      </c>
      <c r="V58" s="12">
        <f t="shared" si="20"/>
        <v>0</v>
      </c>
      <c r="W58" s="12">
        <f t="shared" si="20"/>
        <v>0</v>
      </c>
    </row>
    <row r="59" spans="2:23" outlineLevel="1" x14ac:dyDescent="0.25">
      <c r="B59" s="4" t="s">
        <v>24</v>
      </c>
      <c r="C59" s="12">
        <f t="shared" ref="C59:W59" si="21">IFERROR(C46/C55,0)</f>
        <v>0</v>
      </c>
      <c r="D59" s="12">
        <f t="shared" si="21"/>
        <v>0</v>
      </c>
      <c r="E59" s="12">
        <f t="shared" si="21"/>
        <v>0</v>
      </c>
      <c r="F59" s="12">
        <f t="shared" si="21"/>
        <v>0</v>
      </c>
      <c r="G59" s="12">
        <f t="shared" si="21"/>
        <v>0</v>
      </c>
      <c r="H59" s="12">
        <f t="shared" si="21"/>
        <v>0</v>
      </c>
      <c r="I59" s="12">
        <f t="shared" si="21"/>
        <v>0</v>
      </c>
      <c r="J59" s="12">
        <f t="shared" si="21"/>
        <v>0</v>
      </c>
      <c r="K59" s="12">
        <f t="shared" si="21"/>
        <v>0</v>
      </c>
      <c r="L59" s="12">
        <f t="shared" si="21"/>
        <v>0</v>
      </c>
      <c r="M59" s="12">
        <f t="shared" si="21"/>
        <v>0</v>
      </c>
      <c r="N59" s="12">
        <f t="shared" si="21"/>
        <v>0</v>
      </c>
      <c r="O59" s="12">
        <f t="shared" si="21"/>
        <v>0</v>
      </c>
      <c r="P59" s="12">
        <f t="shared" si="21"/>
        <v>0</v>
      </c>
      <c r="Q59" s="12">
        <f t="shared" si="21"/>
        <v>0</v>
      </c>
      <c r="R59" s="12">
        <f t="shared" si="21"/>
        <v>0</v>
      </c>
      <c r="S59" s="12">
        <f t="shared" si="21"/>
        <v>0</v>
      </c>
      <c r="T59" s="12">
        <f t="shared" si="21"/>
        <v>0</v>
      </c>
      <c r="U59" s="12">
        <f t="shared" si="21"/>
        <v>0</v>
      </c>
      <c r="V59" s="12">
        <f t="shared" si="21"/>
        <v>0</v>
      </c>
      <c r="W59" s="12">
        <f t="shared" si="21"/>
        <v>0</v>
      </c>
    </row>
    <row r="60" spans="2:23" outlineLevel="1" x14ac:dyDescent="0.25">
      <c r="B60" s="4" t="s">
        <v>21</v>
      </c>
      <c r="C60" s="12">
        <f t="shared" ref="C60:W60" si="22">IFERROR(C47/C55,0)</f>
        <v>0.26462412975784894</v>
      </c>
      <c r="D60" s="12">
        <f t="shared" si="22"/>
        <v>0.33562673726856207</v>
      </c>
      <c r="E60" s="12">
        <f t="shared" si="22"/>
        <v>0.35474903222173398</v>
      </c>
      <c r="F60" s="12">
        <f t="shared" si="22"/>
        <v>0.40098467000395682</v>
      </c>
      <c r="G60" s="12">
        <f t="shared" si="22"/>
        <v>0.39687510699253153</v>
      </c>
      <c r="H60" s="12">
        <f t="shared" si="22"/>
        <v>0.42954631184838998</v>
      </c>
      <c r="I60" s="12">
        <f t="shared" si="22"/>
        <v>0.42954155178204589</v>
      </c>
      <c r="J60" s="12">
        <f t="shared" si="22"/>
        <v>0.43015881244514415</v>
      </c>
      <c r="K60" s="12">
        <f t="shared" si="22"/>
        <v>0.45611626824627266</v>
      </c>
      <c r="L60" s="12">
        <f t="shared" si="22"/>
        <v>0.43017979100174525</v>
      </c>
      <c r="M60" s="12">
        <f t="shared" si="22"/>
        <v>0.45065645092254963</v>
      </c>
      <c r="N60" s="12">
        <f t="shared" si="22"/>
        <v>0.45087646719949892</v>
      </c>
      <c r="O60" s="12">
        <f t="shared" si="22"/>
        <v>0.45305194773239266</v>
      </c>
      <c r="P60" s="12">
        <f t="shared" si="22"/>
        <v>0.47200426733573919</v>
      </c>
      <c r="Q60" s="12">
        <f t="shared" si="22"/>
        <v>0.45369622200050036</v>
      </c>
      <c r="R60" s="12">
        <f t="shared" si="22"/>
        <v>0.42941153900707363</v>
      </c>
      <c r="S60" s="12">
        <f t="shared" si="22"/>
        <v>0.40764600403182533</v>
      </c>
      <c r="T60" s="12">
        <f t="shared" si="22"/>
        <v>0.42091057636618578</v>
      </c>
      <c r="U60" s="12">
        <f t="shared" si="22"/>
        <v>0.43457898411100931</v>
      </c>
      <c r="V60" s="12">
        <f t="shared" si="22"/>
        <v>0.43783538183997728</v>
      </c>
      <c r="W60" s="12">
        <f t="shared" si="22"/>
        <v>0.45799801420950453</v>
      </c>
    </row>
    <row r="61" spans="2:23" outlineLevel="1" x14ac:dyDescent="0.25">
      <c r="B61" s="4" t="s">
        <v>26</v>
      </c>
      <c r="C61" s="12">
        <f t="shared" ref="C61:W61" si="23">IFERROR(C48/C55,0)</f>
        <v>0</v>
      </c>
      <c r="D61" s="12">
        <f t="shared" si="23"/>
        <v>0</v>
      </c>
      <c r="E61" s="12">
        <f t="shared" si="23"/>
        <v>0</v>
      </c>
      <c r="F61" s="12">
        <f t="shared" si="23"/>
        <v>0</v>
      </c>
      <c r="G61" s="12">
        <f t="shared" si="23"/>
        <v>0</v>
      </c>
      <c r="H61" s="12">
        <f t="shared" si="23"/>
        <v>0</v>
      </c>
      <c r="I61" s="12">
        <f t="shared" si="23"/>
        <v>0</v>
      </c>
      <c r="J61" s="12">
        <f t="shared" si="23"/>
        <v>0</v>
      </c>
      <c r="K61" s="12">
        <f t="shared" si="23"/>
        <v>0</v>
      </c>
      <c r="L61" s="12">
        <f t="shared" si="23"/>
        <v>0</v>
      </c>
      <c r="M61" s="12">
        <f t="shared" si="23"/>
        <v>0</v>
      </c>
      <c r="N61" s="12">
        <f t="shared" si="23"/>
        <v>0</v>
      </c>
      <c r="O61" s="12">
        <f t="shared" si="23"/>
        <v>0</v>
      </c>
      <c r="P61" s="12">
        <f t="shared" si="23"/>
        <v>0</v>
      </c>
      <c r="Q61" s="12">
        <f t="shared" si="23"/>
        <v>0</v>
      </c>
      <c r="R61" s="12">
        <f t="shared" si="23"/>
        <v>0</v>
      </c>
      <c r="S61" s="12">
        <f t="shared" si="23"/>
        <v>0</v>
      </c>
      <c r="T61" s="12">
        <f t="shared" si="23"/>
        <v>0</v>
      </c>
      <c r="U61" s="12">
        <f t="shared" si="23"/>
        <v>0</v>
      </c>
      <c r="V61" s="12">
        <f t="shared" si="23"/>
        <v>0</v>
      </c>
      <c r="W61" s="12">
        <f t="shared" si="23"/>
        <v>0</v>
      </c>
    </row>
    <row r="62" spans="2:23" outlineLevel="1" x14ac:dyDescent="0.25">
      <c r="B62" s="4" t="s">
        <v>25</v>
      </c>
      <c r="C62" s="12">
        <f t="shared" ref="C62:W62" si="24">IFERROR(C49/C55,0)</f>
        <v>0.68695966244995621</v>
      </c>
      <c r="D62" s="12">
        <f t="shared" si="24"/>
        <v>0.61935152586683806</v>
      </c>
      <c r="E62" s="12">
        <f t="shared" si="24"/>
        <v>0.60550330486110349</v>
      </c>
      <c r="F62" s="12">
        <f t="shared" si="24"/>
        <v>0.56962144120377423</v>
      </c>
      <c r="G62" s="12">
        <f t="shared" si="24"/>
        <v>0.57834985103629732</v>
      </c>
      <c r="H62" s="12">
        <f t="shared" si="24"/>
        <v>0.55095850170857308</v>
      </c>
      <c r="I62" s="12">
        <f t="shared" si="24"/>
        <v>0.55012872939356616</v>
      </c>
      <c r="J62" s="12">
        <f t="shared" si="24"/>
        <v>0.53811347244172048</v>
      </c>
      <c r="K62" s="12">
        <f t="shared" si="24"/>
        <v>0.50877931409677046</v>
      </c>
      <c r="L62" s="12">
        <f t="shared" si="24"/>
        <v>0.54680690982543978</v>
      </c>
      <c r="M62" s="12">
        <f t="shared" si="24"/>
        <v>0.50830767858564285</v>
      </c>
      <c r="N62" s="12">
        <f t="shared" si="24"/>
        <v>0.50472374994285274</v>
      </c>
      <c r="O62" s="12">
        <f t="shared" si="24"/>
        <v>0.50614509903086469</v>
      </c>
      <c r="P62" s="12">
        <f t="shared" si="24"/>
        <v>0.49310871252251576</v>
      </c>
      <c r="Q62" s="12">
        <f t="shared" si="24"/>
        <v>0.51273492722688263</v>
      </c>
      <c r="R62" s="12">
        <f t="shared" si="24"/>
        <v>0.55520565059974825</v>
      </c>
      <c r="S62" s="12">
        <f t="shared" si="24"/>
        <v>0.58006838899668056</v>
      </c>
      <c r="T62" s="12">
        <f t="shared" si="24"/>
        <v>0.56651627155764162</v>
      </c>
      <c r="U62" s="12">
        <f t="shared" si="24"/>
        <v>0.54661939413855432</v>
      </c>
      <c r="V62" s="12">
        <f t="shared" si="24"/>
        <v>0.54383989769662844</v>
      </c>
      <c r="W62" s="12">
        <f t="shared" si="24"/>
        <v>0.52683737185169166</v>
      </c>
    </row>
    <row r="63" spans="2:23" outlineLevel="1" x14ac:dyDescent="0.25">
      <c r="B63" s="4" t="s">
        <v>0</v>
      </c>
      <c r="C63" s="12">
        <f t="shared" ref="C63:W63" si="25">IFERROR(C50/C55,0)</f>
        <v>0</v>
      </c>
      <c r="D63" s="12">
        <f t="shared" si="25"/>
        <v>0</v>
      </c>
      <c r="E63" s="12">
        <f t="shared" si="25"/>
        <v>0</v>
      </c>
      <c r="F63" s="12">
        <f t="shared" si="25"/>
        <v>0</v>
      </c>
      <c r="G63" s="12">
        <f t="shared" si="25"/>
        <v>0</v>
      </c>
      <c r="H63" s="12">
        <f t="shared" si="25"/>
        <v>0</v>
      </c>
      <c r="I63" s="12">
        <f t="shared" si="25"/>
        <v>0</v>
      </c>
      <c r="J63" s="12">
        <f t="shared" si="25"/>
        <v>0</v>
      </c>
      <c r="K63" s="12">
        <f t="shared" si="25"/>
        <v>0</v>
      </c>
      <c r="L63" s="12">
        <f t="shared" si="25"/>
        <v>0</v>
      </c>
      <c r="M63" s="12">
        <f t="shared" si="25"/>
        <v>1.8092798013104216E-2</v>
      </c>
      <c r="N63" s="12">
        <f t="shared" si="25"/>
        <v>2.1469276453436232E-2</v>
      </c>
      <c r="O63" s="12">
        <f t="shared" si="25"/>
        <v>2.0039706147163276E-2</v>
      </c>
      <c r="P63" s="12">
        <f t="shared" si="25"/>
        <v>1.7608622020082055E-2</v>
      </c>
      <c r="Q63" s="12">
        <f t="shared" si="25"/>
        <v>1.8755896272045543E-2</v>
      </c>
      <c r="R63" s="12">
        <f t="shared" si="25"/>
        <v>0</v>
      </c>
      <c r="S63" s="12">
        <f t="shared" si="25"/>
        <v>0</v>
      </c>
      <c r="T63" s="12">
        <f t="shared" si="25"/>
        <v>0</v>
      </c>
      <c r="U63" s="12">
        <f t="shared" si="25"/>
        <v>0</v>
      </c>
      <c r="V63" s="12">
        <f t="shared" si="25"/>
        <v>0</v>
      </c>
      <c r="W63" s="12">
        <f t="shared" si="25"/>
        <v>0</v>
      </c>
    </row>
    <row r="64" spans="2:23" outlineLevel="1" x14ac:dyDescent="0.25">
      <c r="B64" s="4" t="s">
        <v>27</v>
      </c>
      <c r="C64" s="12">
        <f t="shared" ref="C64:W64" si="26">IFERROR(C51/C55,0)</f>
        <v>0</v>
      </c>
      <c r="D64" s="12">
        <f t="shared" si="26"/>
        <v>0</v>
      </c>
      <c r="E64" s="12">
        <f t="shared" si="26"/>
        <v>0</v>
      </c>
      <c r="F64" s="12">
        <f t="shared" si="26"/>
        <v>0</v>
      </c>
      <c r="G64" s="12">
        <f t="shared" si="26"/>
        <v>0</v>
      </c>
      <c r="H64" s="12">
        <f t="shared" si="26"/>
        <v>0</v>
      </c>
      <c r="I64" s="12">
        <f t="shared" si="26"/>
        <v>0</v>
      </c>
      <c r="J64" s="12">
        <f t="shared" si="26"/>
        <v>0</v>
      </c>
      <c r="K64" s="12">
        <f t="shared" si="26"/>
        <v>0</v>
      </c>
      <c r="L64" s="12">
        <f t="shared" si="26"/>
        <v>0</v>
      </c>
      <c r="M64" s="12">
        <f t="shared" si="26"/>
        <v>0</v>
      </c>
      <c r="N64" s="12">
        <f t="shared" si="26"/>
        <v>0</v>
      </c>
      <c r="O64" s="12">
        <f t="shared" si="26"/>
        <v>0</v>
      </c>
      <c r="P64" s="12">
        <f t="shared" si="26"/>
        <v>0</v>
      </c>
      <c r="Q64" s="12">
        <f t="shared" si="26"/>
        <v>0</v>
      </c>
      <c r="R64" s="12">
        <f t="shared" si="26"/>
        <v>0</v>
      </c>
      <c r="S64" s="12">
        <f t="shared" si="26"/>
        <v>0</v>
      </c>
      <c r="T64" s="12">
        <f t="shared" si="26"/>
        <v>0</v>
      </c>
      <c r="U64" s="12">
        <f t="shared" si="26"/>
        <v>0</v>
      </c>
      <c r="V64" s="12">
        <f t="shared" si="26"/>
        <v>0</v>
      </c>
      <c r="W64" s="12">
        <f t="shared" si="26"/>
        <v>0</v>
      </c>
    </row>
    <row r="65" spans="1:28" outlineLevel="1" x14ac:dyDescent="0.25">
      <c r="B65" s="4" t="s">
        <v>28</v>
      </c>
      <c r="C65" s="12">
        <f t="shared" ref="C65:W65" si="27">IFERROR(C52/C55,0)</f>
        <v>3.6557721127380169E-4</v>
      </c>
      <c r="D65" s="12">
        <f t="shared" si="27"/>
        <v>2.0622114060411768E-4</v>
      </c>
      <c r="E65" s="12">
        <f t="shared" si="27"/>
        <v>1.3245434728933046E-4</v>
      </c>
      <c r="F65" s="12">
        <f t="shared" si="27"/>
        <v>1.1849041136847928E-4</v>
      </c>
      <c r="G65" s="12">
        <f t="shared" si="27"/>
        <v>1.115619355732456E-4</v>
      </c>
      <c r="H65" s="12">
        <f t="shared" si="27"/>
        <v>1.2160662955123721E-4</v>
      </c>
      <c r="I65" s="12">
        <f t="shared" si="27"/>
        <v>2.5710912691675764E-4</v>
      </c>
      <c r="J65" s="12">
        <f t="shared" si="27"/>
        <v>2.7291115171194864E-4</v>
      </c>
      <c r="K65" s="12">
        <f t="shared" si="27"/>
        <v>2.7021869515596856E-4</v>
      </c>
      <c r="L65" s="12">
        <f t="shared" si="27"/>
        <v>3.024936664731619E-4</v>
      </c>
      <c r="M65" s="12">
        <f t="shared" si="27"/>
        <v>4.6760535732484002E-4</v>
      </c>
      <c r="N65" s="12">
        <f t="shared" si="27"/>
        <v>9.3555359959177835E-4</v>
      </c>
      <c r="O65" s="12">
        <f t="shared" si="27"/>
        <v>9.9095941411622983E-4</v>
      </c>
      <c r="P65" s="12">
        <f t="shared" si="27"/>
        <v>7.6574048965242765E-4</v>
      </c>
      <c r="Q65" s="12">
        <f t="shared" si="27"/>
        <v>7.851740555717819E-4</v>
      </c>
      <c r="R65" s="12">
        <f t="shared" si="27"/>
        <v>6.5871467919353726E-4</v>
      </c>
      <c r="S65" s="12">
        <f t="shared" si="27"/>
        <v>5.588595123206182E-4</v>
      </c>
      <c r="T65" s="12">
        <f t="shared" si="27"/>
        <v>4.3682559941663526E-4</v>
      </c>
      <c r="U65" s="12">
        <f t="shared" si="27"/>
        <v>3.2222910602600551E-4</v>
      </c>
      <c r="V65" s="12">
        <f t="shared" si="27"/>
        <v>2.7180246101303295E-4</v>
      </c>
      <c r="W65" s="12">
        <f t="shared" si="27"/>
        <v>1.6874071190052029E-4</v>
      </c>
    </row>
    <row r="66" spans="1:28" outlineLevel="1" x14ac:dyDescent="0.25">
      <c r="B66" s="4" t="s">
        <v>22</v>
      </c>
      <c r="C66" s="12">
        <f t="shared" ref="C66:W66" si="28">IFERROR(C53/C55,0)</f>
        <v>0</v>
      </c>
      <c r="D66" s="12">
        <f t="shared" si="28"/>
        <v>0</v>
      </c>
      <c r="E66" s="12">
        <f t="shared" si="28"/>
        <v>0</v>
      </c>
      <c r="F66" s="12">
        <f t="shared" si="28"/>
        <v>0</v>
      </c>
      <c r="G66" s="12">
        <f t="shared" si="28"/>
        <v>0</v>
      </c>
      <c r="H66" s="12">
        <f t="shared" si="28"/>
        <v>0</v>
      </c>
      <c r="I66" s="12">
        <f t="shared" si="28"/>
        <v>0</v>
      </c>
      <c r="J66" s="12">
        <f t="shared" si="28"/>
        <v>0</v>
      </c>
      <c r="K66" s="12">
        <f t="shared" si="28"/>
        <v>0</v>
      </c>
      <c r="L66" s="12">
        <f t="shared" si="28"/>
        <v>0</v>
      </c>
      <c r="M66" s="12">
        <f t="shared" si="28"/>
        <v>0</v>
      </c>
      <c r="N66" s="12">
        <f t="shared" si="28"/>
        <v>0</v>
      </c>
      <c r="O66" s="12">
        <f t="shared" si="28"/>
        <v>0</v>
      </c>
      <c r="P66" s="12">
        <f t="shared" si="28"/>
        <v>0</v>
      </c>
      <c r="Q66" s="12">
        <f t="shared" si="28"/>
        <v>0</v>
      </c>
      <c r="R66" s="12">
        <f t="shared" si="28"/>
        <v>0</v>
      </c>
      <c r="S66" s="12">
        <f t="shared" si="28"/>
        <v>0</v>
      </c>
      <c r="T66" s="12">
        <f t="shared" si="28"/>
        <v>0</v>
      </c>
      <c r="U66" s="12">
        <f t="shared" si="28"/>
        <v>0</v>
      </c>
      <c r="V66" s="12">
        <f t="shared" si="28"/>
        <v>0</v>
      </c>
      <c r="W66" s="12">
        <f t="shared" si="28"/>
        <v>0</v>
      </c>
    </row>
    <row r="67" spans="1:28" outlineLevel="1" x14ac:dyDescent="0.25">
      <c r="B67" s="4" t="s">
        <v>1</v>
      </c>
      <c r="C67" s="12">
        <f t="shared" ref="C67:W67" si="29">IFERROR(C54/C55,0)</f>
        <v>4.8050630580920954E-2</v>
      </c>
      <c r="D67" s="12">
        <f t="shared" si="29"/>
        <v>4.4815515723995773E-2</v>
      </c>
      <c r="E67" s="12">
        <f t="shared" si="29"/>
        <v>3.9615208569873286E-2</v>
      </c>
      <c r="F67" s="12">
        <f t="shared" si="29"/>
        <v>2.9275398380900555E-2</v>
      </c>
      <c r="G67" s="12">
        <f t="shared" si="29"/>
        <v>2.4663480035598088E-2</v>
      </c>
      <c r="H67" s="12">
        <f t="shared" si="29"/>
        <v>1.9373579813485687E-2</v>
      </c>
      <c r="I67" s="12">
        <f t="shared" si="29"/>
        <v>2.0072609697471294E-2</v>
      </c>
      <c r="J67" s="12">
        <f t="shared" si="29"/>
        <v>3.1454803961423292E-2</v>
      </c>
      <c r="K67" s="12">
        <f t="shared" si="29"/>
        <v>3.4834198961800747E-2</v>
      </c>
      <c r="L67" s="12">
        <f t="shared" si="29"/>
        <v>2.2710805506341889E-2</v>
      </c>
      <c r="M67" s="12">
        <f t="shared" si="29"/>
        <v>2.2475467121378254E-2</v>
      </c>
      <c r="N67" s="12">
        <f t="shared" si="29"/>
        <v>2.19949528046205E-2</v>
      </c>
      <c r="O67" s="12">
        <f t="shared" si="29"/>
        <v>1.9772287675462834E-2</v>
      </c>
      <c r="P67" s="12">
        <f t="shared" si="29"/>
        <v>1.6512657632010545E-2</v>
      </c>
      <c r="Q67" s="12">
        <f t="shared" si="29"/>
        <v>1.4027780444999607E-2</v>
      </c>
      <c r="R67" s="12">
        <f t="shared" si="29"/>
        <v>1.4724095713984676E-2</v>
      </c>
      <c r="S67" s="12">
        <f t="shared" si="29"/>
        <v>1.1726747459173452E-2</v>
      </c>
      <c r="T67" s="12">
        <f t="shared" si="29"/>
        <v>1.213632647675573E-2</v>
      </c>
      <c r="U67" s="12">
        <f t="shared" si="29"/>
        <v>1.8479392644410359E-2</v>
      </c>
      <c r="V67" s="12">
        <f t="shared" si="29"/>
        <v>1.805291800238127E-2</v>
      </c>
      <c r="W67" s="12">
        <f t="shared" si="29"/>
        <v>1.4995873226903274E-2</v>
      </c>
    </row>
    <row r="70" spans="1:28" s="37" customFormat="1" x14ac:dyDescent="0.25">
      <c r="A70" s="36" t="s">
        <v>2</v>
      </c>
      <c r="Z70" s="38"/>
    </row>
    <row r="71" spans="1:28" outlineLevel="1" x14ac:dyDescent="0.25">
      <c r="B71" s="22" t="s">
        <v>31</v>
      </c>
      <c r="C71" s="5">
        <f>C74*CAN!C75</f>
        <v>2595.8108507996453</v>
      </c>
      <c r="D71" s="5">
        <f>D74*CAN!D75</f>
        <v>2605.6788701093951</v>
      </c>
      <c r="E71" s="5">
        <f>E74*CAN!E75</f>
        <v>2661.2238794015611</v>
      </c>
      <c r="F71" s="5">
        <f>F74*CAN!F75</f>
        <v>2662.9533439007541</v>
      </c>
      <c r="G71" s="5">
        <f>G74*CAN!G75</f>
        <v>2797.4444278716519</v>
      </c>
      <c r="H71" s="5">
        <f>H74*CAN!H75</f>
        <v>2688.6030580393885</v>
      </c>
      <c r="I71" s="5">
        <f>I74*CAN!I75</f>
        <v>2509.1219029776489</v>
      </c>
      <c r="J71" s="5">
        <f>J74*CAN!J75</f>
        <v>2785.5774747143087</v>
      </c>
      <c r="K71" s="5">
        <f>K74*CAN!K75</f>
        <v>2776.2228192765906</v>
      </c>
      <c r="L71" s="5">
        <f>L74*CAN!L75</f>
        <v>2739.5673446477749</v>
      </c>
      <c r="M71" s="5">
        <f>M74*CAN!M75</f>
        <v>2865.0017107791282</v>
      </c>
      <c r="N71" s="5">
        <f>N74*CAN!N75</f>
        <v>2749.0692546643008</v>
      </c>
      <c r="O71" s="5">
        <f>O74*CAN!O75</f>
        <v>2859.0861757078337</v>
      </c>
      <c r="P71" s="5">
        <f>P74*CAN!P75</f>
        <v>2982.4657197052907</v>
      </c>
      <c r="Q71" s="5">
        <f>Q74*CAN!Q75</f>
        <v>3113.7361349026992</v>
      </c>
      <c r="R71" s="5">
        <f>R74*CAN!R75</f>
        <v>3313.789636187314</v>
      </c>
      <c r="S71" s="5">
        <f>S74*CAN!S75</f>
        <v>3736.6799543643506</v>
      </c>
      <c r="T71" s="5">
        <f>T74*CAN!T75</f>
        <v>3896.1167875277861</v>
      </c>
      <c r="U71" s="5">
        <f>U74*CAN!U75</f>
        <v>4160.422583693472</v>
      </c>
      <c r="V71" s="5">
        <f>V74*CAN!V75</f>
        <v>4226.9143238132465</v>
      </c>
      <c r="W71" s="5">
        <f>W74*CAN!W75</f>
        <v>3931.3027088998497</v>
      </c>
      <c r="Z71" s="23"/>
      <c r="AB71"/>
    </row>
    <row r="72" spans="1:28" outlineLevel="1" x14ac:dyDescent="0.25">
      <c r="B72" s="8" t="s">
        <v>30</v>
      </c>
      <c r="C72" s="5">
        <f>INDEX('[2]Table 37'!C$26:C$28,MATCH($AB72,'[2]Table 37'!$B$26:$B$28,0))</f>
        <v>236.25</v>
      </c>
      <c r="D72" s="5">
        <f>INDEX('[2]Table 37'!D$26:D$28,MATCH($AB72,'[2]Table 37'!$B$26:$B$28,0))</f>
        <v>251.14400000000001</v>
      </c>
      <c r="E72" s="5">
        <f>INDEX('[2]Table 37'!E$26:E$28,MATCH($AB72,'[2]Table 37'!$B$26:$B$28,0))</f>
        <v>256.88299999999998</v>
      </c>
      <c r="F72" s="5">
        <f>INDEX('[2]Table 37'!F$26:F$28,MATCH($AB72,'[2]Table 37'!$B$26:$B$28,0))</f>
        <v>266.55200000000002</v>
      </c>
      <c r="G72" s="5">
        <f>INDEX('[2]Table 37'!G$26:G$28,MATCH($AB72,'[2]Table 37'!$B$26:$B$28,0))</f>
        <v>275.17099999999999</v>
      </c>
      <c r="H72" s="5">
        <f>INDEX('[2]Table 37'!H$26:H$28,MATCH($AB72,'[2]Table 37'!$B$26:$B$28,0))</f>
        <v>275.95499999999998</v>
      </c>
      <c r="I72" s="5">
        <f>INDEX('[2]Table 37'!I$26:I$28,MATCH($AB72,'[2]Table 37'!$B$26:$B$28,0))</f>
        <v>281.37400000000002</v>
      </c>
      <c r="J72" s="5">
        <f>INDEX('[2]Table 37'!J$26:J$28,MATCH($AB72,'[2]Table 37'!$B$26:$B$28,0))</f>
        <v>305.94799999999998</v>
      </c>
      <c r="K72" s="5">
        <f>INDEX('[2]Table 37'!K$26:K$28,MATCH($AB72,'[2]Table 37'!$B$26:$B$28,0))</f>
        <v>340.04199999999997</v>
      </c>
      <c r="L72" s="5">
        <f>INDEX('[2]Table 37'!L$26:L$28,MATCH($AB72,'[2]Table 37'!$B$26:$B$28,0))</f>
        <v>352.84899999999999</v>
      </c>
      <c r="M72" s="5">
        <f>INDEX('[2]Table 37'!M$26:M$28,MATCH($AB72,'[2]Table 37'!$B$26:$B$28,0))</f>
        <v>362.12</v>
      </c>
      <c r="N72" s="5">
        <f>INDEX('[2]Table 37'!N$26:N$28,MATCH($AB72,'[2]Table 37'!$B$26:$B$28,0))</f>
        <v>372.26600000000002</v>
      </c>
      <c r="O72" s="5">
        <f>INDEX('[2]Table 37'!O$26:O$28,MATCH($AB72,'[2]Table 37'!$B$26:$B$28,0))</f>
        <v>371.05799999999999</v>
      </c>
      <c r="P72" s="5">
        <f>INDEX('[2]Table 37'!P$26:P$28,MATCH($AB72,'[2]Table 37'!$B$26:$B$28,0))</f>
        <v>398.81799999999998</v>
      </c>
      <c r="Q72" s="5">
        <f>INDEX('[2]Table 37'!Q$26:Q$28,MATCH($AB72,'[2]Table 37'!$B$26:$B$28,0))</f>
        <v>421.20499999999998</v>
      </c>
      <c r="R72" s="5">
        <f>INDEX('[2]Table 37'!R$26:R$28,MATCH($AB72,'[2]Table 37'!$B$26:$B$28,0))</f>
        <v>448.88099999999997</v>
      </c>
      <c r="S72" s="5">
        <f>INDEX('[2]Table 37'!S$26:S$28,MATCH($AB72,'[2]Table 37'!$B$26:$B$28,0))</f>
        <v>481.10500000000002</v>
      </c>
      <c r="T72" s="5">
        <f>INDEX('[2]Table 37'!T$26:T$28,MATCH($AB72,'[2]Table 37'!$B$26:$B$28,0))</f>
        <v>506.11200000000002</v>
      </c>
      <c r="U72" s="5">
        <f>INDEX('[2]Table 37'!U$26:U$28,MATCH($AB72,'[2]Table 37'!$B$26:$B$28,0))</f>
        <v>520.91300000000001</v>
      </c>
      <c r="V72" s="5">
        <f>INDEX('[2]Table 37'!V$26:V$28,MATCH($AB72,'[2]Table 37'!$B$26:$B$28,0))</f>
        <v>553.66399999999999</v>
      </c>
      <c r="W72" s="5">
        <f>INDEX('[2]Table 37'!W$26:W$28,MATCH($AB72,'[2]Table 37'!$B$26:$B$28,0))</f>
        <v>567.70500000000004</v>
      </c>
      <c r="Z72" s="23" t="s">
        <v>32</v>
      </c>
      <c r="AB72" t="s">
        <v>75</v>
      </c>
    </row>
    <row r="73" spans="1:28" outlineLevel="1" x14ac:dyDescent="0.25">
      <c r="B73" s="8" t="s">
        <v>43</v>
      </c>
      <c r="C73" s="5">
        <f>INDEX('[2]Table 37'!C$38:C$40,MATCH($AB73,'[2]Table 37'!$B$38:$B$40,0))</f>
        <v>20601.666825</v>
      </c>
      <c r="D73" s="5">
        <f>INDEX('[2]Table 37'!D$38:D$40,MATCH($AB73,'[2]Table 37'!$B$38:$B$40,0))</f>
        <v>19332.737241999999</v>
      </c>
      <c r="E73" s="5">
        <f>INDEX('[2]Table 37'!E$38:E$40,MATCH($AB73,'[2]Table 37'!$B$38:$B$40,0))</f>
        <v>19184.576192</v>
      </c>
      <c r="F73" s="5">
        <f>INDEX('[2]Table 37'!F$38:F$40,MATCH($AB73,'[2]Table 37'!$B$38:$B$40,0))</f>
        <v>18387.186240999999</v>
      </c>
      <c r="G73" s="5">
        <f>INDEX('[2]Table 37'!G$38:G$40,MATCH($AB73,'[2]Table 37'!$B$38:$B$40,0))</f>
        <v>18596.713991000001</v>
      </c>
      <c r="H73" s="5">
        <f>INDEX('[2]Table 37'!H$38:H$40,MATCH($AB73,'[2]Table 37'!$B$38:$B$40,0))</f>
        <v>17714.368488</v>
      </c>
      <c r="I73" s="5">
        <f>INDEX('[2]Table 37'!I$38:I$40,MATCH($AB73,'[2]Table 37'!$B$38:$B$40,0))</f>
        <v>16115.767231</v>
      </c>
      <c r="J73" s="5">
        <f>INDEX('[2]Table 37'!J$38:J$40,MATCH($AB73,'[2]Table 37'!$B$38:$B$40,0))</f>
        <v>16355.821995</v>
      </c>
      <c r="K73" s="5">
        <f>INDEX('[2]Table 37'!K$38:K$40,MATCH($AB73,'[2]Table 37'!$B$38:$B$40,0))</f>
        <v>14666.502122</v>
      </c>
      <c r="L73" s="5">
        <f>INDEX('[2]Table 37'!L$38:L$40,MATCH($AB73,'[2]Table 37'!$B$38:$B$40,0))</f>
        <v>13947.545367999999</v>
      </c>
      <c r="M73" s="5">
        <f>INDEX('[2]Table 37'!M$38:M$40,MATCH($AB73,'[2]Table 37'!$B$38:$B$40,0))</f>
        <v>14212.716641999999</v>
      </c>
      <c r="N73" s="5">
        <f>INDEX('[2]Table 37'!N$38:N$40,MATCH($AB73,'[2]Table 37'!$B$38:$B$40,0))</f>
        <v>13265.912934</v>
      </c>
      <c r="O73" s="5">
        <f>INDEX('[2]Table 37'!O$38:O$40,MATCH($AB73,'[2]Table 37'!$B$38:$B$40,0))</f>
        <v>13841.722577</v>
      </c>
      <c r="P73" s="5">
        <f>INDEX('[2]Table 37'!P$38:P$40,MATCH($AB73,'[2]Table 37'!$B$38:$B$40,0))</f>
        <v>13434.004003</v>
      </c>
      <c r="Q73" s="5">
        <f>INDEX('[2]Table 37'!Q$38:Q$40,MATCH($AB73,'[2]Table 37'!$B$38:$B$40,0))</f>
        <v>13279.845292</v>
      </c>
      <c r="R73" s="5">
        <f>INDEX('[2]Table 37'!R$38:R$40,MATCH($AB73,'[2]Table 37'!$B$38:$B$40,0))</f>
        <v>13261.678105999999</v>
      </c>
      <c r="S73" s="5">
        <f>INDEX('[2]Table 37'!S$38:S$40,MATCH($AB73,'[2]Table 37'!$B$38:$B$40,0))</f>
        <v>13952.462121</v>
      </c>
      <c r="T73" s="5">
        <f>INDEX('[2]Table 37'!T$38:T$40,MATCH($AB73,'[2]Table 37'!$B$38:$B$40,0))</f>
        <v>13828.979281</v>
      </c>
      <c r="U73" s="5">
        <f>INDEX('[2]Table 37'!U$38:U$40,MATCH($AB73,'[2]Table 37'!$B$38:$B$40,0))</f>
        <v>14347.52693</v>
      </c>
      <c r="V73" s="5">
        <f>INDEX('[2]Table 37'!V$38:V$40,MATCH($AB73,'[2]Table 37'!$B$38:$B$40,0))</f>
        <v>13714.561722</v>
      </c>
      <c r="W73" s="5">
        <f>INDEX('[2]Table 37'!W$38:W$40,MATCH($AB73,'[2]Table 37'!$B$38:$B$40,0))</f>
        <v>12439.948205999999</v>
      </c>
      <c r="Z73" s="23" t="s">
        <v>32</v>
      </c>
      <c r="AB73" t="s">
        <v>75</v>
      </c>
    </row>
    <row r="74" spans="1:28" outlineLevel="1" x14ac:dyDescent="0.25">
      <c r="B74" s="8" t="s">
        <v>44</v>
      </c>
      <c r="C74" s="5">
        <f t="shared" ref="C74:W74" si="30">C72*C73/1000</f>
        <v>4867.1437874062503</v>
      </c>
      <c r="D74" s="5">
        <f t="shared" si="30"/>
        <v>4855.300961904848</v>
      </c>
      <c r="E74" s="5">
        <f t="shared" si="30"/>
        <v>4928.1914859295357</v>
      </c>
      <c r="F74" s="5">
        <f t="shared" si="30"/>
        <v>4901.1412669110323</v>
      </c>
      <c r="G74" s="5">
        <f t="shared" si="30"/>
        <v>5117.2763856174606</v>
      </c>
      <c r="H74" s="5">
        <f t="shared" si="30"/>
        <v>4888.3685561060393</v>
      </c>
      <c r="I74" s="5">
        <f t="shared" si="30"/>
        <v>4534.5578888553937</v>
      </c>
      <c r="J74" s="5">
        <f t="shared" si="30"/>
        <v>5004.0310277262597</v>
      </c>
      <c r="K74" s="5">
        <f t="shared" si="30"/>
        <v>4987.226714569123</v>
      </c>
      <c r="L74" s="5">
        <f t="shared" si="30"/>
        <v>4921.3774355534315</v>
      </c>
      <c r="M74" s="5">
        <f t="shared" si="30"/>
        <v>5146.7089504010401</v>
      </c>
      <c r="N74" s="5">
        <f t="shared" si="30"/>
        <v>4938.4483442884439</v>
      </c>
      <c r="O74" s="5">
        <f t="shared" si="30"/>
        <v>5136.0818959764665</v>
      </c>
      <c r="P74" s="5">
        <f t="shared" si="30"/>
        <v>5357.7226084684535</v>
      </c>
      <c r="Q74" s="5">
        <f t="shared" si="30"/>
        <v>5593.53723621686</v>
      </c>
      <c r="R74" s="5">
        <f t="shared" si="30"/>
        <v>5952.9153298993851</v>
      </c>
      <c r="S74" s="5">
        <f t="shared" si="30"/>
        <v>6712.5992887237053</v>
      </c>
      <c r="T74" s="5">
        <f t="shared" si="30"/>
        <v>6999.0123618654725</v>
      </c>
      <c r="U74" s="5">
        <f t="shared" si="30"/>
        <v>7473.8132956870904</v>
      </c>
      <c r="V74" s="5">
        <f t="shared" si="30"/>
        <v>7593.2591012494076</v>
      </c>
      <c r="W74" s="5">
        <f t="shared" si="30"/>
        <v>7062.2207962872299</v>
      </c>
    </row>
    <row r="75" spans="1:28" outlineLevel="1" x14ac:dyDescent="0.25">
      <c r="B75" s="8" t="s">
        <v>45</v>
      </c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8" outlineLevel="1" x14ac:dyDescent="0.25">
      <c r="B76" s="8" t="s">
        <v>47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8" outlineLevel="1" x14ac:dyDescent="0.25"/>
    <row r="78" spans="1:28" outlineLevel="1" x14ac:dyDescent="0.25">
      <c r="B78" s="9" t="s">
        <v>19</v>
      </c>
      <c r="C78" s="14"/>
    </row>
    <row r="79" spans="1:28" outlineLevel="1" x14ac:dyDescent="0.25">
      <c r="B79" s="4" t="s">
        <v>23</v>
      </c>
      <c r="C79" s="5">
        <f>IFERROR(INDEX('[2]Table 35'!C$14:C$19,MATCH(CAN!$B92,'[2]Table 35'!$B$14:$B$19,0))*1000,0)</f>
        <v>0</v>
      </c>
      <c r="D79" s="5">
        <f>IFERROR(INDEX('[2]Table 35'!D$14:D$19,MATCH(CAN!$B92,'[2]Table 35'!$B$14:$B$19,0))*1000,0)</f>
        <v>0</v>
      </c>
      <c r="E79" s="5">
        <f>IFERROR(INDEX('[2]Table 35'!E$14:E$19,MATCH(CAN!$B92,'[2]Table 35'!$B$14:$B$19,0))*1000,0)</f>
        <v>0</v>
      </c>
      <c r="F79" s="5">
        <f>IFERROR(INDEX('[2]Table 35'!F$14:F$19,MATCH(CAN!$B92,'[2]Table 35'!$B$14:$B$19,0))*1000,0)</f>
        <v>0</v>
      </c>
      <c r="G79" s="5">
        <f>IFERROR(INDEX('[2]Table 35'!G$14:G$19,MATCH(CAN!$B92,'[2]Table 35'!$B$14:$B$19,0))*1000,0)</f>
        <v>0</v>
      </c>
      <c r="H79" s="5">
        <f>IFERROR(INDEX('[2]Table 35'!H$14:H$19,MATCH(CAN!$B92,'[2]Table 35'!$B$14:$B$19,0))*1000,0)</f>
        <v>0</v>
      </c>
      <c r="I79" s="5">
        <f>IFERROR(INDEX('[2]Table 35'!I$14:I$19,MATCH(CAN!$B92,'[2]Table 35'!$B$14:$B$19,0))*1000,0)</f>
        <v>0</v>
      </c>
      <c r="J79" s="5">
        <f>IFERROR(INDEX('[2]Table 35'!J$14:J$19,MATCH(CAN!$B92,'[2]Table 35'!$B$14:$B$19,0))*1000,0)</f>
        <v>0</v>
      </c>
      <c r="K79" s="5">
        <f>IFERROR(INDEX('[2]Table 35'!K$14:K$19,MATCH(CAN!$B92,'[2]Table 35'!$B$14:$B$19,0))*1000,0)</f>
        <v>0</v>
      </c>
      <c r="L79" s="5">
        <f>IFERROR(INDEX('[2]Table 35'!L$14:L$19,MATCH(CAN!$B92,'[2]Table 35'!$B$14:$B$19,0))*1000,0)</f>
        <v>0</v>
      </c>
      <c r="M79" s="5">
        <f>IFERROR(INDEX('[2]Table 35'!M$14:M$19,MATCH(CAN!$B92,'[2]Table 35'!$B$14:$B$19,0))*1000,0)</f>
        <v>0</v>
      </c>
      <c r="N79" s="5">
        <f>IFERROR(INDEX('[2]Table 35'!N$14:N$19,MATCH(CAN!$B92,'[2]Table 35'!$B$14:$B$19,0))*1000,0)</f>
        <v>0</v>
      </c>
      <c r="O79" s="5">
        <f>IFERROR(INDEX('[2]Table 35'!O$14:O$19,MATCH(CAN!$B92,'[2]Table 35'!$B$14:$B$19,0))*1000,0)</f>
        <v>0</v>
      </c>
      <c r="P79" s="5">
        <f>IFERROR(INDEX('[2]Table 35'!P$14:P$19,MATCH(CAN!$B92,'[2]Table 35'!$B$14:$B$19,0))*1000,0)</f>
        <v>0</v>
      </c>
      <c r="Q79" s="5">
        <f>IFERROR(INDEX('[2]Table 35'!Q$14:Q$19,MATCH(CAN!$B92,'[2]Table 35'!$B$14:$B$19,0))*1000,0)</f>
        <v>0</v>
      </c>
      <c r="R79" s="5">
        <f>IFERROR(INDEX('[2]Table 35'!R$14:R$19,MATCH(CAN!$B92,'[2]Table 35'!$B$14:$B$19,0))*1000,0)</f>
        <v>0</v>
      </c>
      <c r="S79" s="5">
        <f>IFERROR(INDEX('[2]Table 35'!S$14:S$19,MATCH(CAN!$B92,'[2]Table 35'!$B$14:$B$19,0))*1000,0)</f>
        <v>0</v>
      </c>
      <c r="T79" s="5">
        <f>IFERROR(INDEX('[2]Table 35'!T$14:T$19,MATCH(CAN!$B92,'[2]Table 35'!$B$14:$B$19,0))*1000,0)</f>
        <v>0</v>
      </c>
      <c r="U79" s="5">
        <f>IFERROR(INDEX('[2]Table 35'!U$14:U$19,MATCH(CAN!$B92,'[2]Table 35'!$B$14:$B$19,0))*1000,0)</f>
        <v>0</v>
      </c>
      <c r="V79" s="5">
        <f>IFERROR(INDEX('[2]Table 35'!V$14:V$19,MATCH(CAN!$B92,'[2]Table 35'!$B$14:$B$19,0))*1000,0)</f>
        <v>0</v>
      </c>
      <c r="W79" s="5">
        <f>IFERROR(INDEX('[2]Table 35'!W$14:W$19,MATCH(CAN!$B92,'[2]Table 35'!$B$14:$B$19,0))*1000,0)</f>
        <v>0</v>
      </c>
      <c r="Z79" s="23" t="s">
        <v>32</v>
      </c>
    </row>
    <row r="80" spans="1:28" outlineLevel="1" x14ac:dyDescent="0.25">
      <c r="B80" s="4" t="s">
        <v>24</v>
      </c>
      <c r="C80" s="5">
        <f>IFERROR(INDEX('[2]Table 35'!C$14:C$19,MATCH(CAN!$B93,'[2]Table 35'!$B$14:$B$19,0))*1000,0)</f>
        <v>0</v>
      </c>
      <c r="D80" s="5">
        <f>IFERROR(INDEX('[2]Table 35'!D$14:D$19,MATCH(CAN!$B93,'[2]Table 35'!$B$14:$B$19,0))*1000,0)</f>
        <v>0</v>
      </c>
      <c r="E80" s="5">
        <f>IFERROR(INDEX('[2]Table 35'!E$14:E$19,MATCH(CAN!$B93,'[2]Table 35'!$B$14:$B$19,0))*1000,0)</f>
        <v>0</v>
      </c>
      <c r="F80" s="5">
        <f>IFERROR(INDEX('[2]Table 35'!F$14:F$19,MATCH(CAN!$B93,'[2]Table 35'!$B$14:$B$19,0))*1000,0)</f>
        <v>0</v>
      </c>
      <c r="G80" s="5">
        <f>IFERROR(INDEX('[2]Table 35'!G$14:G$19,MATCH(CAN!$B93,'[2]Table 35'!$B$14:$B$19,0))*1000,0)</f>
        <v>0</v>
      </c>
      <c r="H80" s="5">
        <f>IFERROR(INDEX('[2]Table 35'!H$14:H$19,MATCH(CAN!$B93,'[2]Table 35'!$B$14:$B$19,0))*1000,0)</f>
        <v>0</v>
      </c>
      <c r="I80" s="5">
        <f>IFERROR(INDEX('[2]Table 35'!I$14:I$19,MATCH(CAN!$B93,'[2]Table 35'!$B$14:$B$19,0))*1000,0)</f>
        <v>0</v>
      </c>
      <c r="J80" s="5">
        <f>IFERROR(INDEX('[2]Table 35'!J$14:J$19,MATCH(CAN!$B93,'[2]Table 35'!$B$14:$B$19,0))*1000,0)</f>
        <v>0</v>
      </c>
      <c r="K80" s="5">
        <f>IFERROR(INDEX('[2]Table 35'!K$14:K$19,MATCH(CAN!$B93,'[2]Table 35'!$B$14:$B$19,0))*1000,0)</f>
        <v>0</v>
      </c>
      <c r="L80" s="5">
        <f>IFERROR(INDEX('[2]Table 35'!L$14:L$19,MATCH(CAN!$B93,'[2]Table 35'!$B$14:$B$19,0))*1000,0)</f>
        <v>0</v>
      </c>
      <c r="M80" s="5">
        <f>IFERROR(INDEX('[2]Table 35'!M$14:M$19,MATCH(CAN!$B93,'[2]Table 35'!$B$14:$B$19,0))*1000,0)</f>
        <v>0</v>
      </c>
      <c r="N80" s="5">
        <f>IFERROR(INDEX('[2]Table 35'!N$14:N$19,MATCH(CAN!$B93,'[2]Table 35'!$B$14:$B$19,0))*1000,0)</f>
        <v>0</v>
      </c>
      <c r="O80" s="5">
        <f>IFERROR(INDEX('[2]Table 35'!O$14:O$19,MATCH(CAN!$B93,'[2]Table 35'!$B$14:$B$19,0))*1000,0)</f>
        <v>0</v>
      </c>
      <c r="P80" s="5">
        <f>IFERROR(INDEX('[2]Table 35'!P$14:P$19,MATCH(CAN!$B93,'[2]Table 35'!$B$14:$B$19,0))*1000,0)</f>
        <v>0</v>
      </c>
      <c r="Q80" s="5">
        <f>IFERROR(INDEX('[2]Table 35'!Q$14:Q$19,MATCH(CAN!$B93,'[2]Table 35'!$B$14:$B$19,0))*1000,0)</f>
        <v>0</v>
      </c>
      <c r="R80" s="5">
        <f>IFERROR(INDEX('[2]Table 35'!R$14:R$19,MATCH(CAN!$B93,'[2]Table 35'!$B$14:$B$19,0))*1000,0)</f>
        <v>0</v>
      </c>
      <c r="S80" s="5">
        <f>IFERROR(INDEX('[2]Table 35'!S$14:S$19,MATCH(CAN!$B93,'[2]Table 35'!$B$14:$B$19,0))*1000,0)</f>
        <v>0</v>
      </c>
      <c r="T80" s="5">
        <f>IFERROR(INDEX('[2]Table 35'!T$14:T$19,MATCH(CAN!$B93,'[2]Table 35'!$B$14:$B$19,0))*1000,0)</f>
        <v>0</v>
      </c>
      <c r="U80" s="5">
        <f>IFERROR(INDEX('[2]Table 35'!U$14:U$19,MATCH(CAN!$B93,'[2]Table 35'!$B$14:$B$19,0))*1000,0)</f>
        <v>0</v>
      </c>
      <c r="V80" s="5">
        <f>IFERROR(INDEX('[2]Table 35'!V$14:V$19,MATCH(CAN!$B93,'[2]Table 35'!$B$14:$B$19,0))*1000,0)</f>
        <v>0</v>
      </c>
      <c r="W80" s="5">
        <f>IFERROR(INDEX('[2]Table 35'!W$14:W$19,MATCH(CAN!$B93,'[2]Table 35'!$B$14:$B$19,0))*1000,0)</f>
        <v>0</v>
      </c>
      <c r="Z80" s="23" t="s">
        <v>32</v>
      </c>
    </row>
    <row r="81" spans="2:26" outlineLevel="1" x14ac:dyDescent="0.25">
      <c r="B81" s="4" t="s">
        <v>21</v>
      </c>
      <c r="C81" s="5">
        <f>IFERROR(INDEX('[2]Table 35'!C$14:C$19,MATCH(CAN!$B94,'[2]Table 35'!$B$14:$B$19,0))*1000,0)</f>
        <v>956.24</v>
      </c>
      <c r="D81" s="5">
        <f>IFERROR(INDEX('[2]Table 35'!D$14:D$19,MATCH(CAN!$B94,'[2]Table 35'!$B$14:$B$19,0))*1000,0)</f>
        <v>1157.21</v>
      </c>
      <c r="E81" s="5">
        <f>IFERROR(INDEX('[2]Table 35'!E$14:E$19,MATCH(CAN!$B94,'[2]Table 35'!$B$14:$B$19,0))*1000,0)</f>
        <v>1192.9940000000001</v>
      </c>
      <c r="F81" s="5">
        <f>IFERROR(INDEX('[2]Table 35'!F$14:F$19,MATCH(CAN!$B94,'[2]Table 35'!$B$14:$B$19,0))*1000,0)</f>
        <v>1140.5369999999998</v>
      </c>
      <c r="G81" s="5">
        <f>IFERROR(INDEX('[2]Table 35'!G$14:G$19,MATCH(CAN!$B94,'[2]Table 35'!$B$14:$B$19,0))*1000,0)</f>
        <v>954.33199999999999</v>
      </c>
      <c r="H81" s="5">
        <f>IFERROR(INDEX('[2]Table 35'!H$14:H$19,MATCH(CAN!$B94,'[2]Table 35'!$B$14:$B$19,0))*1000,0)</f>
        <v>917.74599999999998</v>
      </c>
      <c r="I81" s="5">
        <f>IFERROR(INDEX('[2]Table 35'!I$14:I$19,MATCH(CAN!$B94,'[2]Table 35'!$B$14:$B$19,0))*1000,0)</f>
        <v>191.33700000000002</v>
      </c>
      <c r="J81" s="5">
        <f>IFERROR(INDEX('[2]Table 35'!J$14:J$19,MATCH(CAN!$B94,'[2]Table 35'!$B$14:$B$19,0))*1000,0)</f>
        <v>217.346</v>
      </c>
      <c r="K81" s="5">
        <f>IFERROR(INDEX('[2]Table 35'!K$14:K$19,MATCH(CAN!$B94,'[2]Table 35'!$B$14:$B$19,0))*1000,0)</f>
        <v>256.13799999999998</v>
      </c>
      <c r="L81" s="5">
        <f>IFERROR(INDEX('[2]Table 35'!L$14:L$19,MATCH(CAN!$B94,'[2]Table 35'!$B$14:$B$19,0))*1000,0)</f>
        <v>221.89099999999999</v>
      </c>
      <c r="M81" s="5">
        <f>IFERROR(INDEX('[2]Table 35'!M$14:M$19,MATCH(CAN!$B94,'[2]Table 35'!$B$14:$B$19,0))*1000,0)</f>
        <v>229.41900000000001</v>
      </c>
      <c r="N81" s="5">
        <f>IFERROR(INDEX('[2]Table 35'!N$14:N$19,MATCH(CAN!$B94,'[2]Table 35'!$B$14:$B$19,0))*1000,0)</f>
        <v>223.14600000000002</v>
      </c>
      <c r="O81" s="5">
        <f>IFERROR(INDEX('[2]Table 35'!O$14:O$19,MATCH(CAN!$B94,'[2]Table 35'!$B$14:$B$19,0))*1000,0)</f>
        <v>232.059</v>
      </c>
      <c r="P81" s="5">
        <f>IFERROR(INDEX('[2]Table 35'!P$14:P$19,MATCH(CAN!$B94,'[2]Table 35'!$B$14:$B$19,0))*1000,0)</f>
        <v>281.42499999999995</v>
      </c>
      <c r="Q81" s="5">
        <f>IFERROR(INDEX('[2]Table 35'!Q$14:Q$19,MATCH(CAN!$B94,'[2]Table 35'!$B$14:$B$19,0))*1000,0)</f>
        <v>322.517</v>
      </c>
      <c r="R81" s="5">
        <f>IFERROR(INDEX('[2]Table 35'!R$14:R$19,MATCH(CAN!$B94,'[2]Table 35'!$B$14:$B$19,0))*1000,0)</f>
        <v>383.904</v>
      </c>
      <c r="S81" s="5">
        <f>IFERROR(INDEX('[2]Table 35'!S$14:S$19,MATCH(CAN!$B94,'[2]Table 35'!$B$14:$B$19,0))*1000,0)</f>
        <v>470.84500000000003</v>
      </c>
      <c r="T81" s="5">
        <f>IFERROR(INDEX('[2]Table 35'!T$14:T$19,MATCH(CAN!$B94,'[2]Table 35'!$B$14:$B$19,0))*1000,0)</f>
        <v>526.47400000000005</v>
      </c>
      <c r="U81" s="5">
        <f>IFERROR(INDEX('[2]Table 35'!U$14:U$19,MATCH(CAN!$B94,'[2]Table 35'!$B$14:$B$19,0))*1000,0)</f>
        <v>618.24900000000002</v>
      </c>
      <c r="V81" s="5">
        <f>IFERROR(INDEX('[2]Table 35'!V$14:V$19,MATCH(CAN!$B94,'[2]Table 35'!$B$14:$B$19,0))*1000,0)</f>
        <v>665.60799999999995</v>
      </c>
      <c r="W81" s="5">
        <f>IFERROR(INDEX('[2]Table 35'!W$14:W$19,MATCH(CAN!$B94,'[2]Table 35'!$B$14:$B$19,0))*1000,0)</f>
        <v>726.02300000000002</v>
      </c>
      <c r="Z81" s="23" t="s">
        <v>32</v>
      </c>
    </row>
    <row r="82" spans="2:26" outlineLevel="1" x14ac:dyDescent="0.25">
      <c r="B82" s="4" t="s">
        <v>26</v>
      </c>
      <c r="C82" s="5">
        <f>IFERROR(INDEX('[2]Table 35'!C$14:C$19,MATCH(CAN!$B95,'[2]Table 35'!$B$14:$B$19,0))*1000,0)</f>
        <v>0</v>
      </c>
      <c r="D82" s="5">
        <f>IFERROR(INDEX('[2]Table 35'!D$14:D$19,MATCH(CAN!$B95,'[2]Table 35'!$B$14:$B$19,0))*1000,0)</f>
        <v>0</v>
      </c>
      <c r="E82" s="5">
        <f>IFERROR(INDEX('[2]Table 35'!E$14:E$19,MATCH(CAN!$B95,'[2]Table 35'!$B$14:$B$19,0))*1000,0)</f>
        <v>0</v>
      </c>
      <c r="F82" s="5">
        <f>IFERROR(INDEX('[2]Table 35'!F$14:F$19,MATCH(CAN!$B95,'[2]Table 35'!$B$14:$B$19,0))*1000,0)</f>
        <v>0</v>
      </c>
      <c r="G82" s="5">
        <f>IFERROR(INDEX('[2]Table 35'!G$14:G$19,MATCH(CAN!$B95,'[2]Table 35'!$B$14:$B$19,0))*1000,0)</f>
        <v>0</v>
      </c>
      <c r="H82" s="5">
        <f>IFERROR(INDEX('[2]Table 35'!H$14:H$19,MATCH(CAN!$B95,'[2]Table 35'!$B$14:$B$19,0))*1000,0)</f>
        <v>0</v>
      </c>
      <c r="I82" s="5">
        <f>IFERROR(INDEX('[2]Table 35'!I$14:I$19,MATCH(CAN!$B95,'[2]Table 35'!$B$14:$B$19,0))*1000,0)</f>
        <v>0</v>
      </c>
      <c r="J82" s="5">
        <f>IFERROR(INDEX('[2]Table 35'!J$14:J$19,MATCH(CAN!$B95,'[2]Table 35'!$B$14:$B$19,0))*1000,0)</f>
        <v>0</v>
      </c>
      <c r="K82" s="5">
        <f>IFERROR(INDEX('[2]Table 35'!K$14:K$19,MATCH(CAN!$B95,'[2]Table 35'!$B$14:$B$19,0))*1000,0)</f>
        <v>0</v>
      </c>
      <c r="L82" s="5">
        <f>IFERROR(INDEX('[2]Table 35'!L$14:L$19,MATCH(CAN!$B95,'[2]Table 35'!$B$14:$B$19,0))*1000,0)</f>
        <v>0</v>
      </c>
      <c r="M82" s="5">
        <f>IFERROR(INDEX('[2]Table 35'!M$14:M$19,MATCH(CAN!$B95,'[2]Table 35'!$B$14:$B$19,0))*1000,0)</f>
        <v>0</v>
      </c>
      <c r="N82" s="5">
        <f>IFERROR(INDEX('[2]Table 35'!N$14:N$19,MATCH(CAN!$B95,'[2]Table 35'!$B$14:$B$19,0))*1000,0)</f>
        <v>0</v>
      </c>
      <c r="O82" s="5">
        <f>IFERROR(INDEX('[2]Table 35'!O$14:O$19,MATCH(CAN!$B95,'[2]Table 35'!$B$14:$B$19,0))*1000,0)</f>
        <v>0</v>
      </c>
      <c r="P82" s="5">
        <f>IFERROR(INDEX('[2]Table 35'!P$14:P$19,MATCH(CAN!$B95,'[2]Table 35'!$B$14:$B$19,0))*1000,0)</f>
        <v>0</v>
      </c>
      <c r="Q82" s="5">
        <f>IFERROR(INDEX('[2]Table 35'!Q$14:Q$19,MATCH(CAN!$B95,'[2]Table 35'!$B$14:$B$19,0))*1000,0)</f>
        <v>0</v>
      </c>
      <c r="R82" s="5">
        <f>IFERROR(INDEX('[2]Table 35'!R$14:R$19,MATCH(CAN!$B95,'[2]Table 35'!$B$14:$B$19,0))*1000,0)</f>
        <v>0</v>
      </c>
      <c r="S82" s="5">
        <f>IFERROR(INDEX('[2]Table 35'!S$14:S$19,MATCH(CAN!$B95,'[2]Table 35'!$B$14:$B$19,0))*1000,0)</f>
        <v>0</v>
      </c>
      <c r="T82" s="5">
        <f>IFERROR(INDEX('[2]Table 35'!T$14:T$19,MATCH(CAN!$B95,'[2]Table 35'!$B$14:$B$19,0))*1000,0)</f>
        <v>0</v>
      </c>
      <c r="U82" s="5">
        <f>IFERROR(INDEX('[2]Table 35'!U$14:U$19,MATCH(CAN!$B95,'[2]Table 35'!$B$14:$B$19,0))*1000,0)</f>
        <v>0</v>
      </c>
      <c r="V82" s="5">
        <f>IFERROR(INDEX('[2]Table 35'!V$14:V$19,MATCH(CAN!$B95,'[2]Table 35'!$B$14:$B$19,0))*1000,0)</f>
        <v>0</v>
      </c>
      <c r="W82" s="5">
        <f>IFERROR(INDEX('[2]Table 35'!W$14:W$19,MATCH(CAN!$B95,'[2]Table 35'!$B$14:$B$19,0))*1000,0)</f>
        <v>0</v>
      </c>
      <c r="Z82" s="23" t="s">
        <v>32</v>
      </c>
    </row>
    <row r="83" spans="2:26" outlineLevel="1" x14ac:dyDescent="0.25">
      <c r="B83" s="4" t="s">
        <v>25</v>
      </c>
      <c r="C83" s="5">
        <f>IFERROR(INDEX('[2]Table 35'!C$14:C$19,MATCH(CAN!$B96,'[2]Table 35'!$B$14:$B$19,0))*1000,0)</f>
        <v>18310.498</v>
      </c>
      <c r="D83" s="5">
        <f>IFERROR(INDEX('[2]Table 35'!D$14:D$19,MATCH(CAN!$B96,'[2]Table 35'!$B$14:$B$19,0))*1000,0)</f>
        <v>17831.052</v>
      </c>
      <c r="E83" s="5">
        <f>IFERROR(INDEX('[2]Table 35'!E$14:E$19,MATCH(CAN!$B96,'[2]Table 35'!$B$14:$B$19,0))*1000,0)</f>
        <v>18333.635999999999</v>
      </c>
      <c r="F83" s="5">
        <f>IFERROR(INDEX('[2]Table 35'!F$14:F$19,MATCH(CAN!$B96,'[2]Table 35'!$B$14:$B$19,0))*1000,0)</f>
        <v>18493.98</v>
      </c>
      <c r="G83" s="5">
        <f>IFERROR(INDEX('[2]Table 35'!G$14:G$19,MATCH(CAN!$B96,'[2]Table 35'!$B$14:$B$19,0))*1000,0)</f>
        <v>19687.481</v>
      </c>
      <c r="H83" s="5">
        <f>IFERROR(INDEX('[2]Table 35'!H$14:H$19,MATCH(CAN!$B96,'[2]Table 35'!$B$14:$B$19,0))*1000,0)</f>
        <v>18909.317999999999</v>
      </c>
      <c r="I83" s="5">
        <f>IFERROR(INDEX('[2]Table 35'!I$14:I$19,MATCH(CAN!$B96,'[2]Table 35'!$B$14:$B$19,0))*1000,0)</f>
        <v>17684.258000000002</v>
      </c>
      <c r="J83" s="5">
        <f>IFERROR(INDEX('[2]Table 35'!J$14:J$19,MATCH(CAN!$B96,'[2]Table 35'!$B$14:$B$19,0))*1000,0)</f>
        <v>18915.736000000001</v>
      </c>
      <c r="K83" s="5">
        <f>IFERROR(INDEX('[2]Table 35'!K$14:K$19,MATCH(CAN!$B96,'[2]Table 35'!$B$14:$B$19,0))*1000,0)</f>
        <v>18274.384999999998</v>
      </c>
      <c r="L83" s="5">
        <f>IFERROR(INDEX('[2]Table 35'!L$14:L$19,MATCH(CAN!$B96,'[2]Table 35'!$B$14:$B$19,0))*1000,0)</f>
        <v>18722.961000000003</v>
      </c>
      <c r="M83" s="5">
        <f>IFERROR(INDEX('[2]Table 35'!M$14:M$19,MATCH(CAN!$B96,'[2]Table 35'!$B$14:$B$19,0))*1000,0)</f>
        <v>18669.203000000001</v>
      </c>
      <c r="N83" s="5">
        <f>IFERROR(INDEX('[2]Table 35'!N$14:N$19,MATCH(CAN!$B96,'[2]Table 35'!$B$14:$B$19,0))*1000,0)</f>
        <v>17706.695</v>
      </c>
      <c r="O83" s="5">
        <f>IFERROR(INDEX('[2]Table 35'!O$14:O$19,MATCH(CAN!$B96,'[2]Table 35'!$B$14:$B$19,0))*1000,0)</f>
        <v>18387.968999999997</v>
      </c>
      <c r="P83" s="5">
        <f>IFERROR(INDEX('[2]Table 35'!P$14:P$19,MATCH(CAN!$B96,'[2]Table 35'!$B$14:$B$19,0))*1000,0)</f>
        <v>19315.529000000002</v>
      </c>
      <c r="Q83" s="5">
        <f>IFERROR(INDEX('[2]Table 35'!Q$14:Q$19,MATCH(CAN!$B96,'[2]Table 35'!$B$14:$B$19,0))*1000,0)</f>
        <v>20253.498</v>
      </c>
      <c r="R83" s="5">
        <f>IFERROR(INDEX('[2]Table 35'!R$14:R$19,MATCH(CAN!$B96,'[2]Table 35'!$B$14:$B$19,0))*1000,0)</f>
        <v>22133.557000000001</v>
      </c>
      <c r="S83" s="5">
        <f>IFERROR(INDEX('[2]Table 35'!S$14:S$19,MATCH(CAN!$B96,'[2]Table 35'!$B$14:$B$19,0))*1000,0)</f>
        <v>24991.479000000003</v>
      </c>
      <c r="T83" s="5">
        <f>IFERROR(INDEX('[2]Table 35'!T$14:T$19,MATCH(CAN!$B96,'[2]Table 35'!$B$14:$B$19,0))*1000,0)</f>
        <v>25717.399000000001</v>
      </c>
      <c r="U83" s="5">
        <f>IFERROR(INDEX('[2]Table 35'!U$14:U$19,MATCH(CAN!$B96,'[2]Table 35'!$B$14:$B$19,0))*1000,0)</f>
        <v>26604.725999999999</v>
      </c>
      <c r="V83" s="5">
        <f>IFERROR(INDEX('[2]Table 35'!V$14:V$19,MATCH(CAN!$B96,'[2]Table 35'!$B$14:$B$19,0))*1000,0)</f>
        <v>26616.357</v>
      </c>
      <c r="W83" s="5">
        <f>IFERROR(INDEX('[2]Table 35'!W$14:W$19,MATCH(CAN!$B96,'[2]Table 35'!$B$14:$B$19,0))*1000,0)</f>
        <v>24641.71</v>
      </c>
      <c r="Z83" s="23" t="s">
        <v>32</v>
      </c>
    </row>
    <row r="84" spans="2:26" outlineLevel="1" x14ac:dyDescent="0.25">
      <c r="B84" s="4" t="s">
        <v>0</v>
      </c>
      <c r="C84" s="5">
        <f>IFERROR(INDEX('[2]Table 35'!C$14:C$19,MATCH(CAN!$B97,'[2]Table 35'!$B$14:$B$19,0))*1000,0)</f>
        <v>0</v>
      </c>
      <c r="D84" s="5">
        <f>IFERROR(INDEX('[2]Table 35'!D$14:D$19,MATCH(CAN!$B97,'[2]Table 35'!$B$14:$B$19,0))*1000,0)</f>
        <v>0</v>
      </c>
      <c r="E84" s="5">
        <f>IFERROR(INDEX('[2]Table 35'!E$14:E$19,MATCH(CAN!$B97,'[2]Table 35'!$B$14:$B$19,0))*1000,0)</f>
        <v>0</v>
      </c>
      <c r="F84" s="5">
        <f>IFERROR(INDEX('[2]Table 35'!F$14:F$19,MATCH(CAN!$B97,'[2]Table 35'!$B$14:$B$19,0))*1000,0)</f>
        <v>0</v>
      </c>
      <c r="G84" s="5">
        <f>IFERROR(INDEX('[2]Table 35'!G$14:G$19,MATCH(CAN!$B97,'[2]Table 35'!$B$14:$B$19,0))*1000,0)</f>
        <v>0</v>
      </c>
      <c r="H84" s="5">
        <f>IFERROR(INDEX('[2]Table 35'!H$14:H$19,MATCH(CAN!$B97,'[2]Table 35'!$B$14:$B$19,0))*1000,0)</f>
        <v>0</v>
      </c>
      <c r="I84" s="5">
        <f>IFERROR(INDEX('[2]Table 35'!I$14:I$19,MATCH(CAN!$B97,'[2]Table 35'!$B$14:$B$19,0))*1000,0)</f>
        <v>0</v>
      </c>
      <c r="J84" s="5">
        <f>IFERROR(INDEX('[2]Table 35'!J$14:J$19,MATCH(CAN!$B97,'[2]Table 35'!$B$14:$B$19,0))*1000,0)</f>
        <v>0</v>
      </c>
      <c r="K84" s="5">
        <f>IFERROR(INDEX('[2]Table 35'!K$14:K$19,MATCH(CAN!$B97,'[2]Table 35'!$B$14:$B$19,0))*1000,0)</f>
        <v>0</v>
      </c>
      <c r="L84" s="5">
        <f>IFERROR(INDEX('[2]Table 35'!L$14:L$19,MATCH(CAN!$B97,'[2]Table 35'!$B$14:$B$19,0))*1000,0)</f>
        <v>0</v>
      </c>
      <c r="M84" s="5">
        <f>IFERROR(INDEX('[2]Table 35'!M$14:M$19,MATCH(CAN!$B97,'[2]Table 35'!$B$14:$B$19,0))*1000,0)</f>
        <v>664.51499999999999</v>
      </c>
      <c r="N84" s="5">
        <f>IFERROR(INDEX('[2]Table 35'!N$14:N$19,MATCH(CAN!$B97,'[2]Table 35'!$B$14:$B$19,0))*1000,0)</f>
        <v>753.18399999999997</v>
      </c>
      <c r="O84" s="5">
        <f>IFERROR(INDEX('[2]Table 35'!O$14:O$19,MATCH(CAN!$B97,'[2]Table 35'!$B$14:$B$19,0))*1000,0)</f>
        <v>728.03099999999995</v>
      </c>
      <c r="P84" s="5">
        <f>IFERROR(INDEX('[2]Table 35'!P$14:P$19,MATCH(CAN!$B97,'[2]Table 35'!$B$14:$B$19,0))*1000,0)</f>
        <v>689.74599999999998</v>
      </c>
      <c r="Q84" s="5">
        <f>IFERROR(INDEX('[2]Table 35'!Q$14:Q$19,MATCH(CAN!$B97,'[2]Table 35'!$B$14:$B$19,0))*1000,0)</f>
        <v>740.875</v>
      </c>
      <c r="R84" s="5">
        <f>IFERROR(INDEX('[2]Table 35'!R$14:R$19,MATCH(CAN!$B97,'[2]Table 35'!$B$14:$B$19,0))*1000,0)</f>
        <v>0</v>
      </c>
      <c r="S84" s="5">
        <f>IFERROR(INDEX('[2]Table 35'!S$14:S$19,MATCH(CAN!$B97,'[2]Table 35'!$B$14:$B$19,0))*1000,0)</f>
        <v>0</v>
      </c>
      <c r="T84" s="5">
        <f>IFERROR(INDEX('[2]Table 35'!T$14:T$19,MATCH(CAN!$B97,'[2]Table 35'!$B$14:$B$19,0))*1000,0)</f>
        <v>0</v>
      </c>
      <c r="U84" s="5">
        <f>IFERROR(INDEX('[2]Table 35'!U$14:U$19,MATCH(CAN!$B97,'[2]Table 35'!$B$14:$B$19,0))*1000,0)</f>
        <v>0</v>
      </c>
      <c r="V84" s="5">
        <f>IFERROR(INDEX('[2]Table 35'!V$14:V$19,MATCH(CAN!$B97,'[2]Table 35'!$B$14:$B$19,0))*1000,0)</f>
        <v>0</v>
      </c>
      <c r="W84" s="5">
        <f>IFERROR(INDEX('[2]Table 35'!W$14:W$19,MATCH(CAN!$B97,'[2]Table 35'!$B$14:$B$19,0))*1000,0)</f>
        <v>0</v>
      </c>
      <c r="Z84" s="23" t="s">
        <v>32</v>
      </c>
    </row>
    <row r="85" spans="2:26" outlineLevel="1" x14ac:dyDescent="0.25">
      <c r="B85" s="4" t="s">
        <v>27</v>
      </c>
      <c r="C85" s="5">
        <f>IFERROR(INDEX('[2]Table 35'!C$14:C$19,MATCH(CAN!$B98,'[2]Table 35'!$B$14:$B$19,0))*1000,0)</f>
        <v>0</v>
      </c>
      <c r="D85" s="5">
        <f>IFERROR(INDEX('[2]Table 35'!D$14:D$19,MATCH(CAN!$B98,'[2]Table 35'!$B$14:$B$19,0))*1000,0)</f>
        <v>0</v>
      </c>
      <c r="E85" s="5">
        <f>IFERROR(INDEX('[2]Table 35'!E$14:E$19,MATCH(CAN!$B98,'[2]Table 35'!$B$14:$B$19,0))*1000,0)</f>
        <v>0</v>
      </c>
      <c r="F85" s="5">
        <f>IFERROR(INDEX('[2]Table 35'!F$14:F$19,MATCH(CAN!$B98,'[2]Table 35'!$B$14:$B$19,0))*1000,0)</f>
        <v>0</v>
      </c>
      <c r="G85" s="5">
        <f>IFERROR(INDEX('[2]Table 35'!G$14:G$19,MATCH(CAN!$B98,'[2]Table 35'!$B$14:$B$19,0))*1000,0)</f>
        <v>0</v>
      </c>
      <c r="H85" s="5">
        <f>IFERROR(INDEX('[2]Table 35'!H$14:H$19,MATCH(CAN!$B98,'[2]Table 35'!$B$14:$B$19,0))*1000,0)</f>
        <v>0</v>
      </c>
      <c r="I85" s="5">
        <f>IFERROR(INDEX('[2]Table 35'!I$14:I$19,MATCH(CAN!$B98,'[2]Table 35'!$B$14:$B$19,0))*1000,0)</f>
        <v>0</v>
      </c>
      <c r="J85" s="5">
        <f>IFERROR(INDEX('[2]Table 35'!J$14:J$19,MATCH(CAN!$B98,'[2]Table 35'!$B$14:$B$19,0))*1000,0)</f>
        <v>0</v>
      </c>
      <c r="K85" s="5">
        <f>IFERROR(INDEX('[2]Table 35'!K$14:K$19,MATCH(CAN!$B98,'[2]Table 35'!$B$14:$B$19,0))*1000,0)</f>
        <v>0</v>
      </c>
      <c r="L85" s="5">
        <f>IFERROR(INDEX('[2]Table 35'!L$14:L$19,MATCH(CAN!$B98,'[2]Table 35'!$B$14:$B$19,0))*1000,0)</f>
        <v>0</v>
      </c>
      <c r="M85" s="5">
        <f>IFERROR(INDEX('[2]Table 35'!M$14:M$19,MATCH(CAN!$B98,'[2]Table 35'!$B$14:$B$19,0))*1000,0)</f>
        <v>0</v>
      </c>
      <c r="N85" s="5">
        <f>IFERROR(INDEX('[2]Table 35'!N$14:N$19,MATCH(CAN!$B98,'[2]Table 35'!$B$14:$B$19,0))*1000,0)</f>
        <v>0</v>
      </c>
      <c r="O85" s="5">
        <f>IFERROR(INDEX('[2]Table 35'!O$14:O$19,MATCH(CAN!$B98,'[2]Table 35'!$B$14:$B$19,0))*1000,0)</f>
        <v>0</v>
      </c>
      <c r="P85" s="5">
        <f>IFERROR(INDEX('[2]Table 35'!P$14:P$19,MATCH(CAN!$B98,'[2]Table 35'!$B$14:$B$19,0))*1000,0)</f>
        <v>0</v>
      </c>
      <c r="Q85" s="5">
        <f>IFERROR(INDEX('[2]Table 35'!Q$14:Q$19,MATCH(CAN!$B98,'[2]Table 35'!$B$14:$B$19,0))*1000,0)</f>
        <v>0</v>
      </c>
      <c r="R85" s="5">
        <f>IFERROR(INDEX('[2]Table 35'!R$14:R$19,MATCH(CAN!$B98,'[2]Table 35'!$B$14:$B$19,0))*1000,0)</f>
        <v>0</v>
      </c>
      <c r="S85" s="5">
        <f>IFERROR(INDEX('[2]Table 35'!S$14:S$19,MATCH(CAN!$B98,'[2]Table 35'!$B$14:$B$19,0))*1000,0)</f>
        <v>0</v>
      </c>
      <c r="T85" s="5">
        <f>IFERROR(INDEX('[2]Table 35'!T$14:T$19,MATCH(CAN!$B98,'[2]Table 35'!$B$14:$B$19,0))*1000,0)</f>
        <v>0</v>
      </c>
      <c r="U85" s="5">
        <f>IFERROR(INDEX('[2]Table 35'!U$14:U$19,MATCH(CAN!$B98,'[2]Table 35'!$B$14:$B$19,0))*1000,0)</f>
        <v>0</v>
      </c>
      <c r="V85" s="5">
        <f>IFERROR(INDEX('[2]Table 35'!V$14:V$19,MATCH(CAN!$B98,'[2]Table 35'!$B$14:$B$19,0))*1000,0)</f>
        <v>0</v>
      </c>
      <c r="W85" s="5">
        <f>IFERROR(INDEX('[2]Table 35'!W$14:W$19,MATCH(CAN!$B98,'[2]Table 35'!$B$14:$B$19,0))*1000,0)</f>
        <v>0</v>
      </c>
      <c r="Z85" s="23" t="s">
        <v>32</v>
      </c>
    </row>
    <row r="86" spans="2:26" outlineLevel="1" x14ac:dyDescent="0.25">
      <c r="B86" s="4" t="s">
        <v>28</v>
      </c>
      <c r="C86" s="5">
        <f>IFERROR(INDEX('[2]Table 35'!C$14:C$19,MATCH(CAN!$B99,'[2]Table 35'!$B$14:$B$19,0))*1000,0)</f>
        <v>17.465999999999998</v>
      </c>
      <c r="D86" s="5">
        <f>IFERROR(INDEX('[2]Table 35'!D$14:D$19,MATCH(CAN!$B99,'[2]Table 35'!$B$14:$B$19,0))*1000,0)</f>
        <v>10.7</v>
      </c>
      <c r="E86" s="5">
        <f>IFERROR(INDEX('[2]Table 35'!E$14:E$19,MATCH(CAN!$B99,'[2]Table 35'!$B$14:$B$19,0))*1000,0)</f>
        <v>6.88</v>
      </c>
      <c r="F86" s="5">
        <f>IFERROR(INDEX('[2]Table 35'!F$14:F$19,MATCH(CAN!$B99,'[2]Table 35'!$B$14:$B$19,0))*1000,0)</f>
        <v>7.181</v>
      </c>
      <c r="G86" s="5">
        <f>IFERROR(INDEX('[2]Table 35'!G$14:G$19,MATCH(CAN!$B99,'[2]Table 35'!$B$14:$B$19,0))*1000,0)</f>
        <v>7.4130000000000003</v>
      </c>
      <c r="H86" s="5">
        <f>IFERROR(INDEX('[2]Table 35'!H$14:H$19,MATCH(CAN!$B99,'[2]Table 35'!$B$14:$B$19,0))*1000,0)</f>
        <v>8.36</v>
      </c>
      <c r="I86" s="5">
        <f>IFERROR(INDEX('[2]Table 35'!I$14:I$19,MATCH(CAN!$B99,'[2]Table 35'!$B$14:$B$19,0))*1000,0)</f>
        <v>20.074000000000002</v>
      </c>
      <c r="J86" s="5">
        <f>IFERROR(INDEX('[2]Table 35'!J$14:J$19,MATCH(CAN!$B99,'[2]Table 35'!$B$14:$B$19,0))*1000,0)</f>
        <v>19.588999999999999</v>
      </c>
      <c r="K86" s="5">
        <f>IFERROR(INDEX('[2]Table 35'!K$14:K$19,MATCH(CAN!$B99,'[2]Table 35'!$B$14:$B$19,0))*1000,0)</f>
        <v>21.426000000000002</v>
      </c>
      <c r="L86" s="5">
        <f>IFERROR(INDEX('[2]Table 35'!L$14:L$19,MATCH(CAN!$B99,'[2]Table 35'!$B$14:$B$19,0))*1000,0)</f>
        <v>24.460999999999999</v>
      </c>
      <c r="M86" s="5">
        <f>IFERROR(INDEX('[2]Table 35'!M$14:M$19,MATCH(CAN!$B99,'[2]Table 35'!$B$14:$B$19,0))*1000,0)</f>
        <v>40.410000000000004</v>
      </c>
      <c r="N86" s="5">
        <f>IFERROR(INDEX('[2]Table 35'!N$14:N$19,MATCH(CAN!$B99,'[2]Table 35'!$B$14:$B$19,0))*1000,0)</f>
        <v>76.186000000000007</v>
      </c>
      <c r="O86" s="5">
        <f>IFERROR(INDEX('[2]Table 35'!O$14:O$19,MATCH(CAN!$B99,'[2]Table 35'!$B$14:$B$19,0))*1000,0)</f>
        <v>82.762</v>
      </c>
      <c r="P86" s="5">
        <f>IFERROR(INDEX('[2]Table 35'!P$14:P$19,MATCH(CAN!$B99,'[2]Table 35'!$B$14:$B$19,0))*1000,0)</f>
        <v>68.056000000000012</v>
      </c>
      <c r="Q86" s="5">
        <f>IFERROR(INDEX('[2]Table 35'!Q$14:Q$19,MATCH(CAN!$B99,'[2]Table 35'!$B$14:$B$19,0))*1000,0)</f>
        <v>68.484000000000009</v>
      </c>
      <c r="R86" s="5">
        <f>IFERROR(INDEX('[2]Table 35'!R$14:R$19,MATCH(CAN!$B99,'[2]Table 35'!$B$14:$B$19,0))*1000,0)</f>
        <v>56.723000000000006</v>
      </c>
      <c r="S86" s="5">
        <f>IFERROR(INDEX('[2]Table 35'!S$14:S$19,MATCH(CAN!$B99,'[2]Table 35'!$B$14:$B$19,0))*1000,0)</f>
        <v>50.344999999999999</v>
      </c>
      <c r="T86" s="5">
        <f>IFERROR(INDEX('[2]Table 35'!T$14:T$19,MATCH(CAN!$B99,'[2]Table 35'!$B$14:$B$19,0))*1000,0)</f>
        <v>40.686999999999998</v>
      </c>
      <c r="U86" s="5">
        <f>IFERROR(INDEX('[2]Table 35'!U$14:U$19,MATCH(CAN!$B99,'[2]Table 35'!$B$14:$B$19,0))*1000,0)</f>
        <v>31.891999999999996</v>
      </c>
      <c r="V86" s="5">
        <f>IFERROR(INDEX('[2]Table 35'!V$14:V$19,MATCH(CAN!$B99,'[2]Table 35'!$B$14:$B$19,0))*1000,0)</f>
        <v>26.200999999999997</v>
      </c>
      <c r="W86" s="5">
        <f>IFERROR(INDEX('[2]Table 35'!W$14:W$19,MATCH(CAN!$B99,'[2]Table 35'!$B$14:$B$19,0))*1000,0)</f>
        <v>15.045</v>
      </c>
      <c r="Z86" s="23" t="s">
        <v>32</v>
      </c>
    </row>
    <row r="87" spans="2:26" outlineLevel="1" x14ac:dyDescent="0.25">
      <c r="B87" s="4" t="s">
        <v>22</v>
      </c>
      <c r="C87" s="5">
        <f>IFERROR(INDEX('[2]Table 35'!C$14:C$19,MATCH(CAN!$B100,'[2]Table 35'!$B$14:$B$19,0))*1000,0)</f>
        <v>0</v>
      </c>
      <c r="D87" s="5">
        <f>IFERROR(INDEX('[2]Table 35'!D$14:D$19,MATCH(CAN!$B100,'[2]Table 35'!$B$14:$B$19,0))*1000,0)</f>
        <v>0</v>
      </c>
      <c r="E87" s="5">
        <f>IFERROR(INDEX('[2]Table 35'!E$14:E$19,MATCH(CAN!$B100,'[2]Table 35'!$B$14:$B$19,0))*1000,0)</f>
        <v>0</v>
      </c>
      <c r="F87" s="5">
        <f>IFERROR(INDEX('[2]Table 35'!F$14:F$19,MATCH(CAN!$B100,'[2]Table 35'!$B$14:$B$19,0))*1000,0)</f>
        <v>0</v>
      </c>
      <c r="G87" s="5">
        <f>IFERROR(INDEX('[2]Table 35'!G$14:G$19,MATCH(CAN!$B100,'[2]Table 35'!$B$14:$B$19,0))*1000,0)</f>
        <v>0</v>
      </c>
      <c r="H87" s="5">
        <f>IFERROR(INDEX('[2]Table 35'!H$14:H$19,MATCH(CAN!$B100,'[2]Table 35'!$B$14:$B$19,0))*1000,0)</f>
        <v>0</v>
      </c>
      <c r="I87" s="5">
        <f>IFERROR(INDEX('[2]Table 35'!I$14:I$19,MATCH(CAN!$B100,'[2]Table 35'!$B$14:$B$19,0))*1000,0)</f>
        <v>0</v>
      </c>
      <c r="J87" s="5">
        <f>IFERROR(INDEX('[2]Table 35'!J$14:J$19,MATCH(CAN!$B100,'[2]Table 35'!$B$14:$B$19,0))*1000,0)</f>
        <v>0</v>
      </c>
      <c r="K87" s="5">
        <f>IFERROR(INDEX('[2]Table 35'!K$14:K$19,MATCH(CAN!$B100,'[2]Table 35'!$B$14:$B$19,0))*1000,0)</f>
        <v>0</v>
      </c>
      <c r="L87" s="5">
        <f>IFERROR(INDEX('[2]Table 35'!L$14:L$19,MATCH(CAN!$B100,'[2]Table 35'!$B$14:$B$19,0))*1000,0)</f>
        <v>0</v>
      </c>
      <c r="M87" s="5">
        <f>IFERROR(INDEX('[2]Table 35'!M$14:M$19,MATCH(CAN!$B100,'[2]Table 35'!$B$14:$B$19,0))*1000,0)</f>
        <v>0</v>
      </c>
      <c r="N87" s="5">
        <f>IFERROR(INDEX('[2]Table 35'!N$14:N$19,MATCH(CAN!$B100,'[2]Table 35'!$B$14:$B$19,0))*1000,0)</f>
        <v>0</v>
      </c>
      <c r="O87" s="5">
        <f>IFERROR(INDEX('[2]Table 35'!O$14:O$19,MATCH(CAN!$B100,'[2]Table 35'!$B$14:$B$19,0))*1000,0)</f>
        <v>0</v>
      </c>
      <c r="P87" s="5">
        <f>IFERROR(INDEX('[2]Table 35'!P$14:P$19,MATCH(CAN!$B100,'[2]Table 35'!$B$14:$B$19,0))*1000,0)</f>
        <v>0</v>
      </c>
      <c r="Q87" s="5">
        <f>IFERROR(INDEX('[2]Table 35'!Q$14:Q$19,MATCH(CAN!$B100,'[2]Table 35'!$B$14:$B$19,0))*1000,0)</f>
        <v>0</v>
      </c>
      <c r="R87" s="5">
        <f>IFERROR(INDEX('[2]Table 35'!R$14:R$19,MATCH(CAN!$B100,'[2]Table 35'!$B$14:$B$19,0))*1000,0)</f>
        <v>0</v>
      </c>
      <c r="S87" s="5">
        <f>IFERROR(INDEX('[2]Table 35'!S$14:S$19,MATCH(CAN!$B100,'[2]Table 35'!$B$14:$B$19,0))*1000,0)</f>
        <v>0</v>
      </c>
      <c r="T87" s="5">
        <f>IFERROR(INDEX('[2]Table 35'!T$14:T$19,MATCH(CAN!$B100,'[2]Table 35'!$B$14:$B$19,0))*1000,0)</f>
        <v>0</v>
      </c>
      <c r="U87" s="5">
        <f>IFERROR(INDEX('[2]Table 35'!U$14:U$19,MATCH(CAN!$B100,'[2]Table 35'!$B$14:$B$19,0))*1000,0)</f>
        <v>0</v>
      </c>
      <c r="V87" s="5">
        <f>IFERROR(INDEX('[2]Table 35'!V$14:V$19,MATCH(CAN!$B100,'[2]Table 35'!$B$14:$B$19,0))*1000,0)</f>
        <v>0</v>
      </c>
      <c r="W87" s="5">
        <f>IFERROR(INDEX('[2]Table 35'!W$14:W$19,MATCH(CAN!$B100,'[2]Table 35'!$B$14:$B$19,0))*1000,0)</f>
        <v>0</v>
      </c>
      <c r="Z87" s="23" t="s">
        <v>32</v>
      </c>
    </row>
    <row r="88" spans="2:26" outlineLevel="1" x14ac:dyDescent="0.25">
      <c r="B88" s="4" t="s">
        <v>1</v>
      </c>
      <c r="C88" s="5">
        <f>IFERROR(INDEX('[2]Table 35'!C$14:C$19,MATCH(CAN!$B101,'[2]Table 35'!$B$14:$B$19,0))*1000,0)</f>
        <v>2295.6910000000003</v>
      </c>
      <c r="D88" s="5">
        <f>IFERROR(INDEX('[2]Table 35'!D$14:D$19,MATCH(CAN!$B101,'[2]Table 35'!$B$14:$B$19,0))*1000,0)</f>
        <v>2325.2999999999997</v>
      </c>
      <c r="E88" s="5">
        <f>IFERROR(INDEX('[2]Table 35'!E$14:E$19,MATCH(CAN!$B101,'[2]Table 35'!$B$14:$B$19,0))*1000,0)</f>
        <v>2057.71</v>
      </c>
      <c r="F88" s="5">
        <f>IFERROR(INDEX('[2]Table 35'!F$14:F$19,MATCH(CAN!$B101,'[2]Table 35'!$B$14:$B$19,0))*1000,0)</f>
        <v>1774.2080000000001</v>
      </c>
      <c r="G88" s="5">
        <f>IFERROR(INDEX('[2]Table 35'!G$14:G$19,MATCH(CAN!$B101,'[2]Table 35'!$B$14:$B$19,0))*1000,0)</f>
        <v>1638.8240000000001</v>
      </c>
      <c r="H88" s="5">
        <f>IFERROR(INDEX('[2]Table 35'!H$14:H$19,MATCH(CAN!$B101,'[2]Table 35'!$B$14:$B$19,0))*1000,0)</f>
        <v>1331.8609999999999</v>
      </c>
      <c r="I88" s="5">
        <f>IFERROR(INDEX('[2]Table 35'!I$14:I$19,MATCH(CAN!$B101,'[2]Table 35'!$B$14:$B$19,0))*1000,0)</f>
        <v>1567.1849999999999</v>
      </c>
      <c r="J88" s="5">
        <f>IFERROR(INDEX('[2]Table 35'!J$14:J$19,MATCH(CAN!$B101,'[2]Table 35'!$B$14:$B$19,0))*1000,0)</f>
        <v>2257.761</v>
      </c>
      <c r="K88" s="5">
        <f>IFERROR(INDEX('[2]Table 35'!K$14:K$19,MATCH(CAN!$B101,'[2]Table 35'!$B$14:$B$19,0))*1000,0)</f>
        <v>2762.0499999999997</v>
      </c>
      <c r="L88" s="5">
        <f>IFERROR(INDEX('[2]Table 35'!L$14:L$19,MATCH(CAN!$B101,'[2]Table 35'!$B$14:$B$19,0))*1000,0)</f>
        <v>1836.498</v>
      </c>
      <c r="M88" s="5">
        <f>IFERROR(INDEX('[2]Table 35'!M$14:M$19,MATCH(CAN!$B101,'[2]Table 35'!$B$14:$B$19,0))*1000,0)</f>
        <v>1942.308</v>
      </c>
      <c r="N88" s="5">
        <f>IFERROR(INDEX('[2]Table 35'!N$14:N$19,MATCH(CAN!$B101,'[2]Table 35'!$B$14:$B$19,0))*1000,0)</f>
        <v>1791.1399999999999</v>
      </c>
      <c r="O88" s="5">
        <f>IFERROR(INDEX('[2]Table 35'!O$14:O$19,MATCH(CAN!$B101,'[2]Table 35'!$B$14:$B$19,0))*1000,0)</f>
        <v>1651.3230000000001</v>
      </c>
      <c r="P88" s="5">
        <f>IFERROR(INDEX('[2]Table 35'!P$14:P$19,MATCH(CAN!$B101,'[2]Table 35'!$B$14:$B$19,0))*1000,0)</f>
        <v>1467.5800000000002</v>
      </c>
      <c r="Q88" s="5">
        <f>IFERROR(INDEX('[2]Table 35'!Q$14:Q$19,MATCH(CAN!$B101,'[2]Table 35'!$B$14:$B$19,0))*1000,0)</f>
        <v>1223.5229999999999</v>
      </c>
      <c r="R88" s="5">
        <f>IFERROR(INDEX('[2]Table 35'!R$14:R$19,MATCH(CAN!$B101,'[2]Table 35'!$B$14:$B$19,0))*1000,0)</f>
        <v>1267.9159999999999</v>
      </c>
      <c r="S88" s="5">
        <f>IFERROR(INDEX('[2]Table 35'!S$14:S$19,MATCH(CAN!$B101,'[2]Table 35'!$B$14:$B$19,0))*1000,0)</f>
        <v>1056.4070000000002</v>
      </c>
      <c r="T88" s="5">
        <f>IFERROR(INDEX('[2]Table 35'!T$14:T$19,MATCH(CAN!$B101,'[2]Table 35'!$B$14:$B$19,0))*1000,0)</f>
        <v>1130.4069999999999</v>
      </c>
      <c r="U88" s="5">
        <f>IFERROR(INDEX('[2]Table 35'!U$14:U$19,MATCH(CAN!$B101,'[2]Table 35'!$B$14:$B$19,0))*1000,0)</f>
        <v>1828.962</v>
      </c>
      <c r="V88" s="5">
        <f>IFERROR(INDEX('[2]Table 35'!V$14:V$19,MATCH(CAN!$B101,'[2]Table 35'!$B$14:$B$19,0))*1000,0)</f>
        <v>1740.251</v>
      </c>
      <c r="W88" s="5">
        <f>IFERROR(INDEX('[2]Table 35'!W$14:W$19,MATCH(CAN!$B101,'[2]Table 35'!$B$14:$B$19,0))*1000,0)</f>
        <v>1337.039</v>
      </c>
      <c r="Z88" s="23" t="s">
        <v>32</v>
      </c>
    </row>
    <row r="89" spans="2:26" outlineLevel="1" x14ac:dyDescent="0.25">
      <c r="B89" s="16" t="s">
        <v>13</v>
      </c>
      <c r="C89" s="21">
        <f t="shared" ref="C89:W89" si="31">SUM(C79:C88)</f>
        <v>21579.895</v>
      </c>
      <c r="D89" s="21">
        <f t="shared" si="31"/>
        <v>21324.261999999999</v>
      </c>
      <c r="E89" s="21">
        <f t="shared" si="31"/>
        <v>21591.219999999998</v>
      </c>
      <c r="F89" s="21">
        <f t="shared" si="31"/>
        <v>21415.905999999999</v>
      </c>
      <c r="G89" s="21">
        <f t="shared" si="31"/>
        <v>22288.05</v>
      </c>
      <c r="H89" s="21">
        <f t="shared" si="31"/>
        <v>21167.285</v>
      </c>
      <c r="I89" s="21">
        <f t="shared" si="31"/>
        <v>19462.854000000003</v>
      </c>
      <c r="J89" s="21">
        <f t="shared" si="31"/>
        <v>21410.432000000001</v>
      </c>
      <c r="K89" s="21">
        <f t="shared" si="31"/>
        <v>21313.998999999996</v>
      </c>
      <c r="L89" s="21">
        <f t="shared" si="31"/>
        <v>20805.811000000002</v>
      </c>
      <c r="M89" s="21">
        <f t="shared" si="31"/>
        <v>21545.855000000003</v>
      </c>
      <c r="N89" s="21">
        <f t="shared" si="31"/>
        <v>20550.351000000002</v>
      </c>
      <c r="O89" s="21">
        <f t="shared" si="31"/>
        <v>21082.143999999997</v>
      </c>
      <c r="P89" s="21">
        <f t="shared" si="31"/>
        <v>21822.336000000003</v>
      </c>
      <c r="Q89" s="21">
        <f t="shared" si="31"/>
        <v>22608.897000000001</v>
      </c>
      <c r="R89" s="21">
        <f t="shared" si="31"/>
        <v>23842.100000000002</v>
      </c>
      <c r="S89" s="21">
        <f t="shared" si="31"/>
        <v>26569.076000000005</v>
      </c>
      <c r="T89" s="21">
        <f t="shared" si="31"/>
        <v>27414.967000000001</v>
      </c>
      <c r="U89" s="21">
        <f t="shared" si="31"/>
        <v>29083.828999999998</v>
      </c>
      <c r="V89" s="21">
        <f t="shared" si="31"/>
        <v>29048.417000000001</v>
      </c>
      <c r="W89" s="21">
        <f t="shared" si="31"/>
        <v>26719.816999999999</v>
      </c>
    </row>
    <row r="90" spans="2:26" outlineLevel="1" x14ac:dyDescent="0.25">
      <c r="B90" s="29" t="s">
        <v>46</v>
      </c>
      <c r="C90" s="28">
        <f>IFERROR(C89/C71/1000,0)</f>
        <v>8.3133541850140061E-3</v>
      </c>
      <c r="D90" s="28">
        <f t="shared" ref="D90:W90" si="32">IFERROR(D89/D71/1000,0)</f>
        <v>8.1837644095815749E-3</v>
      </c>
      <c r="E90" s="28">
        <f t="shared" si="32"/>
        <v>8.1132670449565077E-3</v>
      </c>
      <c r="F90" s="28">
        <f t="shared" si="32"/>
        <v>8.0421634307079135E-3</v>
      </c>
      <c r="G90" s="28">
        <f t="shared" si="32"/>
        <v>7.9672896369051976E-3</v>
      </c>
      <c r="H90" s="28">
        <f t="shared" si="32"/>
        <v>7.8729676873297277E-3</v>
      </c>
      <c r="I90" s="28">
        <f t="shared" si="32"/>
        <v>7.7568387478116783E-3</v>
      </c>
      <c r="J90" s="28">
        <f t="shared" si="32"/>
        <v>7.6861735831619165E-3</v>
      </c>
      <c r="K90" s="28">
        <f t="shared" si="32"/>
        <v>7.6773372987236866E-3</v>
      </c>
      <c r="L90" s="28">
        <f t="shared" si="32"/>
        <v>7.5945608859179174E-3</v>
      </c>
      <c r="M90" s="28">
        <f t="shared" si="32"/>
        <v>7.5203637467080873E-3</v>
      </c>
      <c r="N90" s="28">
        <f t="shared" si="32"/>
        <v>7.4753849744354593E-3</v>
      </c>
      <c r="O90" s="28">
        <f t="shared" si="32"/>
        <v>7.3737350693113051E-3</v>
      </c>
      <c r="P90" s="28">
        <f t="shared" si="32"/>
        <v>7.3168773930304739E-3</v>
      </c>
      <c r="Q90" s="28">
        <f t="shared" si="32"/>
        <v>7.261018924041393E-3</v>
      </c>
      <c r="R90" s="28">
        <f t="shared" si="32"/>
        <v>7.1948139796319619E-3</v>
      </c>
      <c r="S90" s="28">
        <f t="shared" si="32"/>
        <v>7.1103429580496921E-3</v>
      </c>
      <c r="T90" s="28">
        <f t="shared" si="32"/>
        <v>7.0364849143538365E-3</v>
      </c>
      <c r="U90" s="28">
        <f t="shared" si="32"/>
        <v>6.9905949251386932E-3</v>
      </c>
      <c r="V90" s="28">
        <f t="shared" si="32"/>
        <v>6.8722511919272616E-3</v>
      </c>
      <c r="W90" s="28">
        <f t="shared" si="32"/>
        <v>6.7966826720085799E-3</v>
      </c>
    </row>
    <row r="91" spans="2:26" outlineLevel="1" x14ac:dyDescent="0.25"/>
    <row r="92" spans="2:26" outlineLevel="1" x14ac:dyDescent="0.25">
      <c r="B92" s="4" t="s">
        <v>23</v>
      </c>
      <c r="C92" s="12">
        <f t="shared" ref="C92:W92" si="33">IFERROR(C79/C89,0)</f>
        <v>0</v>
      </c>
      <c r="D92" s="12">
        <f t="shared" si="33"/>
        <v>0</v>
      </c>
      <c r="E92" s="12">
        <f t="shared" si="33"/>
        <v>0</v>
      </c>
      <c r="F92" s="12">
        <f t="shared" si="33"/>
        <v>0</v>
      </c>
      <c r="G92" s="12">
        <f t="shared" si="33"/>
        <v>0</v>
      </c>
      <c r="H92" s="12">
        <f t="shared" si="33"/>
        <v>0</v>
      </c>
      <c r="I92" s="12">
        <f t="shared" si="33"/>
        <v>0</v>
      </c>
      <c r="J92" s="12">
        <f t="shared" si="33"/>
        <v>0</v>
      </c>
      <c r="K92" s="12">
        <f t="shared" si="33"/>
        <v>0</v>
      </c>
      <c r="L92" s="12">
        <f t="shared" si="33"/>
        <v>0</v>
      </c>
      <c r="M92" s="12">
        <f t="shared" si="33"/>
        <v>0</v>
      </c>
      <c r="N92" s="12">
        <f t="shared" si="33"/>
        <v>0</v>
      </c>
      <c r="O92" s="12">
        <f t="shared" si="33"/>
        <v>0</v>
      </c>
      <c r="P92" s="12">
        <f t="shared" si="33"/>
        <v>0</v>
      </c>
      <c r="Q92" s="12">
        <f t="shared" si="33"/>
        <v>0</v>
      </c>
      <c r="R92" s="12">
        <f t="shared" si="33"/>
        <v>0</v>
      </c>
      <c r="S92" s="12">
        <f t="shared" si="33"/>
        <v>0</v>
      </c>
      <c r="T92" s="12">
        <f t="shared" si="33"/>
        <v>0</v>
      </c>
      <c r="U92" s="12">
        <f t="shared" si="33"/>
        <v>0</v>
      </c>
      <c r="V92" s="12">
        <f t="shared" si="33"/>
        <v>0</v>
      </c>
      <c r="W92" s="12">
        <f t="shared" si="33"/>
        <v>0</v>
      </c>
    </row>
    <row r="93" spans="2:26" outlineLevel="1" x14ac:dyDescent="0.25">
      <c r="B93" s="4" t="s">
        <v>24</v>
      </c>
      <c r="C93" s="12">
        <f t="shared" ref="C93:W93" si="34">IFERROR(C80/C89,0)</f>
        <v>0</v>
      </c>
      <c r="D93" s="12">
        <f t="shared" si="34"/>
        <v>0</v>
      </c>
      <c r="E93" s="12">
        <f t="shared" si="34"/>
        <v>0</v>
      </c>
      <c r="F93" s="12">
        <f t="shared" si="34"/>
        <v>0</v>
      </c>
      <c r="G93" s="12">
        <f t="shared" si="34"/>
        <v>0</v>
      </c>
      <c r="H93" s="12">
        <f t="shared" si="34"/>
        <v>0</v>
      </c>
      <c r="I93" s="12">
        <f t="shared" si="34"/>
        <v>0</v>
      </c>
      <c r="J93" s="12">
        <f t="shared" si="34"/>
        <v>0</v>
      </c>
      <c r="K93" s="12">
        <f t="shared" si="34"/>
        <v>0</v>
      </c>
      <c r="L93" s="12">
        <f t="shared" si="34"/>
        <v>0</v>
      </c>
      <c r="M93" s="12">
        <f t="shared" si="34"/>
        <v>0</v>
      </c>
      <c r="N93" s="12">
        <f t="shared" si="34"/>
        <v>0</v>
      </c>
      <c r="O93" s="12">
        <f t="shared" si="34"/>
        <v>0</v>
      </c>
      <c r="P93" s="12">
        <f t="shared" si="34"/>
        <v>0</v>
      </c>
      <c r="Q93" s="12">
        <f t="shared" si="34"/>
        <v>0</v>
      </c>
      <c r="R93" s="12">
        <f t="shared" si="34"/>
        <v>0</v>
      </c>
      <c r="S93" s="12">
        <f t="shared" si="34"/>
        <v>0</v>
      </c>
      <c r="T93" s="12">
        <f t="shared" si="34"/>
        <v>0</v>
      </c>
      <c r="U93" s="12">
        <f t="shared" si="34"/>
        <v>0</v>
      </c>
      <c r="V93" s="12">
        <f t="shared" si="34"/>
        <v>0</v>
      </c>
      <c r="W93" s="12">
        <f t="shared" si="34"/>
        <v>0</v>
      </c>
    </row>
    <row r="94" spans="2:26" outlineLevel="1" x14ac:dyDescent="0.25">
      <c r="B94" s="4" t="s">
        <v>21</v>
      </c>
      <c r="C94" s="12">
        <f t="shared" ref="C94:W94" si="35">IFERROR(C81/C89,0)</f>
        <v>4.4311615047246525E-2</v>
      </c>
      <c r="D94" s="12">
        <f t="shared" si="35"/>
        <v>5.4267294221014548E-2</v>
      </c>
      <c r="E94" s="12">
        <f t="shared" si="35"/>
        <v>5.5253663294616992E-2</v>
      </c>
      <c r="F94" s="12">
        <f t="shared" si="35"/>
        <v>5.3256537453983961E-2</v>
      </c>
      <c r="G94" s="12">
        <f t="shared" si="35"/>
        <v>4.2818102077122049E-2</v>
      </c>
      <c r="H94" s="12">
        <f t="shared" si="35"/>
        <v>4.3356812175014414E-2</v>
      </c>
      <c r="I94" s="12">
        <f t="shared" si="35"/>
        <v>9.8308809180811807E-3</v>
      </c>
      <c r="J94" s="12">
        <f t="shared" si="35"/>
        <v>1.0151406566668061E-2</v>
      </c>
      <c r="K94" s="12">
        <f t="shared" si="35"/>
        <v>1.201736004585531E-2</v>
      </c>
      <c r="L94" s="12">
        <f t="shared" si="35"/>
        <v>1.0664857044024863E-2</v>
      </c>
      <c r="M94" s="12">
        <f t="shared" si="35"/>
        <v>1.0647941332567214E-2</v>
      </c>
      <c r="N94" s="12">
        <f t="shared" si="35"/>
        <v>1.0858500665025137E-2</v>
      </c>
      <c r="O94" s="12">
        <f t="shared" si="35"/>
        <v>1.1007371925739622E-2</v>
      </c>
      <c r="P94" s="12">
        <f t="shared" si="35"/>
        <v>1.2896190398681421E-2</v>
      </c>
      <c r="Q94" s="12">
        <f t="shared" si="35"/>
        <v>1.4265047958774812E-2</v>
      </c>
      <c r="R94" s="12">
        <f t="shared" si="35"/>
        <v>1.6101937329345988E-2</v>
      </c>
      <c r="S94" s="12">
        <f t="shared" si="35"/>
        <v>1.7721542141698868E-2</v>
      </c>
      <c r="T94" s="12">
        <f t="shared" si="35"/>
        <v>1.9203889612560907E-2</v>
      </c>
      <c r="U94" s="12">
        <f t="shared" si="35"/>
        <v>2.1257482981350224E-2</v>
      </c>
      <c r="V94" s="12">
        <f t="shared" si="35"/>
        <v>2.2913744318666312E-2</v>
      </c>
      <c r="W94" s="12">
        <f t="shared" si="35"/>
        <v>2.7171705554719931E-2</v>
      </c>
    </row>
    <row r="95" spans="2:26" outlineLevel="1" x14ac:dyDescent="0.25">
      <c r="B95" s="4" t="s">
        <v>26</v>
      </c>
      <c r="C95" s="12">
        <f t="shared" ref="C95:W95" si="36">IFERROR(C82/C89,0)</f>
        <v>0</v>
      </c>
      <c r="D95" s="12">
        <f t="shared" si="36"/>
        <v>0</v>
      </c>
      <c r="E95" s="12">
        <f t="shared" si="36"/>
        <v>0</v>
      </c>
      <c r="F95" s="12">
        <f t="shared" si="36"/>
        <v>0</v>
      </c>
      <c r="G95" s="12">
        <f t="shared" si="36"/>
        <v>0</v>
      </c>
      <c r="H95" s="12">
        <f t="shared" si="36"/>
        <v>0</v>
      </c>
      <c r="I95" s="12">
        <f t="shared" si="36"/>
        <v>0</v>
      </c>
      <c r="J95" s="12">
        <f t="shared" si="36"/>
        <v>0</v>
      </c>
      <c r="K95" s="12">
        <f t="shared" si="36"/>
        <v>0</v>
      </c>
      <c r="L95" s="12">
        <f t="shared" si="36"/>
        <v>0</v>
      </c>
      <c r="M95" s="12">
        <f t="shared" si="36"/>
        <v>0</v>
      </c>
      <c r="N95" s="12">
        <f t="shared" si="36"/>
        <v>0</v>
      </c>
      <c r="O95" s="12">
        <f t="shared" si="36"/>
        <v>0</v>
      </c>
      <c r="P95" s="12">
        <f t="shared" si="36"/>
        <v>0</v>
      </c>
      <c r="Q95" s="12">
        <f t="shared" si="36"/>
        <v>0</v>
      </c>
      <c r="R95" s="12">
        <f t="shared" si="36"/>
        <v>0</v>
      </c>
      <c r="S95" s="12">
        <f t="shared" si="36"/>
        <v>0</v>
      </c>
      <c r="T95" s="12">
        <f t="shared" si="36"/>
        <v>0</v>
      </c>
      <c r="U95" s="12">
        <f t="shared" si="36"/>
        <v>0</v>
      </c>
      <c r="V95" s="12">
        <f t="shared" si="36"/>
        <v>0</v>
      </c>
      <c r="W95" s="12">
        <f t="shared" si="36"/>
        <v>0</v>
      </c>
    </row>
    <row r="96" spans="2:26" outlineLevel="1" x14ac:dyDescent="0.25">
      <c r="B96" s="4" t="s">
        <v>25</v>
      </c>
      <c r="C96" s="12">
        <f t="shared" ref="C96:W96" si="37">IFERROR(C83/C89,0)</f>
        <v>0.84849801169097439</v>
      </c>
      <c r="D96" s="12">
        <f t="shared" si="37"/>
        <v>0.83618612451863517</v>
      </c>
      <c r="E96" s="12">
        <f t="shared" si="37"/>
        <v>0.84912459786894856</v>
      </c>
      <c r="F96" s="12">
        <f t="shared" si="37"/>
        <v>0.86356281167838522</v>
      </c>
      <c r="G96" s="12">
        <f t="shared" si="37"/>
        <v>0.88332003024042038</v>
      </c>
      <c r="H96" s="12">
        <f t="shared" si="37"/>
        <v>0.89332750988140419</v>
      </c>
      <c r="I96" s="12">
        <f t="shared" si="37"/>
        <v>0.90861586897790014</v>
      </c>
      <c r="J96" s="12">
        <f t="shared" si="37"/>
        <v>0.88348222025599488</v>
      </c>
      <c r="K96" s="12">
        <f t="shared" si="37"/>
        <v>0.85738884570652374</v>
      </c>
      <c r="L96" s="12">
        <f t="shared" si="37"/>
        <v>0.89989094873542785</v>
      </c>
      <c r="M96" s="12">
        <f t="shared" si="37"/>
        <v>0.86648698786843215</v>
      </c>
      <c r="N96" s="12">
        <f t="shared" si="37"/>
        <v>0.86162494256180822</v>
      </c>
      <c r="O96" s="12">
        <f t="shared" si="37"/>
        <v>0.87220583447300237</v>
      </c>
      <c r="P96" s="12">
        <f t="shared" si="37"/>
        <v>0.88512655107134264</v>
      </c>
      <c r="Q96" s="12">
        <f t="shared" si="37"/>
        <v>0.89581981818927292</v>
      </c>
      <c r="R96" s="12">
        <f t="shared" si="37"/>
        <v>0.92833924025148784</v>
      </c>
      <c r="S96" s="12">
        <f t="shared" si="37"/>
        <v>0.94062281277677851</v>
      </c>
      <c r="T96" s="12">
        <f t="shared" si="37"/>
        <v>0.93807878740105721</v>
      </c>
      <c r="U96" s="12">
        <f t="shared" si="37"/>
        <v>0.91476008884524806</v>
      </c>
      <c r="V96" s="12">
        <f t="shared" si="37"/>
        <v>0.91627564421152441</v>
      </c>
      <c r="W96" s="12">
        <f t="shared" si="37"/>
        <v>0.92222600177239233</v>
      </c>
    </row>
    <row r="97" spans="1:28" outlineLevel="1" x14ac:dyDescent="0.25">
      <c r="B97" s="4" t="s">
        <v>0</v>
      </c>
      <c r="C97" s="12">
        <f t="shared" ref="C97:W97" si="38">IFERROR(C84/C89,0)</f>
        <v>0</v>
      </c>
      <c r="D97" s="12">
        <f t="shared" si="38"/>
        <v>0</v>
      </c>
      <c r="E97" s="12">
        <f t="shared" si="38"/>
        <v>0</v>
      </c>
      <c r="F97" s="12">
        <f t="shared" si="38"/>
        <v>0</v>
      </c>
      <c r="G97" s="12">
        <f t="shared" si="38"/>
        <v>0</v>
      </c>
      <c r="H97" s="12">
        <f t="shared" si="38"/>
        <v>0</v>
      </c>
      <c r="I97" s="12">
        <f t="shared" si="38"/>
        <v>0</v>
      </c>
      <c r="J97" s="12">
        <f t="shared" si="38"/>
        <v>0</v>
      </c>
      <c r="K97" s="12">
        <f t="shared" si="38"/>
        <v>0</v>
      </c>
      <c r="L97" s="12">
        <f t="shared" si="38"/>
        <v>0</v>
      </c>
      <c r="M97" s="12">
        <f t="shared" si="38"/>
        <v>3.084189511161195E-2</v>
      </c>
      <c r="N97" s="12">
        <f t="shared" si="38"/>
        <v>3.6650663533678809E-2</v>
      </c>
      <c r="O97" s="12">
        <f t="shared" si="38"/>
        <v>3.453306267142469E-2</v>
      </c>
      <c r="P97" s="12">
        <f t="shared" si="38"/>
        <v>3.160734029574102E-2</v>
      </c>
      <c r="Q97" s="12">
        <f t="shared" si="38"/>
        <v>3.2769179319097258E-2</v>
      </c>
      <c r="R97" s="12">
        <f t="shared" si="38"/>
        <v>0</v>
      </c>
      <c r="S97" s="12">
        <f t="shared" si="38"/>
        <v>0</v>
      </c>
      <c r="T97" s="12">
        <f t="shared" si="38"/>
        <v>0</v>
      </c>
      <c r="U97" s="12">
        <f t="shared" si="38"/>
        <v>0</v>
      </c>
      <c r="V97" s="12">
        <f t="shared" si="38"/>
        <v>0</v>
      </c>
      <c r="W97" s="12">
        <f t="shared" si="38"/>
        <v>0</v>
      </c>
    </row>
    <row r="98" spans="1:28" outlineLevel="1" x14ac:dyDescent="0.25">
      <c r="B98" s="4" t="s">
        <v>27</v>
      </c>
      <c r="C98" s="12">
        <f t="shared" ref="C98:W98" si="39">IFERROR(C85/C89,0)</f>
        <v>0</v>
      </c>
      <c r="D98" s="12">
        <f t="shared" si="39"/>
        <v>0</v>
      </c>
      <c r="E98" s="12">
        <f t="shared" si="39"/>
        <v>0</v>
      </c>
      <c r="F98" s="12">
        <f t="shared" si="39"/>
        <v>0</v>
      </c>
      <c r="G98" s="12">
        <f t="shared" si="39"/>
        <v>0</v>
      </c>
      <c r="H98" s="12">
        <f t="shared" si="39"/>
        <v>0</v>
      </c>
      <c r="I98" s="12">
        <f t="shared" si="39"/>
        <v>0</v>
      </c>
      <c r="J98" s="12">
        <f t="shared" si="39"/>
        <v>0</v>
      </c>
      <c r="K98" s="12">
        <f t="shared" si="39"/>
        <v>0</v>
      </c>
      <c r="L98" s="12">
        <f t="shared" si="39"/>
        <v>0</v>
      </c>
      <c r="M98" s="12">
        <f t="shared" si="39"/>
        <v>0</v>
      </c>
      <c r="N98" s="12">
        <f t="shared" si="39"/>
        <v>0</v>
      </c>
      <c r="O98" s="12">
        <f t="shared" si="39"/>
        <v>0</v>
      </c>
      <c r="P98" s="12">
        <f t="shared" si="39"/>
        <v>0</v>
      </c>
      <c r="Q98" s="12">
        <f t="shared" si="39"/>
        <v>0</v>
      </c>
      <c r="R98" s="12">
        <f t="shared" si="39"/>
        <v>0</v>
      </c>
      <c r="S98" s="12">
        <f t="shared" si="39"/>
        <v>0</v>
      </c>
      <c r="T98" s="12">
        <f t="shared" si="39"/>
        <v>0</v>
      </c>
      <c r="U98" s="12">
        <f t="shared" si="39"/>
        <v>0</v>
      </c>
      <c r="V98" s="12">
        <f t="shared" si="39"/>
        <v>0</v>
      </c>
      <c r="W98" s="12">
        <f t="shared" si="39"/>
        <v>0</v>
      </c>
    </row>
    <row r="99" spans="1:28" outlineLevel="1" x14ac:dyDescent="0.25">
      <c r="B99" s="4" t="s">
        <v>28</v>
      </c>
      <c r="C99" s="12">
        <f t="shared" ref="C99:W99" si="40">IFERROR(C86/C89,0)</f>
        <v>8.0936445705597718E-4</v>
      </c>
      <c r="D99" s="12">
        <f t="shared" si="40"/>
        <v>5.0177586450588538E-4</v>
      </c>
      <c r="E99" s="12">
        <f t="shared" si="40"/>
        <v>3.1864804304712754E-4</v>
      </c>
      <c r="F99" s="12">
        <f t="shared" si="40"/>
        <v>3.353115203251266E-4</v>
      </c>
      <c r="G99" s="12">
        <f t="shared" si="40"/>
        <v>3.3259975637168798E-4</v>
      </c>
      <c r="H99" s="12">
        <f t="shared" si="40"/>
        <v>3.9494909243202418E-4</v>
      </c>
      <c r="I99" s="12">
        <f t="shared" si="40"/>
        <v>1.0314006363095565E-3</v>
      </c>
      <c r="J99" s="12">
        <f t="shared" si="40"/>
        <v>9.1492782583742346E-4</v>
      </c>
      <c r="K99" s="12">
        <f t="shared" si="40"/>
        <v>1.0052548092922406E-3</v>
      </c>
      <c r="L99" s="12">
        <f t="shared" si="40"/>
        <v>1.175681159460691E-3</v>
      </c>
      <c r="M99" s="12">
        <f t="shared" si="40"/>
        <v>1.8755347606302928E-3</v>
      </c>
      <c r="N99" s="12">
        <f t="shared" si="40"/>
        <v>3.7072846103699151E-3</v>
      </c>
      <c r="O99" s="12">
        <f t="shared" si="40"/>
        <v>3.9256918081956001E-3</v>
      </c>
      <c r="P99" s="12">
        <f t="shared" si="40"/>
        <v>3.1186395443640867E-3</v>
      </c>
      <c r="Q99" s="12">
        <f t="shared" si="40"/>
        <v>3.0290730237746673E-3</v>
      </c>
      <c r="R99" s="12">
        <f t="shared" si="40"/>
        <v>2.3791109004659824E-3</v>
      </c>
      <c r="S99" s="12">
        <f t="shared" si="40"/>
        <v>1.8948720685657261E-3</v>
      </c>
      <c r="T99" s="12">
        <f t="shared" si="40"/>
        <v>1.4841163222994213E-3</v>
      </c>
      <c r="U99" s="12">
        <f t="shared" si="40"/>
        <v>1.0965543773483195E-3</v>
      </c>
      <c r="V99" s="12">
        <f t="shared" si="40"/>
        <v>9.0197686159627889E-4</v>
      </c>
      <c r="W99" s="12">
        <f t="shared" si="40"/>
        <v>5.6306523356802936E-4</v>
      </c>
    </row>
    <row r="100" spans="1:28" outlineLevel="1" x14ac:dyDescent="0.25">
      <c r="B100" s="4" t="s">
        <v>22</v>
      </c>
      <c r="C100" s="12">
        <f t="shared" ref="C100:W100" si="41">IFERROR(C87/C89,0)</f>
        <v>0</v>
      </c>
      <c r="D100" s="12">
        <f t="shared" si="41"/>
        <v>0</v>
      </c>
      <c r="E100" s="12">
        <f t="shared" si="41"/>
        <v>0</v>
      </c>
      <c r="F100" s="12">
        <f t="shared" si="41"/>
        <v>0</v>
      </c>
      <c r="G100" s="12">
        <f t="shared" si="41"/>
        <v>0</v>
      </c>
      <c r="H100" s="12">
        <f t="shared" si="41"/>
        <v>0</v>
      </c>
      <c r="I100" s="12">
        <f t="shared" si="41"/>
        <v>0</v>
      </c>
      <c r="J100" s="12">
        <f t="shared" si="41"/>
        <v>0</v>
      </c>
      <c r="K100" s="12">
        <f t="shared" si="41"/>
        <v>0</v>
      </c>
      <c r="L100" s="12">
        <f t="shared" si="41"/>
        <v>0</v>
      </c>
      <c r="M100" s="12">
        <f t="shared" si="41"/>
        <v>0</v>
      </c>
      <c r="N100" s="12">
        <f t="shared" si="41"/>
        <v>0</v>
      </c>
      <c r="O100" s="12">
        <f t="shared" si="41"/>
        <v>0</v>
      </c>
      <c r="P100" s="12">
        <f t="shared" si="41"/>
        <v>0</v>
      </c>
      <c r="Q100" s="12">
        <f t="shared" si="41"/>
        <v>0</v>
      </c>
      <c r="R100" s="12">
        <f t="shared" si="41"/>
        <v>0</v>
      </c>
      <c r="S100" s="12">
        <f t="shared" si="41"/>
        <v>0</v>
      </c>
      <c r="T100" s="12">
        <f t="shared" si="41"/>
        <v>0</v>
      </c>
      <c r="U100" s="12">
        <f t="shared" si="41"/>
        <v>0</v>
      </c>
      <c r="V100" s="12">
        <f t="shared" si="41"/>
        <v>0</v>
      </c>
      <c r="W100" s="12">
        <f t="shared" si="41"/>
        <v>0</v>
      </c>
    </row>
    <row r="101" spans="1:28" outlineLevel="1" x14ac:dyDescent="0.25">
      <c r="B101" s="4" t="s">
        <v>1</v>
      </c>
      <c r="C101" s="12">
        <f t="shared" ref="C101:W101" si="42">IFERROR(C88/C89,0)</f>
        <v>0.10638100880472311</v>
      </c>
      <c r="D101" s="12">
        <f t="shared" si="42"/>
        <v>0.10904480539584441</v>
      </c>
      <c r="E101" s="12">
        <f t="shared" si="42"/>
        <v>9.5303090793387321E-2</v>
      </c>
      <c r="F101" s="12">
        <f t="shared" si="42"/>
        <v>8.2845339347305702E-2</v>
      </c>
      <c r="G101" s="12">
        <f t="shared" si="42"/>
        <v>7.3529267926085953E-2</v>
      </c>
      <c r="H101" s="12">
        <f t="shared" si="42"/>
        <v>6.2920728851149299E-2</v>
      </c>
      <c r="I101" s="12">
        <f t="shared" si="42"/>
        <v>8.0521849467709086E-2</v>
      </c>
      <c r="J101" s="12">
        <f t="shared" si="42"/>
        <v>0.10545144535149968</v>
      </c>
      <c r="K101" s="12">
        <f t="shared" si="42"/>
        <v>0.12958853943832879</v>
      </c>
      <c r="L101" s="12">
        <f t="shared" si="42"/>
        <v>8.8268513061086629E-2</v>
      </c>
      <c r="M101" s="12">
        <f t="shared" si="42"/>
        <v>9.0147640926758282E-2</v>
      </c>
      <c r="N101" s="12">
        <f t="shared" si="42"/>
        <v>8.7158608629117798E-2</v>
      </c>
      <c r="O101" s="12">
        <f t="shared" si="42"/>
        <v>7.8328039121637744E-2</v>
      </c>
      <c r="P101" s="12">
        <f t="shared" si="42"/>
        <v>6.7251278689870783E-2</v>
      </c>
      <c r="Q101" s="12">
        <f t="shared" si="42"/>
        <v>5.4116881509080249E-2</v>
      </c>
      <c r="R101" s="12">
        <f t="shared" si="42"/>
        <v>5.3179711518700108E-2</v>
      </c>
      <c r="S101" s="12">
        <f t="shared" si="42"/>
        <v>3.9760773012956864E-2</v>
      </c>
      <c r="T101" s="12">
        <f t="shared" si="42"/>
        <v>4.1233206664082429E-2</v>
      </c>
      <c r="U101" s="12">
        <f t="shared" si="42"/>
        <v>6.2885873796053468E-2</v>
      </c>
      <c r="V101" s="12">
        <f t="shared" si="42"/>
        <v>5.9908634608212899E-2</v>
      </c>
      <c r="W101" s="12">
        <f t="shared" si="42"/>
        <v>5.0039227439319663E-2</v>
      </c>
    </row>
    <row r="104" spans="1:28" s="37" customFormat="1" x14ac:dyDescent="0.25">
      <c r="A104" s="36" t="s">
        <v>3</v>
      </c>
      <c r="Z104" s="38"/>
    </row>
    <row r="105" spans="1:28" outlineLevel="1" x14ac:dyDescent="0.25">
      <c r="B105" s="22" t="s">
        <v>31</v>
      </c>
      <c r="C105" s="5">
        <f>C108*CAN!C109</f>
        <v>3361.9262524677333</v>
      </c>
      <c r="D105" s="5">
        <f>D108*CAN!D109</f>
        <v>3913.7316653483972</v>
      </c>
      <c r="E105" s="5">
        <f>E108*CAN!E109</f>
        <v>3902.406493963178</v>
      </c>
      <c r="F105" s="5">
        <f>F108*CAN!F109</f>
        <v>5109.2828184477576</v>
      </c>
      <c r="G105" s="5">
        <f>G108*CAN!G109</f>
        <v>5845.2281496814085</v>
      </c>
      <c r="H105" s="5">
        <f>H108*CAN!H109</f>
        <v>6342.2271041874692</v>
      </c>
      <c r="I105" s="5">
        <f>I108*CAN!I109</f>
        <v>8644.1979419819327</v>
      </c>
      <c r="J105" s="5">
        <f>J108*CAN!J109</f>
        <v>7524.3041812497704</v>
      </c>
      <c r="K105" s="5">
        <f>K108*CAN!K109</f>
        <v>8528.1407759732119</v>
      </c>
      <c r="L105" s="5">
        <f>L108*CAN!L109</f>
        <v>8407.2260721157418</v>
      </c>
      <c r="M105" s="5">
        <f>M108*CAN!M109</f>
        <v>9692.8256345388581</v>
      </c>
      <c r="N105" s="5">
        <f>N108*CAN!N109</f>
        <v>9235.4346284876301</v>
      </c>
      <c r="O105" s="5">
        <f>O108*CAN!O109</f>
        <v>9599.9708925283339</v>
      </c>
      <c r="P105" s="5">
        <f>P108*CAN!P109</f>
        <v>10441.082810930538</v>
      </c>
      <c r="Q105" s="5">
        <f>Q108*CAN!Q109</f>
        <v>10221.977528362673</v>
      </c>
      <c r="R105" s="5">
        <f>R108*CAN!R109</f>
        <v>10022.272617182549</v>
      </c>
      <c r="S105" s="5">
        <f>S108*CAN!S109</f>
        <v>10394.006471703291</v>
      </c>
      <c r="T105" s="5">
        <f>T108*CAN!T109</f>
        <v>10910.246433305312</v>
      </c>
      <c r="U105" s="5">
        <f>U108*CAN!U109</f>
        <v>11788.484938746007</v>
      </c>
      <c r="V105" s="5">
        <f>V108*CAN!V109</f>
        <v>11542.955964236226</v>
      </c>
      <c r="W105" s="5">
        <f>W108*CAN!W109</f>
        <v>10852.13068138428</v>
      </c>
      <c r="Z105" s="23"/>
    </row>
    <row r="106" spans="1:28" outlineLevel="1" x14ac:dyDescent="0.25">
      <c r="B106" s="8" t="s">
        <v>30</v>
      </c>
      <c r="C106" s="5">
        <f>INDEX('[2]Table 37'!C$26:C$28,MATCH($AB106,'[2]Table 37'!$B$26:$B$28,0))</f>
        <v>93.808000000000007</v>
      </c>
      <c r="D106" s="5">
        <f>INDEX('[2]Table 37'!D$26:D$28,MATCH($AB106,'[2]Table 37'!$B$26:$B$28,0))</f>
        <v>104.209</v>
      </c>
      <c r="E106" s="5">
        <f>INDEX('[2]Table 37'!E$26:E$28,MATCH($AB106,'[2]Table 37'!$B$26:$B$28,0))</f>
        <v>109.55800000000001</v>
      </c>
      <c r="F106" s="5">
        <f>INDEX('[2]Table 37'!F$26:F$28,MATCH($AB106,'[2]Table 37'!$B$26:$B$28,0))</f>
        <v>121.182</v>
      </c>
      <c r="G106" s="5">
        <f>INDEX('[2]Table 37'!G$26:G$28,MATCH($AB106,'[2]Table 37'!$B$26:$B$28,0))</f>
        <v>134.125</v>
      </c>
      <c r="H106" s="5">
        <f>INDEX('[2]Table 37'!H$26:H$28,MATCH($AB106,'[2]Table 37'!$B$26:$B$28,0))</f>
        <v>144.99</v>
      </c>
      <c r="I106" s="5">
        <f>INDEX('[2]Table 37'!I$26:I$28,MATCH($AB106,'[2]Table 37'!$B$26:$B$28,0))</f>
        <v>200.554</v>
      </c>
      <c r="J106" s="5">
        <f>INDEX('[2]Table 37'!J$26:J$28,MATCH($AB106,'[2]Table 37'!$B$26:$B$28,0))</f>
        <v>224.679</v>
      </c>
      <c r="K106" s="5">
        <f>INDEX('[2]Table 37'!K$26:K$28,MATCH($AB106,'[2]Table 37'!$B$26:$B$28,0))</f>
        <v>251.84100000000001</v>
      </c>
      <c r="L106" s="5">
        <f>INDEX('[2]Table 37'!L$26:L$28,MATCH($AB106,'[2]Table 37'!$B$26:$B$28,0))</f>
        <v>269.34100000000001</v>
      </c>
      <c r="M106" s="5">
        <f>INDEX('[2]Table 37'!M$26:M$28,MATCH($AB106,'[2]Table 37'!$B$26:$B$28,0))</f>
        <v>288.21100000000001</v>
      </c>
      <c r="N106" s="5">
        <f>INDEX('[2]Table 37'!N$26:N$28,MATCH($AB106,'[2]Table 37'!$B$26:$B$28,0))</f>
        <v>291.43799999999999</v>
      </c>
      <c r="O106" s="5">
        <f>INDEX('[2]Table 37'!O$26:O$28,MATCH($AB106,'[2]Table 37'!$B$26:$B$28,0))</f>
        <v>289.94400000000002</v>
      </c>
      <c r="P106" s="5">
        <f>INDEX('[2]Table 37'!P$26:P$28,MATCH($AB106,'[2]Table 37'!$B$26:$B$28,0))</f>
        <v>302.858</v>
      </c>
      <c r="Q106" s="5">
        <f>INDEX('[2]Table 37'!Q$26:Q$28,MATCH($AB106,'[2]Table 37'!$B$26:$B$28,0))</f>
        <v>307.5</v>
      </c>
      <c r="R106" s="5">
        <f>INDEX('[2]Table 37'!R$26:R$28,MATCH($AB106,'[2]Table 37'!$B$26:$B$28,0))</f>
        <v>314.95499999999998</v>
      </c>
      <c r="S106" s="5">
        <f>INDEX('[2]Table 37'!S$26:S$28,MATCH($AB106,'[2]Table 37'!$B$26:$B$28,0))</f>
        <v>318.70600000000002</v>
      </c>
      <c r="T106" s="5">
        <f>INDEX('[2]Table 37'!T$26:T$28,MATCH($AB106,'[2]Table 37'!$B$26:$B$28,0))</f>
        <v>327.20299999999997</v>
      </c>
      <c r="U106" s="5">
        <f>INDEX('[2]Table 37'!U$26:U$28,MATCH($AB106,'[2]Table 37'!$B$26:$B$28,0))</f>
        <v>333.55700000000002</v>
      </c>
      <c r="V106" s="5">
        <f>INDEX('[2]Table 37'!V$26:V$28,MATCH($AB106,'[2]Table 37'!$B$26:$B$28,0))</f>
        <v>335.67200000000003</v>
      </c>
      <c r="W106" s="5">
        <f>INDEX('[2]Table 37'!W$26:W$28,MATCH($AB106,'[2]Table 37'!$B$26:$B$28,0))</f>
        <v>333.952</v>
      </c>
      <c r="Z106" s="23" t="s">
        <v>32</v>
      </c>
      <c r="AB106" t="s">
        <v>3</v>
      </c>
    </row>
    <row r="107" spans="1:28" outlineLevel="1" x14ac:dyDescent="0.25">
      <c r="B107" s="8" t="s">
        <v>43</v>
      </c>
      <c r="C107" s="5">
        <f>INDEX('[2]Table 37'!C$38:C$40,MATCH($AB107,'[2]Table 37'!$B$38:$B$40,0))</f>
        <v>29865.314273</v>
      </c>
      <c r="D107" s="5">
        <f>INDEX('[2]Table 37'!D$38:D$40,MATCH($AB107,'[2]Table 37'!$B$38:$B$40,0))</f>
        <v>31038.481661000002</v>
      </c>
      <c r="E107" s="5">
        <f>INDEX('[2]Table 37'!E$38:E$40,MATCH($AB107,'[2]Table 37'!$B$38:$B$40,0))</f>
        <v>29196.352404000001</v>
      </c>
      <c r="F107" s="5">
        <f>INDEX('[2]Table 37'!F$38:F$40,MATCH($AB107,'[2]Table 37'!$B$38:$B$40,0))</f>
        <v>34278.097874999999</v>
      </c>
      <c r="G107" s="5">
        <f>INDEX('[2]Table 37'!G$38:G$40,MATCH($AB107,'[2]Table 37'!$B$38:$B$40,0))</f>
        <v>35145.525807999999</v>
      </c>
      <c r="H107" s="5">
        <f>INDEX('[2]Table 37'!H$38:H$40,MATCH($AB107,'[2]Table 37'!$B$38:$B$40,0))</f>
        <v>34994.011137000001</v>
      </c>
      <c r="I107" s="5">
        <f>INDEX('[2]Table 37'!I$38:I$40,MATCH($AB107,'[2]Table 37'!$B$38:$B$40,0))</f>
        <v>34343.909863000001</v>
      </c>
      <c r="J107" s="5">
        <f>INDEX('[2]Table 37'!J$38:J$40,MATCH($AB107,'[2]Table 37'!$B$38:$B$40,0))</f>
        <v>26578.669462999998</v>
      </c>
      <c r="K107" s="5">
        <f>INDEX('[2]Table 37'!K$38:K$40,MATCH($AB107,'[2]Table 37'!$B$38:$B$40,0))</f>
        <v>26875.546769</v>
      </c>
      <c r="L107" s="5">
        <f>INDEX('[2]Table 37'!L$38:L$40,MATCH($AB107,'[2]Table 37'!$B$38:$B$40,0))</f>
        <v>24773.061355000002</v>
      </c>
      <c r="M107" s="5">
        <f>INDEX('[2]Table 37'!M$38:M$40,MATCH($AB107,'[2]Table 37'!$B$38:$B$40,0))</f>
        <v>26691.273933</v>
      </c>
      <c r="N107" s="5">
        <f>INDEX('[2]Table 37'!N$38:N$40,MATCH($AB107,'[2]Table 37'!$B$38:$B$40,0))</f>
        <v>25150.152061000001</v>
      </c>
      <c r="O107" s="5">
        <f>INDEX('[2]Table 37'!O$38:O$40,MATCH($AB107,'[2]Table 37'!$B$38:$B$40,0))</f>
        <v>26277.572603000001</v>
      </c>
      <c r="P107" s="5">
        <f>INDEX('[2]Table 37'!P$38:P$40,MATCH($AB107,'[2]Table 37'!$B$38:$B$40,0))</f>
        <v>27361.250635</v>
      </c>
      <c r="Q107" s="5">
        <f>INDEX('[2]Table 37'!Q$38:Q$40,MATCH($AB107,'[2]Table 37'!$B$38:$B$40,0))</f>
        <v>26382.701075000001</v>
      </c>
      <c r="R107" s="5">
        <f>INDEX('[2]Table 37'!R$38:R$40,MATCH($AB107,'[2]Table 37'!$B$38:$B$40,0))</f>
        <v>25254.987558000001</v>
      </c>
      <c r="S107" s="5">
        <f>INDEX('[2]Table 37'!S$38:S$40,MATCH($AB107,'[2]Table 37'!$B$38:$B$40,0))</f>
        <v>25883.452074000001</v>
      </c>
      <c r="T107" s="5">
        <f>INDEX('[2]Table 37'!T$38:T$40,MATCH($AB107,'[2]Table 37'!$B$38:$B$40,0))</f>
        <v>26463.466800999999</v>
      </c>
      <c r="U107" s="5">
        <f>INDEX('[2]Table 37'!U$38:U$40,MATCH($AB107,'[2]Table 37'!$B$38:$B$40,0))</f>
        <v>28049.000358000001</v>
      </c>
      <c r="V107" s="5">
        <f>INDEX('[2]Table 37'!V$38:V$40,MATCH($AB107,'[2]Table 37'!$B$38:$B$40,0))</f>
        <v>27291.749556999999</v>
      </c>
      <c r="W107" s="5">
        <f>INDEX('[2]Table 37'!W$38:W$40,MATCH($AB107,'[2]Table 37'!$B$38:$B$40,0))</f>
        <v>25790.539121000002</v>
      </c>
      <c r="Z107" s="23" t="s">
        <v>32</v>
      </c>
      <c r="AB107" t="s">
        <v>3</v>
      </c>
    </row>
    <row r="108" spans="1:28" outlineLevel="1" x14ac:dyDescent="0.25">
      <c r="B108" s="8" t="s">
        <v>44</v>
      </c>
      <c r="C108" s="5">
        <f t="shared" ref="C108:W108" si="43">C106*C107/1000</f>
        <v>2801.6054013215844</v>
      </c>
      <c r="D108" s="5">
        <f t="shared" si="43"/>
        <v>3234.4891354111492</v>
      </c>
      <c r="E108" s="5">
        <f t="shared" si="43"/>
        <v>3198.6939766774321</v>
      </c>
      <c r="F108" s="5">
        <f t="shared" si="43"/>
        <v>4153.8884566882498</v>
      </c>
      <c r="G108" s="5">
        <f t="shared" si="43"/>
        <v>4713.8936489979997</v>
      </c>
      <c r="H108" s="5">
        <f t="shared" si="43"/>
        <v>5073.7816747536308</v>
      </c>
      <c r="I108" s="5">
        <f t="shared" si="43"/>
        <v>6887.8084986641024</v>
      </c>
      <c r="J108" s="5">
        <f t="shared" si="43"/>
        <v>5971.6688762773765</v>
      </c>
      <c r="K108" s="5">
        <f t="shared" si="43"/>
        <v>6768.3645738517298</v>
      </c>
      <c r="L108" s="5">
        <f t="shared" si="43"/>
        <v>6672.4011184170549</v>
      </c>
      <c r="M108" s="5">
        <f t="shared" si="43"/>
        <v>7692.7187515038631</v>
      </c>
      <c r="N108" s="5">
        <f t="shared" si="43"/>
        <v>7329.7100163537179</v>
      </c>
      <c r="O108" s="5">
        <f t="shared" si="43"/>
        <v>7619.0245108042318</v>
      </c>
      <c r="P108" s="5">
        <f t="shared" si="43"/>
        <v>8286.5736448148309</v>
      </c>
      <c r="Q108" s="5">
        <f t="shared" si="43"/>
        <v>8112.6805805624999</v>
      </c>
      <c r="R108" s="5">
        <f t="shared" si="43"/>
        <v>7954.1846063298899</v>
      </c>
      <c r="S108" s="5">
        <f t="shared" si="43"/>
        <v>8249.2114766962441</v>
      </c>
      <c r="T108" s="5">
        <f t="shared" si="43"/>
        <v>8658.9257276876015</v>
      </c>
      <c r="U108" s="5">
        <f t="shared" si="43"/>
        <v>9355.9404124134071</v>
      </c>
      <c r="V108" s="5">
        <f t="shared" si="43"/>
        <v>9161.0761572973042</v>
      </c>
      <c r="W108" s="5">
        <f t="shared" si="43"/>
        <v>8612.8021205361929</v>
      </c>
    </row>
    <row r="109" spans="1:28" outlineLevel="1" x14ac:dyDescent="0.25">
      <c r="B109" s="8" t="s">
        <v>45</v>
      </c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8" outlineLevel="1" x14ac:dyDescent="0.25">
      <c r="B110" s="8" t="s">
        <v>47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8" outlineLevel="1" x14ac:dyDescent="0.25"/>
    <row r="112" spans="1:28" outlineLevel="1" x14ac:dyDescent="0.25">
      <c r="B112" s="9" t="s">
        <v>19</v>
      </c>
      <c r="C112" s="14"/>
    </row>
    <row r="113" spans="2:26" outlineLevel="1" x14ac:dyDescent="0.25">
      <c r="B113" s="4" t="s">
        <v>23</v>
      </c>
      <c r="C113" s="5">
        <f>IFERROR(INDEX('[2]Table 36'!C$14:C$17,MATCH(CAN!$B126,'[2]Table 36'!$B$14:$B$17,0))*1000,0)</f>
        <v>0</v>
      </c>
      <c r="D113" s="5">
        <f>IFERROR(INDEX('[2]Table 36'!D$14:D$17,MATCH(CAN!$B126,'[2]Table 36'!$B$14:$B$17,0))*1000,0)</f>
        <v>0</v>
      </c>
      <c r="E113" s="5">
        <f>IFERROR(INDEX('[2]Table 36'!E$14:E$17,MATCH(CAN!$B126,'[2]Table 36'!$B$14:$B$17,0))*1000,0)</f>
        <v>0</v>
      </c>
      <c r="F113" s="5">
        <f>IFERROR(INDEX('[2]Table 36'!F$14:F$17,MATCH(CAN!$B126,'[2]Table 36'!$B$14:$B$17,0))*1000,0)</f>
        <v>0</v>
      </c>
      <c r="G113" s="5">
        <f>IFERROR(INDEX('[2]Table 36'!G$14:G$17,MATCH(CAN!$B126,'[2]Table 36'!$B$14:$B$17,0))*1000,0)</f>
        <v>0</v>
      </c>
      <c r="H113" s="5">
        <f>IFERROR(INDEX('[2]Table 36'!H$14:H$17,MATCH(CAN!$B126,'[2]Table 36'!$B$14:$B$17,0))*1000,0)</f>
        <v>0</v>
      </c>
      <c r="I113" s="5">
        <f>IFERROR(INDEX('[2]Table 36'!I$14:I$17,MATCH(CAN!$B126,'[2]Table 36'!$B$14:$B$17,0))*1000,0)</f>
        <v>0</v>
      </c>
      <c r="J113" s="5">
        <f>IFERROR(INDEX('[2]Table 36'!J$14:J$17,MATCH(CAN!$B126,'[2]Table 36'!$B$14:$B$17,0))*1000,0)</f>
        <v>0</v>
      </c>
      <c r="K113" s="5">
        <f>IFERROR(INDEX('[2]Table 36'!K$14:K$17,MATCH(CAN!$B126,'[2]Table 36'!$B$14:$B$17,0))*1000,0)</f>
        <v>0</v>
      </c>
      <c r="L113" s="5">
        <f>IFERROR(INDEX('[2]Table 36'!L$14:L$17,MATCH(CAN!$B126,'[2]Table 36'!$B$14:$B$17,0))*1000,0)</f>
        <v>0</v>
      </c>
      <c r="M113" s="5">
        <f>IFERROR(INDEX('[2]Table 36'!M$14:M$17,MATCH(CAN!$B126,'[2]Table 36'!$B$14:$B$17,0))*1000,0)</f>
        <v>0</v>
      </c>
      <c r="N113" s="5">
        <f>IFERROR(INDEX('[2]Table 36'!N$14:N$17,MATCH(CAN!$B126,'[2]Table 36'!$B$14:$B$17,0))*1000,0)</f>
        <v>0</v>
      </c>
      <c r="O113" s="5">
        <f>IFERROR(INDEX('[2]Table 36'!O$14:O$17,MATCH(CAN!$B126,'[2]Table 36'!$B$14:$B$17,0))*1000,0)</f>
        <v>0</v>
      </c>
      <c r="P113" s="5">
        <f>IFERROR(INDEX('[2]Table 36'!P$14:P$17,MATCH(CAN!$B126,'[2]Table 36'!$B$14:$B$17,0))*1000,0)</f>
        <v>0</v>
      </c>
      <c r="Q113" s="5">
        <f>IFERROR(INDEX('[2]Table 36'!Q$14:Q$17,MATCH(CAN!$B126,'[2]Table 36'!$B$14:$B$17,0))*1000,0)</f>
        <v>0</v>
      </c>
      <c r="R113" s="5">
        <f>IFERROR(INDEX('[2]Table 36'!R$14:R$17,MATCH(CAN!$B126,'[2]Table 36'!$B$14:$B$17,0))*1000,0)</f>
        <v>0</v>
      </c>
      <c r="S113" s="5">
        <f>IFERROR(INDEX('[2]Table 36'!S$14:S$17,MATCH(CAN!$B126,'[2]Table 36'!$B$14:$B$17,0))*1000,0)</f>
        <v>0</v>
      </c>
      <c r="T113" s="5">
        <f>IFERROR(INDEX('[2]Table 36'!T$14:T$17,MATCH(CAN!$B126,'[2]Table 36'!$B$14:$B$17,0))*1000,0)</f>
        <v>0</v>
      </c>
      <c r="U113" s="5">
        <f>IFERROR(INDEX('[2]Table 36'!U$14:U$17,MATCH(CAN!$B126,'[2]Table 36'!$B$14:$B$17,0))*1000,0)</f>
        <v>0</v>
      </c>
      <c r="V113" s="5">
        <f>IFERROR(INDEX('[2]Table 36'!V$14:V$17,MATCH(CAN!$B126,'[2]Table 36'!$B$14:$B$17,0))*1000,0)</f>
        <v>0</v>
      </c>
      <c r="W113" s="5">
        <f>IFERROR(INDEX('[2]Table 36'!W$14:W$17,MATCH(CAN!$B126,'[2]Table 36'!$B$14:$B$17,0))*1000,0)</f>
        <v>0</v>
      </c>
      <c r="Z113" s="23" t="s">
        <v>32</v>
      </c>
    </row>
    <row r="114" spans="2:26" outlineLevel="1" x14ac:dyDescent="0.25">
      <c r="B114" s="4" t="s">
        <v>24</v>
      </c>
      <c r="C114" s="5">
        <f>IFERROR(INDEX('[2]Table 36'!C$14:C$17,MATCH(CAN!$B127,'[2]Table 36'!$B$14:$B$17,0))*1000,0)</f>
        <v>0</v>
      </c>
      <c r="D114" s="5">
        <f>IFERROR(INDEX('[2]Table 36'!D$14:D$17,MATCH(CAN!$B127,'[2]Table 36'!$B$14:$B$17,0))*1000,0)</f>
        <v>0</v>
      </c>
      <c r="E114" s="5">
        <f>IFERROR(INDEX('[2]Table 36'!E$14:E$17,MATCH(CAN!$B127,'[2]Table 36'!$B$14:$B$17,0))*1000,0)</f>
        <v>0</v>
      </c>
      <c r="F114" s="5">
        <f>IFERROR(INDEX('[2]Table 36'!F$14:F$17,MATCH(CAN!$B127,'[2]Table 36'!$B$14:$B$17,0))*1000,0)</f>
        <v>0</v>
      </c>
      <c r="G114" s="5">
        <f>IFERROR(INDEX('[2]Table 36'!G$14:G$17,MATCH(CAN!$B127,'[2]Table 36'!$B$14:$B$17,0))*1000,0)</f>
        <v>0</v>
      </c>
      <c r="H114" s="5">
        <f>IFERROR(INDEX('[2]Table 36'!H$14:H$17,MATCH(CAN!$B127,'[2]Table 36'!$B$14:$B$17,0))*1000,0)</f>
        <v>0</v>
      </c>
      <c r="I114" s="5">
        <f>IFERROR(INDEX('[2]Table 36'!I$14:I$17,MATCH(CAN!$B127,'[2]Table 36'!$B$14:$B$17,0))*1000,0)</f>
        <v>0</v>
      </c>
      <c r="J114" s="5">
        <f>IFERROR(INDEX('[2]Table 36'!J$14:J$17,MATCH(CAN!$B127,'[2]Table 36'!$B$14:$B$17,0))*1000,0)</f>
        <v>0</v>
      </c>
      <c r="K114" s="5">
        <f>IFERROR(INDEX('[2]Table 36'!K$14:K$17,MATCH(CAN!$B127,'[2]Table 36'!$B$14:$B$17,0))*1000,0)</f>
        <v>0</v>
      </c>
      <c r="L114" s="5">
        <f>IFERROR(INDEX('[2]Table 36'!L$14:L$17,MATCH(CAN!$B127,'[2]Table 36'!$B$14:$B$17,0))*1000,0)</f>
        <v>0</v>
      </c>
      <c r="M114" s="5">
        <f>IFERROR(INDEX('[2]Table 36'!M$14:M$17,MATCH(CAN!$B127,'[2]Table 36'!$B$14:$B$17,0))*1000,0)</f>
        <v>0</v>
      </c>
      <c r="N114" s="5">
        <f>IFERROR(INDEX('[2]Table 36'!N$14:N$17,MATCH(CAN!$B127,'[2]Table 36'!$B$14:$B$17,0))*1000,0)</f>
        <v>0</v>
      </c>
      <c r="O114" s="5">
        <f>IFERROR(INDEX('[2]Table 36'!O$14:O$17,MATCH(CAN!$B127,'[2]Table 36'!$B$14:$B$17,0))*1000,0)</f>
        <v>0</v>
      </c>
      <c r="P114" s="5">
        <f>IFERROR(INDEX('[2]Table 36'!P$14:P$17,MATCH(CAN!$B127,'[2]Table 36'!$B$14:$B$17,0))*1000,0)</f>
        <v>0</v>
      </c>
      <c r="Q114" s="5">
        <f>IFERROR(INDEX('[2]Table 36'!Q$14:Q$17,MATCH(CAN!$B127,'[2]Table 36'!$B$14:$B$17,0))*1000,0)</f>
        <v>0</v>
      </c>
      <c r="R114" s="5">
        <f>IFERROR(INDEX('[2]Table 36'!R$14:R$17,MATCH(CAN!$B127,'[2]Table 36'!$B$14:$B$17,0))*1000,0)</f>
        <v>0</v>
      </c>
      <c r="S114" s="5">
        <f>IFERROR(INDEX('[2]Table 36'!S$14:S$17,MATCH(CAN!$B127,'[2]Table 36'!$B$14:$B$17,0))*1000,0)</f>
        <v>0</v>
      </c>
      <c r="T114" s="5">
        <f>IFERROR(INDEX('[2]Table 36'!T$14:T$17,MATCH(CAN!$B127,'[2]Table 36'!$B$14:$B$17,0))*1000,0)</f>
        <v>0</v>
      </c>
      <c r="U114" s="5">
        <f>IFERROR(INDEX('[2]Table 36'!U$14:U$17,MATCH(CAN!$B127,'[2]Table 36'!$B$14:$B$17,0))*1000,0)</f>
        <v>0</v>
      </c>
      <c r="V114" s="5">
        <f>IFERROR(INDEX('[2]Table 36'!V$14:V$17,MATCH(CAN!$B127,'[2]Table 36'!$B$14:$B$17,0))*1000,0)</f>
        <v>0</v>
      </c>
      <c r="W114" s="5">
        <f>IFERROR(INDEX('[2]Table 36'!W$14:W$17,MATCH(CAN!$B127,'[2]Table 36'!$B$14:$B$17,0))*1000,0)</f>
        <v>0</v>
      </c>
      <c r="Z114" s="23" t="s">
        <v>32</v>
      </c>
    </row>
    <row r="115" spans="2:26" outlineLevel="1" x14ac:dyDescent="0.25">
      <c r="B115" s="4" t="s">
        <v>21</v>
      </c>
      <c r="C115" s="5">
        <f>IFERROR(INDEX('[2]Table 36'!C$14:C$17,MATCH(CAN!$B128,'[2]Table 36'!$B$14:$B$17,0))*1000,0)</f>
        <v>11686.574999999999</v>
      </c>
      <c r="D115" s="5">
        <f>IFERROR(INDEX('[2]Table 36'!D$14:D$17,MATCH(CAN!$B128,'[2]Table 36'!$B$14:$B$17,0))*1000,0)</f>
        <v>16257.135000000002</v>
      </c>
      <c r="E115" s="5">
        <f>IFERROR(INDEX('[2]Table 36'!E$14:E$17,MATCH(CAN!$B128,'[2]Table 36'!$B$14:$B$17,0))*1000,0)</f>
        <v>17233.530999999999</v>
      </c>
      <c r="F115" s="5">
        <f>IFERROR(INDEX('[2]Table 36'!F$14:F$17,MATCH(CAN!$B128,'[2]Table 36'!$B$14:$B$17,0))*1000,0)</f>
        <v>23160.761999999999</v>
      </c>
      <c r="G115" s="5">
        <f>IFERROR(INDEX('[2]Table 36'!G$14:G$17,MATCH(CAN!$B128,'[2]Table 36'!$B$14:$B$17,0))*1000,0)</f>
        <v>25416.985000000001</v>
      </c>
      <c r="H115" s="5">
        <f>IFERROR(INDEX('[2]Table 36'!H$14:H$17,MATCH(CAN!$B128,'[2]Table 36'!$B$14:$B$17,0))*1000,0)</f>
        <v>28611.953000000001</v>
      </c>
      <c r="I115" s="5">
        <f>IFERROR(INDEX('[2]Table 36'!I$14:I$17,MATCH(CAN!$B128,'[2]Table 36'!$B$14:$B$17,0))*1000,0)</f>
        <v>33345.462</v>
      </c>
      <c r="J115" s="5">
        <f>IFERROR(INDEX('[2]Table 36'!J$14:J$17,MATCH(CAN!$B128,'[2]Table 36'!$B$14:$B$17,0))*1000,0)</f>
        <v>30658.567000000003</v>
      </c>
      <c r="K115" s="5">
        <f>IFERROR(INDEX('[2]Table 36'!K$14:K$17,MATCH(CAN!$B128,'[2]Table 36'!$B$14:$B$17,0))*1000,0)</f>
        <v>35909.928</v>
      </c>
      <c r="L115" s="5">
        <f>IFERROR(INDEX('[2]Table 36'!L$14:L$17,MATCH(CAN!$B128,'[2]Table 36'!$B$14:$B$17,0))*1000,0)</f>
        <v>34564.383999999998</v>
      </c>
      <c r="M115" s="5">
        <f>IFERROR(INDEX('[2]Table 36'!M$14:M$17,MATCH(CAN!$B128,'[2]Table 36'!$B$14:$B$17,0))*1000,0)</f>
        <v>38715.873</v>
      </c>
      <c r="N115" s="5">
        <f>IFERROR(INDEX('[2]Table 36'!N$14:N$17,MATCH(CAN!$B128,'[2]Table 36'!$B$14:$B$17,0))*1000,0)</f>
        <v>36493.589999999997</v>
      </c>
      <c r="O115" s="5">
        <f>IFERROR(INDEX('[2]Table 36'!O$14:O$17,MATCH(CAN!$B128,'[2]Table 36'!$B$14:$B$17,0))*1000,0)</f>
        <v>37605.5</v>
      </c>
      <c r="P115" s="5">
        <f>IFERROR(INDEX('[2]Table 36'!P$14:P$17,MATCH(CAN!$B128,'[2]Table 36'!$B$14:$B$17,0))*1000,0)</f>
        <v>41668.455999999998</v>
      </c>
      <c r="Q115" s="5">
        <f>IFERROR(INDEX('[2]Table 36'!Q$14:Q$17,MATCH(CAN!$B128,'[2]Table 36'!$B$14:$B$17,0))*1000,0)</f>
        <v>39249.513999999996</v>
      </c>
      <c r="R115" s="5">
        <f>IFERROR(INDEX('[2]Table 36'!R$14:R$17,MATCH(CAN!$B128,'[2]Table 36'!$B$14:$B$17,0))*1000,0)</f>
        <v>36593.426999999996</v>
      </c>
      <c r="S115" s="5">
        <f>IFERROR(INDEX('[2]Table 36'!S$14:S$17,MATCH(CAN!$B128,'[2]Table 36'!$B$14:$B$17,0))*1000,0)</f>
        <v>36252.048000000003</v>
      </c>
      <c r="T115" s="5">
        <f>IFERROR(INDEX('[2]Table 36'!T$14:T$17,MATCH(CAN!$B128,'[2]Table 36'!$B$14:$B$17,0))*1000,0)</f>
        <v>38678.162000000004</v>
      </c>
      <c r="U115" s="5">
        <f>IFERROR(INDEX('[2]Table 36'!U$14:U$17,MATCH(CAN!$B128,'[2]Table 36'!$B$14:$B$17,0))*1000,0)</f>
        <v>42393.362000000001</v>
      </c>
      <c r="V115" s="5">
        <f>IFERROR(INDEX('[2]Table 36'!V$14:V$17,MATCH(CAN!$B128,'[2]Table 36'!$B$14:$B$17,0))*1000,0)</f>
        <v>41540.503000000004</v>
      </c>
      <c r="W115" s="5">
        <f>IFERROR(INDEX('[2]Table 36'!W$14:W$17,MATCH(CAN!$B128,'[2]Table 36'!$B$14:$B$17,0))*1000,0)</f>
        <v>40109.292000000001</v>
      </c>
      <c r="Z115" s="23" t="s">
        <v>32</v>
      </c>
    </row>
    <row r="116" spans="2:26" outlineLevel="1" x14ac:dyDescent="0.25">
      <c r="B116" s="4" t="s">
        <v>26</v>
      </c>
      <c r="C116" s="5">
        <f>IFERROR(INDEX('[2]Table 36'!C$14:C$17,MATCH(CAN!$B129,'[2]Table 36'!$B$14:$B$17,0))*1000,0)</f>
        <v>0</v>
      </c>
      <c r="D116" s="5">
        <f>IFERROR(INDEX('[2]Table 36'!D$14:D$17,MATCH(CAN!$B129,'[2]Table 36'!$B$14:$B$17,0))*1000,0)</f>
        <v>0</v>
      </c>
      <c r="E116" s="5">
        <f>IFERROR(INDEX('[2]Table 36'!E$14:E$17,MATCH(CAN!$B129,'[2]Table 36'!$B$14:$B$17,0))*1000,0)</f>
        <v>0</v>
      </c>
      <c r="F116" s="5">
        <f>IFERROR(INDEX('[2]Table 36'!F$14:F$17,MATCH(CAN!$B129,'[2]Table 36'!$B$14:$B$17,0))*1000,0)</f>
        <v>0</v>
      </c>
      <c r="G116" s="5">
        <f>IFERROR(INDEX('[2]Table 36'!G$14:G$17,MATCH(CAN!$B129,'[2]Table 36'!$B$14:$B$17,0))*1000,0)</f>
        <v>0</v>
      </c>
      <c r="H116" s="5">
        <f>IFERROR(INDEX('[2]Table 36'!H$14:H$17,MATCH(CAN!$B129,'[2]Table 36'!$B$14:$B$17,0))*1000,0)</f>
        <v>0</v>
      </c>
      <c r="I116" s="5">
        <f>IFERROR(INDEX('[2]Table 36'!I$14:I$17,MATCH(CAN!$B129,'[2]Table 36'!$B$14:$B$17,0))*1000,0)</f>
        <v>0</v>
      </c>
      <c r="J116" s="5">
        <f>IFERROR(INDEX('[2]Table 36'!J$14:J$17,MATCH(CAN!$B129,'[2]Table 36'!$B$14:$B$17,0))*1000,0)</f>
        <v>0</v>
      </c>
      <c r="K116" s="5">
        <f>IFERROR(INDEX('[2]Table 36'!K$14:K$17,MATCH(CAN!$B129,'[2]Table 36'!$B$14:$B$17,0))*1000,0)</f>
        <v>0</v>
      </c>
      <c r="L116" s="5">
        <f>IFERROR(INDEX('[2]Table 36'!L$14:L$17,MATCH(CAN!$B129,'[2]Table 36'!$B$14:$B$17,0))*1000,0)</f>
        <v>0</v>
      </c>
      <c r="M116" s="5">
        <f>IFERROR(INDEX('[2]Table 36'!M$14:M$17,MATCH(CAN!$B129,'[2]Table 36'!$B$14:$B$17,0))*1000,0)</f>
        <v>0</v>
      </c>
      <c r="N116" s="5">
        <f>IFERROR(INDEX('[2]Table 36'!N$14:N$17,MATCH(CAN!$B129,'[2]Table 36'!$B$14:$B$17,0))*1000,0)</f>
        <v>0</v>
      </c>
      <c r="O116" s="5">
        <f>IFERROR(INDEX('[2]Table 36'!O$14:O$17,MATCH(CAN!$B129,'[2]Table 36'!$B$14:$B$17,0))*1000,0)</f>
        <v>0</v>
      </c>
      <c r="P116" s="5">
        <f>IFERROR(INDEX('[2]Table 36'!P$14:P$17,MATCH(CAN!$B129,'[2]Table 36'!$B$14:$B$17,0))*1000,0)</f>
        <v>0</v>
      </c>
      <c r="Q116" s="5">
        <f>IFERROR(INDEX('[2]Table 36'!Q$14:Q$17,MATCH(CAN!$B129,'[2]Table 36'!$B$14:$B$17,0))*1000,0)</f>
        <v>0</v>
      </c>
      <c r="R116" s="5">
        <f>IFERROR(INDEX('[2]Table 36'!R$14:R$17,MATCH(CAN!$B129,'[2]Table 36'!$B$14:$B$17,0))*1000,0)</f>
        <v>0</v>
      </c>
      <c r="S116" s="5">
        <f>IFERROR(INDEX('[2]Table 36'!S$14:S$17,MATCH(CAN!$B129,'[2]Table 36'!$B$14:$B$17,0))*1000,0)</f>
        <v>0</v>
      </c>
      <c r="T116" s="5">
        <f>IFERROR(INDEX('[2]Table 36'!T$14:T$17,MATCH(CAN!$B129,'[2]Table 36'!$B$14:$B$17,0))*1000,0)</f>
        <v>0</v>
      </c>
      <c r="U116" s="5">
        <f>IFERROR(INDEX('[2]Table 36'!U$14:U$17,MATCH(CAN!$B129,'[2]Table 36'!$B$14:$B$17,0))*1000,0)</f>
        <v>0</v>
      </c>
      <c r="V116" s="5">
        <f>IFERROR(INDEX('[2]Table 36'!V$14:V$17,MATCH(CAN!$B129,'[2]Table 36'!$B$14:$B$17,0))*1000,0)</f>
        <v>0</v>
      </c>
      <c r="W116" s="5">
        <f>IFERROR(INDEX('[2]Table 36'!W$14:W$17,MATCH(CAN!$B129,'[2]Table 36'!$B$14:$B$17,0))*1000,0)</f>
        <v>0</v>
      </c>
      <c r="Z116" s="23" t="s">
        <v>32</v>
      </c>
    </row>
    <row r="117" spans="2:26" outlineLevel="1" x14ac:dyDescent="0.25">
      <c r="B117" s="4" t="s">
        <v>25</v>
      </c>
      <c r="C117" s="5">
        <f>IFERROR(INDEX('[2]Table 36'!C$14:C$17,MATCH(CAN!$B130,'[2]Table 36'!$B$14:$B$17,0))*1000,0)</f>
        <v>14510.030999999999</v>
      </c>
      <c r="D117" s="5">
        <f>IFERROR(INDEX('[2]Table 36'!D$14:D$17,MATCH(CAN!$B130,'[2]Table 36'!$B$14:$B$17,0))*1000,0)</f>
        <v>14304.651</v>
      </c>
      <c r="E117" s="5">
        <f>IFERROR(INDEX('[2]Table 36'!E$14:E$17,MATCH(CAN!$B130,'[2]Table 36'!$B$14:$B$17,0))*1000,0)</f>
        <v>13117.673999999999</v>
      </c>
      <c r="F117" s="5">
        <f>IFERROR(INDEX('[2]Table 36'!F$14:F$17,MATCH(CAN!$B130,'[2]Table 36'!$B$14:$B$17,0))*1000,0)</f>
        <v>16027.392</v>
      </c>
      <c r="G117" s="5">
        <f>IFERROR(INDEX('[2]Table 36'!G$14:G$17,MATCH(CAN!$B130,'[2]Table 36'!$B$14:$B$17,0))*1000,0)</f>
        <v>18742.36</v>
      </c>
      <c r="H117" s="5">
        <f>IFERROR(INDEX('[2]Table 36'!H$14:H$17,MATCH(CAN!$B130,'[2]Table 36'!$B$14:$B$17,0))*1000,0)</f>
        <v>18967.013999999999</v>
      </c>
      <c r="I117" s="5">
        <f>IFERROR(INDEX('[2]Table 36'!I$14:I$17,MATCH(CAN!$B130,'[2]Table 36'!$B$14:$B$17,0))*1000,0)</f>
        <v>25267.481</v>
      </c>
      <c r="J117" s="5">
        <f>IFERROR(INDEX('[2]Table 36'!J$14:J$17,MATCH(CAN!$B130,'[2]Table 36'!$B$14:$B$17,0))*1000,0)</f>
        <v>19708.939999999999</v>
      </c>
      <c r="K117" s="5">
        <f>IFERROR(INDEX('[2]Table 36'!K$14:K$17,MATCH(CAN!$B130,'[2]Table 36'!$B$14:$B$17,0))*1000,0)</f>
        <v>22067.403999999999</v>
      </c>
      <c r="L117" s="5">
        <f>IFERROR(INDEX('[2]Table 36'!L$14:L$17,MATCH(CAN!$B130,'[2]Table 36'!$B$14:$B$17,0))*1000,0)</f>
        <v>25494.308000000001</v>
      </c>
      <c r="M117" s="5">
        <f>IFERROR(INDEX('[2]Table 36'!M$14:M$17,MATCH(CAN!$B130,'[2]Table 36'!$B$14:$B$17,0))*1000,0)</f>
        <v>25258.252</v>
      </c>
      <c r="N117" s="5">
        <f>IFERROR(INDEX('[2]Table 36'!N$14:N$17,MATCH(CAN!$B130,'[2]Table 36'!$B$14:$B$17,0))*1000,0)</f>
        <v>23395.047999999999</v>
      </c>
      <c r="O117" s="5">
        <f>IFERROR(INDEX('[2]Table 36'!O$14:O$17,MATCH(CAN!$B130,'[2]Table 36'!$B$14:$B$17,0))*1000,0)</f>
        <v>23883.773000000001</v>
      </c>
      <c r="P117" s="5">
        <f>IFERROR(INDEX('[2]Table 36'!P$14:P$17,MATCH(CAN!$B130,'[2]Table 36'!$B$14:$B$17,0))*1000,0)</f>
        <v>24510.031999999999</v>
      </c>
      <c r="Q117" s="5">
        <f>IFERROR(INDEX('[2]Table 36'!Q$14:Q$17,MATCH(CAN!$B130,'[2]Table 36'!$B$14:$B$17,0))*1000,0)</f>
        <v>24467.973000000002</v>
      </c>
      <c r="R117" s="5">
        <f>IFERROR(INDEX('[2]Table 36'!R$14:R$17,MATCH(CAN!$B130,'[2]Table 36'!$B$14:$B$17,0))*1000,0)</f>
        <v>25676.110999999997</v>
      </c>
      <c r="S117" s="5">
        <f>IFERROR(INDEX('[2]Table 36'!S$14:S$17,MATCH(CAN!$B130,'[2]Table 36'!$B$14:$B$17,0))*1000,0)</f>
        <v>27264.128000000001</v>
      </c>
      <c r="T117" s="5">
        <f>IFERROR(INDEX('[2]Table 36'!T$14:T$17,MATCH(CAN!$B130,'[2]Table 36'!$B$14:$B$17,0))*1000,0)</f>
        <v>27049.306</v>
      </c>
      <c r="U117" s="5">
        <f>IFERROR(INDEX('[2]Table 36'!U$14:U$17,MATCH(CAN!$B130,'[2]Table 36'!$B$14:$B$17,0))*1000,0)</f>
        <v>27495.867000000002</v>
      </c>
      <c r="V117" s="5">
        <f>IFERROR(INDEX('[2]Table 36'!V$14:V$17,MATCH(CAN!$B130,'[2]Table 36'!$B$14:$B$17,0))*1000,0)</f>
        <v>25808.294000000002</v>
      </c>
      <c r="W117" s="5">
        <f>IFERROR(INDEX('[2]Table 36'!W$14:W$17,MATCH(CAN!$B130,'[2]Table 36'!$B$14:$B$17,0))*1000,0)</f>
        <v>22331.353999999999</v>
      </c>
      <c r="Z117" s="23" t="s">
        <v>32</v>
      </c>
    </row>
    <row r="118" spans="2:26" outlineLevel="1" x14ac:dyDescent="0.25">
      <c r="B118" s="4" t="s">
        <v>0</v>
      </c>
      <c r="C118" s="5">
        <f>IFERROR(INDEX('[2]Table 36'!C$14:C$17,MATCH(CAN!$B131,'[2]Table 36'!$B$14:$B$17,0))*1000,0)</f>
        <v>0</v>
      </c>
      <c r="D118" s="5">
        <f>IFERROR(INDEX('[2]Table 36'!D$14:D$17,MATCH(CAN!$B131,'[2]Table 36'!$B$14:$B$17,0))*1000,0)</f>
        <v>0</v>
      </c>
      <c r="E118" s="5">
        <f>IFERROR(INDEX('[2]Table 36'!E$14:E$17,MATCH(CAN!$B131,'[2]Table 36'!$B$14:$B$17,0))*1000,0)</f>
        <v>0</v>
      </c>
      <c r="F118" s="5">
        <f>IFERROR(INDEX('[2]Table 36'!F$14:F$17,MATCH(CAN!$B131,'[2]Table 36'!$B$14:$B$17,0))*1000,0)</f>
        <v>0</v>
      </c>
      <c r="G118" s="5">
        <f>IFERROR(INDEX('[2]Table 36'!G$14:G$17,MATCH(CAN!$B131,'[2]Table 36'!$B$14:$B$17,0))*1000,0)</f>
        <v>0</v>
      </c>
      <c r="H118" s="5">
        <f>IFERROR(INDEX('[2]Table 36'!H$14:H$17,MATCH(CAN!$B131,'[2]Table 36'!$B$14:$B$17,0))*1000,0)</f>
        <v>0</v>
      </c>
      <c r="I118" s="5">
        <f>IFERROR(INDEX('[2]Table 36'!I$14:I$17,MATCH(CAN!$B131,'[2]Table 36'!$B$14:$B$17,0))*1000,0)</f>
        <v>0</v>
      </c>
      <c r="J118" s="5">
        <f>IFERROR(INDEX('[2]Table 36'!J$14:J$17,MATCH(CAN!$B131,'[2]Table 36'!$B$14:$B$17,0))*1000,0)</f>
        <v>0</v>
      </c>
      <c r="K118" s="5">
        <f>IFERROR(INDEX('[2]Table 36'!K$14:K$17,MATCH(CAN!$B131,'[2]Table 36'!$B$14:$B$17,0))*1000,0)</f>
        <v>0</v>
      </c>
      <c r="L118" s="5">
        <f>IFERROR(INDEX('[2]Table 36'!L$14:L$17,MATCH(CAN!$B131,'[2]Table 36'!$B$14:$B$17,0))*1000,0)</f>
        <v>0</v>
      </c>
      <c r="M118" s="5">
        <f>IFERROR(INDEX('[2]Table 36'!M$14:M$17,MATCH(CAN!$B131,'[2]Table 36'!$B$14:$B$17,0))*1000,0)</f>
        <v>899.04700000000003</v>
      </c>
      <c r="N118" s="5">
        <f>IFERROR(INDEX('[2]Table 36'!N$14:N$17,MATCH(CAN!$B131,'[2]Table 36'!$B$14:$B$17,0))*1000,0)</f>
        <v>995.14800000000002</v>
      </c>
      <c r="O118" s="5">
        <f>IFERROR(INDEX('[2]Table 36'!O$14:O$17,MATCH(CAN!$B131,'[2]Table 36'!$B$14:$B$17,0))*1000,0)</f>
        <v>945.62599999999998</v>
      </c>
      <c r="P118" s="5">
        <f>IFERROR(INDEX('[2]Table 36'!P$14:P$17,MATCH(CAN!$B131,'[2]Table 36'!$B$14:$B$17,0))*1000,0)</f>
        <v>875.23900000000003</v>
      </c>
      <c r="Q118" s="5">
        <f>IFERROR(INDEX('[2]Table 36'!Q$14:Q$17,MATCH(CAN!$B131,'[2]Table 36'!$B$14:$B$17,0))*1000,0)</f>
        <v>895.04099999999994</v>
      </c>
      <c r="R118" s="5">
        <f>IFERROR(INDEX('[2]Table 36'!R$14:R$17,MATCH(CAN!$B131,'[2]Table 36'!$B$14:$B$17,0))*1000,0)</f>
        <v>0</v>
      </c>
      <c r="S118" s="5">
        <f>IFERROR(INDEX('[2]Table 36'!S$14:S$17,MATCH(CAN!$B131,'[2]Table 36'!$B$14:$B$17,0))*1000,0)</f>
        <v>0</v>
      </c>
      <c r="T118" s="5">
        <f>IFERROR(INDEX('[2]Table 36'!T$14:T$17,MATCH(CAN!$B131,'[2]Table 36'!$B$14:$B$17,0))*1000,0)</f>
        <v>0</v>
      </c>
      <c r="U118" s="5">
        <f>IFERROR(INDEX('[2]Table 36'!U$14:U$17,MATCH(CAN!$B131,'[2]Table 36'!$B$14:$B$17,0))*1000,0)</f>
        <v>0</v>
      </c>
      <c r="V118" s="5">
        <f>IFERROR(INDEX('[2]Table 36'!V$14:V$17,MATCH(CAN!$B131,'[2]Table 36'!$B$14:$B$17,0))*1000,0)</f>
        <v>0</v>
      </c>
      <c r="W118" s="5">
        <f>IFERROR(INDEX('[2]Table 36'!W$14:W$17,MATCH(CAN!$B131,'[2]Table 36'!$B$14:$B$17,0))*1000,0)</f>
        <v>0</v>
      </c>
      <c r="Z118" s="23" t="s">
        <v>32</v>
      </c>
    </row>
    <row r="119" spans="2:26" outlineLevel="1" x14ac:dyDescent="0.25">
      <c r="B119" s="4" t="s">
        <v>27</v>
      </c>
      <c r="C119" s="5">
        <f>IFERROR(INDEX('[2]Table 36'!C$14:C$17,MATCH(CAN!$B132,'[2]Table 36'!$B$14:$B$17,0))*1000,0)</f>
        <v>0</v>
      </c>
      <c r="D119" s="5">
        <f>IFERROR(INDEX('[2]Table 36'!D$14:D$17,MATCH(CAN!$B132,'[2]Table 36'!$B$14:$B$17,0))*1000,0)</f>
        <v>0</v>
      </c>
      <c r="E119" s="5">
        <f>IFERROR(INDEX('[2]Table 36'!E$14:E$17,MATCH(CAN!$B132,'[2]Table 36'!$B$14:$B$17,0))*1000,0)</f>
        <v>0</v>
      </c>
      <c r="F119" s="5">
        <f>IFERROR(INDEX('[2]Table 36'!F$14:F$17,MATCH(CAN!$B132,'[2]Table 36'!$B$14:$B$17,0))*1000,0)</f>
        <v>0</v>
      </c>
      <c r="G119" s="5">
        <f>IFERROR(INDEX('[2]Table 36'!G$14:G$17,MATCH(CAN!$B132,'[2]Table 36'!$B$14:$B$17,0))*1000,0)</f>
        <v>0</v>
      </c>
      <c r="H119" s="5">
        <f>IFERROR(INDEX('[2]Table 36'!H$14:H$17,MATCH(CAN!$B132,'[2]Table 36'!$B$14:$B$17,0))*1000,0)</f>
        <v>0</v>
      </c>
      <c r="I119" s="5">
        <f>IFERROR(INDEX('[2]Table 36'!I$14:I$17,MATCH(CAN!$B132,'[2]Table 36'!$B$14:$B$17,0))*1000,0)</f>
        <v>0</v>
      </c>
      <c r="J119" s="5">
        <f>IFERROR(INDEX('[2]Table 36'!J$14:J$17,MATCH(CAN!$B132,'[2]Table 36'!$B$14:$B$17,0))*1000,0)</f>
        <v>0</v>
      </c>
      <c r="K119" s="5">
        <f>IFERROR(INDEX('[2]Table 36'!K$14:K$17,MATCH(CAN!$B132,'[2]Table 36'!$B$14:$B$17,0))*1000,0)</f>
        <v>0</v>
      </c>
      <c r="L119" s="5">
        <f>IFERROR(INDEX('[2]Table 36'!L$14:L$17,MATCH(CAN!$B132,'[2]Table 36'!$B$14:$B$17,0))*1000,0)</f>
        <v>0</v>
      </c>
      <c r="M119" s="5">
        <f>IFERROR(INDEX('[2]Table 36'!M$14:M$17,MATCH(CAN!$B132,'[2]Table 36'!$B$14:$B$17,0))*1000,0)</f>
        <v>0</v>
      </c>
      <c r="N119" s="5">
        <f>IFERROR(INDEX('[2]Table 36'!N$14:N$17,MATCH(CAN!$B132,'[2]Table 36'!$B$14:$B$17,0))*1000,0)</f>
        <v>0</v>
      </c>
      <c r="O119" s="5">
        <f>IFERROR(INDEX('[2]Table 36'!O$14:O$17,MATCH(CAN!$B132,'[2]Table 36'!$B$14:$B$17,0))*1000,0)</f>
        <v>0</v>
      </c>
      <c r="P119" s="5">
        <f>IFERROR(INDEX('[2]Table 36'!P$14:P$17,MATCH(CAN!$B132,'[2]Table 36'!$B$14:$B$17,0))*1000,0)</f>
        <v>0</v>
      </c>
      <c r="Q119" s="5">
        <f>IFERROR(INDEX('[2]Table 36'!Q$14:Q$17,MATCH(CAN!$B132,'[2]Table 36'!$B$14:$B$17,0))*1000,0)</f>
        <v>0</v>
      </c>
      <c r="R119" s="5">
        <f>IFERROR(INDEX('[2]Table 36'!R$14:R$17,MATCH(CAN!$B132,'[2]Table 36'!$B$14:$B$17,0))*1000,0)</f>
        <v>0</v>
      </c>
      <c r="S119" s="5">
        <f>IFERROR(INDEX('[2]Table 36'!S$14:S$17,MATCH(CAN!$B132,'[2]Table 36'!$B$14:$B$17,0))*1000,0)</f>
        <v>0</v>
      </c>
      <c r="T119" s="5">
        <f>IFERROR(INDEX('[2]Table 36'!T$14:T$17,MATCH(CAN!$B132,'[2]Table 36'!$B$14:$B$17,0))*1000,0)</f>
        <v>0</v>
      </c>
      <c r="U119" s="5">
        <f>IFERROR(INDEX('[2]Table 36'!U$14:U$17,MATCH(CAN!$B132,'[2]Table 36'!$B$14:$B$17,0))*1000,0)</f>
        <v>0</v>
      </c>
      <c r="V119" s="5">
        <f>IFERROR(INDEX('[2]Table 36'!V$14:V$17,MATCH(CAN!$B132,'[2]Table 36'!$B$14:$B$17,0))*1000,0)</f>
        <v>0</v>
      </c>
      <c r="W119" s="5">
        <f>IFERROR(INDEX('[2]Table 36'!W$14:W$17,MATCH(CAN!$B132,'[2]Table 36'!$B$14:$B$17,0))*1000,0)</f>
        <v>0</v>
      </c>
      <c r="Z119" s="23" t="s">
        <v>32</v>
      </c>
    </row>
    <row r="120" spans="2:26" outlineLevel="1" x14ac:dyDescent="0.25">
      <c r="B120" s="4" t="s">
        <v>28</v>
      </c>
      <c r="C120" s="5">
        <f>IFERROR(INDEX('[2]Table 36'!C$14:C$17,MATCH(CAN!$B133,'[2]Table 36'!$B$14:$B$17,0))*1000,0)</f>
        <v>0</v>
      </c>
      <c r="D120" s="5">
        <f>IFERROR(INDEX('[2]Table 36'!D$14:D$17,MATCH(CAN!$B133,'[2]Table 36'!$B$14:$B$17,0))*1000,0)</f>
        <v>0</v>
      </c>
      <c r="E120" s="5">
        <f>IFERROR(INDEX('[2]Table 36'!E$14:E$17,MATCH(CAN!$B133,'[2]Table 36'!$B$14:$B$17,0))*1000,0)</f>
        <v>0</v>
      </c>
      <c r="F120" s="5">
        <f>IFERROR(INDEX('[2]Table 36'!F$14:F$17,MATCH(CAN!$B133,'[2]Table 36'!$B$14:$B$17,0))*1000,0)</f>
        <v>0</v>
      </c>
      <c r="G120" s="5">
        <f>IFERROR(INDEX('[2]Table 36'!G$14:G$17,MATCH(CAN!$B133,'[2]Table 36'!$B$14:$B$17,0))*1000,0)</f>
        <v>0</v>
      </c>
      <c r="H120" s="5">
        <f>IFERROR(INDEX('[2]Table 36'!H$14:H$17,MATCH(CAN!$B133,'[2]Table 36'!$B$14:$B$17,0))*1000,0)</f>
        <v>0</v>
      </c>
      <c r="I120" s="5">
        <f>IFERROR(INDEX('[2]Table 36'!I$14:I$17,MATCH(CAN!$B133,'[2]Table 36'!$B$14:$B$17,0))*1000,0)</f>
        <v>0</v>
      </c>
      <c r="J120" s="5">
        <f>IFERROR(INDEX('[2]Table 36'!J$14:J$17,MATCH(CAN!$B133,'[2]Table 36'!$B$14:$B$17,0))*1000,0)</f>
        <v>0</v>
      </c>
      <c r="K120" s="5">
        <f>IFERROR(INDEX('[2]Table 36'!K$14:K$17,MATCH(CAN!$B133,'[2]Table 36'!$B$14:$B$17,0))*1000,0)</f>
        <v>0</v>
      </c>
      <c r="L120" s="5">
        <f>IFERROR(INDEX('[2]Table 36'!L$14:L$17,MATCH(CAN!$B133,'[2]Table 36'!$B$14:$B$17,0))*1000,0)</f>
        <v>0</v>
      </c>
      <c r="M120" s="5">
        <f>IFERROR(INDEX('[2]Table 36'!M$14:M$17,MATCH(CAN!$B133,'[2]Table 36'!$B$14:$B$17,0))*1000,0)</f>
        <v>0</v>
      </c>
      <c r="N120" s="5">
        <f>IFERROR(INDEX('[2]Table 36'!N$14:N$17,MATCH(CAN!$B133,'[2]Table 36'!$B$14:$B$17,0))*1000,0)</f>
        <v>0</v>
      </c>
      <c r="O120" s="5">
        <f>IFERROR(INDEX('[2]Table 36'!O$14:O$17,MATCH(CAN!$B133,'[2]Table 36'!$B$14:$B$17,0))*1000,0)</f>
        <v>0</v>
      </c>
      <c r="P120" s="5">
        <f>IFERROR(INDEX('[2]Table 36'!P$14:P$17,MATCH(CAN!$B133,'[2]Table 36'!$B$14:$B$17,0))*1000,0)</f>
        <v>0</v>
      </c>
      <c r="Q120" s="5">
        <f>IFERROR(INDEX('[2]Table 36'!Q$14:Q$17,MATCH(CAN!$B133,'[2]Table 36'!$B$14:$B$17,0))*1000,0)</f>
        <v>0</v>
      </c>
      <c r="R120" s="5">
        <f>IFERROR(INDEX('[2]Table 36'!R$14:R$17,MATCH(CAN!$B133,'[2]Table 36'!$B$14:$B$17,0))*1000,0)</f>
        <v>0</v>
      </c>
      <c r="S120" s="5">
        <f>IFERROR(INDEX('[2]Table 36'!S$14:S$17,MATCH(CAN!$B133,'[2]Table 36'!$B$14:$B$17,0))*1000,0)</f>
        <v>0</v>
      </c>
      <c r="T120" s="5">
        <f>IFERROR(INDEX('[2]Table 36'!T$14:T$17,MATCH(CAN!$B133,'[2]Table 36'!$B$14:$B$17,0))*1000,0)</f>
        <v>0</v>
      </c>
      <c r="U120" s="5">
        <f>IFERROR(INDEX('[2]Table 36'!U$14:U$17,MATCH(CAN!$B133,'[2]Table 36'!$B$14:$B$17,0))*1000,0)</f>
        <v>0</v>
      </c>
      <c r="V120" s="5">
        <f>IFERROR(INDEX('[2]Table 36'!V$14:V$17,MATCH(CAN!$B133,'[2]Table 36'!$B$14:$B$17,0))*1000,0)</f>
        <v>0</v>
      </c>
      <c r="W120" s="5">
        <f>IFERROR(INDEX('[2]Table 36'!W$14:W$17,MATCH(CAN!$B133,'[2]Table 36'!$B$14:$B$17,0))*1000,0)</f>
        <v>0</v>
      </c>
      <c r="Z120" s="23" t="s">
        <v>32</v>
      </c>
    </row>
    <row r="121" spans="2:26" outlineLevel="1" x14ac:dyDescent="0.25">
      <c r="B121" s="4" t="s">
        <v>22</v>
      </c>
      <c r="C121" s="5">
        <f>IFERROR(INDEX('[2]Table 36'!C$14:C$17,MATCH(CAN!$B134,'[2]Table 36'!$B$14:$B$17,0))*1000,0)</f>
        <v>0</v>
      </c>
      <c r="D121" s="5">
        <f>IFERROR(INDEX('[2]Table 36'!D$14:D$17,MATCH(CAN!$B134,'[2]Table 36'!$B$14:$B$17,0))*1000,0)</f>
        <v>0</v>
      </c>
      <c r="E121" s="5">
        <f>IFERROR(INDEX('[2]Table 36'!E$14:E$17,MATCH(CAN!$B134,'[2]Table 36'!$B$14:$B$17,0))*1000,0)</f>
        <v>0</v>
      </c>
      <c r="F121" s="5">
        <f>IFERROR(INDEX('[2]Table 36'!F$14:F$17,MATCH(CAN!$B134,'[2]Table 36'!$B$14:$B$17,0))*1000,0)</f>
        <v>0</v>
      </c>
      <c r="G121" s="5">
        <f>IFERROR(INDEX('[2]Table 36'!G$14:G$17,MATCH(CAN!$B134,'[2]Table 36'!$B$14:$B$17,0))*1000,0)</f>
        <v>0</v>
      </c>
      <c r="H121" s="5">
        <f>IFERROR(INDEX('[2]Table 36'!H$14:H$17,MATCH(CAN!$B134,'[2]Table 36'!$B$14:$B$17,0))*1000,0)</f>
        <v>0</v>
      </c>
      <c r="I121" s="5">
        <f>IFERROR(INDEX('[2]Table 36'!I$14:I$17,MATCH(CAN!$B134,'[2]Table 36'!$B$14:$B$17,0))*1000,0)</f>
        <v>0</v>
      </c>
      <c r="J121" s="5">
        <f>IFERROR(INDEX('[2]Table 36'!J$14:J$17,MATCH(CAN!$B134,'[2]Table 36'!$B$14:$B$17,0))*1000,0)</f>
        <v>0</v>
      </c>
      <c r="K121" s="5">
        <f>IFERROR(INDEX('[2]Table 36'!K$14:K$17,MATCH(CAN!$B134,'[2]Table 36'!$B$14:$B$17,0))*1000,0)</f>
        <v>0</v>
      </c>
      <c r="L121" s="5">
        <f>IFERROR(INDEX('[2]Table 36'!L$14:L$17,MATCH(CAN!$B134,'[2]Table 36'!$B$14:$B$17,0))*1000,0)</f>
        <v>0</v>
      </c>
      <c r="M121" s="5">
        <f>IFERROR(INDEX('[2]Table 36'!M$14:M$17,MATCH(CAN!$B134,'[2]Table 36'!$B$14:$B$17,0))*1000,0)</f>
        <v>0</v>
      </c>
      <c r="N121" s="5">
        <f>IFERROR(INDEX('[2]Table 36'!N$14:N$17,MATCH(CAN!$B134,'[2]Table 36'!$B$14:$B$17,0))*1000,0)</f>
        <v>0</v>
      </c>
      <c r="O121" s="5">
        <f>IFERROR(INDEX('[2]Table 36'!O$14:O$17,MATCH(CAN!$B134,'[2]Table 36'!$B$14:$B$17,0))*1000,0)</f>
        <v>0</v>
      </c>
      <c r="P121" s="5">
        <f>IFERROR(INDEX('[2]Table 36'!P$14:P$17,MATCH(CAN!$B134,'[2]Table 36'!$B$14:$B$17,0))*1000,0)</f>
        <v>0</v>
      </c>
      <c r="Q121" s="5">
        <f>IFERROR(INDEX('[2]Table 36'!Q$14:Q$17,MATCH(CAN!$B134,'[2]Table 36'!$B$14:$B$17,0))*1000,0)</f>
        <v>0</v>
      </c>
      <c r="R121" s="5">
        <f>IFERROR(INDEX('[2]Table 36'!R$14:R$17,MATCH(CAN!$B134,'[2]Table 36'!$B$14:$B$17,0))*1000,0)</f>
        <v>0</v>
      </c>
      <c r="S121" s="5">
        <f>IFERROR(INDEX('[2]Table 36'!S$14:S$17,MATCH(CAN!$B134,'[2]Table 36'!$B$14:$B$17,0))*1000,0)</f>
        <v>0</v>
      </c>
      <c r="T121" s="5">
        <f>IFERROR(INDEX('[2]Table 36'!T$14:T$17,MATCH(CAN!$B134,'[2]Table 36'!$B$14:$B$17,0))*1000,0)</f>
        <v>0</v>
      </c>
      <c r="U121" s="5">
        <f>IFERROR(INDEX('[2]Table 36'!U$14:U$17,MATCH(CAN!$B134,'[2]Table 36'!$B$14:$B$17,0))*1000,0)</f>
        <v>0</v>
      </c>
      <c r="V121" s="5">
        <f>IFERROR(INDEX('[2]Table 36'!V$14:V$17,MATCH(CAN!$B134,'[2]Table 36'!$B$14:$B$17,0))*1000,0)</f>
        <v>0</v>
      </c>
      <c r="W121" s="5">
        <f>IFERROR(INDEX('[2]Table 36'!W$14:W$17,MATCH(CAN!$B134,'[2]Table 36'!$B$14:$B$17,0))*1000,0)</f>
        <v>0</v>
      </c>
      <c r="Z121" s="23" t="s">
        <v>32</v>
      </c>
    </row>
    <row r="122" spans="2:26" outlineLevel="1" x14ac:dyDescent="0.25">
      <c r="B122" s="4" t="s">
        <v>1</v>
      </c>
      <c r="C122" s="5">
        <f>IFERROR(INDEX('[2]Table 36'!C$14:C$17,MATCH(CAN!$B135,'[2]Table 36'!$B$14:$B$17,0))*1000,0)</f>
        <v>0</v>
      </c>
      <c r="D122" s="5">
        <f>IFERROR(INDEX('[2]Table 36'!D$14:D$17,MATCH(CAN!$B135,'[2]Table 36'!$B$14:$B$17,0))*1000,0)</f>
        <v>0</v>
      </c>
      <c r="E122" s="5">
        <f>IFERROR(INDEX('[2]Table 36'!E$14:E$17,MATCH(CAN!$B135,'[2]Table 36'!$B$14:$B$17,0))*1000,0)</f>
        <v>0</v>
      </c>
      <c r="F122" s="5">
        <f>IFERROR(INDEX('[2]Table 36'!F$14:F$17,MATCH(CAN!$B135,'[2]Table 36'!$B$14:$B$17,0))*1000,0)</f>
        <v>0</v>
      </c>
      <c r="G122" s="5">
        <f>IFERROR(INDEX('[2]Table 36'!G$14:G$17,MATCH(CAN!$B135,'[2]Table 36'!$B$14:$B$17,0))*1000,0)</f>
        <v>0</v>
      </c>
      <c r="H122" s="5">
        <f>IFERROR(INDEX('[2]Table 36'!H$14:H$17,MATCH(CAN!$B135,'[2]Table 36'!$B$14:$B$17,0))*1000,0)</f>
        <v>0</v>
      </c>
      <c r="I122" s="5">
        <f>IFERROR(INDEX('[2]Table 36'!I$14:I$17,MATCH(CAN!$B135,'[2]Table 36'!$B$14:$B$17,0))*1000,0)</f>
        <v>0</v>
      </c>
      <c r="J122" s="5">
        <f>IFERROR(INDEX('[2]Table 36'!J$14:J$17,MATCH(CAN!$B135,'[2]Table 36'!$B$14:$B$17,0))*1000,0)</f>
        <v>0</v>
      </c>
      <c r="K122" s="5">
        <f>IFERROR(INDEX('[2]Table 36'!K$14:K$17,MATCH(CAN!$B135,'[2]Table 36'!$B$14:$B$17,0))*1000,0)</f>
        <v>0</v>
      </c>
      <c r="L122" s="5">
        <f>IFERROR(INDEX('[2]Table 36'!L$14:L$17,MATCH(CAN!$B135,'[2]Table 36'!$B$14:$B$17,0))*1000,0)</f>
        <v>0</v>
      </c>
      <c r="M122" s="5">
        <f>IFERROR(INDEX('[2]Table 36'!M$14:M$17,MATCH(CAN!$B135,'[2]Table 36'!$B$14:$B$17,0))*1000,0)</f>
        <v>0</v>
      </c>
      <c r="N122" s="5">
        <f>IFERROR(INDEX('[2]Table 36'!N$14:N$17,MATCH(CAN!$B135,'[2]Table 36'!$B$14:$B$17,0))*1000,0)</f>
        <v>0</v>
      </c>
      <c r="O122" s="5">
        <f>IFERROR(INDEX('[2]Table 36'!O$14:O$17,MATCH(CAN!$B135,'[2]Table 36'!$B$14:$B$17,0))*1000,0)</f>
        <v>0</v>
      </c>
      <c r="P122" s="5">
        <f>IFERROR(INDEX('[2]Table 36'!P$14:P$17,MATCH(CAN!$B135,'[2]Table 36'!$B$14:$B$17,0))*1000,0)</f>
        <v>0</v>
      </c>
      <c r="Q122" s="5">
        <f>IFERROR(INDEX('[2]Table 36'!Q$14:Q$17,MATCH(CAN!$B135,'[2]Table 36'!$B$14:$B$17,0))*1000,0)</f>
        <v>0</v>
      </c>
      <c r="R122" s="5">
        <f>IFERROR(INDEX('[2]Table 36'!R$14:R$17,MATCH(CAN!$B135,'[2]Table 36'!$B$14:$B$17,0))*1000,0)</f>
        <v>0</v>
      </c>
      <c r="S122" s="5">
        <f>IFERROR(INDEX('[2]Table 36'!S$14:S$17,MATCH(CAN!$B135,'[2]Table 36'!$B$14:$B$17,0))*1000,0)</f>
        <v>0</v>
      </c>
      <c r="T122" s="5">
        <f>IFERROR(INDEX('[2]Table 36'!T$14:T$17,MATCH(CAN!$B135,'[2]Table 36'!$B$14:$B$17,0))*1000,0)</f>
        <v>0</v>
      </c>
      <c r="U122" s="5">
        <f>IFERROR(INDEX('[2]Table 36'!U$14:U$17,MATCH(CAN!$B135,'[2]Table 36'!$B$14:$B$17,0))*1000,0)</f>
        <v>0</v>
      </c>
      <c r="V122" s="5">
        <f>IFERROR(INDEX('[2]Table 36'!V$14:V$17,MATCH(CAN!$B135,'[2]Table 36'!$B$14:$B$17,0))*1000,0)</f>
        <v>0</v>
      </c>
      <c r="W122" s="5">
        <f>IFERROR(INDEX('[2]Table 36'!W$14:W$17,MATCH(CAN!$B135,'[2]Table 36'!$B$14:$B$17,0))*1000,0)</f>
        <v>0</v>
      </c>
      <c r="Z122" s="23" t="s">
        <v>32</v>
      </c>
    </row>
    <row r="123" spans="2:26" outlineLevel="1" x14ac:dyDescent="0.25">
      <c r="B123" s="16" t="s">
        <v>13</v>
      </c>
      <c r="C123" s="21">
        <f t="shared" ref="C123:W123" si="44">SUM(C113:C122)</f>
        <v>26196.606</v>
      </c>
      <c r="D123" s="21">
        <f t="shared" si="44"/>
        <v>30561.786</v>
      </c>
      <c r="E123" s="21">
        <f t="shared" si="44"/>
        <v>30351.204999999998</v>
      </c>
      <c r="F123" s="21">
        <f t="shared" si="44"/>
        <v>39188.153999999995</v>
      </c>
      <c r="G123" s="21">
        <f t="shared" si="44"/>
        <v>44159.345000000001</v>
      </c>
      <c r="H123" s="21">
        <f t="shared" si="44"/>
        <v>47578.967000000004</v>
      </c>
      <c r="I123" s="21">
        <f t="shared" si="44"/>
        <v>58612.942999999999</v>
      </c>
      <c r="J123" s="21">
        <f t="shared" si="44"/>
        <v>50367.506999999998</v>
      </c>
      <c r="K123" s="21">
        <f t="shared" si="44"/>
        <v>57977.331999999995</v>
      </c>
      <c r="L123" s="21">
        <f t="shared" si="44"/>
        <v>60058.691999999995</v>
      </c>
      <c r="M123" s="21">
        <f t="shared" si="44"/>
        <v>64873.171999999999</v>
      </c>
      <c r="N123" s="21">
        <f t="shared" si="44"/>
        <v>60883.785999999993</v>
      </c>
      <c r="O123" s="21">
        <f t="shared" si="44"/>
        <v>62434.898999999998</v>
      </c>
      <c r="P123" s="21">
        <f t="shared" si="44"/>
        <v>67053.726999999999</v>
      </c>
      <c r="Q123" s="21">
        <f t="shared" si="44"/>
        <v>64612.527999999991</v>
      </c>
      <c r="R123" s="21">
        <f t="shared" si="44"/>
        <v>62269.537999999993</v>
      </c>
      <c r="S123" s="21">
        <f t="shared" si="44"/>
        <v>63516.176000000007</v>
      </c>
      <c r="T123" s="21">
        <f t="shared" si="44"/>
        <v>65727.468000000008</v>
      </c>
      <c r="U123" s="21">
        <f t="shared" si="44"/>
        <v>69889.229000000007</v>
      </c>
      <c r="V123" s="21">
        <f t="shared" si="44"/>
        <v>67348.797000000006</v>
      </c>
      <c r="W123" s="21">
        <f t="shared" si="44"/>
        <v>62440.646000000001</v>
      </c>
    </row>
    <row r="124" spans="2:26" outlineLevel="1" x14ac:dyDescent="0.25">
      <c r="B124" s="29" t="s">
        <v>46</v>
      </c>
      <c r="C124" s="28">
        <f>IFERROR(C123/C105/1000,0)</f>
        <v>7.7921417760937117E-3</v>
      </c>
      <c r="D124" s="28">
        <f t="shared" ref="D124:W124" si="45">IFERROR(D123/D105/1000,0)</f>
        <v>7.80886085537993E-3</v>
      </c>
      <c r="E124" s="28">
        <f t="shared" si="45"/>
        <v>7.7775611143922983E-3</v>
      </c>
      <c r="F124" s="28">
        <f t="shared" si="45"/>
        <v>7.6699911499331884E-3</v>
      </c>
      <c r="G124" s="28">
        <f t="shared" si="45"/>
        <v>7.554768414370085E-3</v>
      </c>
      <c r="H124" s="28">
        <f t="shared" si="45"/>
        <v>7.5019336612190835E-3</v>
      </c>
      <c r="I124" s="28">
        <f t="shared" si="45"/>
        <v>6.7806109246222662E-3</v>
      </c>
      <c r="J124" s="28">
        <f t="shared" si="45"/>
        <v>6.6939753878522846E-3</v>
      </c>
      <c r="K124" s="28">
        <f t="shared" si="45"/>
        <v>6.7983554121600152E-3</v>
      </c>
      <c r="L124" s="28">
        <f t="shared" si="45"/>
        <v>7.1436989424129727E-3</v>
      </c>
      <c r="M124" s="28">
        <f t="shared" si="45"/>
        <v>6.6929061190200995E-3</v>
      </c>
      <c r="N124" s="28">
        <f t="shared" si="45"/>
        <v>6.5924115592998532E-3</v>
      </c>
      <c r="O124" s="28">
        <f t="shared" si="45"/>
        <v>6.5036550317660998E-3</v>
      </c>
      <c r="P124" s="28">
        <f t="shared" si="45"/>
        <v>6.4221047006545089E-3</v>
      </c>
      <c r="Q124" s="28">
        <f t="shared" si="45"/>
        <v>6.3209420897982977E-3</v>
      </c>
      <c r="R124" s="28">
        <f t="shared" si="45"/>
        <v>6.2131155655497563E-3</v>
      </c>
      <c r="S124" s="28">
        <f t="shared" si="45"/>
        <v>6.1108463009828641E-3</v>
      </c>
      <c r="T124" s="28">
        <f t="shared" si="45"/>
        <v>6.0243797793014236E-3</v>
      </c>
      <c r="U124" s="28">
        <f t="shared" si="45"/>
        <v>5.9286014583850698E-3</v>
      </c>
      <c r="V124" s="28">
        <f t="shared" si="45"/>
        <v>5.8346230557119122E-3</v>
      </c>
      <c r="W124" s="28">
        <f t="shared" si="45"/>
        <v>5.7537683458890277E-3</v>
      </c>
    </row>
    <row r="125" spans="2:26" outlineLevel="1" x14ac:dyDescent="0.25"/>
    <row r="126" spans="2:26" outlineLevel="1" x14ac:dyDescent="0.25">
      <c r="B126" s="4" t="s">
        <v>23</v>
      </c>
      <c r="C126" s="12">
        <f t="shared" ref="C126:W126" si="46">IFERROR(C113/C123,0)</f>
        <v>0</v>
      </c>
      <c r="D126" s="12">
        <f t="shared" si="46"/>
        <v>0</v>
      </c>
      <c r="E126" s="12">
        <f t="shared" si="46"/>
        <v>0</v>
      </c>
      <c r="F126" s="12">
        <f t="shared" si="46"/>
        <v>0</v>
      </c>
      <c r="G126" s="12">
        <f t="shared" si="46"/>
        <v>0</v>
      </c>
      <c r="H126" s="12">
        <f t="shared" si="46"/>
        <v>0</v>
      </c>
      <c r="I126" s="12">
        <f t="shared" si="46"/>
        <v>0</v>
      </c>
      <c r="J126" s="12">
        <f t="shared" si="46"/>
        <v>0</v>
      </c>
      <c r="K126" s="12">
        <f t="shared" si="46"/>
        <v>0</v>
      </c>
      <c r="L126" s="12">
        <f t="shared" si="46"/>
        <v>0</v>
      </c>
      <c r="M126" s="12">
        <f t="shared" si="46"/>
        <v>0</v>
      </c>
      <c r="N126" s="12">
        <f t="shared" si="46"/>
        <v>0</v>
      </c>
      <c r="O126" s="12">
        <f t="shared" si="46"/>
        <v>0</v>
      </c>
      <c r="P126" s="12">
        <f t="shared" si="46"/>
        <v>0</v>
      </c>
      <c r="Q126" s="12">
        <f t="shared" si="46"/>
        <v>0</v>
      </c>
      <c r="R126" s="12">
        <f t="shared" si="46"/>
        <v>0</v>
      </c>
      <c r="S126" s="12">
        <f t="shared" si="46"/>
        <v>0</v>
      </c>
      <c r="T126" s="12">
        <f t="shared" si="46"/>
        <v>0</v>
      </c>
      <c r="U126" s="12">
        <f t="shared" si="46"/>
        <v>0</v>
      </c>
      <c r="V126" s="12">
        <f t="shared" si="46"/>
        <v>0</v>
      </c>
      <c r="W126" s="12">
        <f t="shared" si="46"/>
        <v>0</v>
      </c>
    </row>
    <row r="127" spans="2:26" outlineLevel="1" x14ac:dyDescent="0.25">
      <c r="B127" s="4" t="s">
        <v>24</v>
      </c>
      <c r="C127" s="12">
        <f t="shared" ref="C127:W127" si="47">IFERROR(C114/C123,0)</f>
        <v>0</v>
      </c>
      <c r="D127" s="12">
        <f t="shared" si="47"/>
        <v>0</v>
      </c>
      <c r="E127" s="12">
        <f t="shared" si="47"/>
        <v>0</v>
      </c>
      <c r="F127" s="12">
        <f t="shared" si="47"/>
        <v>0</v>
      </c>
      <c r="G127" s="12">
        <f t="shared" si="47"/>
        <v>0</v>
      </c>
      <c r="H127" s="12">
        <f t="shared" si="47"/>
        <v>0</v>
      </c>
      <c r="I127" s="12">
        <f t="shared" si="47"/>
        <v>0</v>
      </c>
      <c r="J127" s="12">
        <f t="shared" si="47"/>
        <v>0</v>
      </c>
      <c r="K127" s="12">
        <f t="shared" si="47"/>
        <v>0</v>
      </c>
      <c r="L127" s="12">
        <f t="shared" si="47"/>
        <v>0</v>
      </c>
      <c r="M127" s="12">
        <f t="shared" si="47"/>
        <v>0</v>
      </c>
      <c r="N127" s="12">
        <f t="shared" si="47"/>
        <v>0</v>
      </c>
      <c r="O127" s="12">
        <f t="shared" si="47"/>
        <v>0</v>
      </c>
      <c r="P127" s="12">
        <f t="shared" si="47"/>
        <v>0</v>
      </c>
      <c r="Q127" s="12">
        <f t="shared" si="47"/>
        <v>0</v>
      </c>
      <c r="R127" s="12">
        <f t="shared" si="47"/>
        <v>0</v>
      </c>
      <c r="S127" s="12">
        <f t="shared" si="47"/>
        <v>0</v>
      </c>
      <c r="T127" s="12">
        <f t="shared" si="47"/>
        <v>0</v>
      </c>
      <c r="U127" s="12">
        <f t="shared" si="47"/>
        <v>0</v>
      </c>
      <c r="V127" s="12">
        <f t="shared" si="47"/>
        <v>0</v>
      </c>
      <c r="W127" s="12">
        <f t="shared" si="47"/>
        <v>0</v>
      </c>
    </row>
    <row r="128" spans="2:26" outlineLevel="1" x14ac:dyDescent="0.25">
      <c r="B128" s="4" t="s">
        <v>21</v>
      </c>
      <c r="C128" s="12">
        <f t="shared" ref="C128:W128" si="48">IFERROR(C115/C123,0)</f>
        <v>0.44611027092593591</v>
      </c>
      <c r="D128" s="12">
        <f t="shared" si="48"/>
        <v>0.53194322478404898</v>
      </c>
      <c r="E128" s="12">
        <f t="shared" si="48"/>
        <v>0.56780384831508335</v>
      </c>
      <c r="F128" s="12">
        <f t="shared" si="48"/>
        <v>0.59101436622914161</v>
      </c>
      <c r="G128" s="12">
        <f t="shared" si="48"/>
        <v>0.57557432067889591</v>
      </c>
      <c r="H128" s="12">
        <f t="shared" si="48"/>
        <v>0.60135717112143272</v>
      </c>
      <c r="I128" s="12">
        <f t="shared" si="48"/>
        <v>0.56890953249011911</v>
      </c>
      <c r="J128" s="12">
        <f t="shared" si="48"/>
        <v>0.60869732941120158</v>
      </c>
      <c r="K128" s="12">
        <f t="shared" si="48"/>
        <v>0.61937875996087577</v>
      </c>
      <c r="L128" s="12">
        <f t="shared" si="48"/>
        <v>0.57551010268422098</v>
      </c>
      <c r="M128" s="12">
        <f t="shared" si="48"/>
        <v>0.59679327842948704</v>
      </c>
      <c r="N128" s="12">
        <f t="shared" si="48"/>
        <v>0.59939751447125844</v>
      </c>
      <c r="O128" s="12">
        <f t="shared" si="48"/>
        <v>0.60231538133824802</v>
      </c>
      <c r="P128" s="12">
        <f t="shared" si="48"/>
        <v>0.62141894066529668</v>
      </c>
      <c r="Q128" s="12">
        <f t="shared" si="48"/>
        <v>0.60745981027085028</v>
      </c>
      <c r="R128" s="12">
        <f t="shared" si="48"/>
        <v>0.58766177131425001</v>
      </c>
      <c r="S128" s="12">
        <f t="shared" si="48"/>
        <v>0.57075299999168716</v>
      </c>
      <c r="T128" s="12">
        <f t="shared" si="48"/>
        <v>0.58846268047325356</v>
      </c>
      <c r="U128" s="12">
        <f t="shared" si="48"/>
        <v>0.6065793342776753</v>
      </c>
      <c r="V128" s="12">
        <f t="shared" si="48"/>
        <v>0.61679651085675669</v>
      </c>
      <c r="W128" s="12">
        <f t="shared" si="48"/>
        <v>0.64235869692956094</v>
      </c>
    </row>
    <row r="129" spans="1:23" outlineLevel="1" x14ac:dyDescent="0.25">
      <c r="B129" s="4" t="s">
        <v>26</v>
      </c>
      <c r="C129" s="12">
        <f t="shared" ref="C129:W129" si="49">IFERROR(C116/C123,0)</f>
        <v>0</v>
      </c>
      <c r="D129" s="12">
        <f t="shared" si="49"/>
        <v>0</v>
      </c>
      <c r="E129" s="12">
        <f t="shared" si="49"/>
        <v>0</v>
      </c>
      <c r="F129" s="12">
        <f t="shared" si="49"/>
        <v>0</v>
      </c>
      <c r="G129" s="12">
        <f t="shared" si="49"/>
        <v>0</v>
      </c>
      <c r="H129" s="12">
        <f t="shared" si="49"/>
        <v>0</v>
      </c>
      <c r="I129" s="12">
        <f t="shared" si="49"/>
        <v>0</v>
      </c>
      <c r="J129" s="12">
        <f t="shared" si="49"/>
        <v>0</v>
      </c>
      <c r="K129" s="12">
        <f t="shared" si="49"/>
        <v>0</v>
      </c>
      <c r="L129" s="12">
        <f t="shared" si="49"/>
        <v>0</v>
      </c>
      <c r="M129" s="12">
        <f t="shared" si="49"/>
        <v>0</v>
      </c>
      <c r="N129" s="12">
        <f t="shared" si="49"/>
        <v>0</v>
      </c>
      <c r="O129" s="12">
        <f t="shared" si="49"/>
        <v>0</v>
      </c>
      <c r="P129" s="12">
        <f t="shared" si="49"/>
        <v>0</v>
      </c>
      <c r="Q129" s="12">
        <f t="shared" si="49"/>
        <v>0</v>
      </c>
      <c r="R129" s="12">
        <f t="shared" si="49"/>
        <v>0</v>
      </c>
      <c r="S129" s="12">
        <f t="shared" si="49"/>
        <v>0</v>
      </c>
      <c r="T129" s="12">
        <f t="shared" si="49"/>
        <v>0</v>
      </c>
      <c r="U129" s="12">
        <f t="shared" si="49"/>
        <v>0</v>
      </c>
      <c r="V129" s="12">
        <f t="shared" si="49"/>
        <v>0</v>
      </c>
      <c r="W129" s="12">
        <f t="shared" si="49"/>
        <v>0</v>
      </c>
    </row>
    <row r="130" spans="1:23" outlineLevel="1" x14ac:dyDescent="0.25">
      <c r="B130" s="4" t="s">
        <v>25</v>
      </c>
      <c r="C130" s="12">
        <f t="shared" ref="C130:W130" si="50">IFERROR(C117/C123,0)</f>
        <v>0.55388972907406397</v>
      </c>
      <c r="D130" s="12">
        <f t="shared" si="50"/>
        <v>0.46805677521595107</v>
      </c>
      <c r="E130" s="12">
        <f t="shared" si="50"/>
        <v>0.43219615168491665</v>
      </c>
      <c r="F130" s="12">
        <f t="shared" si="50"/>
        <v>0.40898563377085845</v>
      </c>
      <c r="G130" s="12">
        <f t="shared" si="50"/>
        <v>0.42442567932110409</v>
      </c>
      <c r="H130" s="12">
        <f t="shared" si="50"/>
        <v>0.39864282887856722</v>
      </c>
      <c r="I130" s="12">
        <f t="shared" si="50"/>
        <v>0.43109046750988089</v>
      </c>
      <c r="J130" s="12">
        <f t="shared" si="50"/>
        <v>0.39130267058879842</v>
      </c>
      <c r="K130" s="12">
        <f t="shared" si="50"/>
        <v>0.38062124003912429</v>
      </c>
      <c r="L130" s="12">
        <f t="shared" si="50"/>
        <v>0.42448989731577907</v>
      </c>
      <c r="M130" s="12">
        <f t="shared" si="50"/>
        <v>0.38934818849308001</v>
      </c>
      <c r="N130" s="12">
        <f t="shared" si="50"/>
        <v>0.38425744417405322</v>
      </c>
      <c r="O130" s="12">
        <f t="shared" si="50"/>
        <v>0.38253882656236859</v>
      </c>
      <c r="P130" s="12">
        <f t="shared" si="50"/>
        <v>0.3655282576612035</v>
      </c>
      <c r="Q130" s="12">
        <f t="shared" si="50"/>
        <v>0.37868775231948831</v>
      </c>
      <c r="R130" s="12">
        <f t="shared" si="50"/>
        <v>0.41233822868574999</v>
      </c>
      <c r="S130" s="12">
        <f t="shared" si="50"/>
        <v>0.42924700000831278</v>
      </c>
      <c r="T130" s="12">
        <f t="shared" si="50"/>
        <v>0.41153731952674638</v>
      </c>
      <c r="U130" s="12">
        <f t="shared" si="50"/>
        <v>0.39342066572232465</v>
      </c>
      <c r="V130" s="12">
        <f t="shared" si="50"/>
        <v>0.38320348914324331</v>
      </c>
      <c r="W130" s="12">
        <f t="shared" si="50"/>
        <v>0.35764130307043906</v>
      </c>
    </row>
    <row r="131" spans="1:23" outlineLevel="1" x14ac:dyDescent="0.25">
      <c r="B131" s="4" t="s">
        <v>0</v>
      </c>
      <c r="C131" s="12">
        <f t="shared" ref="C131:W131" si="51">IFERROR(C118/C123,0)</f>
        <v>0</v>
      </c>
      <c r="D131" s="12">
        <f t="shared" si="51"/>
        <v>0</v>
      </c>
      <c r="E131" s="12">
        <f t="shared" si="51"/>
        <v>0</v>
      </c>
      <c r="F131" s="12">
        <f t="shared" si="51"/>
        <v>0</v>
      </c>
      <c r="G131" s="12">
        <f t="shared" si="51"/>
        <v>0</v>
      </c>
      <c r="H131" s="12">
        <f t="shared" si="51"/>
        <v>0</v>
      </c>
      <c r="I131" s="12">
        <f t="shared" si="51"/>
        <v>0</v>
      </c>
      <c r="J131" s="12">
        <f t="shared" si="51"/>
        <v>0</v>
      </c>
      <c r="K131" s="12">
        <f t="shared" si="51"/>
        <v>0</v>
      </c>
      <c r="L131" s="12">
        <f t="shared" si="51"/>
        <v>0</v>
      </c>
      <c r="M131" s="12">
        <f t="shared" si="51"/>
        <v>1.3858533077432995E-2</v>
      </c>
      <c r="N131" s="12">
        <f t="shared" si="51"/>
        <v>1.6345041354688426E-2</v>
      </c>
      <c r="O131" s="12">
        <f t="shared" si="51"/>
        <v>1.5145792099383392E-2</v>
      </c>
      <c r="P131" s="12">
        <f t="shared" si="51"/>
        <v>1.3052801673499819E-2</v>
      </c>
      <c r="Q131" s="12">
        <f t="shared" si="51"/>
        <v>1.3852437409661484E-2</v>
      </c>
      <c r="R131" s="12">
        <f t="shared" si="51"/>
        <v>0</v>
      </c>
      <c r="S131" s="12">
        <f t="shared" si="51"/>
        <v>0</v>
      </c>
      <c r="T131" s="12">
        <f t="shared" si="51"/>
        <v>0</v>
      </c>
      <c r="U131" s="12">
        <f t="shared" si="51"/>
        <v>0</v>
      </c>
      <c r="V131" s="12">
        <f t="shared" si="51"/>
        <v>0</v>
      </c>
      <c r="W131" s="12">
        <f t="shared" si="51"/>
        <v>0</v>
      </c>
    </row>
    <row r="132" spans="1:23" outlineLevel="1" x14ac:dyDescent="0.25">
      <c r="B132" s="4" t="s">
        <v>27</v>
      </c>
      <c r="C132" s="12">
        <f t="shared" ref="C132:W132" si="52">IFERROR(C119/C123,0)</f>
        <v>0</v>
      </c>
      <c r="D132" s="12">
        <f t="shared" si="52"/>
        <v>0</v>
      </c>
      <c r="E132" s="12">
        <f t="shared" si="52"/>
        <v>0</v>
      </c>
      <c r="F132" s="12">
        <f t="shared" si="52"/>
        <v>0</v>
      </c>
      <c r="G132" s="12">
        <f t="shared" si="52"/>
        <v>0</v>
      </c>
      <c r="H132" s="12">
        <f t="shared" si="52"/>
        <v>0</v>
      </c>
      <c r="I132" s="12">
        <f t="shared" si="52"/>
        <v>0</v>
      </c>
      <c r="J132" s="12">
        <f t="shared" si="52"/>
        <v>0</v>
      </c>
      <c r="K132" s="12">
        <f t="shared" si="52"/>
        <v>0</v>
      </c>
      <c r="L132" s="12">
        <f t="shared" si="52"/>
        <v>0</v>
      </c>
      <c r="M132" s="12">
        <f t="shared" si="52"/>
        <v>0</v>
      </c>
      <c r="N132" s="12">
        <f t="shared" si="52"/>
        <v>0</v>
      </c>
      <c r="O132" s="12">
        <f t="shared" si="52"/>
        <v>0</v>
      </c>
      <c r="P132" s="12">
        <f t="shared" si="52"/>
        <v>0</v>
      </c>
      <c r="Q132" s="12">
        <f t="shared" si="52"/>
        <v>0</v>
      </c>
      <c r="R132" s="12">
        <f t="shared" si="52"/>
        <v>0</v>
      </c>
      <c r="S132" s="12">
        <f t="shared" si="52"/>
        <v>0</v>
      </c>
      <c r="T132" s="12">
        <f t="shared" si="52"/>
        <v>0</v>
      </c>
      <c r="U132" s="12">
        <f t="shared" si="52"/>
        <v>0</v>
      </c>
      <c r="V132" s="12">
        <f t="shared" si="52"/>
        <v>0</v>
      </c>
      <c r="W132" s="12">
        <f t="shared" si="52"/>
        <v>0</v>
      </c>
    </row>
    <row r="133" spans="1:23" outlineLevel="1" x14ac:dyDescent="0.25">
      <c r="B133" s="4" t="s">
        <v>28</v>
      </c>
      <c r="C133" s="12">
        <f t="shared" ref="C133:W133" si="53">IFERROR(C120/C123,0)</f>
        <v>0</v>
      </c>
      <c r="D133" s="12">
        <f t="shared" si="53"/>
        <v>0</v>
      </c>
      <c r="E133" s="12">
        <f t="shared" si="53"/>
        <v>0</v>
      </c>
      <c r="F133" s="12">
        <f t="shared" si="53"/>
        <v>0</v>
      </c>
      <c r="G133" s="12">
        <f t="shared" si="53"/>
        <v>0</v>
      </c>
      <c r="H133" s="12">
        <f t="shared" si="53"/>
        <v>0</v>
      </c>
      <c r="I133" s="12">
        <f t="shared" si="53"/>
        <v>0</v>
      </c>
      <c r="J133" s="12">
        <f t="shared" si="53"/>
        <v>0</v>
      </c>
      <c r="K133" s="12">
        <f t="shared" si="53"/>
        <v>0</v>
      </c>
      <c r="L133" s="12">
        <f t="shared" si="53"/>
        <v>0</v>
      </c>
      <c r="M133" s="12">
        <f t="shared" si="53"/>
        <v>0</v>
      </c>
      <c r="N133" s="12">
        <f t="shared" si="53"/>
        <v>0</v>
      </c>
      <c r="O133" s="12">
        <f t="shared" si="53"/>
        <v>0</v>
      </c>
      <c r="P133" s="12">
        <f t="shared" si="53"/>
        <v>0</v>
      </c>
      <c r="Q133" s="12">
        <f t="shared" si="53"/>
        <v>0</v>
      </c>
      <c r="R133" s="12">
        <f t="shared" si="53"/>
        <v>0</v>
      </c>
      <c r="S133" s="12">
        <f t="shared" si="53"/>
        <v>0</v>
      </c>
      <c r="T133" s="12">
        <f t="shared" si="53"/>
        <v>0</v>
      </c>
      <c r="U133" s="12">
        <f t="shared" si="53"/>
        <v>0</v>
      </c>
      <c r="V133" s="12">
        <f t="shared" si="53"/>
        <v>0</v>
      </c>
      <c r="W133" s="12">
        <f t="shared" si="53"/>
        <v>0</v>
      </c>
    </row>
    <row r="134" spans="1:23" outlineLevel="1" x14ac:dyDescent="0.25">
      <c r="B134" s="4" t="s">
        <v>22</v>
      </c>
      <c r="C134" s="12">
        <f t="shared" ref="C134:W134" si="54">IFERROR(C121/C123,0)</f>
        <v>0</v>
      </c>
      <c r="D134" s="12">
        <f t="shared" si="54"/>
        <v>0</v>
      </c>
      <c r="E134" s="12">
        <f t="shared" si="54"/>
        <v>0</v>
      </c>
      <c r="F134" s="12">
        <f t="shared" si="54"/>
        <v>0</v>
      </c>
      <c r="G134" s="12">
        <f t="shared" si="54"/>
        <v>0</v>
      </c>
      <c r="H134" s="12">
        <f t="shared" si="54"/>
        <v>0</v>
      </c>
      <c r="I134" s="12">
        <f t="shared" si="54"/>
        <v>0</v>
      </c>
      <c r="J134" s="12">
        <f t="shared" si="54"/>
        <v>0</v>
      </c>
      <c r="K134" s="12">
        <f t="shared" si="54"/>
        <v>0</v>
      </c>
      <c r="L134" s="12">
        <f t="shared" si="54"/>
        <v>0</v>
      </c>
      <c r="M134" s="12">
        <f t="shared" si="54"/>
        <v>0</v>
      </c>
      <c r="N134" s="12">
        <f t="shared" si="54"/>
        <v>0</v>
      </c>
      <c r="O134" s="12">
        <f t="shared" si="54"/>
        <v>0</v>
      </c>
      <c r="P134" s="12">
        <f t="shared" si="54"/>
        <v>0</v>
      </c>
      <c r="Q134" s="12">
        <f t="shared" si="54"/>
        <v>0</v>
      </c>
      <c r="R134" s="12">
        <f t="shared" si="54"/>
        <v>0</v>
      </c>
      <c r="S134" s="12">
        <f t="shared" si="54"/>
        <v>0</v>
      </c>
      <c r="T134" s="12">
        <f t="shared" si="54"/>
        <v>0</v>
      </c>
      <c r="U134" s="12">
        <f t="shared" si="54"/>
        <v>0</v>
      </c>
      <c r="V134" s="12">
        <f t="shared" si="54"/>
        <v>0</v>
      </c>
      <c r="W134" s="12">
        <f t="shared" si="54"/>
        <v>0</v>
      </c>
    </row>
    <row r="135" spans="1:23" outlineLevel="1" x14ac:dyDescent="0.25">
      <c r="B135" s="4" t="s">
        <v>1</v>
      </c>
      <c r="C135" s="12">
        <f t="shared" ref="C135:W135" si="55">IFERROR(C122/C123,0)</f>
        <v>0</v>
      </c>
      <c r="D135" s="12">
        <f t="shared" si="55"/>
        <v>0</v>
      </c>
      <c r="E135" s="12">
        <f t="shared" si="55"/>
        <v>0</v>
      </c>
      <c r="F135" s="12">
        <f t="shared" si="55"/>
        <v>0</v>
      </c>
      <c r="G135" s="12">
        <f t="shared" si="55"/>
        <v>0</v>
      </c>
      <c r="H135" s="12">
        <f t="shared" si="55"/>
        <v>0</v>
      </c>
      <c r="I135" s="12">
        <f t="shared" si="55"/>
        <v>0</v>
      </c>
      <c r="J135" s="12">
        <f t="shared" si="55"/>
        <v>0</v>
      </c>
      <c r="K135" s="12">
        <f t="shared" si="55"/>
        <v>0</v>
      </c>
      <c r="L135" s="12">
        <f t="shared" si="55"/>
        <v>0</v>
      </c>
      <c r="M135" s="12">
        <f t="shared" si="55"/>
        <v>0</v>
      </c>
      <c r="N135" s="12">
        <f t="shared" si="55"/>
        <v>0</v>
      </c>
      <c r="O135" s="12">
        <f t="shared" si="55"/>
        <v>0</v>
      </c>
      <c r="P135" s="12">
        <f t="shared" si="55"/>
        <v>0</v>
      </c>
      <c r="Q135" s="12">
        <f t="shared" si="55"/>
        <v>0</v>
      </c>
      <c r="R135" s="12">
        <f t="shared" si="55"/>
        <v>0</v>
      </c>
      <c r="S135" s="12">
        <f t="shared" si="55"/>
        <v>0</v>
      </c>
      <c r="T135" s="12">
        <f t="shared" si="55"/>
        <v>0</v>
      </c>
      <c r="U135" s="12">
        <f t="shared" si="55"/>
        <v>0</v>
      </c>
      <c r="V135" s="12">
        <f t="shared" si="55"/>
        <v>0</v>
      </c>
      <c r="W135" s="12">
        <f t="shared" si="55"/>
        <v>0</v>
      </c>
    </row>
    <row r="138" spans="1:23" s="34" customFormat="1" x14ac:dyDescent="0.25">
      <c r="A138" s="33" t="s">
        <v>54</v>
      </c>
    </row>
    <row r="139" spans="1:23" outlineLevel="1" x14ac:dyDescent="0.25">
      <c r="B139" s="22" t="s">
        <v>31</v>
      </c>
      <c r="C139" s="5">
        <f t="shared" ref="C139:W139" si="56">C173+C209</f>
        <v>82129.967675901222</v>
      </c>
      <c r="D139" s="5">
        <f t="shared" si="56"/>
        <v>69032.206466920019</v>
      </c>
      <c r="E139" s="5">
        <f t="shared" si="56"/>
        <v>62678.667843029914</v>
      </c>
      <c r="F139" s="5">
        <f t="shared" si="56"/>
        <v>48305.426898798993</v>
      </c>
      <c r="G139" s="5">
        <f t="shared" si="56"/>
        <v>42742.92487505274</v>
      </c>
      <c r="H139" s="5">
        <f t="shared" si="56"/>
        <v>42524.158261585137</v>
      </c>
      <c r="I139" s="5">
        <f t="shared" si="56"/>
        <v>36617.402802901204</v>
      </c>
      <c r="J139" s="5">
        <f t="shared" si="56"/>
        <v>37898.194537308693</v>
      </c>
      <c r="K139" s="5">
        <f t="shared" si="56"/>
        <v>46494.98324522606</v>
      </c>
      <c r="L139" s="5">
        <f t="shared" si="56"/>
        <v>33572.806544128718</v>
      </c>
      <c r="M139" s="5">
        <f t="shared" si="56"/>
        <v>40278.013225452079</v>
      </c>
      <c r="N139" s="5">
        <f t="shared" si="56"/>
        <v>44617.200674733351</v>
      </c>
      <c r="O139" s="5">
        <f t="shared" si="56"/>
        <v>47799.107026867307</v>
      </c>
      <c r="P139" s="5">
        <f t="shared" si="56"/>
        <v>44283.395109369449</v>
      </c>
      <c r="Q139" s="5">
        <f t="shared" si="56"/>
        <v>53872.864653473909</v>
      </c>
      <c r="R139" s="5">
        <f t="shared" si="56"/>
        <v>56082.70514556444</v>
      </c>
      <c r="S139" s="5">
        <f t="shared" si="56"/>
        <v>68198.918625263963</v>
      </c>
      <c r="T139" s="5">
        <f t="shared" si="56"/>
        <v>82758.897127089353</v>
      </c>
      <c r="U139" s="5">
        <f t="shared" si="56"/>
        <v>77997.619748486613</v>
      </c>
      <c r="V139" s="5">
        <f t="shared" si="56"/>
        <v>78130.618182575883</v>
      </c>
      <c r="W139" s="5">
        <f t="shared" si="56"/>
        <v>73993.592662249415</v>
      </c>
    </row>
    <row r="140" spans="1:23" outlineLevel="1" x14ac:dyDescent="0.25">
      <c r="B140" s="8" t="s">
        <v>30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outlineLevel="1" x14ac:dyDescent="0.25">
      <c r="B141" s="8" t="s">
        <v>43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outlineLevel="1" x14ac:dyDescent="0.25">
      <c r="B142" s="8" t="s">
        <v>44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outlineLevel="1" x14ac:dyDescent="0.25">
      <c r="B143" s="8" t="s">
        <v>45</v>
      </c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outlineLevel="1" x14ac:dyDescent="0.25">
      <c r="B144" s="8" t="s">
        <v>47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2:23" outlineLevel="1" x14ac:dyDescent="0.25"/>
    <row r="146" spans="2:23" outlineLevel="1" x14ac:dyDescent="0.25">
      <c r="B146" s="9" t="s">
        <v>19</v>
      </c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</row>
    <row r="147" spans="2:23" outlineLevel="1" x14ac:dyDescent="0.25">
      <c r="B147" s="4" t="s">
        <v>23</v>
      </c>
      <c r="C147" s="5">
        <f t="shared" ref="C147:W156" si="57">C181+C219</f>
        <v>0</v>
      </c>
      <c r="D147" s="5">
        <f t="shared" si="57"/>
        <v>0</v>
      </c>
      <c r="E147" s="5">
        <f t="shared" si="57"/>
        <v>0</v>
      </c>
      <c r="F147" s="5">
        <f t="shared" si="57"/>
        <v>0</v>
      </c>
      <c r="G147" s="5">
        <f t="shared" si="57"/>
        <v>0</v>
      </c>
      <c r="H147" s="5">
        <f t="shared" si="57"/>
        <v>0</v>
      </c>
      <c r="I147" s="5">
        <f t="shared" si="57"/>
        <v>0</v>
      </c>
      <c r="J147" s="5">
        <f t="shared" si="57"/>
        <v>0</v>
      </c>
      <c r="K147" s="5">
        <f t="shared" si="57"/>
        <v>0</v>
      </c>
      <c r="L147" s="5">
        <f t="shared" si="57"/>
        <v>0</v>
      </c>
      <c r="M147" s="5">
        <f t="shared" si="57"/>
        <v>0</v>
      </c>
      <c r="N147" s="5">
        <f t="shared" si="57"/>
        <v>0</v>
      </c>
      <c r="O147" s="5">
        <f t="shared" si="57"/>
        <v>0</v>
      </c>
      <c r="P147" s="5">
        <f t="shared" si="57"/>
        <v>0</v>
      </c>
      <c r="Q147" s="5">
        <f t="shared" si="57"/>
        <v>0</v>
      </c>
      <c r="R147" s="5">
        <f t="shared" si="57"/>
        <v>0</v>
      </c>
      <c r="S147" s="5">
        <f t="shared" si="57"/>
        <v>0</v>
      </c>
      <c r="T147" s="5">
        <f t="shared" si="57"/>
        <v>0</v>
      </c>
      <c r="U147" s="5">
        <f t="shared" si="57"/>
        <v>0</v>
      </c>
      <c r="V147" s="5">
        <f t="shared" si="57"/>
        <v>0</v>
      </c>
      <c r="W147" s="5">
        <f t="shared" si="57"/>
        <v>0</v>
      </c>
    </row>
    <row r="148" spans="2:23" outlineLevel="1" x14ac:dyDescent="0.25">
      <c r="B148" s="4" t="s">
        <v>24</v>
      </c>
      <c r="C148" s="5">
        <f t="shared" si="57"/>
        <v>0</v>
      </c>
      <c r="D148" s="5">
        <f t="shared" si="57"/>
        <v>0</v>
      </c>
      <c r="E148" s="5">
        <f t="shared" si="57"/>
        <v>0</v>
      </c>
      <c r="F148" s="5">
        <f t="shared" si="57"/>
        <v>0</v>
      </c>
      <c r="G148" s="5">
        <f t="shared" si="57"/>
        <v>0</v>
      </c>
      <c r="H148" s="5">
        <f t="shared" si="57"/>
        <v>0</v>
      </c>
      <c r="I148" s="5">
        <f t="shared" si="57"/>
        <v>0</v>
      </c>
      <c r="J148" s="5">
        <f t="shared" si="57"/>
        <v>0</v>
      </c>
      <c r="K148" s="5">
        <f t="shared" si="57"/>
        <v>0</v>
      </c>
      <c r="L148" s="5">
        <f t="shared" si="57"/>
        <v>0</v>
      </c>
      <c r="M148" s="5">
        <f t="shared" si="57"/>
        <v>0</v>
      </c>
      <c r="N148" s="5">
        <f t="shared" si="57"/>
        <v>0</v>
      </c>
      <c r="O148" s="5">
        <f t="shared" si="57"/>
        <v>0</v>
      </c>
      <c r="P148" s="5">
        <f t="shared" si="57"/>
        <v>0</v>
      </c>
      <c r="Q148" s="5">
        <f t="shared" si="57"/>
        <v>0</v>
      </c>
      <c r="R148" s="5">
        <f t="shared" si="57"/>
        <v>0</v>
      </c>
      <c r="S148" s="5">
        <f t="shared" si="57"/>
        <v>0</v>
      </c>
      <c r="T148" s="5">
        <f t="shared" si="57"/>
        <v>0</v>
      </c>
      <c r="U148" s="5">
        <f t="shared" si="57"/>
        <v>0</v>
      </c>
      <c r="V148" s="5">
        <f t="shared" si="57"/>
        <v>0</v>
      </c>
      <c r="W148" s="5">
        <f t="shared" si="57"/>
        <v>0</v>
      </c>
    </row>
    <row r="149" spans="2:23" outlineLevel="1" x14ac:dyDescent="0.25">
      <c r="B149" s="4" t="s">
        <v>21</v>
      </c>
      <c r="C149" s="5">
        <f t="shared" si="57"/>
        <v>55575.534</v>
      </c>
      <c r="D149" s="5">
        <f t="shared" si="57"/>
        <v>46429.777999999998</v>
      </c>
      <c r="E149" s="5">
        <f t="shared" si="57"/>
        <v>43374.137000000002</v>
      </c>
      <c r="F149" s="5">
        <f t="shared" si="57"/>
        <v>42409.053</v>
      </c>
      <c r="G149" s="5">
        <f t="shared" si="57"/>
        <v>45047.894</v>
      </c>
      <c r="H149" s="5">
        <f t="shared" si="57"/>
        <v>44280.994999999995</v>
      </c>
      <c r="I149" s="5">
        <f t="shared" si="57"/>
        <v>39028.282000000007</v>
      </c>
      <c r="J149" s="5">
        <f t="shared" si="57"/>
        <v>45717.12999999999</v>
      </c>
      <c r="K149" s="5">
        <f t="shared" si="57"/>
        <v>47615.432000000001</v>
      </c>
      <c r="L149" s="5">
        <f t="shared" si="57"/>
        <v>37889.943000000007</v>
      </c>
      <c r="M149" s="5">
        <f t="shared" si="57"/>
        <v>38289.290999999997</v>
      </c>
      <c r="N149" s="5">
        <f t="shared" si="57"/>
        <v>38847.728999999999</v>
      </c>
      <c r="O149" s="5">
        <f t="shared" si="57"/>
        <v>41737.069000000003</v>
      </c>
      <c r="P149" s="5">
        <f t="shared" si="57"/>
        <v>43452.138999999996</v>
      </c>
      <c r="Q149" s="5">
        <f t="shared" si="57"/>
        <v>45396.224000000002</v>
      </c>
      <c r="R149" s="5">
        <f t="shared" si="57"/>
        <v>43945.217000000004</v>
      </c>
      <c r="S149" s="5">
        <f t="shared" si="57"/>
        <v>46734.266000000003</v>
      </c>
      <c r="T149" s="5">
        <f t="shared" si="57"/>
        <v>52858.412999999993</v>
      </c>
      <c r="U149" s="5">
        <f t="shared" si="57"/>
        <v>55284.425000000003</v>
      </c>
      <c r="V149" s="5">
        <f t="shared" si="57"/>
        <v>56781.019</v>
      </c>
      <c r="W149" s="5">
        <f t="shared" si="57"/>
        <v>54452.29</v>
      </c>
    </row>
    <row r="150" spans="2:23" outlineLevel="1" x14ac:dyDescent="0.25">
      <c r="B150" s="4" t="s">
        <v>26</v>
      </c>
      <c r="C150" s="5">
        <f t="shared" si="57"/>
        <v>0</v>
      </c>
      <c r="D150" s="5">
        <f t="shared" si="57"/>
        <v>0</v>
      </c>
      <c r="E150" s="5">
        <f t="shared" si="57"/>
        <v>0</v>
      </c>
      <c r="F150" s="5">
        <f t="shared" si="57"/>
        <v>0</v>
      </c>
      <c r="G150" s="5">
        <f t="shared" si="57"/>
        <v>0</v>
      </c>
      <c r="H150" s="5">
        <f t="shared" si="57"/>
        <v>0</v>
      </c>
      <c r="I150" s="5">
        <f t="shared" si="57"/>
        <v>0</v>
      </c>
      <c r="J150" s="5">
        <f t="shared" si="57"/>
        <v>0</v>
      </c>
      <c r="K150" s="5">
        <f t="shared" si="57"/>
        <v>0</v>
      </c>
      <c r="L150" s="5">
        <f t="shared" si="57"/>
        <v>0</v>
      </c>
      <c r="M150" s="5">
        <f t="shared" si="57"/>
        <v>0</v>
      </c>
      <c r="N150" s="5">
        <f t="shared" si="57"/>
        <v>0</v>
      </c>
      <c r="O150" s="5">
        <f t="shared" si="57"/>
        <v>0</v>
      </c>
      <c r="P150" s="5">
        <f t="shared" si="57"/>
        <v>0</v>
      </c>
      <c r="Q150" s="5">
        <f t="shared" si="57"/>
        <v>0</v>
      </c>
      <c r="R150" s="5">
        <f t="shared" si="57"/>
        <v>0</v>
      </c>
      <c r="S150" s="5">
        <f t="shared" si="57"/>
        <v>0</v>
      </c>
      <c r="T150" s="5">
        <f t="shared" si="57"/>
        <v>0</v>
      </c>
      <c r="U150" s="5">
        <f t="shared" si="57"/>
        <v>0</v>
      </c>
      <c r="V150" s="5">
        <f t="shared" si="57"/>
        <v>0</v>
      </c>
      <c r="W150" s="5">
        <f t="shared" si="57"/>
        <v>0</v>
      </c>
    </row>
    <row r="151" spans="2:23" outlineLevel="1" x14ac:dyDescent="0.25">
      <c r="B151" s="4" t="s">
        <v>25</v>
      </c>
      <c r="C151" s="5">
        <f t="shared" si="57"/>
        <v>0</v>
      </c>
      <c r="D151" s="5">
        <f t="shared" si="57"/>
        <v>0</v>
      </c>
      <c r="E151" s="5">
        <f t="shared" si="57"/>
        <v>0</v>
      </c>
      <c r="F151" s="5">
        <f t="shared" si="57"/>
        <v>0</v>
      </c>
      <c r="G151" s="5">
        <f t="shared" si="57"/>
        <v>0</v>
      </c>
      <c r="H151" s="5">
        <f t="shared" si="57"/>
        <v>0</v>
      </c>
      <c r="I151" s="5">
        <f t="shared" si="57"/>
        <v>0</v>
      </c>
      <c r="J151" s="5">
        <f t="shared" si="57"/>
        <v>0</v>
      </c>
      <c r="K151" s="5">
        <f t="shared" si="57"/>
        <v>0</v>
      </c>
      <c r="L151" s="5">
        <f t="shared" si="57"/>
        <v>0</v>
      </c>
      <c r="M151" s="5">
        <f t="shared" si="57"/>
        <v>0</v>
      </c>
      <c r="N151" s="5">
        <f t="shared" si="57"/>
        <v>0</v>
      </c>
      <c r="O151" s="5">
        <f t="shared" si="57"/>
        <v>0</v>
      </c>
      <c r="P151" s="5">
        <f t="shared" si="57"/>
        <v>0</v>
      </c>
      <c r="Q151" s="5">
        <f t="shared" si="57"/>
        <v>0</v>
      </c>
      <c r="R151" s="5">
        <f t="shared" si="57"/>
        <v>0</v>
      </c>
      <c r="S151" s="5">
        <f t="shared" si="57"/>
        <v>0</v>
      </c>
      <c r="T151" s="5">
        <f t="shared" si="57"/>
        <v>0</v>
      </c>
      <c r="U151" s="5">
        <f t="shared" si="57"/>
        <v>0</v>
      </c>
      <c r="V151" s="5">
        <f t="shared" si="57"/>
        <v>0</v>
      </c>
      <c r="W151" s="5">
        <f t="shared" si="57"/>
        <v>0</v>
      </c>
    </row>
    <row r="152" spans="2:23" outlineLevel="1" x14ac:dyDescent="0.25">
      <c r="B152" s="4" t="s">
        <v>0</v>
      </c>
      <c r="C152" s="5">
        <f t="shared" si="57"/>
        <v>0</v>
      </c>
      <c r="D152" s="5">
        <f t="shared" si="57"/>
        <v>0</v>
      </c>
      <c r="E152" s="5">
        <f t="shared" si="57"/>
        <v>0</v>
      </c>
      <c r="F152" s="5">
        <f t="shared" si="57"/>
        <v>0</v>
      </c>
      <c r="G152" s="5">
        <f t="shared" si="57"/>
        <v>0</v>
      </c>
      <c r="H152" s="5">
        <f t="shared" si="57"/>
        <v>0</v>
      </c>
      <c r="I152" s="5">
        <f t="shared" si="57"/>
        <v>0</v>
      </c>
      <c r="J152" s="5">
        <f t="shared" si="57"/>
        <v>0</v>
      </c>
      <c r="K152" s="5">
        <f t="shared" si="57"/>
        <v>0</v>
      </c>
      <c r="L152" s="5">
        <f t="shared" si="57"/>
        <v>0</v>
      </c>
      <c r="M152" s="5">
        <f t="shared" si="57"/>
        <v>0</v>
      </c>
      <c r="N152" s="5">
        <f t="shared" si="57"/>
        <v>0</v>
      </c>
      <c r="O152" s="5">
        <f t="shared" si="57"/>
        <v>0</v>
      </c>
      <c r="P152" s="5">
        <f t="shared" si="57"/>
        <v>0</v>
      </c>
      <c r="Q152" s="5">
        <f t="shared" si="57"/>
        <v>0</v>
      </c>
      <c r="R152" s="5">
        <f t="shared" si="57"/>
        <v>0</v>
      </c>
      <c r="S152" s="5">
        <f t="shared" si="57"/>
        <v>0</v>
      </c>
      <c r="T152" s="5">
        <f t="shared" si="57"/>
        <v>0</v>
      </c>
      <c r="U152" s="5">
        <f t="shared" si="57"/>
        <v>0</v>
      </c>
      <c r="V152" s="5">
        <f t="shared" si="57"/>
        <v>0</v>
      </c>
      <c r="W152" s="5">
        <f t="shared" si="57"/>
        <v>0</v>
      </c>
    </row>
    <row r="153" spans="2:23" outlineLevel="1" x14ac:dyDescent="0.25">
      <c r="B153" s="4" t="s">
        <v>27</v>
      </c>
      <c r="C153" s="5">
        <f t="shared" si="57"/>
        <v>0</v>
      </c>
      <c r="D153" s="5">
        <f t="shared" si="57"/>
        <v>0</v>
      </c>
      <c r="E153" s="5">
        <f t="shared" si="57"/>
        <v>0</v>
      </c>
      <c r="F153" s="5">
        <f t="shared" si="57"/>
        <v>0</v>
      </c>
      <c r="G153" s="5">
        <f t="shared" si="57"/>
        <v>0</v>
      </c>
      <c r="H153" s="5">
        <f t="shared" si="57"/>
        <v>0</v>
      </c>
      <c r="I153" s="5">
        <f t="shared" si="57"/>
        <v>0</v>
      </c>
      <c r="J153" s="5">
        <f t="shared" si="57"/>
        <v>0</v>
      </c>
      <c r="K153" s="5">
        <f t="shared" si="57"/>
        <v>0</v>
      </c>
      <c r="L153" s="5">
        <f t="shared" si="57"/>
        <v>0</v>
      </c>
      <c r="M153" s="5">
        <f t="shared" si="57"/>
        <v>0</v>
      </c>
      <c r="N153" s="5">
        <f t="shared" si="57"/>
        <v>0</v>
      </c>
      <c r="O153" s="5">
        <f t="shared" si="57"/>
        <v>0</v>
      </c>
      <c r="P153" s="5">
        <f t="shared" si="57"/>
        <v>0</v>
      </c>
      <c r="Q153" s="5">
        <f t="shared" si="57"/>
        <v>0</v>
      </c>
      <c r="R153" s="5">
        <f t="shared" si="57"/>
        <v>0</v>
      </c>
      <c r="S153" s="5">
        <f t="shared" si="57"/>
        <v>0</v>
      </c>
      <c r="T153" s="5">
        <f t="shared" si="57"/>
        <v>0</v>
      </c>
      <c r="U153" s="5">
        <f t="shared" si="57"/>
        <v>0</v>
      </c>
      <c r="V153" s="5">
        <f t="shared" si="57"/>
        <v>0</v>
      </c>
      <c r="W153" s="5">
        <f t="shared" si="57"/>
        <v>0</v>
      </c>
    </row>
    <row r="154" spans="2:23" outlineLevel="1" x14ac:dyDescent="0.25">
      <c r="B154" s="4" t="s">
        <v>28</v>
      </c>
      <c r="C154" s="5">
        <f t="shared" si="57"/>
        <v>0</v>
      </c>
      <c r="D154" s="5">
        <f t="shared" si="57"/>
        <v>0</v>
      </c>
      <c r="E154" s="5">
        <f t="shared" si="57"/>
        <v>0</v>
      </c>
      <c r="F154" s="5">
        <f t="shared" si="57"/>
        <v>0</v>
      </c>
      <c r="G154" s="5">
        <f t="shared" si="57"/>
        <v>0</v>
      </c>
      <c r="H154" s="5">
        <f t="shared" si="57"/>
        <v>0</v>
      </c>
      <c r="I154" s="5">
        <f t="shared" si="57"/>
        <v>0</v>
      </c>
      <c r="J154" s="5">
        <f t="shared" si="57"/>
        <v>0</v>
      </c>
      <c r="K154" s="5">
        <f t="shared" si="57"/>
        <v>0</v>
      </c>
      <c r="L154" s="5">
        <f t="shared" si="57"/>
        <v>0</v>
      </c>
      <c r="M154" s="5">
        <f t="shared" si="57"/>
        <v>0</v>
      </c>
      <c r="N154" s="5">
        <f t="shared" si="57"/>
        <v>0</v>
      </c>
      <c r="O154" s="5">
        <f t="shared" si="57"/>
        <v>0</v>
      </c>
      <c r="P154" s="5">
        <f t="shared" si="57"/>
        <v>0</v>
      </c>
      <c r="Q154" s="5">
        <f t="shared" si="57"/>
        <v>0</v>
      </c>
      <c r="R154" s="5">
        <f t="shared" si="57"/>
        <v>0</v>
      </c>
      <c r="S154" s="5">
        <f t="shared" si="57"/>
        <v>0</v>
      </c>
      <c r="T154" s="5">
        <f t="shared" si="57"/>
        <v>0</v>
      </c>
      <c r="U154" s="5">
        <f t="shared" si="57"/>
        <v>0</v>
      </c>
      <c r="V154" s="5">
        <f t="shared" si="57"/>
        <v>0</v>
      </c>
      <c r="W154" s="5">
        <f t="shared" si="57"/>
        <v>0</v>
      </c>
    </row>
    <row r="155" spans="2:23" outlineLevel="1" x14ac:dyDescent="0.25">
      <c r="B155" s="4" t="s">
        <v>22</v>
      </c>
      <c r="C155" s="5">
        <f t="shared" si="57"/>
        <v>0</v>
      </c>
      <c r="D155" s="5">
        <f t="shared" si="57"/>
        <v>0</v>
      </c>
      <c r="E155" s="5">
        <f t="shared" si="57"/>
        <v>0</v>
      </c>
      <c r="F155" s="5">
        <f t="shared" si="57"/>
        <v>0</v>
      </c>
      <c r="G155" s="5">
        <f t="shared" si="57"/>
        <v>0</v>
      </c>
      <c r="H155" s="5">
        <f t="shared" si="57"/>
        <v>0</v>
      </c>
      <c r="I155" s="5">
        <f t="shared" si="57"/>
        <v>0</v>
      </c>
      <c r="J155" s="5">
        <f t="shared" si="57"/>
        <v>0</v>
      </c>
      <c r="K155" s="5">
        <f t="shared" si="57"/>
        <v>0</v>
      </c>
      <c r="L155" s="5">
        <f t="shared" si="57"/>
        <v>0</v>
      </c>
      <c r="M155" s="5">
        <f t="shared" si="57"/>
        <v>0</v>
      </c>
      <c r="N155" s="5">
        <f t="shared" si="57"/>
        <v>0</v>
      </c>
      <c r="O155" s="5">
        <f t="shared" si="57"/>
        <v>0</v>
      </c>
      <c r="P155" s="5">
        <f t="shared" si="57"/>
        <v>0</v>
      </c>
      <c r="Q155" s="5">
        <f t="shared" si="57"/>
        <v>0</v>
      </c>
      <c r="R155" s="5">
        <f t="shared" si="57"/>
        <v>0</v>
      </c>
      <c r="S155" s="5">
        <f t="shared" si="57"/>
        <v>0</v>
      </c>
      <c r="T155" s="5">
        <f t="shared" si="57"/>
        <v>0</v>
      </c>
      <c r="U155" s="5">
        <f t="shared" si="57"/>
        <v>0</v>
      </c>
      <c r="V155" s="5">
        <f t="shared" si="57"/>
        <v>0</v>
      </c>
      <c r="W155" s="5">
        <f t="shared" si="57"/>
        <v>0</v>
      </c>
    </row>
    <row r="156" spans="2:23" outlineLevel="1" x14ac:dyDescent="0.25">
      <c r="B156" s="4" t="s">
        <v>1</v>
      </c>
      <c r="C156" s="5">
        <f t="shared" si="57"/>
        <v>0</v>
      </c>
      <c r="D156" s="5">
        <f t="shared" si="57"/>
        <v>0</v>
      </c>
      <c r="E156" s="5">
        <f t="shared" si="57"/>
        <v>0</v>
      </c>
      <c r="F156" s="5">
        <f t="shared" si="57"/>
        <v>0</v>
      </c>
      <c r="G156" s="5">
        <f t="shared" si="57"/>
        <v>0</v>
      </c>
      <c r="H156" s="5">
        <f t="shared" si="57"/>
        <v>0</v>
      </c>
      <c r="I156" s="5">
        <f t="shared" si="57"/>
        <v>0</v>
      </c>
      <c r="J156" s="5">
        <f t="shared" si="57"/>
        <v>0</v>
      </c>
      <c r="K156" s="5">
        <f t="shared" si="57"/>
        <v>0</v>
      </c>
      <c r="L156" s="5">
        <f t="shared" si="57"/>
        <v>0</v>
      </c>
      <c r="M156" s="5">
        <f t="shared" si="57"/>
        <v>0</v>
      </c>
      <c r="N156" s="5">
        <f t="shared" si="57"/>
        <v>0</v>
      </c>
      <c r="O156" s="5">
        <f t="shared" si="57"/>
        <v>0</v>
      </c>
      <c r="P156" s="5">
        <f t="shared" si="57"/>
        <v>0</v>
      </c>
      <c r="Q156" s="5">
        <f t="shared" si="57"/>
        <v>0</v>
      </c>
      <c r="R156" s="5">
        <f t="shared" si="57"/>
        <v>0</v>
      </c>
      <c r="S156" s="5">
        <f t="shared" si="57"/>
        <v>0</v>
      </c>
      <c r="T156" s="5">
        <f t="shared" si="57"/>
        <v>0</v>
      </c>
      <c r="U156" s="5">
        <f t="shared" si="57"/>
        <v>0</v>
      </c>
      <c r="V156" s="5">
        <f t="shared" si="57"/>
        <v>0</v>
      </c>
      <c r="W156" s="5">
        <f t="shared" si="57"/>
        <v>0</v>
      </c>
    </row>
    <row r="157" spans="2:23" outlineLevel="1" x14ac:dyDescent="0.25">
      <c r="B157" s="16" t="s">
        <v>13</v>
      </c>
      <c r="C157" s="21">
        <f t="shared" ref="C157:W157" si="58">SUM(C147:C156)</f>
        <v>55575.534</v>
      </c>
      <c r="D157" s="21">
        <f t="shared" si="58"/>
        <v>46429.777999999998</v>
      </c>
      <c r="E157" s="21">
        <f t="shared" si="58"/>
        <v>43374.137000000002</v>
      </c>
      <c r="F157" s="21">
        <f t="shared" si="58"/>
        <v>42409.053</v>
      </c>
      <c r="G157" s="21">
        <f t="shared" si="58"/>
        <v>45047.894</v>
      </c>
      <c r="H157" s="21">
        <f t="shared" si="58"/>
        <v>44280.994999999995</v>
      </c>
      <c r="I157" s="21">
        <f t="shared" si="58"/>
        <v>39028.282000000007</v>
      </c>
      <c r="J157" s="21">
        <f t="shared" si="58"/>
        <v>45717.12999999999</v>
      </c>
      <c r="K157" s="21">
        <f t="shared" si="58"/>
        <v>47615.432000000001</v>
      </c>
      <c r="L157" s="21">
        <f t="shared" si="58"/>
        <v>37889.943000000007</v>
      </c>
      <c r="M157" s="21">
        <f t="shared" si="58"/>
        <v>38289.290999999997</v>
      </c>
      <c r="N157" s="21">
        <f t="shared" si="58"/>
        <v>38847.728999999999</v>
      </c>
      <c r="O157" s="21">
        <f t="shared" si="58"/>
        <v>41737.069000000003</v>
      </c>
      <c r="P157" s="21">
        <f t="shared" si="58"/>
        <v>43452.138999999996</v>
      </c>
      <c r="Q157" s="21">
        <f t="shared" si="58"/>
        <v>45396.224000000002</v>
      </c>
      <c r="R157" s="21">
        <f t="shared" si="58"/>
        <v>43945.217000000004</v>
      </c>
      <c r="S157" s="21">
        <f t="shared" si="58"/>
        <v>46734.266000000003</v>
      </c>
      <c r="T157" s="21">
        <f t="shared" si="58"/>
        <v>52858.412999999993</v>
      </c>
      <c r="U157" s="21">
        <f t="shared" si="58"/>
        <v>55284.425000000003</v>
      </c>
      <c r="V157" s="21">
        <f t="shared" si="58"/>
        <v>56781.019</v>
      </c>
      <c r="W157" s="21">
        <f t="shared" si="58"/>
        <v>54452.29</v>
      </c>
    </row>
    <row r="158" spans="2:23" outlineLevel="1" x14ac:dyDescent="0.25">
      <c r="B158" s="29" t="s">
        <v>46</v>
      </c>
      <c r="C158" s="28">
        <f>IFERROR(C157/C139/1000,0)</f>
        <v>6.7667789934254552E-4</v>
      </c>
      <c r="D158" s="28">
        <f t="shared" ref="D158:W158" si="59">IFERROR(D157/D139/1000,0)</f>
        <v>6.7258139897714234E-4</v>
      </c>
      <c r="E158" s="28">
        <f t="shared" si="59"/>
        <v>6.920079588900094E-4</v>
      </c>
      <c r="F158" s="28">
        <f t="shared" si="59"/>
        <v>8.7793558038205442E-4</v>
      </c>
      <c r="G158" s="28">
        <f t="shared" si="59"/>
        <v>1.0539263312392684E-3</v>
      </c>
      <c r="H158" s="28">
        <f t="shared" si="59"/>
        <v>1.0413138510022412E-3</v>
      </c>
      <c r="I158" s="28">
        <f t="shared" si="59"/>
        <v>1.065839710426098E-3</v>
      </c>
      <c r="J158" s="28">
        <f t="shared" si="59"/>
        <v>1.2063141940704849E-3</v>
      </c>
      <c r="K158" s="28">
        <f t="shared" si="59"/>
        <v>1.024098272040758E-3</v>
      </c>
      <c r="L158" s="28">
        <f t="shared" si="59"/>
        <v>1.128590275888814E-3</v>
      </c>
      <c r="M158" s="28">
        <f t="shared" si="59"/>
        <v>9.5062511613171153E-4</v>
      </c>
      <c r="N158" s="28">
        <f t="shared" si="59"/>
        <v>8.7068951912080419E-4</v>
      </c>
      <c r="O158" s="28">
        <f t="shared" si="59"/>
        <v>8.7317675153513006E-4</v>
      </c>
      <c r="P158" s="28">
        <f t="shared" si="59"/>
        <v>9.8122871773231369E-4</v>
      </c>
      <c r="Q158" s="28">
        <f t="shared" si="59"/>
        <v>8.4265472593673745E-4</v>
      </c>
      <c r="R158" s="28">
        <f t="shared" si="59"/>
        <v>7.835787679274528E-4</v>
      </c>
      <c r="S158" s="28">
        <f t="shared" si="59"/>
        <v>6.8526403265707376E-4</v>
      </c>
      <c r="T158" s="28">
        <f t="shared" si="59"/>
        <v>6.3870369029722033E-4</v>
      </c>
      <c r="U158" s="28">
        <f t="shared" si="59"/>
        <v>7.0879630914727606E-4</v>
      </c>
      <c r="V158" s="28">
        <f t="shared" si="59"/>
        <v>7.2674478099371911E-4</v>
      </c>
      <c r="W158" s="28">
        <f t="shared" si="59"/>
        <v>7.3590547560722593E-4</v>
      </c>
    </row>
    <row r="159" spans="2:23" outlineLevel="1" x14ac:dyDescent="0.25"/>
    <row r="160" spans="2:23" outlineLevel="1" x14ac:dyDescent="0.25">
      <c r="B160" s="4" t="s">
        <v>23</v>
      </c>
      <c r="C160" s="12">
        <f t="shared" ref="C160:W160" si="60">IFERROR(C147/C157,0)</f>
        <v>0</v>
      </c>
      <c r="D160" s="12">
        <f t="shared" si="60"/>
        <v>0</v>
      </c>
      <c r="E160" s="12">
        <f t="shared" si="60"/>
        <v>0</v>
      </c>
      <c r="F160" s="12">
        <f t="shared" si="60"/>
        <v>0</v>
      </c>
      <c r="G160" s="12">
        <f t="shared" si="60"/>
        <v>0</v>
      </c>
      <c r="H160" s="12">
        <f t="shared" si="60"/>
        <v>0</v>
      </c>
      <c r="I160" s="12">
        <f t="shared" si="60"/>
        <v>0</v>
      </c>
      <c r="J160" s="12">
        <f t="shared" si="60"/>
        <v>0</v>
      </c>
      <c r="K160" s="12">
        <f t="shared" si="60"/>
        <v>0</v>
      </c>
      <c r="L160" s="12">
        <f t="shared" si="60"/>
        <v>0</v>
      </c>
      <c r="M160" s="12">
        <f t="shared" si="60"/>
        <v>0</v>
      </c>
      <c r="N160" s="12">
        <f t="shared" si="60"/>
        <v>0</v>
      </c>
      <c r="O160" s="12">
        <f t="shared" si="60"/>
        <v>0</v>
      </c>
      <c r="P160" s="12">
        <f t="shared" si="60"/>
        <v>0</v>
      </c>
      <c r="Q160" s="12">
        <f t="shared" si="60"/>
        <v>0</v>
      </c>
      <c r="R160" s="12">
        <f t="shared" si="60"/>
        <v>0</v>
      </c>
      <c r="S160" s="12">
        <f t="shared" si="60"/>
        <v>0</v>
      </c>
      <c r="T160" s="12">
        <f t="shared" si="60"/>
        <v>0</v>
      </c>
      <c r="U160" s="12">
        <f t="shared" si="60"/>
        <v>0</v>
      </c>
      <c r="V160" s="12">
        <f t="shared" si="60"/>
        <v>0</v>
      </c>
      <c r="W160" s="12">
        <f t="shared" si="60"/>
        <v>0</v>
      </c>
    </row>
    <row r="161" spans="1:28" outlineLevel="1" x14ac:dyDescent="0.25">
      <c r="B161" s="4" t="s">
        <v>24</v>
      </c>
      <c r="C161" s="12">
        <f t="shared" ref="C161:W161" si="61">IFERROR(C148/C157,0)</f>
        <v>0</v>
      </c>
      <c r="D161" s="12">
        <f t="shared" si="61"/>
        <v>0</v>
      </c>
      <c r="E161" s="12">
        <f t="shared" si="61"/>
        <v>0</v>
      </c>
      <c r="F161" s="12">
        <f t="shared" si="61"/>
        <v>0</v>
      </c>
      <c r="G161" s="12">
        <f t="shared" si="61"/>
        <v>0</v>
      </c>
      <c r="H161" s="12">
        <f t="shared" si="61"/>
        <v>0</v>
      </c>
      <c r="I161" s="12">
        <f t="shared" si="61"/>
        <v>0</v>
      </c>
      <c r="J161" s="12">
        <f t="shared" si="61"/>
        <v>0</v>
      </c>
      <c r="K161" s="12">
        <f t="shared" si="61"/>
        <v>0</v>
      </c>
      <c r="L161" s="12">
        <f t="shared" si="61"/>
        <v>0</v>
      </c>
      <c r="M161" s="12">
        <f t="shared" si="61"/>
        <v>0</v>
      </c>
      <c r="N161" s="12">
        <f t="shared" si="61"/>
        <v>0</v>
      </c>
      <c r="O161" s="12">
        <f t="shared" si="61"/>
        <v>0</v>
      </c>
      <c r="P161" s="12">
        <f t="shared" si="61"/>
        <v>0</v>
      </c>
      <c r="Q161" s="12">
        <f t="shared" si="61"/>
        <v>0</v>
      </c>
      <c r="R161" s="12">
        <f t="shared" si="61"/>
        <v>0</v>
      </c>
      <c r="S161" s="12">
        <f t="shared" si="61"/>
        <v>0</v>
      </c>
      <c r="T161" s="12">
        <f t="shared" si="61"/>
        <v>0</v>
      </c>
      <c r="U161" s="12">
        <f t="shared" si="61"/>
        <v>0</v>
      </c>
      <c r="V161" s="12">
        <f t="shared" si="61"/>
        <v>0</v>
      </c>
      <c r="W161" s="12">
        <f t="shared" si="61"/>
        <v>0</v>
      </c>
    </row>
    <row r="162" spans="1:28" outlineLevel="1" x14ac:dyDescent="0.25">
      <c r="B162" s="4" t="s">
        <v>21</v>
      </c>
      <c r="C162" s="12">
        <f t="shared" ref="C162:W162" si="62">IFERROR(C149/C157,0)</f>
        <v>1</v>
      </c>
      <c r="D162" s="12">
        <f t="shared" si="62"/>
        <v>1</v>
      </c>
      <c r="E162" s="12">
        <f t="shared" si="62"/>
        <v>1</v>
      </c>
      <c r="F162" s="12">
        <f t="shared" si="62"/>
        <v>1</v>
      </c>
      <c r="G162" s="12">
        <f t="shared" si="62"/>
        <v>1</v>
      </c>
      <c r="H162" s="12">
        <f t="shared" si="62"/>
        <v>1</v>
      </c>
      <c r="I162" s="12">
        <f t="shared" si="62"/>
        <v>1</v>
      </c>
      <c r="J162" s="12">
        <f t="shared" si="62"/>
        <v>1</v>
      </c>
      <c r="K162" s="12">
        <f t="shared" si="62"/>
        <v>1</v>
      </c>
      <c r="L162" s="12">
        <f t="shared" si="62"/>
        <v>1</v>
      </c>
      <c r="M162" s="12">
        <f t="shared" si="62"/>
        <v>1</v>
      </c>
      <c r="N162" s="12">
        <f t="shared" si="62"/>
        <v>1</v>
      </c>
      <c r="O162" s="12">
        <f t="shared" si="62"/>
        <v>1</v>
      </c>
      <c r="P162" s="12">
        <f t="shared" si="62"/>
        <v>1</v>
      </c>
      <c r="Q162" s="12">
        <f t="shared" si="62"/>
        <v>1</v>
      </c>
      <c r="R162" s="12">
        <f t="shared" si="62"/>
        <v>1</v>
      </c>
      <c r="S162" s="12">
        <f t="shared" si="62"/>
        <v>1</v>
      </c>
      <c r="T162" s="12">
        <f t="shared" si="62"/>
        <v>1</v>
      </c>
      <c r="U162" s="12">
        <f t="shared" si="62"/>
        <v>1</v>
      </c>
      <c r="V162" s="12">
        <f t="shared" si="62"/>
        <v>1</v>
      </c>
      <c r="W162" s="12">
        <f t="shared" si="62"/>
        <v>1</v>
      </c>
    </row>
    <row r="163" spans="1:28" outlineLevel="1" x14ac:dyDescent="0.25">
      <c r="B163" s="4" t="s">
        <v>26</v>
      </c>
      <c r="C163" s="12">
        <f t="shared" ref="C163:W163" si="63">IFERROR(C150/C157,0)</f>
        <v>0</v>
      </c>
      <c r="D163" s="12">
        <f t="shared" si="63"/>
        <v>0</v>
      </c>
      <c r="E163" s="12">
        <f t="shared" si="63"/>
        <v>0</v>
      </c>
      <c r="F163" s="12">
        <f t="shared" si="63"/>
        <v>0</v>
      </c>
      <c r="G163" s="12">
        <f t="shared" si="63"/>
        <v>0</v>
      </c>
      <c r="H163" s="12">
        <f t="shared" si="63"/>
        <v>0</v>
      </c>
      <c r="I163" s="12">
        <f t="shared" si="63"/>
        <v>0</v>
      </c>
      <c r="J163" s="12">
        <f t="shared" si="63"/>
        <v>0</v>
      </c>
      <c r="K163" s="12">
        <f t="shared" si="63"/>
        <v>0</v>
      </c>
      <c r="L163" s="12">
        <f t="shared" si="63"/>
        <v>0</v>
      </c>
      <c r="M163" s="12">
        <f t="shared" si="63"/>
        <v>0</v>
      </c>
      <c r="N163" s="12">
        <f t="shared" si="63"/>
        <v>0</v>
      </c>
      <c r="O163" s="12">
        <f t="shared" si="63"/>
        <v>0</v>
      </c>
      <c r="P163" s="12">
        <f t="shared" si="63"/>
        <v>0</v>
      </c>
      <c r="Q163" s="12">
        <f t="shared" si="63"/>
        <v>0</v>
      </c>
      <c r="R163" s="12">
        <f t="shared" si="63"/>
        <v>0</v>
      </c>
      <c r="S163" s="12">
        <f t="shared" si="63"/>
        <v>0</v>
      </c>
      <c r="T163" s="12">
        <f t="shared" si="63"/>
        <v>0</v>
      </c>
      <c r="U163" s="12">
        <f t="shared" si="63"/>
        <v>0</v>
      </c>
      <c r="V163" s="12">
        <f t="shared" si="63"/>
        <v>0</v>
      </c>
      <c r="W163" s="12">
        <f t="shared" si="63"/>
        <v>0</v>
      </c>
    </row>
    <row r="164" spans="1:28" outlineLevel="1" x14ac:dyDescent="0.25">
      <c r="B164" s="4" t="s">
        <v>25</v>
      </c>
      <c r="C164" s="12">
        <f t="shared" ref="C164:W164" si="64">IFERROR(C151/C157,0)</f>
        <v>0</v>
      </c>
      <c r="D164" s="12">
        <f t="shared" si="64"/>
        <v>0</v>
      </c>
      <c r="E164" s="12">
        <f t="shared" si="64"/>
        <v>0</v>
      </c>
      <c r="F164" s="12">
        <f t="shared" si="64"/>
        <v>0</v>
      </c>
      <c r="G164" s="12">
        <f t="shared" si="64"/>
        <v>0</v>
      </c>
      <c r="H164" s="12">
        <f t="shared" si="64"/>
        <v>0</v>
      </c>
      <c r="I164" s="12">
        <f t="shared" si="64"/>
        <v>0</v>
      </c>
      <c r="J164" s="12">
        <f t="shared" si="64"/>
        <v>0</v>
      </c>
      <c r="K164" s="12">
        <f t="shared" si="64"/>
        <v>0</v>
      </c>
      <c r="L164" s="12">
        <f t="shared" si="64"/>
        <v>0</v>
      </c>
      <c r="M164" s="12">
        <f t="shared" si="64"/>
        <v>0</v>
      </c>
      <c r="N164" s="12">
        <f t="shared" si="64"/>
        <v>0</v>
      </c>
      <c r="O164" s="12">
        <f t="shared" si="64"/>
        <v>0</v>
      </c>
      <c r="P164" s="12">
        <f t="shared" si="64"/>
        <v>0</v>
      </c>
      <c r="Q164" s="12">
        <f t="shared" si="64"/>
        <v>0</v>
      </c>
      <c r="R164" s="12">
        <f t="shared" si="64"/>
        <v>0</v>
      </c>
      <c r="S164" s="12">
        <f t="shared" si="64"/>
        <v>0</v>
      </c>
      <c r="T164" s="12">
        <f t="shared" si="64"/>
        <v>0</v>
      </c>
      <c r="U164" s="12">
        <f t="shared" si="64"/>
        <v>0</v>
      </c>
      <c r="V164" s="12">
        <f t="shared" si="64"/>
        <v>0</v>
      </c>
      <c r="W164" s="12">
        <f t="shared" si="64"/>
        <v>0</v>
      </c>
    </row>
    <row r="165" spans="1:28" outlineLevel="1" x14ac:dyDescent="0.25">
      <c r="B165" s="4" t="s">
        <v>0</v>
      </c>
      <c r="C165" s="12">
        <f t="shared" ref="C165:W165" si="65">IFERROR(C152/C157,0)</f>
        <v>0</v>
      </c>
      <c r="D165" s="12">
        <f t="shared" si="65"/>
        <v>0</v>
      </c>
      <c r="E165" s="12">
        <f t="shared" si="65"/>
        <v>0</v>
      </c>
      <c r="F165" s="12">
        <f t="shared" si="65"/>
        <v>0</v>
      </c>
      <c r="G165" s="12">
        <f t="shared" si="65"/>
        <v>0</v>
      </c>
      <c r="H165" s="12">
        <f t="shared" si="65"/>
        <v>0</v>
      </c>
      <c r="I165" s="12">
        <f t="shared" si="65"/>
        <v>0</v>
      </c>
      <c r="J165" s="12">
        <f t="shared" si="65"/>
        <v>0</v>
      </c>
      <c r="K165" s="12">
        <f t="shared" si="65"/>
        <v>0</v>
      </c>
      <c r="L165" s="12">
        <f t="shared" si="65"/>
        <v>0</v>
      </c>
      <c r="M165" s="12">
        <f t="shared" si="65"/>
        <v>0</v>
      </c>
      <c r="N165" s="12">
        <f t="shared" si="65"/>
        <v>0</v>
      </c>
      <c r="O165" s="12">
        <f t="shared" si="65"/>
        <v>0</v>
      </c>
      <c r="P165" s="12">
        <f t="shared" si="65"/>
        <v>0</v>
      </c>
      <c r="Q165" s="12">
        <f t="shared" si="65"/>
        <v>0</v>
      </c>
      <c r="R165" s="12">
        <f t="shared" si="65"/>
        <v>0</v>
      </c>
      <c r="S165" s="12">
        <f t="shared" si="65"/>
        <v>0</v>
      </c>
      <c r="T165" s="12">
        <f t="shared" si="65"/>
        <v>0</v>
      </c>
      <c r="U165" s="12">
        <f t="shared" si="65"/>
        <v>0</v>
      </c>
      <c r="V165" s="12">
        <f t="shared" si="65"/>
        <v>0</v>
      </c>
      <c r="W165" s="12">
        <f t="shared" si="65"/>
        <v>0</v>
      </c>
    </row>
    <row r="166" spans="1:28" outlineLevel="1" x14ac:dyDescent="0.25">
      <c r="B166" s="4" t="s">
        <v>27</v>
      </c>
      <c r="C166" s="12">
        <f t="shared" ref="C166:W166" si="66">IFERROR(C153/C157,0)</f>
        <v>0</v>
      </c>
      <c r="D166" s="12">
        <f t="shared" si="66"/>
        <v>0</v>
      </c>
      <c r="E166" s="12">
        <f t="shared" si="66"/>
        <v>0</v>
      </c>
      <c r="F166" s="12">
        <f t="shared" si="66"/>
        <v>0</v>
      </c>
      <c r="G166" s="12">
        <f t="shared" si="66"/>
        <v>0</v>
      </c>
      <c r="H166" s="12">
        <f t="shared" si="66"/>
        <v>0</v>
      </c>
      <c r="I166" s="12">
        <f t="shared" si="66"/>
        <v>0</v>
      </c>
      <c r="J166" s="12">
        <f t="shared" si="66"/>
        <v>0</v>
      </c>
      <c r="K166" s="12">
        <f t="shared" si="66"/>
        <v>0</v>
      </c>
      <c r="L166" s="12">
        <f t="shared" si="66"/>
        <v>0</v>
      </c>
      <c r="M166" s="12">
        <f t="shared" si="66"/>
        <v>0</v>
      </c>
      <c r="N166" s="12">
        <f t="shared" si="66"/>
        <v>0</v>
      </c>
      <c r="O166" s="12">
        <f t="shared" si="66"/>
        <v>0</v>
      </c>
      <c r="P166" s="12">
        <f t="shared" si="66"/>
        <v>0</v>
      </c>
      <c r="Q166" s="12">
        <f t="shared" si="66"/>
        <v>0</v>
      </c>
      <c r="R166" s="12">
        <f t="shared" si="66"/>
        <v>0</v>
      </c>
      <c r="S166" s="12">
        <f t="shared" si="66"/>
        <v>0</v>
      </c>
      <c r="T166" s="12">
        <f t="shared" si="66"/>
        <v>0</v>
      </c>
      <c r="U166" s="12">
        <f t="shared" si="66"/>
        <v>0</v>
      </c>
      <c r="V166" s="12">
        <f t="shared" si="66"/>
        <v>0</v>
      </c>
      <c r="W166" s="12">
        <f t="shared" si="66"/>
        <v>0</v>
      </c>
    </row>
    <row r="167" spans="1:28" outlineLevel="1" x14ac:dyDescent="0.25">
      <c r="B167" s="4" t="s">
        <v>28</v>
      </c>
      <c r="C167" s="12">
        <f t="shared" ref="C167:W167" si="67">IFERROR(C154/C157,0)</f>
        <v>0</v>
      </c>
      <c r="D167" s="12">
        <f t="shared" si="67"/>
        <v>0</v>
      </c>
      <c r="E167" s="12">
        <f t="shared" si="67"/>
        <v>0</v>
      </c>
      <c r="F167" s="12">
        <f t="shared" si="67"/>
        <v>0</v>
      </c>
      <c r="G167" s="12">
        <f t="shared" si="67"/>
        <v>0</v>
      </c>
      <c r="H167" s="12">
        <f t="shared" si="67"/>
        <v>0</v>
      </c>
      <c r="I167" s="12">
        <f t="shared" si="67"/>
        <v>0</v>
      </c>
      <c r="J167" s="12">
        <f t="shared" si="67"/>
        <v>0</v>
      </c>
      <c r="K167" s="12">
        <f t="shared" si="67"/>
        <v>0</v>
      </c>
      <c r="L167" s="12">
        <f t="shared" si="67"/>
        <v>0</v>
      </c>
      <c r="M167" s="12">
        <f t="shared" si="67"/>
        <v>0</v>
      </c>
      <c r="N167" s="12">
        <f t="shared" si="67"/>
        <v>0</v>
      </c>
      <c r="O167" s="12">
        <f t="shared" si="67"/>
        <v>0</v>
      </c>
      <c r="P167" s="12">
        <f t="shared" si="67"/>
        <v>0</v>
      </c>
      <c r="Q167" s="12">
        <f t="shared" si="67"/>
        <v>0</v>
      </c>
      <c r="R167" s="12">
        <f t="shared" si="67"/>
        <v>0</v>
      </c>
      <c r="S167" s="12">
        <f t="shared" si="67"/>
        <v>0</v>
      </c>
      <c r="T167" s="12">
        <f t="shared" si="67"/>
        <v>0</v>
      </c>
      <c r="U167" s="12">
        <f t="shared" si="67"/>
        <v>0</v>
      </c>
      <c r="V167" s="12">
        <f t="shared" si="67"/>
        <v>0</v>
      </c>
      <c r="W167" s="12">
        <f t="shared" si="67"/>
        <v>0</v>
      </c>
    </row>
    <row r="168" spans="1:28" outlineLevel="1" x14ac:dyDescent="0.25">
      <c r="B168" s="4" t="s">
        <v>22</v>
      </c>
      <c r="C168" s="12">
        <f t="shared" ref="C168:W168" si="68">IFERROR(C155/C157,0)</f>
        <v>0</v>
      </c>
      <c r="D168" s="12">
        <f t="shared" si="68"/>
        <v>0</v>
      </c>
      <c r="E168" s="12">
        <f t="shared" si="68"/>
        <v>0</v>
      </c>
      <c r="F168" s="12">
        <f t="shared" si="68"/>
        <v>0</v>
      </c>
      <c r="G168" s="12">
        <f t="shared" si="68"/>
        <v>0</v>
      </c>
      <c r="H168" s="12">
        <f t="shared" si="68"/>
        <v>0</v>
      </c>
      <c r="I168" s="12">
        <f t="shared" si="68"/>
        <v>0</v>
      </c>
      <c r="J168" s="12">
        <f t="shared" si="68"/>
        <v>0</v>
      </c>
      <c r="K168" s="12">
        <f t="shared" si="68"/>
        <v>0</v>
      </c>
      <c r="L168" s="12">
        <f t="shared" si="68"/>
        <v>0</v>
      </c>
      <c r="M168" s="12">
        <f t="shared" si="68"/>
        <v>0</v>
      </c>
      <c r="N168" s="12">
        <f t="shared" si="68"/>
        <v>0</v>
      </c>
      <c r="O168" s="12">
        <f t="shared" si="68"/>
        <v>0</v>
      </c>
      <c r="P168" s="12">
        <f t="shared" si="68"/>
        <v>0</v>
      </c>
      <c r="Q168" s="12">
        <f t="shared" si="68"/>
        <v>0</v>
      </c>
      <c r="R168" s="12">
        <f t="shared" si="68"/>
        <v>0</v>
      </c>
      <c r="S168" s="12">
        <f t="shared" si="68"/>
        <v>0</v>
      </c>
      <c r="T168" s="12">
        <f t="shared" si="68"/>
        <v>0</v>
      </c>
      <c r="U168" s="12">
        <f t="shared" si="68"/>
        <v>0</v>
      </c>
      <c r="V168" s="12">
        <f t="shared" si="68"/>
        <v>0</v>
      </c>
      <c r="W168" s="12">
        <f t="shared" si="68"/>
        <v>0</v>
      </c>
    </row>
    <row r="169" spans="1:28" outlineLevel="1" x14ac:dyDescent="0.25">
      <c r="B169" s="4" t="s">
        <v>1</v>
      </c>
      <c r="C169" s="12">
        <f t="shared" ref="C169:W169" si="69">IFERROR(C156/C157,0)</f>
        <v>0</v>
      </c>
      <c r="D169" s="12">
        <f t="shared" si="69"/>
        <v>0</v>
      </c>
      <c r="E169" s="12">
        <f t="shared" si="69"/>
        <v>0</v>
      </c>
      <c r="F169" s="12">
        <f t="shared" si="69"/>
        <v>0</v>
      </c>
      <c r="G169" s="12">
        <f t="shared" si="69"/>
        <v>0</v>
      </c>
      <c r="H169" s="12">
        <f t="shared" si="69"/>
        <v>0</v>
      </c>
      <c r="I169" s="12">
        <f t="shared" si="69"/>
        <v>0</v>
      </c>
      <c r="J169" s="12">
        <f t="shared" si="69"/>
        <v>0</v>
      </c>
      <c r="K169" s="12">
        <f t="shared" si="69"/>
        <v>0</v>
      </c>
      <c r="L169" s="12">
        <f t="shared" si="69"/>
        <v>0</v>
      </c>
      <c r="M169" s="12">
        <f t="shared" si="69"/>
        <v>0</v>
      </c>
      <c r="N169" s="12">
        <f t="shared" si="69"/>
        <v>0</v>
      </c>
      <c r="O169" s="12">
        <f t="shared" si="69"/>
        <v>0</v>
      </c>
      <c r="P169" s="12">
        <f t="shared" si="69"/>
        <v>0</v>
      </c>
      <c r="Q169" s="12">
        <f t="shared" si="69"/>
        <v>0</v>
      </c>
      <c r="R169" s="12">
        <f t="shared" si="69"/>
        <v>0</v>
      </c>
      <c r="S169" s="12">
        <f t="shared" si="69"/>
        <v>0</v>
      </c>
      <c r="T169" s="12">
        <f t="shared" si="69"/>
        <v>0</v>
      </c>
      <c r="U169" s="12">
        <f t="shared" si="69"/>
        <v>0</v>
      </c>
      <c r="V169" s="12">
        <f t="shared" si="69"/>
        <v>0</v>
      </c>
      <c r="W169" s="12">
        <f t="shared" si="69"/>
        <v>0</v>
      </c>
    </row>
    <row r="172" spans="1:28" s="37" customFormat="1" x14ac:dyDescent="0.25">
      <c r="A172" s="36" t="s">
        <v>4</v>
      </c>
      <c r="Z172" s="38"/>
    </row>
    <row r="173" spans="1:28" outlineLevel="1" x14ac:dyDescent="0.25">
      <c r="B173" s="22" t="s">
        <v>31</v>
      </c>
      <c r="C173" s="5">
        <f>C176*CAN!C177</f>
        <v>19582.378646017194</v>
      </c>
      <c r="D173" s="5">
        <f>D176*CAN!D177</f>
        <v>16589.867779101711</v>
      </c>
      <c r="E173" s="5">
        <f>E176*CAN!E177</f>
        <v>16448.025652778793</v>
      </c>
      <c r="F173" s="5">
        <f>F176*CAN!F177</f>
        <v>17972.414156974985</v>
      </c>
      <c r="G173" s="5">
        <f>G176*CAN!G177</f>
        <v>20603.365812195367</v>
      </c>
      <c r="H173" s="5">
        <f>H176*CAN!H177</f>
        <v>19420.335972877423</v>
      </c>
      <c r="I173" s="5">
        <f>I176*CAN!I177</f>
        <v>14995.765064762973</v>
      </c>
      <c r="J173" s="5">
        <f>J176*CAN!J177</f>
        <v>17363.017850868378</v>
      </c>
      <c r="K173" s="5">
        <f>K176*CAN!K177</f>
        <v>17932.903113880169</v>
      </c>
      <c r="L173" s="5">
        <f>L176*CAN!L177</f>
        <v>13730.509676471493</v>
      </c>
      <c r="M173" s="5">
        <f>M176*CAN!M177</f>
        <v>13610.912980611804</v>
      </c>
      <c r="N173" s="5">
        <f>N176*CAN!N177</f>
        <v>12662.590973937437</v>
      </c>
      <c r="O173" s="5">
        <f>O176*CAN!O177</f>
        <v>14145.184469900982</v>
      </c>
      <c r="P173" s="5">
        <f>P176*CAN!P177</f>
        <v>16004.699748086248</v>
      </c>
      <c r="Q173" s="5">
        <f>Q176*CAN!Q177</f>
        <v>16939.707657967494</v>
      </c>
      <c r="R173" s="5">
        <f>R176*CAN!R177</f>
        <v>17588.078772377798</v>
      </c>
      <c r="S173" s="5">
        <f>S176*CAN!S177</f>
        <v>20456.164395574386</v>
      </c>
      <c r="T173" s="5">
        <f>T176*CAN!T177</f>
        <v>20563.569822117461</v>
      </c>
      <c r="U173" s="5">
        <f>U176*CAN!U177</f>
        <v>19083.138653204682</v>
      </c>
      <c r="V173" s="5">
        <f>V176*CAN!V177</f>
        <v>20430.856045529152</v>
      </c>
      <c r="W173" s="5">
        <f>W176*CAN!W177</f>
        <v>19571.727921187401</v>
      </c>
      <c r="Z173" s="23"/>
      <c r="AB173"/>
    </row>
    <row r="174" spans="1:28" outlineLevel="1" x14ac:dyDescent="0.25">
      <c r="B174" s="8" t="s">
        <v>30</v>
      </c>
      <c r="C174" s="5">
        <f>INDEX('[2]Table 37'!C$26:C$28,MATCH($AB174,'[2]Table 37'!$B$26:$B$28,0))</f>
        <v>24.547999999999998</v>
      </c>
      <c r="D174" s="5">
        <f>INDEX('[2]Table 37'!D$26:D$28,MATCH($AB174,'[2]Table 37'!$B$26:$B$28,0))</f>
        <v>27.001000000000001</v>
      </c>
      <c r="E174" s="5">
        <f>INDEX('[2]Table 37'!E$26:E$28,MATCH($AB174,'[2]Table 37'!$B$26:$B$28,0))</f>
        <v>27.675999999999998</v>
      </c>
      <c r="F174" s="5">
        <f>INDEX('[2]Table 37'!F$26:F$28,MATCH($AB174,'[2]Table 37'!$B$26:$B$28,0))</f>
        <v>29.48</v>
      </c>
      <c r="G174" s="5">
        <f>INDEX('[2]Table 37'!G$26:G$28,MATCH($AB174,'[2]Table 37'!$B$26:$B$28,0))</f>
        <v>30.756</v>
      </c>
      <c r="H174" s="5">
        <f>INDEX('[2]Table 37'!H$26:H$28,MATCH($AB174,'[2]Table 37'!$B$26:$B$28,0))</f>
        <v>32.088000000000001</v>
      </c>
      <c r="I174" s="5">
        <f>INDEX('[2]Table 37'!I$26:I$28,MATCH($AB174,'[2]Table 37'!$B$26:$B$28,0))</f>
        <v>33.476999999999997</v>
      </c>
      <c r="J174" s="5">
        <f>INDEX('[2]Table 37'!J$26:J$28,MATCH($AB174,'[2]Table 37'!$B$26:$B$28,0))</f>
        <v>34.926000000000002</v>
      </c>
      <c r="K174" s="5">
        <f>INDEX('[2]Table 37'!K$26:K$28,MATCH($AB174,'[2]Table 37'!$B$26:$B$28,0))</f>
        <v>36.436999999999998</v>
      </c>
      <c r="L174" s="5">
        <f>INDEX('[2]Table 37'!L$26:L$28,MATCH($AB174,'[2]Table 37'!$B$26:$B$28,0))</f>
        <v>38.015000000000001</v>
      </c>
      <c r="M174" s="5">
        <f>INDEX('[2]Table 37'!M$26:M$28,MATCH($AB174,'[2]Table 37'!$B$26:$B$28,0))</f>
        <v>39.659999999999997</v>
      </c>
      <c r="N174" s="5">
        <f>INDEX('[2]Table 37'!N$26:N$28,MATCH($AB174,'[2]Table 37'!$B$26:$B$28,0))</f>
        <v>40.459000000000003</v>
      </c>
      <c r="O174" s="5">
        <f>INDEX('[2]Table 37'!O$26:O$28,MATCH($AB174,'[2]Table 37'!$B$26:$B$28,0))</f>
        <v>41.414999999999999</v>
      </c>
      <c r="P174" s="5">
        <f>INDEX('[2]Table 37'!P$26:P$28,MATCH($AB174,'[2]Table 37'!$B$26:$B$28,0))</f>
        <v>42.475999999999999</v>
      </c>
      <c r="Q174" s="5">
        <f>INDEX('[2]Table 37'!Q$26:Q$28,MATCH($AB174,'[2]Table 37'!$B$26:$B$28,0))</f>
        <v>43.863</v>
      </c>
      <c r="R174" s="5">
        <f>INDEX('[2]Table 37'!R$26:R$28,MATCH($AB174,'[2]Table 37'!$B$26:$B$28,0))</f>
        <v>45.033000000000001</v>
      </c>
      <c r="S174" s="5">
        <f>INDEX('[2]Table 37'!S$26:S$28,MATCH($AB174,'[2]Table 37'!$B$26:$B$28,0))</f>
        <v>45.241</v>
      </c>
      <c r="T174" s="5">
        <f>INDEX('[2]Table 37'!T$26:T$28,MATCH($AB174,'[2]Table 37'!$B$26:$B$28,0))</f>
        <v>45.393000000000001</v>
      </c>
      <c r="U174" s="5">
        <f>INDEX('[2]Table 37'!U$26:U$28,MATCH($AB174,'[2]Table 37'!$B$26:$B$28,0))</f>
        <v>47.978000000000002</v>
      </c>
      <c r="V174" s="5">
        <f>INDEX('[2]Table 37'!V$26:V$28,MATCH($AB174,'[2]Table 37'!$B$26:$B$28,0))</f>
        <v>49.098999999999997</v>
      </c>
      <c r="W174" s="5">
        <f>INDEX('[2]Table 37'!W$26:W$28,MATCH($AB174,'[2]Table 37'!$B$26:$B$28,0))</f>
        <v>49.344000000000001</v>
      </c>
      <c r="Z174" s="23" t="s">
        <v>32</v>
      </c>
      <c r="AB174" t="s">
        <v>4</v>
      </c>
    </row>
    <row r="175" spans="1:28" outlineLevel="1" x14ac:dyDescent="0.25">
      <c r="B175" s="8" t="s">
        <v>43</v>
      </c>
      <c r="C175" s="5">
        <f>INDEX('[2]Table 37'!C$38:C$40,MATCH($AB175,'[2]Table 37'!$B$38:$B$40,0))</f>
        <v>110815.326371</v>
      </c>
      <c r="D175" s="5">
        <f>INDEX('[2]Table 37'!D$38:D$40,MATCH($AB175,'[2]Table 37'!$B$38:$B$40,0))</f>
        <v>85351.975453999999</v>
      </c>
      <c r="E175" s="5">
        <f>INDEX('[2]Table 37'!E$38:E$40,MATCH($AB175,'[2]Table 37'!$B$38:$B$40,0))</f>
        <v>82558.340221999999</v>
      </c>
      <c r="F175" s="5">
        <f>INDEX('[2]Table 37'!F$38:F$40,MATCH($AB175,'[2]Table 37'!$B$38:$B$40,0))</f>
        <v>84689.474828000006</v>
      </c>
      <c r="G175" s="5">
        <f>INDEX('[2]Table 37'!G$38:G$40,MATCH($AB175,'[2]Table 37'!$B$38:$B$40,0))</f>
        <v>93059.094486000002</v>
      </c>
      <c r="H175" s="5">
        <f>INDEX('[2]Table 37'!H$38:H$40,MATCH($AB175,'[2]Table 37'!$B$38:$B$40,0))</f>
        <v>87716.725133</v>
      </c>
      <c r="I175" s="5">
        <f>INDEX('[2]Table 37'!I$38:I$40,MATCH($AB175,'[2]Table 37'!$B$38:$B$40,0))</f>
        <v>65037.290658999998</v>
      </c>
      <c r="J175" s="5">
        <f>INDEX('[2]Table 37'!J$38:J$40,MATCH($AB175,'[2]Table 37'!$B$38:$B$40,0))</f>
        <v>74629.138703999997</v>
      </c>
      <c r="K175" s="5">
        <f>INDEX('[2]Table 37'!K$38:K$40,MATCH($AB175,'[2]Table 37'!$B$38:$B$40,0))</f>
        <v>74084.032181999995</v>
      </c>
      <c r="L175" s="5">
        <f>INDEX('[2]Table 37'!L$38:L$40,MATCH($AB175,'[2]Table 37'!$B$38:$B$40,0))</f>
        <v>60937.361620999996</v>
      </c>
      <c r="M175" s="5">
        <f>INDEX('[2]Table 37'!M$38:M$40,MATCH($AB175,'[2]Table 37'!$B$38:$B$40,0))</f>
        <v>56254.320789999998</v>
      </c>
      <c r="N175" s="5">
        <f>INDEX('[2]Table 37'!N$38:N$40,MATCH($AB175,'[2]Table 37'!$B$38:$B$40,0))</f>
        <v>52217.533335</v>
      </c>
      <c r="O175" s="5">
        <f>INDEX('[2]Table 37'!O$38:O$40,MATCH($AB175,'[2]Table 37'!$B$38:$B$40,0))</f>
        <v>55495.761356000003</v>
      </c>
      <c r="P175" s="5">
        <f>INDEX('[2]Table 37'!P$38:P$40,MATCH($AB175,'[2]Table 37'!$B$38:$B$40,0))</f>
        <v>60019.167457000003</v>
      </c>
      <c r="Q175" s="5">
        <f>INDEX('[2]Table 37'!Q$38:Q$40,MATCH($AB175,'[2]Table 37'!$B$38:$B$40,0))</f>
        <v>58658.574581000001</v>
      </c>
      <c r="R175" s="5">
        <f>INDEX('[2]Table 37'!R$38:R$40,MATCH($AB175,'[2]Table 37'!$B$38:$B$40,0))</f>
        <v>54939.240209000003</v>
      </c>
      <c r="S175" s="5">
        <f>INDEX('[2]Table 37'!S$38:S$40,MATCH($AB175,'[2]Table 37'!$B$38:$B$40,0))</f>
        <v>56685.552639000001</v>
      </c>
      <c r="T175" s="5">
        <f>INDEX('[2]Table 37'!T$38:T$40,MATCH($AB175,'[2]Table 37'!$B$38:$B$40,0))</f>
        <v>60008.430654999996</v>
      </c>
      <c r="U175" s="5">
        <f>INDEX('[2]Table 37'!U$38:U$40,MATCH($AB175,'[2]Table 37'!$B$38:$B$40,0))</f>
        <v>62014.705498000003</v>
      </c>
      <c r="V175" s="5">
        <f>INDEX('[2]Table 37'!V$38:V$40,MATCH($AB175,'[2]Table 37'!$B$38:$B$40,0))</f>
        <v>63144.718078999998</v>
      </c>
      <c r="W175" s="5">
        <f>INDEX('[2]Table 37'!W$38:W$40,MATCH($AB175,'[2]Table 37'!$B$38:$B$40,0))</f>
        <v>60351.232511000002</v>
      </c>
      <c r="Z175" s="23" t="s">
        <v>32</v>
      </c>
      <c r="AB175" t="s">
        <v>4</v>
      </c>
    </row>
    <row r="176" spans="1:28" outlineLevel="1" x14ac:dyDescent="0.25">
      <c r="B176" s="8" t="s">
        <v>44</v>
      </c>
      <c r="C176" s="5">
        <f t="shared" ref="C176:W176" si="70">C174*C175/1000</f>
        <v>2720.2946317553078</v>
      </c>
      <c r="D176" s="5">
        <f t="shared" si="70"/>
        <v>2304.5886892334538</v>
      </c>
      <c r="E176" s="5">
        <f t="shared" si="70"/>
        <v>2284.8846239840718</v>
      </c>
      <c r="F176" s="5">
        <f t="shared" si="70"/>
        <v>2496.6457179294403</v>
      </c>
      <c r="G176" s="5">
        <f t="shared" si="70"/>
        <v>2862.1255100114158</v>
      </c>
      <c r="H176" s="5">
        <f t="shared" si="70"/>
        <v>2814.6542760677039</v>
      </c>
      <c r="I176" s="5">
        <f t="shared" si="70"/>
        <v>2177.2533793913431</v>
      </c>
      <c r="J176" s="5">
        <f t="shared" si="70"/>
        <v>2606.4972983759039</v>
      </c>
      <c r="K176" s="5">
        <f t="shared" si="70"/>
        <v>2699.3998806155337</v>
      </c>
      <c r="L176" s="5">
        <f t="shared" si="70"/>
        <v>2316.5338020223153</v>
      </c>
      <c r="M176" s="5">
        <f t="shared" si="70"/>
        <v>2231.0463625313996</v>
      </c>
      <c r="N176" s="5">
        <f t="shared" si="70"/>
        <v>2112.6691812007653</v>
      </c>
      <c r="O176" s="5">
        <f t="shared" si="70"/>
        <v>2298.3569565587404</v>
      </c>
      <c r="P176" s="5">
        <f t="shared" si="70"/>
        <v>2549.3741569035319</v>
      </c>
      <c r="Q176" s="5">
        <f t="shared" si="70"/>
        <v>2572.9410568464032</v>
      </c>
      <c r="R176" s="5">
        <f t="shared" si="70"/>
        <v>2474.0788043318971</v>
      </c>
      <c r="S176" s="5">
        <f t="shared" si="70"/>
        <v>2564.5110869409991</v>
      </c>
      <c r="T176" s="5">
        <f t="shared" si="70"/>
        <v>2723.9626927224149</v>
      </c>
      <c r="U176" s="5">
        <f t="shared" si="70"/>
        <v>2975.341540383044</v>
      </c>
      <c r="V176" s="5">
        <f t="shared" si="70"/>
        <v>3100.3425129608208</v>
      </c>
      <c r="W176" s="5">
        <f t="shared" si="70"/>
        <v>2977.971217022784</v>
      </c>
    </row>
    <row r="177" spans="2:26" outlineLevel="1" x14ac:dyDescent="0.25">
      <c r="B177" s="8" t="s">
        <v>45</v>
      </c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2:26" outlineLevel="1" x14ac:dyDescent="0.25">
      <c r="B178" s="8" t="s">
        <v>47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2:26" outlineLevel="1" x14ac:dyDescent="0.25"/>
    <row r="180" spans="2:26" outlineLevel="1" x14ac:dyDescent="0.25">
      <c r="B180" s="9" t="s">
        <v>19</v>
      </c>
      <c r="C180" s="14"/>
    </row>
    <row r="181" spans="2:26" outlineLevel="1" x14ac:dyDescent="0.25">
      <c r="B181" s="4" t="s">
        <v>23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Z181" s="23"/>
    </row>
    <row r="182" spans="2:26" outlineLevel="1" x14ac:dyDescent="0.25">
      <c r="B182" s="4" t="s">
        <v>24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Z182" s="23"/>
    </row>
    <row r="183" spans="2:26" outlineLevel="1" x14ac:dyDescent="0.25">
      <c r="B183" s="4" t="s">
        <v>21</v>
      </c>
      <c r="C183" s="5">
        <f>'[2]Table 36'!C$48*1000</f>
        <v>39768.286</v>
      </c>
      <c r="D183" s="5">
        <f>'[2]Table 36'!D$48*1000</f>
        <v>33329.146000000001</v>
      </c>
      <c r="E183" s="5">
        <f>'[2]Table 36'!E$48*1000</f>
        <v>32685.388999999999</v>
      </c>
      <c r="F183" s="5">
        <f>'[2]Table 36'!F$48*1000</f>
        <v>35322.593000000001</v>
      </c>
      <c r="G183" s="5">
        <f>'[2]Table 36'!G$48*1000</f>
        <v>40043.968999999997</v>
      </c>
      <c r="H183" s="5">
        <f>'[2]Table 36'!H$48*1000</f>
        <v>38927.034999999996</v>
      </c>
      <c r="I183" s="5">
        <f>'[2]Table 36'!I$48*1000</f>
        <v>33780.804000000004</v>
      </c>
      <c r="J183" s="5">
        <f>'[2]Table 36'!J$48*1000</f>
        <v>40470.613999999994</v>
      </c>
      <c r="K183" s="5">
        <f>'[2]Table 36'!K$48*1000</f>
        <v>39504.179000000004</v>
      </c>
      <c r="L183" s="5">
        <f>'[2]Table 36'!L$48*1000</f>
        <v>32446.091000000004</v>
      </c>
      <c r="M183" s="5">
        <f>'[2]Table 36'!M$48*1000</f>
        <v>31949.409</v>
      </c>
      <c r="N183" s="5">
        <f>'[2]Table 36'!N$48*1000</f>
        <v>30545.499</v>
      </c>
      <c r="O183" s="5">
        <f>'[2]Table 36'!O$48*1000</f>
        <v>33203.811000000002</v>
      </c>
      <c r="P183" s="5">
        <f>'[2]Table 36'!P$48*1000</f>
        <v>36800.904999999999</v>
      </c>
      <c r="Q183" s="5">
        <f>'[2]Table 36'!Q$48*1000</f>
        <v>37111.536</v>
      </c>
      <c r="R183" s="5">
        <f>'[2]Table 36'!R$48*1000</f>
        <v>35657.141000000003</v>
      </c>
      <c r="S183" s="5">
        <f>'[2]Table 36'!S$48*1000</f>
        <v>36931.012000000002</v>
      </c>
      <c r="T183" s="5">
        <f>'[2]Table 36'!T$48*1000</f>
        <v>39195.943999999996</v>
      </c>
      <c r="U183" s="5">
        <f>'[2]Table 36'!U$48*1000</f>
        <v>42778.925000000003</v>
      </c>
      <c r="V183" s="5">
        <f>'[2]Table 36'!V$48*1000</f>
        <v>44528.67</v>
      </c>
      <c r="W183" s="5">
        <f>'[2]Table 36'!W$48*1000</f>
        <v>42736.894</v>
      </c>
      <c r="Z183" s="23" t="s">
        <v>32</v>
      </c>
    </row>
    <row r="184" spans="2:26" outlineLevel="1" x14ac:dyDescent="0.25">
      <c r="B184" s="4" t="s">
        <v>26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Z184" s="23"/>
    </row>
    <row r="185" spans="2:26" outlineLevel="1" x14ac:dyDescent="0.25">
      <c r="B185" s="4" t="s">
        <v>25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Z185" s="23"/>
    </row>
    <row r="186" spans="2:26" outlineLevel="1" x14ac:dyDescent="0.25">
      <c r="B186" s="4" t="s">
        <v>0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Z186" s="23"/>
    </row>
    <row r="187" spans="2:26" outlineLevel="1" x14ac:dyDescent="0.25">
      <c r="B187" s="4" t="s">
        <v>27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Z187" s="23"/>
    </row>
    <row r="188" spans="2:26" outlineLevel="1" x14ac:dyDescent="0.25">
      <c r="B188" s="4" t="s">
        <v>28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Z188" s="23"/>
    </row>
    <row r="189" spans="2:26" outlineLevel="1" x14ac:dyDescent="0.25">
      <c r="B189" s="4" t="s">
        <v>22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Z189" s="23"/>
    </row>
    <row r="190" spans="2:26" outlineLevel="1" x14ac:dyDescent="0.25">
      <c r="B190" s="4" t="s">
        <v>1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Z190" s="23"/>
    </row>
    <row r="191" spans="2:26" outlineLevel="1" x14ac:dyDescent="0.25">
      <c r="B191" s="16" t="s">
        <v>13</v>
      </c>
      <c r="C191" s="21">
        <f t="shared" ref="C191:W191" si="71">SUM(C181:C190)</f>
        <v>39768.286</v>
      </c>
      <c r="D191" s="21">
        <f t="shared" si="71"/>
        <v>33329.146000000001</v>
      </c>
      <c r="E191" s="21">
        <f t="shared" si="71"/>
        <v>32685.388999999999</v>
      </c>
      <c r="F191" s="21">
        <f t="shared" si="71"/>
        <v>35322.593000000001</v>
      </c>
      <c r="G191" s="21">
        <f t="shared" si="71"/>
        <v>40043.968999999997</v>
      </c>
      <c r="H191" s="21">
        <f t="shared" si="71"/>
        <v>38927.034999999996</v>
      </c>
      <c r="I191" s="21">
        <f t="shared" si="71"/>
        <v>33780.804000000004</v>
      </c>
      <c r="J191" s="21">
        <f t="shared" si="71"/>
        <v>40470.613999999994</v>
      </c>
      <c r="K191" s="21">
        <f t="shared" si="71"/>
        <v>39504.179000000004</v>
      </c>
      <c r="L191" s="21">
        <f t="shared" si="71"/>
        <v>32446.091000000004</v>
      </c>
      <c r="M191" s="21">
        <f t="shared" si="71"/>
        <v>31949.409</v>
      </c>
      <c r="N191" s="21">
        <f t="shared" si="71"/>
        <v>30545.499</v>
      </c>
      <c r="O191" s="21">
        <f t="shared" si="71"/>
        <v>33203.811000000002</v>
      </c>
      <c r="P191" s="21">
        <f t="shared" si="71"/>
        <v>36800.904999999999</v>
      </c>
      <c r="Q191" s="21">
        <f t="shared" si="71"/>
        <v>37111.536</v>
      </c>
      <c r="R191" s="21">
        <f t="shared" si="71"/>
        <v>35657.141000000003</v>
      </c>
      <c r="S191" s="21">
        <f t="shared" si="71"/>
        <v>36931.012000000002</v>
      </c>
      <c r="T191" s="21">
        <f t="shared" si="71"/>
        <v>39195.943999999996</v>
      </c>
      <c r="U191" s="21">
        <f t="shared" si="71"/>
        <v>42778.925000000003</v>
      </c>
      <c r="V191" s="21">
        <f t="shared" si="71"/>
        <v>44528.67</v>
      </c>
      <c r="W191" s="21">
        <f t="shared" si="71"/>
        <v>42736.894</v>
      </c>
    </row>
    <row r="192" spans="2:26" outlineLevel="1" x14ac:dyDescent="0.25">
      <c r="B192" s="29" t="s">
        <v>46</v>
      </c>
      <c r="C192" s="28">
        <f>IFERROR(C191/C173/1000,0)</f>
        <v>2.0308199896894733E-3</v>
      </c>
      <c r="D192" s="28">
        <f t="shared" ref="D192:W192" si="72">IFERROR(D191/D173/1000,0)</f>
        <v>2.0090061261359049E-3</v>
      </c>
      <c r="E192" s="28">
        <f t="shared" si="72"/>
        <v>1.9871922436160597E-3</v>
      </c>
      <c r="F192" s="28">
        <f t="shared" si="72"/>
        <v>1.9653783120890033E-3</v>
      </c>
      <c r="G192" s="28">
        <f t="shared" si="72"/>
        <v>1.9435644333557149E-3</v>
      </c>
      <c r="H192" s="28">
        <f t="shared" si="72"/>
        <v>2.0044470422327276E-3</v>
      </c>
      <c r="I192" s="28">
        <f t="shared" si="72"/>
        <v>2.2526895996375731E-3</v>
      </c>
      <c r="J192" s="28">
        <f t="shared" si="72"/>
        <v>2.3308513731658655E-3</v>
      </c>
      <c r="K192" s="28">
        <f t="shared" si="72"/>
        <v>2.2028881073596802E-3</v>
      </c>
      <c r="L192" s="28">
        <f t="shared" si="72"/>
        <v>2.3630653023463074E-3</v>
      </c>
      <c r="M192" s="28">
        <f t="shared" si="72"/>
        <v>2.347337687450551E-3</v>
      </c>
      <c r="N192" s="28">
        <f t="shared" si="72"/>
        <v>2.4122629454643016E-3</v>
      </c>
      <c r="O192" s="28">
        <f t="shared" si="72"/>
        <v>2.3473579344725527E-3</v>
      </c>
      <c r="P192" s="28">
        <f t="shared" si="72"/>
        <v>2.2993811554884334E-3</v>
      </c>
      <c r="Q192" s="28">
        <f t="shared" si="72"/>
        <v>2.1908014441172959E-3</v>
      </c>
      <c r="R192" s="28">
        <f t="shared" si="72"/>
        <v>2.0273471287836054E-3</v>
      </c>
      <c r="S192" s="28">
        <f t="shared" si="72"/>
        <v>1.8053732501284497E-3</v>
      </c>
      <c r="T192" s="28">
        <f t="shared" si="72"/>
        <v>1.9060865569091121E-3</v>
      </c>
      <c r="U192" s="28">
        <f t="shared" si="72"/>
        <v>2.2417132620275769E-3</v>
      </c>
      <c r="V192" s="28">
        <f t="shared" si="72"/>
        <v>2.179481363912019E-3</v>
      </c>
      <c r="W192" s="28">
        <f t="shared" si="72"/>
        <v>2.1836035209612291E-3</v>
      </c>
    </row>
    <row r="193" spans="1:26" outlineLevel="1" x14ac:dyDescent="0.25"/>
    <row r="194" spans="1:26" outlineLevel="1" x14ac:dyDescent="0.25">
      <c r="B194" s="4" t="s">
        <v>23</v>
      </c>
      <c r="C194" s="12">
        <f t="shared" ref="C194:W194" si="73">IFERROR(C181/C191,0)</f>
        <v>0</v>
      </c>
      <c r="D194" s="12">
        <f t="shared" si="73"/>
        <v>0</v>
      </c>
      <c r="E194" s="12">
        <f t="shared" si="73"/>
        <v>0</v>
      </c>
      <c r="F194" s="12">
        <f t="shared" si="73"/>
        <v>0</v>
      </c>
      <c r="G194" s="12">
        <f t="shared" si="73"/>
        <v>0</v>
      </c>
      <c r="H194" s="12">
        <f t="shared" si="73"/>
        <v>0</v>
      </c>
      <c r="I194" s="12">
        <f t="shared" si="73"/>
        <v>0</v>
      </c>
      <c r="J194" s="12">
        <f t="shared" si="73"/>
        <v>0</v>
      </c>
      <c r="K194" s="12">
        <f t="shared" si="73"/>
        <v>0</v>
      </c>
      <c r="L194" s="12">
        <f t="shared" si="73"/>
        <v>0</v>
      </c>
      <c r="M194" s="12">
        <f t="shared" si="73"/>
        <v>0</v>
      </c>
      <c r="N194" s="12">
        <f t="shared" si="73"/>
        <v>0</v>
      </c>
      <c r="O194" s="12">
        <f t="shared" si="73"/>
        <v>0</v>
      </c>
      <c r="P194" s="12">
        <f t="shared" si="73"/>
        <v>0</v>
      </c>
      <c r="Q194" s="12">
        <f t="shared" si="73"/>
        <v>0</v>
      </c>
      <c r="R194" s="12">
        <f t="shared" si="73"/>
        <v>0</v>
      </c>
      <c r="S194" s="12">
        <f t="shared" si="73"/>
        <v>0</v>
      </c>
      <c r="T194" s="12">
        <f t="shared" si="73"/>
        <v>0</v>
      </c>
      <c r="U194" s="12">
        <f t="shared" si="73"/>
        <v>0</v>
      </c>
      <c r="V194" s="12">
        <f t="shared" si="73"/>
        <v>0</v>
      </c>
      <c r="W194" s="12">
        <f t="shared" si="73"/>
        <v>0</v>
      </c>
    </row>
    <row r="195" spans="1:26" outlineLevel="1" x14ac:dyDescent="0.25">
      <c r="B195" s="4" t="s">
        <v>24</v>
      </c>
      <c r="C195" s="12">
        <f t="shared" ref="C195:W195" si="74">IFERROR(C182/C191,0)</f>
        <v>0</v>
      </c>
      <c r="D195" s="12">
        <f t="shared" si="74"/>
        <v>0</v>
      </c>
      <c r="E195" s="12">
        <f t="shared" si="74"/>
        <v>0</v>
      </c>
      <c r="F195" s="12">
        <f t="shared" si="74"/>
        <v>0</v>
      </c>
      <c r="G195" s="12">
        <f t="shared" si="74"/>
        <v>0</v>
      </c>
      <c r="H195" s="12">
        <f t="shared" si="74"/>
        <v>0</v>
      </c>
      <c r="I195" s="12">
        <f t="shared" si="74"/>
        <v>0</v>
      </c>
      <c r="J195" s="12">
        <f t="shared" si="74"/>
        <v>0</v>
      </c>
      <c r="K195" s="12">
        <f t="shared" si="74"/>
        <v>0</v>
      </c>
      <c r="L195" s="12">
        <f t="shared" si="74"/>
        <v>0</v>
      </c>
      <c r="M195" s="12">
        <f t="shared" si="74"/>
        <v>0</v>
      </c>
      <c r="N195" s="12">
        <f t="shared" si="74"/>
        <v>0</v>
      </c>
      <c r="O195" s="12">
        <f t="shared" si="74"/>
        <v>0</v>
      </c>
      <c r="P195" s="12">
        <f t="shared" si="74"/>
        <v>0</v>
      </c>
      <c r="Q195" s="12">
        <f t="shared" si="74"/>
        <v>0</v>
      </c>
      <c r="R195" s="12">
        <f t="shared" si="74"/>
        <v>0</v>
      </c>
      <c r="S195" s="12">
        <f t="shared" si="74"/>
        <v>0</v>
      </c>
      <c r="T195" s="12">
        <f t="shared" si="74"/>
        <v>0</v>
      </c>
      <c r="U195" s="12">
        <f t="shared" si="74"/>
        <v>0</v>
      </c>
      <c r="V195" s="12">
        <f t="shared" si="74"/>
        <v>0</v>
      </c>
      <c r="W195" s="12">
        <f t="shared" si="74"/>
        <v>0</v>
      </c>
    </row>
    <row r="196" spans="1:26" outlineLevel="1" x14ac:dyDescent="0.25">
      <c r="B196" s="4" t="s">
        <v>21</v>
      </c>
      <c r="C196" s="12">
        <f t="shared" ref="C196:W196" si="75">IFERROR(C183/C191,0)</f>
        <v>1</v>
      </c>
      <c r="D196" s="12">
        <f t="shared" si="75"/>
        <v>1</v>
      </c>
      <c r="E196" s="12">
        <f t="shared" si="75"/>
        <v>1</v>
      </c>
      <c r="F196" s="12">
        <f t="shared" si="75"/>
        <v>1</v>
      </c>
      <c r="G196" s="12">
        <f t="shared" si="75"/>
        <v>1</v>
      </c>
      <c r="H196" s="12">
        <f t="shared" si="75"/>
        <v>1</v>
      </c>
      <c r="I196" s="12">
        <f t="shared" si="75"/>
        <v>1</v>
      </c>
      <c r="J196" s="12">
        <f t="shared" si="75"/>
        <v>1</v>
      </c>
      <c r="K196" s="12">
        <f t="shared" si="75"/>
        <v>1</v>
      </c>
      <c r="L196" s="12">
        <f t="shared" si="75"/>
        <v>1</v>
      </c>
      <c r="M196" s="12">
        <f t="shared" si="75"/>
        <v>1</v>
      </c>
      <c r="N196" s="12">
        <f t="shared" si="75"/>
        <v>1</v>
      </c>
      <c r="O196" s="12">
        <f t="shared" si="75"/>
        <v>1</v>
      </c>
      <c r="P196" s="12">
        <f t="shared" si="75"/>
        <v>1</v>
      </c>
      <c r="Q196" s="12">
        <f t="shared" si="75"/>
        <v>1</v>
      </c>
      <c r="R196" s="12">
        <f t="shared" si="75"/>
        <v>1</v>
      </c>
      <c r="S196" s="12">
        <f t="shared" si="75"/>
        <v>1</v>
      </c>
      <c r="T196" s="12">
        <f t="shared" si="75"/>
        <v>1</v>
      </c>
      <c r="U196" s="12">
        <f t="shared" si="75"/>
        <v>1</v>
      </c>
      <c r="V196" s="12">
        <f t="shared" si="75"/>
        <v>1</v>
      </c>
      <c r="W196" s="12">
        <f t="shared" si="75"/>
        <v>1</v>
      </c>
    </row>
    <row r="197" spans="1:26" outlineLevel="1" x14ac:dyDescent="0.25">
      <c r="B197" s="4" t="s">
        <v>26</v>
      </c>
      <c r="C197" s="12">
        <f t="shared" ref="C197:W197" si="76">IFERROR(C184/C191,0)</f>
        <v>0</v>
      </c>
      <c r="D197" s="12">
        <f t="shared" si="76"/>
        <v>0</v>
      </c>
      <c r="E197" s="12">
        <f t="shared" si="76"/>
        <v>0</v>
      </c>
      <c r="F197" s="12">
        <f t="shared" si="76"/>
        <v>0</v>
      </c>
      <c r="G197" s="12">
        <f t="shared" si="76"/>
        <v>0</v>
      </c>
      <c r="H197" s="12">
        <f t="shared" si="76"/>
        <v>0</v>
      </c>
      <c r="I197" s="12">
        <f t="shared" si="76"/>
        <v>0</v>
      </c>
      <c r="J197" s="12">
        <f t="shared" si="76"/>
        <v>0</v>
      </c>
      <c r="K197" s="12">
        <f t="shared" si="76"/>
        <v>0</v>
      </c>
      <c r="L197" s="12">
        <f t="shared" si="76"/>
        <v>0</v>
      </c>
      <c r="M197" s="12">
        <f t="shared" si="76"/>
        <v>0</v>
      </c>
      <c r="N197" s="12">
        <f t="shared" si="76"/>
        <v>0</v>
      </c>
      <c r="O197" s="12">
        <f t="shared" si="76"/>
        <v>0</v>
      </c>
      <c r="P197" s="12">
        <f t="shared" si="76"/>
        <v>0</v>
      </c>
      <c r="Q197" s="12">
        <f t="shared" si="76"/>
        <v>0</v>
      </c>
      <c r="R197" s="12">
        <f t="shared" si="76"/>
        <v>0</v>
      </c>
      <c r="S197" s="12">
        <f t="shared" si="76"/>
        <v>0</v>
      </c>
      <c r="T197" s="12">
        <f t="shared" si="76"/>
        <v>0</v>
      </c>
      <c r="U197" s="12">
        <f t="shared" si="76"/>
        <v>0</v>
      </c>
      <c r="V197" s="12">
        <f t="shared" si="76"/>
        <v>0</v>
      </c>
      <c r="W197" s="12">
        <f t="shared" si="76"/>
        <v>0</v>
      </c>
    </row>
    <row r="198" spans="1:26" outlineLevel="1" x14ac:dyDescent="0.25">
      <c r="B198" s="4" t="s">
        <v>25</v>
      </c>
      <c r="C198" s="12">
        <f t="shared" ref="C198:W198" si="77">IFERROR(C185/C191,0)</f>
        <v>0</v>
      </c>
      <c r="D198" s="12">
        <f t="shared" si="77"/>
        <v>0</v>
      </c>
      <c r="E198" s="12">
        <f t="shared" si="77"/>
        <v>0</v>
      </c>
      <c r="F198" s="12">
        <f t="shared" si="77"/>
        <v>0</v>
      </c>
      <c r="G198" s="12">
        <f t="shared" si="77"/>
        <v>0</v>
      </c>
      <c r="H198" s="12">
        <f t="shared" si="77"/>
        <v>0</v>
      </c>
      <c r="I198" s="12">
        <f t="shared" si="77"/>
        <v>0</v>
      </c>
      <c r="J198" s="12">
        <f t="shared" si="77"/>
        <v>0</v>
      </c>
      <c r="K198" s="12">
        <f t="shared" si="77"/>
        <v>0</v>
      </c>
      <c r="L198" s="12">
        <f t="shared" si="77"/>
        <v>0</v>
      </c>
      <c r="M198" s="12">
        <f t="shared" si="77"/>
        <v>0</v>
      </c>
      <c r="N198" s="12">
        <f t="shared" si="77"/>
        <v>0</v>
      </c>
      <c r="O198" s="12">
        <f t="shared" si="77"/>
        <v>0</v>
      </c>
      <c r="P198" s="12">
        <f t="shared" si="77"/>
        <v>0</v>
      </c>
      <c r="Q198" s="12">
        <f t="shared" si="77"/>
        <v>0</v>
      </c>
      <c r="R198" s="12">
        <f t="shared" si="77"/>
        <v>0</v>
      </c>
      <c r="S198" s="12">
        <f t="shared" si="77"/>
        <v>0</v>
      </c>
      <c r="T198" s="12">
        <f t="shared" si="77"/>
        <v>0</v>
      </c>
      <c r="U198" s="12">
        <f t="shared" si="77"/>
        <v>0</v>
      </c>
      <c r="V198" s="12">
        <f t="shared" si="77"/>
        <v>0</v>
      </c>
      <c r="W198" s="12">
        <f t="shared" si="77"/>
        <v>0</v>
      </c>
    </row>
    <row r="199" spans="1:26" outlineLevel="1" x14ac:dyDescent="0.25">
      <c r="B199" s="4" t="s">
        <v>0</v>
      </c>
      <c r="C199" s="12">
        <f t="shared" ref="C199:W199" si="78">IFERROR(C186/C191,0)</f>
        <v>0</v>
      </c>
      <c r="D199" s="12">
        <f t="shared" si="78"/>
        <v>0</v>
      </c>
      <c r="E199" s="12">
        <f t="shared" si="78"/>
        <v>0</v>
      </c>
      <c r="F199" s="12">
        <f t="shared" si="78"/>
        <v>0</v>
      </c>
      <c r="G199" s="12">
        <f t="shared" si="78"/>
        <v>0</v>
      </c>
      <c r="H199" s="12">
        <f t="shared" si="78"/>
        <v>0</v>
      </c>
      <c r="I199" s="12">
        <f t="shared" si="78"/>
        <v>0</v>
      </c>
      <c r="J199" s="12">
        <f t="shared" si="78"/>
        <v>0</v>
      </c>
      <c r="K199" s="12">
        <f t="shared" si="78"/>
        <v>0</v>
      </c>
      <c r="L199" s="12">
        <f t="shared" si="78"/>
        <v>0</v>
      </c>
      <c r="M199" s="12">
        <f t="shared" si="78"/>
        <v>0</v>
      </c>
      <c r="N199" s="12">
        <f t="shared" si="78"/>
        <v>0</v>
      </c>
      <c r="O199" s="12">
        <f t="shared" si="78"/>
        <v>0</v>
      </c>
      <c r="P199" s="12">
        <f t="shared" si="78"/>
        <v>0</v>
      </c>
      <c r="Q199" s="12">
        <f t="shared" si="78"/>
        <v>0</v>
      </c>
      <c r="R199" s="12">
        <f t="shared" si="78"/>
        <v>0</v>
      </c>
      <c r="S199" s="12">
        <f t="shared" si="78"/>
        <v>0</v>
      </c>
      <c r="T199" s="12">
        <f t="shared" si="78"/>
        <v>0</v>
      </c>
      <c r="U199" s="12">
        <f t="shared" si="78"/>
        <v>0</v>
      </c>
      <c r="V199" s="12">
        <f t="shared" si="78"/>
        <v>0</v>
      </c>
      <c r="W199" s="12">
        <f t="shared" si="78"/>
        <v>0</v>
      </c>
    </row>
    <row r="200" spans="1:26" outlineLevel="1" x14ac:dyDescent="0.25">
      <c r="B200" s="4" t="s">
        <v>27</v>
      </c>
      <c r="C200" s="12">
        <f t="shared" ref="C200:W200" si="79">IFERROR(C187/C191,0)</f>
        <v>0</v>
      </c>
      <c r="D200" s="12">
        <f t="shared" si="79"/>
        <v>0</v>
      </c>
      <c r="E200" s="12">
        <f t="shared" si="79"/>
        <v>0</v>
      </c>
      <c r="F200" s="12">
        <f t="shared" si="79"/>
        <v>0</v>
      </c>
      <c r="G200" s="12">
        <f t="shared" si="79"/>
        <v>0</v>
      </c>
      <c r="H200" s="12">
        <f t="shared" si="79"/>
        <v>0</v>
      </c>
      <c r="I200" s="12">
        <f t="shared" si="79"/>
        <v>0</v>
      </c>
      <c r="J200" s="12">
        <f t="shared" si="79"/>
        <v>0</v>
      </c>
      <c r="K200" s="12">
        <f t="shared" si="79"/>
        <v>0</v>
      </c>
      <c r="L200" s="12">
        <f t="shared" si="79"/>
        <v>0</v>
      </c>
      <c r="M200" s="12">
        <f t="shared" si="79"/>
        <v>0</v>
      </c>
      <c r="N200" s="12">
        <f t="shared" si="79"/>
        <v>0</v>
      </c>
      <c r="O200" s="12">
        <f t="shared" si="79"/>
        <v>0</v>
      </c>
      <c r="P200" s="12">
        <f t="shared" si="79"/>
        <v>0</v>
      </c>
      <c r="Q200" s="12">
        <f t="shared" si="79"/>
        <v>0</v>
      </c>
      <c r="R200" s="12">
        <f t="shared" si="79"/>
        <v>0</v>
      </c>
      <c r="S200" s="12">
        <f t="shared" si="79"/>
        <v>0</v>
      </c>
      <c r="T200" s="12">
        <f t="shared" si="79"/>
        <v>0</v>
      </c>
      <c r="U200" s="12">
        <f t="shared" si="79"/>
        <v>0</v>
      </c>
      <c r="V200" s="12">
        <f t="shared" si="79"/>
        <v>0</v>
      </c>
      <c r="W200" s="12">
        <f t="shared" si="79"/>
        <v>0</v>
      </c>
    </row>
    <row r="201" spans="1:26" outlineLevel="1" x14ac:dyDescent="0.25">
      <c r="B201" s="4" t="s">
        <v>28</v>
      </c>
      <c r="C201" s="12">
        <f t="shared" ref="C201:W201" si="80">IFERROR(C188/C191,0)</f>
        <v>0</v>
      </c>
      <c r="D201" s="12">
        <f t="shared" si="80"/>
        <v>0</v>
      </c>
      <c r="E201" s="12">
        <f t="shared" si="80"/>
        <v>0</v>
      </c>
      <c r="F201" s="12">
        <f t="shared" si="80"/>
        <v>0</v>
      </c>
      <c r="G201" s="12">
        <f t="shared" si="80"/>
        <v>0</v>
      </c>
      <c r="H201" s="12">
        <f t="shared" si="80"/>
        <v>0</v>
      </c>
      <c r="I201" s="12">
        <f t="shared" si="80"/>
        <v>0</v>
      </c>
      <c r="J201" s="12">
        <f t="shared" si="80"/>
        <v>0</v>
      </c>
      <c r="K201" s="12">
        <f t="shared" si="80"/>
        <v>0</v>
      </c>
      <c r="L201" s="12">
        <f t="shared" si="80"/>
        <v>0</v>
      </c>
      <c r="M201" s="12">
        <f t="shared" si="80"/>
        <v>0</v>
      </c>
      <c r="N201" s="12">
        <f t="shared" si="80"/>
        <v>0</v>
      </c>
      <c r="O201" s="12">
        <f t="shared" si="80"/>
        <v>0</v>
      </c>
      <c r="P201" s="12">
        <f t="shared" si="80"/>
        <v>0</v>
      </c>
      <c r="Q201" s="12">
        <f t="shared" si="80"/>
        <v>0</v>
      </c>
      <c r="R201" s="12">
        <f t="shared" si="80"/>
        <v>0</v>
      </c>
      <c r="S201" s="12">
        <f t="shared" si="80"/>
        <v>0</v>
      </c>
      <c r="T201" s="12">
        <f t="shared" si="80"/>
        <v>0</v>
      </c>
      <c r="U201" s="12">
        <f t="shared" si="80"/>
        <v>0</v>
      </c>
      <c r="V201" s="12">
        <f t="shared" si="80"/>
        <v>0</v>
      </c>
      <c r="W201" s="12">
        <f t="shared" si="80"/>
        <v>0</v>
      </c>
    </row>
    <row r="202" spans="1:26" outlineLevel="1" x14ac:dyDescent="0.25">
      <c r="B202" s="4" t="s">
        <v>22</v>
      </c>
      <c r="C202" s="12">
        <f t="shared" ref="C202:W202" si="81">IFERROR(C189/C191,0)</f>
        <v>0</v>
      </c>
      <c r="D202" s="12">
        <f t="shared" si="81"/>
        <v>0</v>
      </c>
      <c r="E202" s="12">
        <f t="shared" si="81"/>
        <v>0</v>
      </c>
      <c r="F202" s="12">
        <f t="shared" si="81"/>
        <v>0</v>
      </c>
      <c r="G202" s="12">
        <f t="shared" si="81"/>
        <v>0</v>
      </c>
      <c r="H202" s="12">
        <f t="shared" si="81"/>
        <v>0</v>
      </c>
      <c r="I202" s="12">
        <f t="shared" si="81"/>
        <v>0</v>
      </c>
      <c r="J202" s="12">
        <f t="shared" si="81"/>
        <v>0</v>
      </c>
      <c r="K202" s="12">
        <f t="shared" si="81"/>
        <v>0</v>
      </c>
      <c r="L202" s="12">
        <f t="shared" si="81"/>
        <v>0</v>
      </c>
      <c r="M202" s="12">
        <f t="shared" si="81"/>
        <v>0</v>
      </c>
      <c r="N202" s="12">
        <f t="shared" si="81"/>
        <v>0</v>
      </c>
      <c r="O202" s="12">
        <f t="shared" si="81"/>
        <v>0</v>
      </c>
      <c r="P202" s="12">
        <f t="shared" si="81"/>
        <v>0</v>
      </c>
      <c r="Q202" s="12">
        <f t="shared" si="81"/>
        <v>0</v>
      </c>
      <c r="R202" s="12">
        <f t="shared" si="81"/>
        <v>0</v>
      </c>
      <c r="S202" s="12">
        <f t="shared" si="81"/>
        <v>0</v>
      </c>
      <c r="T202" s="12">
        <f t="shared" si="81"/>
        <v>0</v>
      </c>
      <c r="U202" s="12">
        <f t="shared" si="81"/>
        <v>0</v>
      </c>
      <c r="V202" s="12">
        <f t="shared" si="81"/>
        <v>0</v>
      </c>
      <c r="W202" s="12">
        <f t="shared" si="81"/>
        <v>0</v>
      </c>
    </row>
    <row r="203" spans="1:26" outlineLevel="1" x14ac:dyDescent="0.25">
      <c r="B203" s="4" t="s">
        <v>1</v>
      </c>
      <c r="C203" s="12">
        <f t="shared" ref="C203:W203" si="82">IFERROR(C190/C191,0)</f>
        <v>0</v>
      </c>
      <c r="D203" s="12">
        <f t="shared" si="82"/>
        <v>0</v>
      </c>
      <c r="E203" s="12">
        <f t="shared" si="82"/>
        <v>0</v>
      </c>
      <c r="F203" s="12">
        <f t="shared" si="82"/>
        <v>0</v>
      </c>
      <c r="G203" s="12">
        <f t="shared" si="82"/>
        <v>0</v>
      </c>
      <c r="H203" s="12">
        <f t="shared" si="82"/>
        <v>0</v>
      </c>
      <c r="I203" s="12">
        <f t="shared" si="82"/>
        <v>0</v>
      </c>
      <c r="J203" s="12">
        <f t="shared" si="82"/>
        <v>0</v>
      </c>
      <c r="K203" s="12">
        <f t="shared" si="82"/>
        <v>0</v>
      </c>
      <c r="L203" s="12">
        <f t="shared" si="82"/>
        <v>0</v>
      </c>
      <c r="M203" s="12">
        <f t="shared" si="82"/>
        <v>0</v>
      </c>
      <c r="N203" s="12">
        <f t="shared" si="82"/>
        <v>0</v>
      </c>
      <c r="O203" s="12">
        <f t="shared" si="82"/>
        <v>0</v>
      </c>
      <c r="P203" s="12">
        <f t="shared" si="82"/>
        <v>0</v>
      </c>
      <c r="Q203" s="12">
        <f t="shared" si="82"/>
        <v>0</v>
      </c>
      <c r="R203" s="12">
        <f t="shared" si="82"/>
        <v>0</v>
      </c>
      <c r="S203" s="12">
        <f t="shared" si="82"/>
        <v>0</v>
      </c>
      <c r="T203" s="12">
        <f t="shared" si="82"/>
        <v>0</v>
      </c>
      <c r="U203" s="12">
        <f t="shared" si="82"/>
        <v>0</v>
      </c>
      <c r="V203" s="12">
        <f t="shared" si="82"/>
        <v>0</v>
      </c>
      <c r="W203" s="12">
        <f t="shared" si="82"/>
        <v>0</v>
      </c>
    </row>
    <row r="206" spans="1:26" s="37" customFormat="1" x14ac:dyDescent="0.25">
      <c r="A206" s="36" t="s">
        <v>55</v>
      </c>
      <c r="Z206" s="38"/>
    </row>
    <row r="207" spans="1:26" outlineLevel="1" x14ac:dyDescent="0.25">
      <c r="B207" s="9" t="s">
        <v>5</v>
      </c>
      <c r="C207" s="14"/>
    </row>
    <row r="208" spans="1:26" outlineLevel="1" x14ac:dyDescent="0.25">
      <c r="B208" s="16" t="s">
        <v>8</v>
      </c>
    </row>
    <row r="209" spans="2:28" outlineLevel="1" x14ac:dyDescent="0.25">
      <c r="B209" s="10" t="s">
        <v>10</v>
      </c>
      <c r="C209" s="5">
        <f>C$214*CAN!C215</f>
        <v>62547.589029884031</v>
      </c>
      <c r="D209" s="5">
        <f>D$214*CAN!D215</f>
        <v>52442.338687818308</v>
      </c>
      <c r="E209" s="5">
        <f>E$214*CAN!E215</f>
        <v>46230.642190251121</v>
      </c>
      <c r="F209" s="5">
        <f>F$214*CAN!F215</f>
        <v>30333.012741824008</v>
      </c>
      <c r="G209" s="5">
        <f>G$214*CAN!G215</f>
        <v>22139.559062857374</v>
      </c>
      <c r="H209" s="5">
        <f>H$214*CAN!H215</f>
        <v>23103.822288707717</v>
      </c>
      <c r="I209" s="5">
        <f>I$214*CAN!I215</f>
        <v>21621.63773813823</v>
      </c>
      <c r="J209" s="5">
        <f>J$214*CAN!J215</f>
        <v>20535.176686440318</v>
      </c>
      <c r="K209" s="5">
        <f>K$214*CAN!K215</f>
        <v>28562.080131345891</v>
      </c>
      <c r="L209" s="5">
        <f>L$214*CAN!L215</f>
        <v>19842.296867657227</v>
      </c>
      <c r="M209" s="5">
        <f>M$214*CAN!M215</f>
        <v>26667.100244840276</v>
      </c>
      <c r="N209" s="5">
        <f>N$214*CAN!N215</f>
        <v>31954.609700795914</v>
      </c>
      <c r="O209" s="5">
        <f>O$214*CAN!O215</f>
        <v>33653.922556966325</v>
      </c>
      <c r="P209" s="5">
        <f>P$214*CAN!P215</f>
        <v>28278.695361283197</v>
      </c>
      <c r="Q209" s="5">
        <f>Q$214*CAN!Q215</f>
        <v>36933.156995506419</v>
      </c>
      <c r="R209" s="5">
        <f>R$214*CAN!R215</f>
        <v>38494.626373186642</v>
      </c>
      <c r="S209" s="5">
        <f>S$214*CAN!S215</f>
        <v>47742.75422968957</v>
      </c>
      <c r="T209" s="5">
        <f>T$214*CAN!T215</f>
        <v>62195.327304971885</v>
      </c>
      <c r="U209" s="5">
        <f>U$214*CAN!U215</f>
        <v>58914.481095281924</v>
      </c>
      <c r="V209" s="5">
        <f>V$214*CAN!V215</f>
        <v>57699.762137046731</v>
      </c>
      <c r="W209" s="5">
        <f>W$214*CAN!W215</f>
        <v>54421.864741062011</v>
      </c>
      <c r="Z209" s="23"/>
    </row>
    <row r="210" spans="2:28" outlineLevel="1" x14ac:dyDescent="0.25">
      <c r="B210" s="17" t="s">
        <v>9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2:28" outlineLevel="1" x14ac:dyDescent="0.25">
      <c r="B211" s="10" t="s">
        <v>11</v>
      </c>
      <c r="C211" s="5">
        <f>C212/Inputs!D$7</f>
        <v>300.31651461779177</v>
      </c>
      <c r="D211" s="5">
        <f>D212/Inputs!E$7</f>
        <v>251.99032854749504</v>
      </c>
      <c r="E211" s="5">
        <f>E212/Inputs!F$7</f>
        <v>232.30415111622764</v>
      </c>
      <c r="F211" s="5">
        <f>F212/Inputs!G$7</f>
        <v>136.63765937676322</v>
      </c>
      <c r="G211" s="5">
        <f>G212/Inputs!H$7</f>
        <v>92.818411659980327</v>
      </c>
      <c r="H211" s="5">
        <f>H212/Inputs!I$7</f>
        <v>97.001017998605874</v>
      </c>
      <c r="I211" s="5">
        <f>I212/Inputs!J$7</f>
        <v>88.975379182336667</v>
      </c>
      <c r="J211" s="5">
        <f>J212/Inputs!K$7</f>
        <v>83.152323096271289</v>
      </c>
      <c r="K211" s="5">
        <f>K212/Inputs!L$7</f>
        <v>132.21446789755981</v>
      </c>
      <c r="L211" s="5">
        <f>L212/Inputs!M$7</f>
        <v>93.533814149055232</v>
      </c>
      <c r="M211" s="5">
        <f>M212/Inputs!N$7</f>
        <v>109.68047661325643</v>
      </c>
      <c r="N211" s="5">
        <f>N212/Inputs!O$7</f>
        <v>127.45777176269992</v>
      </c>
      <c r="O211" s="5">
        <f>O212/Inputs!P$7</f>
        <v>124.59453495174249</v>
      </c>
      <c r="P211" s="5">
        <f>P212/Inputs!Q$7</f>
        <v>99.997219987028103</v>
      </c>
      <c r="Q211" s="5">
        <f>Q212/Inputs!R$7</f>
        <v>117.98507162653877</v>
      </c>
      <c r="R211" s="5">
        <f>R212/Inputs!S$7</f>
        <v>126.1337851981682</v>
      </c>
      <c r="S211" s="5">
        <f>S212/Inputs!T$7</f>
        <v>169.81709684978924</v>
      </c>
      <c r="T211" s="5">
        <f>T212/Inputs!U$7</f>
        <v>224.40797656367275</v>
      </c>
      <c r="U211" s="5">
        <f>U212/Inputs!V$7</f>
        <v>200.99867546132921</v>
      </c>
      <c r="V211" s="5">
        <f>V212/Inputs!W$7</f>
        <v>221.10184913461163</v>
      </c>
      <c r="W211" s="5">
        <f>W212/Inputs!X$7</f>
        <v>30.485247374780176</v>
      </c>
      <c r="Z211" s="23"/>
    </row>
    <row r="212" spans="2:28" outlineLevel="1" x14ac:dyDescent="0.25">
      <c r="B212" s="10" t="s">
        <v>12</v>
      </c>
      <c r="C212" s="5">
        <f>C$214*CAN!C216</f>
        <v>30.031651461779177</v>
      </c>
      <c r="D212" s="5">
        <f>D$214*CAN!D216</f>
        <v>25.199032854749504</v>
      </c>
      <c r="E212" s="5">
        <f>E$214*CAN!E216</f>
        <v>23.230415111622765</v>
      </c>
      <c r="F212" s="5">
        <f>F$214*CAN!F216</f>
        <v>13.663765937676324</v>
      </c>
      <c r="G212" s="5">
        <f>G$214*CAN!G216</f>
        <v>9.2818411659980331</v>
      </c>
      <c r="H212" s="5">
        <f>H$214*CAN!H216</f>
        <v>9.7001017998605885</v>
      </c>
      <c r="I212" s="5">
        <f>I$214*CAN!I216</f>
        <v>8.8975379182336667</v>
      </c>
      <c r="J212" s="5">
        <f>J$214*CAN!J216</f>
        <v>8.3152323096271292</v>
      </c>
      <c r="K212" s="5">
        <f>K$214*CAN!K216</f>
        <v>13.221446789755984</v>
      </c>
      <c r="L212" s="5">
        <f>L$214*CAN!L216</f>
        <v>9.3533814149055239</v>
      </c>
      <c r="M212" s="5">
        <f>M$214*CAN!M216</f>
        <v>10.968047661325643</v>
      </c>
      <c r="N212" s="5">
        <f>N$214*CAN!N216</f>
        <v>12.745777176269993</v>
      </c>
      <c r="O212" s="5">
        <f>O$214*CAN!O216</f>
        <v>12.45945349517425</v>
      </c>
      <c r="P212" s="5">
        <f>P$214*CAN!P216</f>
        <v>9.9997219987028103</v>
      </c>
      <c r="Q212" s="5">
        <f>Q$214*CAN!Q216</f>
        <v>11.798507162653877</v>
      </c>
      <c r="R212" s="5">
        <f>R$214*CAN!R216</f>
        <v>12.61337851981682</v>
      </c>
      <c r="S212" s="5">
        <f>S$214*CAN!S216</f>
        <v>16.981709684978924</v>
      </c>
      <c r="T212" s="5">
        <f>T$214*CAN!T216</f>
        <v>22.440797656367277</v>
      </c>
      <c r="U212" s="5">
        <f>U$214*CAN!U216</f>
        <v>20.099867546132923</v>
      </c>
      <c r="V212" s="5">
        <f>V$214*CAN!V216</f>
        <v>22.110184913461165</v>
      </c>
      <c r="W212" s="5">
        <f>W$214*CAN!W216</f>
        <v>3.0485247374780178</v>
      </c>
      <c r="Y212" s="1" t="s">
        <v>59</v>
      </c>
    </row>
    <row r="213" spans="2:28" outlineLevel="1" x14ac:dyDescent="0.25">
      <c r="B213" s="16" t="s">
        <v>13</v>
      </c>
    </row>
    <row r="214" spans="2:28" outlineLevel="1" x14ac:dyDescent="0.25">
      <c r="B214" s="10" t="s">
        <v>10</v>
      </c>
      <c r="C214" s="5">
        <f>C229/CAN!C230/1000</f>
        <v>62577.620681345812</v>
      </c>
      <c r="D214" s="5">
        <f>D229/CAN!D230/1000</f>
        <v>52467.537720673055</v>
      </c>
      <c r="E214" s="5">
        <f>E229/CAN!E230/1000</f>
        <v>46253.87260536274</v>
      </c>
      <c r="F214" s="5">
        <f>F229/CAN!F230/1000</f>
        <v>30346.676507761684</v>
      </c>
      <c r="G214" s="5">
        <f>G229/CAN!G230/1000</f>
        <v>22148.840904023371</v>
      </c>
      <c r="H214" s="5">
        <f>H229/CAN!H230/1000</f>
        <v>23113.522390507576</v>
      </c>
      <c r="I214" s="5">
        <f>I229/CAN!I230/1000</f>
        <v>21630.535276056464</v>
      </c>
      <c r="J214" s="5">
        <f>J229/CAN!J230/1000</f>
        <v>20543.491918749947</v>
      </c>
      <c r="K214" s="5">
        <f>K229/CAN!K230/1000</f>
        <v>28575.301578135648</v>
      </c>
      <c r="L214" s="5">
        <f>L229/CAN!L230/1000</f>
        <v>19851.650249072132</v>
      </c>
      <c r="M214" s="5">
        <f>M229/CAN!M230/1000</f>
        <v>26678.068292501604</v>
      </c>
      <c r="N214" s="5">
        <f>N229/CAN!N230/1000</f>
        <v>31967.355477972185</v>
      </c>
      <c r="O214" s="5">
        <f>O229/CAN!O230/1000</f>
        <v>33666.382010461501</v>
      </c>
      <c r="P214" s="5">
        <f>P229/CAN!P230/1000</f>
        <v>28288.695083281898</v>
      </c>
      <c r="Q214" s="5">
        <f>Q229/CAN!Q230/1000</f>
        <v>36944.955502669072</v>
      </c>
      <c r="R214" s="5">
        <f>R229/CAN!R230/1000</f>
        <v>38507.23975170646</v>
      </c>
      <c r="S214" s="5">
        <f>S229/CAN!S230/1000</f>
        <v>47759.735939374543</v>
      </c>
      <c r="T214" s="5">
        <f>T229/CAN!T230/1000</f>
        <v>62217.768102628252</v>
      </c>
      <c r="U214" s="5">
        <f>U229/CAN!U230/1000</f>
        <v>58934.580962828055</v>
      </c>
      <c r="V214" s="5">
        <f>V229/CAN!V230/1000</f>
        <v>57721.872321960189</v>
      </c>
      <c r="W214" s="5">
        <f>W229/CAN!W230/1000</f>
        <v>54424.913265799485</v>
      </c>
    </row>
    <row r="215" spans="2:28" outlineLevel="1" x14ac:dyDescent="0.25">
      <c r="B215" s="18" t="s">
        <v>14</v>
      </c>
      <c r="C215" s="13">
        <f t="shared" ref="C215:W215" si="83">IFERROR(C209/C214,0)</f>
        <v>0.99952008959217697</v>
      </c>
      <c r="D215" s="13">
        <f t="shared" si="83"/>
        <v>0.99951972145159729</v>
      </c>
      <c r="E215" s="13">
        <f t="shared" si="83"/>
        <v>0.99949776280767189</v>
      </c>
      <c r="F215" s="13">
        <f t="shared" si="83"/>
        <v>0.99954974423857645</v>
      </c>
      <c r="G215" s="13">
        <f t="shared" si="83"/>
        <v>0.99958093332259612</v>
      </c>
      <c r="H215" s="13">
        <f t="shared" si="83"/>
        <v>0.99958032784289763</v>
      </c>
      <c r="I215" s="13">
        <f t="shared" si="83"/>
        <v>0.99958865844951683</v>
      </c>
      <c r="J215" s="13">
        <f t="shared" si="83"/>
        <v>0.9995952376381525</v>
      </c>
      <c r="K215" s="13">
        <f t="shared" si="83"/>
        <v>0.99953731208212782</v>
      </c>
      <c r="L215" s="13">
        <f t="shared" si="83"/>
        <v>0.99952883607672149</v>
      </c>
      <c r="M215" s="13">
        <f t="shared" si="83"/>
        <v>0.99958887399413354</v>
      </c>
      <c r="N215" s="13">
        <f t="shared" si="83"/>
        <v>0.99960128772037293</v>
      </c>
      <c r="O215" s="13">
        <f t="shared" si="83"/>
        <v>0.99962991409378932</v>
      </c>
      <c r="P215" s="13">
        <f t="shared" si="83"/>
        <v>0.99964651172599994</v>
      </c>
      <c r="Q215" s="13">
        <f t="shared" si="83"/>
        <v>0.99968064632905562</v>
      </c>
      <c r="R215" s="13">
        <f t="shared" si="83"/>
        <v>0.99967244137463118</v>
      </c>
      <c r="S215" s="13">
        <f t="shared" si="83"/>
        <v>0.99964443459849672</v>
      </c>
      <c r="T215" s="13">
        <f t="shared" si="83"/>
        <v>0.99963931850433219</v>
      </c>
      <c r="U215" s="13">
        <f t="shared" si="83"/>
        <v>0.99965894611927741</v>
      </c>
      <c r="V215" s="13">
        <f t="shared" si="83"/>
        <v>0.99961695308859466</v>
      </c>
      <c r="W215" s="13">
        <f t="shared" si="83"/>
        <v>0.99994398659447403</v>
      </c>
    </row>
    <row r="216" spans="2:28" outlineLevel="1" x14ac:dyDescent="0.25">
      <c r="B216" s="18" t="s">
        <v>15</v>
      </c>
      <c r="C216" s="13">
        <f t="shared" ref="C216:W216" si="84">IFERROR(C212/C214,0)</f>
        <v>4.7991040782302411E-4</v>
      </c>
      <c r="D216" s="13">
        <f t="shared" si="84"/>
        <v>4.8027854840271413E-4</v>
      </c>
      <c r="E216" s="13">
        <f t="shared" si="84"/>
        <v>5.0223719232818137E-4</v>
      </c>
      <c r="F216" s="13">
        <f t="shared" si="84"/>
        <v>4.5025576142354768E-4</v>
      </c>
      <c r="G216" s="13">
        <f t="shared" si="84"/>
        <v>4.190666774039617E-4</v>
      </c>
      <c r="H216" s="13">
        <f t="shared" si="84"/>
        <v>4.196721571024715E-4</v>
      </c>
      <c r="I216" s="13">
        <f t="shared" si="84"/>
        <v>4.1134155048315598E-4</v>
      </c>
      <c r="J216" s="13">
        <f t="shared" si="84"/>
        <v>4.0476236184744504E-4</v>
      </c>
      <c r="K216" s="13">
        <f t="shared" si="84"/>
        <v>4.6268791787213733E-4</v>
      </c>
      <c r="L216" s="13">
        <f t="shared" si="84"/>
        <v>4.7116392327850435E-4</v>
      </c>
      <c r="M216" s="13">
        <f t="shared" si="84"/>
        <v>4.1112600586634034E-4</v>
      </c>
      <c r="N216" s="13">
        <f t="shared" si="84"/>
        <v>3.9871227962703243E-4</v>
      </c>
      <c r="O216" s="13">
        <f t="shared" si="84"/>
        <v>3.7008590621061082E-4</v>
      </c>
      <c r="P216" s="13">
        <f t="shared" si="84"/>
        <v>3.534882740000426E-4</v>
      </c>
      <c r="Q216" s="13">
        <f t="shared" si="84"/>
        <v>3.193536709443729E-4</v>
      </c>
      <c r="R216" s="13">
        <f t="shared" si="84"/>
        <v>3.2755862536882702E-4</v>
      </c>
      <c r="S216" s="13">
        <f t="shared" si="84"/>
        <v>3.5556540150337597E-4</v>
      </c>
      <c r="T216" s="13">
        <f t="shared" si="84"/>
        <v>3.6068149566778363E-4</v>
      </c>
      <c r="U216" s="13">
        <f t="shared" si="84"/>
        <v>3.4105388072260256E-4</v>
      </c>
      <c r="V216" s="13">
        <f t="shared" si="84"/>
        <v>3.8304691140535619E-4</v>
      </c>
      <c r="W216" s="13">
        <f t="shared" si="84"/>
        <v>5.6013405526062729E-5</v>
      </c>
    </row>
    <row r="217" spans="2:28" outlineLevel="1" x14ac:dyDescent="0.25"/>
    <row r="218" spans="2:28" outlineLevel="1" x14ac:dyDescent="0.25">
      <c r="B218" s="9" t="s">
        <v>19</v>
      </c>
      <c r="C218" s="14"/>
    </row>
    <row r="219" spans="2:28" outlineLevel="1" x14ac:dyDescent="0.25">
      <c r="B219" s="4" t="s">
        <v>23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Z219" s="23"/>
      <c r="AB219" t="s">
        <v>18</v>
      </c>
    </row>
    <row r="220" spans="2:28" outlineLevel="1" x14ac:dyDescent="0.25">
      <c r="B220" s="4" t="s">
        <v>24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Z220" s="23"/>
      <c r="AB220" t="s">
        <v>18</v>
      </c>
    </row>
    <row r="221" spans="2:28" outlineLevel="1" x14ac:dyDescent="0.25">
      <c r="B221" s="4" t="s">
        <v>21</v>
      </c>
      <c r="C221" s="5">
        <f>'[2]Table 18'!C$12*1000</f>
        <v>15807.248</v>
      </c>
      <c r="D221" s="5">
        <f>'[2]Table 18'!D$12*1000</f>
        <v>13100.632</v>
      </c>
      <c r="E221" s="5">
        <f>'[2]Table 18'!E$12*1000</f>
        <v>10688.748</v>
      </c>
      <c r="F221" s="5">
        <f>'[2]Table 18'!F$12*1000</f>
        <v>7086.46</v>
      </c>
      <c r="G221" s="5">
        <f>'[2]Table 18'!G$12*1000</f>
        <v>5003.9250000000002</v>
      </c>
      <c r="H221" s="5">
        <f>'[2]Table 18'!H$12*1000</f>
        <v>5353.96</v>
      </c>
      <c r="I221" s="5">
        <f>'[2]Table 18'!I$12*1000</f>
        <v>5247.4780000000001</v>
      </c>
      <c r="J221" s="5">
        <f>'[2]Table 18'!J$12*1000</f>
        <v>5246.5159999999996</v>
      </c>
      <c r="K221" s="5">
        <f>'[2]Table 18'!K$12*1000</f>
        <v>8111.2529999999997</v>
      </c>
      <c r="L221" s="5">
        <f>'[2]Table 18'!L$12*1000</f>
        <v>5443.8519999999999</v>
      </c>
      <c r="M221" s="5">
        <f>'[2]Table 18'!M$12*1000</f>
        <v>6339.8820000000005</v>
      </c>
      <c r="N221" s="5">
        <f>'[2]Table 18'!N$12*1000</f>
        <v>8302.23</v>
      </c>
      <c r="O221" s="5">
        <f>'[2]Table 18'!O$12*1000</f>
        <v>8533.2579999999998</v>
      </c>
      <c r="P221" s="5">
        <f>'[2]Table 18'!P$12*1000</f>
        <v>6651.2339999999995</v>
      </c>
      <c r="Q221" s="5">
        <f>'[2]Table 18'!Q$12*1000</f>
        <v>8284.6879999999983</v>
      </c>
      <c r="R221" s="5">
        <f>'[2]Table 18'!R$12*1000</f>
        <v>8288.0760000000009</v>
      </c>
      <c r="S221" s="5">
        <f>'[2]Table 18'!S$12*1000</f>
        <v>9803.2540000000008</v>
      </c>
      <c r="T221" s="5">
        <f>'[2]Table 18'!T$12*1000</f>
        <v>13662.468999999999</v>
      </c>
      <c r="U221" s="5">
        <f>'[2]Table 18'!U$12*1000</f>
        <v>12505.5</v>
      </c>
      <c r="V221" s="5">
        <f>'[2]Table 18'!V$12*1000</f>
        <v>12252.349</v>
      </c>
      <c r="W221" s="5">
        <f>'[2]Table 18'!W$12*1000</f>
        <v>11715.396000000001</v>
      </c>
      <c r="Z221" s="23" t="s">
        <v>32</v>
      </c>
      <c r="AB221" t="s">
        <v>18</v>
      </c>
    </row>
    <row r="222" spans="2:28" outlineLevel="1" x14ac:dyDescent="0.25">
      <c r="B222" s="4" t="s">
        <v>26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Z222" s="23"/>
      <c r="AB222" t="s">
        <v>18</v>
      </c>
    </row>
    <row r="223" spans="2:28" outlineLevel="1" x14ac:dyDescent="0.25">
      <c r="B223" s="4" t="s">
        <v>25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Z223" s="23"/>
      <c r="AB223" t="s">
        <v>18</v>
      </c>
    </row>
    <row r="224" spans="2:28" outlineLevel="1" x14ac:dyDescent="0.25">
      <c r="B224" s="4" t="s">
        <v>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Z224" s="23"/>
      <c r="AB224" t="s">
        <v>18</v>
      </c>
    </row>
    <row r="225" spans="2:28" outlineLevel="1" x14ac:dyDescent="0.25">
      <c r="B225" s="4" t="s">
        <v>27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Z225" s="23"/>
      <c r="AB225" t="s">
        <v>18</v>
      </c>
    </row>
    <row r="226" spans="2:28" outlineLevel="1" x14ac:dyDescent="0.25">
      <c r="B226" s="4" t="s">
        <v>28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Z226" s="23"/>
      <c r="AB226" t="s">
        <v>18</v>
      </c>
    </row>
    <row r="227" spans="2:28" outlineLevel="1" x14ac:dyDescent="0.25">
      <c r="B227" s="4" t="s">
        <v>22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Z227" s="23"/>
      <c r="AB227" t="s">
        <v>18</v>
      </c>
    </row>
    <row r="228" spans="2:28" outlineLevel="1" x14ac:dyDescent="0.25">
      <c r="B228" s="4" t="s">
        <v>29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Z228" s="23"/>
      <c r="AB228" t="s">
        <v>18</v>
      </c>
    </row>
    <row r="229" spans="2:28" outlineLevel="1" x14ac:dyDescent="0.25">
      <c r="B229" s="16" t="s">
        <v>13</v>
      </c>
      <c r="C229" s="21">
        <f t="shared" ref="C229:W229" si="85">SUM(C219:C228)</f>
        <v>15807.248</v>
      </c>
      <c r="D229" s="21">
        <f t="shared" si="85"/>
        <v>13100.632</v>
      </c>
      <c r="E229" s="21">
        <f t="shared" si="85"/>
        <v>10688.748</v>
      </c>
      <c r="F229" s="21">
        <f t="shared" si="85"/>
        <v>7086.46</v>
      </c>
      <c r="G229" s="21">
        <f t="shared" si="85"/>
        <v>5003.9250000000002</v>
      </c>
      <c r="H229" s="21">
        <f t="shared" si="85"/>
        <v>5353.96</v>
      </c>
      <c r="I229" s="21">
        <f t="shared" si="85"/>
        <v>5247.4780000000001</v>
      </c>
      <c r="J229" s="21">
        <f t="shared" si="85"/>
        <v>5246.5159999999996</v>
      </c>
      <c r="K229" s="21">
        <f t="shared" si="85"/>
        <v>8111.2529999999997</v>
      </c>
      <c r="L229" s="21">
        <f t="shared" si="85"/>
        <v>5443.8519999999999</v>
      </c>
      <c r="M229" s="21">
        <f t="shared" si="85"/>
        <v>6339.8820000000005</v>
      </c>
      <c r="N229" s="21">
        <f t="shared" si="85"/>
        <v>8302.23</v>
      </c>
      <c r="O229" s="21">
        <f t="shared" si="85"/>
        <v>8533.2579999999998</v>
      </c>
      <c r="P229" s="21">
        <f t="shared" si="85"/>
        <v>6651.2339999999995</v>
      </c>
      <c r="Q229" s="21">
        <f t="shared" si="85"/>
        <v>8284.6879999999983</v>
      </c>
      <c r="R229" s="21">
        <f t="shared" si="85"/>
        <v>8288.0760000000009</v>
      </c>
      <c r="S229" s="21">
        <f t="shared" si="85"/>
        <v>9803.2540000000008</v>
      </c>
      <c r="T229" s="21">
        <f t="shared" si="85"/>
        <v>13662.468999999999</v>
      </c>
      <c r="U229" s="21">
        <f t="shared" si="85"/>
        <v>12505.5</v>
      </c>
      <c r="V229" s="21">
        <f t="shared" si="85"/>
        <v>12252.349</v>
      </c>
      <c r="W229" s="21">
        <f t="shared" si="85"/>
        <v>11715.396000000001</v>
      </c>
    </row>
    <row r="230" spans="2:28" outlineLevel="1" x14ac:dyDescent="0.25">
      <c r="B230" s="29" t="s">
        <v>46</v>
      </c>
      <c r="C230" s="28">
        <f>IFERROR(C229/C209/1000,0)</f>
        <v>2.527235381118783E-4</v>
      </c>
      <c r="D230" s="28">
        <f t="shared" ref="D230:W230" si="86">IFERROR(D229/D209/1000,0)</f>
        <v>2.4981021685524318E-4</v>
      </c>
      <c r="E230" s="28">
        <f t="shared" si="86"/>
        <v>2.312048350099274E-4</v>
      </c>
      <c r="F230" s="28">
        <f t="shared" si="86"/>
        <v>2.3362202957931015E-4</v>
      </c>
      <c r="G230" s="28">
        <f t="shared" si="86"/>
        <v>2.2601737395912635E-4</v>
      </c>
      <c r="H230" s="28">
        <f t="shared" si="86"/>
        <v>2.3173481569830178E-4</v>
      </c>
      <c r="I230" s="28">
        <f t="shared" si="86"/>
        <v>2.4269567659733826E-4</v>
      </c>
      <c r="J230" s="28">
        <f t="shared" si="86"/>
        <v>2.5548920664823652E-4</v>
      </c>
      <c r="K230" s="28">
        <f t="shared" si="86"/>
        <v>2.8398677416699008E-4</v>
      </c>
      <c r="L230" s="28">
        <f t="shared" si="86"/>
        <v>2.7435593955221137E-4</v>
      </c>
      <c r="M230" s="28">
        <f t="shared" si="86"/>
        <v>2.3774170951439244E-4</v>
      </c>
      <c r="N230" s="28">
        <f t="shared" si="86"/>
        <v>2.5981321874174576E-4</v>
      </c>
      <c r="O230" s="28">
        <f t="shared" si="86"/>
        <v>2.5355909063960285E-4</v>
      </c>
      <c r="P230" s="28">
        <f t="shared" si="86"/>
        <v>2.3520300052831672E-4</v>
      </c>
      <c r="Q230" s="28">
        <f t="shared" si="86"/>
        <v>2.2431572803288869E-4</v>
      </c>
      <c r="R230" s="28">
        <f t="shared" si="86"/>
        <v>2.1530475239975427E-4</v>
      </c>
      <c r="S230" s="28">
        <f t="shared" si="86"/>
        <v>2.0533490700676198E-4</v>
      </c>
      <c r="T230" s="28">
        <f t="shared" si="86"/>
        <v>2.1967034489595529E-4</v>
      </c>
      <c r="U230" s="28">
        <f t="shared" si="86"/>
        <v>2.1226529993152198E-4</v>
      </c>
      <c r="V230" s="28">
        <f t="shared" si="86"/>
        <v>2.1234661194787234E-4</v>
      </c>
      <c r="W230" s="28">
        <f t="shared" si="86"/>
        <v>2.1527002163085714E-4</v>
      </c>
    </row>
    <row r="231" spans="2:28" outlineLevel="1" x14ac:dyDescent="0.25"/>
    <row r="232" spans="2:28" outlineLevel="1" x14ac:dyDescent="0.25">
      <c r="B232" s="4" t="s">
        <v>23</v>
      </c>
      <c r="C232" s="12">
        <f t="shared" ref="C232:W232" si="87">IFERROR(C219/C229,0)</f>
        <v>0</v>
      </c>
      <c r="D232" s="12">
        <f t="shared" si="87"/>
        <v>0</v>
      </c>
      <c r="E232" s="12">
        <f t="shared" si="87"/>
        <v>0</v>
      </c>
      <c r="F232" s="12">
        <f t="shared" si="87"/>
        <v>0</v>
      </c>
      <c r="G232" s="12">
        <f t="shared" si="87"/>
        <v>0</v>
      </c>
      <c r="H232" s="12">
        <f t="shared" si="87"/>
        <v>0</v>
      </c>
      <c r="I232" s="12">
        <f t="shared" si="87"/>
        <v>0</v>
      </c>
      <c r="J232" s="12">
        <f t="shared" si="87"/>
        <v>0</v>
      </c>
      <c r="K232" s="12">
        <f t="shared" si="87"/>
        <v>0</v>
      </c>
      <c r="L232" s="12">
        <f t="shared" si="87"/>
        <v>0</v>
      </c>
      <c r="M232" s="12">
        <f t="shared" si="87"/>
        <v>0</v>
      </c>
      <c r="N232" s="12">
        <f t="shared" si="87"/>
        <v>0</v>
      </c>
      <c r="O232" s="12">
        <f t="shared" si="87"/>
        <v>0</v>
      </c>
      <c r="P232" s="12">
        <f t="shared" si="87"/>
        <v>0</v>
      </c>
      <c r="Q232" s="12">
        <f t="shared" si="87"/>
        <v>0</v>
      </c>
      <c r="R232" s="12">
        <f t="shared" si="87"/>
        <v>0</v>
      </c>
      <c r="S232" s="12">
        <f t="shared" si="87"/>
        <v>0</v>
      </c>
      <c r="T232" s="12">
        <f t="shared" si="87"/>
        <v>0</v>
      </c>
      <c r="U232" s="12">
        <f t="shared" si="87"/>
        <v>0</v>
      </c>
      <c r="V232" s="12">
        <f t="shared" si="87"/>
        <v>0</v>
      </c>
      <c r="W232" s="12">
        <f t="shared" si="87"/>
        <v>0</v>
      </c>
    </row>
    <row r="233" spans="2:28" outlineLevel="1" x14ac:dyDescent="0.25">
      <c r="B233" s="4" t="s">
        <v>24</v>
      </c>
      <c r="C233" s="12">
        <f t="shared" ref="C233:W233" si="88">IFERROR(C220/C229,0)</f>
        <v>0</v>
      </c>
      <c r="D233" s="12">
        <f t="shared" si="88"/>
        <v>0</v>
      </c>
      <c r="E233" s="12">
        <f t="shared" si="88"/>
        <v>0</v>
      </c>
      <c r="F233" s="12">
        <f t="shared" si="88"/>
        <v>0</v>
      </c>
      <c r="G233" s="12">
        <f t="shared" si="88"/>
        <v>0</v>
      </c>
      <c r="H233" s="12">
        <f t="shared" si="88"/>
        <v>0</v>
      </c>
      <c r="I233" s="12">
        <f t="shared" si="88"/>
        <v>0</v>
      </c>
      <c r="J233" s="12">
        <f t="shared" si="88"/>
        <v>0</v>
      </c>
      <c r="K233" s="12">
        <f t="shared" si="88"/>
        <v>0</v>
      </c>
      <c r="L233" s="12">
        <f t="shared" si="88"/>
        <v>0</v>
      </c>
      <c r="M233" s="12">
        <f t="shared" si="88"/>
        <v>0</v>
      </c>
      <c r="N233" s="12">
        <f t="shared" si="88"/>
        <v>0</v>
      </c>
      <c r="O233" s="12">
        <f t="shared" si="88"/>
        <v>0</v>
      </c>
      <c r="P233" s="12">
        <f t="shared" si="88"/>
        <v>0</v>
      </c>
      <c r="Q233" s="12">
        <f t="shared" si="88"/>
        <v>0</v>
      </c>
      <c r="R233" s="12">
        <f t="shared" si="88"/>
        <v>0</v>
      </c>
      <c r="S233" s="12">
        <f t="shared" si="88"/>
        <v>0</v>
      </c>
      <c r="T233" s="12">
        <f t="shared" si="88"/>
        <v>0</v>
      </c>
      <c r="U233" s="12">
        <f t="shared" si="88"/>
        <v>0</v>
      </c>
      <c r="V233" s="12">
        <f t="shared" si="88"/>
        <v>0</v>
      </c>
      <c r="W233" s="12">
        <f t="shared" si="88"/>
        <v>0</v>
      </c>
    </row>
    <row r="234" spans="2:28" outlineLevel="1" x14ac:dyDescent="0.25">
      <c r="B234" s="4" t="s">
        <v>21</v>
      </c>
      <c r="C234" s="12">
        <f t="shared" ref="C234:W234" si="89">IFERROR(C221/C229,0)</f>
        <v>1</v>
      </c>
      <c r="D234" s="12">
        <f t="shared" si="89"/>
        <v>1</v>
      </c>
      <c r="E234" s="12">
        <f t="shared" si="89"/>
        <v>1</v>
      </c>
      <c r="F234" s="12">
        <f t="shared" si="89"/>
        <v>1</v>
      </c>
      <c r="G234" s="12">
        <f t="shared" si="89"/>
        <v>1</v>
      </c>
      <c r="H234" s="12">
        <f t="shared" si="89"/>
        <v>1</v>
      </c>
      <c r="I234" s="12">
        <f t="shared" si="89"/>
        <v>1</v>
      </c>
      <c r="J234" s="12">
        <f t="shared" si="89"/>
        <v>1</v>
      </c>
      <c r="K234" s="12">
        <f t="shared" si="89"/>
        <v>1</v>
      </c>
      <c r="L234" s="12">
        <f t="shared" si="89"/>
        <v>1</v>
      </c>
      <c r="M234" s="12">
        <f t="shared" si="89"/>
        <v>1</v>
      </c>
      <c r="N234" s="12">
        <f t="shared" si="89"/>
        <v>1</v>
      </c>
      <c r="O234" s="12">
        <f t="shared" si="89"/>
        <v>1</v>
      </c>
      <c r="P234" s="12">
        <f t="shared" si="89"/>
        <v>1</v>
      </c>
      <c r="Q234" s="12">
        <f t="shared" si="89"/>
        <v>1</v>
      </c>
      <c r="R234" s="12">
        <f t="shared" si="89"/>
        <v>1</v>
      </c>
      <c r="S234" s="12">
        <f t="shared" si="89"/>
        <v>1</v>
      </c>
      <c r="T234" s="12">
        <f t="shared" si="89"/>
        <v>1</v>
      </c>
      <c r="U234" s="12">
        <f t="shared" si="89"/>
        <v>1</v>
      </c>
      <c r="V234" s="12">
        <f t="shared" si="89"/>
        <v>1</v>
      </c>
      <c r="W234" s="12">
        <f t="shared" si="89"/>
        <v>1</v>
      </c>
    </row>
    <row r="235" spans="2:28" outlineLevel="1" x14ac:dyDescent="0.25">
      <c r="B235" s="4" t="s">
        <v>26</v>
      </c>
      <c r="C235" s="12">
        <f t="shared" ref="C235:W235" si="90">IFERROR(C222/C229,0)</f>
        <v>0</v>
      </c>
      <c r="D235" s="12">
        <f t="shared" si="90"/>
        <v>0</v>
      </c>
      <c r="E235" s="12">
        <f t="shared" si="90"/>
        <v>0</v>
      </c>
      <c r="F235" s="12">
        <f t="shared" si="90"/>
        <v>0</v>
      </c>
      <c r="G235" s="12">
        <f t="shared" si="90"/>
        <v>0</v>
      </c>
      <c r="H235" s="12">
        <f t="shared" si="90"/>
        <v>0</v>
      </c>
      <c r="I235" s="12">
        <f t="shared" si="90"/>
        <v>0</v>
      </c>
      <c r="J235" s="12">
        <f t="shared" si="90"/>
        <v>0</v>
      </c>
      <c r="K235" s="12">
        <f t="shared" si="90"/>
        <v>0</v>
      </c>
      <c r="L235" s="12">
        <f t="shared" si="90"/>
        <v>0</v>
      </c>
      <c r="M235" s="12">
        <f t="shared" si="90"/>
        <v>0</v>
      </c>
      <c r="N235" s="12">
        <f t="shared" si="90"/>
        <v>0</v>
      </c>
      <c r="O235" s="12">
        <f t="shared" si="90"/>
        <v>0</v>
      </c>
      <c r="P235" s="12">
        <f t="shared" si="90"/>
        <v>0</v>
      </c>
      <c r="Q235" s="12">
        <f t="shared" si="90"/>
        <v>0</v>
      </c>
      <c r="R235" s="12">
        <f t="shared" si="90"/>
        <v>0</v>
      </c>
      <c r="S235" s="12">
        <f t="shared" si="90"/>
        <v>0</v>
      </c>
      <c r="T235" s="12">
        <f t="shared" si="90"/>
        <v>0</v>
      </c>
      <c r="U235" s="12">
        <f t="shared" si="90"/>
        <v>0</v>
      </c>
      <c r="V235" s="12">
        <f t="shared" si="90"/>
        <v>0</v>
      </c>
      <c r="W235" s="12">
        <f t="shared" si="90"/>
        <v>0</v>
      </c>
    </row>
    <row r="236" spans="2:28" outlineLevel="1" x14ac:dyDescent="0.25">
      <c r="B236" s="4" t="s">
        <v>25</v>
      </c>
      <c r="C236" s="12">
        <f t="shared" ref="C236:W236" si="91">IFERROR(C223/C229,0)</f>
        <v>0</v>
      </c>
      <c r="D236" s="12">
        <f t="shared" si="91"/>
        <v>0</v>
      </c>
      <c r="E236" s="12">
        <f t="shared" si="91"/>
        <v>0</v>
      </c>
      <c r="F236" s="12">
        <f t="shared" si="91"/>
        <v>0</v>
      </c>
      <c r="G236" s="12">
        <f t="shared" si="91"/>
        <v>0</v>
      </c>
      <c r="H236" s="12">
        <f t="shared" si="91"/>
        <v>0</v>
      </c>
      <c r="I236" s="12">
        <f t="shared" si="91"/>
        <v>0</v>
      </c>
      <c r="J236" s="12">
        <f t="shared" si="91"/>
        <v>0</v>
      </c>
      <c r="K236" s="12">
        <f t="shared" si="91"/>
        <v>0</v>
      </c>
      <c r="L236" s="12">
        <f t="shared" si="91"/>
        <v>0</v>
      </c>
      <c r="M236" s="12">
        <f t="shared" si="91"/>
        <v>0</v>
      </c>
      <c r="N236" s="12">
        <f t="shared" si="91"/>
        <v>0</v>
      </c>
      <c r="O236" s="12">
        <f t="shared" si="91"/>
        <v>0</v>
      </c>
      <c r="P236" s="12">
        <f t="shared" si="91"/>
        <v>0</v>
      </c>
      <c r="Q236" s="12">
        <f t="shared" si="91"/>
        <v>0</v>
      </c>
      <c r="R236" s="12">
        <f t="shared" si="91"/>
        <v>0</v>
      </c>
      <c r="S236" s="12">
        <f t="shared" si="91"/>
        <v>0</v>
      </c>
      <c r="T236" s="12">
        <f t="shared" si="91"/>
        <v>0</v>
      </c>
      <c r="U236" s="12">
        <f t="shared" si="91"/>
        <v>0</v>
      </c>
      <c r="V236" s="12">
        <f t="shared" si="91"/>
        <v>0</v>
      </c>
      <c r="W236" s="12">
        <f t="shared" si="91"/>
        <v>0</v>
      </c>
    </row>
    <row r="237" spans="2:28" outlineLevel="1" x14ac:dyDescent="0.25">
      <c r="B237" s="4" t="s">
        <v>0</v>
      </c>
      <c r="C237" s="12">
        <f t="shared" ref="C237:W237" si="92">IFERROR(C224/C229,0)</f>
        <v>0</v>
      </c>
      <c r="D237" s="12">
        <f t="shared" si="92"/>
        <v>0</v>
      </c>
      <c r="E237" s="12">
        <f t="shared" si="92"/>
        <v>0</v>
      </c>
      <c r="F237" s="12">
        <f t="shared" si="92"/>
        <v>0</v>
      </c>
      <c r="G237" s="12">
        <f t="shared" si="92"/>
        <v>0</v>
      </c>
      <c r="H237" s="12">
        <f t="shared" si="92"/>
        <v>0</v>
      </c>
      <c r="I237" s="12">
        <f t="shared" si="92"/>
        <v>0</v>
      </c>
      <c r="J237" s="12">
        <f t="shared" si="92"/>
        <v>0</v>
      </c>
      <c r="K237" s="12">
        <f t="shared" si="92"/>
        <v>0</v>
      </c>
      <c r="L237" s="12">
        <f t="shared" si="92"/>
        <v>0</v>
      </c>
      <c r="M237" s="12">
        <f t="shared" si="92"/>
        <v>0</v>
      </c>
      <c r="N237" s="12">
        <f t="shared" si="92"/>
        <v>0</v>
      </c>
      <c r="O237" s="12">
        <f t="shared" si="92"/>
        <v>0</v>
      </c>
      <c r="P237" s="12">
        <f t="shared" si="92"/>
        <v>0</v>
      </c>
      <c r="Q237" s="12">
        <f t="shared" si="92"/>
        <v>0</v>
      </c>
      <c r="R237" s="12">
        <f t="shared" si="92"/>
        <v>0</v>
      </c>
      <c r="S237" s="12">
        <f t="shared" si="92"/>
        <v>0</v>
      </c>
      <c r="T237" s="12">
        <f t="shared" si="92"/>
        <v>0</v>
      </c>
      <c r="U237" s="12">
        <f t="shared" si="92"/>
        <v>0</v>
      </c>
      <c r="V237" s="12">
        <f t="shared" si="92"/>
        <v>0</v>
      </c>
      <c r="W237" s="12">
        <f t="shared" si="92"/>
        <v>0</v>
      </c>
    </row>
    <row r="238" spans="2:28" outlineLevel="1" x14ac:dyDescent="0.25">
      <c r="B238" s="4" t="s">
        <v>27</v>
      </c>
      <c r="C238" s="12">
        <f t="shared" ref="C238:W238" si="93">IFERROR(C225/C229,0)</f>
        <v>0</v>
      </c>
      <c r="D238" s="12">
        <f t="shared" si="93"/>
        <v>0</v>
      </c>
      <c r="E238" s="12">
        <f t="shared" si="93"/>
        <v>0</v>
      </c>
      <c r="F238" s="12">
        <f t="shared" si="93"/>
        <v>0</v>
      </c>
      <c r="G238" s="12">
        <f t="shared" si="93"/>
        <v>0</v>
      </c>
      <c r="H238" s="12">
        <f t="shared" si="93"/>
        <v>0</v>
      </c>
      <c r="I238" s="12">
        <f t="shared" si="93"/>
        <v>0</v>
      </c>
      <c r="J238" s="12">
        <f t="shared" si="93"/>
        <v>0</v>
      </c>
      <c r="K238" s="12">
        <f t="shared" si="93"/>
        <v>0</v>
      </c>
      <c r="L238" s="12">
        <f t="shared" si="93"/>
        <v>0</v>
      </c>
      <c r="M238" s="12">
        <f t="shared" si="93"/>
        <v>0</v>
      </c>
      <c r="N238" s="12">
        <f t="shared" si="93"/>
        <v>0</v>
      </c>
      <c r="O238" s="12">
        <f t="shared" si="93"/>
        <v>0</v>
      </c>
      <c r="P238" s="12">
        <f t="shared" si="93"/>
        <v>0</v>
      </c>
      <c r="Q238" s="12">
        <f t="shared" si="93"/>
        <v>0</v>
      </c>
      <c r="R238" s="12">
        <f t="shared" si="93"/>
        <v>0</v>
      </c>
      <c r="S238" s="12">
        <f t="shared" si="93"/>
        <v>0</v>
      </c>
      <c r="T238" s="12">
        <f t="shared" si="93"/>
        <v>0</v>
      </c>
      <c r="U238" s="12">
        <f t="shared" si="93"/>
        <v>0</v>
      </c>
      <c r="V238" s="12">
        <f t="shared" si="93"/>
        <v>0</v>
      </c>
      <c r="W238" s="12">
        <f t="shared" si="93"/>
        <v>0</v>
      </c>
    </row>
    <row r="239" spans="2:28" outlineLevel="1" x14ac:dyDescent="0.25">
      <c r="B239" s="4" t="s">
        <v>28</v>
      </c>
      <c r="C239" s="12">
        <f t="shared" ref="C239:W239" si="94">IFERROR(C226/C229,0)</f>
        <v>0</v>
      </c>
      <c r="D239" s="12">
        <f t="shared" si="94"/>
        <v>0</v>
      </c>
      <c r="E239" s="12">
        <f t="shared" si="94"/>
        <v>0</v>
      </c>
      <c r="F239" s="12">
        <f t="shared" si="94"/>
        <v>0</v>
      </c>
      <c r="G239" s="12">
        <f t="shared" si="94"/>
        <v>0</v>
      </c>
      <c r="H239" s="12">
        <f t="shared" si="94"/>
        <v>0</v>
      </c>
      <c r="I239" s="12">
        <f t="shared" si="94"/>
        <v>0</v>
      </c>
      <c r="J239" s="12">
        <f t="shared" si="94"/>
        <v>0</v>
      </c>
      <c r="K239" s="12">
        <f t="shared" si="94"/>
        <v>0</v>
      </c>
      <c r="L239" s="12">
        <f t="shared" si="94"/>
        <v>0</v>
      </c>
      <c r="M239" s="12">
        <f t="shared" si="94"/>
        <v>0</v>
      </c>
      <c r="N239" s="12">
        <f t="shared" si="94"/>
        <v>0</v>
      </c>
      <c r="O239" s="12">
        <f t="shared" si="94"/>
        <v>0</v>
      </c>
      <c r="P239" s="12">
        <f t="shared" si="94"/>
        <v>0</v>
      </c>
      <c r="Q239" s="12">
        <f t="shared" si="94"/>
        <v>0</v>
      </c>
      <c r="R239" s="12">
        <f t="shared" si="94"/>
        <v>0</v>
      </c>
      <c r="S239" s="12">
        <f t="shared" si="94"/>
        <v>0</v>
      </c>
      <c r="T239" s="12">
        <f t="shared" si="94"/>
        <v>0</v>
      </c>
      <c r="U239" s="12">
        <f t="shared" si="94"/>
        <v>0</v>
      </c>
      <c r="V239" s="12">
        <f t="shared" si="94"/>
        <v>0</v>
      </c>
      <c r="W239" s="12">
        <f t="shared" si="94"/>
        <v>0</v>
      </c>
    </row>
    <row r="240" spans="2:28" outlineLevel="1" x14ac:dyDescent="0.25">
      <c r="B240" s="4" t="s">
        <v>22</v>
      </c>
      <c r="C240" s="12">
        <f t="shared" ref="C240:W240" si="95">IFERROR(C227/C229,0)</f>
        <v>0</v>
      </c>
      <c r="D240" s="12">
        <f t="shared" si="95"/>
        <v>0</v>
      </c>
      <c r="E240" s="12">
        <f t="shared" si="95"/>
        <v>0</v>
      </c>
      <c r="F240" s="12">
        <f t="shared" si="95"/>
        <v>0</v>
      </c>
      <c r="G240" s="12">
        <f t="shared" si="95"/>
        <v>0</v>
      </c>
      <c r="H240" s="12">
        <f t="shared" si="95"/>
        <v>0</v>
      </c>
      <c r="I240" s="12">
        <f t="shared" si="95"/>
        <v>0</v>
      </c>
      <c r="J240" s="12">
        <f t="shared" si="95"/>
        <v>0</v>
      </c>
      <c r="K240" s="12">
        <f t="shared" si="95"/>
        <v>0</v>
      </c>
      <c r="L240" s="12">
        <f t="shared" si="95"/>
        <v>0</v>
      </c>
      <c r="M240" s="12">
        <f t="shared" si="95"/>
        <v>0</v>
      </c>
      <c r="N240" s="12">
        <f t="shared" si="95"/>
        <v>0</v>
      </c>
      <c r="O240" s="12">
        <f t="shared" si="95"/>
        <v>0</v>
      </c>
      <c r="P240" s="12">
        <f t="shared" si="95"/>
        <v>0</v>
      </c>
      <c r="Q240" s="12">
        <f t="shared" si="95"/>
        <v>0</v>
      </c>
      <c r="R240" s="12">
        <f t="shared" si="95"/>
        <v>0</v>
      </c>
      <c r="S240" s="12">
        <f t="shared" si="95"/>
        <v>0</v>
      </c>
      <c r="T240" s="12">
        <f t="shared" si="95"/>
        <v>0</v>
      </c>
      <c r="U240" s="12">
        <f t="shared" si="95"/>
        <v>0</v>
      </c>
      <c r="V240" s="12">
        <f t="shared" si="95"/>
        <v>0</v>
      </c>
      <c r="W240" s="12">
        <f t="shared" si="95"/>
        <v>0</v>
      </c>
    </row>
    <row r="241" spans="1:26" outlineLevel="1" x14ac:dyDescent="0.25">
      <c r="B241" s="4" t="s">
        <v>29</v>
      </c>
      <c r="C241" s="12">
        <f t="shared" ref="C241:W241" si="96">IFERROR(C228/C229,0)</f>
        <v>0</v>
      </c>
      <c r="D241" s="12">
        <f t="shared" si="96"/>
        <v>0</v>
      </c>
      <c r="E241" s="12">
        <f t="shared" si="96"/>
        <v>0</v>
      </c>
      <c r="F241" s="12">
        <f t="shared" si="96"/>
        <v>0</v>
      </c>
      <c r="G241" s="12">
        <f t="shared" si="96"/>
        <v>0</v>
      </c>
      <c r="H241" s="12">
        <f t="shared" si="96"/>
        <v>0</v>
      </c>
      <c r="I241" s="12">
        <f t="shared" si="96"/>
        <v>0</v>
      </c>
      <c r="J241" s="12">
        <f t="shared" si="96"/>
        <v>0</v>
      </c>
      <c r="K241" s="12">
        <f t="shared" si="96"/>
        <v>0</v>
      </c>
      <c r="L241" s="12">
        <f t="shared" si="96"/>
        <v>0</v>
      </c>
      <c r="M241" s="12">
        <f t="shared" si="96"/>
        <v>0</v>
      </c>
      <c r="N241" s="12">
        <f t="shared" si="96"/>
        <v>0</v>
      </c>
      <c r="O241" s="12">
        <f t="shared" si="96"/>
        <v>0</v>
      </c>
      <c r="P241" s="12">
        <f t="shared" si="96"/>
        <v>0</v>
      </c>
      <c r="Q241" s="12">
        <f t="shared" si="96"/>
        <v>0</v>
      </c>
      <c r="R241" s="12">
        <f t="shared" si="96"/>
        <v>0</v>
      </c>
      <c r="S241" s="12">
        <f t="shared" si="96"/>
        <v>0</v>
      </c>
      <c r="T241" s="12">
        <f t="shared" si="96"/>
        <v>0</v>
      </c>
      <c r="U241" s="12">
        <f t="shared" si="96"/>
        <v>0</v>
      </c>
      <c r="V241" s="12">
        <f t="shared" si="96"/>
        <v>0</v>
      </c>
      <c r="W241" s="12">
        <f t="shared" si="96"/>
        <v>0</v>
      </c>
    </row>
    <row r="244" spans="1:26" s="34" customFormat="1" x14ac:dyDescent="0.25">
      <c r="A244" s="33" t="s">
        <v>49</v>
      </c>
    </row>
    <row r="245" spans="1:26" outlineLevel="1" x14ac:dyDescent="0.25">
      <c r="B245" s="9" t="s">
        <v>5</v>
      </c>
      <c r="C245" s="14"/>
    </row>
    <row r="246" spans="1:26" outlineLevel="1" x14ac:dyDescent="0.25">
      <c r="B246" s="16" t="s">
        <v>8</v>
      </c>
    </row>
    <row r="247" spans="1:26" outlineLevel="1" x14ac:dyDescent="0.25">
      <c r="B247" s="10" t="s">
        <v>10</v>
      </c>
      <c r="C247" s="5">
        <f>C$252*CAN!C253</f>
        <v>9891.1926586607788</v>
      </c>
      <c r="D247" s="5">
        <f>D$252*CAN!D253</f>
        <v>10896.352849469313</v>
      </c>
      <c r="E247" s="5">
        <f>E$252*CAN!E253</f>
        <v>13109.405642728543</v>
      </c>
      <c r="F247" s="5">
        <f>F$252*CAN!F253</f>
        <v>17363.009398590479</v>
      </c>
      <c r="G247" s="5">
        <f>G$252*CAN!G253</f>
        <v>15528.266617313629</v>
      </c>
      <c r="H247" s="5">
        <f>H$252*CAN!H253</f>
        <v>15793.479294189148</v>
      </c>
      <c r="I247" s="5">
        <f>I$252*CAN!I253</f>
        <v>17645.770307305695</v>
      </c>
      <c r="J247" s="5">
        <f>J$252*CAN!J253</f>
        <v>16868.100136057667</v>
      </c>
      <c r="K247" s="5">
        <f>K$252*CAN!K253</f>
        <v>14840.025413464449</v>
      </c>
      <c r="L247" s="5">
        <f>L$252*CAN!L253</f>
        <v>12845.527649153149</v>
      </c>
      <c r="M247" s="5">
        <f>M$252*CAN!M253</f>
        <v>13050.021862050275</v>
      </c>
      <c r="N247" s="5">
        <f>N$252*CAN!N253</f>
        <v>10699.397580303346</v>
      </c>
      <c r="O247" s="5">
        <f>O$252*CAN!O253</f>
        <v>11766.245167103471</v>
      </c>
      <c r="P247" s="5">
        <f>P$252*CAN!P253</f>
        <v>11196.34324096294</v>
      </c>
      <c r="Q247" s="5">
        <f>Q$252*CAN!Q253</f>
        <v>10770.779875267659</v>
      </c>
      <c r="R247" s="5">
        <f>R$252*CAN!R253</f>
        <v>12305.024572702032</v>
      </c>
      <c r="S247" s="5">
        <f>S$252*CAN!S253</f>
        <v>12237.03649623497</v>
      </c>
      <c r="T247" s="5">
        <f>T$252*CAN!T253</f>
        <v>11268.976243331072</v>
      </c>
      <c r="U247" s="5">
        <f>U$252*CAN!U253</f>
        <v>11751.499689265238</v>
      </c>
      <c r="V247" s="5">
        <f>V$252*CAN!V253</f>
        <v>12429.735725914725</v>
      </c>
      <c r="W247" s="5">
        <f>W$252*CAN!W253</f>
        <v>12040.803019087116</v>
      </c>
      <c r="Z247" s="23"/>
    </row>
    <row r="248" spans="1:26" outlineLevel="1" x14ac:dyDescent="0.25">
      <c r="B248" s="17" t="s">
        <v>9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6" outlineLevel="1" x14ac:dyDescent="0.25">
      <c r="B249" s="10" t="s">
        <v>11</v>
      </c>
      <c r="C249" s="5">
        <f>C250/Inputs!D$7</f>
        <v>0</v>
      </c>
      <c r="D249" s="5">
        <f>D250/Inputs!E$7</f>
        <v>0</v>
      </c>
      <c r="E249" s="5">
        <f>E250/Inputs!F$7</f>
        <v>0</v>
      </c>
      <c r="F249" s="5">
        <f>F250/Inputs!G$7</f>
        <v>0</v>
      </c>
      <c r="G249" s="5">
        <f>G250/Inputs!H$7</f>
        <v>0</v>
      </c>
      <c r="H249" s="5">
        <f>H250/Inputs!I$7</f>
        <v>0</v>
      </c>
      <c r="I249" s="5">
        <f>I250/Inputs!J$7</f>
        <v>0</v>
      </c>
      <c r="J249" s="5">
        <f>J250/Inputs!K$7</f>
        <v>0</v>
      </c>
      <c r="K249" s="5">
        <f>K250/Inputs!L$7</f>
        <v>0</v>
      </c>
      <c r="L249" s="5">
        <f>L250/Inputs!M$7</f>
        <v>0</v>
      </c>
      <c r="M249" s="5">
        <f>M250/Inputs!N$7</f>
        <v>0</v>
      </c>
      <c r="N249" s="5">
        <f>N250/Inputs!O$7</f>
        <v>0</v>
      </c>
      <c r="O249" s="5">
        <f>O250/Inputs!P$7</f>
        <v>0</v>
      </c>
      <c r="P249" s="5">
        <f>P250/Inputs!Q$7</f>
        <v>0</v>
      </c>
      <c r="Q249" s="5">
        <f>Q250/Inputs!R$7</f>
        <v>0</v>
      </c>
      <c r="R249" s="5">
        <f>R250/Inputs!S$7</f>
        <v>0</v>
      </c>
      <c r="S249" s="5">
        <f>S250/Inputs!T$7</f>
        <v>0</v>
      </c>
      <c r="T249" s="5">
        <f>T250/Inputs!U$7</f>
        <v>0</v>
      </c>
      <c r="U249" s="5">
        <f>U250/Inputs!V$7</f>
        <v>0</v>
      </c>
      <c r="V249" s="5">
        <f>V250/Inputs!W$7</f>
        <v>0</v>
      </c>
      <c r="W249" s="5">
        <f>W250/Inputs!X$7</f>
        <v>0</v>
      </c>
    </row>
    <row r="250" spans="1:26" outlineLevel="1" x14ac:dyDescent="0.25">
      <c r="B250" s="10" t="s">
        <v>12</v>
      </c>
      <c r="C250" s="5">
        <f>C$252*CAN!C254</f>
        <v>0</v>
      </c>
      <c r="D250" s="5">
        <f>D$252*CAN!D254</f>
        <v>0</v>
      </c>
      <c r="E250" s="5">
        <f>E$252*CAN!E254</f>
        <v>0</v>
      </c>
      <c r="F250" s="5">
        <f>F$252*CAN!F254</f>
        <v>0</v>
      </c>
      <c r="G250" s="5">
        <f>G$252*CAN!G254</f>
        <v>0</v>
      </c>
      <c r="H250" s="5">
        <f>H$252*CAN!H254</f>
        <v>0</v>
      </c>
      <c r="I250" s="5">
        <f>I$252*CAN!I254</f>
        <v>0</v>
      </c>
      <c r="J250" s="5">
        <f>J$252*CAN!J254</f>
        <v>0</v>
      </c>
      <c r="K250" s="5">
        <f>K$252*CAN!K254</f>
        <v>0</v>
      </c>
      <c r="L250" s="5">
        <f>L$252*CAN!L254</f>
        <v>0</v>
      </c>
      <c r="M250" s="5">
        <f>M$252*CAN!M254</f>
        <v>0</v>
      </c>
      <c r="N250" s="5">
        <f>N$252*CAN!N254</f>
        <v>0</v>
      </c>
      <c r="O250" s="5">
        <f>O$252*CAN!O254</f>
        <v>0</v>
      </c>
      <c r="P250" s="5">
        <f>P$252*CAN!P254</f>
        <v>0</v>
      </c>
      <c r="Q250" s="5">
        <f>Q$252*CAN!Q254</f>
        <v>0</v>
      </c>
      <c r="R250" s="5">
        <f>R$252*CAN!R254</f>
        <v>0</v>
      </c>
      <c r="S250" s="5">
        <f>S$252*CAN!S254</f>
        <v>0</v>
      </c>
      <c r="T250" s="5">
        <f>T$252*CAN!T254</f>
        <v>0</v>
      </c>
      <c r="U250" s="5">
        <f>U$252*CAN!U254</f>
        <v>0</v>
      </c>
      <c r="V250" s="5">
        <f>V$252*CAN!V254</f>
        <v>0</v>
      </c>
      <c r="W250" s="5">
        <f>W$252*CAN!W254</f>
        <v>0</v>
      </c>
      <c r="Y250" s="1" t="s">
        <v>59</v>
      </c>
    </row>
    <row r="251" spans="1:26" outlineLevel="1" x14ac:dyDescent="0.25">
      <c r="B251" s="16" t="s">
        <v>13</v>
      </c>
    </row>
    <row r="252" spans="1:26" outlineLevel="1" x14ac:dyDescent="0.25">
      <c r="B252" s="10" t="s">
        <v>10</v>
      </c>
      <c r="C252" s="5">
        <f>C267/CAN!C268/1000</f>
        <v>9891.1926586607788</v>
      </c>
      <c r="D252" s="5">
        <f>D267/CAN!D268/1000</f>
        <v>10896.352849469313</v>
      </c>
      <c r="E252" s="5">
        <f>E267/CAN!E268/1000</f>
        <v>13109.405642728543</v>
      </c>
      <c r="F252" s="5">
        <f>F267/CAN!F268/1000</f>
        <v>17363.009398590479</v>
      </c>
      <c r="G252" s="5">
        <f>G267/CAN!G268/1000</f>
        <v>15528.266617313629</v>
      </c>
      <c r="H252" s="5">
        <f>H267/CAN!H268/1000</f>
        <v>15793.479294189148</v>
      </c>
      <c r="I252" s="5">
        <f>I267/CAN!I268/1000</f>
        <v>17645.770307305695</v>
      </c>
      <c r="J252" s="5">
        <f>J267/CAN!J268/1000</f>
        <v>16868.100136057667</v>
      </c>
      <c r="K252" s="5">
        <f>K267/CAN!K268/1000</f>
        <v>14840.025413464449</v>
      </c>
      <c r="L252" s="5">
        <f>L267/CAN!L268/1000</f>
        <v>12845.527649153149</v>
      </c>
      <c r="M252" s="5">
        <f>M267/CAN!M268/1000</f>
        <v>13050.021862050275</v>
      </c>
      <c r="N252" s="5">
        <f>N267/CAN!N268/1000</f>
        <v>10699.397580303346</v>
      </c>
      <c r="O252" s="5">
        <f>O267/CAN!O268/1000</f>
        <v>11766.245167103471</v>
      </c>
      <c r="P252" s="5">
        <f>P267/CAN!P268/1000</f>
        <v>11196.34324096294</v>
      </c>
      <c r="Q252" s="5">
        <f>Q267/CAN!Q268/1000</f>
        <v>10770.779875267659</v>
      </c>
      <c r="R252" s="5">
        <f>R267/CAN!R268/1000</f>
        <v>12305.024572702032</v>
      </c>
      <c r="S252" s="5">
        <f>S267/CAN!S268/1000</f>
        <v>12237.03649623497</v>
      </c>
      <c r="T252" s="5">
        <f>T267/CAN!T268/1000</f>
        <v>11268.976243331072</v>
      </c>
      <c r="U252" s="5">
        <f>U267/CAN!U268/1000</f>
        <v>11751.499689265238</v>
      </c>
      <c r="V252" s="5">
        <f>V267/CAN!V268/1000</f>
        <v>12429.735725914725</v>
      </c>
      <c r="W252" s="5">
        <f>W267/CAN!W268/1000</f>
        <v>12040.803019087116</v>
      </c>
    </row>
    <row r="253" spans="1:26" outlineLevel="1" x14ac:dyDescent="0.25">
      <c r="B253" s="18" t="s">
        <v>14</v>
      </c>
      <c r="C253" s="13">
        <f t="shared" ref="C253:W253" si="97">IFERROR(C247/C252,0)</f>
        <v>1</v>
      </c>
      <c r="D253" s="13">
        <f t="shared" si="97"/>
        <v>1</v>
      </c>
      <c r="E253" s="13">
        <f t="shared" si="97"/>
        <v>1</v>
      </c>
      <c r="F253" s="13">
        <f t="shared" si="97"/>
        <v>1</v>
      </c>
      <c r="G253" s="13">
        <f t="shared" si="97"/>
        <v>1</v>
      </c>
      <c r="H253" s="13">
        <f t="shared" si="97"/>
        <v>1</v>
      </c>
      <c r="I253" s="13">
        <f t="shared" si="97"/>
        <v>1</v>
      </c>
      <c r="J253" s="13">
        <f t="shared" si="97"/>
        <v>1</v>
      </c>
      <c r="K253" s="13">
        <f t="shared" si="97"/>
        <v>1</v>
      </c>
      <c r="L253" s="13">
        <f t="shared" si="97"/>
        <v>1</v>
      </c>
      <c r="M253" s="13">
        <f t="shared" si="97"/>
        <v>1</v>
      </c>
      <c r="N253" s="13">
        <f t="shared" si="97"/>
        <v>1</v>
      </c>
      <c r="O253" s="13">
        <f t="shared" si="97"/>
        <v>1</v>
      </c>
      <c r="P253" s="13">
        <f t="shared" si="97"/>
        <v>1</v>
      </c>
      <c r="Q253" s="13">
        <f t="shared" si="97"/>
        <v>1</v>
      </c>
      <c r="R253" s="13">
        <f t="shared" si="97"/>
        <v>1</v>
      </c>
      <c r="S253" s="13">
        <f t="shared" si="97"/>
        <v>1</v>
      </c>
      <c r="T253" s="13">
        <f t="shared" si="97"/>
        <v>1</v>
      </c>
      <c r="U253" s="13">
        <f t="shared" si="97"/>
        <v>1</v>
      </c>
      <c r="V253" s="13">
        <f t="shared" si="97"/>
        <v>1</v>
      </c>
      <c r="W253" s="13">
        <f t="shared" si="97"/>
        <v>1</v>
      </c>
    </row>
    <row r="254" spans="1:26" outlineLevel="1" x14ac:dyDescent="0.25">
      <c r="B254" s="18" t="s">
        <v>15</v>
      </c>
      <c r="C254" s="13">
        <f t="shared" ref="C254:W254" si="98">IFERROR(C250/C252,0)</f>
        <v>0</v>
      </c>
      <c r="D254" s="13">
        <f t="shared" si="98"/>
        <v>0</v>
      </c>
      <c r="E254" s="13">
        <f t="shared" si="98"/>
        <v>0</v>
      </c>
      <c r="F254" s="13">
        <f t="shared" si="98"/>
        <v>0</v>
      </c>
      <c r="G254" s="13">
        <f t="shared" si="98"/>
        <v>0</v>
      </c>
      <c r="H254" s="13">
        <f t="shared" si="98"/>
        <v>0</v>
      </c>
      <c r="I254" s="13">
        <f t="shared" si="98"/>
        <v>0</v>
      </c>
      <c r="J254" s="13">
        <f t="shared" si="98"/>
        <v>0</v>
      </c>
      <c r="K254" s="13">
        <f t="shared" si="98"/>
        <v>0</v>
      </c>
      <c r="L254" s="13">
        <f t="shared" si="98"/>
        <v>0</v>
      </c>
      <c r="M254" s="13">
        <f t="shared" si="98"/>
        <v>0</v>
      </c>
      <c r="N254" s="13">
        <f t="shared" si="98"/>
        <v>0</v>
      </c>
      <c r="O254" s="13">
        <f t="shared" si="98"/>
        <v>0</v>
      </c>
      <c r="P254" s="13">
        <f t="shared" si="98"/>
        <v>0</v>
      </c>
      <c r="Q254" s="13">
        <f t="shared" si="98"/>
        <v>0</v>
      </c>
      <c r="R254" s="13">
        <f t="shared" si="98"/>
        <v>0</v>
      </c>
      <c r="S254" s="13">
        <f t="shared" si="98"/>
        <v>0</v>
      </c>
      <c r="T254" s="13">
        <f t="shared" si="98"/>
        <v>0</v>
      </c>
      <c r="U254" s="13">
        <f t="shared" si="98"/>
        <v>0</v>
      </c>
      <c r="V254" s="13">
        <f t="shared" si="98"/>
        <v>0</v>
      </c>
      <c r="W254" s="13">
        <f t="shared" si="98"/>
        <v>0</v>
      </c>
    </row>
    <row r="255" spans="1:26" outlineLevel="1" x14ac:dyDescent="0.25"/>
    <row r="256" spans="1:26" outlineLevel="1" x14ac:dyDescent="0.25">
      <c r="B256" s="9" t="s">
        <v>19</v>
      </c>
      <c r="C256" s="14"/>
    </row>
    <row r="257" spans="1:26" outlineLevel="1" x14ac:dyDescent="0.25">
      <c r="B257" s="4" t="s">
        <v>23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6" outlineLevel="1" x14ac:dyDescent="0.25">
      <c r="B258" s="4" t="s">
        <v>24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6" outlineLevel="1" x14ac:dyDescent="0.25">
      <c r="B259" s="4" t="s">
        <v>21</v>
      </c>
      <c r="C259" s="25">
        <f>'[2]Table 19'!C$14*INDEX(Inputs!$D$71:$T$71,MATCH($A$1,Inputs!$D$68:$T$68,0))*1000</f>
        <v>6461.1</v>
      </c>
      <c r="D259" s="25">
        <f>'[2]Table 19'!D$14*INDEX(Inputs!$D$71:$T$71,MATCH($A$1,Inputs!$D$68:$T$68,0))*1000</f>
        <v>7826.4</v>
      </c>
      <c r="E259" s="25">
        <f>'[2]Table 19'!E$14*INDEX(Inputs!$D$71:$T$71,MATCH($A$1,Inputs!$D$68:$T$68,0))*1000</f>
        <v>8692.65</v>
      </c>
      <c r="F259" s="25">
        <f>'[2]Table 19'!F$14*INDEX(Inputs!$D$71:$T$71,MATCH($A$1,Inputs!$D$68:$T$68,0))*1000</f>
        <v>7090.2000000000007</v>
      </c>
      <c r="G259" s="25">
        <f>'[2]Table 19'!G$14*INDEX(Inputs!$D$71:$T$71,MATCH($A$1,Inputs!$D$68:$T$68,0))*1000</f>
        <v>7290.4500000000007</v>
      </c>
      <c r="H259" s="25">
        <f>'[2]Table 19'!H$14*INDEX(Inputs!$D$71:$T$71,MATCH($A$1,Inputs!$D$68:$T$68,0))*1000</f>
        <v>6887.25</v>
      </c>
      <c r="I259" s="25">
        <f>'[2]Table 19'!I$14*INDEX(Inputs!$D$71:$T$71,MATCH($A$1,Inputs!$D$68:$T$68,0))*1000</f>
        <v>6958.3499999999995</v>
      </c>
      <c r="J259" s="25">
        <f>'[2]Table 19'!J$14*INDEX(Inputs!$D$71:$T$71,MATCH($A$1,Inputs!$D$68:$T$68,0))*1000</f>
        <v>5948.1</v>
      </c>
      <c r="K259" s="25">
        <f>'[2]Table 19'!K$14*INDEX(Inputs!$D$71:$T$71,MATCH($A$1,Inputs!$D$68:$T$68,0))*1000</f>
        <v>6431.8499999999995</v>
      </c>
      <c r="L259" s="25">
        <f>'[2]Table 19'!L$14*INDEX(Inputs!$D$71:$T$71,MATCH($A$1,Inputs!$D$68:$T$68,0))*1000</f>
        <v>4877.55</v>
      </c>
      <c r="M259" s="25">
        <f>'[2]Table 19'!M$14*INDEX(Inputs!$D$71:$T$71,MATCH($A$1,Inputs!$D$68:$T$68,0))*1000</f>
        <v>5014.3500000000004</v>
      </c>
      <c r="N259" s="25">
        <f>'[2]Table 19'!N$14*INDEX(Inputs!$D$71:$T$71,MATCH($A$1,Inputs!$D$68:$T$68,0))*1000</f>
        <v>4768.6499999999996</v>
      </c>
      <c r="O259" s="25">
        <f>'[2]Table 19'!O$14*INDEX(Inputs!$D$71:$T$71,MATCH($A$1,Inputs!$D$68:$T$68,0))*1000</f>
        <v>4819.9500000000007</v>
      </c>
      <c r="P259" s="25">
        <f>'[2]Table 19'!P$14*INDEX(Inputs!$D$71:$T$71,MATCH($A$1,Inputs!$D$68:$T$68,0))*1000</f>
        <v>4842</v>
      </c>
      <c r="Q259" s="25">
        <f>'[2]Table 19'!Q$14*INDEX(Inputs!$D$71:$T$71,MATCH($A$1,Inputs!$D$68:$T$68,0))*1000</f>
        <v>4741.6500000000005</v>
      </c>
      <c r="R259" s="25">
        <f>'[2]Table 19'!R$14*INDEX(Inputs!$D$71:$T$71,MATCH($A$1,Inputs!$D$68:$T$68,0))*1000</f>
        <v>6087.15</v>
      </c>
      <c r="S259" s="25">
        <f>'[2]Table 19'!S$14*INDEX(Inputs!$D$71:$T$71,MATCH($A$1,Inputs!$D$68:$T$68,0))*1000</f>
        <v>6588.45</v>
      </c>
      <c r="T259" s="25">
        <f>'[2]Table 19'!T$14*INDEX(Inputs!$D$71:$T$71,MATCH($A$1,Inputs!$D$68:$T$68,0))*1000</f>
        <v>6259.05</v>
      </c>
      <c r="U259" s="25">
        <f>'[2]Table 19'!U$14*INDEX(Inputs!$D$71:$T$71,MATCH($A$1,Inputs!$D$68:$T$68,0))*1000</f>
        <v>6390.4500000000007</v>
      </c>
      <c r="V259" s="25">
        <f>'[2]Table 19'!V$14*INDEX(Inputs!$D$71:$T$71,MATCH($A$1,Inputs!$D$68:$T$68,0))*1000</f>
        <v>7903.3499999999995</v>
      </c>
      <c r="W259" s="25">
        <f>'[2]Table 19'!W$14*INDEX(Inputs!$D$71:$T$71,MATCH($A$1,Inputs!$D$68:$T$68,0))*1000</f>
        <v>8576.1</v>
      </c>
      <c r="Z259" s="23" t="s">
        <v>32</v>
      </c>
    </row>
    <row r="260" spans="1:26" outlineLevel="1" x14ac:dyDescent="0.25">
      <c r="B260" s="4" t="s">
        <v>26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6" outlineLevel="1" x14ac:dyDescent="0.25">
      <c r="B261" s="4" t="s">
        <v>25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6" outlineLevel="1" x14ac:dyDescent="0.25">
      <c r="B262" s="4" t="s">
        <v>0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6" outlineLevel="1" x14ac:dyDescent="0.25">
      <c r="B263" s="4" t="s">
        <v>27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6" outlineLevel="1" x14ac:dyDescent="0.25">
      <c r="B264" s="4" t="s">
        <v>28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6" outlineLevel="1" x14ac:dyDescent="0.25">
      <c r="B265" s="4" t="s">
        <v>22</v>
      </c>
      <c r="C265" s="25">
        <f>'[2]Table 19'!C$15*INDEX(Inputs!$D$71:$T$71,MATCH($A$1,Inputs!$D$68:$T$68,0))*1000</f>
        <v>8564.4000000000015</v>
      </c>
      <c r="D265" s="25">
        <f>'[2]Table 19'!D$15*INDEX(Inputs!$D$71:$T$71,MATCH($A$1,Inputs!$D$68:$T$68,0))*1000</f>
        <v>10840.05</v>
      </c>
      <c r="E265" s="25">
        <f>'[2]Table 19'!E$15*INDEX(Inputs!$D$71:$T$71,MATCH($A$1,Inputs!$D$68:$T$68,0))*1000</f>
        <v>10053.450000000001</v>
      </c>
      <c r="F265" s="25">
        <f>'[2]Table 19'!F$15*INDEX(Inputs!$D$71:$T$71,MATCH($A$1,Inputs!$D$68:$T$68,0))*1000</f>
        <v>16681.5</v>
      </c>
      <c r="G265" s="25">
        <f>'[2]Table 19'!G$15*INDEX(Inputs!$D$71:$T$71,MATCH($A$1,Inputs!$D$68:$T$68,0))*1000</f>
        <v>16561.800000000003</v>
      </c>
      <c r="H265" s="25">
        <f>'[2]Table 19'!H$15*INDEX(Inputs!$D$71:$T$71,MATCH($A$1,Inputs!$D$68:$T$68,0))*1000</f>
        <v>16178.85</v>
      </c>
      <c r="I265" s="25">
        <f>'[2]Table 19'!I$15*INDEX(Inputs!$D$71:$T$71,MATCH($A$1,Inputs!$D$68:$T$68,0))*1000</f>
        <v>15734.250000000002</v>
      </c>
      <c r="J265" s="25">
        <f>'[2]Table 19'!J$15*INDEX(Inputs!$D$71:$T$71,MATCH($A$1,Inputs!$D$68:$T$68,0))*1000</f>
        <v>18943.650000000001</v>
      </c>
      <c r="K265" s="25">
        <f>'[2]Table 19'!K$15*INDEX(Inputs!$D$71:$T$71,MATCH($A$1,Inputs!$D$68:$T$68,0))*1000</f>
        <v>15631.199999999999</v>
      </c>
      <c r="L265" s="25">
        <f>'[2]Table 19'!L$15*INDEX(Inputs!$D$71:$T$71,MATCH($A$1,Inputs!$D$68:$T$68,0))*1000</f>
        <v>16275.6</v>
      </c>
      <c r="M265" s="25">
        <f>'[2]Table 19'!M$15*INDEX(Inputs!$D$71:$T$71,MATCH($A$1,Inputs!$D$68:$T$68,0))*1000</f>
        <v>16936.650000000001</v>
      </c>
      <c r="N265" s="25">
        <f>'[2]Table 19'!N$15*INDEX(Inputs!$D$71:$T$71,MATCH($A$1,Inputs!$D$68:$T$68,0))*1000</f>
        <v>11151.9</v>
      </c>
      <c r="O265" s="25">
        <f>'[2]Table 19'!O$15*INDEX(Inputs!$D$71:$T$71,MATCH($A$1,Inputs!$D$68:$T$68,0))*1000</f>
        <v>11643.3</v>
      </c>
      <c r="P265" s="25">
        <f>'[2]Table 19'!P$15*INDEX(Inputs!$D$71:$T$71,MATCH($A$1,Inputs!$D$68:$T$68,0))*1000</f>
        <v>9796.9500000000007</v>
      </c>
      <c r="Q265" s="25">
        <f>'[2]Table 19'!Q$15*INDEX(Inputs!$D$71:$T$71,MATCH($A$1,Inputs!$D$68:$T$68,0))*1000</f>
        <v>8009.1</v>
      </c>
      <c r="R265" s="25">
        <f>'[2]Table 19'!R$15*INDEX(Inputs!$D$71:$T$71,MATCH($A$1,Inputs!$D$68:$T$68,0))*1000</f>
        <v>7066.35</v>
      </c>
      <c r="S265" s="25">
        <f>'[2]Table 19'!S$15*INDEX(Inputs!$D$71:$T$71,MATCH($A$1,Inputs!$D$68:$T$68,0))*1000</f>
        <v>4876.2</v>
      </c>
      <c r="T265" s="25">
        <f>'[2]Table 19'!T$15*INDEX(Inputs!$D$71:$T$71,MATCH($A$1,Inputs!$D$68:$T$68,0))*1000</f>
        <v>5045.3999999999996</v>
      </c>
      <c r="U265" s="25">
        <f>'[2]Table 19'!U$15*INDEX(Inputs!$D$71:$T$71,MATCH($A$1,Inputs!$D$68:$T$68,0))*1000</f>
        <v>5739.3</v>
      </c>
      <c r="V265" s="25">
        <f>'[2]Table 19'!V$15*INDEX(Inputs!$D$71:$T$71,MATCH($A$1,Inputs!$D$68:$T$68,0))*1000</f>
        <v>6663.5999999999995</v>
      </c>
      <c r="W265" s="25">
        <f>'[2]Table 19'!W$15*INDEX(Inputs!$D$71:$T$71,MATCH($A$1,Inputs!$D$68:$T$68,0))*1000</f>
        <v>3972.15</v>
      </c>
      <c r="Z265" s="23" t="s">
        <v>32</v>
      </c>
    </row>
    <row r="266" spans="1:26" outlineLevel="1" x14ac:dyDescent="0.25">
      <c r="B266" s="4" t="s">
        <v>29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6" outlineLevel="1" x14ac:dyDescent="0.25">
      <c r="B267" s="16" t="s">
        <v>13</v>
      </c>
      <c r="C267" s="21">
        <f t="shared" ref="C267:W267" si="99">SUM(C257:C266)</f>
        <v>15025.500000000002</v>
      </c>
      <c r="D267" s="21">
        <f t="shared" si="99"/>
        <v>18666.449999999997</v>
      </c>
      <c r="E267" s="21">
        <f t="shared" si="99"/>
        <v>18746.099999999999</v>
      </c>
      <c r="F267" s="21">
        <f t="shared" si="99"/>
        <v>23771.7</v>
      </c>
      <c r="G267" s="21">
        <f t="shared" si="99"/>
        <v>23852.250000000004</v>
      </c>
      <c r="H267" s="21">
        <f t="shared" si="99"/>
        <v>23066.1</v>
      </c>
      <c r="I267" s="21">
        <f t="shared" si="99"/>
        <v>22692.600000000002</v>
      </c>
      <c r="J267" s="21">
        <f t="shared" si="99"/>
        <v>24891.75</v>
      </c>
      <c r="K267" s="21">
        <f t="shared" si="99"/>
        <v>22063.05</v>
      </c>
      <c r="L267" s="21">
        <f t="shared" si="99"/>
        <v>21153.15</v>
      </c>
      <c r="M267" s="21">
        <f t="shared" si="99"/>
        <v>21951</v>
      </c>
      <c r="N267" s="21">
        <f t="shared" si="99"/>
        <v>15920.55</v>
      </c>
      <c r="O267" s="21">
        <f t="shared" si="99"/>
        <v>16463.25</v>
      </c>
      <c r="P267" s="21">
        <f t="shared" si="99"/>
        <v>14638.95</v>
      </c>
      <c r="Q267" s="21">
        <f t="shared" si="99"/>
        <v>12750.75</v>
      </c>
      <c r="R267" s="21">
        <f t="shared" si="99"/>
        <v>13153.5</v>
      </c>
      <c r="S267" s="21">
        <f t="shared" si="99"/>
        <v>11464.65</v>
      </c>
      <c r="T267" s="21">
        <f t="shared" si="99"/>
        <v>11304.45</v>
      </c>
      <c r="U267" s="21">
        <f t="shared" si="99"/>
        <v>12129.75</v>
      </c>
      <c r="V267" s="21">
        <f t="shared" si="99"/>
        <v>14566.949999999999</v>
      </c>
      <c r="W267" s="21">
        <f t="shared" si="99"/>
        <v>12548.25</v>
      </c>
    </row>
    <row r="268" spans="1:26" outlineLevel="1" x14ac:dyDescent="0.25">
      <c r="A268" s="3" t="s">
        <v>8</v>
      </c>
      <c r="B268" s="29" t="s">
        <v>46</v>
      </c>
      <c r="C268" s="28">
        <f>IFERROR(C267/C247/1000,0)</f>
        <v>1.5190786913692957E-3</v>
      </c>
      <c r="D268" s="28">
        <f t="shared" ref="D268:W268" si="100">IFERROR(D267/D247/1000,0)</f>
        <v>1.7130915507117699E-3</v>
      </c>
      <c r="E268" s="28">
        <f t="shared" si="100"/>
        <v>1.4299732963407069E-3</v>
      </c>
      <c r="F268" s="28">
        <f t="shared" si="100"/>
        <v>1.3691002207215171E-3</v>
      </c>
      <c r="G268" s="28">
        <f t="shared" si="100"/>
        <v>1.5360536103498725E-3</v>
      </c>
      <c r="H268" s="28">
        <f t="shared" si="100"/>
        <v>1.4604824921945253E-3</v>
      </c>
      <c r="I268" s="28">
        <f t="shared" si="100"/>
        <v>1.286007899049033E-3</v>
      </c>
      <c r="J268" s="28">
        <f t="shared" si="100"/>
        <v>1.4756700398517782E-3</v>
      </c>
      <c r="K268" s="28">
        <f t="shared" si="100"/>
        <v>1.4867258906431557E-3</v>
      </c>
      <c r="L268" s="28">
        <f t="shared" si="100"/>
        <v>1.646732666633164E-3</v>
      </c>
      <c r="M268" s="28">
        <f t="shared" si="100"/>
        <v>1.6820661476310585E-3</v>
      </c>
      <c r="N268" s="28">
        <f t="shared" si="100"/>
        <v>1.4879856440990975E-3</v>
      </c>
      <c r="O268" s="28">
        <f t="shared" si="100"/>
        <v>1.3991931806782846E-3</v>
      </c>
      <c r="P268" s="28">
        <f t="shared" si="100"/>
        <v>1.3074759932726909E-3</v>
      </c>
      <c r="Q268" s="28">
        <f t="shared" si="100"/>
        <v>1.1838279258940976E-3</v>
      </c>
      <c r="R268" s="28">
        <f t="shared" si="100"/>
        <v>1.0689535743943382E-3</v>
      </c>
      <c r="S268" s="28">
        <f t="shared" si="100"/>
        <v>9.3688124600489558E-4</v>
      </c>
      <c r="T268" s="28">
        <f t="shared" si="100"/>
        <v>1.0031479129872086E-3</v>
      </c>
      <c r="U268" s="28">
        <f t="shared" si="100"/>
        <v>1.0321874076276653E-3</v>
      </c>
      <c r="V268" s="28">
        <f t="shared" si="100"/>
        <v>1.1719436616523876E-3</v>
      </c>
      <c r="W268" s="28">
        <f t="shared" si="100"/>
        <v>1.0421439483818877E-3</v>
      </c>
    </row>
    <row r="269" spans="1:26" outlineLevel="1" x14ac:dyDescent="0.25"/>
    <row r="270" spans="1:26" outlineLevel="1" x14ac:dyDescent="0.25">
      <c r="B270" s="4" t="s">
        <v>23</v>
      </c>
      <c r="C270" s="12">
        <f t="shared" ref="C270:W270" si="101">IFERROR(C257/C267,0)</f>
        <v>0</v>
      </c>
      <c r="D270" s="12">
        <f t="shared" si="101"/>
        <v>0</v>
      </c>
      <c r="E270" s="12">
        <f t="shared" si="101"/>
        <v>0</v>
      </c>
      <c r="F270" s="12">
        <f t="shared" si="101"/>
        <v>0</v>
      </c>
      <c r="G270" s="12">
        <f t="shared" si="101"/>
        <v>0</v>
      </c>
      <c r="H270" s="12">
        <f t="shared" si="101"/>
        <v>0</v>
      </c>
      <c r="I270" s="12">
        <f t="shared" si="101"/>
        <v>0</v>
      </c>
      <c r="J270" s="12">
        <f t="shared" si="101"/>
        <v>0</v>
      </c>
      <c r="K270" s="12">
        <f t="shared" si="101"/>
        <v>0</v>
      </c>
      <c r="L270" s="12">
        <f t="shared" si="101"/>
        <v>0</v>
      </c>
      <c r="M270" s="12">
        <f t="shared" si="101"/>
        <v>0</v>
      </c>
      <c r="N270" s="12">
        <f t="shared" si="101"/>
        <v>0</v>
      </c>
      <c r="O270" s="12">
        <f t="shared" si="101"/>
        <v>0</v>
      </c>
      <c r="P270" s="12">
        <f t="shared" si="101"/>
        <v>0</v>
      </c>
      <c r="Q270" s="12">
        <f t="shared" si="101"/>
        <v>0</v>
      </c>
      <c r="R270" s="12">
        <f t="shared" si="101"/>
        <v>0</v>
      </c>
      <c r="S270" s="12">
        <f t="shared" si="101"/>
        <v>0</v>
      </c>
      <c r="T270" s="12">
        <f t="shared" si="101"/>
        <v>0</v>
      </c>
      <c r="U270" s="12">
        <f t="shared" si="101"/>
        <v>0</v>
      </c>
      <c r="V270" s="12">
        <f t="shared" si="101"/>
        <v>0</v>
      </c>
      <c r="W270" s="12">
        <f t="shared" si="101"/>
        <v>0</v>
      </c>
    </row>
    <row r="271" spans="1:26" outlineLevel="1" x14ac:dyDescent="0.25">
      <c r="B271" s="4" t="s">
        <v>24</v>
      </c>
      <c r="C271" s="12">
        <f t="shared" ref="C271:W271" si="102">IFERROR(C258/C267,0)</f>
        <v>0</v>
      </c>
      <c r="D271" s="12">
        <f t="shared" si="102"/>
        <v>0</v>
      </c>
      <c r="E271" s="12">
        <f t="shared" si="102"/>
        <v>0</v>
      </c>
      <c r="F271" s="12">
        <f t="shared" si="102"/>
        <v>0</v>
      </c>
      <c r="G271" s="12">
        <f t="shared" si="102"/>
        <v>0</v>
      </c>
      <c r="H271" s="12">
        <f t="shared" si="102"/>
        <v>0</v>
      </c>
      <c r="I271" s="12">
        <f t="shared" si="102"/>
        <v>0</v>
      </c>
      <c r="J271" s="12">
        <f t="shared" si="102"/>
        <v>0</v>
      </c>
      <c r="K271" s="12">
        <f t="shared" si="102"/>
        <v>0</v>
      </c>
      <c r="L271" s="12">
        <f t="shared" si="102"/>
        <v>0</v>
      </c>
      <c r="M271" s="12">
        <f t="shared" si="102"/>
        <v>0</v>
      </c>
      <c r="N271" s="12">
        <f t="shared" si="102"/>
        <v>0</v>
      </c>
      <c r="O271" s="12">
        <f t="shared" si="102"/>
        <v>0</v>
      </c>
      <c r="P271" s="12">
        <f t="shared" si="102"/>
        <v>0</v>
      </c>
      <c r="Q271" s="12">
        <f t="shared" si="102"/>
        <v>0</v>
      </c>
      <c r="R271" s="12">
        <f t="shared" si="102"/>
        <v>0</v>
      </c>
      <c r="S271" s="12">
        <f t="shared" si="102"/>
        <v>0</v>
      </c>
      <c r="T271" s="12">
        <f t="shared" si="102"/>
        <v>0</v>
      </c>
      <c r="U271" s="12">
        <f t="shared" si="102"/>
        <v>0</v>
      </c>
      <c r="V271" s="12">
        <f t="shared" si="102"/>
        <v>0</v>
      </c>
      <c r="W271" s="12">
        <f t="shared" si="102"/>
        <v>0</v>
      </c>
    </row>
    <row r="272" spans="1:26" outlineLevel="1" x14ac:dyDescent="0.25">
      <c r="B272" s="4" t="s">
        <v>21</v>
      </c>
      <c r="C272" s="12">
        <f t="shared" ref="C272:W272" si="103">IFERROR(C259/C267,0)</f>
        <v>0.43000898472596583</v>
      </c>
      <c r="D272" s="12">
        <f t="shared" si="103"/>
        <v>0.41927629517128329</v>
      </c>
      <c r="E272" s="12">
        <f t="shared" si="103"/>
        <v>0.46370445052570936</v>
      </c>
      <c r="F272" s="12">
        <f t="shared" si="103"/>
        <v>0.29826221936167796</v>
      </c>
      <c r="G272" s="12">
        <f t="shared" si="103"/>
        <v>0.30565041033864726</v>
      </c>
      <c r="H272" s="12">
        <f t="shared" si="103"/>
        <v>0.29858753755511336</v>
      </c>
      <c r="I272" s="12">
        <f t="shared" si="103"/>
        <v>0.30663520266518596</v>
      </c>
      <c r="J272" s="12">
        <f t="shared" si="103"/>
        <v>0.23895869113260418</v>
      </c>
      <c r="K272" s="12">
        <f t="shared" si="103"/>
        <v>0.2915213445103918</v>
      </c>
      <c r="L272" s="12">
        <f t="shared" si="103"/>
        <v>0.23058267917544195</v>
      </c>
      <c r="M272" s="12">
        <f t="shared" si="103"/>
        <v>0.22843378433784339</v>
      </c>
      <c r="N272" s="12">
        <f t="shared" si="103"/>
        <v>0.29952796856892505</v>
      </c>
      <c r="O272" s="12">
        <f t="shared" si="103"/>
        <v>0.29277026103594372</v>
      </c>
      <c r="P272" s="12">
        <f t="shared" si="103"/>
        <v>0.33076142756140298</v>
      </c>
      <c r="Q272" s="12">
        <f t="shared" si="103"/>
        <v>0.37187224280924658</v>
      </c>
      <c r="R272" s="12">
        <f t="shared" si="103"/>
        <v>0.46277796784125896</v>
      </c>
      <c r="S272" s="12">
        <f t="shared" si="103"/>
        <v>0.57467519723672333</v>
      </c>
      <c r="T272" s="12">
        <f t="shared" si="103"/>
        <v>0.55368018789060947</v>
      </c>
      <c r="U272" s="12">
        <f t="shared" si="103"/>
        <v>0.52684103134854388</v>
      </c>
      <c r="V272" s="12">
        <f t="shared" si="103"/>
        <v>0.54255352012603875</v>
      </c>
      <c r="W272" s="12">
        <f t="shared" si="103"/>
        <v>0.68344988344988344</v>
      </c>
    </row>
    <row r="273" spans="1:26" outlineLevel="1" x14ac:dyDescent="0.25">
      <c r="B273" s="4" t="s">
        <v>26</v>
      </c>
      <c r="C273" s="12">
        <f t="shared" ref="C273:W273" si="104">IFERROR(C260/C267,0)</f>
        <v>0</v>
      </c>
      <c r="D273" s="12">
        <f t="shared" si="104"/>
        <v>0</v>
      </c>
      <c r="E273" s="12">
        <f t="shared" si="104"/>
        <v>0</v>
      </c>
      <c r="F273" s="12">
        <f t="shared" si="104"/>
        <v>0</v>
      </c>
      <c r="G273" s="12">
        <f t="shared" si="104"/>
        <v>0</v>
      </c>
      <c r="H273" s="12">
        <f t="shared" si="104"/>
        <v>0</v>
      </c>
      <c r="I273" s="12">
        <f t="shared" si="104"/>
        <v>0</v>
      </c>
      <c r="J273" s="12">
        <f t="shared" si="104"/>
        <v>0</v>
      </c>
      <c r="K273" s="12">
        <f t="shared" si="104"/>
        <v>0</v>
      </c>
      <c r="L273" s="12">
        <f t="shared" si="104"/>
        <v>0</v>
      </c>
      <c r="M273" s="12">
        <f t="shared" si="104"/>
        <v>0</v>
      </c>
      <c r="N273" s="12">
        <f t="shared" si="104"/>
        <v>0</v>
      </c>
      <c r="O273" s="12">
        <f t="shared" si="104"/>
        <v>0</v>
      </c>
      <c r="P273" s="12">
        <f t="shared" si="104"/>
        <v>0</v>
      </c>
      <c r="Q273" s="12">
        <f t="shared" si="104"/>
        <v>0</v>
      </c>
      <c r="R273" s="12">
        <f t="shared" si="104"/>
        <v>0</v>
      </c>
      <c r="S273" s="12">
        <f t="shared" si="104"/>
        <v>0</v>
      </c>
      <c r="T273" s="12">
        <f t="shared" si="104"/>
        <v>0</v>
      </c>
      <c r="U273" s="12">
        <f t="shared" si="104"/>
        <v>0</v>
      </c>
      <c r="V273" s="12">
        <f t="shared" si="104"/>
        <v>0</v>
      </c>
      <c r="W273" s="12">
        <f t="shared" si="104"/>
        <v>0</v>
      </c>
    </row>
    <row r="274" spans="1:26" outlineLevel="1" x14ac:dyDescent="0.25">
      <c r="B274" s="4" t="s">
        <v>25</v>
      </c>
      <c r="C274" s="12">
        <f t="shared" ref="C274:W274" si="105">IFERROR(C261/C267,0)</f>
        <v>0</v>
      </c>
      <c r="D274" s="12">
        <f t="shared" si="105"/>
        <v>0</v>
      </c>
      <c r="E274" s="12">
        <f t="shared" si="105"/>
        <v>0</v>
      </c>
      <c r="F274" s="12">
        <f t="shared" si="105"/>
        <v>0</v>
      </c>
      <c r="G274" s="12">
        <f t="shared" si="105"/>
        <v>0</v>
      </c>
      <c r="H274" s="12">
        <f t="shared" si="105"/>
        <v>0</v>
      </c>
      <c r="I274" s="12">
        <f t="shared" si="105"/>
        <v>0</v>
      </c>
      <c r="J274" s="12">
        <f t="shared" si="105"/>
        <v>0</v>
      </c>
      <c r="K274" s="12">
        <f t="shared" si="105"/>
        <v>0</v>
      </c>
      <c r="L274" s="12">
        <f t="shared" si="105"/>
        <v>0</v>
      </c>
      <c r="M274" s="12">
        <f t="shared" si="105"/>
        <v>0</v>
      </c>
      <c r="N274" s="12">
        <f t="shared" si="105"/>
        <v>0</v>
      </c>
      <c r="O274" s="12">
        <f t="shared" si="105"/>
        <v>0</v>
      </c>
      <c r="P274" s="12">
        <f t="shared" si="105"/>
        <v>0</v>
      </c>
      <c r="Q274" s="12">
        <f t="shared" si="105"/>
        <v>0</v>
      </c>
      <c r="R274" s="12">
        <f t="shared" si="105"/>
        <v>0</v>
      </c>
      <c r="S274" s="12">
        <f t="shared" si="105"/>
        <v>0</v>
      </c>
      <c r="T274" s="12">
        <f t="shared" si="105"/>
        <v>0</v>
      </c>
      <c r="U274" s="12">
        <f t="shared" si="105"/>
        <v>0</v>
      </c>
      <c r="V274" s="12">
        <f t="shared" si="105"/>
        <v>0</v>
      </c>
      <c r="W274" s="12">
        <f t="shared" si="105"/>
        <v>0</v>
      </c>
    </row>
    <row r="275" spans="1:26" outlineLevel="1" x14ac:dyDescent="0.25">
      <c r="B275" s="4" t="s">
        <v>0</v>
      </c>
      <c r="C275" s="12">
        <f t="shared" ref="C275:W275" si="106">IFERROR(C262/C267,0)</f>
        <v>0</v>
      </c>
      <c r="D275" s="12">
        <f t="shared" si="106"/>
        <v>0</v>
      </c>
      <c r="E275" s="12">
        <f t="shared" si="106"/>
        <v>0</v>
      </c>
      <c r="F275" s="12">
        <f t="shared" si="106"/>
        <v>0</v>
      </c>
      <c r="G275" s="12">
        <f t="shared" si="106"/>
        <v>0</v>
      </c>
      <c r="H275" s="12">
        <f t="shared" si="106"/>
        <v>0</v>
      </c>
      <c r="I275" s="12">
        <f t="shared" si="106"/>
        <v>0</v>
      </c>
      <c r="J275" s="12">
        <f t="shared" si="106"/>
        <v>0</v>
      </c>
      <c r="K275" s="12">
        <f t="shared" si="106"/>
        <v>0</v>
      </c>
      <c r="L275" s="12">
        <f t="shared" si="106"/>
        <v>0</v>
      </c>
      <c r="M275" s="12">
        <f t="shared" si="106"/>
        <v>0</v>
      </c>
      <c r="N275" s="12">
        <f t="shared" si="106"/>
        <v>0</v>
      </c>
      <c r="O275" s="12">
        <f t="shared" si="106"/>
        <v>0</v>
      </c>
      <c r="P275" s="12">
        <f t="shared" si="106"/>
        <v>0</v>
      </c>
      <c r="Q275" s="12">
        <f t="shared" si="106"/>
        <v>0</v>
      </c>
      <c r="R275" s="12">
        <f t="shared" si="106"/>
        <v>0</v>
      </c>
      <c r="S275" s="12">
        <f t="shared" si="106"/>
        <v>0</v>
      </c>
      <c r="T275" s="12">
        <f t="shared" si="106"/>
        <v>0</v>
      </c>
      <c r="U275" s="12">
        <f t="shared" si="106"/>
        <v>0</v>
      </c>
      <c r="V275" s="12">
        <f t="shared" si="106"/>
        <v>0</v>
      </c>
      <c r="W275" s="12">
        <f t="shared" si="106"/>
        <v>0</v>
      </c>
    </row>
    <row r="276" spans="1:26" outlineLevel="1" x14ac:dyDescent="0.25">
      <c r="B276" s="4" t="s">
        <v>27</v>
      </c>
      <c r="C276" s="12">
        <f t="shared" ref="C276:W276" si="107">IFERROR(C263/C267,0)</f>
        <v>0</v>
      </c>
      <c r="D276" s="12">
        <f t="shared" si="107"/>
        <v>0</v>
      </c>
      <c r="E276" s="12">
        <f t="shared" si="107"/>
        <v>0</v>
      </c>
      <c r="F276" s="12">
        <f t="shared" si="107"/>
        <v>0</v>
      </c>
      <c r="G276" s="12">
        <f t="shared" si="107"/>
        <v>0</v>
      </c>
      <c r="H276" s="12">
        <f t="shared" si="107"/>
        <v>0</v>
      </c>
      <c r="I276" s="12">
        <f t="shared" si="107"/>
        <v>0</v>
      </c>
      <c r="J276" s="12">
        <f t="shared" si="107"/>
        <v>0</v>
      </c>
      <c r="K276" s="12">
        <f t="shared" si="107"/>
        <v>0</v>
      </c>
      <c r="L276" s="12">
        <f t="shared" si="107"/>
        <v>0</v>
      </c>
      <c r="M276" s="12">
        <f t="shared" si="107"/>
        <v>0</v>
      </c>
      <c r="N276" s="12">
        <f t="shared" si="107"/>
        <v>0</v>
      </c>
      <c r="O276" s="12">
        <f t="shared" si="107"/>
        <v>0</v>
      </c>
      <c r="P276" s="12">
        <f t="shared" si="107"/>
        <v>0</v>
      </c>
      <c r="Q276" s="12">
        <f t="shared" si="107"/>
        <v>0</v>
      </c>
      <c r="R276" s="12">
        <f t="shared" si="107"/>
        <v>0</v>
      </c>
      <c r="S276" s="12">
        <f t="shared" si="107"/>
        <v>0</v>
      </c>
      <c r="T276" s="12">
        <f t="shared" si="107"/>
        <v>0</v>
      </c>
      <c r="U276" s="12">
        <f t="shared" si="107"/>
        <v>0</v>
      </c>
      <c r="V276" s="12">
        <f t="shared" si="107"/>
        <v>0</v>
      </c>
      <c r="W276" s="12">
        <f t="shared" si="107"/>
        <v>0</v>
      </c>
    </row>
    <row r="277" spans="1:26" outlineLevel="1" x14ac:dyDescent="0.25">
      <c r="B277" s="4" t="s">
        <v>28</v>
      </c>
      <c r="C277" s="12">
        <f t="shared" ref="C277:W277" si="108">IFERROR(C264/C267,0)</f>
        <v>0</v>
      </c>
      <c r="D277" s="12">
        <f t="shared" si="108"/>
        <v>0</v>
      </c>
      <c r="E277" s="12">
        <f t="shared" si="108"/>
        <v>0</v>
      </c>
      <c r="F277" s="12">
        <f t="shared" si="108"/>
        <v>0</v>
      </c>
      <c r="G277" s="12">
        <f t="shared" si="108"/>
        <v>0</v>
      </c>
      <c r="H277" s="12">
        <f t="shared" si="108"/>
        <v>0</v>
      </c>
      <c r="I277" s="12">
        <f t="shared" si="108"/>
        <v>0</v>
      </c>
      <c r="J277" s="12">
        <f t="shared" si="108"/>
        <v>0</v>
      </c>
      <c r="K277" s="12">
        <f t="shared" si="108"/>
        <v>0</v>
      </c>
      <c r="L277" s="12">
        <f t="shared" si="108"/>
        <v>0</v>
      </c>
      <c r="M277" s="12">
        <f t="shared" si="108"/>
        <v>0</v>
      </c>
      <c r="N277" s="12">
        <f t="shared" si="108"/>
        <v>0</v>
      </c>
      <c r="O277" s="12">
        <f t="shared" si="108"/>
        <v>0</v>
      </c>
      <c r="P277" s="12">
        <f t="shared" si="108"/>
        <v>0</v>
      </c>
      <c r="Q277" s="12">
        <f t="shared" si="108"/>
        <v>0</v>
      </c>
      <c r="R277" s="12">
        <f t="shared" si="108"/>
        <v>0</v>
      </c>
      <c r="S277" s="12">
        <f t="shared" si="108"/>
        <v>0</v>
      </c>
      <c r="T277" s="12">
        <f t="shared" si="108"/>
        <v>0</v>
      </c>
      <c r="U277" s="12">
        <f t="shared" si="108"/>
        <v>0</v>
      </c>
      <c r="V277" s="12">
        <f t="shared" si="108"/>
        <v>0</v>
      </c>
      <c r="W277" s="12">
        <f t="shared" si="108"/>
        <v>0</v>
      </c>
    </row>
    <row r="278" spans="1:26" outlineLevel="1" x14ac:dyDescent="0.25">
      <c r="B278" s="4" t="s">
        <v>22</v>
      </c>
      <c r="C278" s="12">
        <f t="shared" ref="C278:W278" si="109">IFERROR(C265/C267,0)</f>
        <v>0.56999101527403417</v>
      </c>
      <c r="D278" s="12">
        <f t="shared" si="109"/>
        <v>0.58072370482871682</v>
      </c>
      <c r="E278" s="12">
        <f t="shared" si="109"/>
        <v>0.5362955494742907</v>
      </c>
      <c r="F278" s="12">
        <f t="shared" si="109"/>
        <v>0.70173778063832204</v>
      </c>
      <c r="G278" s="12">
        <f t="shared" si="109"/>
        <v>0.69434958966135274</v>
      </c>
      <c r="H278" s="12">
        <f t="shared" si="109"/>
        <v>0.70141246244488675</v>
      </c>
      <c r="I278" s="12">
        <f t="shared" si="109"/>
        <v>0.69336479733481404</v>
      </c>
      <c r="J278" s="12">
        <f t="shared" si="109"/>
        <v>0.76104130886739585</v>
      </c>
      <c r="K278" s="12">
        <f t="shared" si="109"/>
        <v>0.7084786554896082</v>
      </c>
      <c r="L278" s="12">
        <f t="shared" si="109"/>
        <v>0.76941732082455805</v>
      </c>
      <c r="M278" s="12">
        <f t="shared" si="109"/>
        <v>0.77156621566215666</v>
      </c>
      <c r="N278" s="12">
        <f t="shared" si="109"/>
        <v>0.70047203143107495</v>
      </c>
      <c r="O278" s="12">
        <f t="shared" si="109"/>
        <v>0.70722973896405628</v>
      </c>
      <c r="P278" s="12">
        <f t="shared" si="109"/>
        <v>0.66923857243859708</v>
      </c>
      <c r="Q278" s="12">
        <f t="shared" si="109"/>
        <v>0.62812775719075353</v>
      </c>
      <c r="R278" s="12">
        <f t="shared" si="109"/>
        <v>0.53722203215874109</v>
      </c>
      <c r="S278" s="12">
        <f t="shared" si="109"/>
        <v>0.42532480276327667</v>
      </c>
      <c r="T278" s="12">
        <f t="shared" si="109"/>
        <v>0.44631981210939048</v>
      </c>
      <c r="U278" s="12">
        <f t="shared" si="109"/>
        <v>0.47315896865145612</v>
      </c>
      <c r="V278" s="12">
        <f t="shared" si="109"/>
        <v>0.45744647987396125</v>
      </c>
      <c r="W278" s="12">
        <f t="shared" si="109"/>
        <v>0.31655011655011656</v>
      </c>
    </row>
    <row r="279" spans="1:26" outlineLevel="1" x14ac:dyDescent="0.25">
      <c r="B279" s="4" t="s">
        <v>29</v>
      </c>
      <c r="C279" s="12">
        <f t="shared" ref="C279:W279" si="110">IFERROR(C266/C267,0)</f>
        <v>0</v>
      </c>
      <c r="D279" s="12">
        <f t="shared" si="110"/>
        <v>0</v>
      </c>
      <c r="E279" s="12">
        <f t="shared" si="110"/>
        <v>0</v>
      </c>
      <c r="F279" s="12">
        <f t="shared" si="110"/>
        <v>0</v>
      </c>
      <c r="G279" s="12">
        <f t="shared" si="110"/>
        <v>0</v>
      </c>
      <c r="H279" s="12">
        <f t="shared" si="110"/>
        <v>0</v>
      </c>
      <c r="I279" s="12">
        <f t="shared" si="110"/>
        <v>0</v>
      </c>
      <c r="J279" s="12">
        <f t="shared" si="110"/>
        <v>0</v>
      </c>
      <c r="K279" s="12">
        <f t="shared" si="110"/>
        <v>0</v>
      </c>
      <c r="L279" s="12">
        <f t="shared" si="110"/>
        <v>0</v>
      </c>
      <c r="M279" s="12">
        <f t="shared" si="110"/>
        <v>0</v>
      </c>
      <c r="N279" s="12">
        <f t="shared" si="110"/>
        <v>0</v>
      </c>
      <c r="O279" s="12">
        <f t="shared" si="110"/>
        <v>0</v>
      </c>
      <c r="P279" s="12">
        <f t="shared" si="110"/>
        <v>0</v>
      </c>
      <c r="Q279" s="12">
        <f t="shared" si="110"/>
        <v>0</v>
      </c>
      <c r="R279" s="12">
        <f t="shared" si="110"/>
        <v>0</v>
      </c>
      <c r="S279" s="12">
        <f t="shared" si="110"/>
        <v>0</v>
      </c>
      <c r="T279" s="12">
        <f t="shared" si="110"/>
        <v>0</v>
      </c>
      <c r="U279" s="12">
        <f t="shared" si="110"/>
        <v>0</v>
      </c>
      <c r="V279" s="12">
        <f t="shared" si="110"/>
        <v>0</v>
      </c>
      <c r="W279" s="12">
        <f t="shared" si="110"/>
        <v>0</v>
      </c>
    </row>
    <row r="282" spans="1:26" s="34" customFormat="1" x14ac:dyDescent="0.25">
      <c r="A282" s="33" t="s">
        <v>50</v>
      </c>
    </row>
    <row r="283" spans="1:26" outlineLevel="1" x14ac:dyDescent="0.25">
      <c r="B283" s="9" t="s">
        <v>5</v>
      </c>
      <c r="C283" s="14"/>
    </row>
    <row r="284" spans="1:26" outlineLevel="1" x14ac:dyDescent="0.25">
      <c r="B284" s="16" t="s">
        <v>8</v>
      </c>
    </row>
    <row r="285" spans="1:26" outlineLevel="1" x14ac:dyDescent="0.25">
      <c r="B285" s="10" t="s">
        <v>10</v>
      </c>
      <c r="C285" s="5">
        <f>C$290*CAN!C291</f>
        <v>140.61728834564983</v>
      </c>
      <c r="D285" s="5">
        <f>D$290*CAN!D291</f>
        <v>116.65855609749947</v>
      </c>
      <c r="E285" s="5">
        <f>E$290*CAN!E291</f>
        <v>136.4597686708575</v>
      </c>
      <c r="F285" s="5">
        <f>F$290*CAN!F291</f>
        <v>106.04267735151099</v>
      </c>
      <c r="G285" s="5">
        <f>G$290*CAN!G291</f>
        <v>111.86596409666546</v>
      </c>
      <c r="H285" s="5">
        <f>H$290*CAN!H291</f>
        <v>117.68345547104154</v>
      </c>
      <c r="I285" s="5">
        <f>I$290*CAN!I291</f>
        <v>120.43884754471053</v>
      </c>
      <c r="J285" s="5">
        <f>J$290*CAN!J291</f>
        <v>112.01186950745449</v>
      </c>
      <c r="K285" s="5">
        <f>K$290*CAN!K291</f>
        <v>111.99402199428539</v>
      </c>
      <c r="L285" s="5">
        <f>L$290*CAN!L291</f>
        <v>98.431982997178622</v>
      </c>
      <c r="M285" s="5">
        <f>M$290*CAN!M291</f>
        <v>135.55841856201951</v>
      </c>
      <c r="N285" s="5">
        <f>N$290*CAN!N291</f>
        <v>147.38237503688089</v>
      </c>
      <c r="O285" s="5">
        <f>O$290*CAN!O291</f>
        <v>115.90127780984344</v>
      </c>
      <c r="P285" s="5">
        <f>P$290*CAN!P291</f>
        <v>115.0276855745588</v>
      </c>
      <c r="Q285" s="5">
        <f>Q$290*CAN!Q291</f>
        <v>113.84517871656253</v>
      </c>
      <c r="R285" s="5">
        <f>R$290*CAN!R291</f>
        <v>88.201567823119618</v>
      </c>
      <c r="S285" s="5">
        <f>S$290*CAN!S291</f>
        <v>93.10427894339422</v>
      </c>
      <c r="T285" s="5">
        <f>T$290*CAN!T291</f>
        <v>127.60007816013555</v>
      </c>
      <c r="U285" s="5">
        <f>U$290*CAN!U291</f>
        <v>171.65310795011177</v>
      </c>
      <c r="V285" s="5">
        <f>V$290*CAN!V291</f>
        <v>166.8579239734228</v>
      </c>
      <c r="W285" s="5">
        <f>W$290*CAN!W291</f>
        <v>146.94499176139578</v>
      </c>
      <c r="Z285" s="23"/>
    </row>
    <row r="286" spans="1:26" outlineLevel="1" x14ac:dyDescent="0.25">
      <c r="B286" s="17" t="s">
        <v>9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6" outlineLevel="1" x14ac:dyDescent="0.25">
      <c r="B287" s="10" t="s">
        <v>11</v>
      </c>
      <c r="C287" s="5">
        <f>C288/Inputs!D$7</f>
        <v>6337.0272414927576</v>
      </c>
      <c r="D287" s="5">
        <f>D288/Inputs!E$7</f>
        <v>5506.0882304693778</v>
      </c>
      <c r="E287" s="5">
        <f>E288/Inputs!F$7</f>
        <v>6033.0476480614388</v>
      </c>
      <c r="F287" s="5">
        <f>F288/Inputs!G$7</f>
        <v>5163.3754953949501</v>
      </c>
      <c r="G287" s="5">
        <f>G288/Inputs!H$7</f>
        <v>5666.5574602020233</v>
      </c>
      <c r="H287" s="5">
        <f>H288/Inputs!I$7</f>
        <v>5789.2944031458319</v>
      </c>
      <c r="I287" s="5">
        <f>I288/Inputs!J$7</f>
        <v>6421.0078103711749</v>
      </c>
      <c r="J287" s="5">
        <f>J288/Inputs!K$7</f>
        <v>7085.4551338298716</v>
      </c>
      <c r="K287" s="5">
        <f>K288/Inputs!L$7</f>
        <v>8021.2818595197978</v>
      </c>
      <c r="L287" s="5">
        <f>L288/Inputs!M$7</f>
        <v>7417.1526649569569</v>
      </c>
      <c r="M287" s="5">
        <f>M288/Inputs!N$7</f>
        <v>8859.8542816750851</v>
      </c>
      <c r="N287" s="5">
        <f>N288/Inputs!O$7</f>
        <v>9802.1598839564831</v>
      </c>
      <c r="O287" s="5">
        <f>O288/Inputs!P$7</f>
        <v>7921.4361636296808</v>
      </c>
      <c r="P287" s="5">
        <f>P288/Inputs!Q$7</f>
        <v>7890.6509837489566</v>
      </c>
      <c r="Q287" s="5">
        <f>Q288/Inputs!R$7</f>
        <v>7987.299188357747</v>
      </c>
      <c r="R287" s="5">
        <f>R288/Inputs!S$7</f>
        <v>6784.0535279900832</v>
      </c>
      <c r="S287" s="5">
        <f>S288/Inputs!T$7</f>
        <v>7042.7043280615435</v>
      </c>
      <c r="T287" s="5">
        <f>T288/Inputs!U$7</f>
        <v>8692.8129739038377</v>
      </c>
      <c r="U287" s="5">
        <f>U288/Inputs!V$7</f>
        <v>11683.926356475125</v>
      </c>
      <c r="V287" s="5">
        <f>V288/Inputs!W$7</f>
        <v>11947.900883305048</v>
      </c>
      <c r="W287" s="5">
        <f>W288/Inputs!X$7</f>
        <v>3697.6871592181978</v>
      </c>
      <c r="Z287" s="23"/>
    </row>
    <row r="288" spans="1:26" outlineLevel="1" x14ac:dyDescent="0.25">
      <c r="B288" s="10" t="s">
        <v>12</v>
      </c>
      <c r="C288" s="5">
        <f>C$290*CAN!C292</f>
        <v>633.70272414927581</v>
      </c>
      <c r="D288" s="5">
        <f>D$290*CAN!D292</f>
        <v>550.6088230469378</v>
      </c>
      <c r="E288" s="5">
        <f>E$290*CAN!E292</f>
        <v>603.30476480614391</v>
      </c>
      <c r="F288" s="5">
        <f>F$290*CAN!F292</f>
        <v>516.33754953949506</v>
      </c>
      <c r="G288" s="5">
        <f>G$290*CAN!G292</f>
        <v>566.6557460202024</v>
      </c>
      <c r="H288" s="5">
        <f>H$290*CAN!H292</f>
        <v>578.92944031458319</v>
      </c>
      <c r="I288" s="5">
        <f>I$290*CAN!I292</f>
        <v>642.10078103711749</v>
      </c>
      <c r="J288" s="5">
        <f>J$290*CAN!J292</f>
        <v>708.54551338298722</v>
      </c>
      <c r="K288" s="5">
        <f>K$290*CAN!K292</f>
        <v>802.12818595197984</v>
      </c>
      <c r="L288" s="5">
        <f>L$290*CAN!L292</f>
        <v>741.71526649569569</v>
      </c>
      <c r="M288" s="5">
        <f>M$290*CAN!M292</f>
        <v>885.98542816750864</v>
      </c>
      <c r="N288" s="5">
        <f>N$290*CAN!N292</f>
        <v>980.21598839564831</v>
      </c>
      <c r="O288" s="5">
        <f>O$290*CAN!O292</f>
        <v>792.14361636296815</v>
      </c>
      <c r="P288" s="5">
        <f>P$290*CAN!P292</f>
        <v>789.06509837489568</v>
      </c>
      <c r="Q288" s="5">
        <f>Q$290*CAN!Q292</f>
        <v>798.7299188357747</v>
      </c>
      <c r="R288" s="5">
        <f>R$290*CAN!R292</f>
        <v>678.40535279900837</v>
      </c>
      <c r="S288" s="5">
        <f>S$290*CAN!S292</f>
        <v>704.27043280615442</v>
      </c>
      <c r="T288" s="5">
        <f>T$290*CAN!T292</f>
        <v>869.28129739038388</v>
      </c>
      <c r="U288" s="5">
        <f>U$290*CAN!U292</f>
        <v>1168.3926356475126</v>
      </c>
      <c r="V288" s="5">
        <f>V$290*CAN!V292</f>
        <v>1194.7900883305049</v>
      </c>
      <c r="W288" s="5">
        <f>W$290*CAN!W292</f>
        <v>369.76871592181982</v>
      </c>
      <c r="Y288" s="1" t="s">
        <v>59</v>
      </c>
    </row>
    <row r="289" spans="2:26" outlineLevel="1" x14ac:dyDescent="0.25">
      <c r="B289" s="16" t="s">
        <v>13</v>
      </c>
    </row>
    <row r="290" spans="2:26" outlineLevel="1" x14ac:dyDescent="0.25">
      <c r="B290" s="10" t="s">
        <v>10</v>
      </c>
      <c r="C290" s="5">
        <f>C305/CAN!C306/1000</f>
        <v>774.32001249492566</v>
      </c>
      <c r="D290" s="5">
        <f>D305/CAN!D306/1000</f>
        <v>667.26737914443731</v>
      </c>
      <c r="E290" s="5">
        <f>E305/CAN!E306/1000</f>
        <v>739.76453347700135</v>
      </c>
      <c r="F290" s="5">
        <f>F305/CAN!F306/1000</f>
        <v>622.38022689100603</v>
      </c>
      <c r="G290" s="5">
        <f>G305/CAN!G306/1000</f>
        <v>678.52171011686778</v>
      </c>
      <c r="H290" s="5">
        <f>H305/CAN!H306/1000</f>
        <v>696.61289578562469</v>
      </c>
      <c r="I290" s="5">
        <f>I305/CAN!I306/1000</f>
        <v>762.53962858182808</v>
      </c>
      <c r="J290" s="5">
        <f>J305/CAN!J306/1000</f>
        <v>820.55738289044166</v>
      </c>
      <c r="K290" s="5">
        <f>K305/CAN!K306/1000</f>
        <v>914.12220794626523</v>
      </c>
      <c r="L290" s="5">
        <f>L305/CAN!L306/1000</f>
        <v>840.14724949287427</v>
      </c>
      <c r="M290" s="5">
        <f>M305/CAN!M306/1000</f>
        <v>1021.5438467295282</v>
      </c>
      <c r="N290" s="5">
        <f>N305/CAN!N306/1000</f>
        <v>1127.5983634325291</v>
      </c>
      <c r="O290" s="5">
        <f>O305/CAN!O306/1000</f>
        <v>908.0448941728115</v>
      </c>
      <c r="P290" s="5">
        <f>P305/CAN!P306/1000</f>
        <v>904.09278394945454</v>
      </c>
      <c r="Q290" s="5">
        <f>Q305/CAN!Q306/1000</f>
        <v>912.5750975523373</v>
      </c>
      <c r="R290" s="5">
        <f>R305/CAN!R306/1000</f>
        <v>766.60692062212786</v>
      </c>
      <c r="S290" s="5">
        <f>S305/CAN!S306/1000</f>
        <v>797.37471174954862</v>
      </c>
      <c r="T290" s="5">
        <f>T305/CAN!T306/1000</f>
        <v>996.88137555051946</v>
      </c>
      <c r="U290" s="5">
        <f>U305/CAN!U306/1000</f>
        <v>1340.0457435976243</v>
      </c>
      <c r="V290" s="5">
        <f>V305/CAN!V306/1000</f>
        <v>1361.6480123039275</v>
      </c>
      <c r="W290" s="5">
        <f>W305/CAN!W306/1000</f>
        <v>516.7137076832156</v>
      </c>
    </row>
    <row r="291" spans="2:26" outlineLevel="1" x14ac:dyDescent="0.25">
      <c r="B291" s="18" t="s">
        <v>14</v>
      </c>
      <c r="C291" s="13">
        <f t="shared" ref="C291:W291" si="111">IFERROR(C285/C290,0)</f>
        <v>0.1816009996856065</v>
      </c>
      <c r="D291" s="13">
        <f t="shared" si="111"/>
        <v>0.17483030003216665</v>
      </c>
      <c r="E291" s="13">
        <f t="shared" si="111"/>
        <v>0.18446378880787465</v>
      </c>
      <c r="F291" s="13">
        <f t="shared" si="111"/>
        <v>0.17038246520335174</v>
      </c>
      <c r="G291" s="13">
        <f t="shared" si="111"/>
        <v>0.16486718468801506</v>
      </c>
      <c r="H291" s="13">
        <f t="shared" si="111"/>
        <v>0.16893665934553326</v>
      </c>
      <c r="I291" s="13">
        <f t="shared" si="111"/>
        <v>0.15794437827277621</v>
      </c>
      <c r="J291" s="13">
        <f t="shared" si="111"/>
        <v>0.13650705220991227</v>
      </c>
      <c r="K291" s="13">
        <f t="shared" si="111"/>
        <v>0.12251537159993024</v>
      </c>
      <c r="L291" s="13">
        <f t="shared" si="111"/>
        <v>0.11716039427206799</v>
      </c>
      <c r="M291" s="13">
        <f t="shared" si="111"/>
        <v>0.13269955958915486</v>
      </c>
      <c r="N291" s="13">
        <f t="shared" si="111"/>
        <v>0.13070467270654179</v>
      </c>
      <c r="O291" s="13">
        <f t="shared" si="111"/>
        <v>0.12763826827683927</v>
      </c>
      <c r="P291" s="13">
        <f t="shared" si="111"/>
        <v>0.12722995650078067</v>
      </c>
      <c r="Q291" s="13">
        <f t="shared" si="111"/>
        <v>0.12475157279867959</v>
      </c>
      <c r="R291" s="13">
        <f t="shared" si="111"/>
        <v>0.1150544894005666</v>
      </c>
      <c r="S291" s="13">
        <f t="shared" si="111"/>
        <v>0.11676352105412367</v>
      </c>
      <c r="T291" s="13">
        <f t="shared" si="111"/>
        <v>0.12799925978120463</v>
      </c>
      <c r="U291" s="13">
        <f t="shared" si="111"/>
        <v>0.12809496151174229</v>
      </c>
      <c r="V291" s="13">
        <f t="shared" si="111"/>
        <v>0.12254115782176103</v>
      </c>
      <c r="W291" s="13">
        <f t="shared" si="111"/>
        <v>0.28438376914800978</v>
      </c>
    </row>
    <row r="292" spans="2:26" outlineLevel="1" x14ac:dyDescent="0.25">
      <c r="B292" s="18" t="s">
        <v>15</v>
      </c>
      <c r="C292" s="13">
        <f t="shared" ref="C292:W292" si="112">IFERROR(C288/C290,0)</f>
        <v>0.8183990003143935</v>
      </c>
      <c r="D292" s="13">
        <f t="shared" si="112"/>
        <v>0.82516969996783329</v>
      </c>
      <c r="E292" s="13">
        <f t="shared" si="112"/>
        <v>0.81553621119212538</v>
      </c>
      <c r="F292" s="13">
        <f t="shared" si="112"/>
        <v>0.82961753479664835</v>
      </c>
      <c r="G292" s="13">
        <f t="shared" si="112"/>
        <v>0.83513281531198502</v>
      </c>
      <c r="H292" s="13">
        <f t="shared" si="112"/>
        <v>0.83106334065446685</v>
      </c>
      <c r="I292" s="13">
        <f t="shared" si="112"/>
        <v>0.8420556217272237</v>
      </c>
      <c r="J292" s="13">
        <f t="shared" si="112"/>
        <v>0.86349294779008778</v>
      </c>
      <c r="K292" s="13">
        <f t="shared" si="112"/>
        <v>0.8774846284000698</v>
      </c>
      <c r="L292" s="13">
        <f t="shared" si="112"/>
        <v>0.88283960572793208</v>
      </c>
      <c r="M292" s="13">
        <f t="shared" si="112"/>
        <v>0.86730044041084509</v>
      </c>
      <c r="N292" s="13">
        <f t="shared" si="112"/>
        <v>0.86929532729345826</v>
      </c>
      <c r="O292" s="13">
        <f t="shared" si="112"/>
        <v>0.87236173172316078</v>
      </c>
      <c r="P292" s="13">
        <f t="shared" si="112"/>
        <v>0.87277004349921927</v>
      </c>
      <c r="Q292" s="13">
        <f t="shared" si="112"/>
        <v>0.87524842720132034</v>
      </c>
      <c r="R292" s="13">
        <f t="shared" si="112"/>
        <v>0.8849455105994336</v>
      </c>
      <c r="S292" s="13">
        <f t="shared" si="112"/>
        <v>0.88323647894587631</v>
      </c>
      <c r="T292" s="13">
        <f t="shared" si="112"/>
        <v>0.87200074021879537</v>
      </c>
      <c r="U292" s="13">
        <f t="shared" si="112"/>
        <v>0.87190503848825773</v>
      </c>
      <c r="V292" s="13">
        <f t="shared" si="112"/>
        <v>0.87745884217823911</v>
      </c>
      <c r="W292" s="13">
        <f t="shared" si="112"/>
        <v>0.71561623085199022</v>
      </c>
    </row>
    <row r="293" spans="2:26" outlineLevel="1" x14ac:dyDescent="0.25"/>
    <row r="294" spans="2:26" outlineLevel="1" x14ac:dyDescent="0.25">
      <c r="B294" s="9" t="s">
        <v>19</v>
      </c>
      <c r="C294" s="14"/>
      <c r="S294" s="20"/>
      <c r="T294" s="20"/>
      <c r="U294" s="20"/>
      <c r="V294" s="20"/>
      <c r="W294" s="20"/>
    </row>
    <row r="295" spans="2:26" outlineLevel="1" x14ac:dyDescent="0.25">
      <c r="B295" s="4" t="s">
        <v>23</v>
      </c>
      <c r="C295" s="25">
        <f>'[2]Table 15'!C$15*INDEX(Inputs!$D$60:$T$60,MATCH($A$1,Inputs!$D$57:$T$57,0))*1000</f>
        <v>695.91300000000001</v>
      </c>
      <c r="D295" s="25">
        <f>'[2]Table 15'!D$15*INDEX(Inputs!$D$60:$T$60,MATCH($A$1,Inputs!$D$57:$T$57,0))*1000</f>
        <v>522.83879999999999</v>
      </c>
      <c r="E295" s="25">
        <f>'[2]Table 15'!E$15*INDEX(Inputs!$D$60:$T$60,MATCH($A$1,Inputs!$D$57:$T$57,0))*1000</f>
        <v>660.84659999999997</v>
      </c>
      <c r="F295" s="25">
        <f>'[2]Table 15'!F$15*INDEX(Inputs!$D$60:$T$60,MATCH($A$1,Inputs!$D$57:$T$57,0))*1000</f>
        <v>553.02449999999999</v>
      </c>
      <c r="G295" s="25">
        <f>'[2]Table 15'!G$15*INDEX(Inputs!$D$60:$T$60,MATCH($A$1,Inputs!$D$57:$T$57,0))*1000</f>
        <v>572.39339999999993</v>
      </c>
      <c r="H295" s="25">
        <f>'[2]Table 15'!H$15*INDEX(Inputs!$D$60:$T$60,MATCH($A$1,Inputs!$D$57:$T$57,0))*1000</f>
        <v>589.28099999999995</v>
      </c>
      <c r="I295" s="25">
        <f>'[2]Table 15'!I$15*INDEX(Inputs!$D$60:$T$60,MATCH($A$1,Inputs!$D$57:$T$57,0))*1000</f>
        <v>554.34239999999988</v>
      </c>
      <c r="J295" s="25">
        <f>'[2]Table 15'!J$15*INDEX(Inputs!$D$60:$T$60,MATCH($A$1,Inputs!$D$57:$T$57,0))*1000</f>
        <v>470.41559999999998</v>
      </c>
      <c r="K295" s="25">
        <f>'[2]Table 15'!K$15*INDEX(Inputs!$D$60:$T$60,MATCH($A$1,Inputs!$D$57:$T$57,0))*1000</f>
        <v>434.56319999999999</v>
      </c>
      <c r="L295" s="25">
        <f>'[2]Table 15'!L$15*INDEX(Inputs!$D$60:$T$60,MATCH($A$1,Inputs!$D$57:$T$57,0))*1000</f>
        <v>382.97070000000002</v>
      </c>
      <c r="M295" s="25">
        <f>'[2]Table 15'!M$15*INDEX(Inputs!$D$60:$T$60,MATCH($A$1,Inputs!$D$57:$T$57,0))*1000</f>
        <v>489.82439999999997</v>
      </c>
      <c r="N295" s="25">
        <f>'[2]Table 15'!N$15*INDEX(Inputs!$D$60:$T$60,MATCH($A$1,Inputs!$D$57:$T$57,0))*1000</f>
        <v>517.57679999999993</v>
      </c>
      <c r="O295" s="25">
        <f>'[2]Table 15'!O$15*INDEX(Inputs!$D$60:$T$60,MATCH($A$1,Inputs!$D$57:$T$57,0))*1000</f>
        <v>442.97249999999997</v>
      </c>
      <c r="P295" s="25">
        <f>'[2]Table 15'!P$15*INDEX(Inputs!$D$60:$T$60,MATCH($A$1,Inputs!$D$57:$T$57,0))*1000</f>
        <v>456.02249999999998</v>
      </c>
      <c r="Q295" s="25">
        <f>'[2]Table 15'!Q$15*INDEX(Inputs!$D$60:$T$60,MATCH($A$1,Inputs!$D$57:$T$57,0))*1000</f>
        <v>426.47999999999996</v>
      </c>
      <c r="R295" s="25">
        <f>'[2]Table 15'!R$15*INDEX(Inputs!$D$60:$T$60,MATCH($A$1,Inputs!$D$57:$T$57,0))*1000</f>
        <v>307.27620000000002</v>
      </c>
      <c r="S295" s="25">
        <f>'[2]Table 15'!S$15*INDEX(Inputs!$D$60:$T$60,MATCH($A$1,Inputs!$D$57:$T$57,0))*1000</f>
        <v>310.6035</v>
      </c>
      <c r="T295" s="25">
        <f>'[2]Table 15'!T$15*INDEX(Inputs!$D$60:$T$60,MATCH($A$1,Inputs!$D$57:$T$57,0))*1000</f>
        <v>415.59749999999997</v>
      </c>
      <c r="U295" s="25">
        <f>'[2]Table 15'!U$15*INDEX(Inputs!$D$60:$T$60,MATCH($A$1,Inputs!$D$57:$T$57,0))*1000</f>
        <v>580.26</v>
      </c>
      <c r="V295" s="25">
        <f>'[2]Table 15'!V$15*INDEX(Inputs!$D$60:$T$60,MATCH($A$1,Inputs!$D$57:$T$57,0))*1000</f>
        <v>558.72</v>
      </c>
      <c r="W295" s="25">
        <f>'[2]Table 15'!W$15*INDEX(Inputs!$D$60:$T$60,MATCH($A$1,Inputs!$D$57:$T$57,0))*1000</f>
        <v>801.74159999999995</v>
      </c>
      <c r="Z295" s="23" t="s">
        <v>32</v>
      </c>
    </row>
    <row r="296" spans="2:26" outlineLevel="1" x14ac:dyDescent="0.25">
      <c r="B296" s="4" t="s">
        <v>24</v>
      </c>
      <c r="C296" s="25">
        <f>'[2]Table 15'!C$14*INDEX(Inputs!$D$60:$T$60,MATCH($A$1,Inputs!$D$57:$T$57,0))*1000</f>
        <v>3.1464000000000003</v>
      </c>
      <c r="D296" s="25">
        <f>'[2]Table 15'!D$14*INDEX(Inputs!$D$60:$T$60,MATCH($A$1,Inputs!$D$57:$T$57,0))*1000</f>
        <v>2.9916</v>
      </c>
      <c r="E296" s="25">
        <f>'[2]Table 15'!E$14*INDEX(Inputs!$D$60:$T$60,MATCH($A$1,Inputs!$D$57:$T$57,0))*1000</f>
        <v>2.6219999999999999</v>
      </c>
      <c r="F296" s="25">
        <f>'[2]Table 15'!F$14*INDEX(Inputs!$D$60:$T$60,MATCH($A$1,Inputs!$D$57:$T$57,0))*1000</f>
        <v>2.4360000000000004</v>
      </c>
      <c r="G296" s="25">
        <f>'[2]Table 15'!G$14*INDEX(Inputs!$D$60:$T$60,MATCH($A$1,Inputs!$D$57:$T$57,0))*1000</f>
        <v>2.6723999999999997</v>
      </c>
      <c r="H296" s="25">
        <f>'[2]Table 15'!H$14*INDEX(Inputs!$D$60:$T$60,MATCH($A$1,Inputs!$D$57:$T$57,0))*1000</f>
        <v>2.9715000000000003</v>
      </c>
      <c r="I296" s="25">
        <f>'[2]Table 15'!I$14*INDEX(Inputs!$D$60:$T$60,MATCH($A$1,Inputs!$D$57:$T$57,0))*1000</f>
        <v>2.4864000000000002</v>
      </c>
      <c r="J296" s="25">
        <f>'[2]Table 15'!J$14*INDEX(Inputs!$D$60:$T$60,MATCH($A$1,Inputs!$D$57:$T$57,0))*1000</f>
        <v>2.6082000000000001</v>
      </c>
      <c r="K296" s="25">
        <f>'[2]Table 15'!K$14*INDEX(Inputs!$D$60:$T$60,MATCH($A$1,Inputs!$D$57:$T$57,0))*1000</f>
        <v>2.1240000000000001</v>
      </c>
      <c r="L296" s="25">
        <f>'[2]Table 15'!L$14*INDEX(Inputs!$D$60:$T$60,MATCH($A$1,Inputs!$D$57:$T$57,0))*1000</f>
        <v>1.4558999999999997</v>
      </c>
      <c r="M296" s="25">
        <f>'[2]Table 15'!M$14*INDEX(Inputs!$D$60:$T$60,MATCH($A$1,Inputs!$D$57:$T$57,0))*1000</f>
        <v>1.4352</v>
      </c>
      <c r="N296" s="25">
        <f>'[2]Table 15'!N$14*INDEX(Inputs!$D$60:$T$60,MATCH($A$1,Inputs!$D$57:$T$57,0))*1000</f>
        <v>1.4897999999999998</v>
      </c>
      <c r="O296" s="25">
        <f>'[2]Table 15'!O$14*INDEX(Inputs!$D$60:$T$60,MATCH($A$1,Inputs!$D$57:$T$57,0))*1000</f>
        <v>1.1174999999999999</v>
      </c>
      <c r="P296" s="25">
        <f>'[2]Table 15'!P$14*INDEX(Inputs!$D$60:$T$60,MATCH($A$1,Inputs!$D$57:$T$57,0))*1000</f>
        <v>1.0125</v>
      </c>
      <c r="Q296" s="25">
        <f>'[2]Table 15'!Q$14*INDEX(Inputs!$D$60:$T$60,MATCH($A$1,Inputs!$D$57:$T$57,0))*1000</f>
        <v>1.155</v>
      </c>
      <c r="R296" s="25">
        <f>'[2]Table 15'!R$14*INDEX(Inputs!$D$60:$T$60,MATCH($A$1,Inputs!$D$57:$T$57,0))*1000</f>
        <v>1.1153999999999999</v>
      </c>
      <c r="S296" s="25">
        <f>'[2]Table 15'!S$14*INDEX(Inputs!$D$60:$T$60,MATCH($A$1,Inputs!$D$57:$T$57,0))*1000</f>
        <v>1.1868000000000001</v>
      </c>
      <c r="T296" s="25">
        <f>'[2]Table 15'!T$14*INDEX(Inputs!$D$60:$T$60,MATCH($A$1,Inputs!$D$57:$T$57,0))*1000</f>
        <v>1.3049999999999999</v>
      </c>
      <c r="U296" s="25">
        <f>'[2]Table 15'!U$14*INDEX(Inputs!$D$60:$T$60,MATCH($A$1,Inputs!$D$57:$T$57,0))*1000</f>
        <v>1.44</v>
      </c>
      <c r="V296" s="25">
        <f>'[2]Table 15'!V$14*INDEX(Inputs!$D$60:$T$60,MATCH($A$1,Inputs!$D$57:$T$57,0))*1000</f>
        <v>1.9871999999999996</v>
      </c>
      <c r="W296" s="25">
        <f>'[2]Table 15'!W$14*INDEX(Inputs!$D$60:$T$60,MATCH($A$1,Inputs!$D$57:$T$57,0))*1000</f>
        <v>3.1877999999999997</v>
      </c>
      <c r="Z296" s="23" t="s">
        <v>32</v>
      </c>
    </row>
    <row r="297" spans="2:26" outlineLevel="1" x14ac:dyDescent="0.25">
      <c r="B297" s="4" t="s">
        <v>21</v>
      </c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</row>
    <row r="298" spans="2:26" outlineLevel="1" x14ac:dyDescent="0.25">
      <c r="B298" s="4" t="s">
        <v>26</v>
      </c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</row>
    <row r="299" spans="2:26" outlineLevel="1" x14ac:dyDescent="0.25">
      <c r="B299" s="4" t="s">
        <v>25</v>
      </c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</row>
    <row r="300" spans="2:26" outlineLevel="1" x14ac:dyDescent="0.25">
      <c r="B300" s="4" t="s">
        <v>0</v>
      </c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</row>
    <row r="301" spans="2:26" outlineLevel="1" x14ac:dyDescent="0.25">
      <c r="B301" s="4" t="s">
        <v>27</v>
      </c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</row>
    <row r="302" spans="2:26" outlineLevel="1" x14ac:dyDescent="0.25">
      <c r="B302" s="4" t="s">
        <v>28</v>
      </c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</row>
    <row r="303" spans="2:26" outlineLevel="1" x14ac:dyDescent="0.25">
      <c r="B303" s="4" t="s">
        <v>22</v>
      </c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</row>
    <row r="304" spans="2:26" outlineLevel="1" x14ac:dyDescent="0.25">
      <c r="B304" s="4" t="s">
        <v>29</v>
      </c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</row>
    <row r="305" spans="1:23" outlineLevel="1" x14ac:dyDescent="0.25">
      <c r="B305" s="16" t="s">
        <v>13</v>
      </c>
      <c r="C305" s="21">
        <f t="shared" ref="C305:W305" si="113">SUM(C295:C304)</f>
        <v>699.05939999999998</v>
      </c>
      <c r="D305" s="21">
        <f t="shared" si="113"/>
        <v>525.83039999999994</v>
      </c>
      <c r="E305" s="21">
        <f t="shared" si="113"/>
        <v>663.46859999999992</v>
      </c>
      <c r="F305" s="21">
        <f t="shared" si="113"/>
        <v>555.46050000000002</v>
      </c>
      <c r="G305" s="21">
        <f t="shared" si="113"/>
        <v>575.06579999999997</v>
      </c>
      <c r="H305" s="21">
        <f t="shared" si="113"/>
        <v>592.25249999999994</v>
      </c>
      <c r="I305" s="21">
        <f t="shared" si="113"/>
        <v>556.82879999999989</v>
      </c>
      <c r="J305" s="21">
        <f t="shared" si="113"/>
        <v>473.02379999999999</v>
      </c>
      <c r="K305" s="21">
        <f t="shared" si="113"/>
        <v>436.68720000000002</v>
      </c>
      <c r="L305" s="21">
        <f t="shared" si="113"/>
        <v>384.42660000000001</v>
      </c>
      <c r="M305" s="21">
        <f t="shared" si="113"/>
        <v>491.25959999999998</v>
      </c>
      <c r="N305" s="21">
        <f t="shared" si="113"/>
        <v>519.06659999999988</v>
      </c>
      <c r="O305" s="21">
        <f t="shared" si="113"/>
        <v>444.09</v>
      </c>
      <c r="P305" s="21">
        <f t="shared" si="113"/>
        <v>457.03499999999997</v>
      </c>
      <c r="Q305" s="21">
        <f t="shared" si="113"/>
        <v>427.63499999999993</v>
      </c>
      <c r="R305" s="21">
        <f t="shared" si="113"/>
        <v>308.39160000000004</v>
      </c>
      <c r="S305" s="21">
        <f t="shared" si="113"/>
        <v>311.7903</v>
      </c>
      <c r="T305" s="21">
        <f t="shared" si="113"/>
        <v>416.90249999999997</v>
      </c>
      <c r="U305" s="21">
        <f t="shared" si="113"/>
        <v>581.70000000000005</v>
      </c>
      <c r="V305" s="21">
        <f t="shared" si="113"/>
        <v>560.70720000000006</v>
      </c>
      <c r="W305" s="21">
        <f t="shared" si="113"/>
        <v>804.92939999999999</v>
      </c>
    </row>
    <row r="306" spans="1:23" outlineLevel="1" x14ac:dyDescent="0.25">
      <c r="A306" s="3" t="s">
        <v>8</v>
      </c>
      <c r="B306" s="29" t="s">
        <v>46</v>
      </c>
      <c r="C306" s="28">
        <f>IFERROR(C305/C285/1000,0)</f>
        <v>4.971361688341263E-3</v>
      </c>
      <c r="D306" s="28">
        <f t="shared" ref="D306:W306" si="114">IFERROR(D305/D285/1000,0)</f>
        <v>4.5074310671265961E-3</v>
      </c>
      <c r="E306" s="28">
        <f t="shared" si="114"/>
        <v>4.8620088284063688E-3</v>
      </c>
      <c r="F306" s="28">
        <f t="shared" si="114"/>
        <v>5.2380844568716027E-3</v>
      </c>
      <c r="G306" s="28">
        <f t="shared" si="114"/>
        <v>5.1406681616141519E-3</v>
      </c>
      <c r="H306" s="28">
        <f t="shared" si="114"/>
        <v>5.0325893102768039E-3</v>
      </c>
      <c r="I306" s="28">
        <f t="shared" si="114"/>
        <v>4.6233321835239937E-3</v>
      </c>
      <c r="J306" s="28">
        <f t="shared" si="114"/>
        <v>4.2229792438962894E-3</v>
      </c>
      <c r="K306" s="28">
        <f t="shared" si="114"/>
        <v>3.8992009771939653E-3</v>
      </c>
      <c r="L306" s="28">
        <f t="shared" si="114"/>
        <v>3.9055049821664052E-3</v>
      </c>
      <c r="M306" s="28">
        <f t="shared" si="114"/>
        <v>3.6239696893132695E-3</v>
      </c>
      <c r="N306" s="28">
        <f t="shared" si="114"/>
        <v>3.5219041616754306E-3</v>
      </c>
      <c r="O306" s="28">
        <f t="shared" si="114"/>
        <v>3.8316229845939079E-3</v>
      </c>
      <c r="P306" s="28">
        <f t="shared" si="114"/>
        <v>3.9732608520907636E-3</v>
      </c>
      <c r="Q306" s="28">
        <f t="shared" si="114"/>
        <v>3.7562855521942832E-3</v>
      </c>
      <c r="R306" s="28">
        <f t="shared" si="114"/>
        <v>3.4964412494169254E-3</v>
      </c>
      <c r="S306" s="28">
        <f t="shared" si="114"/>
        <v>3.3488288995778925E-3</v>
      </c>
      <c r="T306" s="28">
        <f t="shared" si="114"/>
        <v>3.2672589704592159E-3</v>
      </c>
      <c r="U306" s="28">
        <f t="shared" si="114"/>
        <v>3.3888113471796958E-3</v>
      </c>
      <c r="V306" s="28">
        <f t="shared" si="114"/>
        <v>3.3603870085864773E-3</v>
      </c>
      <c r="W306" s="28">
        <f t="shared" si="114"/>
        <v>5.4777600131280186E-3</v>
      </c>
    </row>
    <row r="307" spans="1:23" outlineLevel="1" x14ac:dyDescent="0.25"/>
    <row r="308" spans="1:23" outlineLevel="1" x14ac:dyDescent="0.25">
      <c r="B308" s="4" t="s">
        <v>23</v>
      </c>
      <c r="C308" s="12">
        <f t="shared" ref="C308:W308" si="115">IFERROR(C295/C305,0)</f>
        <v>0.9954990949266973</v>
      </c>
      <c r="D308" s="12">
        <f t="shared" si="115"/>
        <v>0.99431071311206054</v>
      </c>
      <c r="E308" s="12">
        <f t="shared" si="115"/>
        <v>0.99604804206257846</v>
      </c>
      <c r="F308" s="12">
        <f t="shared" si="115"/>
        <v>0.99561444963233203</v>
      </c>
      <c r="G308" s="12">
        <f t="shared" si="115"/>
        <v>0.99535287961829755</v>
      </c>
      <c r="H308" s="12">
        <f t="shared" si="115"/>
        <v>0.99498271429837781</v>
      </c>
      <c r="I308" s="12">
        <f t="shared" si="115"/>
        <v>0.99553471372170399</v>
      </c>
      <c r="J308" s="12">
        <f t="shared" si="115"/>
        <v>0.9944861125381006</v>
      </c>
      <c r="K308" s="12">
        <f t="shared" si="115"/>
        <v>0.99513610657697316</v>
      </c>
      <c r="L308" s="12">
        <f t="shared" si="115"/>
        <v>0.99621280109128774</v>
      </c>
      <c r="M308" s="12">
        <f t="shared" si="115"/>
        <v>0.9970785303737576</v>
      </c>
      <c r="N308" s="12">
        <f t="shared" si="115"/>
        <v>0.99712984807729887</v>
      </c>
      <c r="O308" s="12">
        <f t="shared" si="115"/>
        <v>0.99748361818550291</v>
      </c>
      <c r="P308" s="12">
        <f t="shared" si="115"/>
        <v>0.9977846335619811</v>
      </c>
      <c r="Q308" s="12">
        <f t="shared" si="115"/>
        <v>0.99729909853028875</v>
      </c>
      <c r="R308" s="12">
        <f t="shared" si="115"/>
        <v>0.99638316996960996</v>
      </c>
      <c r="S308" s="12">
        <f t="shared" si="115"/>
        <v>0.99619359550313147</v>
      </c>
      <c r="T308" s="12">
        <f t="shared" si="115"/>
        <v>0.99686977170921254</v>
      </c>
      <c r="U308" s="12">
        <f t="shared" si="115"/>
        <v>0.99752449716348623</v>
      </c>
      <c r="V308" s="12">
        <f t="shared" si="115"/>
        <v>0.99645590425805119</v>
      </c>
      <c r="W308" s="12">
        <f t="shared" si="115"/>
        <v>0.99603965267015959</v>
      </c>
    </row>
    <row r="309" spans="1:23" outlineLevel="1" x14ac:dyDescent="0.25">
      <c r="B309" s="4" t="s">
        <v>24</v>
      </c>
      <c r="C309" s="12">
        <f t="shared" ref="C309:W309" si="116">IFERROR(C296/C305,0)</f>
        <v>4.5009050733027843E-3</v>
      </c>
      <c r="D309" s="12">
        <f t="shared" si="116"/>
        <v>5.6892868879395344E-3</v>
      </c>
      <c r="E309" s="12">
        <f t="shared" si="116"/>
        <v>3.9519579374216055E-3</v>
      </c>
      <c r="F309" s="12">
        <f t="shared" si="116"/>
        <v>4.3855503676679085E-3</v>
      </c>
      <c r="G309" s="12">
        <f t="shared" si="116"/>
        <v>4.6471203817024069E-3</v>
      </c>
      <c r="H309" s="12">
        <f t="shared" si="116"/>
        <v>5.0172857016221976E-3</v>
      </c>
      <c r="I309" s="12">
        <f t="shared" si="116"/>
        <v>4.4652862782959511E-3</v>
      </c>
      <c r="J309" s="12">
        <f t="shared" si="116"/>
        <v>5.5138874618993802E-3</v>
      </c>
      <c r="K309" s="12">
        <f t="shared" si="116"/>
        <v>4.8638934230268256E-3</v>
      </c>
      <c r="L309" s="12">
        <f t="shared" si="116"/>
        <v>3.7871989087123518E-3</v>
      </c>
      <c r="M309" s="12">
        <f t="shared" si="116"/>
        <v>2.9214696262424185E-3</v>
      </c>
      <c r="N309" s="12">
        <f t="shared" si="116"/>
        <v>2.8701519227012492E-3</v>
      </c>
      <c r="O309" s="12">
        <f t="shared" si="116"/>
        <v>2.5163818144970612E-3</v>
      </c>
      <c r="P309" s="12">
        <f t="shared" si="116"/>
        <v>2.2153664380189703E-3</v>
      </c>
      <c r="Q309" s="12">
        <f t="shared" si="116"/>
        <v>2.7009014697113197E-3</v>
      </c>
      <c r="R309" s="12">
        <f t="shared" si="116"/>
        <v>3.616830030389932E-3</v>
      </c>
      <c r="S309" s="12">
        <f t="shared" si="116"/>
        <v>3.8064044968685686E-3</v>
      </c>
      <c r="T309" s="12">
        <f t="shared" si="116"/>
        <v>3.1302282907874142E-3</v>
      </c>
      <c r="U309" s="12">
        <f t="shared" si="116"/>
        <v>2.4755028365136666E-3</v>
      </c>
      <c r="V309" s="12">
        <f t="shared" si="116"/>
        <v>3.5440957419487378E-3</v>
      </c>
      <c r="W309" s="12">
        <f t="shared" si="116"/>
        <v>3.9603473298403559E-3</v>
      </c>
    </row>
    <row r="310" spans="1:23" outlineLevel="1" x14ac:dyDescent="0.25">
      <c r="B310" s="4" t="s">
        <v>21</v>
      </c>
      <c r="C310" s="12">
        <f t="shared" ref="C310:W310" si="117">IFERROR(C297/C305,0)</f>
        <v>0</v>
      </c>
      <c r="D310" s="12">
        <f t="shared" si="117"/>
        <v>0</v>
      </c>
      <c r="E310" s="12">
        <f t="shared" si="117"/>
        <v>0</v>
      </c>
      <c r="F310" s="12">
        <f t="shared" si="117"/>
        <v>0</v>
      </c>
      <c r="G310" s="12">
        <f t="shared" si="117"/>
        <v>0</v>
      </c>
      <c r="H310" s="12">
        <f t="shared" si="117"/>
        <v>0</v>
      </c>
      <c r="I310" s="12">
        <f t="shared" si="117"/>
        <v>0</v>
      </c>
      <c r="J310" s="12">
        <f t="shared" si="117"/>
        <v>0</v>
      </c>
      <c r="K310" s="12">
        <f t="shared" si="117"/>
        <v>0</v>
      </c>
      <c r="L310" s="12">
        <f t="shared" si="117"/>
        <v>0</v>
      </c>
      <c r="M310" s="12">
        <f t="shared" si="117"/>
        <v>0</v>
      </c>
      <c r="N310" s="12">
        <f t="shared" si="117"/>
        <v>0</v>
      </c>
      <c r="O310" s="12">
        <f t="shared" si="117"/>
        <v>0</v>
      </c>
      <c r="P310" s="12">
        <f t="shared" si="117"/>
        <v>0</v>
      </c>
      <c r="Q310" s="12">
        <f t="shared" si="117"/>
        <v>0</v>
      </c>
      <c r="R310" s="12">
        <f t="shared" si="117"/>
        <v>0</v>
      </c>
      <c r="S310" s="12">
        <f t="shared" si="117"/>
        <v>0</v>
      </c>
      <c r="T310" s="12">
        <f t="shared" si="117"/>
        <v>0</v>
      </c>
      <c r="U310" s="12">
        <f t="shared" si="117"/>
        <v>0</v>
      </c>
      <c r="V310" s="12">
        <f t="shared" si="117"/>
        <v>0</v>
      </c>
      <c r="W310" s="12">
        <f t="shared" si="117"/>
        <v>0</v>
      </c>
    </row>
    <row r="311" spans="1:23" outlineLevel="1" x14ac:dyDescent="0.25">
      <c r="B311" s="4" t="s">
        <v>26</v>
      </c>
      <c r="C311" s="12">
        <f t="shared" ref="C311:W311" si="118">IFERROR(C298/C305,0)</f>
        <v>0</v>
      </c>
      <c r="D311" s="12">
        <f t="shared" si="118"/>
        <v>0</v>
      </c>
      <c r="E311" s="12">
        <f t="shared" si="118"/>
        <v>0</v>
      </c>
      <c r="F311" s="12">
        <f t="shared" si="118"/>
        <v>0</v>
      </c>
      <c r="G311" s="12">
        <f t="shared" si="118"/>
        <v>0</v>
      </c>
      <c r="H311" s="12">
        <f t="shared" si="118"/>
        <v>0</v>
      </c>
      <c r="I311" s="12">
        <f t="shared" si="118"/>
        <v>0</v>
      </c>
      <c r="J311" s="12">
        <f t="shared" si="118"/>
        <v>0</v>
      </c>
      <c r="K311" s="12">
        <f t="shared" si="118"/>
        <v>0</v>
      </c>
      <c r="L311" s="12">
        <f t="shared" si="118"/>
        <v>0</v>
      </c>
      <c r="M311" s="12">
        <f t="shared" si="118"/>
        <v>0</v>
      </c>
      <c r="N311" s="12">
        <f t="shared" si="118"/>
        <v>0</v>
      </c>
      <c r="O311" s="12">
        <f t="shared" si="118"/>
        <v>0</v>
      </c>
      <c r="P311" s="12">
        <f t="shared" si="118"/>
        <v>0</v>
      </c>
      <c r="Q311" s="12">
        <f t="shared" si="118"/>
        <v>0</v>
      </c>
      <c r="R311" s="12">
        <f t="shared" si="118"/>
        <v>0</v>
      </c>
      <c r="S311" s="12">
        <f t="shared" si="118"/>
        <v>0</v>
      </c>
      <c r="T311" s="12">
        <f t="shared" si="118"/>
        <v>0</v>
      </c>
      <c r="U311" s="12">
        <f t="shared" si="118"/>
        <v>0</v>
      </c>
      <c r="V311" s="12">
        <f t="shared" si="118"/>
        <v>0</v>
      </c>
      <c r="W311" s="12">
        <f t="shared" si="118"/>
        <v>0</v>
      </c>
    </row>
    <row r="312" spans="1:23" outlineLevel="1" x14ac:dyDescent="0.25">
      <c r="B312" s="4" t="s">
        <v>25</v>
      </c>
      <c r="C312" s="12">
        <f t="shared" ref="C312:W312" si="119">IFERROR(C299/C305,0)</f>
        <v>0</v>
      </c>
      <c r="D312" s="12">
        <f t="shared" si="119"/>
        <v>0</v>
      </c>
      <c r="E312" s="12">
        <f t="shared" si="119"/>
        <v>0</v>
      </c>
      <c r="F312" s="12">
        <f t="shared" si="119"/>
        <v>0</v>
      </c>
      <c r="G312" s="12">
        <f t="shared" si="119"/>
        <v>0</v>
      </c>
      <c r="H312" s="12">
        <f t="shared" si="119"/>
        <v>0</v>
      </c>
      <c r="I312" s="12">
        <f t="shared" si="119"/>
        <v>0</v>
      </c>
      <c r="J312" s="12">
        <f t="shared" si="119"/>
        <v>0</v>
      </c>
      <c r="K312" s="12">
        <f t="shared" si="119"/>
        <v>0</v>
      </c>
      <c r="L312" s="12">
        <f t="shared" si="119"/>
        <v>0</v>
      </c>
      <c r="M312" s="12">
        <f t="shared" si="119"/>
        <v>0</v>
      </c>
      <c r="N312" s="12">
        <f t="shared" si="119"/>
        <v>0</v>
      </c>
      <c r="O312" s="12">
        <f t="shared" si="119"/>
        <v>0</v>
      </c>
      <c r="P312" s="12">
        <f t="shared" si="119"/>
        <v>0</v>
      </c>
      <c r="Q312" s="12">
        <f t="shared" si="119"/>
        <v>0</v>
      </c>
      <c r="R312" s="12">
        <f t="shared" si="119"/>
        <v>0</v>
      </c>
      <c r="S312" s="12">
        <f t="shared" si="119"/>
        <v>0</v>
      </c>
      <c r="T312" s="12">
        <f t="shared" si="119"/>
        <v>0</v>
      </c>
      <c r="U312" s="12">
        <f t="shared" si="119"/>
        <v>0</v>
      </c>
      <c r="V312" s="12">
        <f t="shared" si="119"/>
        <v>0</v>
      </c>
      <c r="W312" s="12">
        <f t="shared" si="119"/>
        <v>0</v>
      </c>
    </row>
    <row r="313" spans="1:23" outlineLevel="1" x14ac:dyDescent="0.25">
      <c r="B313" s="4" t="s">
        <v>0</v>
      </c>
      <c r="C313" s="12">
        <f t="shared" ref="C313:W313" si="120">IFERROR(C300/C305,0)</f>
        <v>0</v>
      </c>
      <c r="D313" s="12">
        <f t="shared" si="120"/>
        <v>0</v>
      </c>
      <c r="E313" s="12">
        <f t="shared" si="120"/>
        <v>0</v>
      </c>
      <c r="F313" s="12">
        <f t="shared" si="120"/>
        <v>0</v>
      </c>
      <c r="G313" s="12">
        <f t="shared" si="120"/>
        <v>0</v>
      </c>
      <c r="H313" s="12">
        <f t="shared" si="120"/>
        <v>0</v>
      </c>
      <c r="I313" s="12">
        <f t="shared" si="120"/>
        <v>0</v>
      </c>
      <c r="J313" s="12">
        <f t="shared" si="120"/>
        <v>0</v>
      </c>
      <c r="K313" s="12">
        <f t="shared" si="120"/>
        <v>0</v>
      </c>
      <c r="L313" s="12">
        <f t="shared" si="120"/>
        <v>0</v>
      </c>
      <c r="M313" s="12">
        <f t="shared" si="120"/>
        <v>0</v>
      </c>
      <c r="N313" s="12">
        <f t="shared" si="120"/>
        <v>0</v>
      </c>
      <c r="O313" s="12">
        <f t="shared" si="120"/>
        <v>0</v>
      </c>
      <c r="P313" s="12">
        <f t="shared" si="120"/>
        <v>0</v>
      </c>
      <c r="Q313" s="12">
        <f t="shared" si="120"/>
        <v>0</v>
      </c>
      <c r="R313" s="12">
        <f t="shared" si="120"/>
        <v>0</v>
      </c>
      <c r="S313" s="12">
        <f t="shared" si="120"/>
        <v>0</v>
      </c>
      <c r="T313" s="12">
        <f t="shared" si="120"/>
        <v>0</v>
      </c>
      <c r="U313" s="12">
        <f t="shared" si="120"/>
        <v>0</v>
      </c>
      <c r="V313" s="12">
        <f t="shared" si="120"/>
        <v>0</v>
      </c>
      <c r="W313" s="12">
        <f t="shared" si="120"/>
        <v>0</v>
      </c>
    </row>
    <row r="314" spans="1:23" outlineLevel="1" x14ac:dyDescent="0.25">
      <c r="B314" s="4" t="s">
        <v>27</v>
      </c>
      <c r="C314" s="12">
        <f t="shared" ref="C314:W314" si="121">IFERROR(C301/C305,0)</f>
        <v>0</v>
      </c>
      <c r="D314" s="12">
        <f t="shared" si="121"/>
        <v>0</v>
      </c>
      <c r="E314" s="12">
        <f t="shared" si="121"/>
        <v>0</v>
      </c>
      <c r="F314" s="12">
        <f t="shared" si="121"/>
        <v>0</v>
      </c>
      <c r="G314" s="12">
        <f t="shared" si="121"/>
        <v>0</v>
      </c>
      <c r="H314" s="12">
        <f t="shared" si="121"/>
        <v>0</v>
      </c>
      <c r="I314" s="12">
        <f t="shared" si="121"/>
        <v>0</v>
      </c>
      <c r="J314" s="12">
        <f t="shared" si="121"/>
        <v>0</v>
      </c>
      <c r="K314" s="12">
        <f t="shared" si="121"/>
        <v>0</v>
      </c>
      <c r="L314" s="12">
        <f t="shared" si="121"/>
        <v>0</v>
      </c>
      <c r="M314" s="12">
        <f t="shared" si="121"/>
        <v>0</v>
      </c>
      <c r="N314" s="12">
        <f t="shared" si="121"/>
        <v>0</v>
      </c>
      <c r="O314" s="12">
        <f t="shared" si="121"/>
        <v>0</v>
      </c>
      <c r="P314" s="12">
        <f t="shared" si="121"/>
        <v>0</v>
      </c>
      <c r="Q314" s="12">
        <f t="shared" si="121"/>
        <v>0</v>
      </c>
      <c r="R314" s="12">
        <f t="shared" si="121"/>
        <v>0</v>
      </c>
      <c r="S314" s="12">
        <f t="shared" si="121"/>
        <v>0</v>
      </c>
      <c r="T314" s="12">
        <f t="shared" si="121"/>
        <v>0</v>
      </c>
      <c r="U314" s="12">
        <f t="shared" si="121"/>
        <v>0</v>
      </c>
      <c r="V314" s="12">
        <f t="shared" si="121"/>
        <v>0</v>
      </c>
      <c r="W314" s="12">
        <f t="shared" si="121"/>
        <v>0</v>
      </c>
    </row>
    <row r="315" spans="1:23" outlineLevel="1" x14ac:dyDescent="0.25">
      <c r="B315" s="4" t="s">
        <v>28</v>
      </c>
      <c r="C315" s="12">
        <f t="shared" ref="C315:W315" si="122">IFERROR(C302/C305,0)</f>
        <v>0</v>
      </c>
      <c r="D315" s="12">
        <f t="shared" si="122"/>
        <v>0</v>
      </c>
      <c r="E315" s="12">
        <f t="shared" si="122"/>
        <v>0</v>
      </c>
      <c r="F315" s="12">
        <f t="shared" si="122"/>
        <v>0</v>
      </c>
      <c r="G315" s="12">
        <f t="shared" si="122"/>
        <v>0</v>
      </c>
      <c r="H315" s="12">
        <f t="shared" si="122"/>
        <v>0</v>
      </c>
      <c r="I315" s="12">
        <f t="shared" si="122"/>
        <v>0</v>
      </c>
      <c r="J315" s="12">
        <f t="shared" si="122"/>
        <v>0</v>
      </c>
      <c r="K315" s="12">
        <f t="shared" si="122"/>
        <v>0</v>
      </c>
      <c r="L315" s="12">
        <f t="shared" si="122"/>
        <v>0</v>
      </c>
      <c r="M315" s="12">
        <f t="shared" si="122"/>
        <v>0</v>
      </c>
      <c r="N315" s="12">
        <f t="shared" si="122"/>
        <v>0</v>
      </c>
      <c r="O315" s="12">
        <f t="shared" si="122"/>
        <v>0</v>
      </c>
      <c r="P315" s="12">
        <f t="shared" si="122"/>
        <v>0</v>
      </c>
      <c r="Q315" s="12">
        <f t="shared" si="122"/>
        <v>0</v>
      </c>
      <c r="R315" s="12">
        <f t="shared" si="122"/>
        <v>0</v>
      </c>
      <c r="S315" s="12">
        <f t="shared" si="122"/>
        <v>0</v>
      </c>
      <c r="T315" s="12">
        <f t="shared" si="122"/>
        <v>0</v>
      </c>
      <c r="U315" s="12">
        <f t="shared" si="122"/>
        <v>0</v>
      </c>
      <c r="V315" s="12">
        <f t="shared" si="122"/>
        <v>0</v>
      </c>
      <c r="W315" s="12">
        <f t="shared" si="122"/>
        <v>0</v>
      </c>
    </row>
    <row r="316" spans="1:23" outlineLevel="1" x14ac:dyDescent="0.25">
      <c r="B316" s="4" t="s">
        <v>22</v>
      </c>
      <c r="C316" s="12">
        <f t="shared" ref="C316:W316" si="123">IFERROR(C303/C305,0)</f>
        <v>0</v>
      </c>
      <c r="D316" s="12">
        <f t="shared" si="123"/>
        <v>0</v>
      </c>
      <c r="E316" s="12">
        <f t="shared" si="123"/>
        <v>0</v>
      </c>
      <c r="F316" s="12">
        <f t="shared" si="123"/>
        <v>0</v>
      </c>
      <c r="G316" s="12">
        <f t="shared" si="123"/>
        <v>0</v>
      </c>
      <c r="H316" s="12">
        <f t="shared" si="123"/>
        <v>0</v>
      </c>
      <c r="I316" s="12">
        <f t="shared" si="123"/>
        <v>0</v>
      </c>
      <c r="J316" s="12">
        <f t="shared" si="123"/>
        <v>0</v>
      </c>
      <c r="K316" s="12">
        <f t="shared" si="123"/>
        <v>0</v>
      </c>
      <c r="L316" s="12">
        <f t="shared" si="123"/>
        <v>0</v>
      </c>
      <c r="M316" s="12">
        <f t="shared" si="123"/>
        <v>0</v>
      </c>
      <c r="N316" s="12">
        <f t="shared" si="123"/>
        <v>0</v>
      </c>
      <c r="O316" s="12">
        <f t="shared" si="123"/>
        <v>0</v>
      </c>
      <c r="P316" s="12">
        <f t="shared" si="123"/>
        <v>0</v>
      </c>
      <c r="Q316" s="12">
        <f t="shared" si="123"/>
        <v>0</v>
      </c>
      <c r="R316" s="12">
        <f t="shared" si="123"/>
        <v>0</v>
      </c>
      <c r="S316" s="12">
        <f t="shared" si="123"/>
        <v>0</v>
      </c>
      <c r="T316" s="12">
        <f t="shared" si="123"/>
        <v>0</v>
      </c>
      <c r="U316" s="12">
        <f t="shared" si="123"/>
        <v>0</v>
      </c>
      <c r="V316" s="12">
        <f t="shared" si="123"/>
        <v>0</v>
      </c>
      <c r="W316" s="12">
        <f t="shared" si="123"/>
        <v>0</v>
      </c>
    </row>
    <row r="317" spans="1:23" outlineLevel="1" x14ac:dyDescent="0.25">
      <c r="B317" s="4" t="s">
        <v>29</v>
      </c>
      <c r="C317" s="12">
        <f t="shared" ref="C317:W317" si="124">IFERROR(C304/C305,0)</f>
        <v>0</v>
      </c>
      <c r="D317" s="12">
        <f t="shared" si="124"/>
        <v>0</v>
      </c>
      <c r="E317" s="12">
        <f t="shared" si="124"/>
        <v>0</v>
      </c>
      <c r="F317" s="12">
        <f t="shared" si="124"/>
        <v>0</v>
      </c>
      <c r="G317" s="12">
        <f t="shared" si="124"/>
        <v>0</v>
      </c>
      <c r="H317" s="12">
        <f t="shared" si="124"/>
        <v>0</v>
      </c>
      <c r="I317" s="12">
        <f t="shared" si="124"/>
        <v>0</v>
      </c>
      <c r="J317" s="12">
        <f t="shared" si="124"/>
        <v>0</v>
      </c>
      <c r="K317" s="12">
        <f t="shared" si="124"/>
        <v>0</v>
      </c>
      <c r="L317" s="12">
        <f t="shared" si="124"/>
        <v>0</v>
      </c>
      <c r="M317" s="12">
        <f t="shared" si="124"/>
        <v>0</v>
      </c>
      <c r="N317" s="12">
        <f t="shared" si="124"/>
        <v>0</v>
      </c>
      <c r="O317" s="12">
        <f t="shared" si="124"/>
        <v>0</v>
      </c>
      <c r="P317" s="12">
        <f t="shared" si="124"/>
        <v>0</v>
      </c>
      <c r="Q317" s="12">
        <f t="shared" si="124"/>
        <v>0</v>
      </c>
      <c r="R317" s="12">
        <f t="shared" si="124"/>
        <v>0</v>
      </c>
      <c r="S317" s="12">
        <f t="shared" si="124"/>
        <v>0</v>
      </c>
      <c r="T317" s="12">
        <f t="shared" si="124"/>
        <v>0</v>
      </c>
      <c r="U317" s="12">
        <f t="shared" si="124"/>
        <v>0</v>
      </c>
      <c r="V317" s="12">
        <f t="shared" si="124"/>
        <v>0</v>
      </c>
      <c r="W317" s="12">
        <f t="shared" si="124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36236-4755-4A1B-8328-F41786A6751B}">
  <sheetPr codeName="Sheet6">
    <tabColor rgb="FF0070C0"/>
    <outlinePr summaryBelow="0"/>
  </sheetPr>
  <dimension ref="A1:AB317"/>
  <sheetViews>
    <sheetView zoomScale="85" zoomScaleNormal="85" workbookViewId="0">
      <pane xSplit="2" ySplit="1" topLeftCell="C235" activePane="bottomRight" state="frozen"/>
      <selection pane="topRight"/>
      <selection pane="bottomLeft"/>
      <selection pane="bottomRight" activeCell="C265" sqref="C265:W265"/>
    </sheetView>
  </sheetViews>
  <sheetFormatPr defaultColWidth="9.109375" defaultRowHeight="13.2" outlineLevelRow="1" x14ac:dyDescent="0.25"/>
  <cols>
    <col min="1" max="1" width="7.6640625" style="1" bestFit="1" customWidth="1"/>
    <col min="2" max="2" width="37.33203125" style="1" bestFit="1" customWidth="1"/>
    <col min="3" max="23" width="9.6640625" style="1" customWidth="1"/>
    <col min="24" max="24" width="4.6640625" style="1" customWidth="1"/>
    <col min="25" max="25" width="39.88671875" style="1" customWidth="1"/>
    <col min="26" max="26" width="46.44140625" bestFit="1" customWidth="1"/>
    <col min="27" max="27" width="4.6640625" style="1" customWidth="1"/>
    <col min="28" max="28" width="8.6640625" style="1" customWidth="1"/>
    <col min="29" max="16384" width="9.109375" style="1"/>
  </cols>
  <sheetData>
    <row r="1" spans="1:28" ht="46.95" customHeight="1" thickBot="1" x14ac:dyDescent="0.3">
      <c r="A1" s="30" t="s">
        <v>293</v>
      </c>
      <c r="B1" s="30" t="s">
        <v>61</v>
      </c>
      <c r="C1" s="2">
        <v>2000</v>
      </c>
      <c r="D1" s="2">
        <v>2001</v>
      </c>
      <c r="E1" s="2">
        <v>2002</v>
      </c>
      <c r="F1" s="2">
        <v>2003</v>
      </c>
      <c r="G1" s="2">
        <v>2004</v>
      </c>
      <c r="H1" s="2">
        <v>2005</v>
      </c>
      <c r="I1" s="2">
        <v>2006</v>
      </c>
      <c r="J1" s="2">
        <v>2007</v>
      </c>
      <c r="K1" s="2">
        <v>2008</v>
      </c>
      <c r="L1" s="2">
        <v>2009</v>
      </c>
      <c r="M1" s="2">
        <v>2010</v>
      </c>
      <c r="N1" s="2">
        <v>2011</v>
      </c>
      <c r="O1" s="2">
        <v>2012</v>
      </c>
      <c r="P1" s="2">
        <v>2013</v>
      </c>
      <c r="Q1" s="2">
        <v>2014</v>
      </c>
      <c r="R1" s="2">
        <v>2015</v>
      </c>
      <c r="S1" s="2">
        <v>2016</v>
      </c>
      <c r="T1" s="2">
        <v>2017</v>
      </c>
      <c r="U1" s="2">
        <v>2018</v>
      </c>
      <c r="V1" s="2">
        <v>2019</v>
      </c>
      <c r="W1" s="2">
        <v>2020</v>
      </c>
      <c r="X1" s="2"/>
      <c r="Y1" s="2" t="s">
        <v>52</v>
      </c>
      <c r="Z1" s="2" t="s">
        <v>51</v>
      </c>
      <c r="AA1" s="2"/>
      <c r="AB1" s="2" t="s">
        <v>53</v>
      </c>
    </row>
    <row r="2" spans="1:28" s="32" customFormat="1" ht="13.8" thickTop="1" x14ac:dyDescent="0.25">
      <c r="A2" s="31" t="s">
        <v>8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AA2" s="31"/>
      <c r="AB2" s="31"/>
    </row>
    <row r="3" spans="1:28" outlineLevel="1" x14ac:dyDescent="0.25">
      <c r="A3" s="6"/>
      <c r="B3" s="22" t="s">
        <v>31</v>
      </c>
      <c r="C3" s="5">
        <f t="shared" ref="C3:W3" si="0">C37+C139+C247+C285</f>
        <v>133184.73978652639</v>
      </c>
      <c r="D3" s="5">
        <f t="shared" si="0"/>
        <v>159095.7647482311</v>
      </c>
      <c r="E3" s="5">
        <f t="shared" si="0"/>
        <v>162726.8818157471</v>
      </c>
      <c r="F3" s="5">
        <f t="shared" si="0"/>
        <v>187880.32552286159</v>
      </c>
      <c r="G3" s="5">
        <f t="shared" si="0"/>
        <v>201943.1519867327</v>
      </c>
      <c r="H3" s="5">
        <f t="shared" si="0"/>
        <v>205077.39160270034</v>
      </c>
      <c r="I3" s="5">
        <f t="shared" si="0"/>
        <v>223741.74154969287</v>
      </c>
      <c r="J3" s="5">
        <f t="shared" si="0"/>
        <v>241328.11040602121</v>
      </c>
      <c r="K3" s="5">
        <f t="shared" si="0"/>
        <v>220195.62439555494</v>
      </c>
      <c r="L3" s="5">
        <f t="shared" si="0"/>
        <v>193842.5838940565</v>
      </c>
      <c r="M3" s="5">
        <f t="shared" si="0"/>
        <v>187354.02821827101</v>
      </c>
      <c r="N3" s="5">
        <f t="shared" si="0"/>
        <v>197703.62373022849</v>
      </c>
      <c r="O3" s="5">
        <f t="shared" si="0"/>
        <v>230496.61773667022</v>
      </c>
      <c r="P3" s="5">
        <f t="shared" si="0"/>
        <v>245518.20188986644</v>
      </c>
      <c r="Q3" s="5">
        <f t="shared" si="0"/>
        <v>260196.9389681234</v>
      </c>
      <c r="R3" s="5">
        <f t="shared" si="0"/>
        <v>238964.65645814227</v>
      </c>
      <c r="S3" s="5">
        <f t="shared" si="0"/>
        <v>204519.05062146275</v>
      </c>
      <c r="T3" s="5">
        <f t="shared" si="0"/>
        <v>207402.03996410547</v>
      </c>
      <c r="U3" s="5">
        <f t="shared" si="0"/>
        <v>200041.35445816303</v>
      </c>
      <c r="V3" s="5">
        <f t="shared" si="0"/>
        <v>207483.88269818341</v>
      </c>
      <c r="W3" s="5">
        <f t="shared" si="0"/>
        <v>199872.01592568355</v>
      </c>
      <c r="Z3" s="23"/>
    </row>
    <row r="4" spans="1:28" outlineLevel="1" x14ac:dyDescent="0.25">
      <c r="A4" s="6"/>
      <c r="B4" s="8" t="s">
        <v>30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28" outlineLevel="1" x14ac:dyDescent="0.25">
      <c r="A5" s="6"/>
      <c r="B5" s="8" t="s">
        <v>43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</row>
    <row r="6" spans="1:28" outlineLevel="1" x14ac:dyDescent="0.25">
      <c r="A6" s="6"/>
      <c r="B6" s="8" t="s">
        <v>44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28" outlineLevel="1" x14ac:dyDescent="0.25">
      <c r="A7" s="6"/>
      <c r="B7" s="8" t="s">
        <v>45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</row>
    <row r="8" spans="1:28" outlineLevel="1" x14ac:dyDescent="0.25">
      <c r="A8" s="6"/>
      <c r="B8" s="8" t="s">
        <v>47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spans="1:28" outlineLevel="1" x14ac:dyDescent="0.25"/>
    <row r="10" spans="1:28" outlineLevel="1" x14ac:dyDescent="0.25">
      <c r="B10" s="9" t="s">
        <v>19</v>
      </c>
      <c r="C10" s="14"/>
    </row>
    <row r="11" spans="1:28" outlineLevel="1" x14ac:dyDescent="0.25">
      <c r="B11" s="4" t="s">
        <v>23</v>
      </c>
      <c r="C11" s="5">
        <f t="shared" ref="C11:W20" si="1">C45+C147+C257+C295</f>
        <v>411.17520000000002</v>
      </c>
      <c r="D11" s="5">
        <f t="shared" si="1"/>
        <v>374.41440000000006</v>
      </c>
      <c r="E11" s="5">
        <f t="shared" si="1"/>
        <v>331.22320000000002</v>
      </c>
      <c r="F11" s="5">
        <f t="shared" si="1"/>
        <v>343.05600000000004</v>
      </c>
      <c r="G11" s="5">
        <f t="shared" si="1"/>
        <v>320.36160000000001</v>
      </c>
      <c r="H11" s="5">
        <f t="shared" si="1"/>
        <v>360.92</v>
      </c>
      <c r="I11" s="5">
        <f t="shared" si="1"/>
        <v>353.5104</v>
      </c>
      <c r="J11" s="5">
        <f t="shared" si="1"/>
        <v>326.72160000000002</v>
      </c>
      <c r="K11" s="5">
        <f t="shared" si="1"/>
        <v>285.44640000000004</v>
      </c>
      <c r="L11" s="5">
        <f t="shared" si="1"/>
        <v>273.16639999999995</v>
      </c>
      <c r="M11" s="5">
        <f t="shared" si="1"/>
        <v>300.56</v>
      </c>
      <c r="N11" s="5">
        <f t="shared" si="1"/>
        <v>282.1832</v>
      </c>
      <c r="O11" s="5">
        <f t="shared" si="1"/>
        <v>312.25</v>
      </c>
      <c r="P11" s="5">
        <f t="shared" si="1"/>
        <v>319.17</v>
      </c>
      <c r="Q11" s="5">
        <f t="shared" si="1"/>
        <v>340.74000000000007</v>
      </c>
      <c r="R11" s="5">
        <f t="shared" si="1"/>
        <v>319.55440000000004</v>
      </c>
      <c r="S11" s="5">
        <f t="shared" si="1"/>
        <v>310.50920000000002</v>
      </c>
      <c r="T11" s="5">
        <f t="shared" si="1"/>
        <v>352.8</v>
      </c>
      <c r="U11" s="5">
        <f t="shared" si="1"/>
        <v>356.58</v>
      </c>
      <c r="V11" s="5">
        <f t="shared" si="1"/>
        <v>341.35680000000002</v>
      </c>
      <c r="W11" s="5">
        <f t="shared" si="1"/>
        <v>399.61680000000001</v>
      </c>
    </row>
    <row r="12" spans="1:28" outlineLevel="1" x14ac:dyDescent="0.25">
      <c r="B12" s="4" t="s">
        <v>24</v>
      </c>
      <c r="C12" s="5">
        <f t="shared" si="1"/>
        <v>1.5656000000000001</v>
      </c>
      <c r="D12" s="5">
        <f t="shared" si="1"/>
        <v>2.3759999999999999</v>
      </c>
      <c r="E12" s="5">
        <f t="shared" si="1"/>
        <v>2.4472</v>
      </c>
      <c r="F12" s="5">
        <f t="shared" si="1"/>
        <v>3.1220000000000003</v>
      </c>
      <c r="G12" s="5">
        <f t="shared" si="1"/>
        <v>2.1760000000000006</v>
      </c>
      <c r="H12" s="5">
        <f t="shared" si="1"/>
        <v>2.17</v>
      </c>
      <c r="I12" s="5">
        <f t="shared" si="1"/>
        <v>1.3311999999999999</v>
      </c>
      <c r="J12" s="5">
        <f t="shared" si="1"/>
        <v>1.9548000000000001</v>
      </c>
      <c r="K12" s="5">
        <f t="shared" si="1"/>
        <v>1.8048000000000002</v>
      </c>
      <c r="L12" s="5">
        <f t="shared" si="1"/>
        <v>1.2328000000000001</v>
      </c>
      <c r="M12" s="5">
        <f t="shared" si="1"/>
        <v>1.56</v>
      </c>
      <c r="N12" s="5">
        <f t="shared" si="1"/>
        <v>3.0991999999999997</v>
      </c>
      <c r="O12" s="5">
        <f t="shared" si="1"/>
        <v>4.6500000000000004</v>
      </c>
      <c r="P12" s="5">
        <f t="shared" si="1"/>
        <v>2.13</v>
      </c>
      <c r="Q12" s="5">
        <f t="shared" si="1"/>
        <v>3.19</v>
      </c>
      <c r="R12" s="5">
        <f t="shared" si="1"/>
        <v>3.4584000000000001</v>
      </c>
      <c r="S12" s="5">
        <f t="shared" si="1"/>
        <v>3.5880000000000005</v>
      </c>
      <c r="T12" s="5">
        <f t="shared" si="1"/>
        <v>5.62</v>
      </c>
      <c r="U12" s="5">
        <f t="shared" si="1"/>
        <v>5.28</v>
      </c>
      <c r="V12" s="5">
        <f t="shared" si="1"/>
        <v>4.1280000000000001</v>
      </c>
      <c r="W12" s="5">
        <f t="shared" si="1"/>
        <v>6.4152000000000005</v>
      </c>
    </row>
    <row r="13" spans="1:28" outlineLevel="1" x14ac:dyDescent="0.25">
      <c r="B13" s="4" t="s">
        <v>21</v>
      </c>
      <c r="C13" s="5">
        <f t="shared" si="1"/>
        <v>109025.946</v>
      </c>
      <c r="D13" s="5">
        <f t="shared" si="1"/>
        <v>120506.76499999998</v>
      </c>
      <c r="E13" s="5">
        <f t="shared" si="1"/>
        <v>116266.00699999998</v>
      </c>
      <c r="F13" s="5">
        <f t="shared" si="1"/>
        <v>131769.408</v>
      </c>
      <c r="G13" s="5">
        <f t="shared" si="1"/>
        <v>142872.41099999999</v>
      </c>
      <c r="H13" s="5">
        <f t="shared" si="1"/>
        <v>147261.35700000002</v>
      </c>
      <c r="I13" s="5">
        <f t="shared" si="1"/>
        <v>163928.478</v>
      </c>
      <c r="J13" s="5">
        <f t="shared" si="1"/>
        <v>181208.201</v>
      </c>
      <c r="K13" s="5">
        <f t="shared" si="1"/>
        <v>180853.894</v>
      </c>
      <c r="L13" s="5">
        <f t="shared" si="1"/>
        <v>183806.14299999998</v>
      </c>
      <c r="M13" s="5">
        <f t="shared" si="1"/>
        <v>198024.7</v>
      </c>
      <c r="N13" s="5">
        <f t="shared" si="1"/>
        <v>200556.81900000002</v>
      </c>
      <c r="O13" s="5">
        <f t="shared" si="1"/>
        <v>208592.834</v>
      </c>
      <c r="P13" s="5">
        <f t="shared" si="1"/>
        <v>220756.17500000002</v>
      </c>
      <c r="Q13" s="5">
        <f t="shared" si="1"/>
        <v>231167.552</v>
      </c>
      <c r="R13" s="5">
        <f t="shared" si="1"/>
        <v>199987.62899999996</v>
      </c>
      <c r="S13" s="5">
        <f t="shared" si="1"/>
        <v>166685.565</v>
      </c>
      <c r="T13" s="5">
        <f t="shared" si="1"/>
        <v>172992.98699999999</v>
      </c>
      <c r="U13" s="5">
        <f t="shared" si="1"/>
        <v>186197.22600000002</v>
      </c>
      <c r="V13" s="5">
        <f t="shared" si="1"/>
        <v>187939.52500000002</v>
      </c>
      <c r="W13" s="5">
        <f t="shared" si="1"/>
        <v>184042.26500000001</v>
      </c>
    </row>
    <row r="14" spans="1:28" outlineLevel="1" x14ac:dyDescent="0.25">
      <c r="B14" s="4" t="s">
        <v>26</v>
      </c>
      <c r="C14" s="5">
        <f t="shared" si="1"/>
        <v>0</v>
      </c>
      <c r="D14" s="5">
        <f t="shared" si="1"/>
        <v>0</v>
      </c>
      <c r="E14" s="5">
        <f t="shared" si="1"/>
        <v>0</v>
      </c>
      <c r="F14" s="5">
        <f t="shared" si="1"/>
        <v>0</v>
      </c>
      <c r="G14" s="5">
        <f t="shared" si="1"/>
        <v>0</v>
      </c>
      <c r="H14" s="5">
        <f t="shared" si="1"/>
        <v>0</v>
      </c>
      <c r="I14" s="5">
        <f t="shared" si="1"/>
        <v>0</v>
      </c>
      <c r="J14" s="5">
        <f t="shared" si="1"/>
        <v>0</v>
      </c>
      <c r="K14" s="5">
        <f t="shared" si="1"/>
        <v>0</v>
      </c>
      <c r="L14" s="5">
        <f t="shared" si="1"/>
        <v>0</v>
      </c>
      <c r="M14" s="5">
        <f t="shared" si="1"/>
        <v>0</v>
      </c>
      <c r="N14" s="5">
        <f t="shared" si="1"/>
        <v>0</v>
      </c>
      <c r="O14" s="5">
        <f t="shared" si="1"/>
        <v>0</v>
      </c>
      <c r="P14" s="5">
        <f t="shared" si="1"/>
        <v>0</v>
      </c>
      <c r="Q14" s="5">
        <f t="shared" si="1"/>
        <v>0</v>
      </c>
      <c r="R14" s="5">
        <f t="shared" si="1"/>
        <v>0</v>
      </c>
      <c r="S14" s="5">
        <f t="shared" si="1"/>
        <v>0</v>
      </c>
      <c r="T14" s="5">
        <f t="shared" si="1"/>
        <v>0</v>
      </c>
      <c r="U14" s="5">
        <f t="shared" si="1"/>
        <v>0</v>
      </c>
      <c r="V14" s="5">
        <f t="shared" si="1"/>
        <v>0</v>
      </c>
      <c r="W14" s="5">
        <f t="shared" si="1"/>
        <v>0</v>
      </c>
    </row>
    <row r="15" spans="1:28" outlineLevel="1" x14ac:dyDescent="0.25">
      <c r="B15" s="4" t="s">
        <v>25</v>
      </c>
      <c r="C15" s="5">
        <f t="shared" si="1"/>
        <v>44907.597000000002</v>
      </c>
      <c r="D15" s="5">
        <f t="shared" si="1"/>
        <v>52603.44</v>
      </c>
      <c r="E15" s="5">
        <f t="shared" si="1"/>
        <v>50133.566999999995</v>
      </c>
      <c r="F15" s="5">
        <f t="shared" si="1"/>
        <v>52157.831000000006</v>
      </c>
      <c r="G15" s="5">
        <f t="shared" si="1"/>
        <v>61420.226000000002</v>
      </c>
      <c r="H15" s="5">
        <f t="shared" si="1"/>
        <v>59374.146999999997</v>
      </c>
      <c r="I15" s="5">
        <f t="shared" si="1"/>
        <v>65378.986000000004</v>
      </c>
      <c r="J15" s="5">
        <f t="shared" si="1"/>
        <v>67246.79800000001</v>
      </c>
      <c r="K15" s="5">
        <f t="shared" si="1"/>
        <v>67465.489999999991</v>
      </c>
      <c r="L15" s="5">
        <f t="shared" si="1"/>
        <v>67225.304999999993</v>
      </c>
      <c r="M15" s="5">
        <f t="shared" si="1"/>
        <v>72023.581999999995</v>
      </c>
      <c r="N15" s="5">
        <f t="shared" si="1"/>
        <v>65492.135999999999</v>
      </c>
      <c r="O15" s="5">
        <f t="shared" si="1"/>
        <v>72073.847999999998</v>
      </c>
      <c r="P15" s="5">
        <f t="shared" si="1"/>
        <v>81694.428</v>
      </c>
      <c r="Q15" s="5">
        <f t="shared" si="1"/>
        <v>84105.258999999991</v>
      </c>
      <c r="R15" s="5">
        <f t="shared" si="1"/>
        <v>84397.43299999999</v>
      </c>
      <c r="S15" s="5">
        <f t="shared" si="1"/>
        <v>87922.676000000007</v>
      </c>
      <c r="T15" s="5">
        <f t="shared" si="1"/>
        <v>90101.797000000006</v>
      </c>
      <c r="U15" s="5">
        <f t="shared" si="1"/>
        <v>92137.062000000005</v>
      </c>
      <c r="V15" s="5">
        <f t="shared" si="1"/>
        <v>95914.742999999988</v>
      </c>
      <c r="W15" s="5">
        <f t="shared" si="1"/>
        <v>78616.245999999999</v>
      </c>
    </row>
    <row r="16" spans="1:28" outlineLevel="1" x14ac:dyDescent="0.25">
      <c r="B16" s="4" t="s">
        <v>0</v>
      </c>
      <c r="C16" s="5">
        <f t="shared" si="1"/>
        <v>0</v>
      </c>
      <c r="D16" s="5">
        <f t="shared" si="1"/>
        <v>0</v>
      </c>
      <c r="E16" s="5">
        <f t="shared" si="1"/>
        <v>0</v>
      </c>
      <c r="F16" s="5">
        <f t="shared" si="1"/>
        <v>0</v>
      </c>
      <c r="G16" s="5">
        <f t="shared" si="1"/>
        <v>0</v>
      </c>
      <c r="H16" s="5">
        <f t="shared" si="1"/>
        <v>0</v>
      </c>
      <c r="I16" s="5">
        <f t="shared" si="1"/>
        <v>0</v>
      </c>
      <c r="J16" s="5">
        <f t="shared" si="1"/>
        <v>0</v>
      </c>
      <c r="K16" s="5">
        <f t="shared" si="1"/>
        <v>0</v>
      </c>
      <c r="L16" s="5">
        <f t="shared" si="1"/>
        <v>0</v>
      </c>
      <c r="M16" s="5">
        <f t="shared" si="1"/>
        <v>0</v>
      </c>
      <c r="N16" s="5">
        <f t="shared" si="1"/>
        <v>2622.1579999999999</v>
      </c>
      <c r="O16" s="5">
        <f t="shared" si="1"/>
        <v>3986.0590000000002</v>
      </c>
      <c r="P16" s="5">
        <f t="shared" si="1"/>
        <v>3170.7610000000004</v>
      </c>
      <c r="Q16" s="5">
        <f t="shared" si="1"/>
        <v>3770.0770000000002</v>
      </c>
      <c r="R16" s="5">
        <f t="shared" si="1"/>
        <v>0</v>
      </c>
      <c r="S16" s="5">
        <f t="shared" si="1"/>
        <v>0</v>
      </c>
      <c r="T16" s="5">
        <f t="shared" si="1"/>
        <v>0</v>
      </c>
      <c r="U16" s="5">
        <f t="shared" si="1"/>
        <v>0</v>
      </c>
      <c r="V16" s="5">
        <f t="shared" si="1"/>
        <v>0</v>
      </c>
      <c r="W16" s="5">
        <f t="shared" si="1"/>
        <v>0</v>
      </c>
    </row>
    <row r="17" spans="2:23" outlineLevel="1" x14ac:dyDescent="0.25">
      <c r="B17" s="4" t="s">
        <v>27</v>
      </c>
      <c r="C17" s="5">
        <f t="shared" si="1"/>
        <v>0</v>
      </c>
      <c r="D17" s="5">
        <f t="shared" si="1"/>
        <v>0</v>
      </c>
      <c r="E17" s="5">
        <f t="shared" si="1"/>
        <v>0</v>
      </c>
      <c r="F17" s="5">
        <f t="shared" si="1"/>
        <v>0</v>
      </c>
      <c r="G17" s="5">
        <f t="shared" si="1"/>
        <v>0</v>
      </c>
      <c r="H17" s="5">
        <f t="shared" si="1"/>
        <v>0</v>
      </c>
      <c r="I17" s="5">
        <f t="shared" si="1"/>
        <v>0</v>
      </c>
      <c r="J17" s="5">
        <f t="shared" si="1"/>
        <v>0</v>
      </c>
      <c r="K17" s="5">
        <f t="shared" si="1"/>
        <v>0</v>
      </c>
      <c r="L17" s="5">
        <f t="shared" si="1"/>
        <v>0</v>
      </c>
      <c r="M17" s="5">
        <f t="shared" si="1"/>
        <v>0</v>
      </c>
      <c r="N17" s="5">
        <f t="shared" si="1"/>
        <v>0</v>
      </c>
      <c r="O17" s="5">
        <f t="shared" si="1"/>
        <v>0</v>
      </c>
      <c r="P17" s="5">
        <f t="shared" si="1"/>
        <v>0</v>
      </c>
      <c r="Q17" s="5">
        <f t="shared" si="1"/>
        <v>0</v>
      </c>
      <c r="R17" s="5">
        <f t="shared" si="1"/>
        <v>0</v>
      </c>
      <c r="S17" s="5">
        <f t="shared" si="1"/>
        <v>0</v>
      </c>
      <c r="T17" s="5">
        <f t="shared" si="1"/>
        <v>0</v>
      </c>
      <c r="U17" s="5">
        <f t="shared" si="1"/>
        <v>0</v>
      </c>
      <c r="V17" s="5">
        <f t="shared" si="1"/>
        <v>0</v>
      </c>
      <c r="W17" s="5">
        <f t="shared" si="1"/>
        <v>0</v>
      </c>
    </row>
    <row r="18" spans="2:23" outlineLevel="1" x14ac:dyDescent="0.25">
      <c r="B18" s="4" t="s">
        <v>28</v>
      </c>
      <c r="C18" s="5">
        <f t="shared" si="1"/>
        <v>2.7889999999999997</v>
      </c>
      <c r="D18" s="5">
        <f t="shared" si="1"/>
        <v>2.964</v>
      </c>
      <c r="E18" s="5">
        <f t="shared" si="1"/>
        <v>3.177</v>
      </c>
      <c r="F18" s="5">
        <f t="shared" si="1"/>
        <v>3.1350000000000002</v>
      </c>
      <c r="G18" s="5">
        <f t="shared" si="1"/>
        <v>3.5509999999999997</v>
      </c>
      <c r="H18" s="5">
        <f t="shared" si="1"/>
        <v>3.9790000000000001</v>
      </c>
      <c r="I18" s="5">
        <f t="shared" si="1"/>
        <v>4.4209999999999994</v>
      </c>
      <c r="J18" s="5">
        <f t="shared" si="1"/>
        <v>3.9690000000000003</v>
      </c>
      <c r="K18" s="5">
        <f t="shared" si="1"/>
        <v>4.298</v>
      </c>
      <c r="L18" s="5">
        <f t="shared" si="1"/>
        <v>3.407</v>
      </c>
      <c r="M18" s="5">
        <f t="shared" si="1"/>
        <v>3.9979999999999998</v>
      </c>
      <c r="N18" s="5">
        <f t="shared" si="1"/>
        <v>19.466000000000001</v>
      </c>
      <c r="O18" s="5">
        <f t="shared" si="1"/>
        <v>15.100999999999999</v>
      </c>
      <c r="P18" s="5">
        <f t="shared" si="1"/>
        <v>11.665999999999999</v>
      </c>
      <c r="Q18" s="5">
        <f t="shared" si="1"/>
        <v>39.024000000000001</v>
      </c>
      <c r="R18" s="5">
        <f t="shared" si="1"/>
        <v>20.038</v>
      </c>
      <c r="S18" s="5">
        <f t="shared" si="1"/>
        <v>18.141999999999999</v>
      </c>
      <c r="T18" s="5">
        <f t="shared" si="1"/>
        <v>17.276</v>
      </c>
      <c r="U18" s="5">
        <f t="shared" si="1"/>
        <v>15.058</v>
      </c>
      <c r="V18" s="5">
        <f t="shared" si="1"/>
        <v>10.826000000000001</v>
      </c>
      <c r="W18" s="5">
        <f t="shared" si="1"/>
        <v>6.7549999999999999</v>
      </c>
    </row>
    <row r="19" spans="2:23" outlineLevel="1" x14ac:dyDescent="0.25">
      <c r="B19" s="4" t="s">
        <v>22</v>
      </c>
      <c r="C19" s="5">
        <f t="shared" si="1"/>
        <v>0</v>
      </c>
      <c r="D19" s="5">
        <f t="shared" si="1"/>
        <v>0</v>
      </c>
      <c r="E19" s="5">
        <f t="shared" si="1"/>
        <v>0</v>
      </c>
      <c r="F19" s="5">
        <f t="shared" si="1"/>
        <v>0</v>
      </c>
      <c r="G19" s="5">
        <f t="shared" si="1"/>
        <v>0</v>
      </c>
      <c r="H19" s="5">
        <f t="shared" si="1"/>
        <v>0</v>
      </c>
      <c r="I19" s="5">
        <f t="shared" si="1"/>
        <v>0</v>
      </c>
      <c r="J19" s="5">
        <f t="shared" si="1"/>
        <v>0</v>
      </c>
      <c r="K19" s="5">
        <f t="shared" si="1"/>
        <v>0</v>
      </c>
      <c r="L19" s="5">
        <f t="shared" si="1"/>
        <v>0</v>
      </c>
      <c r="M19" s="5">
        <f t="shared" si="1"/>
        <v>0</v>
      </c>
      <c r="N19" s="5">
        <f t="shared" si="1"/>
        <v>0</v>
      </c>
      <c r="O19" s="5">
        <f t="shared" si="1"/>
        <v>0</v>
      </c>
      <c r="P19" s="5">
        <f t="shared" si="1"/>
        <v>0</v>
      </c>
      <c r="Q19" s="5">
        <f t="shared" si="1"/>
        <v>0</v>
      </c>
      <c r="R19" s="5">
        <f t="shared" si="1"/>
        <v>0</v>
      </c>
      <c r="S19" s="5">
        <f t="shared" si="1"/>
        <v>0</v>
      </c>
      <c r="T19" s="5">
        <f t="shared" si="1"/>
        <v>0</v>
      </c>
      <c r="U19" s="5">
        <f t="shared" si="1"/>
        <v>0</v>
      </c>
      <c r="V19" s="5">
        <f t="shared" si="1"/>
        <v>1</v>
      </c>
      <c r="W19" s="5">
        <f t="shared" si="1"/>
        <v>0</v>
      </c>
    </row>
    <row r="20" spans="2:23" outlineLevel="1" x14ac:dyDescent="0.25">
      <c r="B20" s="4" t="s">
        <v>1</v>
      </c>
      <c r="C20" s="5">
        <f t="shared" si="1"/>
        <v>2427.2070000000003</v>
      </c>
      <c r="D20" s="5">
        <f t="shared" si="1"/>
        <v>2390.393</v>
      </c>
      <c r="E20" s="5">
        <f t="shared" si="1"/>
        <v>1800.454</v>
      </c>
      <c r="F20" s="5">
        <f t="shared" si="1"/>
        <v>1571.326</v>
      </c>
      <c r="G20" s="5">
        <f t="shared" si="1"/>
        <v>1412.2809999999999</v>
      </c>
      <c r="H20" s="5">
        <f t="shared" si="1"/>
        <v>899.70799999999997</v>
      </c>
      <c r="I20" s="5">
        <f t="shared" si="1"/>
        <v>1432.0930000000001</v>
      </c>
      <c r="J20" s="5">
        <f t="shared" si="1"/>
        <v>1455.8519999999999</v>
      </c>
      <c r="K20" s="5">
        <f t="shared" si="1"/>
        <v>1001.833</v>
      </c>
      <c r="L20" s="5">
        <f t="shared" si="1"/>
        <v>786.31700000000001</v>
      </c>
      <c r="M20" s="5">
        <f t="shared" si="1"/>
        <v>639.976</v>
      </c>
      <c r="N20" s="5">
        <f t="shared" si="1"/>
        <v>814.70399999999995</v>
      </c>
      <c r="O20" s="5">
        <f t="shared" si="1"/>
        <v>700.91599999999994</v>
      </c>
      <c r="P20" s="5">
        <f t="shared" si="1"/>
        <v>845.87</v>
      </c>
      <c r="Q20" s="5">
        <f t="shared" si="1"/>
        <v>663.04300000000001</v>
      </c>
      <c r="R20" s="5">
        <f t="shared" si="1"/>
        <v>770.029</v>
      </c>
      <c r="S20" s="5">
        <f t="shared" si="1"/>
        <v>694.18399999999997</v>
      </c>
      <c r="T20" s="5">
        <f t="shared" si="1"/>
        <v>582.03200000000004</v>
      </c>
      <c r="U20" s="5">
        <f t="shared" si="1"/>
        <v>552.33100000000002</v>
      </c>
      <c r="V20" s="5">
        <f t="shared" si="1"/>
        <v>547.01699999999994</v>
      </c>
      <c r="W20" s="5">
        <f t="shared" si="1"/>
        <v>510.66299999999995</v>
      </c>
    </row>
    <row r="21" spans="2:23" outlineLevel="1" x14ac:dyDescent="0.25">
      <c r="B21" s="16" t="s">
        <v>13</v>
      </c>
      <c r="C21" s="21">
        <f t="shared" ref="C21:W21" si="2">SUM(C11:C20)</f>
        <v>156776.27979999999</v>
      </c>
      <c r="D21" s="21">
        <f t="shared" si="2"/>
        <v>175880.3524</v>
      </c>
      <c r="E21" s="21">
        <f t="shared" si="2"/>
        <v>168536.87539999996</v>
      </c>
      <c r="F21" s="21">
        <f t="shared" si="2"/>
        <v>185847.87800000003</v>
      </c>
      <c r="G21" s="21">
        <f t="shared" si="2"/>
        <v>206031.00659999999</v>
      </c>
      <c r="H21" s="21">
        <f t="shared" si="2"/>
        <v>207902.28100000002</v>
      </c>
      <c r="I21" s="21">
        <f t="shared" si="2"/>
        <v>231098.81960000002</v>
      </c>
      <c r="J21" s="21">
        <f t="shared" si="2"/>
        <v>250243.49640000003</v>
      </c>
      <c r="K21" s="21">
        <f t="shared" si="2"/>
        <v>249612.76620000001</v>
      </c>
      <c r="L21" s="21">
        <f t="shared" si="2"/>
        <v>252095.57120000001</v>
      </c>
      <c r="M21" s="21">
        <f t="shared" si="2"/>
        <v>270994.37600000005</v>
      </c>
      <c r="N21" s="21">
        <f t="shared" si="2"/>
        <v>269790.56540000002</v>
      </c>
      <c r="O21" s="21">
        <f t="shared" si="2"/>
        <v>285685.65800000005</v>
      </c>
      <c r="P21" s="21">
        <f t="shared" si="2"/>
        <v>306800.2</v>
      </c>
      <c r="Q21" s="21">
        <f t="shared" si="2"/>
        <v>320088.88499999995</v>
      </c>
      <c r="R21" s="21">
        <f t="shared" si="2"/>
        <v>285498.14179999992</v>
      </c>
      <c r="S21" s="21">
        <f t="shared" si="2"/>
        <v>255634.6642</v>
      </c>
      <c r="T21" s="21">
        <f t="shared" si="2"/>
        <v>264052.51200000005</v>
      </c>
      <c r="U21" s="21">
        <f t="shared" si="2"/>
        <v>279263.53700000007</v>
      </c>
      <c r="V21" s="21">
        <f t="shared" si="2"/>
        <v>284758.59580000001</v>
      </c>
      <c r="W21" s="21">
        <f t="shared" si="2"/>
        <v>263581.96100000001</v>
      </c>
    </row>
    <row r="22" spans="2:23" outlineLevel="1" x14ac:dyDescent="0.25">
      <c r="B22" s="29" t="s">
        <v>46</v>
      </c>
      <c r="C22" s="28">
        <f>IFERROR(C21/C3/1000,0)</f>
        <v>1.1771339573233917E-3</v>
      </c>
      <c r="D22" s="28">
        <f t="shared" ref="D22" si="3">IFERROR(D21/D3/1000,0)</f>
        <v>1.1054999023910569E-3</v>
      </c>
      <c r="E22" s="28">
        <f t="shared" ref="E22" si="4">IFERROR(E21/E3/1000,0)</f>
        <v>1.0357039569579625E-3</v>
      </c>
      <c r="F22" s="28">
        <f t="shared" ref="F22" si="5">IFERROR(F21/F3/1000,0)</f>
        <v>9.8918222268773817E-4</v>
      </c>
      <c r="G22" s="28">
        <f t="shared" ref="G22" si="6">IFERROR(G21/G3/1000,0)</f>
        <v>1.0202426008163717E-3</v>
      </c>
      <c r="H22" s="28">
        <f t="shared" ref="H22" si="7">IFERROR(H21/H3/1000,0)</f>
        <v>1.0137747480364505E-3</v>
      </c>
      <c r="I22" s="28">
        <f t="shared" ref="I22" si="8">IFERROR(I21/I3/1000,0)</f>
        <v>1.0328820094066941E-3</v>
      </c>
      <c r="J22" s="28">
        <f t="shared" ref="J22" si="9">IFERROR(J21/J3/1000,0)</f>
        <v>1.0369430066765914E-3</v>
      </c>
      <c r="K22" s="28">
        <f t="shared" ref="K22" si="10">IFERROR(K21/K3/1000,0)</f>
        <v>1.1335954875815366E-3</v>
      </c>
      <c r="L22" s="28">
        <f t="shared" ref="L22" si="11">IFERROR(L21/L3/1000,0)</f>
        <v>1.3005169768980243E-3</v>
      </c>
      <c r="M22" s="28">
        <f t="shared" ref="M22" si="12">IFERROR(M21/M3/1000,0)</f>
        <v>1.4464294073479244E-3</v>
      </c>
      <c r="N22" s="28">
        <f t="shared" ref="N22" si="13">IFERROR(N21/N3/1000,0)</f>
        <v>1.3646212462354052E-3</v>
      </c>
      <c r="O22" s="28">
        <f t="shared" ref="O22" si="14">IFERROR(O21/O3/1000,0)</f>
        <v>1.2394353583373631E-3</v>
      </c>
      <c r="P22" s="28">
        <f t="shared" ref="P22" si="15">IFERROR(P21/P3/1000,0)</f>
        <v>1.2496026674943767E-3</v>
      </c>
      <c r="Q22" s="28">
        <f t="shared" ref="Q22" si="16">IFERROR(Q21/Q3/1000,0)</f>
        <v>1.2301792875404037E-3</v>
      </c>
      <c r="R22" s="28">
        <f t="shared" ref="R22" si="17">IFERROR(R21/R3/1000,0)</f>
        <v>1.1947295722788554E-3</v>
      </c>
      <c r="S22" s="28">
        <f t="shared" ref="S22" si="18">IFERROR(S21/S3/1000,0)</f>
        <v>1.249930817805063E-3</v>
      </c>
      <c r="T22" s="28">
        <f t="shared" ref="T22" si="19">IFERROR(T21/T3/1000,0)</f>
        <v>1.2731432730637507E-3</v>
      </c>
      <c r="U22" s="28">
        <f t="shared" ref="U22" si="20">IFERROR(U21/U3/1000,0)</f>
        <v>1.3960290248804814E-3</v>
      </c>
      <c r="V22" s="28">
        <f t="shared" ref="V22" si="21">IFERROR(V21/V3/1000,0)</f>
        <v>1.3724371845027805E-3</v>
      </c>
      <c r="W22" s="28">
        <f t="shared" ref="W22" si="22">IFERROR(W21/W3/1000,0)</f>
        <v>1.3187537023592393E-3</v>
      </c>
    </row>
    <row r="23" spans="2:23" outlineLevel="1" x14ac:dyDescent="0.25"/>
    <row r="24" spans="2:23" outlineLevel="1" x14ac:dyDescent="0.25">
      <c r="B24" s="4" t="s">
        <v>23</v>
      </c>
      <c r="C24" s="12">
        <f t="shared" ref="C24:W24" si="23">IFERROR(C11/C21,0)</f>
        <v>2.6226875680717618E-3</v>
      </c>
      <c r="D24" s="12">
        <f t="shared" si="23"/>
        <v>2.1288017387438444E-3</v>
      </c>
      <c r="E24" s="12">
        <f t="shared" si="23"/>
        <v>1.9652862272062752E-3</v>
      </c>
      <c r="F24" s="12">
        <f t="shared" si="23"/>
        <v>1.8458967823135435E-3</v>
      </c>
      <c r="G24" s="12">
        <f t="shared" si="23"/>
        <v>1.5549193555218985E-3</v>
      </c>
      <c r="H24" s="12">
        <f t="shared" si="23"/>
        <v>1.7360078892063719E-3</v>
      </c>
      <c r="I24" s="12">
        <f t="shared" si="23"/>
        <v>1.5296936635672889E-3</v>
      </c>
      <c r="J24" s="12">
        <f t="shared" si="23"/>
        <v>1.3056147500343188E-3</v>
      </c>
      <c r="K24" s="12">
        <f t="shared" si="23"/>
        <v>1.1435568955286872E-3</v>
      </c>
      <c r="L24" s="12">
        <f t="shared" si="23"/>
        <v>1.0835827011942364E-3</v>
      </c>
      <c r="M24" s="12">
        <f t="shared" si="23"/>
        <v>1.1091005076799083E-3</v>
      </c>
      <c r="N24" s="12">
        <f t="shared" si="23"/>
        <v>1.045934277136883E-3</v>
      </c>
      <c r="O24" s="12">
        <f t="shared" si="23"/>
        <v>1.0929845137693259E-3</v>
      </c>
      <c r="P24" s="12">
        <f t="shared" si="23"/>
        <v>1.040318748162485E-3</v>
      </c>
      <c r="Q24" s="12">
        <f t="shared" si="23"/>
        <v>1.0645168138218861E-3</v>
      </c>
      <c r="R24" s="12">
        <f t="shared" si="23"/>
        <v>1.1192871448664544E-3</v>
      </c>
      <c r="S24" s="12">
        <f t="shared" si="23"/>
        <v>1.2146599952386271E-3</v>
      </c>
      <c r="T24" s="12">
        <f t="shared" si="23"/>
        <v>1.3360978743500837E-3</v>
      </c>
      <c r="U24" s="12">
        <f t="shared" si="23"/>
        <v>1.2768584249507658E-3</v>
      </c>
      <c r="V24" s="12">
        <f t="shared" si="23"/>
        <v>1.1987585450791861E-3</v>
      </c>
      <c r="W24" s="12">
        <f t="shared" si="23"/>
        <v>1.5161007167709781E-3</v>
      </c>
    </row>
    <row r="25" spans="2:23" outlineLevel="1" x14ac:dyDescent="0.25">
      <c r="B25" s="4" t="s">
        <v>24</v>
      </c>
      <c r="C25" s="12">
        <f t="shared" ref="C25:W25" si="24">IFERROR(C12/C21,0)</f>
        <v>9.9862045584781128E-6</v>
      </c>
      <c r="D25" s="12">
        <f t="shared" si="24"/>
        <v>1.3509183758037546E-5</v>
      </c>
      <c r="E25" s="12">
        <f t="shared" si="24"/>
        <v>1.452026444771742E-5</v>
      </c>
      <c r="F25" s="12">
        <f t="shared" si="24"/>
        <v>1.679868521285995E-5</v>
      </c>
      <c r="G25" s="12">
        <f t="shared" si="24"/>
        <v>1.0561517103222271E-5</v>
      </c>
      <c r="H25" s="12">
        <f t="shared" si="24"/>
        <v>1.0437595920364143E-5</v>
      </c>
      <c r="I25" s="12">
        <f t="shared" si="24"/>
        <v>5.760306358570426E-6</v>
      </c>
      <c r="J25" s="12">
        <f t="shared" si="24"/>
        <v>7.811591622246851E-6</v>
      </c>
      <c r="K25" s="12">
        <f t="shared" si="24"/>
        <v>7.2303994201719641E-6</v>
      </c>
      <c r="L25" s="12">
        <f t="shared" si="24"/>
        <v>4.8902088764659746E-6</v>
      </c>
      <c r="M25" s="12">
        <f t="shared" si="24"/>
        <v>5.7565770294804926E-6</v>
      </c>
      <c r="N25" s="12">
        <f t="shared" si="24"/>
        <v>1.1487429130092181E-5</v>
      </c>
      <c r="O25" s="12">
        <f t="shared" si="24"/>
        <v>1.6276630869583239E-5</v>
      </c>
      <c r="P25" s="12">
        <f t="shared" si="24"/>
        <v>6.9426291117150505E-6</v>
      </c>
      <c r="Q25" s="12">
        <f t="shared" si="24"/>
        <v>9.9659817928385753E-6</v>
      </c>
      <c r="R25" s="12">
        <f t="shared" si="24"/>
        <v>1.2113563955952869E-5</v>
      </c>
      <c r="S25" s="12">
        <f t="shared" si="24"/>
        <v>1.4035655184826067E-5</v>
      </c>
      <c r="T25" s="12">
        <f t="shared" si="24"/>
        <v>2.1283645277345435E-5</v>
      </c>
      <c r="U25" s="12">
        <f t="shared" si="24"/>
        <v>1.890687218503574E-5</v>
      </c>
      <c r="V25" s="12">
        <f t="shared" si="24"/>
        <v>1.4496489520896844E-5</v>
      </c>
      <c r="W25" s="12">
        <f t="shared" si="24"/>
        <v>2.4338539616525579E-5</v>
      </c>
    </row>
    <row r="26" spans="2:23" outlineLevel="1" x14ac:dyDescent="0.25">
      <c r="B26" s="4" t="s">
        <v>21</v>
      </c>
      <c r="C26" s="12">
        <f t="shared" ref="C26:W26" si="25">IFERROR(C13/C21,0)</f>
        <v>0.69542373463054963</v>
      </c>
      <c r="D26" s="12">
        <f t="shared" si="25"/>
        <v>0.68516331332981784</v>
      </c>
      <c r="E26" s="12">
        <f t="shared" si="25"/>
        <v>0.68985500487093998</v>
      </c>
      <c r="F26" s="12">
        <f t="shared" si="25"/>
        <v>0.70901755466909322</v>
      </c>
      <c r="G26" s="12">
        <f t="shared" si="25"/>
        <v>0.69345101670730758</v>
      </c>
      <c r="H26" s="12">
        <f t="shared" si="25"/>
        <v>0.70832006407856585</v>
      </c>
      <c r="I26" s="12">
        <f t="shared" si="25"/>
        <v>0.7093436404553578</v>
      </c>
      <c r="J26" s="12">
        <f t="shared" si="25"/>
        <v>0.72412751422857746</v>
      </c>
      <c r="K26" s="12">
        <f t="shared" si="25"/>
        <v>0.72453783816125983</v>
      </c>
      <c r="L26" s="12">
        <f t="shared" si="25"/>
        <v>0.72911293968816848</v>
      </c>
      <c r="M26" s="12">
        <f t="shared" si="25"/>
        <v>0.73073361492933708</v>
      </c>
      <c r="N26" s="12">
        <f t="shared" si="25"/>
        <v>0.74337966082189766</v>
      </c>
      <c r="O26" s="12">
        <f t="shared" si="25"/>
        <v>0.7301480776469359</v>
      </c>
      <c r="P26" s="12">
        <f t="shared" si="25"/>
        <v>0.71954377800275227</v>
      </c>
      <c r="Q26" s="12">
        <f t="shared" si="25"/>
        <v>0.72219799822165032</v>
      </c>
      <c r="R26" s="12">
        <f t="shared" si="25"/>
        <v>0.70048662222151115</v>
      </c>
      <c r="S26" s="12">
        <f t="shared" si="25"/>
        <v>0.65204601856965216</v>
      </c>
      <c r="T26" s="12">
        <f t="shared" si="25"/>
        <v>0.65514615138370647</v>
      </c>
      <c r="U26" s="12">
        <f t="shared" si="25"/>
        <v>0.66674377901329807</v>
      </c>
      <c r="V26" s="12">
        <f t="shared" si="25"/>
        <v>0.65999596771434854</v>
      </c>
      <c r="W26" s="12">
        <f t="shared" si="25"/>
        <v>0.69823543425264978</v>
      </c>
    </row>
    <row r="27" spans="2:23" outlineLevel="1" x14ac:dyDescent="0.25">
      <c r="B27" s="4" t="s">
        <v>26</v>
      </c>
      <c r="C27" s="12">
        <f t="shared" ref="C27:W27" si="26">IFERROR(C14/C21,0)</f>
        <v>0</v>
      </c>
      <c r="D27" s="12">
        <f t="shared" si="26"/>
        <v>0</v>
      </c>
      <c r="E27" s="12">
        <f t="shared" si="26"/>
        <v>0</v>
      </c>
      <c r="F27" s="12">
        <f t="shared" si="26"/>
        <v>0</v>
      </c>
      <c r="G27" s="12">
        <f t="shared" si="26"/>
        <v>0</v>
      </c>
      <c r="H27" s="12">
        <f t="shared" si="26"/>
        <v>0</v>
      </c>
      <c r="I27" s="12">
        <f t="shared" si="26"/>
        <v>0</v>
      </c>
      <c r="J27" s="12">
        <f t="shared" si="26"/>
        <v>0</v>
      </c>
      <c r="K27" s="12">
        <f t="shared" si="26"/>
        <v>0</v>
      </c>
      <c r="L27" s="12">
        <f t="shared" si="26"/>
        <v>0</v>
      </c>
      <c r="M27" s="12">
        <f t="shared" si="26"/>
        <v>0</v>
      </c>
      <c r="N27" s="12">
        <f t="shared" si="26"/>
        <v>0</v>
      </c>
      <c r="O27" s="12">
        <f t="shared" si="26"/>
        <v>0</v>
      </c>
      <c r="P27" s="12">
        <f t="shared" si="26"/>
        <v>0</v>
      </c>
      <c r="Q27" s="12">
        <f t="shared" si="26"/>
        <v>0</v>
      </c>
      <c r="R27" s="12">
        <f t="shared" si="26"/>
        <v>0</v>
      </c>
      <c r="S27" s="12">
        <f t="shared" si="26"/>
        <v>0</v>
      </c>
      <c r="T27" s="12">
        <f t="shared" si="26"/>
        <v>0</v>
      </c>
      <c r="U27" s="12">
        <f t="shared" si="26"/>
        <v>0</v>
      </c>
      <c r="V27" s="12">
        <f t="shared" si="26"/>
        <v>0</v>
      </c>
      <c r="W27" s="12">
        <f t="shared" si="26"/>
        <v>0</v>
      </c>
    </row>
    <row r="28" spans="2:23" outlineLevel="1" x14ac:dyDescent="0.25">
      <c r="B28" s="4" t="s">
        <v>25</v>
      </c>
      <c r="C28" s="12">
        <f t="shared" ref="C28:W28" si="27">IFERROR(C15/C21,0)</f>
        <v>0.28644382337231605</v>
      </c>
      <c r="D28" s="12">
        <f t="shared" si="27"/>
        <v>0.29908650558287148</v>
      </c>
      <c r="E28" s="12">
        <f t="shared" si="27"/>
        <v>0.29746348910892417</v>
      </c>
      <c r="F28" s="12">
        <f t="shared" si="27"/>
        <v>0.2806479770514248</v>
      </c>
      <c r="G28" s="12">
        <f t="shared" si="27"/>
        <v>0.29811156589282034</v>
      </c>
      <c r="H28" s="12">
        <f t="shared" si="27"/>
        <v>0.28558679930981612</v>
      </c>
      <c r="I28" s="12">
        <f t="shared" si="27"/>
        <v>0.28290488940255926</v>
      </c>
      <c r="J28" s="12">
        <f t="shared" si="27"/>
        <v>0.26872545727426145</v>
      </c>
      <c r="K28" s="12">
        <f t="shared" si="27"/>
        <v>0.27028060714628621</v>
      </c>
      <c r="L28" s="12">
        <f t="shared" si="27"/>
        <v>0.26666595006013333</v>
      </c>
      <c r="M28" s="12">
        <f t="shared" si="27"/>
        <v>0.26577519084750301</v>
      </c>
      <c r="N28" s="12">
        <f t="shared" si="27"/>
        <v>0.24275176525502026</v>
      </c>
      <c r="O28" s="12">
        <f t="shared" si="27"/>
        <v>0.25228374607450538</v>
      </c>
      <c r="P28" s="12">
        <f t="shared" si="27"/>
        <v>0.26627892680643622</v>
      </c>
      <c r="Q28" s="12">
        <f t="shared" si="27"/>
        <v>0.26275594980438011</v>
      </c>
      <c r="R28" s="12">
        <f t="shared" si="27"/>
        <v>0.2956146490758001</v>
      </c>
      <c r="S28" s="12">
        <f t="shared" si="27"/>
        <v>0.34393878574782116</v>
      </c>
      <c r="T28" s="12">
        <f t="shared" si="27"/>
        <v>0.34122681249099418</v>
      </c>
      <c r="U28" s="12">
        <f t="shared" si="27"/>
        <v>0.32992872248839267</v>
      </c>
      <c r="V28" s="12">
        <f t="shared" si="27"/>
        <v>0.33682826230596263</v>
      </c>
      <c r="W28" s="12">
        <f t="shared" si="27"/>
        <v>0.29826110141126083</v>
      </c>
    </row>
    <row r="29" spans="2:23" outlineLevel="1" x14ac:dyDescent="0.25">
      <c r="B29" s="4" t="s">
        <v>0</v>
      </c>
      <c r="C29" s="12">
        <f t="shared" ref="C29:W29" si="28">IFERROR(C16/C21,0)</f>
        <v>0</v>
      </c>
      <c r="D29" s="12">
        <f t="shared" si="28"/>
        <v>0</v>
      </c>
      <c r="E29" s="12">
        <f t="shared" si="28"/>
        <v>0</v>
      </c>
      <c r="F29" s="12">
        <f t="shared" si="28"/>
        <v>0</v>
      </c>
      <c r="G29" s="12">
        <f t="shared" si="28"/>
        <v>0</v>
      </c>
      <c r="H29" s="12">
        <f t="shared" si="28"/>
        <v>0</v>
      </c>
      <c r="I29" s="12">
        <f t="shared" si="28"/>
        <v>0</v>
      </c>
      <c r="J29" s="12">
        <f t="shared" si="28"/>
        <v>0</v>
      </c>
      <c r="K29" s="12">
        <f t="shared" si="28"/>
        <v>0</v>
      </c>
      <c r="L29" s="12">
        <f t="shared" si="28"/>
        <v>0</v>
      </c>
      <c r="M29" s="12">
        <f t="shared" si="28"/>
        <v>0</v>
      </c>
      <c r="N29" s="12">
        <f t="shared" si="28"/>
        <v>9.7192353487687965E-3</v>
      </c>
      <c r="O29" s="12">
        <f t="shared" si="28"/>
        <v>1.3952604509113998E-2</v>
      </c>
      <c r="P29" s="12">
        <f t="shared" si="28"/>
        <v>1.0334937852061375E-2</v>
      </c>
      <c r="Q29" s="12">
        <f t="shared" si="28"/>
        <v>1.1778219040626797E-2</v>
      </c>
      <c r="R29" s="12">
        <f t="shared" si="28"/>
        <v>0</v>
      </c>
      <c r="S29" s="12">
        <f t="shared" si="28"/>
        <v>0</v>
      </c>
      <c r="T29" s="12">
        <f t="shared" si="28"/>
        <v>0</v>
      </c>
      <c r="U29" s="12">
        <f t="shared" si="28"/>
        <v>0</v>
      </c>
      <c r="V29" s="12">
        <f t="shared" si="28"/>
        <v>0</v>
      </c>
      <c r="W29" s="12">
        <f t="shared" si="28"/>
        <v>0</v>
      </c>
    </row>
    <row r="30" spans="2:23" outlineLevel="1" x14ac:dyDescent="0.25">
      <c r="B30" s="4" t="s">
        <v>27</v>
      </c>
      <c r="C30" s="12">
        <f t="shared" ref="C30:W30" si="29">IFERROR(C17/C21,0)</f>
        <v>0</v>
      </c>
      <c r="D30" s="12">
        <f t="shared" si="29"/>
        <v>0</v>
      </c>
      <c r="E30" s="12">
        <f t="shared" si="29"/>
        <v>0</v>
      </c>
      <c r="F30" s="12">
        <f t="shared" si="29"/>
        <v>0</v>
      </c>
      <c r="G30" s="12">
        <f t="shared" si="29"/>
        <v>0</v>
      </c>
      <c r="H30" s="12">
        <f t="shared" si="29"/>
        <v>0</v>
      </c>
      <c r="I30" s="12">
        <f t="shared" si="29"/>
        <v>0</v>
      </c>
      <c r="J30" s="12">
        <f t="shared" si="29"/>
        <v>0</v>
      </c>
      <c r="K30" s="12">
        <f t="shared" si="29"/>
        <v>0</v>
      </c>
      <c r="L30" s="12">
        <f t="shared" si="29"/>
        <v>0</v>
      </c>
      <c r="M30" s="12">
        <f t="shared" si="29"/>
        <v>0</v>
      </c>
      <c r="N30" s="12">
        <f t="shared" si="29"/>
        <v>0</v>
      </c>
      <c r="O30" s="12">
        <f t="shared" si="29"/>
        <v>0</v>
      </c>
      <c r="P30" s="12">
        <f t="shared" si="29"/>
        <v>0</v>
      </c>
      <c r="Q30" s="12">
        <f t="shared" si="29"/>
        <v>0</v>
      </c>
      <c r="R30" s="12">
        <f t="shared" si="29"/>
        <v>0</v>
      </c>
      <c r="S30" s="12">
        <f t="shared" si="29"/>
        <v>0</v>
      </c>
      <c r="T30" s="12">
        <f t="shared" si="29"/>
        <v>0</v>
      </c>
      <c r="U30" s="12">
        <f t="shared" si="29"/>
        <v>0</v>
      </c>
      <c r="V30" s="12">
        <f t="shared" si="29"/>
        <v>0</v>
      </c>
      <c r="W30" s="12">
        <f t="shared" si="29"/>
        <v>0</v>
      </c>
    </row>
    <row r="31" spans="2:23" outlineLevel="1" x14ac:dyDescent="0.25">
      <c r="B31" s="4" t="s">
        <v>28</v>
      </c>
      <c r="C31" s="12">
        <f t="shared" ref="C31:W31" si="30">IFERROR(C18/C21,0)</f>
        <v>1.7789680961673133E-5</v>
      </c>
      <c r="D31" s="12">
        <f t="shared" si="30"/>
        <v>1.6852365597147849E-5</v>
      </c>
      <c r="E31" s="12">
        <f t="shared" si="30"/>
        <v>1.8850474072572018E-5</v>
      </c>
      <c r="F31" s="12">
        <f t="shared" si="30"/>
        <v>1.6868634895040338E-5</v>
      </c>
      <c r="G31" s="12">
        <f t="shared" si="30"/>
        <v>1.7235269868355822E-5</v>
      </c>
      <c r="H31" s="12">
        <f t="shared" si="30"/>
        <v>1.9138799155358952E-5</v>
      </c>
      <c r="I31" s="12">
        <f t="shared" si="30"/>
        <v>1.9130344359404935E-5</v>
      </c>
      <c r="J31" s="12">
        <f t="shared" si="30"/>
        <v>1.5860552050694574E-5</v>
      </c>
      <c r="K31" s="12">
        <f t="shared" si="30"/>
        <v>1.7218670604997284E-5</v>
      </c>
      <c r="L31" s="12">
        <f t="shared" si="30"/>
        <v>1.3514715803146961E-5</v>
      </c>
      <c r="M31" s="12">
        <f t="shared" si="30"/>
        <v>1.475307369478398E-5</v>
      </c>
      <c r="N31" s="12">
        <f t="shared" si="30"/>
        <v>7.2152263631380489E-5</v>
      </c>
      <c r="O31" s="12">
        <f t="shared" si="30"/>
        <v>5.2858796292812139E-5</v>
      </c>
      <c r="P31" s="12">
        <f t="shared" si="30"/>
        <v>3.8024747050360456E-5</v>
      </c>
      <c r="Q31" s="12">
        <f t="shared" si="30"/>
        <v>1.2191613588831742E-4</v>
      </c>
      <c r="R31" s="12">
        <f t="shared" si="30"/>
        <v>7.0186096041343845E-5</v>
      </c>
      <c r="S31" s="12">
        <f t="shared" si="30"/>
        <v>7.0968466098972815E-5</v>
      </c>
      <c r="T31" s="12">
        <f t="shared" si="30"/>
        <v>6.5426380037619165E-5</v>
      </c>
      <c r="U31" s="12">
        <f t="shared" si="30"/>
        <v>5.392039419739927E-5</v>
      </c>
      <c r="V31" s="12">
        <f t="shared" si="30"/>
        <v>3.8018167527429565E-5</v>
      </c>
      <c r="W31" s="12">
        <f t="shared" si="30"/>
        <v>2.562770219317095E-5</v>
      </c>
    </row>
    <row r="32" spans="2:23" outlineLevel="1" x14ac:dyDescent="0.25">
      <c r="B32" s="4" t="s">
        <v>22</v>
      </c>
      <c r="C32" s="12">
        <f t="shared" ref="C32:W32" si="31">IFERROR(C19/C21,0)</f>
        <v>0</v>
      </c>
      <c r="D32" s="12">
        <f t="shared" si="31"/>
        <v>0</v>
      </c>
      <c r="E32" s="12">
        <f t="shared" si="31"/>
        <v>0</v>
      </c>
      <c r="F32" s="12">
        <f t="shared" si="31"/>
        <v>0</v>
      </c>
      <c r="G32" s="12">
        <f t="shared" si="31"/>
        <v>0</v>
      </c>
      <c r="H32" s="12">
        <f t="shared" si="31"/>
        <v>0</v>
      </c>
      <c r="I32" s="12">
        <f t="shared" si="31"/>
        <v>0</v>
      </c>
      <c r="J32" s="12">
        <f t="shared" si="31"/>
        <v>0</v>
      </c>
      <c r="K32" s="12">
        <f t="shared" si="31"/>
        <v>0</v>
      </c>
      <c r="L32" s="12">
        <f t="shared" si="31"/>
        <v>0</v>
      </c>
      <c r="M32" s="12">
        <f t="shared" si="31"/>
        <v>0</v>
      </c>
      <c r="N32" s="12">
        <f t="shared" si="31"/>
        <v>0</v>
      </c>
      <c r="O32" s="12">
        <f t="shared" si="31"/>
        <v>0</v>
      </c>
      <c r="P32" s="12">
        <f t="shared" si="31"/>
        <v>0</v>
      </c>
      <c r="Q32" s="12">
        <f t="shared" si="31"/>
        <v>0</v>
      </c>
      <c r="R32" s="12">
        <f t="shared" si="31"/>
        <v>0</v>
      </c>
      <c r="S32" s="12">
        <f t="shared" si="31"/>
        <v>0</v>
      </c>
      <c r="T32" s="12">
        <f t="shared" si="31"/>
        <v>0</v>
      </c>
      <c r="U32" s="12">
        <f t="shared" si="31"/>
        <v>0</v>
      </c>
      <c r="V32" s="12">
        <f t="shared" si="31"/>
        <v>3.5117464924653204E-6</v>
      </c>
      <c r="W32" s="12">
        <f t="shared" si="31"/>
        <v>0</v>
      </c>
    </row>
    <row r="33" spans="1:23" outlineLevel="1" x14ac:dyDescent="0.25">
      <c r="B33" s="4" t="s">
        <v>1</v>
      </c>
      <c r="C33" s="12">
        <f t="shared" ref="C33:W33" si="32">IFERROR(C20/C21,0)</f>
        <v>1.5481978543542404E-2</v>
      </c>
      <c r="D33" s="12">
        <f t="shared" si="32"/>
        <v>1.3591017799211551E-2</v>
      </c>
      <c r="E33" s="12">
        <f t="shared" si="32"/>
        <v>1.0682849054409374E-2</v>
      </c>
      <c r="F33" s="12">
        <f t="shared" si="32"/>
        <v>8.4549041770603361E-3</v>
      </c>
      <c r="G33" s="12">
        <f t="shared" si="32"/>
        <v>6.8547012573786066E-3</v>
      </c>
      <c r="H33" s="12">
        <f t="shared" si="32"/>
        <v>4.3275523273359371E-3</v>
      </c>
      <c r="I33" s="12">
        <f t="shared" si="32"/>
        <v>6.1968858277976248E-3</v>
      </c>
      <c r="J33" s="12">
        <f t="shared" si="32"/>
        <v>5.8177416034537136E-3</v>
      </c>
      <c r="K33" s="12">
        <f t="shared" si="32"/>
        <v>4.0135487269000103E-3</v>
      </c>
      <c r="L33" s="12">
        <f t="shared" si="32"/>
        <v>3.1191226258242173E-3</v>
      </c>
      <c r="M33" s="12">
        <f t="shared" si="32"/>
        <v>2.3615840647556461E-3</v>
      </c>
      <c r="N33" s="12">
        <f t="shared" si="32"/>
        <v>3.0197646044148878E-3</v>
      </c>
      <c r="O33" s="12">
        <f t="shared" si="32"/>
        <v>2.4534518285128609E-3</v>
      </c>
      <c r="P33" s="12">
        <f t="shared" si="32"/>
        <v>2.7570712144255444E-3</v>
      </c>
      <c r="Q33" s="12">
        <f t="shared" si="32"/>
        <v>2.071434001839833E-3</v>
      </c>
      <c r="R33" s="12">
        <f t="shared" si="32"/>
        <v>2.6971418978251303E-3</v>
      </c>
      <c r="S33" s="12">
        <f t="shared" si="32"/>
        <v>2.7155315660042632E-3</v>
      </c>
      <c r="T33" s="12">
        <f t="shared" si="32"/>
        <v>2.2042282256341493E-3</v>
      </c>
      <c r="U33" s="12">
        <f t="shared" si="32"/>
        <v>1.977812806975942E-3</v>
      </c>
      <c r="V33" s="12">
        <f t="shared" si="32"/>
        <v>1.9209850310689021E-3</v>
      </c>
      <c r="W33" s="12">
        <f t="shared" si="32"/>
        <v>1.9373973775086981E-3</v>
      </c>
    </row>
    <row r="34" spans="1:23" x14ac:dyDescent="0.25">
      <c r="B34" s="16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</row>
    <row r="36" spans="1:23" s="34" customFormat="1" x14ac:dyDescent="0.25">
      <c r="A36" s="33" t="s">
        <v>48</v>
      </c>
      <c r="C36" s="35"/>
    </row>
    <row r="37" spans="1:23" outlineLevel="1" x14ac:dyDescent="0.25">
      <c r="B37" s="22" t="s">
        <v>31</v>
      </c>
      <c r="C37" s="5">
        <f t="shared" ref="C37:W38" si="33">C71+C105</f>
        <v>6492.2984359305665</v>
      </c>
      <c r="D37" s="5">
        <f t="shared" si="33"/>
        <v>8300.523693924446</v>
      </c>
      <c r="E37" s="5">
        <f t="shared" si="33"/>
        <v>8243.9819457859503</v>
      </c>
      <c r="F37" s="5">
        <f t="shared" si="33"/>
        <v>8681.1657108168693</v>
      </c>
      <c r="G37" s="5">
        <f t="shared" si="33"/>
        <v>10698.997350066085</v>
      </c>
      <c r="H37" s="5">
        <f t="shared" si="33"/>
        <v>10651.217309208443</v>
      </c>
      <c r="I37" s="5">
        <f t="shared" si="33"/>
        <v>13510.97833015393</v>
      </c>
      <c r="J37" s="5">
        <f t="shared" si="33"/>
        <v>14540.69496502656</v>
      </c>
      <c r="K37" s="5">
        <f t="shared" si="33"/>
        <v>14553.790868651289</v>
      </c>
      <c r="L37" s="5">
        <f t="shared" si="33"/>
        <v>14671.993742867233</v>
      </c>
      <c r="M37" s="5">
        <f t="shared" si="33"/>
        <v>17958.453700799622</v>
      </c>
      <c r="N37" s="5">
        <f t="shared" si="33"/>
        <v>17494.122879448136</v>
      </c>
      <c r="O37" s="5">
        <f t="shared" si="33"/>
        <v>18764.228533084759</v>
      </c>
      <c r="P37" s="5">
        <f t="shared" si="33"/>
        <v>21017.90783160823</v>
      </c>
      <c r="Q37" s="5">
        <f t="shared" si="33"/>
        <v>21839.940171253504</v>
      </c>
      <c r="R37" s="5">
        <f t="shared" si="33"/>
        <v>20445.987226740304</v>
      </c>
      <c r="S37" s="5">
        <f t="shared" si="33"/>
        <v>20015.921121501546</v>
      </c>
      <c r="T37" s="5">
        <f t="shared" si="33"/>
        <v>20672.028143096657</v>
      </c>
      <c r="U37" s="5">
        <f t="shared" si="33"/>
        <v>22078.195281295622</v>
      </c>
      <c r="V37" s="5">
        <f t="shared" si="33"/>
        <v>22740.418032040106</v>
      </c>
      <c r="W37" s="5">
        <f t="shared" si="33"/>
        <v>20130.322437426406</v>
      </c>
    </row>
    <row r="38" spans="1:23" outlineLevel="1" x14ac:dyDescent="0.25">
      <c r="B38" s="8" t="s">
        <v>30</v>
      </c>
      <c r="C38" s="5">
        <f t="shared" si="33"/>
        <v>431.19900000000001</v>
      </c>
      <c r="D38" s="5">
        <f t="shared" si="33"/>
        <v>462.30100000000004</v>
      </c>
      <c r="E38" s="5">
        <f t="shared" si="33"/>
        <v>485.214</v>
      </c>
      <c r="F38" s="5">
        <f t="shared" si="33"/>
        <v>498.80100000000004</v>
      </c>
      <c r="G38" s="5">
        <f t="shared" si="33"/>
        <v>536.99</v>
      </c>
      <c r="H38" s="5">
        <f t="shared" si="33"/>
        <v>570.904</v>
      </c>
      <c r="I38" s="5">
        <f t="shared" si="33"/>
        <v>614.48599999999999</v>
      </c>
      <c r="J38" s="5">
        <f t="shared" si="33"/>
        <v>686.39699999999993</v>
      </c>
      <c r="K38" s="5">
        <f t="shared" si="33"/>
        <v>786.86500000000001</v>
      </c>
      <c r="L38" s="5">
        <f t="shared" si="33"/>
        <v>836.37900000000002</v>
      </c>
      <c r="M38" s="5">
        <f t="shared" si="33"/>
        <v>867.73199999999997</v>
      </c>
      <c r="N38" s="5">
        <f t="shared" si="33"/>
        <v>899.55199999999991</v>
      </c>
      <c r="O38" s="5">
        <f t="shared" si="33"/>
        <v>925.24500000000012</v>
      </c>
      <c r="P38" s="5">
        <f t="shared" si="33"/>
        <v>985.11799999999994</v>
      </c>
      <c r="Q38" s="5">
        <f t="shared" si="33"/>
        <v>1046.502</v>
      </c>
      <c r="R38" s="5">
        <f t="shared" si="33"/>
        <v>1090.49</v>
      </c>
      <c r="S38" s="5">
        <f t="shared" si="33"/>
        <v>1115.9180000000001</v>
      </c>
      <c r="T38" s="5">
        <f t="shared" si="33"/>
        <v>1135.7280000000001</v>
      </c>
      <c r="U38" s="5">
        <f t="shared" si="33"/>
        <v>1157.3420000000001</v>
      </c>
      <c r="V38" s="5">
        <f t="shared" si="33"/>
        <v>1161.01</v>
      </c>
      <c r="W38" s="5">
        <f t="shared" si="33"/>
        <v>1176.0319999999999</v>
      </c>
    </row>
    <row r="39" spans="1:23" outlineLevel="1" x14ac:dyDescent="0.25">
      <c r="B39" s="8" t="s">
        <v>43</v>
      </c>
      <c r="C39" s="5">
        <f t="shared" ref="C39:W39" si="34">C40/C38*1000</f>
        <v>20329.387340819168</v>
      </c>
      <c r="D39" s="5">
        <f t="shared" si="34"/>
        <v>22559.675496500291</v>
      </c>
      <c r="E39" s="5">
        <f t="shared" si="34"/>
        <v>21486.657015764609</v>
      </c>
      <c r="F39" s="5">
        <f t="shared" si="34"/>
        <v>21144.034593905762</v>
      </c>
      <c r="G39" s="5">
        <f t="shared" si="34"/>
        <v>22440.955332699752</v>
      </c>
      <c r="H39" s="5">
        <f t="shared" si="34"/>
        <v>21255.216429169457</v>
      </c>
      <c r="I39" s="5">
        <f t="shared" si="34"/>
        <v>23307.995256960876</v>
      </c>
      <c r="J39" s="5">
        <f t="shared" si="34"/>
        <v>22505.46391956463</v>
      </c>
      <c r="K39" s="5">
        <f t="shared" si="34"/>
        <v>19524.975244665126</v>
      </c>
      <c r="L39" s="5">
        <f t="shared" si="34"/>
        <v>18422.754794267606</v>
      </c>
      <c r="M39" s="5">
        <f t="shared" si="34"/>
        <v>20801.332614987368</v>
      </c>
      <c r="N39" s="5">
        <f t="shared" si="34"/>
        <v>19465.671292529194</v>
      </c>
      <c r="O39" s="5">
        <f t="shared" si="34"/>
        <v>20449.730168503967</v>
      </c>
      <c r="P39" s="5">
        <f t="shared" si="34"/>
        <v>21466.887287648846</v>
      </c>
      <c r="Q39" s="5">
        <f t="shared" si="34"/>
        <v>21144.036415786562</v>
      </c>
      <c r="R39" s="5">
        <f t="shared" si="34"/>
        <v>19225.379572708924</v>
      </c>
      <c r="S39" s="5">
        <f t="shared" si="34"/>
        <v>18831.71604322462</v>
      </c>
      <c r="T39" s="5">
        <f t="shared" si="34"/>
        <v>19187.564936976869</v>
      </c>
      <c r="U39" s="5">
        <f t="shared" si="34"/>
        <v>20015.464050528506</v>
      </c>
      <c r="V39" s="5">
        <f t="shared" si="34"/>
        <v>20720.081289464873</v>
      </c>
      <c r="W39" s="5">
        <f t="shared" si="34"/>
        <v>17959.518441089011</v>
      </c>
    </row>
    <row r="40" spans="1:23" outlineLevel="1" x14ac:dyDescent="0.25">
      <c r="B40" s="8" t="s">
        <v>44</v>
      </c>
      <c r="C40" s="5">
        <f t="shared" ref="C40:W40" si="35">C74+C108</f>
        <v>8766.0114919738844</v>
      </c>
      <c r="D40" s="5">
        <f t="shared" si="35"/>
        <v>10429.360541707581</v>
      </c>
      <c r="E40" s="5">
        <f t="shared" si="35"/>
        <v>10425.626797247209</v>
      </c>
      <c r="F40" s="5">
        <f t="shared" si="35"/>
        <v>10546.665599474789</v>
      </c>
      <c r="G40" s="5">
        <f t="shared" si="35"/>
        <v>12050.56860410644</v>
      </c>
      <c r="H40" s="5">
        <f t="shared" si="35"/>
        <v>12134.68808027856</v>
      </c>
      <c r="I40" s="5">
        <f t="shared" si="35"/>
        <v>14322.43677346886</v>
      </c>
      <c r="J40" s="5">
        <f t="shared" si="35"/>
        <v>15447.682917997401</v>
      </c>
      <c r="K40" s="5">
        <f t="shared" si="35"/>
        <v>15363.519645893424</v>
      </c>
      <c r="L40" s="5">
        <f t="shared" si="35"/>
        <v>15408.405232074747</v>
      </c>
      <c r="M40" s="5">
        <f t="shared" si="35"/>
        <v>18049.981952668219</v>
      </c>
      <c r="N40" s="5">
        <f t="shared" si="35"/>
        <v>17510.38354253722</v>
      </c>
      <c r="O40" s="5">
        <f t="shared" si="35"/>
        <v>18921.010589757458</v>
      </c>
      <c r="P40" s="5">
        <f t="shared" si="35"/>
        <v>21147.417071034055</v>
      </c>
      <c r="Q40" s="5">
        <f t="shared" si="35"/>
        <v>22127.276397193469</v>
      </c>
      <c r="R40" s="5">
        <f t="shared" si="35"/>
        <v>20965.084170243354</v>
      </c>
      <c r="S40" s="5">
        <f t="shared" si="35"/>
        <v>21014.650903523136</v>
      </c>
      <c r="T40" s="5">
        <f t="shared" si="35"/>
        <v>21791.854750742867</v>
      </c>
      <c r="U40" s="5">
        <f t="shared" si="35"/>
        <v>23164.737195166766</v>
      </c>
      <c r="V40" s="5">
        <f t="shared" si="35"/>
        <v>24056.22157788161</v>
      </c>
      <c r="W40" s="5">
        <f t="shared" si="35"/>
        <v>21120.968391310787</v>
      </c>
    </row>
    <row r="41" spans="1:23" outlineLevel="1" x14ac:dyDescent="0.25">
      <c r="B41" s="8" t="s">
        <v>45</v>
      </c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outlineLevel="1" x14ac:dyDescent="0.25">
      <c r="B42" s="8" t="s">
        <v>47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</row>
    <row r="43" spans="1:23" outlineLevel="1" x14ac:dyDescent="0.25"/>
    <row r="44" spans="1:23" outlineLevel="1" x14ac:dyDescent="0.25">
      <c r="B44" s="9" t="s">
        <v>19</v>
      </c>
      <c r="C44" s="14"/>
    </row>
    <row r="45" spans="1:23" outlineLevel="1" x14ac:dyDescent="0.25">
      <c r="B45" s="4" t="s">
        <v>23</v>
      </c>
      <c r="C45" s="5">
        <f t="shared" ref="C45:W54" si="36">C79+C113</f>
        <v>0</v>
      </c>
      <c r="D45" s="5">
        <f t="shared" si="36"/>
        <v>0</v>
      </c>
      <c r="E45" s="5">
        <f t="shared" si="36"/>
        <v>0</v>
      </c>
      <c r="F45" s="5">
        <f t="shared" si="36"/>
        <v>0</v>
      </c>
      <c r="G45" s="5">
        <f t="shared" si="36"/>
        <v>0</v>
      </c>
      <c r="H45" s="5">
        <f t="shared" si="36"/>
        <v>0</v>
      </c>
      <c r="I45" s="5">
        <f t="shared" si="36"/>
        <v>0</v>
      </c>
      <c r="J45" s="5">
        <f t="shared" si="36"/>
        <v>0</v>
      </c>
      <c r="K45" s="5">
        <f t="shared" si="36"/>
        <v>0</v>
      </c>
      <c r="L45" s="5">
        <f t="shared" si="36"/>
        <v>0</v>
      </c>
      <c r="M45" s="5">
        <f t="shared" si="36"/>
        <v>0</v>
      </c>
      <c r="N45" s="5">
        <f t="shared" si="36"/>
        <v>0</v>
      </c>
      <c r="O45" s="5">
        <f t="shared" si="36"/>
        <v>0</v>
      </c>
      <c r="P45" s="5">
        <f t="shared" si="36"/>
        <v>0</v>
      </c>
      <c r="Q45" s="5">
        <f t="shared" si="36"/>
        <v>0</v>
      </c>
      <c r="R45" s="5">
        <f t="shared" si="36"/>
        <v>0</v>
      </c>
      <c r="S45" s="5">
        <f t="shared" si="36"/>
        <v>0</v>
      </c>
      <c r="T45" s="5">
        <f t="shared" si="36"/>
        <v>0</v>
      </c>
      <c r="U45" s="5">
        <f t="shared" si="36"/>
        <v>0</v>
      </c>
      <c r="V45" s="5">
        <f t="shared" si="36"/>
        <v>0</v>
      </c>
      <c r="W45" s="5">
        <f t="shared" si="36"/>
        <v>0</v>
      </c>
    </row>
    <row r="46" spans="1:23" outlineLevel="1" x14ac:dyDescent="0.25">
      <c r="B46" s="4" t="s">
        <v>24</v>
      </c>
      <c r="C46" s="5">
        <f t="shared" si="36"/>
        <v>0</v>
      </c>
      <c r="D46" s="5">
        <f t="shared" si="36"/>
        <v>0</v>
      </c>
      <c r="E46" s="5">
        <f t="shared" si="36"/>
        <v>0</v>
      </c>
      <c r="F46" s="5">
        <f t="shared" si="36"/>
        <v>0</v>
      </c>
      <c r="G46" s="5">
        <f t="shared" si="36"/>
        <v>0</v>
      </c>
      <c r="H46" s="5">
        <f t="shared" si="36"/>
        <v>0</v>
      </c>
      <c r="I46" s="5">
        <f t="shared" si="36"/>
        <v>0</v>
      </c>
      <c r="J46" s="5">
        <f t="shared" si="36"/>
        <v>0</v>
      </c>
      <c r="K46" s="5">
        <f t="shared" si="36"/>
        <v>0</v>
      </c>
      <c r="L46" s="5">
        <f t="shared" si="36"/>
        <v>0</v>
      </c>
      <c r="M46" s="5">
        <f t="shared" si="36"/>
        <v>0</v>
      </c>
      <c r="N46" s="5">
        <f t="shared" si="36"/>
        <v>0</v>
      </c>
      <c r="O46" s="5">
        <f t="shared" si="36"/>
        <v>0</v>
      </c>
      <c r="P46" s="5">
        <f t="shared" si="36"/>
        <v>0</v>
      </c>
      <c r="Q46" s="5">
        <f t="shared" si="36"/>
        <v>0</v>
      </c>
      <c r="R46" s="5">
        <f t="shared" si="36"/>
        <v>0</v>
      </c>
      <c r="S46" s="5">
        <f t="shared" si="36"/>
        <v>0</v>
      </c>
      <c r="T46" s="5">
        <f t="shared" si="36"/>
        <v>0</v>
      </c>
      <c r="U46" s="5">
        <f t="shared" si="36"/>
        <v>0</v>
      </c>
      <c r="V46" s="5">
        <f t="shared" si="36"/>
        <v>0</v>
      </c>
      <c r="W46" s="5">
        <f t="shared" si="36"/>
        <v>0</v>
      </c>
    </row>
    <row r="47" spans="1:23" outlineLevel="1" x14ac:dyDescent="0.25">
      <c r="B47" s="4" t="s">
        <v>21</v>
      </c>
      <c r="C47" s="5">
        <f t="shared" si="36"/>
        <v>8641.2259999999987</v>
      </c>
      <c r="D47" s="5">
        <f t="shared" si="36"/>
        <v>14743.396000000001</v>
      </c>
      <c r="E47" s="5">
        <f t="shared" si="36"/>
        <v>17017.324000000001</v>
      </c>
      <c r="F47" s="5">
        <f t="shared" si="36"/>
        <v>17184.661</v>
      </c>
      <c r="G47" s="5">
        <f t="shared" si="36"/>
        <v>22264.407999999999</v>
      </c>
      <c r="H47" s="5">
        <f t="shared" si="36"/>
        <v>23868.331999999999</v>
      </c>
      <c r="I47" s="5">
        <f t="shared" si="36"/>
        <v>30992.732999999997</v>
      </c>
      <c r="J47" s="5">
        <f t="shared" si="36"/>
        <v>34725.716999999997</v>
      </c>
      <c r="K47" s="5">
        <f t="shared" si="36"/>
        <v>36148.978999999999</v>
      </c>
      <c r="L47" s="5">
        <f t="shared" si="36"/>
        <v>42046.504000000001</v>
      </c>
      <c r="M47" s="5">
        <f t="shared" si="36"/>
        <v>54214.341</v>
      </c>
      <c r="N47" s="5">
        <f t="shared" si="36"/>
        <v>53053.124000000003</v>
      </c>
      <c r="O47" s="5">
        <f t="shared" si="36"/>
        <v>52151.726000000002</v>
      </c>
      <c r="P47" s="5">
        <f t="shared" si="36"/>
        <v>56497.141999999993</v>
      </c>
      <c r="Q47" s="5">
        <f t="shared" si="36"/>
        <v>57427.301000000007</v>
      </c>
      <c r="R47" s="5">
        <f t="shared" si="36"/>
        <v>49789.229999999996</v>
      </c>
      <c r="S47" s="5">
        <f t="shared" si="36"/>
        <v>42309.298999999999</v>
      </c>
      <c r="T47" s="5">
        <f t="shared" si="36"/>
        <v>42965.714</v>
      </c>
      <c r="U47" s="5">
        <f t="shared" si="36"/>
        <v>47980.133000000002</v>
      </c>
      <c r="V47" s="5">
        <f t="shared" si="36"/>
        <v>46635.934000000001</v>
      </c>
      <c r="W47" s="5">
        <f t="shared" si="36"/>
        <v>46061.895000000004</v>
      </c>
    </row>
    <row r="48" spans="1:23" outlineLevel="1" x14ac:dyDescent="0.25">
      <c r="B48" s="4" t="s">
        <v>26</v>
      </c>
      <c r="C48" s="5">
        <f t="shared" si="36"/>
        <v>0</v>
      </c>
      <c r="D48" s="5">
        <f t="shared" si="36"/>
        <v>0</v>
      </c>
      <c r="E48" s="5">
        <f t="shared" si="36"/>
        <v>0</v>
      </c>
      <c r="F48" s="5">
        <f t="shared" si="36"/>
        <v>0</v>
      </c>
      <c r="G48" s="5">
        <f t="shared" si="36"/>
        <v>0</v>
      </c>
      <c r="H48" s="5">
        <f t="shared" si="36"/>
        <v>0</v>
      </c>
      <c r="I48" s="5">
        <f t="shared" si="36"/>
        <v>0</v>
      </c>
      <c r="J48" s="5">
        <f t="shared" si="36"/>
        <v>0</v>
      </c>
      <c r="K48" s="5">
        <f t="shared" si="36"/>
        <v>0</v>
      </c>
      <c r="L48" s="5">
        <f t="shared" si="36"/>
        <v>0</v>
      </c>
      <c r="M48" s="5">
        <f t="shared" si="36"/>
        <v>0</v>
      </c>
      <c r="N48" s="5">
        <f t="shared" si="36"/>
        <v>0</v>
      </c>
      <c r="O48" s="5">
        <f t="shared" si="36"/>
        <v>0</v>
      </c>
      <c r="P48" s="5">
        <f t="shared" si="36"/>
        <v>0</v>
      </c>
      <c r="Q48" s="5">
        <f t="shared" si="36"/>
        <v>0</v>
      </c>
      <c r="R48" s="5">
        <f t="shared" si="36"/>
        <v>0</v>
      </c>
      <c r="S48" s="5">
        <f t="shared" si="36"/>
        <v>0</v>
      </c>
      <c r="T48" s="5">
        <f t="shared" si="36"/>
        <v>0</v>
      </c>
      <c r="U48" s="5">
        <f t="shared" si="36"/>
        <v>0</v>
      </c>
      <c r="V48" s="5">
        <f t="shared" si="36"/>
        <v>0</v>
      </c>
      <c r="W48" s="5">
        <f t="shared" si="36"/>
        <v>0</v>
      </c>
    </row>
    <row r="49" spans="2:23" outlineLevel="1" x14ac:dyDescent="0.25">
      <c r="B49" s="4" t="s">
        <v>25</v>
      </c>
      <c r="C49" s="5">
        <f t="shared" si="36"/>
        <v>44907.597000000002</v>
      </c>
      <c r="D49" s="5">
        <f t="shared" si="36"/>
        <v>52603.44</v>
      </c>
      <c r="E49" s="5">
        <f t="shared" si="36"/>
        <v>50133.566999999995</v>
      </c>
      <c r="F49" s="5">
        <f t="shared" si="36"/>
        <v>52157.831000000006</v>
      </c>
      <c r="G49" s="5">
        <f t="shared" si="36"/>
        <v>61420.226000000002</v>
      </c>
      <c r="H49" s="5">
        <f t="shared" si="36"/>
        <v>59374.146999999997</v>
      </c>
      <c r="I49" s="5">
        <f t="shared" si="36"/>
        <v>65378.986000000004</v>
      </c>
      <c r="J49" s="5">
        <f t="shared" si="36"/>
        <v>67246.79800000001</v>
      </c>
      <c r="K49" s="5">
        <f t="shared" si="36"/>
        <v>67465.489999999991</v>
      </c>
      <c r="L49" s="5">
        <f t="shared" si="36"/>
        <v>67225.304999999993</v>
      </c>
      <c r="M49" s="5">
        <f t="shared" si="36"/>
        <v>72023.581999999995</v>
      </c>
      <c r="N49" s="5">
        <f t="shared" si="36"/>
        <v>65492.135999999999</v>
      </c>
      <c r="O49" s="5">
        <f t="shared" si="36"/>
        <v>72073.847999999998</v>
      </c>
      <c r="P49" s="5">
        <f t="shared" si="36"/>
        <v>81694.428</v>
      </c>
      <c r="Q49" s="5">
        <f t="shared" si="36"/>
        <v>84105.258999999991</v>
      </c>
      <c r="R49" s="5">
        <f t="shared" si="36"/>
        <v>84397.43299999999</v>
      </c>
      <c r="S49" s="5">
        <f t="shared" si="36"/>
        <v>87922.676000000007</v>
      </c>
      <c r="T49" s="5">
        <f t="shared" si="36"/>
        <v>90101.797000000006</v>
      </c>
      <c r="U49" s="5">
        <f t="shared" si="36"/>
        <v>92137.062000000005</v>
      </c>
      <c r="V49" s="5">
        <f t="shared" si="36"/>
        <v>95914.742999999988</v>
      </c>
      <c r="W49" s="5">
        <f t="shared" si="36"/>
        <v>78616.245999999999</v>
      </c>
    </row>
    <row r="50" spans="2:23" outlineLevel="1" x14ac:dyDescent="0.25">
      <c r="B50" s="4" t="s">
        <v>0</v>
      </c>
      <c r="C50" s="5">
        <f t="shared" si="36"/>
        <v>0</v>
      </c>
      <c r="D50" s="5">
        <f t="shared" si="36"/>
        <v>0</v>
      </c>
      <c r="E50" s="5">
        <f t="shared" si="36"/>
        <v>0</v>
      </c>
      <c r="F50" s="5">
        <f t="shared" si="36"/>
        <v>0</v>
      </c>
      <c r="G50" s="5">
        <f t="shared" si="36"/>
        <v>0</v>
      </c>
      <c r="H50" s="5">
        <f t="shared" si="36"/>
        <v>0</v>
      </c>
      <c r="I50" s="5">
        <f t="shared" si="36"/>
        <v>0</v>
      </c>
      <c r="J50" s="5">
        <f t="shared" si="36"/>
        <v>0</v>
      </c>
      <c r="K50" s="5">
        <f t="shared" si="36"/>
        <v>0</v>
      </c>
      <c r="L50" s="5">
        <f t="shared" si="36"/>
        <v>0</v>
      </c>
      <c r="M50" s="5">
        <f t="shared" si="36"/>
        <v>0</v>
      </c>
      <c r="N50" s="5">
        <f t="shared" si="36"/>
        <v>2622.1579999999999</v>
      </c>
      <c r="O50" s="5">
        <f t="shared" si="36"/>
        <v>3986.0590000000002</v>
      </c>
      <c r="P50" s="5">
        <f t="shared" si="36"/>
        <v>3170.7610000000004</v>
      </c>
      <c r="Q50" s="5">
        <f t="shared" si="36"/>
        <v>3770.0770000000002</v>
      </c>
      <c r="R50" s="5">
        <f t="shared" si="36"/>
        <v>0</v>
      </c>
      <c r="S50" s="5">
        <f t="shared" si="36"/>
        <v>0</v>
      </c>
      <c r="T50" s="5">
        <f t="shared" si="36"/>
        <v>0</v>
      </c>
      <c r="U50" s="5">
        <f t="shared" si="36"/>
        <v>0</v>
      </c>
      <c r="V50" s="5">
        <f t="shared" si="36"/>
        <v>0</v>
      </c>
      <c r="W50" s="5">
        <f t="shared" si="36"/>
        <v>0</v>
      </c>
    </row>
    <row r="51" spans="2:23" outlineLevel="1" x14ac:dyDescent="0.25">
      <c r="B51" s="4" t="s">
        <v>27</v>
      </c>
      <c r="C51" s="5">
        <f t="shared" si="36"/>
        <v>0</v>
      </c>
      <c r="D51" s="5">
        <f t="shared" si="36"/>
        <v>0</v>
      </c>
      <c r="E51" s="5">
        <f t="shared" si="36"/>
        <v>0</v>
      </c>
      <c r="F51" s="5">
        <f t="shared" si="36"/>
        <v>0</v>
      </c>
      <c r="G51" s="5">
        <f t="shared" si="36"/>
        <v>0</v>
      </c>
      <c r="H51" s="5">
        <f t="shared" si="36"/>
        <v>0</v>
      </c>
      <c r="I51" s="5">
        <f t="shared" si="36"/>
        <v>0</v>
      </c>
      <c r="J51" s="5">
        <f t="shared" si="36"/>
        <v>0</v>
      </c>
      <c r="K51" s="5">
        <f t="shared" si="36"/>
        <v>0</v>
      </c>
      <c r="L51" s="5">
        <f t="shared" si="36"/>
        <v>0</v>
      </c>
      <c r="M51" s="5">
        <f t="shared" si="36"/>
        <v>0</v>
      </c>
      <c r="N51" s="5">
        <f t="shared" si="36"/>
        <v>0</v>
      </c>
      <c r="O51" s="5">
        <f t="shared" si="36"/>
        <v>0</v>
      </c>
      <c r="P51" s="5">
        <f t="shared" si="36"/>
        <v>0</v>
      </c>
      <c r="Q51" s="5">
        <f t="shared" si="36"/>
        <v>0</v>
      </c>
      <c r="R51" s="5">
        <f t="shared" si="36"/>
        <v>0</v>
      </c>
      <c r="S51" s="5">
        <f t="shared" si="36"/>
        <v>0</v>
      </c>
      <c r="T51" s="5">
        <f t="shared" si="36"/>
        <v>0</v>
      </c>
      <c r="U51" s="5">
        <f t="shared" si="36"/>
        <v>0</v>
      </c>
      <c r="V51" s="5">
        <f t="shared" si="36"/>
        <v>0</v>
      </c>
      <c r="W51" s="5">
        <f t="shared" si="36"/>
        <v>0</v>
      </c>
    </row>
    <row r="52" spans="2:23" outlineLevel="1" x14ac:dyDescent="0.25">
      <c r="B52" s="4" t="s">
        <v>28</v>
      </c>
      <c r="C52" s="5">
        <f t="shared" si="36"/>
        <v>2.7889999999999997</v>
      </c>
      <c r="D52" s="5">
        <f t="shared" si="36"/>
        <v>2.964</v>
      </c>
      <c r="E52" s="5">
        <f t="shared" si="36"/>
        <v>3.177</v>
      </c>
      <c r="F52" s="5">
        <f t="shared" si="36"/>
        <v>3.1350000000000002</v>
      </c>
      <c r="G52" s="5">
        <f t="shared" si="36"/>
        <v>3.5509999999999997</v>
      </c>
      <c r="H52" s="5">
        <f t="shared" si="36"/>
        <v>3.9790000000000001</v>
      </c>
      <c r="I52" s="5">
        <f t="shared" si="36"/>
        <v>4.4209999999999994</v>
      </c>
      <c r="J52" s="5">
        <f t="shared" si="36"/>
        <v>3.9690000000000003</v>
      </c>
      <c r="K52" s="5">
        <f t="shared" si="36"/>
        <v>4.298</v>
      </c>
      <c r="L52" s="5">
        <f t="shared" si="36"/>
        <v>3.407</v>
      </c>
      <c r="M52" s="5">
        <f t="shared" si="36"/>
        <v>3.9979999999999998</v>
      </c>
      <c r="N52" s="5">
        <f t="shared" si="36"/>
        <v>19.466000000000001</v>
      </c>
      <c r="O52" s="5">
        <f t="shared" si="36"/>
        <v>15.100999999999999</v>
      </c>
      <c r="P52" s="5">
        <f t="shared" si="36"/>
        <v>11.665999999999999</v>
      </c>
      <c r="Q52" s="5">
        <f t="shared" si="36"/>
        <v>39.024000000000001</v>
      </c>
      <c r="R52" s="5">
        <f t="shared" si="36"/>
        <v>20.038</v>
      </c>
      <c r="S52" s="5">
        <f t="shared" si="36"/>
        <v>18.141999999999999</v>
      </c>
      <c r="T52" s="5">
        <f t="shared" si="36"/>
        <v>17.276</v>
      </c>
      <c r="U52" s="5">
        <f t="shared" si="36"/>
        <v>15.058</v>
      </c>
      <c r="V52" s="5">
        <f t="shared" si="36"/>
        <v>10.826000000000001</v>
      </c>
      <c r="W52" s="5">
        <f t="shared" si="36"/>
        <v>6.7549999999999999</v>
      </c>
    </row>
    <row r="53" spans="2:23" outlineLevel="1" x14ac:dyDescent="0.25">
      <c r="B53" s="4" t="s">
        <v>22</v>
      </c>
      <c r="C53" s="5">
        <f t="shared" si="36"/>
        <v>0</v>
      </c>
      <c r="D53" s="5">
        <f t="shared" si="36"/>
        <v>0</v>
      </c>
      <c r="E53" s="5">
        <f t="shared" si="36"/>
        <v>0</v>
      </c>
      <c r="F53" s="5">
        <f t="shared" si="36"/>
        <v>0</v>
      </c>
      <c r="G53" s="5">
        <f t="shared" si="36"/>
        <v>0</v>
      </c>
      <c r="H53" s="5">
        <f t="shared" si="36"/>
        <v>0</v>
      </c>
      <c r="I53" s="5">
        <f t="shared" si="36"/>
        <v>0</v>
      </c>
      <c r="J53" s="5">
        <f t="shared" si="36"/>
        <v>0</v>
      </c>
      <c r="K53" s="5">
        <f t="shared" si="36"/>
        <v>0</v>
      </c>
      <c r="L53" s="5">
        <f t="shared" si="36"/>
        <v>0</v>
      </c>
      <c r="M53" s="5">
        <f t="shared" si="36"/>
        <v>0</v>
      </c>
      <c r="N53" s="5">
        <f t="shared" si="36"/>
        <v>0</v>
      </c>
      <c r="O53" s="5">
        <f t="shared" si="36"/>
        <v>0</v>
      </c>
      <c r="P53" s="5">
        <f t="shared" si="36"/>
        <v>0</v>
      </c>
      <c r="Q53" s="5">
        <f t="shared" si="36"/>
        <v>0</v>
      </c>
      <c r="R53" s="5">
        <f t="shared" si="36"/>
        <v>0</v>
      </c>
      <c r="S53" s="5">
        <f t="shared" si="36"/>
        <v>0</v>
      </c>
      <c r="T53" s="5">
        <f t="shared" si="36"/>
        <v>0</v>
      </c>
      <c r="U53" s="5">
        <f t="shared" si="36"/>
        <v>0</v>
      </c>
      <c r="V53" s="5">
        <f t="shared" si="36"/>
        <v>0</v>
      </c>
      <c r="W53" s="5">
        <f t="shared" si="36"/>
        <v>0</v>
      </c>
    </row>
    <row r="54" spans="2:23" outlineLevel="1" x14ac:dyDescent="0.25">
      <c r="B54" s="4" t="s">
        <v>1</v>
      </c>
      <c r="C54" s="5">
        <f t="shared" si="36"/>
        <v>2427.2070000000003</v>
      </c>
      <c r="D54" s="5">
        <f t="shared" si="36"/>
        <v>2390.393</v>
      </c>
      <c r="E54" s="5">
        <f t="shared" si="36"/>
        <v>1800.454</v>
      </c>
      <c r="F54" s="5">
        <f t="shared" si="36"/>
        <v>1571.326</v>
      </c>
      <c r="G54" s="5">
        <f t="shared" si="36"/>
        <v>1412.2809999999999</v>
      </c>
      <c r="H54" s="5">
        <f t="shared" si="36"/>
        <v>899.70799999999997</v>
      </c>
      <c r="I54" s="5">
        <f t="shared" si="36"/>
        <v>1432.0930000000001</v>
      </c>
      <c r="J54" s="5">
        <f t="shared" si="36"/>
        <v>1455.8519999999999</v>
      </c>
      <c r="K54" s="5">
        <f t="shared" si="36"/>
        <v>1001.833</v>
      </c>
      <c r="L54" s="5">
        <f t="shared" si="36"/>
        <v>786.31700000000001</v>
      </c>
      <c r="M54" s="5">
        <f t="shared" si="36"/>
        <v>639.976</v>
      </c>
      <c r="N54" s="5">
        <f t="shared" si="36"/>
        <v>814.70399999999995</v>
      </c>
      <c r="O54" s="5">
        <f t="shared" si="36"/>
        <v>700.91599999999994</v>
      </c>
      <c r="P54" s="5">
        <f t="shared" si="36"/>
        <v>845.87</v>
      </c>
      <c r="Q54" s="5">
        <f t="shared" si="36"/>
        <v>663.04300000000001</v>
      </c>
      <c r="R54" s="5">
        <f t="shared" si="36"/>
        <v>770.029</v>
      </c>
      <c r="S54" s="5">
        <f t="shared" si="36"/>
        <v>694.18399999999997</v>
      </c>
      <c r="T54" s="5">
        <f t="shared" si="36"/>
        <v>582.03200000000004</v>
      </c>
      <c r="U54" s="5">
        <f t="shared" si="36"/>
        <v>552.33100000000002</v>
      </c>
      <c r="V54" s="5">
        <f t="shared" si="36"/>
        <v>547.01699999999994</v>
      </c>
      <c r="W54" s="5">
        <f t="shared" si="36"/>
        <v>510.66299999999995</v>
      </c>
    </row>
    <row r="55" spans="2:23" outlineLevel="1" x14ac:dyDescent="0.25">
      <c r="B55" s="16" t="s">
        <v>13</v>
      </c>
      <c r="C55" s="21">
        <f t="shared" ref="C55:W55" si="37">SUM(C45:C54)</f>
        <v>55978.819000000003</v>
      </c>
      <c r="D55" s="21">
        <f t="shared" si="37"/>
        <v>69740.193000000014</v>
      </c>
      <c r="E55" s="21">
        <f t="shared" si="37"/>
        <v>68954.521999999997</v>
      </c>
      <c r="F55" s="21">
        <f t="shared" si="37"/>
        <v>70916.952999999994</v>
      </c>
      <c r="G55" s="21">
        <f t="shared" si="37"/>
        <v>85100.466000000015</v>
      </c>
      <c r="H55" s="21">
        <f t="shared" si="37"/>
        <v>84146.165999999997</v>
      </c>
      <c r="I55" s="21">
        <f t="shared" si="37"/>
        <v>97808.232999999993</v>
      </c>
      <c r="J55" s="21">
        <f t="shared" si="37"/>
        <v>103432.33600000001</v>
      </c>
      <c r="K55" s="21">
        <f t="shared" si="37"/>
        <v>104620.59999999998</v>
      </c>
      <c r="L55" s="21">
        <f t="shared" si="37"/>
        <v>110061.533</v>
      </c>
      <c r="M55" s="21">
        <f t="shared" si="37"/>
        <v>126881.897</v>
      </c>
      <c r="N55" s="21">
        <f t="shared" si="37"/>
        <v>122001.588</v>
      </c>
      <c r="O55" s="21">
        <f t="shared" si="37"/>
        <v>128927.64999999998</v>
      </c>
      <c r="P55" s="21">
        <f t="shared" si="37"/>
        <v>142219.867</v>
      </c>
      <c r="Q55" s="21">
        <f t="shared" si="37"/>
        <v>146004.704</v>
      </c>
      <c r="R55" s="21">
        <f t="shared" si="37"/>
        <v>134976.73000000001</v>
      </c>
      <c r="S55" s="21">
        <f t="shared" si="37"/>
        <v>130944.30100000001</v>
      </c>
      <c r="T55" s="21">
        <f t="shared" si="37"/>
        <v>133666.81900000002</v>
      </c>
      <c r="U55" s="21">
        <f t="shared" si="37"/>
        <v>140684.584</v>
      </c>
      <c r="V55" s="21">
        <f t="shared" si="37"/>
        <v>143108.51999999999</v>
      </c>
      <c r="W55" s="21">
        <f t="shared" si="37"/>
        <v>125195.55900000001</v>
      </c>
    </row>
    <row r="56" spans="2:23" outlineLevel="1" x14ac:dyDescent="0.25">
      <c r="B56" s="29" t="s">
        <v>46</v>
      </c>
      <c r="C56" s="28">
        <f>IFERROR(C55/C37/1000,0)</f>
        <v>8.6223422340221401E-3</v>
      </c>
      <c r="D56" s="28">
        <f t="shared" ref="D56" si="38">IFERROR(D55/D37/1000,0)</f>
        <v>8.4019027680200739E-3</v>
      </c>
      <c r="E56" s="28">
        <f t="shared" ref="E56" si="39">IFERROR(E55/E37/1000,0)</f>
        <v>8.3642252558846584E-3</v>
      </c>
      <c r="F56" s="28">
        <f t="shared" ref="F56" si="40">IFERROR(F55/F37/1000,0)</f>
        <v>8.1690587833885431E-3</v>
      </c>
      <c r="G56" s="28">
        <f t="shared" ref="G56" si="41">IFERROR(G55/G37/1000,0)</f>
        <v>7.954059919406781E-3</v>
      </c>
      <c r="H56" s="28">
        <f t="shared" ref="H56" si="42">IFERROR(H55/H37/1000,0)</f>
        <v>7.9001454535390959E-3</v>
      </c>
      <c r="I56" s="28">
        <f t="shared" ref="I56" si="43">IFERROR(I55/I37/1000,0)</f>
        <v>7.2391673356259215E-3</v>
      </c>
      <c r="J56" s="28">
        <f t="shared" ref="J56" si="44">IFERROR(J55/J37/1000,0)</f>
        <v>7.1133007224741737E-3</v>
      </c>
      <c r="K56" s="28">
        <f t="shared" ref="K56" si="45">IFERROR(K55/K37/1000,0)</f>
        <v>7.1885463343678811E-3</v>
      </c>
      <c r="L56" s="28">
        <f t="shared" ref="L56" si="46">IFERROR(L55/L37/1000,0)</f>
        <v>7.5014708245432719E-3</v>
      </c>
      <c r="M56" s="28">
        <f t="shared" ref="M56" si="47">IFERROR(M55/M37/1000,0)</f>
        <v>7.0653018970308354E-3</v>
      </c>
      <c r="N56" s="28">
        <f t="shared" ref="N56" si="48">IFERROR(N55/N37/1000,0)</f>
        <v>6.9738613842324068E-3</v>
      </c>
      <c r="O56" s="28">
        <f t="shared" ref="O56" si="49">IFERROR(O55/O37/1000,0)</f>
        <v>6.8709272951284405E-3</v>
      </c>
      <c r="P56" s="28">
        <f t="shared" ref="P56" si="50">IFERROR(P55/P37/1000,0)</f>
        <v>6.7666043708746121E-3</v>
      </c>
      <c r="Q56" s="28">
        <f t="shared" ref="Q56" si="51">IFERROR(Q55/Q37/1000,0)</f>
        <v>6.6852153831527669E-3</v>
      </c>
      <c r="R56" s="28">
        <f t="shared" ref="R56" si="52">IFERROR(R55/R37/1000,0)</f>
        <v>6.6016244900843216E-3</v>
      </c>
      <c r="S56" s="28">
        <f t="shared" ref="S56" si="53">IFERROR(S55/S37/1000,0)</f>
        <v>6.5420072453891091E-3</v>
      </c>
      <c r="T56" s="28">
        <f t="shared" ref="T56" si="54">IFERROR(T55/T37/1000,0)</f>
        <v>6.4660718374959028E-3</v>
      </c>
      <c r="U56" s="28">
        <f t="shared" ref="U56" si="55">IFERROR(U55/U37/1000,0)</f>
        <v>6.3721052471705534E-3</v>
      </c>
      <c r="V56" s="28">
        <f t="shared" ref="V56" si="56">IFERROR(V55/V37/1000,0)</f>
        <v>6.2931349722053168E-3</v>
      </c>
      <c r="W56" s="28">
        <f t="shared" ref="W56" si="57">IFERROR(W55/W37/1000,0)</f>
        <v>6.2192525424846516E-3</v>
      </c>
    </row>
    <row r="57" spans="2:23" outlineLevel="1" x14ac:dyDescent="0.25"/>
    <row r="58" spans="2:23" outlineLevel="1" x14ac:dyDescent="0.25">
      <c r="B58" s="4" t="s">
        <v>23</v>
      </c>
      <c r="C58" s="12">
        <f t="shared" ref="C58:W58" si="58">IFERROR(C45/C55,0)</f>
        <v>0</v>
      </c>
      <c r="D58" s="12">
        <f t="shared" si="58"/>
        <v>0</v>
      </c>
      <c r="E58" s="12">
        <f t="shared" si="58"/>
        <v>0</v>
      </c>
      <c r="F58" s="12">
        <f t="shared" si="58"/>
        <v>0</v>
      </c>
      <c r="G58" s="12">
        <f t="shared" si="58"/>
        <v>0</v>
      </c>
      <c r="H58" s="12">
        <f t="shared" si="58"/>
        <v>0</v>
      </c>
      <c r="I58" s="12">
        <f t="shared" si="58"/>
        <v>0</v>
      </c>
      <c r="J58" s="12">
        <f t="shared" si="58"/>
        <v>0</v>
      </c>
      <c r="K58" s="12">
        <f t="shared" si="58"/>
        <v>0</v>
      </c>
      <c r="L58" s="12">
        <f t="shared" si="58"/>
        <v>0</v>
      </c>
      <c r="M58" s="12">
        <f t="shared" si="58"/>
        <v>0</v>
      </c>
      <c r="N58" s="12">
        <f t="shared" si="58"/>
        <v>0</v>
      </c>
      <c r="O58" s="12">
        <f t="shared" si="58"/>
        <v>0</v>
      </c>
      <c r="P58" s="12">
        <f t="shared" si="58"/>
        <v>0</v>
      </c>
      <c r="Q58" s="12">
        <f t="shared" si="58"/>
        <v>0</v>
      </c>
      <c r="R58" s="12">
        <f t="shared" si="58"/>
        <v>0</v>
      </c>
      <c r="S58" s="12">
        <f t="shared" si="58"/>
        <v>0</v>
      </c>
      <c r="T58" s="12">
        <f t="shared" si="58"/>
        <v>0</v>
      </c>
      <c r="U58" s="12">
        <f t="shared" si="58"/>
        <v>0</v>
      </c>
      <c r="V58" s="12">
        <f t="shared" si="58"/>
        <v>0</v>
      </c>
      <c r="W58" s="12">
        <f t="shared" si="58"/>
        <v>0</v>
      </c>
    </row>
    <row r="59" spans="2:23" outlineLevel="1" x14ac:dyDescent="0.25">
      <c r="B59" s="4" t="s">
        <v>24</v>
      </c>
      <c r="C59" s="12">
        <f t="shared" ref="C59:W59" si="59">IFERROR(C46/C55,0)</f>
        <v>0</v>
      </c>
      <c r="D59" s="12">
        <f t="shared" si="59"/>
        <v>0</v>
      </c>
      <c r="E59" s="12">
        <f t="shared" si="59"/>
        <v>0</v>
      </c>
      <c r="F59" s="12">
        <f t="shared" si="59"/>
        <v>0</v>
      </c>
      <c r="G59" s="12">
        <f t="shared" si="59"/>
        <v>0</v>
      </c>
      <c r="H59" s="12">
        <f t="shared" si="59"/>
        <v>0</v>
      </c>
      <c r="I59" s="12">
        <f t="shared" si="59"/>
        <v>0</v>
      </c>
      <c r="J59" s="12">
        <f t="shared" si="59"/>
        <v>0</v>
      </c>
      <c r="K59" s="12">
        <f t="shared" si="59"/>
        <v>0</v>
      </c>
      <c r="L59" s="12">
        <f t="shared" si="59"/>
        <v>0</v>
      </c>
      <c r="M59" s="12">
        <f t="shared" si="59"/>
        <v>0</v>
      </c>
      <c r="N59" s="12">
        <f t="shared" si="59"/>
        <v>0</v>
      </c>
      <c r="O59" s="12">
        <f t="shared" si="59"/>
        <v>0</v>
      </c>
      <c r="P59" s="12">
        <f t="shared" si="59"/>
        <v>0</v>
      </c>
      <c r="Q59" s="12">
        <f t="shared" si="59"/>
        <v>0</v>
      </c>
      <c r="R59" s="12">
        <f t="shared" si="59"/>
        <v>0</v>
      </c>
      <c r="S59" s="12">
        <f t="shared" si="59"/>
        <v>0</v>
      </c>
      <c r="T59" s="12">
        <f t="shared" si="59"/>
        <v>0</v>
      </c>
      <c r="U59" s="12">
        <f t="shared" si="59"/>
        <v>0</v>
      </c>
      <c r="V59" s="12">
        <f t="shared" si="59"/>
        <v>0</v>
      </c>
      <c r="W59" s="12">
        <f t="shared" si="59"/>
        <v>0</v>
      </c>
    </row>
    <row r="60" spans="2:23" outlineLevel="1" x14ac:dyDescent="0.25">
      <c r="B60" s="4" t="s">
        <v>21</v>
      </c>
      <c r="C60" s="12">
        <f t="shared" ref="C60:W60" si="60">IFERROR(C47/C55,0)</f>
        <v>0.15436599332329606</v>
      </c>
      <c r="D60" s="12">
        <f t="shared" si="60"/>
        <v>0.21140457698475251</v>
      </c>
      <c r="E60" s="12">
        <f t="shared" si="60"/>
        <v>0.24679054406323056</v>
      </c>
      <c r="F60" s="12">
        <f t="shared" si="60"/>
        <v>0.24232091584645496</v>
      </c>
      <c r="G60" s="12">
        <f t="shared" si="60"/>
        <v>0.26162498334615458</v>
      </c>
      <c r="H60" s="12">
        <f t="shared" si="60"/>
        <v>0.28365323263807407</v>
      </c>
      <c r="I60" s="12">
        <f t="shared" si="60"/>
        <v>0.31687243547278887</v>
      </c>
      <c r="J60" s="12">
        <f t="shared" si="60"/>
        <v>0.335733662633318</v>
      </c>
      <c r="K60" s="12">
        <f t="shared" si="60"/>
        <v>0.34552448561755533</v>
      </c>
      <c r="L60" s="12">
        <f t="shared" si="60"/>
        <v>0.38202724288784895</v>
      </c>
      <c r="M60" s="12">
        <f t="shared" si="60"/>
        <v>0.4272819234409776</v>
      </c>
      <c r="N60" s="12">
        <f t="shared" si="60"/>
        <v>0.43485601187420614</v>
      </c>
      <c r="O60" s="12">
        <f t="shared" si="60"/>
        <v>0.40450381279733255</v>
      </c>
      <c r="P60" s="12">
        <f t="shared" si="60"/>
        <v>0.39725210824448315</v>
      </c>
      <c r="Q60" s="12">
        <f t="shared" si="60"/>
        <v>0.39332500547379629</v>
      </c>
      <c r="R60" s="12">
        <f t="shared" si="60"/>
        <v>0.3688726938339667</v>
      </c>
      <c r="S60" s="12">
        <f t="shared" si="60"/>
        <v>0.32310912866685199</v>
      </c>
      <c r="T60" s="12">
        <f t="shared" si="60"/>
        <v>0.32143889052974317</v>
      </c>
      <c r="U60" s="12">
        <f t="shared" si="60"/>
        <v>0.34104755216108112</v>
      </c>
      <c r="V60" s="12">
        <f t="shared" si="60"/>
        <v>0.32587810984279625</v>
      </c>
      <c r="W60" s="12">
        <f t="shared" si="60"/>
        <v>0.36791956014989319</v>
      </c>
    </row>
    <row r="61" spans="2:23" outlineLevel="1" x14ac:dyDescent="0.25">
      <c r="B61" s="4" t="s">
        <v>26</v>
      </c>
      <c r="C61" s="12">
        <f t="shared" ref="C61:W61" si="61">IFERROR(C48/C55,0)</f>
        <v>0</v>
      </c>
      <c r="D61" s="12">
        <f t="shared" si="61"/>
        <v>0</v>
      </c>
      <c r="E61" s="12">
        <f t="shared" si="61"/>
        <v>0</v>
      </c>
      <c r="F61" s="12">
        <f t="shared" si="61"/>
        <v>0</v>
      </c>
      <c r="G61" s="12">
        <f t="shared" si="61"/>
        <v>0</v>
      </c>
      <c r="H61" s="12">
        <f t="shared" si="61"/>
        <v>0</v>
      </c>
      <c r="I61" s="12">
        <f t="shared" si="61"/>
        <v>0</v>
      </c>
      <c r="J61" s="12">
        <f t="shared" si="61"/>
        <v>0</v>
      </c>
      <c r="K61" s="12">
        <f t="shared" si="61"/>
        <v>0</v>
      </c>
      <c r="L61" s="12">
        <f t="shared" si="61"/>
        <v>0</v>
      </c>
      <c r="M61" s="12">
        <f t="shared" si="61"/>
        <v>0</v>
      </c>
      <c r="N61" s="12">
        <f t="shared" si="61"/>
        <v>0</v>
      </c>
      <c r="O61" s="12">
        <f t="shared" si="61"/>
        <v>0</v>
      </c>
      <c r="P61" s="12">
        <f t="shared" si="61"/>
        <v>0</v>
      </c>
      <c r="Q61" s="12">
        <f t="shared" si="61"/>
        <v>0</v>
      </c>
      <c r="R61" s="12">
        <f t="shared" si="61"/>
        <v>0</v>
      </c>
      <c r="S61" s="12">
        <f t="shared" si="61"/>
        <v>0</v>
      </c>
      <c r="T61" s="12">
        <f t="shared" si="61"/>
        <v>0</v>
      </c>
      <c r="U61" s="12">
        <f t="shared" si="61"/>
        <v>0</v>
      </c>
      <c r="V61" s="12">
        <f t="shared" si="61"/>
        <v>0</v>
      </c>
      <c r="W61" s="12">
        <f t="shared" si="61"/>
        <v>0</v>
      </c>
    </row>
    <row r="62" spans="2:23" outlineLevel="1" x14ac:dyDescent="0.25">
      <c r="B62" s="4" t="s">
        <v>25</v>
      </c>
      <c r="C62" s="12">
        <f t="shared" ref="C62:W62" si="62">IFERROR(C49/C55,0)</f>
        <v>0.80222480220599146</v>
      </c>
      <c r="D62" s="12">
        <f t="shared" si="62"/>
        <v>0.75427723579715344</v>
      </c>
      <c r="E62" s="12">
        <f t="shared" si="62"/>
        <v>0.72705263622884653</v>
      </c>
      <c r="F62" s="12">
        <f t="shared" si="62"/>
        <v>0.73547760857689426</v>
      </c>
      <c r="G62" s="12">
        <f t="shared" si="62"/>
        <v>0.72173783396203717</v>
      </c>
      <c r="H62" s="12">
        <f t="shared" si="62"/>
        <v>0.70560727627210018</v>
      </c>
      <c r="I62" s="12">
        <f t="shared" si="62"/>
        <v>0.6684405187035739</v>
      </c>
      <c r="J62" s="12">
        <f t="shared" si="62"/>
        <v>0.65015255964053642</v>
      </c>
      <c r="K62" s="12">
        <f t="shared" si="62"/>
        <v>0.64485856513917916</v>
      </c>
      <c r="L62" s="12">
        <f t="shared" si="62"/>
        <v>0.61079746181620054</v>
      </c>
      <c r="M62" s="12">
        <f t="shared" si="62"/>
        <v>0.56764269531688982</v>
      </c>
      <c r="N62" s="12">
        <f t="shared" si="62"/>
        <v>0.53681379950562613</v>
      </c>
      <c r="O62" s="12">
        <f t="shared" si="62"/>
        <v>0.55902553098578944</v>
      </c>
      <c r="P62" s="12">
        <f t="shared" si="62"/>
        <v>0.5744234594172416</v>
      </c>
      <c r="Q62" s="12">
        <f t="shared" si="62"/>
        <v>0.57604485811635209</v>
      </c>
      <c r="R62" s="12">
        <f t="shared" si="62"/>
        <v>0.62527394907255485</v>
      </c>
      <c r="S62" s="12">
        <f t="shared" si="62"/>
        <v>0.67145095531878096</v>
      </c>
      <c r="T62" s="12">
        <f t="shared" si="62"/>
        <v>0.67407751358248447</v>
      </c>
      <c r="U62" s="12">
        <f t="shared" si="62"/>
        <v>0.65491939045716629</v>
      </c>
      <c r="V62" s="12">
        <f t="shared" si="62"/>
        <v>0.6702238483075641</v>
      </c>
      <c r="W62" s="12">
        <f t="shared" si="62"/>
        <v>0.62794756162237353</v>
      </c>
    </row>
    <row r="63" spans="2:23" outlineLevel="1" x14ac:dyDescent="0.25">
      <c r="B63" s="4" t="s">
        <v>0</v>
      </c>
      <c r="C63" s="12">
        <f t="shared" ref="C63:W63" si="63">IFERROR(C50/C55,0)</f>
        <v>0</v>
      </c>
      <c r="D63" s="12">
        <f t="shared" si="63"/>
        <v>0</v>
      </c>
      <c r="E63" s="12">
        <f t="shared" si="63"/>
        <v>0</v>
      </c>
      <c r="F63" s="12">
        <f t="shared" si="63"/>
        <v>0</v>
      </c>
      <c r="G63" s="12">
        <f t="shared" si="63"/>
        <v>0</v>
      </c>
      <c r="H63" s="12">
        <f t="shared" si="63"/>
        <v>0</v>
      </c>
      <c r="I63" s="12">
        <f t="shared" si="63"/>
        <v>0</v>
      </c>
      <c r="J63" s="12">
        <f t="shared" si="63"/>
        <v>0</v>
      </c>
      <c r="K63" s="12">
        <f t="shared" si="63"/>
        <v>0</v>
      </c>
      <c r="L63" s="12">
        <f t="shared" si="63"/>
        <v>0</v>
      </c>
      <c r="M63" s="12">
        <f t="shared" si="63"/>
        <v>0</v>
      </c>
      <c r="N63" s="12">
        <f t="shared" si="63"/>
        <v>2.1492818601672625E-2</v>
      </c>
      <c r="O63" s="12">
        <f t="shared" si="63"/>
        <v>3.0917022066251892E-2</v>
      </c>
      <c r="P63" s="12">
        <f t="shared" si="63"/>
        <v>2.2294782486331537E-2</v>
      </c>
      <c r="Q63" s="12">
        <f t="shared" si="63"/>
        <v>2.5821613254323642E-2</v>
      </c>
      <c r="R63" s="12">
        <f t="shared" si="63"/>
        <v>0</v>
      </c>
      <c r="S63" s="12">
        <f t="shared" si="63"/>
        <v>0</v>
      </c>
      <c r="T63" s="12">
        <f t="shared" si="63"/>
        <v>0</v>
      </c>
      <c r="U63" s="12">
        <f t="shared" si="63"/>
        <v>0</v>
      </c>
      <c r="V63" s="12">
        <f t="shared" si="63"/>
        <v>0</v>
      </c>
      <c r="W63" s="12">
        <f t="shared" si="63"/>
        <v>0</v>
      </c>
    </row>
    <row r="64" spans="2:23" outlineLevel="1" x14ac:dyDescent="0.25">
      <c r="B64" s="4" t="s">
        <v>27</v>
      </c>
      <c r="C64" s="12">
        <f t="shared" ref="C64:W64" si="64">IFERROR(C51/C55,0)</f>
        <v>0</v>
      </c>
      <c r="D64" s="12">
        <f t="shared" si="64"/>
        <v>0</v>
      </c>
      <c r="E64" s="12">
        <f t="shared" si="64"/>
        <v>0</v>
      </c>
      <c r="F64" s="12">
        <f t="shared" si="64"/>
        <v>0</v>
      </c>
      <c r="G64" s="12">
        <f t="shared" si="64"/>
        <v>0</v>
      </c>
      <c r="H64" s="12">
        <f t="shared" si="64"/>
        <v>0</v>
      </c>
      <c r="I64" s="12">
        <f t="shared" si="64"/>
        <v>0</v>
      </c>
      <c r="J64" s="12">
        <f t="shared" si="64"/>
        <v>0</v>
      </c>
      <c r="K64" s="12">
        <f t="shared" si="64"/>
        <v>0</v>
      </c>
      <c r="L64" s="12">
        <f t="shared" si="64"/>
        <v>0</v>
      </c>
      <c r="M64" s="12">
        <f t="shared" si="64"/>
        <v>0</v>
      </c>
      <c r="N64" s="12">
        <f t="shared" si="64"/>
        <v>0</v>
      </c>
      <c r="O64" s="12">
        <f t="shared" si="64"/>
        <v>0</v>
      </c>
      <c r="P64" s="12">
        <f t="shared" si="64"/>
        <v>0</v>
      </c>
      <c r="Q64" s="12">
        <f t="shared" si="64"/>
        <v>0</v>
      </c>
      <c r="R64" s="12">
        <f t="shared" si="64"/>
        <v>0</v>
      </c>
      <c r="S64" s="12">
        <f t="shared" si="64"/>
        <v>0</v>
      </c>
      <c r="T64" s="12">
        <f t="shared" si="64"/>
        <v>0</v>
      </c>
      <c r="U64" s="12">
        <f t="shared" si="64"/>
        <v>0</v>
      </c>
      <c r="V64" s="12">
        <f t="shared" si="64"/>
        <v>0</v>
      </c>
      <c r="W64" s="12">
        <f t="shared" si="64"/>
        <v>0</v>
      </c>
    </row>
    <row r="65" spans="1:28" outlineLevel="1" x14ac:dyDescent="0.25">
      <c r="B65" s="4" t="s">
        <v>28</v>
      </c>
      <c r="C65" s="12">
        <f t="shared" ref="C65:W65" si="65">IFERROR(C52/C55,0)</f>
        <v>4.9822415867687378E-5</v>
      </c>
      <c r="D65" s="12">
        <f t="shared" si="65"/>
        <v>4.2500599331579126E-5</v>
      </c>
      <c r="E65" s="12">
        <f t="shared" si="65"/>
        <v>4.6073845599277744E-5</v>
      </c>
      <c r="F65" s="12">
        <f t="shared" si="65"/>
        <v>4.4206637022321032E-5</v>
      </c>
      <c r="G65" s="12">
        <f t="shared" si="65"/>
        <v>4.1727151059313809E-5</v>
      </c>
      <c r="H65" s="12">
        <f t="shared" si="65"/>
        <v>4.7286765269851992E-5</v>
      </c>
      <c r="I65" s="12">
        <f t="shared" si="65"/>
        <v>4.5200693892506978E-5</v>
      </c>
      <c r="J65" s="12">
        <f t="shared" si="65"/>
        <v>3.837291270304482E-5</v>
      </c>
      <c r="K65" s="12">
        <f t="shared" si="65"/>
        <v>4.1081775482075245E-5</v>
      </c>
      <c r="L65" s="12">
        <f t="shared" si="65"/>
        <v>3.0955411097172347E-5</v>
      </c>
      <c r="M65" s="12">
        <f t="shared" si="65"/>
        <v>3.1509617167845461E-5</v>
      </c>
      <c r="N65" s="12">
        <f t="shared" si="65"/>
        <v>1.5955530021461689E-4</v>
      </c>
      <c r="O65" s="12">
        <f t="shared" si="65"/>
        <v>1.17127706896077E-4</v>
      </c>
      <c r="P65" s="12">
        <f t="shared" si="65"/>
        <v>8.2027920895186881E-5</v>
      </c>
      <c r="Q65" s="12">
        <f t="shared" si="65"/>
        <v>2.6727905972125392E-4</v>
      </c>
      <c r="R65" s="12">
        <f t="shared" si="65"/>
        <v>1.4845521891069667E-4</v>
      </c>
      <c r="S65" s="12">
        <f t="shared" si="65"/>
        <v>1.3854745767057092E-4</v>
      </c>
      <c r="T65" s="12">
        <f t="shared" si="65"/>
        <v>1.2924673549686251E-4</v>
      </c>
      <c r="U65" s="12">
        <f t="shared" si="65"/>
        <v>1.0703376000315713E-4</v>
      </c>
      <c r="V65" s="12">
        <f t="shared" si="65"/>
        <v>7.564888519565433E-5</v>
      </c>
      <c r="W65" s="12">
        <f t="shared" si="65"/>
        <v>5.395558799334088E-5</v>
      </c>
    </row>
    <row r="66" spans="1:28" outlineLevel="1" x14ac:dyDescent="0.25">
      <c r="B66" s="4" t="s">
        <v>22</v>
      </c>
      <c r="C66" s="12">
        <f t="shared" ref="C66:W66" si="66">IFERROR(C53/C55,0)</f>
        <v>0</v>
      </c>
      <c r="D66" s="12">
        <f t="shared" si="66"/>
        <v>0</v>
      </c>
      <c r="E66" s="12">
        <f t="shared" si="66"/>
        <v>0</v>
      </c>
      <c r="F66" s="12">
        <f t="shared" si="66"/>
        <v>0</v>
      </c>
      <c r="G66" s="12">
        <f t="shared" si="66"/>
        <v>0</v>
      </c>
      <c r="H66" s="12">
        <f t="shared" si="66"/>
        <v>0</v>
      </c>
      <c r="I66" s="12">
        <f t="shared" si="66"/>
        <v>0</v>
      </c>
      <c r="J66" s="12">
        <f t="shared" si="66"/>
        <v>0</v>
      </c>
      <c r="K66" s="12">
        <f t="shared" si="66"/>
        <v>0</v>
      </c>
      <c r="L66" s="12">
        <f t="shared" si="66"/>
        <v>0</v>
      </c>
      <c r="M66" s="12">
        <f t="shared" si="66"/>
        <v>0</v>
      </c>
      <c r="N66" s="12">
        <f t="shared" si="66"/>
        <v>0</v>
      </c>
      <c r="O66" s="12">
        <f t="shared" si="66"/>
        <v>0</v>
      </c>
      <c r="P66" s="12">
        <f t="shared" si="66"/>
        <v>0</v>
      </c>
      <c r="Q66" s="12">
        <f t="shared" si="66"/>
        <v>0</v>
      </c>
      <c r="R66" s="12">
        <f t="shared" si="66"/>
        <v>0</v>
      </c>
      <c r="S66" s="12">
        <f t="shared" si="66"/>
        <v>0</v>
      </c>
      <c r="T66" s="12">
        <f t="shared" si="66"/>
        <v>0</v>
      </c>
      <c r="U66" s="12">
        <f t="shared" si="66"/>
        <v>0</v>
      </c>
      <c r="V66" s="12">
        <f t="shared" si="66"/>
        <v>0</v>
      </c>
      <c r="W66" s="12">
        <f t="shared" si="66"/>
        <v>0</v>
      </c>
    </row>
    <row r="67" spans="1:28" outlineLevel="1" x14ac:dyDescent="0.25">
      <c r="B67" s="4" t="s">
        <v>1</v>
      </c>
      <c r="C67" s="12">
        <f t="shared" ref="C67:W67" si="67">IFERROR(C54/C55,0)</f>
        <v>4.3359382054844714E-2</v>
      </c>
      <c r="D67" s="12">
        <f t="shared" si="67"/>
        <v>3.4275686618762291E-2</v>
      </c>
      <c r="E67" s="12">
        <f t="shared" si="67"/>
        <v>2.6110745862323575E-2</v>
      </c>
      <c r="F67" s="12">
        <f t="shared" si="67"/>
        <v>2.2157268939628584E-2</v>
      </c>
      <c r="G67" s="12">
        <f t="shared" si="67"/>
        <v>1.6595455540748739E-2</v>
      </c>
      <c r="H67" s="12">
        <f t="shared" si="67"/>
        <v>1.0692204324555915E-2</v>
      </c>
      <c r="I67" s="12">
        <f t="shared" si="67"/>
        <v>1.4641845129744856E-2</v>
      </c>
      <c r="J67" s="12">
        <f t="shared" si="67"/>
        <v>1.4075404813442478E-2</v>
      </c>
      <c r="K67" s="12">
        <f t="shared" si="67"/>
        <v>9.5758674677835932E-3</v>
      </c>
      <c r="L67" s="12">
        <f t="shared" si="67"/>
        <v>7.1443398848533212E-3</v>
      </c>
      <c r="M67" s="12">
        <f t="shared" si="67"/>
        <v>5.0438716249647502E-3</v>
      </c>
      <c r="N67" s="12">
        <f t="shared" si="67"/>
        <v>6.677814718280552E-3</v>
      </c>
      <c r="O67" s="12">
        <f t="shared" si="67"/>
        <v>5.4365064437302633E-3</v>
      </c>
      <c r="P67" s="12">
        <f t="shared" si="67"/>
        <v>5.9476219310484945E-3</v>
      </c>
      <c r="Q67" s="12">
        <f t="shared" si="67"/>
        <v>4.5412440958066671E-3</v>
      </c>
      <c r="R67" s="12">
        <f t="shared" si="67"/>
        <v>5.7049018745675643E-3</v>
      </c>
      <c r="S67" s="12">
        <f t="shared" si="67"/>
        <v>5.3013685566964839E-3</v>
      </c>
      <c r="T67" s="12">
        <f t="shared" si="67"/>
        <v>4.3543491522754045E-3</v>
      </c>
      <c r="U67" s="12">
        <f t="shared" si="67"/>
        <v>3.9260236217494877E-3</v>
      </c>
      <c r="V67" s="12">
        <f t="shared" si="67"/>
        <v>3.8223929644440454E-3</v>
      </c>
      <c r="W67" s="12">
        <f t="shared" si="67"/>
        <v>4.0789226397399602E-3</v>
      </c>
    </row>
    <row r="70" spans="1:28" s="37" customFormat="1" x14ac:dyDescent="0.25">
      <c r="A70" s="36" t="s">
        <v>2</v>
      </c>
      <c r="Z70" s="38"/>
    </row>
    <row r="71" spans="1:28" outlineLevel="1" x14ac:dyDescent="0.25">
      <c r="B71" s="22" t="s">
        <v>31</v>
      </c>
      <c r="C71" s="5">
        <f>C74*CAN!C75</f>
        <v>3221.5339612545317</v>
      </c>
      <c r="D71" s="5">
        <f>D74*CAN!D75</f>
        <v>3442.3747737658214</v>
      </c>
      <c r="E71" s="5">
        <f>E74*CAN!E75</f>
        <v>3553.901997317575</v>
      </c>
      <c r="F71" s="5">
        <f>F74*CAN!F75</f>
        <v>3395.4900067751291</v>
      </c>
      <c r="G71" s="5">
        <f>G74*CAN!G75</f>
        <v>3346.0003496327486</v>
      </c>
      <c r="H71" s="5">
        <f>H74*CAN!H75</f>
        <v>3549.1844612586251</v>
      </c>
      <c r="I71" s="5">
        <f>I74*CAN!I75</f>
        <v>3520.0496504074158</v>
      </c>
      <c r="J71" s="5">
        <f>J74*CAN!J75</f>
        <v>3896.7100362299207</v>
      </c>
      <c r="K71" s="5">
        <f>K74*CAN!K75</f>
        <v>3802.4123197119143</v>
      </c>
      <c r="L71" s="5">
        <f>L74*CAN!L75</f>
        <v>3753.6213933359122</v>
      </c>
      <c r="M71" s="5">
        <f>M74*CAN!M75</f>
        <v>3786.8039511426618</v>
      </c>
      <c r="N71" s="5">
        <f>N74*CAN!N75</f>
        <v>3616.1906407542897</v>
      </c>
      <c r="O71" s="5">
        <f>O74*CAN!O75</f>
        <v>4017.6928783558674</v>
      </c>
      <c r="P71" s="5">
        <f>P74*CAN!P75</f>
        <v>4454.2605352183527</v>
      </c>
      <c r="Q71" s="5">
        <f>Q74*CAN!Q75</f>
        <v>4780.813867705594</v>
      </c>
      <c r="R71" s="5">
        <f>R74*CAN!R75</f>
        <v>4725.0862699805584</v>
      </c>
      <c r="S71" s="5">
        <f>S74*CAN!S75</f>
        <v>5114.899785724122</v>
      </c>
      <c r="T71" s="5">
        <f>T74*CAN!T75</f>
        <v>5370.6792969974795</v>
      </c>
      <c r="U71" s="5">
        <f>U74*CAN!U75</f>
        <v>5626.849838554861</v>
      </c>
      <c r="V71" s="5">
        <f>V74*CAN!V75</f>
        <v>5991.7553705005612</v>
      </c>
      <c r="W71" s="5">
        <f>W74*CAN!W75</f>
        <v>5130.3802126822338</v>
      </c>
      <c r="Z71" s="23"/>
      <c r="AB71"/>
    </row>
    <row r="72" spans="1:28" outlineLevel="1" x14ac:dyDescent="0.25">
      <c r="B72" s="8" t="s">
        <v>30</v>
      </c>
      <c r="C72" s="5">
        <f>INDEX('[3]Table 37'!C$26:C$28,MATCH($AB72,'[3]Table 37'!$B$26:$B$28,0))</f>
        <v>290.77600000000001</v>
      </c>
      <c r="D72" s="5">
        <f>INDEX('[3]Table 37'!D$26:D$28,MATCH($AB72,'[3]Table 37'!$B$26:$B$28,0))</f>
        <v>303.90100000000001</v>
      </c>
      <c r="E72" s="5">
        <f>INDEX('[3]Table 37'!E$26:E$28,MATCH($AB72,'[3]Table 37'!$B$26:$B$28,0))</f>
        <v>315.45699999999999</v>
      </c>
      <c r="F72" s="5">
        <f>INDEX('[3]Table 37'!F$26:F$28,MATCH($AB72,'[3]Table 37'!$B$26:$B$28,0))</f>
        <v>312.51900000000001</v>
      </c>
      <c r="G72" s="5">
        <f>INDEX('[3]Table 37'!G$26:G$28,MATCH($AB72,'[3]Table 37'!$B$26:$B$28,0))</f>
        <v>328.57499999999999</v>
      </c>
      <c r="H72" s="5">
        <f>INDEX('[3]Table 37'!H$26:H$28,MATCH($AB72,'[3]Table 37'!$B$26:$B$28,0))</f>
        <v>345.35</v>
      </c>
      <c r="I72" s="5">
        <f>INDEX('[3]Table 37'!I$26:I$28,MATCH($AB72,'[3]Table 37'!$B$26:$B$28,0))</f>
        <v>343.77699999999999</v>
      </c>
      <c r="J72" s="5">
        <f>INDEX('[3]Table 37'!J$26:J$28,MATCH($AB72,'[3]Table 37'!$B$26:$B$28,0))</f>
        <v>383.31299999999999</v>
      </c>
      <c r="K72" s="5">
        <f>INDEX('[3]Table 37'!K$26:K$28,MATCH($AB72,'[3]Table 37'!$B$26:$B$28,0))</f>
        <v>439.05099999999999</v>
      </c>
      <c r="L72" s="5">
        <f>INDEX('[3]Table 37'!L$26:L$28,MATCH($AB72,'[3]Table 37'!$B$26:$B$28,0))</f>
        <v>464.54700000000003</v>
      </c>
      <c r="M72" s="5">
        <f>INDEX('[3]Table 37'!M$26:M$28,MATCH($AB72,'[3]Table 37'!$B$26:$B$28,0))</f>
        <v>479.00700000000001</v>
      </c>
      <c r="N72" s="5">
        <f>INDEX('[3]Table 37'!N$26:N$28,MATCH($AB72,'[3]Table 37'!$B$26:$B$28,0))</f>
        <v>501.21699999999998</v>
      </c>
      <c r="O72" s="5">
        <f>INDEX('[3]Table 37'!O$26:O$28,MATCH($AB72,'[3]Table 37'!$B$26:$B$28,0))</f>
        <v>515.57000000000005</v>
      </c>
      <c r="P72" s="5">
        <f>INDEX('[3]Table 37'!P$26:P$28,MATCH($AB72,'[3]Table 37'!$B$26:$B$28,0))</f>
        <v>549.85599999999999</v>
      </c>
      <c r="Q72" s="5">
        <f>INDEX('[3]Table 37'!Q$26:Q$28,MATCH($AB72,'[3]Table 37'!$B$26:$B$28,0))</f>
        <v>594.39599999999996</v>
      </c>
      <c r="R72" s="5">
        <f>INDEX('[3]Table 37'!R$26:R$28,MATCH($AB72,'[3]Table 37'!$B$26:$B$28,0))</f>
        <v>629.45000000000005</v>
      </c>
      <c r="S72" s="5">
        <f>INDEX('[3]Table 37'!S$26:S$28,MATCH($AB72,'[3]Table 37'!$B$26:$B$28,0))</f>
        <v>659.76300000000003</v>
      </c>
      <c r="T72" s="5">
        <f>INDEX('[3]Table 37'!T$26:T$28,MATCH($AB72,'[3]Table 37'!$B$26:$B$28,0))</f>
        <v>682.05200000000002</v>
      </c>
      <c r="U72" s="5">
        <f>INDEX('[3]Table 37'!U$26:U$28,MATCH($AB72,'[3]Table 37'!$B$26:$B$28,0))</f>
        <v>703.702</v>
      </c>
      <c r="V72" s="5">
        <f>INDEX('[3]Table 37'!V$26:V$28,MATCH($AB72,'[3]Table 37'!$B$26:$B$28,0))</f>
        <v>713.88</v>
      </c>
      <c r="W72" s="5">
        <f>INDEX('[3]Table 37'!W$26:W$28,MATCH($AB72,'[3]Table 37'!$B$26:$B$28,0))</f>
        <v>735.44899999999996</v>
      </c>
      <c r="Z72" s="23" t="s">
        <v>32</v>
      </c>
      <c r="AB72" t="s">
        <v>75</v>
      </c>
    </row>
    <row r="73" spans="1:28" outlineLevel="1" x14ac:dyDescent="0.25">
      <c r="B73" s="8" t="s">
        <v>43</v>
      </c>
      <c r="C73" s="5">
        <f>INDEX('[3]Table 37'!C$38:C$40,MATCH($AB73,'[3]Table 37'!$B$38:$B$40,0))</f>
        <v>20773.290244</v>
      </c>
      <c r="D73" s="5">
        <f>INDEX('[3]Table 37'!D$38:D$40,MATCH($AB73,'[3]Table 37'!$B$38:$B$40,0))</f>
        <v>21106.746081000001</v>
      </c>
      <c r="E73" s="5">
        <f>INDEX('[3]Table 37'!E$38:E$40,MATCH($AB73,'[3]Table 37'!$B$38:$B$40,0))</f>
        <v>20862.744575000001</v>
      </c>
      <c r="F73" s="5">
        <f>INDEX('[3]Table 37'!F$38:F$40,MATCH($AB73,'[3]Table 37'!$B$38:$B$40,0))</f>
        <v>19996.762735</v>
      </c>
      <c r="G73" s="5">
        <f>INDEX('[3]Table 37'!G$38:G$40,MATCH($AB73,'[3]Table 37'!$B$38:$B$40,0))</f>
        <v>18628.113334000001</v>
      </c>
      <c r="H73" s="5">
        <f>INDEX('[3]Table 37'!H$38:H$40,MATCH($AB73,'[3]Table 37'!$B$38:$B$40,0))</f>
        <v>18685.570614</v>
      </c>
      <c r="I73" s="5">
        <f>INDEX('[3]Table 37'!I$38:I$40,MATCH($AB73,'[3]Table 37'!$B$38:$B$40,0))</f>
        <v>18504.832608000001</v>
      </c>
      <c r="J73" s="5">
        <f>INDEX('[3]Table 37'!J$38:J$40,MATCH($AB73,'[3]Table 37'!$B$38:$B$40,0))</f>
        <v>18262.040161000001</v>
      </c>
      <c r="K73" s="5">
        <f>INDEX('[3]Table 37'!K$38:K$40,MATCH($AB73,'[3]Table 37'!$B$38:$B$40,0))</f>
        <v>15557.830277999999</v>
      </c>
      <c r="L73" s="5">
        <f>INDEX('[3]Table 37'!L$38:L$40,MATCH($AB73,'[3]Table 37'!$B$38:$B$40,0))</f>
        <v>14515.282705</v>
      </c>
      <c r="M73" s="5">
        <f>INDEX('[3]Table 37'!M$38:M$40,MATCH($AB73,'[3]Table 37'!$B$38:$B$40,0))</f>
        <v>14201.547973999999</v>
      </c>
      <c r="N73" s="5">
        <f>INDEX('[3]Table 37'!N$38:N$40,MATCH($AB73,'[3]Table 37'!$B$38:$B$40,0))</f>
        <v>12960.756751000001</v>
      </c>
      <c r="O73" s="5">
        <f>INDEX('[3]Table 37'!O$38:O$40,MATCH($AB73,'[3]Table 37'!$B$38:$B$40,0))</f>
        <v>13998.896124000001</v>
      </c>
      <c r="P73" s="5">
        <f>INDEX('[3]Table 37'!P$38:P$40,MATCH($AB73,'[3]Table 37'!$B$38:$B$40,0))</f>
        <v>14552.292367</v>
      </c>
      <c r="Q73" s="5">
        <f>INDEX('[3]Table 37'!Q$38:Q$40,MATCH($AB73,'[3]Table 37'!$B$38:$B$40,0))</f>
        <v>14448.763557</v>
      </c>
      <c r="R73" s="5">
        <f>INDEX('[3]Table 37'!R$38:R$40,MATCH($AB73,'[3]Table 37'!$B$38:$B$40,0))</f>
        <v>13485.072151</v>
      </c>
      <c r="S73" s="5">
        <f>INDEX('[3]Table 37'!S$38:S$40,MATCH($AB73,'[3]Table 37'!$B$38:$B$40,0))</f>
        <v>13926.885119</v>
      </c>
      <c r="T73" s="5">
        <f>INDEX('[3]Table 37'!T$38:T$40,MATCH($AB73,'[3]Table 37'!$B$38:$B$40,0))</f>
        <v>14145.442155999999</v>
      </c>
      <c r="U73" s="5">
        <f>INDEX('[3]Table 37'!U$38:U$40,MATCH($AB73,'[3]Table 37'!$B$38:$B$40,0))</f>
        <v>14364.196561999999</v>
      </c>
      <c r="V73" s="5">
        <f>INDEX('[3]Table 37'!V$38:V$40,MATCH($AB73,'[3]Table 37'!$B$38:$B$40,0))</f>
        <v>15077.649144000001</v>
      </c>
      <c r="W73" s="5">
        <f>INDEX('[3]Table 37'!W$38:W$40,MATCH($AB73,'[3]Table 37'!$B$38:$B$40,0))</f>
        <v>12531.463569</v>
      </c>
      <c r="Z73" s="23" t="s">
        <v>32</v>
      </c>
      <c r="AB73" t="s">
        <v>75</v>
      </c>
    </row>
    <row r="74" spans="1:28" outlineLevel="1" x14ac:dyDescent="0.25">
      <c r="B74" s="8" t="s">
        <v>44</v>
      </c>
      <c r="C74" s="5">
        <f t="shared" ref="C74:W74" si="68">C72*C73/1000</f>
        <v>6040.374243989344</v>
      </c>
      <c r="D74" s="5">
        <f t="shared" si="68"/>
        <v>6414.3612407619812</v>
      </c>
      <c r="E74" s="5">
        <f t="shared" si="68"/>
        <v>6581.2988153957749</v>
      </c>
      <c r="F74" s="5">
        <f t="shared" si="68"/>
        <v>6249.3682931794656</v>
      </c>
      <c r="G74" s="5">
        <f t="shared" si="68"/>
        <v>6120.7323387190499</v>
      </c>
      <c r="H74" s="5">
        <f t="shared" si="68"/>
        <v>6453.0618115449006</v>
      </c>
      <c r="I74" s="5">
        <f t="shared" si="68"/>
        <v>6361.5358394804161</v>
      </c>
      <c r="J74" s="5">
        <f t="shared" si="68"/>
        <v>7000.0774002333937</v>
      </c>
      <c r="K74" s="5">
        <f t="shared" si="68"/>
        <v>6830.6809413861774</v>
      </c>
      <c r="L74" s="5">
        <f t="shared" si="68"/>
        <v>6743.0310347596351</v>
      </c>
      <c r="M74" s="5">
        <f t="shared" si="68"/>
        <v>6802.6408903818174</v>
      </c>
      <c r="N74" s="5">
        <f t="shared" si="68"/>
        <v>6496.151616465967</v>
      </c>
      <c r="O74" s="5">
        <f t="shared" si="68"/>
        <v>7217.4108746506818</v>
      </c>
      <c r="P74" s="5">
        <f t="shared" si="68"/>
        <v>8001.6652717491515</v>
      </c>
      <c r="Q74" s="5">
        <f t="shared" si="68"/>
        <v>8588.2872632265717</v>
      </c>
      <c r="R74" s="5">
        <f t="shared" si="68"/>
        <v>8488.1786654469506</v>
      </c>
      <c r="S74" s="5">
        <f t="shared" si="68"/>
        <v>9188.4435067667982</v>
      </c>
      <c r="T74" s="5">
        <f t="shared" si="68"/>
        <v>9647.9271133841103</v>
      </c>
      <c r="U74" s="5">
        <f t="shared" si="68"/>
        <v>10108.113849072524</v>
      </c>
      <c r="V74" s="5">
        <f t="shared" si="68"/>
        <v>10763.63217091872</v>
      </c>
      <c r="W74" s="5">
        <f t="shared" si="68"/>
        <v>9216.2523503574812</v>
      </c>
    </row>
    <row r="75" spans="1:28" outlineLevel="1" x14ac:dyDescent="0.25">
      <c r="B75" s="8" t="s">
        <v>45</v>
      </c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8" outlineLevel="1" x14ac:dyDescent="0.25">
      <c r="B76" s="8" t="s">
        <v>47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8" outlineLevel="1" x14ac:dyDescent="0.25"/>
    <row r="78" spans="1:28" outlineLevel="1" x14ac:dyDescent="0.25">
      <c r="B78" s="9" t="s">
        <v>19</v>
      </c>
      <c r="C78" s="14"/>
    </row>
    <row r="79" spans="1:28" outlineLevel="1" x14ac:dyDescent="0.25">
      <c r="B79" s="4" t="s">
        <v>23</v>
      </c>
      <c r="C79" s="5">
        <f>IFERROR(INDEX('[3]Table 35'!C$14:C$19,MATCH(CAN!$B92,'[3]Table 35'!$B$14:$B$19,0))*1000,0)</f>
        <v>0</v>
      </c>
      <c r="D79" s="5">
        <f>IFERROR(INDEX('[3]Table 35'!D$14:D$19,MATCH(CAN!$B92,'[3]Table 35'!$B$14:$B$19,0))*1000,0)</f>
        <v>0</v>
      </c>
      <c r="E79" s="5">
        <f>IFERROR(INDEX('[3]Table 35'!E$14:E$19,MATCH(CAN!$B92,'[3]Table 35'!$B$14:$B$19,0))*1000,0)</f>
        <v>0</v>
      </c>
      <c r="F79" s="5">
        <f>IFERROR(INDEX('[3]Table 35'!F$14:F$19,MATCH(CAN!$B92,'[3]Table 35'!$B$14:$B$19,0))*1000,0)</f>
        <v>0</v>
      </c>
      <c r="G79" s="5">
        <f>IFERROR(INDEX('[3]Table 35'!G$14:G$19,MATCH(CAN!$B92,'[3]Table 35'!$B$14:$B$19,0))*1000,0)</f>
        <v>0</v>
      </c>
      <c r="H79" s="5">
        <f>IFERROR(INDEX('[3]Table 35'!H$14:H$19,MATCH(CAN!$B92,'[3]Table 35'!$B$14:$B$19,0))*1000,0)</f>
        <v>0</v>
      </c>
      <c r="I79" s="5">
        <f>IFERROR(INDEX('[3]Table 35'!I$14:I$19,MATCH(CAN!$B92,'[3]Table 35'!$B$14:$B$19,0))*1000,0)</f>
        <v>0</v>
      </c>
      <c r="J79" s="5">
        <f>IFERROR(INDEX('[3]Table 35'!J$14:J$19,MATCH(CAN!$B92,'[3]Table 35'!$B$14:$B$19,0))*1000,0)</f>
        <v>0</v>
      </c>
      <c r="K79" s="5">
        <f>IFERROR(INDEX('[3]Table 35'!K$14:K$19,MATCH(CAN!$B92,'[3]Table 35'!$B$14:$B$19,0))*1000,0)</f>
        <v>0</v>
      </c>
      <c r="L79" s="5">
        <f>IFERROR(INDEX('[3]Table 35'!L$14:L$19,MATCH(CAN!$B92,'[3]Table 35'!$B$14:$B$19,0))*1000,0)</f>
        <v>0</v>
      </c>
      <c r="M79" s="5">
        <f>IFERROR(INDEX('[3]Table 35'!M$14:M$19,MATCH(CAN!$B92,'[3]Table 35'!$B$14:$B$19,0))*1000,0)</f>
        <v>0</v>
      </c>
      <c r="N79" s="5">
        <f>IFERROR(INDEX('[3]Table 35'!N$14:N$19,MATCH(CAN!$B92,'[3]Table 35'!$B$14:$B$19,0))*1000,0)</f>
        <v>0</v>
      </c>
      <c r="O79" s="5">
        <f>IFERROR(INDEX('[3]Table 35'!O$14:O$19,MATCH(CAN!$B92,'[3]Table 35'!$B$14:$B$19,0))*1000,0)</f>
        <v>0</v>
      </c>
      <c r="P79" s="5">
        <f>IFERROR(INDEX('[3]Table 35'!P$14:P$19,MATCH(CAN!$B92,'[3]Table 35'!$B$14:$B$19,0))*1000,0)</f>
        <v>0</v>
      </c>
      <c r="Q79" s="5">
        <f>IFERROR(INDEX('[3]Table 35'!Q$14:Q$19,MATCH(CAN!$B92,'[3]Table 35'!$B$14:$B$19,0))*1000,0)</f>
        <v>0</v>
      </c>
      <c r="R79" s="5">
        <f>IFERROR(INDEX('[3]Table 35'!R$14:R$19,MATCH(CAN!$B92,'[3]Table 35'!$B$14:$B$19,0))*1000,0)</f>
        <v>0</v>
      </c>
      <c r="S79" s="5">
        <f>IFERROR(INDEX('[3]Table 35'!S$14:S$19,MATCH(CAN!$B92,'[3]Table 35'!$B$14:$B$19,0))*1000,0)</f>
        <v>0</v>
      </c>
      <c r="T79" s="5">
        <f>IFERROR(INDEX('[3]Table 35'!T$14:T$19,MATCH(CAN!$B92,'[3]Table 35'!$B$14:$B$19,0))*1000,0)</f>
        <v>0</v>
      </c>
      <c r="U79" s="5">
        <f>IFERROR(INDEX('[3]Table 35'!U$14:U$19,MATCH(CAN!$B92,'[3]Table 35'!$B$14:$B$19,0))*1000,0)</f>
        <v>0</v>
      </c>
      <c r="V79" s="5">
        <f>IFERROR(INDEX('[3]Table 35'!V$14:V$19,MATCH(CAN!$B92,'[3]Table 35'!$B$14:$B$19,0))*1000,0)</f>
        <v>0</v>
      </c>
      <c r="W79" s="5">
        <f>IFERROR(INDEX('[3]Table 35'!W$14:W$19,MATCH(CAN!$B92,'[3]Table 35'!$B$14:$B$19,0))*1000,0)</f>
        <v>0</v>
      </c>
      <c r="Z79" s="23" t="s">
        <v>32</v>
      </c>
    </row>
    <row r="80" spans="1:28" outlineLevel="1" x14ac:dyDescent="0.25">
      <c r="B80" s="4" t="s">
        <v>24</v>
      </c>
      <c r="C80" s="5">
        <f>IFERROR(INDEX('[3]Table 35'!C$14:C$19,MATCH(CAN!$B93,'[3]Table 35'!$B$14:$B$19,0))*1000,0)</f>
        <v>0</v>
      </c>
      <c r="D80" s="5">
        <f>IFERROR(INDEX('[3]Table 35'!D$14:D$19,MATCH(CAN!$B93,'[3]Table 35'!$B$14:$B$19,0))*1000,0)</f>
        <v>0</v>
      </c>
      <c r="E80" s="5">
        <f>IFERROR(INDEX('[3]Table 35'!E$14:E$19,MATCH(CAN!$B93,'[3]Table 35'!$B$14:$B$19,0))*1000,0)</f>
        <v>0</v>
      </c>
      <c r="F80" s="5">
        <f>IFERROR(INDEX('[3]Table 35'!F$14:F$19,MATCH(CAN!$B93,'[3]Table 35'!$B$14:$B$19,0))*1000,0)</f>
        <v>0</v>
      </c>
      <c r="G80" s="5">
        <f>IFERROR(INDEX('[3]Table 35'!G$14:G$19,MATCH(CAN!$B93,'[3]Table 35'!$B$14:$B$19,0))*1000,0)</f>
        <v>0</v>
      </c>
      <c r="H80" s="5">
        <f>IFERROR(INDEX('[3]Table 35'!H$14:H$19,MATCH(CAN!$B93,'[3]Table 35'!$B$14:$B$19,0))*1000,0)</f>
        <v>0</v>
      </c>
      <c r="I80" s="5">
        <f>IFERROR(INDEX('[3]Table 35'!I$14:I$19,MATCH(CAN!$B93,'[3]Table 35'!$B$14:$B$19,0))*1000,0)</f>
        <v>0</v>
      </c>
      <c r="J80" s="5">
        <f>IFERROR(INDEX('[3]Table 35'!J$14:J$19,MATCH(CAN!$B93,'[3]Table 35'!$B$14:$B$19,0))*1000,0)</f>
        <v>0</v>
      </c>
      <c r="K80" s="5">
        <f>IFERROR(INDEX('[3]Table 35'!K$14:K$19,MATCH(CAN!$B93,'[3]Table 35'!$B$14:$B$19,0))*1000,0)</f>
        <v>0</v>
      </c>
      <c r="L80" s="5">
        <f>IFERROR(INDEX('[3]Table 35'!L$14:L$19,MATCH(CAN!$B93,'[3]Table 35'!$B$14:$B$19,0))*1000,0)</f>
        <v>0</v>
      </c>
      <c r="M80" s="5">
        <f>IFERROR(INDEX('[3]Table 35'!M$14:M$19,MATCH(CAN!$B93,'[3]Table 35'!$B$14:$B$19,0))*1000,0)</f>
        <v>0</v>
      </c>
      <c r="N80" s="5">
        <f>IFERROR(INDEX('[3]Table 35'!N$14:N$19,MATCH(CAN!$B93,'[3]Table 35'!$B$14:$B$19,0))*1000,0)</f>
        <v>0</v>
      </c>
      <c r="O80" s="5">
        <f>IFERROR(INDEX('[3]Table 35'!O$14:O$19,MATCH(CAN!$B93,'[3]Table 35'!$B$14:$B$19,0))*1000,0)</f>
        <v>0</v>
      </c>
      <c r="P80" s="5">
        <f>IFERROR(INDEX('[3]Table 35'!P$14:P$19,MATCH(CAN!$B93,'[3]Table 35'!$B$14:$B$19,0))*1000,0)</f>
        <v>0</v>
      </c>
      <c r="Q80" s="5">
        <f>IFERROR(INDEX('[3]Table 35'!Q$14:Q$19,MATCH(CAN!$B93,'[3]Table 35'!$B$14:$B$19,0))*1000,0)</f>
        <v>0</v>
      </c>
      <c r="R80" s="5">
        <f>IFERROR(INDEX('[3]Table 35'!R$14:R$19,MATCH(CAN!$B93,'[3]Table 35'!$B$14:$B$19,0))*1000,0)</f>
        <v>0</v>
      </c>
      <c r="S80" s="5">
        <f>IFERROR(INDEX('[3]Table 35'!S$14:S$19,MATCH(CAN!$B93,'[3]Table 35'!$B$14:$B$19,0))*1000,0)</f>
        <v>0</v>
      </c>
      <c r="T80" s="5">
        <f>IFERROR(INDEX('[3]Table 35'!T$14:T$19,MATCH(CAN!$B93,'[3]Table 35'!$B$14:$B$19,0))*1000,0)</f>
        <v>0</v>
      </c>
      <c r="U80" s="5">
        <f>IFERROR(INDEX('[3]Table 35'!U$14:U$19,MATCH(CAN!$B93,'[3]Table 35'!$B$14:$B$19,0))*1000,0)</f>
        <v>0</v>
      </c>
      <c r="V80" s="5">
        <f>IFERROR(INDEX('[3]Table 35'!V$14:V$19,MATCH(CAN!$B93,'[3]Table 35'!$B$14:$B$19,0))*1000,0)</f>
        <v>0</v>
      </c>
      <c r="W80" s="5">
        <f>IFERROR(INDEX('[3]Table 35'!W$14:W$19,MATCH(CAN!$B93,'[3]Table 35'!$B$14:$B$19,0))*1000,0)</f>
        <v>0</v>
      </c>
      <c r="Z80" s="23" t="s">
        <v>32</v>
      </c>
    </row>
    <row r="81" spans="2:26" outlineLevel="1" x14ac:dyDescent="0.25">
      <c r="B81" s="4" t="s">
        <v>21</v>
      </c>
      <c r="C81" s="5">
        <f>IFERROR(INDEX('[3]Table 35'!C$14:C$19,MATCH(CAN!$B94,'[3]Table 35'!$B$14:$B$19,0))*1000,0)</f>
        <v>1220.25</v>
      </c>
      <c r="D81" s="5">
        <f>IFERROR(INDEX('[3]Table 35'!D$14:D$19,MATCH(CAN!$B94,'[3]Table 35'!$B$14:$B$19,0))*1000,0)</f>
        <v>1527.4380000000001</v>
      </c>
      <c r="E81" s="5">
        <f>IFERROR(INDEX('[3]Table 35'!E$14:E$19,MATCH(CAN!$B94,'[3]Table 35'!$B$14:$B$19,0))*1000,0)</f>
        <v>1780.298</v>
      </c>
      <c r="F81" s="5">
        <f>IFERROR(INDEX('[3]Table 35'!F$14:F$19,MATCH(CAN!$B94,'[3]Table 35'!$B$14:$B$19,0))*1000,0)</f>
        <v>1355.154</v>
      </c>
      <c r="G81" s="5">
        <f>IFERROR(INDEX('[3]Table 35'!G$14:G$19,MATCH(CAN!$B94,'[3]Table 35'!$B$14:$B$19,0))*1000,0)</f>
        <v>1122.213</v>
      </c>
      <c r="H81" s="5">
        <f>IFERROR(INDEX('[3]Table 35'!H$14:H$19,MATCH(CAN!$B94,'[3]Table 35'!$B$14:$B$19,0))*1000,0)</f>
        <v>1339.883</v>
      </c>
      <c r="I81" s="5">
        <f>IFERROR(INDEX('[3]Table 35'!I$14:I$19,MATCH(CAN!$B94,'[3]Table 35'!$B$14:$B$19,0))*1000,0)</f>
        <v>250.72399999999999</v>
      </c>
      <c r="J81" s="5">
        <f>IFERROR(INDEX('[3]Table 35'!J$14:J$19,MATCH(CAN!$B94,'[3]Table 35'!$B$14:$B$19,0))*1000,0)</f>
        <v>270.892</v>
      </c>
      <c r="K81" s="5">
        <f>IFERROR(INDEX('[3]Table 35'!K$14:K$19,MATCH(CAN!$B94,'[3]Table 35'!$B$14:$B$19,0))*1000,0)</f>
        <v>307.25900000000001</v>
      </c>
      <c r="L81" s="5">
        <f>IFERROR(INDEX('[3]Table 35'!L$14:L$19,MATCH(CAN!$B94,'[3]Table 35'!$B$14:$B$19,0))*1000,0)</f>
        <v>375.61200000000002</v>
      </c>
      <c r="M81" s="5">
        <f>IFERROR(INDEX('[3]Table 35'!M$14:M$19,MATCH(CAN!$B94,'[3]Table 35'!$B$14:$B$19,0))*1000,0)</f>
        <v>399.19200000000001</v>
      </c>
      <c r="N81" s="5">
        <f>IFERROR(INDEX('[3]Table 35'!N$14:N$19,MATCH(CAN!$B94,'[3]Table 35'!$B$14:$B$19,0))*1000,0)</f>
        <v>373.15999999999997</v>
      </c>
      <c r="O81" s="5">
        <f>IFERROR(INDEX('[3]Table 35'!O$14:O$19,MATCH(CAN!$B94,'[3]Table 35'!$B$14:$B$19,0))*1000,0)</f>
        <v>327.59300000000002</v>
      </c>
      <c r="P81" s="5">
        <f>IFERROR(INDEX('[3]Table 35'!P$14:P$19,MATCH(CAN!$B94,'[3]Table 35'!$B$14:$B$19,0))*1000,0)</f>
        <v>341.65100000000001</v>
      </c>
      <c r="Q81" s="5">
        <f>IFERROR(INDEX('[3]Table 35'!Q$14:Q$19,MATCH(CAN!$B94,'[3]Table 35'!$B$14:$B$19,0))*1000,0)</f>
        <v>400.94900000000001</v>
      </c>
      <c r="R81" s="5">
        <f>IFERROR(INDEX('[3]Table 35'!R$14:R$19,MATCH(CAN!$B94,'[3]Table 35'!$B$14:$B$19,0))*1000,0)</f>
        <v>432.40899999999999</v>
      </c>
      <c r="S81" s="5">
        <f>IFERROR(INDEX('[3]Table 35'!S$14:S$19,MATCH(CAN!$B94,'[3]Table 35'!$B$14:$B$19,0))*1000,0)</f>
        <v>430.69800000000004</v>
      </c>
      <c r="T81" s="5">
        <f>IFERROR(INDEX('[3]Table 35'!T$14:T$19,MATCH(CAN!$B94,'[3]Table 35'!$B$14:$B$19,0))*1000,0)</f>
        <v>463.30500000000001</v>
      </c>
      <c r="U81" s="5">
        <f>IFERROR(INDEX('[3]Table 35'!U$14:U$19,MATCH(CAN!$B94,'[3]Table 35'!$B$14:$B$19,0))*1000,0)</f>
        <v>549.22499999999991</v>
      </c>
      <c r="V81" s="5">
        <f>IFERROR(INDEX('[3]Table 35'!V$14:V$19,MATCH(CAN!$B94,'[3]Table 35'!$B$14:$B$19,0))*1000,0)</f>
        <v>571.798</v>
      </c>
      <c r="W81" s="5">
        <f>IFERROR(INDEX('[3]Table 35'!W$14:W$19,MATCH(CAN!$B94,'[3]Table 35'!$B$14:$B$19,0))*1000,0)</f>
        <v>624.17100000000005</v>
      </c>
      <c r="Z81" s="23" t="s">
        <v>32</v>
      </c>
    </row>
    <row r="82" spans="2:26" outlineLevel="1" x14ac:dyDescent="0.25">
      <c r="B82" s="4" t="s">
        <v>26</v>
      </c>
      <c r="C82" s="5">
        <f>IFERROR(INDEX('[3]Table 35'!C$14:C$19,MATCH(CAN!$B95,'[3]Table 35'!$B$14:$B$19,0))*1000,0)</f>
        <v>0</v>
      </c>
      <c r="D82" s="5">
        <f>IFERROR(INDEX('[3]Table 35'!D$14:D$19,MATCH(CAN!$B95,'[3]Table 35'!$B$14:$B$19,0))*1000,0)</f>
        <v>0</v>
      </c>
      <c r="E82" s="5">
        <f>IFERROR(INDEX('[3]Table 35'!E$14:E$19,MATCH(CAN!$B95,'[3]Table 35'!$B$14:$B$19,0))*1000,0)</f>
        <v>0</v>
      </c>
      <c r="F82" s="5">
        <f>IFERROR(INDEX('[3]Table 35'!F$14:F$19,MATCH(CAN!$B95,'[3]Table 35'!$B$14:$B$19,0))*1000,0)</f>
        <v>0</v>
      </c>
      <c r="G82" s="5">
        <f>IFERROR(INDEX('[3]Table 35'!G$14:G$19,MATCH(CAN!$B95,'[3]Table 35'!$B$14:$B$19,0))*1000,0)</f>
        <v>0</v>
      </c>
      <c r="H82" s="5">
        <f>IFERROR(INDEX('[3]Table 35'!H$14:H$19,MATCH(CAN!$B95,'[3]Table 35'!$B$14:$B$19,0))*1000,0)</f>
        <v>0</v>
      </c>
      <c r="I82" s="5">
        <f>IFERROR(INDEX('[3]Table 35'!I$14:I$19,MATCH(CAN!$B95,'[3]Table 35'!$B$14:$B$19,0))*1000,0)</f>
        <v>0</v>
      </c>
      <c r="J82" s="5">
        <f>IFERROR(INDEX('[3]Table 35'!J$14:J$19,MATCH(CAN!$B95,'[3]Table 35'!$B$14:$B$19,0))*1000,0)</f>
        <v>0</v>
      </c>
      <c r="K82" s="5">
        <f>IFERROR(INDEX('[3]Table 35'!K$14:K$19,MATCH(CAN!$B95,'[3]Table 35'!$B$14:$B$19,0))*1000,0)</f>
        <v>0</v>
      </c>
      <c r="L82" s="5">
        <f>IFERROR(INDEX('[3]Table 35'!L$14:L$19,MATCH(CAN!$B95,'[3]Table 35'!$B$14:$B$19,0))*1000,0)</f>
        <v>0</v>
      </c>
      <c r="M82" s="5">
        <f>IFERROR(INDEX('[3]Table 35'!M$14:M$19,MATCH(CAN!$B95,'[3]Table 35'!$B$14:$B$19,0))*1000,0)</f>
        <v>0</v>
      </c>
      <c r="N82" s="5">
        <f>IFERROR(INDEX('[3]Table 35'!N$14:N$19,MATCH(CAN!$B95,'[3]Table 35'!$B$14:$B$19,0))*1000,0)</f>
        <v>0</v>
      </c>
      <c r="O82" s="5">
        <f>IFERROR(INDEX('[3]Table 35'!O$14:O$19,MATCH(CAN!$B95,'[3]Table 35'!$B$14:$B$19,0))*1000,0)</f>
        <v>0</v>
      </c>
      <c r="P82" s="5">
        <f>IFERROR(INDEX('[3]Table 35'!P$14:P$19,MATCH(CAN!$B95,'[3]Table 35'!$B$14:$B$19,0))*1000,0)</f>
        <v>0</v>
      </c>
      <c r="Q82" s="5">
        <f>IFERROR(INDEX('[3]Table 35'!Q$14:Q$19,MATCH(CAN!$B95,'[3]Table 35'!$B$14:$B$19,0))*1000,0)</f>
        <v>0</v>
      </c>
      <c r="R82" s="5">
        <f>IFERROR(INDEX('[3]Table 35'!R$14:R$19,MATCH(CAN!$B95,'[3]Table 35'!$B$14:$B$19,0))*1000,0)</f>
        <v>0</v>
      </c>
      <c r="S82" s="5">
        <f>IFERROR(INDEX('[3]Table 35'!S$14:S$19,MATCH(CAN!$B95,'[3]Table 35'!$B$14:$B$19,0))*1000,0)</f>
        <v>0</v>
      </c>
      <c r="T82" s="5">
        <f>IFERROR(INDEX('[3]Table 35'!T$14:T$19,MATCH(CAN!$B95,'[3]Table 35'!$B$14:$B$19,0))*1000,0)</f>
        <v>0</v>
      </c>
      <c r="U82" s="5">
        <f>IFERROR(INDEX('[3]Table 35'!U$14:U$19,MATCH(CAN!$B95,'[3]Table 35'!$B$14:$B$19,0))*1000,0)</f>
        <v>0</v>
      </c>
      <c r="V82" s="5">
        <f>IFERROR(INDEX('[3]Table 35'!V$14:V$19,MATCH(CAN!$B95,'[3]Table 35'!$B$14:$B$19,0))*1000,0)</f>
        <v>0</v>
      </c>
      <c r="W82" s="5">
        <f>IFERROR(INDEX('[3]Table 35'!W$14:W$19,MATCH(CAN!$B95,'[3]Table 35'!$B$14:$B$19,0))*1000,0)</f>
        <v>0</v>
      </c>
      <c r="Z82" s="23" t="s">
        <v>32</v>
      </c>
    </row>
    <row r="83" spans="2:26" outlineLevel="1" x14ac:dyDescent="0.25">
      <c r="B83" s="4" t="s">
        <v>25</v>
      </c>
      <c r="C83" s="5">
        <f>IFERROR(INDEX('[3]Table 35'!C$14:C$19,MATCH(CAN!$B96,'[3]Table 35'!$B$14:$B$19,0))*1000,0)</f>
        <v>27166.734</v>
      </c>
      <c r="D83" s="5">
        <f>IFERROR(INDEX('[3]Table 35'!D$14:D$19,MATCH(CAN!$B96,'[3]Table 35'!$B$14:$B$19,0))*1000,0)</f>
        <v>28390.769</v>
      </c>
      <c r="E83" s="5">
        <f>IFERROR(INDEX('[3]Table 35'!E$14:E$19,MATCH(CAN!$B96,'[3]Table 35'!$B$14:$B$19,0))*1000,0)</f>
        <v>29340.986999999997</v>
      </c>
      <c r="F83" s="5">
        <f>IFERROR(INDEX('[3]Table 35'!F$14:F$19,MATCH(CAN!$B96,'[3]Table 35'!$B$14:$B$19,0))*1000,0)</f>
        <v>28074.396000000001</v>
      </c>
      <c r="G83" s="5">
        <f>IFERROR(INDEX('[3]Table 35'!G$14:G$19,MATCH(CAN!$B96,'[3]Table 35'!$B$14:$B$19,0))*1000,0)</f>
        <v>27753.419000000002</v>
      </c>
      <c r="H83" s="5">
        <f>IFERROR(INDEX('[3]Table 35'!H$14:H$19,MATCH(CAN!$B96,'[3]Table 35'!$B$14:$B$19,0))*1000,0)</f>
        <v>29307.036</v>
      </c>
      <c r="I83" s="5">
        <f>IFERROR(INDEX('[3]Table 35'!I$14:I$19,MATCH(CAN!$B96,'[3]Table 35'!$B$14:$B$19,0))*1000,0)</f>
        <v>29167.539999999997</v>
      </c>
      <c r="J83" s="5">
        <f>IFERROR(INDEX('[3]Table 35'!J$14:J$19,MATCH(CAN!$B96,'[3]Table 35'!$B$14:$B$19,0))*1000,0)</f>
        <v>31823.752</v>
      </c>
      <c r="K83" s="5">
        <f>IFERROR(INDEX('[3]Table 35'!K$14:K$19,MATCH(CAN!$B96,'[3]Table 35'!$B$14:$B$19,0))*1000,0)</f>
        <v>31157.333999999999</v>
      </c>
      <c r="L83" s="5">
        <f>IFERROR(INDEX('[3]Table 35'!L$14:L$19,MATCH(CAN!$B96,'[3]Table 35'!$B$14:$B$19,0))*1000,0)</f>
        <v>30581.760999999999</v>
      </c>
      <c r="M83" s="5">
        <f>IFERROR(INDEX('[3]Table 35'!M$14:M$19,MATCH(CAN!$B96,'[3]Table 35'!$B$14:$B$19,0))*1000,0)</f>
        <v>30690.632000000001</v>
      </c>
      <c r="N83" s="5">
        <f>IFERROR(INDEX('[3]Table 35'!N$14:N$19,MATCH(CAN!$B96,'[3]Table 35'!$B$14:$B$19,0))*1000,0)</f>
        <v>27829.552</v>
      </c>
      <c r="O83" s="5">
        <f>IFERROR(INDEX('[3]Table 35'!O$14:O$19,MATCH(CAN!$B96,'[3]Table 35'!$B$14:$B$19,0))*1000,0)</f>
        <v>30304.58</v>
      </c>
      <c r="P83" s="5">
        <f>IFERROR(INDEX('[3]Table 35'!P$14:P$19,MATCH(CAN!$B96,'[3]Table 35'!$B$14:$B$19,0))*1000,0)</f>
        <v>33703.716</v>
      </c>
      <c r="Q83" s="5">
        <f>IFERROR(INDEX('[3]Table 35'!Q$14:Q$19,MATCH(CAN!$B96,'[3]Table 35'!$B$14:$B$19,0))*1000,0)</f>
        <v>35785.787999999993</v>
      </c>
      <c r="R83" s="5">
        <f>IFERROR(INDEX('[3]Table 35'!R$14:R$19,MATCH(CAN!$B96,'[3]Table 35'!$B$14:$B$19,0))*1000,0)</f>
        <v>36488.822999999997</v>
      </c>
      <c r="S83" s="5">
        <f>IFERROR(INDEX('[3]Table 35'!S$14:S$19,MATCH(CAN!$B96,'[3]Table 35'!$B$14:$B$19,0))*1000,0)</f>
        <v>39405.512000000002</v>
      </c>
      <c r="T83" s="5">
        <f>IFERROR(INDEX('[3]Table 35'!T$14:T$19,MATCH(CAN!$B96,'[3]Table 35'!$B$14:$B$19,0))*1000,0)</f>
        <v>41231.29</v>
      </c>
      <c r="U83" s="5">
        <f>IFERROR(INDEX('[3]Table 35'!U$14:U$19,MATCH(CAN!$B96,'[3]Table 35'!$B$14:$B$19,0))*1000,0)</f>
        <v>42856.124000000003</v>
      </c>
      <c r="V83" s="5">
        <f>IFERROR(INDEX('[3]Table 35'!V$14:V$19,MATCH(CAN!$B96,'[3]Table 35'!$B$14:$B$19,0))*1000,0)</f>
        <v>45313.731</v>
      </c>
      <c r="W83" s="5">
        <f>IFERROR(INDEX('[3]Table 35'!W$14:W$19,MATCH(CAN!$B96,'[3]Table 35'!$B$14:$B$19,0))*1000,0)</f>
        <v>38439.925999999999</v>
      </c>
      <c r="Z83" s="23" t="s">
        <v>32</v>
      </c>
    </row>
    <row r="84" spans="2:26" outlineLevel="1" x14ac:dyDescent="0.25">
      <c r="B84" s="4" t="s">
        <v>0</v>
      </c>
      <c r="C84" s="5">
        <f>IFERROR(INDEX('[3]Table 35'!C$14:C$19,MATCH(CAN!$B97,'[3]Table 35'!$B$14:$B$19,0))*1000,0)</f>
        <v>0</v>
      </c>
      <c r="D84" s="5">
        <f>IFERROR(INDEX('[3]Table 35'!D$14:D$19,MATCH(CAN!$B97,'[3]Table 35'!$B$14:$B$19,0))*1000,0)</f>
        <v>0</v>
      </c>
      <c r="E84" s="5">
        <f>IFERROR(INDEX('[3]Table 35'!E$14:E$19,MATCH(CAN!$B97,'[3]Table 35'!$B$14:$B$19,0))*1000,0)</f>
        <v>0</v>
      </c>
      <c r="F84" s="5">
        <f>IFERROR(INDEX('[3]Table 35'!F$14:F$19,MATCH(CAN!$B97,'[3]Table 35'!$B$14:$B$19,0))*1000,0)</f>
        <v>0</v>
      </c>
      <c r="G84" s="5">
        <f>IFERROR(INDEX('[3]Table 35'!G$14:G$19,MATCH(CAN!$B97,'[3]Table 35'!$B$14:$B$19,0))*1000,0)</f>
        <v>0</v>
      </c>
      <c r="H84" s="5">
        <f>IFERROR(INDEX('[3]Table 35'!H$14:H$19,MATCH(CAN!$B97,'[3]Table 35'!$B$14:$B$19,0))*1000,0)</f>
        <v>0</v>
      </c>
      <c r="I84" s="5">
        <f>IFERROR(INDEX('[3]Table 35'!I$14:I$19,MATCH(CAN!$B97,'[3]Table 35'!$B$14:$B$19,0))*1000,0)</f>
        <v>0</v>
      </c>
      <c r="J84" s="5">
        <f>IFERROR(INDEX('[3]Table 35'!J$14:J$19,MATCH(CAN!$B97,'[3]Table 35'!$B$14:$B$19,0))*1000,0)</f>
        <v>0</v>
      </c>
      <c r="K84" s="5">
        <f>IFERROR(INDEX('[3]Table 35'!K$14:K$19,MATCH(CAN!$B97,'[3]Table 35'!$B$14:$B$19,0))*1000,0)</f>
        <v>0</v>
      </c>
      <c r="L84" s="5">
        <f>IFERROR(INDEX('[3]Table 35'!L$14:L$19,MATCH(CAN!$B97,'[3]Table 35'!$B$14:$B$19,0))*1000,0)</f>
        <v>0</v>
      </c>
      <c r="M84" s="5">
        <f>IFERROR(INDEX('[3]Table 35'!M$14:M$19,MATCH(CAN!$B97,'[3]Table 35'!$B$14:$B$19,0))*1000,0)</f>
        <v>0</v>
      </c>
      <c r="N84" s="5">
        <f>IFERROR(INDEX('[3]Table 35'!N$14:N$19,MATCH(CAN!$B97,'[3]Table 35'!$B$14:$B$19,0))*1000,0)</f>
        <v>1114.2329999999999</v>
      </c>
      <c r="O84" s="5">
        <f>IFERROR(INDEX('[3]Table 35'!O$14:O$19,MATCH(CAN!$B97,'[3]Table 35'!$B$14:$B$19,0))*1000,0)</f>
        <v>1676.001</v>
      </c>
      <c r="P84" s="5">
        <f>IFERROR(INDEX('[3]Table 35'!P$14:P$19,MATCH(CAN!$B97,'[3]Table 35'!$B$14:$B$19,0))*1000,0)</f>
        <v>1308.124</v>
      </c>
      <c r="Q84" s="5">
        <f>IFERROR(INDEX('[3]Table 35'!Q$14:Q$19,MATCH(CAN!$B97,'[3]Table 35'!$B$14:$B$19,0))*1000,0)</f>
        <v>1604.123</v>
      </c>
      <c r="R84" s="5">
        <f>IFERROR(INDEX('[3]Table 35'!R$14:R$19,MATCH(CAN!$B97,'[3]Table 35'!$B$14:$B$19,0))*1000,0)</f>
        <v>0</v>
      </c>
      <c r="S84" s="5">
        <f>IFERROR(INDEX('[3]Table 35'!S$14:S$19,MATCH(CAN!$B97,'[3]Table 35'!$B$14:$B$19,0))*1000,0)</f>
        <v>0</v>
      </c>
      <c r="T84" s="5">
        <f>IFERROR(INDEX('[3]Table 35'!T$14:T$19,MATCH(CAN!$B97,'[3]Table 35'!$B$14:$B$19,0))*1000,0)</f>
        <v>0</v>
      </c>
      <c r="U84" s="5">
        <f>IFERROR(INDEX('[3]Table 35'!U$14:U$19,MATCH(CAN!$B97,'[3]Table 35'!$B$14:$B$19,0))*1000,0)</f>
        <v>0</v>
      </c>
      <c r="V84" s="5">
        <f>IFERROR(INDEX('[3]Table 35'!V$14:V$19,MATCH(CAN!$B97,'[3]Table 35'!$B$14:$B$19,0))*1000,0)</f>
        <v>0</v>
      </c>
      <c r="W84" s="5">
        <f>IFERROR(INDEX('[3]Table 35'!W$14:W$19,MATCH(CAN!$B97,'[3]Table 35'!$B$14:$B$19,0))*1000,0)</f>
        <v>0</v>
      </c>
      <c r="Z84" s="23" t="s">
        <v>32</v>
      </c>
    </row>
    <row r="85" spans="2:26" outlineLevel="1" x14ac:dyDescent="0.25">
      <c r="B85" s="4" t="s">
        <v>27</v>
      </c>
      <c r="C85" s="5">
        <f>IFERROR(INDEX('[3]Table 35'!C$14:C$19,MATCH(CAN!$B98,'[3]Table 35'!$B$14:$B$19,0))*1000,0)</f>
        <v>0</v>
      </c>
      <c r="D85" s="5">
        <f>IFERROR(INDEX('[3]Table 35'!D$14:D$19,MATCH(CAN!$B98,'[3]Table 35'!$B$14:$B$19,0))*1000,0)</f>
        <v>0</v>
      </c>
      <c r="E85" s="5">
        <f>IFERROR(INDEX('[3]Table 35'!E$14:E$19,MATCH(CAN!$B98,'[3]Table 35'!$B$14:$B$19,0))*1000,0)</f>
        <v>0</v>
      </c>
      <c r="F85" s="5">
        <f>IFERROR(INDEX('[3]Table 35'!F$14:F$19,MATCH(CAN!$B98,'[3]Table 35'!$B$14:$B$19,0))*1000,0)</f>
        <v>0</v>
      </c>
      <c r="G85" s="5">
        <f>IFERROR(INDEX('[3]Table 35'!G$14:G$19,MATCH(CAN!$B98,'[3]Table 35'!$B$14:$B$19,0))*1000,0)</f>
        <v>0</v>
      </c>
      <c r="H85" s="5">
        <f>IFERROR(INDEX('[3]Table 35'!H$14:H$19,MATCH(CAN!$B98,'[3]Table 35'!$B$14:$B$19,0))*1000,0)</f>
        <v>0</v>
      </c>
      <c r="I85" s="5">
        <f>IFERROR(INDEX('[3]Table 35'!I$14:I$19,MATCH(CAN!$B98,'[3]Table 35'!$B$14:$B$19,0))*1000,0)</f>
        <v>0</v>
      </c>
      <c r="J85" s="5">
        <f>IFERROR(INDEX('[3]Table 35'!J$14:J$19,MATCH(CAN!$B98,'[3]Table 35'!$B$14:$B$19,0))*1000,0)</f>
        <v>0</v>
      </c>
      <c r="K85" s="5">
        <f>IFERROR(INDEX('[3]Table 35'!K$14:K$19,MATCH(CAN!$B98,'[3]Table 35'!$B$14:$B$19,0))*1000,0)</f>
        <v>0</v>
      </c>
      <c r="L85" s="5">
        <f>IFERROR(INDEX('[3]Table 35'!L$14:L$19,MATCH(CAN!$B98,'[3]Table 35'!$B$14:$B$19,0))*1000,0)</f>
        <v>0</v>
      </c>
      <c r="M85" s="5">
        <f>IFERROR(INDEX('[3]Table 35'!M$14:M$19,MATCH(CAN!$B98,'[3]Table 35'!$B$14:$B$19,0))*1000,0)</f>
        <v>0</v>
      </c>
      <c r="N85" s="5">
        <f>IFERROR(INDEX('[3]Table 35'!N$14:N$19,MATCH(CAN!$B98,'[3]Table 35'!$B$14:$B$19,0))*1000,0)</f>
        <v>0</v>
      </c>
      <c r="O85" s="5">
        <f>IFERROR(INDEX('[3]Table 35'!O$14:O$19,MATCH(CAN!$B98,'[3]Table 35'!$B$14:$B$19,0))*1000,0)</f>
        <v>0</v>
      </c>
      <c r="P85" s="5">
        <f>IFERROR(INDEX('[3]Table 35'!P$14:P$19,MATCH(CAN!$B98,'[3]Table 35'!$B$14:$B$19,0))*1000,0)</f>
        <v>0</v>
      </c>
      <c r="Q85" s="5">
        <f>IFERROR(INDEX('[3]Table 35'!Q$14:Q$19,MATCH(CAN!$B98,'[3]Table 35'!$B$14:$B$19,0))*1000,0)</f>
        <v>0</v>
      </c>
      <c r="R85" s="5">
        <f>IFERROR(INDEX('[3]Table 35'!R$14:R$19,MATCH(CAN!$B98,'[3]Table 35'!$B$14:$B$19,0))*1000,0)</f>
        <v>0</v>
      </c>
      <c r="S85" s="5">
        <f>IFERROR(INDEX('[3]Table 35'!S$14:S$19,MATCH(CAN!$B98,'[3]Table 35'!$B$14:$B$19,0))*1000,0)</f>
        <v>0</v>
      </c>
      <c r="T85" s="5">
        <f>IFERROR(INDEX('[3]Table 35'!T$14:T$19,MATCH(CAN!$B98,'[3]Table 35'!$B$14:$B$19,0))*1000,0)</f>
        <v>0</v>
      </c>
      <c r="U85" s="5">
        <f>IFERROR(INDEX('[3]Table 35'!U$14:U$19,MATCH(CAN!$B98,'[3]Table 35'!$B$14:$B$19,0))*1000,0)</f>
        <v>0</v>
      </c>
      <c r="V85" s="5">
        <f>IFERROR(INDEX('[3]Table 35'!V$14:V$19,MATCH(CAN!$B98,'[3]Table 35'!$B$14:$B$19,0))*1000,0)</f>
        <v>0</v>
      </c>
      <c r="W85" s="5">
        <f>IFERROR(INDEX('[3]Table 35'!W$14:W$19,MATCH(CAN!$B98,'[3]Table 35'!$B$14:$B$19,0))*1000,0)</f>
        <v>0</v>
      </c>
      <c r="Z85" s="23" t="s">
        <v>32</v>
      </c>
    </row>
    <row r="86" spans="2:26" outlineLevel="1" x14ac:dyDescent="0.25">
      <c r="B86" s="4" t="s">
        <v>28</v>
      </c>
      <c r="C86" s="5">
        <f>IFERROR(INDEX('[3]Table 35'!C$14:C$19,MATCH(CAN!$B99,'[3]Table 35'!$B$14:$B$19,0))*1000,0)</f>
        <v>2.7889999999999997</v>
      </c>
      <c r="D86" s="5">
        <f>IFERROR(INDEX('[3]Table 35'!D$14:D$19,MATCH(CAN!$B99,'[3]Table 35'!$B$14:$B$19,0))*1000,0)</f>
        <v>2.964</v>
      </c>
      <c r="E86" s="5">
        <f>IFERROR(INDEX('[3]Table 35'!E$14:E$19,MATCH(CAN!$B99,'[3]Table 35'!$B$14:$B$19,0))*1000,0)</f>
        <v>3.177</v>
      </c>
      <c r="F86" s="5">
        <f>IFERROR(INDEX('[3]Table 35'!F$14:F$19,MATCH(CAN!$B99,'[3]Table 35'!$B$14:$B$19,0))*1000,0)</f>
        <v>3.1350000000000002</v>
      </c>
      <c r="G86" s="5">
        <f>IFERROR(INDEX('[3]Table 35'!G$14:G$19,MATCH(CAN!$B99,'[3]Table 35'!$B$14:$B$19,0))*1000,0)</f>
        <v>3.5509999999999997</v>
      </c>
      <c r="H86" s="5">
        <f>IFERROR(INDEX('[3]Table 35'!H$14:H$19,MATCH(CAN!$B99,'[3]Table 35'!$B$14:$B$19,0))*1000,0)</f>
        <v>3.9790000000000001</v>
      </c>
      <c r="I86" s="5">
        <f>IFERROR(INDEX('[3]Table 35'!I$14:I$19,MATCH(CAN!$B99,'[3]Table 35'!$B$14:$B$19,0))*1000,0)</f>
        <v>4.4209999999999994</v>
      </c>
      <c r="J86" s="5">
        <f>IFERROR(INDEX('[3]Table 35'!J$14:J$19,MATCH(CAN!$B99,'[3]Table 35'!$B$14:$B$19,0))*1000,0)</f>
        <v>3.9690000000000003</v>
      </c>
      <c r="K86" s="5">
        <f>IFERROR(INDEX('[3]Table 35'!K$14:K$19,MATCH(CAN!$B99,'[3]Table 35'!$B$14:$B$19,0))*1000,0)</f>
        <v>4.298</v>
      </c>
      <c r="L86" s="5">
        <f>IFERROR(INDEX('[3]Table 35'!L$14:L$19,MATCH(CAN!$B99,'[3]Table 35'!$B$14:$B$19,0))*1000,0)</f>
        <v>3.407</v>
      </c>
      <c r="M86" s="5">
        <f>IFERROR(INDEX('[3]Table 35'!M$14:M$19,MATCH(CAN!$B99,'[3]Table 35'!$B$14:$B$19,0))*1000,0)</f>
        <v>3.9979999999999998</v>
      </c>
      <c r="N86" s="5">
        <f>IFERROR(INDEX('[3]Table 35'!N$14:N$19,MATCH(CAN!$B99,'[3]Table 35'!$B$14:$B$19,0))*1000,0)</f>
        <v>19.466000000000001</v>
      </c>
      <c r="O86" s="5">
        <f>IFERROR(INDEX('[3]Table 35'!O$14:O$19,MATCH(CAN!$B99,'[3]Table 35'!$B$14:$B$19,0))*1000,0)</f>
        <v>15.100999999999999</v>
      </c>
      <c r="P86" s="5">
        <f>IFERROR(INDEX('[3]Table 35'!P$14:P$19,MATCH(CAN!$B99,'[3]Table 35'!$B$14:$B$19,0))*1000,0)</f>
        <v>11.665999999999999</v>
      </c>
      <c r="Q86" s="5">
        <f>IFERROR(INDEX('[3]Table 35'!Q$14:Q$19,MATCH(CAN!$B99,'[3]Table 35'!$B$14:$B$19,0))*1000,0)</f>
        <v>39.024000000000001</v>
      </c>
      <c r="R86" s="5">
        <f>IFERROR(INDEX('[3]Table 35'!R$14:R$19,MATCH(CAN!$B99,'[3]Table 35'!$B$14:$B$19,0))*1000,0)</f>
        <v>20.038</v>
      </c>
      <c r="S86" s="5">
        <f>IFERROR(INDEX('[3]Table 35'!S$14:S$19,MATCH(CAN!$B99,'[3]Table 35'!$B$14:$B$19,0))*1000,0)</f>
        <v>18.141999999999999</v>
      </c>
      <c r="T86" s="5">
        <f>IFERROR(INDEX('[3]Table 35'!T$14:T$19,MATCH(CAN!$B99,'[3]Table 35'!$B$14:$B$19,0))*1000,0)</f>
        <v>17.276</v>
      </c>
      <c r="U86" s="5">
        <f>IFERROR(INDEX('[3]Table 35'!U$14:U$19,MATCH(CAN!$B99,'[3]Table 35'!$B$14:$B$19,0))*1000,0)</f>
        <v>15.058</v>
      </c>
      <c r="V86" s="5">
        <f>IFERROR(INDEX('[3]Table 35'!V$14:V$19,MATCH(CAN!$B99,'[3]Table 35'!$B$14:$B$19,0))*1000,0)</f>
        <v>10.826000000000001</v>
      </c>
      <c r="W86" s="5">
        <f>IFERROR(INDEX('[3]Table 35'!W$14:W$19,MATCH(CAN!$B99,'[3]Table 35'!$B$14:$B$19,0))*1000,0)</f>
        <v>6.7549999999999999</v>
      </c>
      <c r="Z86" s="23" t="s">
        <v>32</v>
      </c>
    </row>
    <row r="87" spans="2:26" outlineLevel="1" x14ac:dyDescent="0.25">
      <c r="B87" s="4" t="s">
        <v>22</v>
      </c>
      <c r="C87" s="5">
        <f>IFERROR(INDEX('[3]Table 35'!C$14:C$19,MATCH(CAN!$B100,'[3]Table 35'!$B$14:$B$19,0))*1000,0)</f>
        <v>0</v>
      </c>
      <c r="D87" s="5">
        <f>IFERROR(INDEX('[3]Table 35'!D$14:D$19,MATCH(CAN!$B100,'[3]Table 35'!$B$14:$B$19,0))*1000,0)</f>
        <v>0</v>
      </c>
      <c r="E87" s="5">
        <f>IFERROR(INDEX('[3]Table 35'!E$14:E$19,MATCH(CAN!$B100,'[3]Table 35'!$B$14:$B$19,0))*1000,0)</f>
        <v>0</v>
      </c>
      <c r="F87" s="5">
        <f>IFERROR(INDEX('[3]Table 35'!F$14:F$19,MATCH(CAN!$B100,'[3]Table 35'!$B$14:$B$19,0))*1000,0)</f>
        <v>0</v>
      </c>
      <c r="G87" s="5">
        <f>IFERROR(INDEX('[3]Table 35'!G$14:G$19,MATCH(CAN!$B100,'[3]Table 35'!$B$14:$B$19,0))*1000,0)</f>
        <v>0</v>
      </c>
      <c r="H87" s="5">
        <f>IFERROR(INDEX('[3]Table 35'!H$14:H$19,MATCH(CAN!$B100,'[3]Table 35'!$B$14:$B$19,0))*1000,0)</f>
        <v>0</v>
      </c>
      <c r="I87" s="5">
        <f>IFERROR(INDEX('[3]Table 35'!I$14:I$19,MATCH(CAN!$B100,'[3]Table 35'!$B$14:$B$19,0))*1000,0)</f>
        <v>0</v>
      </c>
      <c r="J87" s="5">
        <f>IFERROR(INDEX('[3]Table 35'!J$14:J$19,MATCH(CAN!$B100,'[3]Table 35'!$B$14:$B$19,0))*1000,0)</f>
        <v>0</v>
      </c>
      <c r="K87" s="5">
        <f>IFERROR(INDEX('[3]Table 35'!K$14:K$19,MATCH(CAN!$B100,'[3]Table 35'!$B$14:$B$19,0))*1000,0)</f>
        <v>0</v>
      </c>
      <c r="L87" s="5">
        <f>IFERROR(INDEX('[3]Table 35'!L$14:L$19,MATCH(CAN!$B100,'[3]Table 35'!$B$14:$B$19,0))*1000,0)</f>
        <v>0</v>
      </c>
      <c r="M87" s="5">
        <f>IFERROR(INDEX('[3]Table 35'!M$14:M$19,MATCH(CAN!$B100,'[3]Table 35'!$B$14:$B$19,0))*1000,0)</f>
        <v>0</v>
      </c>
      <c r="N87" s="5">
        <f>IFERROR(INDEX('[3]Table 35'!N$14:N$19,MATCH(CAN!$B100,'[3]Table 35'!$B$14:$B$19,0))*1000,0)</f>
        <v>0</v>
      </c>
      <c r="O87" s="5">
        <f>IFERROR(INDEX('[3]Table 35'!O$14:O$19,MATCH(CAN!$B100,'[3]Table 35'!$B$14:$B$19,0))*1000,0)</f>
        <v>0</v>
      </c>
      <c r="P87" s="5">
        <f>IFERROR(INDEX('[3]Table 35'!P$14:P$19,MATCH(CAN!$B100,'[3]Table 35'!$B$14:$B$19,0))*1000,0)</f>
        <v>0</v>
      </c>
      <c r="Q87" s="5">
        <f>IFERROR(INDEX('[3]Table 35'!Q$14:Q$19,MATCH(CAN!$B100,'[3]Table 35'!$B$14:$B$19,0))*1000,0)</f>
        <v>0</v>
      </c>
      <c r="R87" s="5">
        <f>IFERROR(INDEX('[3]Table 35'!R$14:R$19,MATCH(CAN!$B100,'[3]Table 35'!$B$14:$B$19,0))*1000,0)</f>
        <v>0</v>
      </c>
      <c r="S87" s="5">
        <f>IFERROR(INDEX('[3]Table 35'!S$14:S$19,MATCH(CAN!$B100,'[3]Table 35'!$B$14:$B$19,0))*1000,0)</f>
        <v>0</v>
      </c>
      <c r="T87" s="5">
        <f>IFERROR(INDEX('[3]Table 35'!T$14:T$19,MATCH(CAN!$B100,'[3]Table 35'!$B$14:$B$19,0))*1000,0)</f>
        <v>0</v>
      </c>
      <c r="U87" s="5">
        <f>IFERROR(INDEX('[3]Table 35'!U$14:U$19,MATCH(CAN!$B100,'[3]Table 35'!$B$14:$B$19,0))*1000,0)</f>
        <v>0</v>
      </c>
      <c r="V87" s="5">
        <f>IFERROR(INDEX('[3]Table 35'!V$14:V$19,MATCH(CAN!$B100,'[3]Table 35'!$B$14:$B$19,0))*1000,0)</f>
        <v>0</v>
      </c>
      <c r="W87" s="5">
        <f>IFERROR(INDEX('[3]Table 35'!W$14:W$19,MATCH(CAN!$B100,'[3]Table 35'!$B$14:$B$19,0))*1000,0)</f>
        <v>0</v>
      </c>
      <c r="Z87" s="23" t="s">
        <v>32</v>
      </c>
    </row>
    <row r="88" spans="2:26" outlineLevel="1" x14ac:dyDescent="0.25">
      <c r="B88" s="4" t="s">
        <v>1</v>
      </c>
      <c r="C88" s="5">
        <f>IFERROR(INDEX('[3]Table 35'!C$14:C$19,MATCH(CAN!$B101,'[3]Table 35'!$B$14:$B$19,0))*1000,0)</f>
        <v>2427.2070000000003</v>
      </c>
      <c r="D88" s="5">
        <f>IFERROR(INDEX('[3]Table 35'!D$14:D$19,MATCH(CAN!$B101,'[3]Table 35'!$B$14:$B$19,0))*1000,0)</f>
        <v>2390.393</v>
      </c>
      <c r="E88" s="5">
        <f>IFERROR(INDEX('[3]Table 35'!E$14:E$19,MATCH(CAN!$B101,'[3]Table 35'!$B$14:$B$19,0))*1000,0)</f>
        <v>1800.454</v>
      </c>
      <c r="F88" s="5">
        <f>IFERROR(INDEX('[3]Table 35'!F$14:F$19,MATCH(CAN!$B101,'[3]Table 35'!$B$14:$B$19,0))*1000,0)</f>
        <v>1571.326</v>
      </c>
      <c r="G88" s="5">
        <f>IFERROR(INDEX('[3]Table 35'!G$14:G$19,MATCH(CAN!$B101,'[3]Table 35'!$B$14:$B$19,0))*1000,0)</f>
        <v>1412.2809999999999</v>
      </c>
      <c r="H88" s="5">
        <f>IFERROR(INDEX('[3]Table 35'!H$14:H$19,MATCH(CAN!$B101,'[3]Table 35'!$B$14:$B$19,0))*1000,0)</f>
        <v>899.70799999999997</v>
      </c>
      <c r="I88" s="5">
        <f>IFERROR(INDEX('[3]Table 35'!I$14:I$19,MATCH(CAN!$B101,'[3]Table 35'!$B$14:$B$19,0))*1000,0)</f>
        <v>1432.0930000000001</v>
      </c>
      <c r="J88" s="5">
        <f>IFERROR(INDEX('[3]Table 35'!J$14:J$19,MATCH(CAN!$B101,'[3]Table 35'!$B$14:$B$19,0))*1000,0)</f>
        <v>1455.8519999999999</v>
      </c>
      <c r="K88" s="5">
        <f>IFERROR(INDEX('[3]Table 35'!K$14:K$19,MATCH(CAN!$B101,'[3]Table 35'!$B$14:$B$19,0))*1000,0)</f>
        <v>1001.833</v>
      </c>
      <c r="L88" s="5">
        <f>IFERROR(INDEX('[3]Table 35'!L$14:L$19,MATCH(CAN!$B101,'[3]Table 35'!$B$14:$B$19,0))*1000,0)</f>
        <v>786.31700000000001</v>
      </c>
      <c r="M88" s="5">
        <f>IFERROR(INDEX('[3]Table 35'!M$14:M$19,MATCH(CAN!$B101,'[3]Table 35'!$B$14:$B$19,0))*1000,0)</f>
        <v>639.976</v>
      </c>
      <c r="N88" s="5">
        <f>IFERROR(INDEX('[3]Table 35'!N$14:N$19,MATCH(CAN!$B101,'[3]Table 35'!$B$14:$B$19,0))*1000,0)</f>
        <v>814.70399999999995</v>
      </c>
      <c r="O88" s="5">
        <f>IFERROR(INDEX('[3]Table 35'!O$14:O$19,MATCH(CAN!$B101,'[3]Table 35'!$B$14:$B$19,0))*1000,0)</f>
        <v>700.91599999999994</v>
      </c>
      <c r="P88" s="5">
        <f>IFERROR(INDEX('[3]Table 35'!P$14:P$19,MATCH(CAN!$B101,'[3]Table 35'!$B$14:$B$19,0))*1000,0)</f>
        <v>845.87</v>
      </c>
      <c r="Q88" s="5">
        <f>IFERROR(INDEX('[3]Table 35'!Q$14:Q$19,MATCH(CAN!$B101,'[3]Table 35'!$B$14:$B$19,0))*1000,0)</f>
        <v>663.04300000000001</v>
      </c>
      <c r="R88" s="5">
        <f>IFERROR(INDEX('[3]Table 35'!R$14:R$19,MATCH(CAN!$B101,'[3]Table 35'!$B$14:$B$19,0))*1000,0)</f>
        <v>770.029</v>
      </c>
      <c r="S88" s="5">
        <f>IFERROR(INDEX('[3]Table 35'!S$14:S$19,MATCH(CAN!$B101,'[3]Table 35'!$B$14:$B$19,0))*1000,0)</f>
        <v>694.18399999999997</v>
      </c>
      <c r="T88" s="5">
        <f>IFERROR(INDEX('[3]Table 35'!T$14:T$19,MATCH(CAN!$B101,'[3]Table 35'!$B$14:$B$19,0))*1000,0)</f>
        <v>582.03200000000004</v>
      </c>
      <c r="U88" s="5">
        <f>IFERROR(INDEX('[3]Table 35'!U$14:U$19,MATCH(CAN!$B101,'[3]Table 35'!$B$14:$B$19,0))*1000,0)</f>
        <v>552.33100000000002</v>
      </c>
      <c r="V88" s="5">
        <f>IFERROR(INDEX('[3]Table 35'!V$14:V$19,MATCH(CAN!$B101,'[3]Table 35'!$B$14:$B$19,0))*1000,0)</f>
        <v>547.01699999999994</v>
      </c>
      <c r="W88" s="5">
        <f>IFERROR(INDEX('[3]Table 35'!W$14:W$19,MATCH(CAN!$B101,'[3]Table 35'!$B$14:$B$19,0))*1000,0)</f>
        <v>510.66299999999995</v>
      </c>
      <c r="Z88" s="23" t="s">
        <v>32</v>
      </c>
    </row>
    <row r="89" spans="2:26" outlineLevel="1" x14ac:dyDescent="0.25">
      <c r="B89" s="16" t="s">
        <v>13</v>
      </c>
      <c r="C89" s="21">
        <f t="shared" ref="C89:W89" si="69">SUM(C79:C88)</f>
        <v>30816.980000000003</v>
      </c>
      <c r="D89" s="21">
        <f t="shared" si="69"/>
        <v>32311.564000000002</v>
      </c>
      <c r="E89" s="21">
        <f t="shared" si="69"/>
        <v>32924.915999999997</v>
      </c>
      <c r="F89" s="21">
        <f t="shared" si="69"/>
        <v>31004.010999999999</v>
      </c>
      <c r="G89" s="21">
        <f t="shared" si="69"/>
        <v>30291.464</v>
      </c>
      <c r="H89" s="21">
        <f t="shared" si="69"/>
        <v>31550.606</v>
      </c>
      <c r="I89" s="21">
        <f t="shared" si="69"/>
        <v>30854.777999999995</v>
      </c>
      <c r="J89" s="21">
        <f t="shared" si="69"/>
        <v>33554.465000000004</v>
      </c>
      <c r="K89" s="21">
        <f t="shared" si="69"/>
        <v>32470.723999999998</v>
      </c>
      <c r="L89" s="21">
        <f t="shared" si="69"/>
        <v>31747.096999999998</v>
      </c>
      <c r="M89" s="21">
        <f t="shared" si="69"/>
        <v>31733.797999999999</v>
      </c>
      <c r="N89" s="21">
        <f t="shared" si="69"/>
        <v>30151.115000000002</v>
      </c>
      <c r="O89" s="21">
        <f t="shared" si="69"/>
        <v>33024.190999999999</v>
      </c>
      <c r="P89" s="21">
        <f t="shared" si="69"/>
        <v>36211.027000000002</v>
      </c>
      <c r="Q89" s="21">
        <f t="shared" si="69"/>
        <v>38492.926999999989</v>
      </c>
      <c r="R89" s="21">
        <f t="shared" si="69"/>
        <v>37711.298999999999</v>
      </c>
      <c r="S89" s="21">
        <f t="shared" si="69"/>
        <v>40548.536</v>
      </c>
      <c r="T89" s="21">
        <f t="shared" si="69"/>
        <v>42293.902999999998</v>
      </c>
      <c r="U89" s="21">
        <f t="shared" si="69"/>
        <v>43972.737999999998</v>
      </c>
      <c r="V89" s="21">
        <f t="shared" si="69"/>
        <v>46443.372000000003</v>
      </c>
      <c r="W89" s="21">
        <f t="shared" si="69"/>
        <v>39581.514999999999</v>
      </c>
    </row>
    <row r="90" spans="2:26" outlineLevel="1" x14ac:dyDescent="0.25">
      <c r="B90" s="29" t="s">
        <v>46</v>
      </c>
      <c r="C90" s="28">
        <f>IFERROR(C89/C71/1000,0)</f>
        <v>9.5659336113282003E-3</v>
      </c>
      <c r="D90" s="28">
        <f t="shared" ref="D90" si="70">IFERROR(D89/D71/1000,0)</f>
        <v>9.3864166813691901E-3</v>
      </c>
      <c r="E90" s="28">
        <f t="shared" ref="E90" si="71">IFERROR(E89/E71/1000,0)</f>
        <v>9.2644411761638804E-3</v>
      </c>
      <c r="F90" s="28">
        <f t="shared" ref="F90" si="72">IFERROR(F89/F71/1000,0)</f>
        <v>9.1309386680970082E-3</v>
      </c>
      <c r="G90" s="28">
        <f t="shared" ref="G90" si="73">IFERROR(G89/G71/1000,0)</f>
        <v>9.0530367109270433E-3</v>
      </c>
      <c r="H90" s="28">
        <f t="shared" ref="H90" si="74">IFERROR(H89/H71/1000,0)</f>
        <v>8.8895368342764049E-3</v>
      </c>
      <c r="I90" s="28">
        <f t="shared" ref="I90" si="75">IFERROR(I89/I71/1000,0)</f>
        <v>8.7654382933004416E-3</v>
      </c>
      <c r="J90" s="28">
        <f t="shared" ref="J90" si="76">IFERROR(J89/J71/1000,0)</f>
        <v>8.6109730228898559E-3</v>
      </c>
      <c r="K90" s="28">
        <f t="shared" ref="K90" si="77">IFERROR(K89/K71/1000,0)</f>
        <v>8.5395063106833476E-3</v>
      </c>
      <c r="L90" s="28">
        <f t="shared" ref="L90" si="78">IFERROR(L89/L71/1000,0)</f>
        <v>8.4577248670745057E-3</v>
      </c>
      <c r="M90" s="28">
        <f t="shared" ref="M90" si="79">IFERROR(M89/M71/1000,0)</f>
        <v>8.3801005833492852E-3</v>
      </c>
      <c r="N90" s="28">
        <f t="shared" ref="N90" si="80">IFERROR(N89/N71/1000,0)</f>
        <v>8.3378112481677334E-3</v>
      </c>
      <c r="O90" s="28">
        <f t="shared" ref="O90" si="81">IFERROR(O89/O71/1000,0)</f>
        <v>8.2196902550486298E-3</v>
      </c>
      <c r="P90" s="28">
        <f t="shared" ref="P90" si="82">IFERROR(P89/P71/1000,0)</f>
        <v>8.129526037754525E-3</v>
      </c>
      <c r="Q90" s="28">
        <f t="shared" ref="Q90" si="83">IFERROR(Q89/Q71/1000,0)</f>
        <v>8.0515427007145732E-3</v>
      </c>
      <c r="R90" s="28">
        <f t="shared" ref="R90" si="84">IFERROR(R89/R71/1000,0)</f>
        <v>7.9810815814279658E-3</v>
      </c>
      <c r="S90" s="28">
        <f t="shared" ref="S90" si="85">IFERROR(S89/S71/1000,0)</f>
        <v>7.9275328351833003E-3</v>
      </c>
      <c r="T90" s="28">
        <f t="shared" ref="T90" si="86">IFERROR(T89/T71/1000,0)</f>
        <v>7.8749634191795318E-3</v>
      </c>
      <c r="U90" s="28">
        <f t="shared" ref="U90" si="87">IFERROR(U89/U71/1000,0)</f>
        <v>7.8148056659876099E-3</v>
      </c>
      <c r="V90" s="28">
        <f t="shared" ref="V90" si="88">IFERROR(V89/V71/1000,0)</f>
        <v>7.7512129798650384E-3</v>
      </c>
      <c r="W90" s="28">
        <f t="shared" ref="W90" si="89">IFERROR(W89/W71/1000,0)</f>
        <v>7.7151231213146753E-3</v>
      </c>
    </row>
    <row r="91" spans="2:26" outlineLevel="1" x14ac:dyDescent="0.25"/>
    <row r="92" spans="2:26" outlineLevel="1" x14ac:dyDescent="0.25">
      <c r="B92" s="4" t="s">
        <v>23</v>
      </c>
      <c r="C92" s="12">
        <f t="shared" ref="C92:W92" si="90">IFERROR(C79/C89,0)</f>
        <v>0</v>
      </c>
      <c r="D92" s="12">
        <f t="shared" si="90"/>
        <v>0</v>
      </c>
      <c r="E92" s="12">
        <f t="shared" si="90"/>
        <v>0</v>
      </c>
      <c r="F92" s="12">
        <f t="shared" si="90"/>
        <v>0</v>
      </c>
      <c r="G92" s="12">
        <f t="shared" si="90"/>
        <v>0</v>
      </c>
      <c r="H92" s="12">
        <f t="shared" si="90"/>
        <v>0</v>
      </c>
      <c r="I92" s="12">
        <f t="shared" si="90"/>
        <v>0</v>
      </c>
      <c r="J92" s="12">
        <f t="shared" si="90"/>
        <v>0</v>
      </c>
      <c r="K92" s="12">
        <f t="shared" si="90"/>
        <v>0</v>
      </c>
      <c r="L92" s="12">
        <f t="shared" si="90"/>
        <v>0</v>
      </c>
      <c r="M92" s="12">
        <f t="shared" si="90"/>
        <v>0</v>
      </c>
      <c r="N92" s="12">
        <f t="shared" si="90"/>
        <v>0</v>
      </c>
      <c r="O92" s="12">
        <f t="shared" si="90"/>
        <v>0</v>
      </c>
      <c r="P92" s="12">
        <f t="shared" si="90"/>
        <v>0</v>
      </c>
      <c r="Q92" s="12">
        <f t="shared" si="90"/>
        <v>0</v>
      </c>
      <c r="R92" s="12">
        <f t="shared" si="90"/>
        <v>0</v>
      </c>
      <c r="S92" s="12">
        <f t="shared" si="90"/>
        <v>0</v>
      </c>
      <c r="T92" s="12">
        <f t="shared" si="90"/>
        <v>0</v>
      </c>
      <c r="U92" s="12">
        <f t="shared" si="90"/>
        <v>0</v>
      </c>
      <c r="V92" s="12">
        <f t="shared" si="90"/>
        <v>0</v>
      </c>
      <c r="W92" s="12">
        <f t="shared" si="90"/>
        <v>0</v>
      </c>
    </row>
    <row r="93" spans="2:26" outlineLevel="1" x14ac:dyDescent="0.25">
      <c r="B93" s="4" t="s">
        <v>24</v>
      </c>
      <c r="C93" s="12">
        <f t="shared" ref="C93:W93" si="91">IFERROR(C80/C89,0)</f>
        <v>0</v>
      </c>
      <c r="D93" s="12">
        <f t="shared" si="91"/>
        <v>0</v>
      </c>
      <c r="E93" s="12">
        <f t="shared" si="91"/>
        <v>0</v>
      </c>
      <c r="F93" s="12">
        <f t="shared" si="91"/>
        <v>0</v>
      </c>
      <c r="G93" s="12">
        <f t="shared" si="91"/>
        <v>0</v>
      </c>
      <c r="H93" s="12">
        <f t="shared" si="91"/>
        <v>0</v>
      </c>
      <c r="I93" s="12">
        <f t="shared" si="91"/>
        <v>0</v>
      </c>
      <c r="J93" s="12">
        <f t="shared" si="91"/>
        <v>0</v>
      </c>
      <c r="K93" s="12">
        <f t="shared" si="91"/>
        <v>0</v>
      </c>
      <c r="L93" s="12">
        <f t="shared" si="91"/>
        <v>0</v>
      </c>
      <c r="M93" s="12">
        <f t="shared" si="91"/>
        <v>0</v>
      </c>
      <c r="N93" s="12">
        <f t="shared" si="91"/>
        <v>0</v>
      </c>
      <c r="O93" s="12">
        <f t="shared" si="91"/>
        <v>0</v>
      </c>
      <c r="P93" s="12">
        <f t="shared" si="91"/>
        <v>0</v>
      </c>
      <c r="Q93" s="12">
        <f t="shared" si="91"/>
        <v>0</v>
      </c>
      <c r="R93" s="12">
        <f t="shared" si="91"/>
        <v>0</v>
      </c>
      <c r="S93" s="12">
        <f t="shared" si="91"/>
        <v>0</v>
      </c>
      <c r="T93" s="12">
        <f t="shared" si="91"/>
        <v>0</v>
      </c>
      <c r="U93" s="12">
        <f t="shared" si="91"/>
        <v>0</v>
      </c>
      <c r="V93" s="12">
        <f t="shared" si="91"/>
        <v>0</v>
      </c>
      <c r="W93" s="12">
        <f t="shared" si="91"/>
        <v>0</v>
      </c>
    </row>
    <row r="94" spans="2:26" outlineLevel="1" x14ac:dyDescent="0.25">
      <c r="B94" s="4" t="s">
        <v>21</v>
      </c>
      <c r="C94" s="12">
        <f t="shared" ref="C94:W94" si="92">IFERROR(C81/C89,0)</f>
        <v>3.959667689695745E-2</v>
      </c>
      <c r="D94" s="12">
        <f t="shared" si="92"/>
        <v>4.7272177849391632E-2</v>
      </c>
      <c r="E94" s="12">
        <f t="shared" si="92"/>
        <v>5.4071451541440538E-2</v>
      </c>
      <c r="F94" s="12">
        <f t="shared" si="92"/>
        <v>4.3708989781999497E-2</v>
      </c>
      <c r="G94" s="12">
        <f t="shared" si="92"/>
        <v>3.7047169460016856E-2</v>
      </c>
      <c r="H94" s="12">
        <f t="shared" si="92"/>
        <v>4.2467742140990888E-2</v>
      </c>
      <c r="I94" s="12">
        <f t="shared" si="92"/>
        <v>8.1259375776419462E-3</v>
      </c>
      <c r="J94" s="12">
        <f t="shared" si="92"/>
        <v>8.0732027764412271E-3</v>
      </c>
      <c r="K94" s="12">
        <f t="shared" si="92"/>
        <v>9.4626470293671314E-3</v>
      </c>
      <c r="L94" s="12">
        <f t="shared" si="92"/>
        <v>1.1831380992095122E-2</v>
      </c>
      <c r="M94" s="12">
        <f t="shared" si="92"/>
        <v>1.2579395633639566E-2</v>
      </c>
      <c r="N94" s="12">
        <f t="shared" si="92"/>
        <v>1.2376325054645573E-2</v>
      </c>
      <c r="O94" s="12">
        <f t="shared" si="92"/>
        <v>9.9197887996711268E-3</v>
      </c>
      <c r="P94" s="12">
        <f t="shared" si="92"/>
        <v>9.4349989024061654E-3</v>
      </c>
      <c r="Q94" s="12">
        <f t="shared" si="92"/>
        <v>1.0416173340104798E-2</v>
      </c>
      <c r="R94" s="12">
        <f t="shared" si="92"/>
        <v>1.1466298204153614E-2</v>
      </c>
      <c r="S94" s="12">
        <f t="shared" si="92"/>
        <v>1.0621789156580155E-2</v>
      </c>
      <c r="T94" s="12">
        <f t="shared" si="92"/>
        <v>1.0954415817334239E-2</v>
      </c>
      <c r="U94" s="12">
        <f t="shared" si="92"/>
        <v>1.2490125131621323E-2</v>
      </c>
      <c r="V94" s="12">
        <f t="shared" si="92"/>
        <v>1.2311724480298285E-2</v>
      </c>
      <c r="W94" s="12">
        <f t="shared" si="92"/>
        <v>1.5769254916088989E-2</v>
      </c>
    </row>
    <row r="95" spans="2:26" outlineLevel="1" x14ac:dyDescent="0.25">
      <c r="B95" s="4" t="s">
        <v>26</v>
      </c>
      <c r="C95" s="12">
        <f t="shared" ref="C95:W95" si="93">IFERROR(C82/C89,0)</f>
        <v>0</v>
      </c>
      <c r="D95" s="12">
        <f t="shared" si="93"/>
        <v>0</v>
      </c>
      <c r="E95" s="12">
        <f t="shared" si="93"/>
        <v>0</v>
      </c>
      <c r="F95" s="12">
        <f t="shared" si="93"/>
        <v>0</v>
      </c>
      <c r="G95" s="12">
        <f t="shared" si="93"/>
        <v>0</v>
      </c>
      <c r="H95" s="12">
        <f t="shared" si="93"/>
        <v>0</v>
      </c>
      <c r="I95" s="12">
        <f t="shared" si="93"/>
        <v>0</v>
      </c>
      <c r="J95" s="12">
        <f t="shared" si="93"/>
        <v>0</v>
      </c>
      <c r="K95" s="12">
        <f t="shared" si="93"/>
        <v>0</v>
      </c>
      <c r="L95" s="12">
        <f t="shared" si="93"/>
        <v>0</v>
      </c>
      <c r="M95" s="12">
        <f t="shared" si="93"/>
        <v>0</v>
      </c>
      <c r="N95" s="12">
        <f t="shared" si="93"/>
        <v>0</v>
      </c>
      <c r="O95" s="12">
        <f t="shared" si="93"/>
        <v>0</v>
      </c>
      <c r="P95" s="12">
        <f t="shared" si="93"/>
        <v>0</v>
      </c>
      <c r="Q95" s="12">
        <f t="shared" si="93"/>
        <v>0</v>
      </c>
      <c r="R95" s="12">
        <f t="shared" si="93"/>
        <v>0</v>
      </c>
      <c r="S95" s="12">
        <f t="shared" si="93"/>
        <v>0</v>
      </c>
      <c r="T95" s="12">
        <f t="shared" si="93"/>
        <v>0</v>
      </c>
      <c r="U95" s="12">
        <f t="shared" si="93"/>
        <v>0</v>
      </c>
      <c r="V95" s="12">
        <f t="shared" si="93"/>
        <v>0</v>
      </c>
      <c r="W95" s="12">
        <f t="shared" si="93"/>
        <v>0</v>
      </c>
    </row>
    <row r="96" spans="2:26" outlineLevel="1" x14ac:dyDescent="0.25">
      <c r="B96" s="4" t="s">
        <v>25</v>
      </c>
      <c r="C96" s="12">
        <f t="shared" ref="C96:W96" si="94">IFERROR(C83/C89,0)</f>
        <v>0.88155082035942511</v>
      </c>
      <c r="D96" s="12">
        <f t="shared" si="94"/>
        <v>0.87865660108560506</v>
      </c>
      <c r="E96" s="12">
        <f t="shared" si="94"/>
        <v>0.89114842388663951</v>
      </c>
      <c r="F96" s="12">
        <f t="shared" si="94"/>
        <v>0.90550851630132634</v>
      </c>
      <c r="G96" s="12">
        <f t="shared" si="94"/>
        <v>0.91621253432980332</v>
      </c>
      <c r="H96" s="12">
        <f t="shared" si="94"/>
        <v>0.92888979691863927</v>
      </c>
      <c r="I96" s="12">
        <f t="shared" si="94"/>
        <v>0.94531679988104278</v>
      </c>
      <c r="J96" s="12">
        <f t="shared" si="94"/>
        <v>0.94842078394037865</v>
      </c>
      <c r="K96" s="12">
        <f t="shared" si="94"/>
        <v>0.9595515640488953</v>
      </c>
      <c r="L96" s="12">
        <f t="shared" si="94"/>
        <v>0.96329314771678176</v>
      </c>
      <c r="M96" s="12">
        <f t="shared" si="94"/>
        <v>0.96712760319454993</v>
      </c>
      <c r="N96" s="12">
        <f t="shared" si="94"/>
        <v>0.92300241632855029</v>
      </c>
      <c r="O96" s="12">
        <f t="shared" si="94"/>
        <v>0.91764791452423478</v>
      </c>
      <c r="P96" s="12">
        <f t="shared" si="94"/>
        <v>0.93075835711591381</v>
      </c>
      <c r="Q96" s="12">
        <f t="shared" si="94"/>
        <v>0.92967178100018233</v>
      </c>
      <c r="R96" s="12">
        <f t="shared" si="94"/>
        <v>0.96758329645446572</v>
      </c>
      <c r="S96" s="12">
        <f t="shared" si="94"/>
        <v>0.97181096747857931</v>
      </c>
      <c r="T96" s="12">
        <f t="shared" si="94"/>
        <v>0.97487550392310685</v>
      </c>
      <c r="U96" s="12">
        <f t="shared" si="94"/>
        <v>0.97460667561797054</v>
      </c>
      <c r="V96" s="12">
        <f t="shared" si="94"/>
        <v>0.97567702448478544</v>
      </c>
      <c r="W96" s="12">
        <f t="shared" si="94"/>
        <v>0.97115853195614166</v>
      </c>
    </row>
    <row r="97" spans="1:28" outlineLevel="1" x14ac:dyDescent="0.25">
      <c r="B97" s="4" t="s">
        <v>0</v>
      </c>
      <c r="C97" s="12">
        <f t="shared" ref="C97:W97" si="95">IFERROR(C84/C89,0)</f>
        <v>0</v>
      </c>
      <c r="D97" s="12">
        <f t="shared" si="95"/>
        <v>0</v>
      </c>
      <c r="E97" s="12">
        <f t="shared" si="95"/>
        <v>0</v>
      </c>
      <c r="F97" s="12">
        <f t="shared" si="95"/>
        <v>0</v>
      </c>
      <c r="G97" s="12">
        <f t="shared" si="95"/>
        <v>0</v>
      </c>
      <c r="H97" s="12">
        <f t="shared" si="95"/>
        <v>0</v>
      </c>
      <c r="I97" s="12">
        <f t="shared" si="95"/>
        <v>0</v>
      </c>
      <c r="J97" s="12">
        <f t="shared" si="95"/>
        <v>0</v>
      </c>
      <c r="K97" s="12">
        <f t="shared" si="95"/>
        <v>0</v>
      </c>
      <c r="L97" s="12">
        <f t="shared" si="95"/>
        <v>0</v>
      </c>
      <c r="M97" s="12">
        <f t="shared" si="95"/>
        <v>0</v>
      </c>
      <c r="N97" s="12">
        <f t="shared" si="95"/>
        <v>3.6954951748882255E-2</v>
      </c>
      <c r="O97" s="12">
        <f t="shared" si="95"/>
        <v>5.075070574779561E-2</v>
      </c>
      <c r="P97" s="12">
        <f t="shared" si="95"/>
        <v>3.612501793997723E-2</v>
      </c>
      <c r="Q97" s="12">
        <f t="shared" si="95"/>
        <v>4.167318842757789E-2</v>
      </c>
      <c r="R97" s="12">
        <f t="shared" si="95"/>
        <v>0</v>
      </c>
      <c r="S97" s="12">
        <f t="shared" si="95"/>
        <v>0</v>
      </c>
      <c r="T97" s="12">
        <f t="shared" si="95"/>
        <v>0</v>
      </c>
      <c r="U97" s="12">
        <f t="shared" si="95"/>
        <v>0</v>
      </c>
      <c r="V97" s="12">
        <f t="shared" si="95"/>
        <v>0</v>
      </c>
      <c r="W97" s="12">
        <f t="shared" si="95"/>
        <v>0</v>
      </c>
    </row>
    <row r="98" spans="1:28" outlineLevel="1" x14ac:dyDescent="0.25">
      <c r="B98" s="4" t="s">
        <v>27</v>
      </c>
      <c r="C98" s="12">
        <f t="shared" ref="C98:W98" si="96">IFERROR(C85/C89,0)</f>
        <v>0</v>
      </c>
      <c r="D98" s="12">
        <f t="shared" si="96"/>
        <v>0</v>
      </c>
      <c r="E98" s="12">
        <f t="shared" si="96"/>
        <v>0</v>
      </c>
      <c r="F98" s="12">
        <f t="shared" si="96"/>
        <v>0</v>
      </c>
      <c r="G98" s="12">
        <f t="shared" si="96"/>
        <v>0</v>
      </c>
      <c r="H98" s="12">
        <f t="shared" si="96"/>
        <v>0</v>
      </c>
      <c r="I98" s="12">
        <f t="shared" si="96"/>
        <v>0</v>
      </c>
      <c r="J98" s="12">
        <f t="shared" si="96"/>
        <v>0</v>
      </c>
      <c r="K98" s="12">
        <f t="shared" si="96"/>
        <v>0</v>
      </c>
      <c r="L98" s="12">
        <f t="shared" si="96"/>
        <v>0</v>
      </c>
      <c r="M98" s="12">
        <f t="shared" si="96"/>
        <v>0</v>
      </c>
      <c r="N98" s="12">
        <f t="shared" si="96"/>
        <v>0</v>
      </c>
      <c r="O98" s="12">
        <f t="shared" si="96"/>
        <v>0</v>
      </c>
      <c r="P98" s="12">
        <f t="shared" si="96"/>
        <v>0</v>
      </c>
      <c r="Q98" s="12">
        <f t="shared" si="96"/>
        <v>0</v>
      </c>
      <c r="R98" s="12">
        <f t="shared" si="96"/>
        <v>0</v>
      </c>
      <c r="S98" s="12">
        <f t="shared" si="96"/>
        <v>0</v>
      </c>
      <c r="T98" s="12">
        <f t="shared" si="96"/>
        <v>0</v>
      </c>
      <c r="U98" s="12">
        <f t="shared" si="96"/>
        <v>0</v>
      </c>
      <c r="V98" s="12">
        <f t="shared" si="96"/>
        <v>0</v>
      </c>
      <c r="W98" s="12">
        <f t="shared" si="96"/>
        <v>0</v>
      </c>
    </row>
    <row r="99" spans="1:28" outlineLevel="1" x14ac:dyDescent="0.25">
      <c r="B99" s="4" t="s">
        <v>28</v>
      </c>
      <c r="C99" s="12">
        <f t="shared" ref="C99:W99" si="97">IFERROR(C86/C89,0)</f>
        <v>9.0502054386899669E-5</v>
      </c>
      <c r="D99" s="12">
        <f t="shared" si="97"/>
        <v>9.1731864170982243E-5</v>
      </c>
      <c r="E99" s="12">
        <f t="shared" si="97"/>
        <v>9.6492273511039484E-5</v>
      </c>
      <c r="F99" s="12">
        <f t="shared" si="97"/>
        <v>1.0111594915896529E-4</v>
      </c>
      <c r="G99" s="12">
        <f t="shared" si="97"/>
        <v>1.1722774442331343E-4</v>
      </c>
      <c r="H99" s="12">
        <f t="shared" si="97"/>
        <v>1.2611485180348043E-4</v>
      </c>
      <c r="I99" s="12">
        <f t="shared" si="97"/>
        <v>1.4328412928461194E-4</v>
      </c>
      <c r="J99" s="12">
        <f t="shared" si="97"/>
        <v>1.1828530122593223E-4</v>
      </c>
      <c r="K99" s="12">
        <f t="shared" si="97"/>
        <v>1.323653885881941E-4</v>
      </c>
      <c r="L99" s="12">
        <f t="shared" si="97"/>
        <v>1.0731689892779803E-4</v>
      </c>
      <c r="M99" s="12">
        <f t="shared" si="97"/>
        <v>1.2598555016956998E-4</v>
      </c>
      <c r="N99" s="12">
        <f t="shared" si="97"/>
        <v>6.4561459833243316E-4</v>
      </c>
      <c r="O99" s="12">
        <f t="shared" si="97"/>
        <v>4.5727085335716473E-4</v>
      </c>
      <c r="P99" s="12">
        <f t="shared" si="97"/>
        <v>3.2216705701277123E-4</v>
      </c>
      <c r="Q99" s="12">
        <f t="shared" si="97"/>
        <v>1.013796638535698E-3</v>
      </c>
      <c r="R99" s="12">
        <f t="shared" si="97"/>
        <v>5.3135268557044407E-4</v>
      </c>
      <c r="S99" s="12">
        <f t="shared" si="97"/>
        <v>4.4741442699682178E-4</v>
      </c>
      <c r="T99" s="12">
        <f t="shared" si="97"/>
        <v>4.0847495205159948E-4</v>
      </c>
      <c r="U99" s="12">
        <f t="shared" si="97"/>
        <v>3.4243944509436733E-4</v>
      </c>
      <c r="V99" s="12">
        <f t="shared" si="97"/>
        <v>2.3310107629566604E-4</v>
      </c>
      <c r="W99" s="12">
        <f t="shared" si="97"/>
        <v>1.7066047118206566E-4</v>
      </c>
    </row>
    <row r="100" spans="1:28" outlineLevel="1" x14ac:dyDescent="0.25">
      <c r="B100" s="4" t="s">
        <v>22</v>
      </c>
      <c r="C100" s="12">
        <f t="shared" ref="C100:W100" si="98">IFERROR(C87/C89,0)</f>
        <v>0</v>
      </c>
      <c r="D100" s="12">
        <f t="shared" si="98"/>
        <v>0</v>
      </c>
      <c r="E100" s="12">
        <f t="shared" si="98"/>
        <v>0</v>
      </c>
      <c r="F100" s="12">
        <f t="shared" si="98"/>
        <v>0</v>
      </c>
      <c r="G100" s="12">
        <f t="shared" si="98"/>
        <v>0</v>
      </c>
      <c r="H100" s="12">
        <f t="shared" si="98"/>
        <v>0</v>
      </c>
      <c r="I100" s="12">
        <f t="shared" si="98"/>
        <v>0</v>
      </c>
      <c r="J100" s="12">
        <f t="shared" si="98"/>
        <v>0</v>
      </c>
      <c r="K100" s="12">
        <f t="shared" si="98"/>
        <v>0</v>
      </c>
      <c r="L100" s="12">
        <f t="shared" si="98"/>
        <v>0</v>
      </c>
      <c r="M100" s="12">
        <f t="shared" si="98"/>
        <v>0</v>
      </c>
      <c r="N100" s="12">
        <f t="shared" si="98"/>
        <v>0</v>
      </c>
      <c r="O100" s="12">
        <f t="shared" si="98"/>
        <v>0</v>
      </c>
      <c r="P100" s="12">
        <f t="shared" si="98"/>
        <v>0</v>
      </c>
      <c r="Q100" s="12">
        <f t="shared" si="98"/>
        <v>0</v>
      </c>
      <c r="R100" s="12">
        <f t="shared" si="98"/>
        <v>0</v>
      </c>
      <c r="S100" s="12">
        <f t="shared" si="98"/>
        <v>0</v>
      </c>
      <c r="T100" s="12">
        <f t="shared" si="98"/>
        <v>0</v>
      </c>
      <c r="U100" s="12">
        <f t="shared" si="98"/>
        <v>0</v>
      </c>
      <c r="V100" s="12">
        <f t="shared" si="98"/>
        <v>0</v>
      </c>
      <c r="W100" s="12">
        <f t="shared" si="98"/>
        <v>0</v>
      </c>
    </row>
    <row r="101" spans="1:28" outlineLevel="1" x14ac:dyDescent="0.25">
      <c r="B101" s="4" t="s">
        <v>1</v>
      </c>
      <c r="C101" s="12">
        <f t="shared" ref="C101:W101" si="99">IFERROR(C88/C89,0)</f>
        <v>7.8762000689230421E-2</v>
      </c>
      <c r="D101" s="12">
        <f t="shared" si="99"/>
        <v>7.3979489200832249E-2</v>
      </c>
      <c r="E101" s="12">
        <f t="shared" si="99"/>
        <v>5.4683632298408905E-2</v>
      </c>
      <c r="F101" s="12">
        <f t="shared" si="99"/>
        <v>5.0681377967515241E-2</v>
      </c>
      <c r="G101" s="12">
        <f t="shared" si="99"/>
        <v>4.6623068465756555E-2</v>
      </c>
      <c r="H101" s="12">
        <f t="shared" si="99"/>
        <v>2.8516346088566413E-2</v>
      </c>
      <c r="I101" s="12">
        <f t="shared" si="99"/>
        <v>4.6413978412030717E-2</v>
      </c>
      <c r="J101" s="12">
        <f t="shared" si="99"/>
        <v>4.3387727981954109E-2</v>
      </c>
      <c r="K101" s="12">
        <f t="shared" si="99"/>
        <v>3.0853423533149432E-2</v>
      </c>
      <c r="L101" s="12">
        <f t="shared" si="99"/>
        <v>2.4768154392195294E-2</v>
      </c>
      <c r="M101" s="12">
        <f t="shared" si="99"/>
        <v>2.0167015621641003E-2</v>
      </c>
      <c r="N101" s="12">
        <f t="shared" si="99"/>
        <v>2.7020692269589364E-2</v>
      </c>
      <c r="O101" s="12">
        <f t="shared" si="99"/>
        <v>2.1224320074941426E-2</v>
      </c>
      <c r="P101" s="12">
        <f t="shared" si="99"/>
        <v>2.335945898468994E-2</v>
      </c>
      <c r="Q101" s="12">
        <f t="shared" si="99"/>
        <v>1.7225060593599448E-2</v>
      </c>
      <c r="R101" s="12">
        <f t="shared" si="99"/>
        <v>2.0419052655810132E-2</v>
      </c>
      <c r="S101" s="12">
        <f t="shared" si="99"/>
        <v>1.7119828937843772E-2</v>
      </c>
      <c r="T101" s="12">
        <f t="shared" si="99"/>
        <v>1.3761605307507327E-2</v>
      </c>
      <c r="U101" s="12">
        <f t="shared" si="99"/>
        <v>1.2560759805313921E-2</v>
      </c>
      <c r="V101" s="12">
        <f t="shared" si="99"/>
        <v>1.1778149958620573E-2</v>
      </c>
      <c r="W101" s="12">
        <f t="shared" si="99"/>
        <v>1.2901552656587297E-2</v>
      </c>
    </row>
    <row r="104" spans="1:28" s="37" customFormat="1" x14ac:dyDescent="0.25">
      <c r="A104" s="36" t="s">
        <v>3</v>
      </c>
      <c r="Z104" s="38"/>
    </row>
    <row r="105" spans="1:28" outlineLevel="1" x14ac:dyDescent="0.25">
      <c r="B105" s="22" t="s">
        <v>31</v>
      </c>
      <c r="C105" s="5">
        <f>C108*CAN!C109</f>
        <v>3270.7644746760343</v>
      </c>
      <c r="D105" s="5">
        <f>D108*CAN!D109</f>
        <v>4858.1489201586246</v>
      </c>
      <c r="E105" s="5">
        <f>E108*CAN!E109</f>
        <v>4690.0799484683757</v>
      </c>
      <c r="F105" s="5">
        <f>F108*CAN!F109</f>
        <v>5285.6757040417397</v>
      </c>
      <c r="G105" s="5">
        <f>G108*CAN!G109</f>
        <v>7352.9970004333363</v>
      </c>
      <c r="H105" s="5">
        <f>H108*CAN!H109</f>
        <v>7102.0328479498185</v>
      </c>
      <c r="I105" s="5">
        <f>I108*CAN!I109</f>
        <v>9990.9286797465138</v>
      </c>
      <c r="J105" s="5">
        <f>J108*CAN!J109</f>
        <v>10643.984928796639</v>
      </c>
      <c r="K105" s="5">
        <f>K108*CAN!K109</f>
        <v>10751.378548939376</v>
      </c>
      <c r="L105" s="5">
        <f>L108*CAN!L109</f>
        <v>10918.372349531321</v>
      </c>
      <c r="M105" s="5">
        <f>M108*CAN!M109</f>
        <v>14171.649749656961</v>
      </c>
      <c r="N105" s="5">
        <f>N108*CAN!N109</f>
        <v>13877.932238693846</v>
      </c>
      <c r="O105" s="5">
        <f>O108*CAN!O109</f>
        <v>14746.535654728892</v>
      </c>
      <c r="P105" s="5">
        <f>P108*CAN!P109</f>
        <v>16563.647296389878</v>
      </c>
      <c r="Q105" s="5">
        <f>Q108*CAN!Q109</f>
        <v>17059.12630354791</v>
      </c>
      <c r="R105" s="5">
        <f>R108*CAN!R109</f>
        <v>15720.900956759744</v>
      </c>
      <c r="S105" s="5">
        <f>S108*CAN!S109</f>
        <v>14901.021335777425</v>
      </c>
      <c r="T105" s="5">
        <f>T108*CAN!T109</f>
        <v>15301.348846099178</v>
      </c>
      <c r="U105" s="5">
        <f>U108*CAN!U109</f>
        <v>16451.345442740763</v>
      </c>
      <c r="V105" s="5">
        <f>V108*CAN!V109</f>
        <v>16748.662661539547</v>
      </c>
      <c r="W105" s="5">
        <f>W108*CAN!W109</f>
        <v>14999.942224744173</v>
      </c>
      <c r="Z105" s="23"/>
    </row>
    <row r="106" spans="1:28" outlineLevel="1" x14ac:dyDescent="0.25">
      <c r="B106" s="8" t="s">
        <v>30</v>
      </c>
      <c r="C106" s="5">
        <f>INDEX('[3]Table 37'!C$26:C$28,MATCH($AB106,'[3]Table 37'!$B$26:$B$28,0))</f>
        <v>140.423</v>
      </c>
      <c r="D106" s="5">
        <f>INDEX('[3]Table 37'!D$26:D$28,MATCH($AB106,'[3]Table 37'!$B$26:$B$28,0))</f>
        <v>158.4</v>
      </c>
      <c r="E106" s="5">
        <f>INDEX('[3]Table 37'!E$26:E$28,MATCH($AB106,'[3]Table 37'!$B$26:$B$28,0))</f>
        <v>169.75700000000001</v>
      </c>
      <c r="F106" s="5">
        <f>INDEX('[3]Table 37'!F$26:F$28,MATCH($AB106,'[3]Table 37'!$B$26:$B$28,0))</f>
        <v>186.28200000000001</v>
      </c>
      <c r="G106" s="5">
        <f>INDEX('[3]Table 37'!G$26:G$28,MATCH($AB106,'[3]Table 37'!$B$26:$B$28,0))</f>
        <v>208.41499999999999</v>
      </c>
      <c r="H106" s="5">
        <f>INDEX('[3]Table 37'!H$26:H$28,MATCH($AB106,'[3]Table 37'!$B$26:$B$28,0))</f>
        <v>225.554</v>
      </c>
      <c r="I106" s="5">
        <f>INDEX('[3]Table 37'!I$26:I$28,MATCH($AB106,'[3]Table 37'!$B$26:$B$28,0))</f>
        <v>270.709</v>
      </c>
      <c r="J106" s="5">
        <f>INDEX('[3]Table 37'!J$26:J$28,MATCH($AB106,'[3]Table 37'!$B$26:$B$28,0))</f>
        <v>303.084</v>
      </c>
      <c r="K106" s="5">
        <f>INDEX('[3]Table 37'!K$26:K$28,MATCH($AB106,'[3]Table 37'!$B$26:$B$28,0))</f>
        <v>347.81400000000002</v>
      </c>
      <c r="L106" s="5">
        <f>INDEX('[3]Table 37'!L$26:L$28,MATCH($AB106,'[3]Table 37'!$B$26:$B$28,0))</f>
        <v>371.83199999999999</v>
      </c>
      <c r="M106" s="5">
        <f>INDEX('[3]Table 37'!M$26:M$28,MATCH($AB106,'[3]Table 37'!$B$26:$B$28,0))</f>
        <v>388.72500000000002</v>
      </c>
      <c r="N106" s="5">
        <f>INDEX('[3]Table 37'!N$26:N$28,MATCH($AB106,'[3]Table 37'!$B$26:$B$28,0))</f>
        <v>398.33499999999998</v>
      </c>
      <c r="O106" s="5">
        <f>INDEX('[3]Table 37'!O$26:O$28,MATCH($AB106,'[3]Table 37'!$B$26:$B$28,0))</f>
        <v>409.67500000000001</v>
      </c>
      <c r="P106" s="5">
        <f>INDEX('[3]Table 37'!P$26:P$28,MATCH($AB106,'[3]Table 37'!$B$26:$B$28,0))</f>
        <v>435.262</v>
      </c>
      <c r="Q106" s="5">
        <f>INDEX('[3]Table 37'!Q$26:Q$28,MATCH($AB106,'[3]Table 37'!$B$26:$B$28,0))</f>
        <v>452.10599999999999</v>
      </c>
      <c r="R106" s="5">
        <f>INDEX('[3]Table 37'!R$26:R$28,MATCH($AB106,'[3]Table 37'!$B$26:$B$28,0))</f>
        <v>461.04</v>
      </c>
      <c r="S106" s="5">
        <f>INDEX('[3]Table 37'!S$26:S$28,MATCH($AB106,'[3]Table 37'!$B$26:$B$28,0))</f>
        <v>456.15499999999997</v>
      </c>
      <c r="T106" s="5">
        <f>INDEX('[3]Table 37'!T$26:T$28,MATCH($AB106,'[3]Table 37'!$B$26:$B$28,0))</f>
        <v>453.67599999999999</v>
      </c>
      <c r="U106" s="5">
        <f>INDEX('[3]Table 37'!U$26:U$28,MATCH($AB106,'[3]Table 37'!$B$26:$B$28,0))</f>
        <v>453.64</v>
      </c>
      <c r="V106" s="5">
        <f>INDEX('[3]Table 37'!V$26:V$28,MATCH($AB106,'[3]Table 37'!$B$26:$B$28,0))</f>
        <v>447.13</v>
      </c>
      <c r="W106" s="5">
        <f>INDEX('[3]Table 37'!W$26:W$28,MATCH($AB106,'[3]Table 37'!$B$26:$B$28,0))</f>
        <v>440.58300000000003</v>
      </c>
      <c r="Z106" s="23" t="s">
        <v>32</v>
      </c>
      <c r="AB106" t="s">
        <v>3</v>
      </c>
    </row>
    <row r="107" spans="1:28" outlineLevel="1" x14ac:dyDescent="0.25">
      <c r="B107" s="8" t="s">
        <v>43</v>
      </c>
      <c r="C107" s="5">
        <f>INDEX('[3]Table 37'!C$38:C$40,MATCH($AB107,'[3]Table 37'!$B$38:$B$40,0))</f>
        <v>19410.190979999999</v>
      </c>
      <c r="D107" s="5">
        <f>INDEX('[3]Table 37'!D$38:D$40,MATCH($AB107,'[3]Table 37'!$B$38:$B$40,0))</f>
        <v>25347.217809000002</v>
      </c>
      <c r="E107" s="5">
        <f>INDEX('[3]Table 37'!E$38:E$40,MATCH($AB107,'[3]Table 37'!$B$38:$B$40,0))</f>
        <v>22646.064562</v>
      </c>
      <c r="F107" s="5">
        <f>INDEX('[3]Table 37'!F$38:F$40,MATCH($AB107,'[3]Table 37'!$B$38:$B$40,0))</f>
        <v>23068.773721000001</v>
      </c>
      <c r="G107" s="5">
        <f>INDEX('[3]Table 37'!G$38:G$40,MATCH($AB107,'[3]Table 37'!$B$38:$B$40,0))</f>
        <v>28452.060866</v>
      </c>
      <c r="H107" s="5">
        <f>INDEX('[3]Table 37'!H$38:H$40,MATCH($AB107,'[3]Table 37'!$B$38:$B$40,0))</f>
        <v>25189.649789999999</v>
      </c>
      <c r="I107" s="5">
        <f>INDEX('[3]Table 37'!I$38:I$40,MATCH($AB107,'[3]Table 37'!$B$38:$B$40,0))</f>
        <v>29407.596105000001</v>
      </c>
      <c r="J107" s="5">
        <f>INDEX('[3]Table 37'!J$38:J$40,MATCH($AB107,'[3]Table 37'!$B$38:$B$40,0))</f>
        <v>27872.159262000001</v>
      </c>
      <c r="K107" s="5">
        <f>INDEX('[3]Table 37'!K$38:K$40,MATCH($AB107,'[3]Table 37'!$B$38:$B$40,0))</f>
        <v>24532.763789000001</v>
      </c>
      <c r="L107" s="5">
        <f>INDEX('[3]Table 37'!L$38:L$40,MATCH($AB107,'[3]Table 37'!$B$38:$B$40,0))</f>
        <v>23304.541291000001</v>
      </c>
      <c r="M107" s="5">
        <f>INDEX('[3]Table 37'!M$38:M$40,MATCH($AB107,'[3]Table 37'!$B$38:$B$40,0))</f>
        <v>28933.927744000001</v>
      </c>
      <c r="N107" s="5">
        <f>INDEX('[3]Table 37'!N$38:N$40,MATCH($AB107,'[3]Table 37'!$B$38:$B$40,0))</f>
        <v>27650.675753</v>
      </c>
      <c r="O107" s="5">
        <f>INDEX('[3]Table 37'!O$38:O$40,MATCH($AB107,'[3]Table 37'!$B$38:$B$40,0))</f>
        <v>28568.010533000001</v>
      </c>
      <c r="P107" s="5">
        <f>INDEX('[3]Table 37'!P$38:P$40,MATCH($AB107,'[3]Table 37'!$B$38:$B$40,0))</f>
        <v>30201.928491999999</v>
      </c>
      <c r="Q107" s="5">
        <f>INDEX('[3]Table 37'!Q$38:Q$40,MATCH($AB107,'[3]Table 37'!$B$38:$B$40,0))</f>
        <v>29946.492933000001</v>
      </c>
      <c r="R107" s="5">
        <f>INDEX('[3]Table 37'!R$38:R$40,MATCH($AB107,'[3]Table 37'!$B$38:$B$40,0))</f>
        <v>27062.522785000001</v>
      </c>
      <c r="S107" s="5">
        <f>INDEX('[3]Table 37'!S$38:S$40,MATCH($AB107,'[3]Table 37'!$B$38:$B$40,0))</f>
        <v>25925.852827999999</v>
      </c>
      <c r="T107" s="5">
        <f>INDEX('[3]Table 37'!T$38:T$40,MATCH($AB107,'[3]Table 37'!$B$38:$B$40,0))</f>
        <v>26767.842331</v>
      </c>
      <c r="U107" s="5">
        <f>INDEX('[3]Table 37'!U$38:U$40,MATCH($AB107,'[3]Table 37'!$B$38:$B$40,0))</f>
        <v>28781.904916</v>
      </c>
      <c r="V107" s="5">
        <f>INDEX('[3]Table 37'!V$38:V$40,MATCH($AB107,'[3]Table 37'!$B$38:$B$40,0))</f>
        <v>29728.690553</v>
      </c>
      <c r="W107" s="5">
        <f>INDEX('[3]Table 37'!W$38:W$40,MATCH($AB107,'[3]Table 37'!$B$38:$B$40,0))</f>
        <v>27020.370829</v>
      </c>
      <c r="Z107" s="23" t="s">
        <v>32</v>
      </c>
      <c r="AB107" t="s">
        <v>3</v>
      </c>
    </row>
    <row r="108" spans="1:28" outlineLevel="1" x14ac:dyDescent="0.25">
      <c r="B108" s="8" t="s">
        <v>44</v>
      </c>
      <c r="C108" s="5">
        <f t="shared" ref="C108:W108" si="100">C106*C107/1000</f>
        <v>2725.6372479845404</v>
      </c>
      <c r="D108" s="5">
        <f t="shared" si="100"/>
        <v>4014.9993009456007</v>
      </c>
      <c r="E108" s="5">
        <f t="shared" si="100"/>
        <v>3844.3279818514338</v>
      </c>
      <c r="F108" s="5">
        <f t="shared" si="100"/>
        <v>4297.2973062953224</v>
      </c>
      <c r="G108" s="5">
        <f t="shared" si="100"/>
        <v>5929.8362653873901</v>
      </c>
      <c r="H108" s="5">
        <f t="shared" si="100"/>
        <v>5681.6262687336593</v>
      </c>
      <c r="I108" s="5">
        <f t="shared" si="100"/>
        <v>7960.9009339884451</v>
      </c>
      <c r="J108" s="5">
        <f t="shared" si="100"/>
        <v>8447.6055177640083</v>
      </c>
      <c r="K108" s="5">
        <f t="shared" si="100"/>
        <v>8532.8387045072468</v>
      </c>
      <c r="L108" s="5">
        <f t="shared" si="100"/>
        <v>8665.3741973151118</v>
      </c>
      <c r="M108" s="5">
        <f t="shared" si="100"/>
        <v>11247.341062286401</v>
      </c>
      <c r="N108" s="5">
        <f t="shared" si="100"/>
        <v>11014.231926071254</v>
      </c>
      <c r="O108" s="5">
        <f t="shared" si="100"/>
        <v>11703.599715106777</v>
      </c>
      <c r="P108" s="5">
        <f t="shared" si="100"/>
        <v>13145.751799284903</v>
      </c>
      <c r="Q108" s="5">
        <f t="shared" si="100"/>
        <v>13538.989133966899</v>
      </c>
      <c r="R108" s="5">
        <f t="shared" si="100"/>
        <v>12476.905504796401</v>
      </c>
      <c r="S108" s="5">
        <f t="shared" si="100"/>
        <v>11826.207396756339</v>
      </c>
      <c r="T108" s="5">
        <f t="shared" si="100"/>
        <v>12143.927637358755</v>
      </c>
      <c r="U108" s="5">
        <f t="shared" si="100"/>
        <v>13056.62334609424</v>
      </c>
      <c r="V108" s="5">
        <f t="shared" si="100"/>
        <v>13292.58940696289</v>
      </c>
      <c r="W108" s="5">
        <f t="shared" si="100"/>
        <v>11904.716040953308</v>
      </c>
    </row>
    <row r="109" spans="1:28" outlineLevel="1" x14ac:dyDescent="0.25">
      <c r="B109" s="8" t="s">
        <v>45</v>
      </c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8" outlineLevel="1" x14ac:dyDescent="0.25">
      <c r="B110" s="8" t="s">
        <v>47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8" outlineLevel="1" x14ac:dyDescent="0.25"/>
    <row r="112" spans="1:28" outlineLevel="1" x14ac:dyDescent="0.25">
      <c r="B112" s="9" t="s">
        <v>19</v>
      </c>
      <c r="C112" s="14"/>
    </row>
    <row r="113" spans="2:26" outlineLevel="1" x14ac:dyDescent="0.25">
      <c r="B113" s="4" t="s">
        <v>23</v>
      </c>
      <c r="C113" s="5">
        <f>IFERROR(INDEX('[3]Table 36'!C$14:C$17,MATCH(CAN!$B126,'[3]Table 36'!$B$14:$B$17,0))*1000,0)</f>
        <v>0</v>
      </c>
      <c r="D113" s="5">
        <f>IFERROR(INDEX('[3]Table 36'!D$14:D$17,MATCH(CAN!$B126,'[3]Table 36'!$B$14:$B$17,0))*1000,0)</f>
        <v>0</v>
      </c>
      <c r="E113" s="5">
        <f>IFERROR(INDEX('[3]Table 36'!E$14:E$17,MATCH(CAN!$B126,'[3]Table 36'!$B$14:$B$17,0))*1000,0)</f>
        <v>0</v>
      </c>
      <c r="F113" s="5">
        <f>IFERROR(INDEX('[3]Table 36'!F$14:F$17,MATCH(CAN!$B126,'[3]Table 36'!$B$14:$B$17,0))*1000,0)</f>
        <v>0</v>
      </c>
      <c r="G113" s="5">
        <f>IFERROR(INDEX('[3]Table 36'!G$14:G$17,MATCH(CAN!$B126,'[3]Table 36'!$B$14:$B$17,0))*1000,0)</f>
        <v>0</v>
      </c>
      <c r="H113" s="5">
        <f>IFERROR(INDEX('[3]Table 36'!H$14:H$17,MATCH(CAN!$B126,'[3]Table 36'!$B$14:$B$17,0))*1000,0)</f>
        <v>0</v>
      </c>
      <c r="I113" s="5">
        <f>IFERROR(INDEX('[3]Table 36'!I$14:I$17,MATCH(CAN!$B126,'[3]Table 36'!$B$14:$B$17,0))*1000,0)</f>
        <v>0</v>
      </c>
      <c r="J113" s="5">
        <f>IFERROR(INDEX('[3]Table 36'!J$14:J$17,MATCH(CAN!$B126,'[3]Table 36'!$B$14:$B$17,0))*1000,0)</f>
        <v>0</v>
      </c>
      <c r="K113" s="5">
        <f>IFERROR(INDEX('[3]Table 36'!K$14:K$17,MATCH(CAN!$B126,'[3]Table 36'!$B$14:$B$17,0))*1000,0)</f>
        <v>0</v>
      </c>
      <c r="L113" s="5">
        <f>IFERROR(INDEX('[3]Table 36'!L$14:L$17,MATCH(CAN!$B126,'[3]Table 36'!$B$14:$B$17,0))*1000,0)</f>
        <v>0</v>
      </c>
      <c r="M113" s="5">
        <f>IFERROR(INDEX('[3]Table 36'!M$14:M$17,MATCH(CAN!$B126,'[3]Table 36'!$B$14:$B$17,0))*1000,0)</f>
        <v>0</v>
      </c>
      <c r="N113" s="5">
        <f>IFERROR(INDEX('[3]Table 36'!N$14:N$17,MATCH(CAN!$B126,'[3]Table 36'!$B$14:$B$17,0))*1000,0)</f>
        <v>0</v>
      </c>
      <c r="O113" s="5">
        <f>IFERROR(INDEX('[3]Table 36'!O$14:O$17,MATCH(CAN!$B126,'[3]Table 36'!$B$14:$B$17,0))*1000,0)</f>
        <v>0</v>
      </c>
      <c r="P113" s="5">
        <f>IFERROR(INDEX('[3]Table 36'!P$14:P$17,MATCH(CAN!$B126,'[3]Table 36'!$B$14:$B$17,0))*1000,0)</f>
        <v>0</v>
      </c>
      <c r="Q113" s="5">
        <f>IFERROR(INDEX('[3]Table 36'!Q$14:Q$17,MATCH(CAN!$B126,'[3]Table 36'!$B$14:$B$17,0))*1000,0)</f>
        <v>0</v>
      </c>
      <c r="R113" s="5">
        <f>IFERROR(INDEX('[3]Table 36'!R$14:R$17,MATCH(CAN!$B126,'[3]Table 36'!$B$14:$B$17,0))*1000,0)</f>
        <v>0</v>
      </c>
      <c r="S113" s="5">
        <f>IFERROR(INDEX('[3]Table 36'!S$14:S$17,MATCH(CAN!$B126,'[3]Table 36'!$B$14:$B$17,0))*1000,0)</f>
        <v>0</v>
      </c>
      <c r="T113" s="5">
        <f>IFERROR(INDEX('[3]Table 36'!T$14:T$17,MATCH(CAN!$B126,'[3]Table 36'!$B$14:$B$17,0))*1000,0)</f>
        <v>0</v>
      </c>
      <c r="U113" s="5">
        <f>IFERROR(INDEX('[3]Table 36'!U$14:U$17,MATCH(CAN!$B126,'[3]Table 36'!$B$14:$B$17,0))*1000,0)</f>
        <v>0</v>
      </c>
      <c r="V113" s="5">
        <f>IFERROR(INDEX('[3]Table 36'!V$14:V$17,MATCH(CAN!$B126,'[3]Table 36'!$B$14:$B$17,0))*1000,0)</f>
        <v>0</v>
      </c>
      <c r="W113" s="5">
        <f>IFERROR(INDEX('[3]Table 36'!W$14:W$17,MATCH(CAN!$B126,'[3]Table 36'!$B$14:$B$17,0))*1000,0)</f>
        <v>0</v>
      </c>
      <c r="Z113" s="23" t="s">
        <v>32</v>
      </c>
    </row>
    <row r="114" spans="2:26" outlineLevel="1" x14ac:dyDescent="0.25">
      <c r="B114" s="4" t="s">
        <v>24</v>
      </c>
      <c r="C114" s="5">
        <f>IFERROR(INDEX('[3]Table 36'!C$14:C$17,MATCH(CAN!$B127,'[3]Table 36'!$B$14:$B$17,0))*1000,0)</f>
        <v>0</v>
      </c>
      <c r="D114" s="5">
        <f>IFERROR(INDEX('[3]Table 36'!D$14:D$17,MATCH(CAN!$B127,'[3]Table 36'!$B$14:$B$17,0))*1000,0)</f>
        <v>0</v>
      </c>
      <c r="E114" s="5">
        <f>IFERROR(INDEX('[3]Table 36'!E$14:E$17,MATCH(CAN!$B127,'[3]Table 36'!$B$14:$B$17,0))*1000,0)</f>
        <v>0</v>
      </c>
      <c r="F114" s="5">
        <f>IFERROR(INDEX('[3]Table 36'!F$14:F$17,MATCH(CAN!$B127,'[3]Table 36'!$B$14:$B$17,0))*1000,0)</f>
        <v>0</v>
      </c>
      <c r="G114" s="5">
        <f>IFERROR(INDEX('[3]Table 36'!G$14:G$17,MATCH(CAN!$B127,'[3]Table 36'!$B$14:$B$17,0))*1000,0)</f>
        <v>0</v>
      </c>
      <c r="H114" s="5">
        <f>IFERROR(INDEX('[3]Table 36'!H$14:H$17,MATCH(CAN!$B127,'[3]Table 36'!$B$14:$B$17,0))*1000,0)</f>
        <v>0</v>
      </c>
      <c r="I114" s="5">
        <f>IFERROR(INDEX('[3]Table 36'!I$14:I$17,MATCH(CAN!$B127,'[3]Table 36'!$B$14:$B$17,0))*1000,0)</f>
        <v>0</v>
      </c>
      <c r="J114" s="5">
        <f>IFERROR(INDEX('[3]Table 36'!J$14:J$17,MATCH(CAN!$B127,'[3]Table 36'!$B$14:$B$17,0))*1000,0)</f>
        <v>0</v>
      </c>
      <c r="K114" s="5">
        <f>IFERROR(INDEX('[3]Table 36'!K$14:K$17,MATCH(CAN!$B127,'[3]Table 36'!$B$14:$B$17,0))*1000,0)</f>
        <v>0</v>
      </c>
      <c r="L114" s="5">
        <f>IFERROR(INDEX('[3]Table 36'!L$14:L$17,MATCH(CAN!$B127,'[3]Table 36'!$B$14:$B$17,0))*1000,0)</f>
        <v>0</v>
      </c>
      <c r="M114" s="5">
        <f>IFERROR(INDEX('[3]Table 36'!M$14:M$17,MATCH(CAN!$B127,'[3]Table 36'!$B$14:$B$17,0))*1000,0)</f>
        <v>0</v>
      </c>
      <c r="N114" s="5">
        <f>IFERROR(INDEX('[3]Table 36'!N$14:N$17,MATCH(CAN!$B127,'[3]Table 36'!$B$14:$B$17,0))*1000,0)</f>
        <v>0</v>
      </c>
      <c r="O114" s="5">
        <f>IFERROR(INDEX('[3]Table 36'!O$14:O$17,MATCH(CAN!$B127,'[3]Table 36'!$B$14:$B$17,0))*1000,0)</f>
        <v>0</v>
      </c>
      <c r="P114" s="5">
        <f>IFERROR(INDEX('[3]Table 36'!P$14:P$17,MATCH(CAN!$B127,'[3]Table 36'!$B$14:$B$17,0))*1000,0)</f>
        <v>0</v>
      </c>
      <c r="Q114" s="5">
        <f>IFERROR(INDEX('[3]Table 36'!Q$14:Q$17,MATCH(CAN!$B127,'[3]Table 36'!$B$14:$B$17,0))*1000,0)</f>
        <v>0</v>
      </c>
      <c r="R114" s="5">
        <f>IFERROR(INDEX('[3]Table 36'!R$14:R$17,MATCH(CAN!$B127,'[3]Table 36'!$B$14:$B$17,0))*1000,0)</f>
        <v>0</v>
      </c>
      <c r="S114" s="5">
        <f>IFERROR(INDEX('[3]Table 36'!S$14:S$17,MATCH(CAN!$B127,'[3]Table 36'!$B$14:$B$17,0))*1000,0)</f>
        <v>0</v>
      </c>
      <c r="T114" s="5">
        <f>IFERROR(INDEX('[3]Table 36'!T$14:T$17,MATCH(CAN!$B127,'[3]Table 36'!$B$14:$B$17,0))*1000,0)</f>
        <v>0</v>
      </c>
      <c r="U114" s="5">
        <f>IFERROR(INDEX('[3]Table 36'!U$14:U$17,MATCH(CAN!$B127,'[3]Table 36'!$B$14:$B$17,0))*1000,0)</f>
        <v>0</v>
      </c>
      <c r="V114" s="5">
        <f>IFERROR(INDEX('[3]Table 36'!V$14:V$17,MATCH(CAN!$B127,'[3]Table 36'!$B$14:$B$17,0))*1000,0)</f>
        <v>0</v>
      </c>
      <c r="W114" s="5">
        <f>IFERROR(INDEX('[3]Table 36'!W$14:W$17,MATCH(CAN!$B127,'[3]Table 36'!$B$14:$B$17,0))*1000,0)</f>
        <v>0</v>
      </c>
      <c r="Z114" s="23" t="s">
        <v>32</v>
      </c>
    </row>
    <row r="115" spans="2:26" outlineLevel="1" x14ac:dyDescent="0.25">
      <c r="B115" s="4" t="s">
        <v>21</v>
      </c>
      <c r="C115" s="5">
        <f>IFERROR(INDEX('[3]Table 36'!C$14:C$17,MATCH(CAN!$B128,'[3]Table 36'!$B$14:$B$17,0))*1000,0)</f>
        <v>7420.9759999999997</v>
      </c>
      <c r="D115" s="5">
        <f>IFERROR(INDEX('[3]Table 36'!D$14:D$17,MATCH(CAN!$B128,'[3]Table 36'!$B$14:$B$17,0))*1000,0)</f>
        <v>13215.958000000001</v>
      </c>
      <c r="E115" s="5">
        <f>IFERROR(INDEX('[3]Table 36'!E$14:E$17,MATCH(CAN!$B128,'[3]Table 36'!$B$14:$B$17,0))*1000,0)</f>
        <v>15237.026</v>
      </c>
      <c r="F115" s="5">
        <f>IFERROR(INDEX('[3]Table 36'!F$14:F$17,MATCH(CAN!$B128,'[3]Table 36'!$B$14:$B$17,0))*1000,0)</f>
        <v>15829.507</v>
      </c>
      <c r="G115" s="5">
        <f>IFERROR(INDEX('[3]Table 36'!G$14:G$17,MATCH(CAN!$B128,'[3]Table 36'!$B$14:$B$17,0))*1000,0)</f>
        <v>21142.195</v>
      </c>
      <c r="H115" s="5">
        <f>IFERROR(INDEX('[3]Table 36'!H$14:H$17,MATCH(CAN!$B128,'[3]Table 36'!$B$14:$B$17,0))*1000,0)</f>
        <v>22528.448999999997</v>
      </c>
      <c r="I115" s="5">
        <f>IFERROR(INDEX('[3]Table 36'!I$14:I$17,MATCH(CAN!$B128,'[3]Table 36'!$B$14:$B$17,0))*1000,0)</f>
        <v>30742.008999999998</v>
      </c>
      <c r="J115" s="5">
        <f>IFERROR(INDEX('[3]Table 36'!J$14:J$17,MATCH(CAN!$B128,'[3]Table 36'!$B$14:$B$17,0))*1000,0)</f>
        <v>34454.824999999997</v>
      </c>
      <c r="K115" s="5">
        <f>IFERROR(INDEX('[3]Table 36'!K$14:K$17,MATCH(CAN!$B128,'[3]Table 36'!$B$14:$B$17,0))*1000,0)</f>
        <v>35841.72</v>
      </c>
      <c r="L115" s="5">
        <f>IFERROR(INDEX('[3]Table 36'!L$14:L$17,MATCH(CAN!$B128,'[3]Table 36'!$B$14:$B$17,0))*1000,0)</f>
        <v>41670.892</v>
      </c>
      <c r="M115" s="5">
        <f>IFERROR(INDEX('[3]Table 36'!M$14:M$17,MATCH(CAN!$B128,'[3]Table 36'!$B$14:$B$17,0))*1000,0)</f>
        <v>53815.148999999998</v>
      </c>
      <c r="N115" s="5">
        <f>IFERROR(INDEX('[3]Table 36'!N$14:N$17,MATCH(CAN!$B128,'[3]Table 36'!$B$14:$B$17,0))*1000,0)</f>
        <v>52679.964</v>
      </c>
      <c r="O115" s="5">
        <f>IFERROR(INDEX('[3]Table 36'!O$14:O$17,MATCH(CAN!$B128,'[3]Table 36'!$B$14:$B$17,0))*1000,0)</f>
        <v>51824.133000000002</v>
      </c>
      <c r="P115" s="5">
        <f>IFERROR(INDEX('[3]Table 36'!P$14:P$17,MATCH(CAN!$B128,'[3]Table 36'!$B$14:$B$17,0))*1000,0)</f>
        <v>56155.490999999995</v>
      </c>
      <c r="Q115" s="5">
        <f>IFERROR(INDEX('[3]Table 36'!Q$14:Q$17,MATCH(CAN!$B128,'[3]Table 36'!$B$14:$B$17,0))*1000,0)</f>
        <v>57026.352000000006</v>
      </c>
      <c r="R115" s="5">
        <f>IFERROR(INDEX('[3]Table 36'!R$14:R$17,MATCH(CAN!$B128,'[3]Table 36'!$B$14:$B$17,0))*1000,0)</f>
        <v>49356.820999999996</v>
      </c>
      <c r="S115" s="5">
        <f>IFERROR(INDEX('[3]Table 36'!S$14:S$17,MATCH(CAN!$B128,'[3]Table 36'!$B$14:$B$17,0))*1000,0)</f>
        <v>41878.601000000002</v>
      </c>
      <c r="T115" s="5">
        <f>IFERROR(INDEX('[3]Table 36'!T$14:T$17,MATCH(CAN!$B128,'[3]Table 36'!$B$14:$B$17,0))*1000,0)</f>
        <v>42502.409</v>
      </c>
      <c r="U115" s="5">
        <f>IFERROR(INDEX('[3]Table 36'!U$14:U$17,MATCH(CAN!$B128,'[3]Table 36'!$B$14:$B$17,0))*1000,0)</f>
        <v>47430.908000000003</v>
      </c>
      <c r="V115" s="5">
        <f>IFERROR(INDEX('[3]Table 36'!V$14:V$17,MATCH(CAN!$B128,'[3]Table 36'!$B$14:$B$17,0))*1000,0)</f>
        <v>46064.135999999999</v>
      </c>
      <c r="W115" s="5">
        <f>IFERROR(INDEX('[3]Table 36'!W$14:W$17,MATCH(CAN!$B128,'[3]Table 36'!$B$14:$B$17,0))*1000,0)</f>
        <v>45437.724000000002</v>
      </c>
      <c r="Z115" s="23" t="s">
        <v>32</v>
      </c>
    </row>
    <row r="116" spans="2:26" outlineLevel="1" x14ac:dyDescent="0.25">
      <c r="B116" s="4" t="s">
        <v>26</v>
      </c>
      <c r="C116" s="5">
        <f>IFERROR(INDEX('[3]Table 36'!C$14:C$17,MATCH(CAN!$B129,'[3]Table 36'!$B$14:$B$17,0))*1000,0)</f>
        <v>0</v>
      </c>
      <c r="D116" s="5">
        <f>IFERROR(INDEX('[3]Table 36'!D$14:D$17,MATCH(CAN!$B129,'[3]Table 36'!$B$14:$B$17,0))*1000,0)</f>
        <v>0</v>
      </c>
      <c r="E116" s="5">
        <f>IFERROR(INDEX('[3]Table 36'!E$14:E$17,MATCH(CAN!$B129,'[3]Table 36'!$B$14:$B$17,0))*1000,0)</f>
        <v>0</v>
      </c>
      <c r="F116" s="5">
        <f>IFERROR(INDEX('[3]Table 36'!F$14:F$17,MATCH(CAN!$B129,'[3]Table 36'!$B$14:$B$17,0))*1000,0)</f>
        <v>0</v>
      </c>
      <c r="G116" s="5">
        <f>IFERROR(INDEX('[3]Table 36'!G$14:G$17,MATCH(CAN!$B129,'[3]Table 36'!$B$14:$B$17,0))*1000,0)</f>
        <v>0</v>
      </c>
      <c r="H116" s="5">
        <f>IFERROR(INDEX('[3]Table 36'!H$14:H$17,MATCH(CAN!$B129,'[3]Table 36'!$B$14:$B$17,0))*1000,0)</f>
        <v>0</v>
      </c>
      <c r="I116" s="5">
        <f>IFERROR(INDEX('[3]Table 36'!I$14:I$17,MATCH(CAN!$B129,'[3]Table 36'!$B$14:$B$17,0))*1000,0)</f>
        <v>0</v>
      </c>
      <c r="J116" s="5">
        <f>IFERROR(INDEX('[3]Table 36'!J$14:J$17,MATCH(CAN!$B129,'[3]Table 36'!$B$14:$B$17,0))*1000,0)</f>
        <v>0</v>
      </c>
      <c r="K116" s="5">
        <f>IFERROR(INDEX('[3]Table 36'!K$14:K$17,MATCH(CAN!$B129,'[3]Table 36'!$B$14:$B$17,0))*1000,0)</f>
        <v>0</v>
      </c>
      <c r="L116" s="5">
        <f>IFERROR(INDEX('[3]Table 36'!L$14:L$17,MATCH(CAN!$B129,'[3]Table 36'!$B$14:$B$17,0))*1000,0)</f>
        <v>0</v>
      </c>
      <c r="M116" s="5">
        <f>IFERROR(INDEX('[3]Table 36'!M$14:M$17,MATCH(CAN!$B129,'[3]Table 36'!$B$14:$B$17,0))*1000,0)</f>
        <v>0</v>
      </c>
      <c r="N116" s="5">
        <f>IFERROR(INDEX('[3]Table 36'!N$14:N$17,MATCH(CAN!$B129,'[3]Table 36'!$B$14:$B$17,0))*1000,0)</f>
        <v>0</v>
      </c>
      <c r="O116" s="5">
        <f>IFERROR(INDEX('[3]Table 36'!O$14:O$17,MATCH(CAN!$B129,'[3]Table 36'!$B$14:$B$17,0))*1000,0)</f>
        <v>0</v>
      </c>
      <c r="P116" s="5">
        <f>IFERROR(INDEX('[3]Table 36'!P$14:P$17,MATCH(CAN!$B129,'[3]Table 36'!$B$14:$B$17,0))*1000,0)</f>
        <v>0</v>
      </c>
      <c r="Q116" s="5">
        <f>IFERROR(INDEX('[3]Table 36'!Q$14:Q$17,MATCH(CAN!$B129,'[3]Table 36'!$B$14:$B$17,0))*1000,0)</f>
        <v>0</v>
      </c>
      <c r="R116" s="5">
        <f>IFERROR(INDEX('[3]Table 36'!R$14:R$17,MATCH(CAN!$B129,'[3]Table 36'!$B$14:$B$17,0))*1000,0)</f>
        <v>0</v>
      </c>
      <c r="S116" s="5">
        <f>IFERROR(INDEX('[3]Table 36'!S$14:S$17,MATCH(CAN!$B129,'[3]Table 36'!$B$14:$B$17,0))*1000,0)</f>
        <v>0</v>
      </c>
      <c r="T116" s="5">
        <f>IFERROR(INDEX('[3]Table 36'!T$14:T$17,MATCH(CAN!$B129,'[3]Table 36'!$B$14:$B$17,0))*1000,0)</f>
        <v>0</v>
      </c>
      <c r="U116" s="5">
        <f>IFERROR(INDEX('[3]Table 36'!U$14:U$17,MATCH(CAN!$B129,'[3]Table 36'!$B$14:$B$17,0))*1000,0)</f>
        <v>0</v>
      </c>
      <c r="V116" s="5">
        <f>IFERROR(INDEX('[3]Table 36'!V$14:V$17,MATCH(CAN!$B129,'[3]Table 36'!$B$14:$B$17,0))*1000,0)</f>
        <v>0</v>
      </c>
      <c r="W116" s="5">
        <f>IFERROR(INDEX('[3]Table 36'!W$14:W$17,MATCH(CAN!$B129,'[3]Table 36'!$B$14:$B$17,0))*1000,0)</f>
        <v>0</v>
      </c>
      <c r="Z116" s="23" t="s">
        <v>32</v>
      </c>
    </row>
    <row r="117" spans="2:26" outlineLevel="1" x14ac:dyDescent="0.25">
      <c r="B117" s="4" t="s">
        <v>25</v>
      </c>
      <c r="C117" s="5">
        <f>IFERROR(INDEX('[3]Table 36'!C$14:C$17,MATCH(CAN!$B130,'[3]Table 36'!$B$14:$B$17,0))*1000,0)</f>
        <v>17740.863000000001</v>
      </c>
      <c r="D117" s="5">
        <f>IFERROR(INDEX('[3]Table 36'!D$14:D$17,MATCH(CAN!$B130,'[3]Table 36'!$B$14:$B$17,0))*1000,0)</f>
        <v>24212.671000000002</v>
      </c>
      <c r="E117" s="5">
        <f>IFERROR(INDEX('[3]Table 36'!E$14:E$17,MATCH(CAN!$B130,'[3]Table 36'!$B$14:$B$17,0))*1000,0)</f>
        <v>20792.580000000002</v>
      </c>
      <c r="F117" s="5">
        <f>IFERROR(INDEX('[3]Table 36'!F$14:F$17,MATCH(CAN!$B130,'[3]Table 36'!$B$14:$B$17,0))*1000,0)</f>
        <v>24083.435000000001</v>
      </c>
      <c r="G117" s="5">
        <f>IFERROR(INDEX('[3]Table 36'!G$14:G$17,MATCH(CAN!$B130,'[3]Table 36'!$B$14:$B$17,0))*1000,0)</f>
        <v>33666.807000000001</v>
      </c>
      <c r="H117" s="5">
        <f>IFERROR(INDEX('[3]Table 36'!H$14:H$17,MATCH(CAN!$B130,'[3]Table 36'!$B$14:$B$17,0))*1000,0)</f>
        <v>30067.111000000001</v>
      </c>
      <c r="I117" s="5">
        <f>IFERROR(INDEX('[3]Table 36'!I$14:I$17,MATCH(CAN!$B130,'[3]Table 36'!$B$14:$B$17,0))*1000,0)</f>
        <v>36211.446000000004</v>
      </c>
      <c r="J117" s="5">
        <f>IFERROR(INDEX('[3]Table 36'!J$14:J$17,MATCH(CAN!$B130,'[3]Table 36'!$B$14:$B$17,0))*1000,0)</f>
        <v>35423.046000000002</v>
      </c>
      <c r="K117" s="5">
        <f>IFERROR(INDEX('[3]Table 36'!K$14:K$17,MATCH(CAN!$B130,'[3]Table 36'!$B$14:$B$17,0))*1000,0)</f>
        <v>36308.155999999995</v>
      </c>
      <c r="L117" s="5">
        <f>IFERROR(INDEX('[3]Table 36'!L$14:L$17,MATCH(CAN!$B130,'[3]Table 36'!$B$14:$B$17,0))*1000,0)</f>
        <v>36643.544000000002</v>
      </c>
      <c r="M117" s="5">
        <f>IFERROR(INDEX('[3]Table 36'!M$14:M$17,MATCH(CAN!$B130,'[3]Table 36'!$B$14:$B$17,0))*1000,0)</f>
        <v>41332.949999999997</v>
      </c>
      <c r="N117" s="5">
        <f>IFERROR(INDEX('[3]Table 36'!N$14:N$17,MATCH(CAN!$B130,'[3]Table 36'!$B$14:$B$17,0))*1000,0)</f>
        <v>37662.584000000003</v>
      </c>
      <c r="O117" s="5">
        <f>IFERROR(INDEX('[3]Table 36'!O$14:O$17,MATCH(CAN!$B130,'[3]Table 36'!$B$14:$B$17,0))*1000,0)</f>
        <v>41769.267999999996</v>
      </c>
      <c r="P117" s="5">
        <f>IFERROR(INDEX('[3]Table 36'!P$14:P$17,MATCH(CAN!$B130,'[3]Table 36'!$B$14:$B$17,0))*1000,0)</f>
        <v>47990.712</v>
      </c>
      <c r="Q117" s="5">
        <f>IFERROR(INDEX('[3]Table 36'!Q$14:Q$17,MATCH(CAN!$B130,'[3]Table 36'!$B$14:$B$17,0))*1000,0)</f>
        <v>48319.470999999998</v>
      </c>
      <c r="R117" s="5">
        <f>IFERROR(INDEX('[3]Table 36'!R$14:R$17,MATCH(CAN!$B130,'[3]Table 36'!$B$14:$B$17,0))*1000,0)</f>
        <v>47908.61</v>
      </c>
      <c r="S117" s="5">
        <f>IFERROR(INDEX('[3]Table 36'!S$14:S$17,MATCH(CAN!$B130,'[3]Table 36'!$B$14:$B$17,0))*1000,0)</f>
        <v>48517.164000000004</v>
      </c>
      <c r="T117" s="5">
        <f>IFERROR(INDEX('[3]Table 36'!T$14:T$17,MATCH(CAN!$B130,'[3]Table 36'!$B$14:$B$17,0))*1000,0)</f>
        <v>48870.507000000005</v>
      </c>
      <c r="U117" s="5">
        <f>IFERROR(INDEX('[3]Table 36'!U$14:U$17,MATCH(CAN!$B130,'[3]Table 36'!$B$14:$B$17,0))*1000,0)</f>
        <v>49280.938000000002</v>
      </c>
      <c r="V117" s="5">
        <f>IFERROR(INDEX('[3]Table 36'!V$14:V$17,MATCH(CAN!$B130,'[3]Table 36'!$B$14:$B$17,0))*1000,0)</f>
        <v>50601.011999999995</v>
      </c>
      <c r="W117" s="5">
        <f>IFERROR(INDEX('[3]Table 36'!W$14:W$17,MATCH(CAN!$B130,'[3]Table 36'!$B$14:$B$17,0))*1000,0)</f>
        <v>40176.32</v>
      </c>
      <c r="Z117" s="23" t="s">
        <v>32</v>
      </c>
    </row>
    <row r="118" spans="2:26" outlineLevel="1" x14ac:dyDescent="0.25">
      <c r="B118" s="4" t="s">
        <v>0</v>
      </c>
      <c r="C118" s="5">
        <f>IFERROR(INDEX('[3]Table 36'!C$14:C$17,MATCH(CAN!$B131,'[3]Table 36'!$B$14:$B$17,0))*1000,0)</f>
        <v>0</v>
      </c>
      <c r="D118" s="5">
        <f>IFERROR(INDEX('[3]Table 36'!D$14:D$17,MATCH(CAN!$B131,'[3]Table 36'!$B$14:$B$17,0))*1000,0)</f>
        <v>0</v>
      </c>
      <c r="E118" s="5">
        <f>IFERROR(INDEX('[3]Table 36'!E$14:E$17,MATCH(CAN!$B131,'[3]Table 36'!$B$14:$B$17,0))*1000,0)</f>
        <v>0</v>
      </c>
      <c r="F118" s="5">
        <f>IFERROR(INDEX('[3]Table 36'!F$14:F$17,MATCH(CAN!$B131,'[3]Table 36'!$B$14:$B$17,0))*1000,0)</f>
        <v>0</v>
      </c>
      <c r="G118" s="5">
        <f>IFERROR(INDEX('[3]Table 36'!G$14:G$17,MATCH(CAN!$B131,'[3]Table 36'!$B$14:$B$17,0))*1000,0)</f>
        <v>0</v>
      </c>
      <c r="H118" s="5">
        <f>IFERROR(INDEX('[3]Table 36'!H$14:H$17,MATCH(CAN!$B131,'[3]Table 36'!$B$14:$B$17,0))*1000,0)</f>
        <v>0</v>
      </c>
      <c r="I118" s="5">
        <f>IFERROR(INDEX('[3]Table 36'!I$14:I$17,MATCH(CAN!$B131,'[3]Table 36'!$B$14:$B$17,0))*1000,0)</f>
        <v>0</v>
      </c>
      <c r="J118" s="5">
        <f>IFERROR(INDEX('[3]Table 36'!J$14:J$17,MATCH(CAN!$B131,'[3]Table 36'!$B$14:$B$17,0))*1000,0)</f>
        <v>0</v>
      </c>
      <c r="K118" s="5">
        <f>IFERROR(INDEX('[3]Table 36'!K$14:K$17,MATCH(CAN!$B131,'[3]Table 36'!$B$14:$B$17,0))*1000,0)</f>
        <v>0</v>
      </c>
      <c r="L118" s="5">
        <f>IFERROR(INDEX('[3]Table 36'!L$14:L$17,MATCH(CAN!$B131,'[3]Table 36'!$B$14:$B$17,0))*1000,0)</f>
        <v>0</v>
      </c>
      <c r="M118" s="5">
        <f>IFERROR(INDEX('[3]Table 36'!M$14:M$17,MATCH(CAN!$B131,'[3]Table 36'!$B$14:$B$17,0))*1000,0)</f>
        <v>0</v>
      </c>
      <c r="N118" s="5">
        <f>IFERROR(INDEX('[3]Table 36'!N$14:N$17,MATCH(CAN!$B131,'[3]Table 36'!$B$14:$B$17,0))*1000,0)</f>
        <v>1507.925</v>
      </c>
      <c r="O118" s="5">
        <f>IFERROR(INDEX('[3]Table 36'!O$14:O$17,MATCH(CAN!$B131,'[3]Table 36'!$B$14:$B$17,0))*1000,0)</f>
        <v>2310.058</v>
      </c>
      <c r="P118" s="5">
        <f>IFERROR(INDEX('[3]Table 36'!P$14:P$17,MATCH(CAN!$B131,'[3]Table 36'!$B$14:$B$17,0))*1000,0)</f>
        <v>1862.6370000000002</v>
      </c>
      <c r="Q118" s="5">
        <f>IFERROR(INDEX('[3]Table 36'!Q$14:Q$17,MATCH(CAN!$B131,'[3]Table 36'!$B$14:$B$17,0))*1000,0)</f>
        <v>2165.9540000000002</v>
      </c>
      <c r="R118" s="5">
        <f>IFERROR(INDEX('[3]Table 36'!R$14:R$17,MATCH(CAN!$B131,'[3]Table 36'!$B$14:$B$17,0))*1000,0)</f>
        <v>0</v>
      </c>
      <c r="S118" s="5">
        <f>IFERROR(INDEX('[3]Table 36'!S$14:S$17,MATCH(CAN!$B131,'[3]Table 36'!$B$14:$B$17,0))*1000,0)</f>
        <v>0</v>
      </c>
      <c r="T118" s="5">
        <f>IFERROR(INDEX('[3]Table 36'!T$14:T$17,MATCH(CAN!$B131,'[3]Table 36'!$B$14:$B$17,0))*1000,0)</f>
        <v>0</v>
      </c>
      <c r="U118" s="5">
        <f>IFERROR(INDEX('[3]Table 36'!U$14:U$17,MATCH(CAN!$B131,'[3]Table 36'!$B$14:$B$17,0))*1000,0)</f>
        <v>0</v>
      </c>
      <c r="V118" s="5">
        <f>IFERROR(INDEX('[3]Table 36'!V$14:V$17,MATCH(CAN!$B131,'[3]Table 36'!$B$14:$B$17,0))*1000,0)</f>
        <v>0</v>
      </c>
      <c r="W118" s="5">
        <f>IFERROR(INDEX('[3]Table 36'!W$14:W$17,MATCH(CAN!$B131,'[3]Table 36'!$B$14:$B$17,0))*1000,0)</f>
        <v>0</v>
      </c>
      <c r="Z118" s="23" t="s">
        <v>32</v>
      </c>
    </row>
    <row r="119" spans="2:26" outlineLevel="1" x14ac:dyDescent="0.25">
      <c r="B119" s="4" t="s">
        <v>27</v>
      </c>
      <c r="C119" s="5">
        <f>IFERROR(INDEX('[3]Table 36'!C$14:C$17,MATCH(CAN!$B132,'[3]Table 36'!$B$14:$B$17,0))*1000,0)</f>
        <v>0</v>
      </c>
      <c r="D119" s="5">
        <f>IFERROR(INDEX('[3]Table 36'!D$14:D$17,MATCH(CAN!$B132,'[3]Table 36'!$B$14:$B$17,0))*1000,0)</f>
        <v>0</v>
      </c>
      <c r="E119" s="5">
        <f>IFERROR(INDEX('[3]Table 36'!E$14:E$17,MATCH(CAN!$B132,'[3]Table 36'!$B$14:$B$17,0))*1000,0)</f>
        <v>0</v>
      </c>
      <c r="F119" s="5">
        <f>IFERROR(INDEX('[3]Table 36'!F$14:F$17,MATCH(CAN!$B132,'[3]Table 36'!$B$14:$B$17,0))*1000,0)</f>
        <v>0</v>
      </c>
      <c r="G119" s="5">
        <f>IFERROR(INDEX('[3]Table 36'!G$14:G$17,MATCH(CAN!$B132,'[3]Table 36'!$B$14:$B$17,0))*1000,0)</f>
        <v>0</v>
      </c>
      <c r="H119" s="5">
        <f>IFERROR(INDEX('[3]Table 36'!H$14:H$17,MATCH(CAN!$B132,'[3]Table 36'!$B$14:$B$17,0))*1000,0)</f>
        <v>0</v>
      </c>
      <c r="I119" s="5">
        <f>IFERROR(INDEX('[3]Table 36'!I$14:I$17,MATCH(CAN!$B132,'[3]Table 36'!$B$14:$B$17,0))*1000,0)</f>
        <v>0</v>
      </c>
      <c r="J119" s="5">
        <f>IFERROR(INDEX('[3]Table 36'!J$14:J$17,MATCH(CAN!$B132,'[3]Table 36'!$B$14:$B$17,0))*1000,0)</f>
        <v>0</v>
      </c>
      <c r="K119" s="5">
        <f>IFERROR(INDEX('[3]Table 36'!K$14:K$17,MATCH(CAN!$B132,'[3]Table 36'!$B$14:$B$17,0))*1000,0)</f>
        <v>0</v>
      </c>
      <c r="L119" s="5">
        <f>IFERROR(INDEX('[3]Table 36'!L$14:L$17,MATCH(CAN!$B132,'[3]Table 36'!$B$14:$B$17,0))*1000,0)</f>
        <v>0</v>
      </c>
      <c r="M119" s="5">
        <f>IFERROR(INDEX('[3]Table 36'!M$14:M$17,MATCH(CAN!$B132,'[3]Table 36'!$B$14:$B$17,0))*1000,0)</f>
        <v>0</v>
      </c>
      <c r="N119" s="5">
        <f>IFERROR(INDEX('[3]Table 36'!N$14:N$17,MATCH(CAN!$B132,'[3]Table 36'!$B$14:$B$17,0))*1000,0)</f>
        <v>0</v>
      </c>
      <c r="O119" s="5">
        <f>IFERROR(INDEX('[3]Table 36'!O$14:O$17,MATCH(CAN!$B132,'[3]Table 36'!$B$14:$B$17,0))*1000,0)</f>
        <v>0</v>
      </c>
      <c r="P119" s="5">
        <f>IFERROR(INDEX('[3]Table 36'!P$14:P$17,MATCH(CAN!$B132,'[3]Table 36'!$B$14:$B$17,0))*1000,0)</f>
        <v>0</v>
      </c>
      <c r="Q119" s="5">
        <f>IFERROR(INDEX('[3]Table 36'!Q$14:Q$17,MATCH(CAN!$B132,'[3]Table 36'!$B$14:$B$17,0))*1000,0)</f>
        <v>0</v>
      </c>
      <c r="R119" s="5">
        <f>IFERROR(INDEX('[3]Table 36'!R$14:R$17,MATCH(CAN!$B132,'[3]Table 36'!$B$14:$B$17,0))*1000,0)</f>
        <v>0</v>
      </c>
      <c r="S119" s="5">
        <f>IFERROR(INDEX('[3]Table 36'!S$14:S$17,MATCH(CAN!$B132,'[3]Table 36'!$B$14:$B$17,0))*1000,0)</f>
        <v>0</v>
      </c>
      <c r="T119" s="5">
        <f>IFERROR(INDEX('[3]Table 36'!T$14:T$17,MATCH(CAN!$B132,'[3]Table 36'!$B$14:$B$17,0))*1000,0)</f>
        <v>0</v>
      </c>
      <c r="U119" s="5">
        <f>IFERROR(INDEX('[3]Table 36'!U$14:U$17,MATCH(CAN!$B132,'[3]Table 36'!$B$14:$B$17,0))*1000,0)</f>
        <v>0</v>
      </c>
      <c r="V119" s="5">
        <f>IFERROR(INDEX('[3]Table 36'!V$14:V$17,MATCH(CAN!$B132,'[3]Table 36'!$B$14:$B$17,0))*1000,0)</f>
        <v>0</v>
      </c>
      <c r="W119" s="5">
        <f>IFERROR(INDEX('[3]Table 36'!W$14:W$17,MATCH(CAN!$B132,'[3]Table 36'!$B$14:$B$17,0))*1000,0)</f>
        <v>0</v>
      </c>
      <c r="Z119" s="23" t="s">
        <v>32</v>
      </c>
    </row>
    <row r="120" spans="2:26" outlineLevel="1" x14ac:dyDescent="0.25">
      <c r="B120" s="4" t="s">
        <v>28</v>
      </c>
      <c r="C120" s="5">
        <f>IFERROR(INDEX('[3]Table 36'!C$14:C$17,MATCH(CAN!$B133,'[3]Table 36'!$B$14:$B$17,0))*1000,0)</f>
        <v>0</v>
      </c>
      <c r="D120" s="5">
        <f>IFERROR(INDEX('[3]Table 36'!D$14:D$17,MATCH(CAN!$B133,'[3]Table 36'!$B$14:$B$17,0))*1000,0)</f>
        <v>0</v>
      </c>
      <c r="E120" s="5">
        <f>IFERROR(INDEX('[3]Table 36'!E$14:E$17,MATCH(CAN!$B133,'[3]Table 36'!$B$14:$B$17,0))*1000,0)</f>
        <v>0</v>
      </c>
      <c r="F120" s="5">
        <f>IFERROR(INDEX('[3]Table 36'!F$14:F$17,MATCH(CAN!$B133,'[3]Table 36'!$B$14:$B$17,0))*1000,0)</f>
        <v>0</v>
      </c>
      <c r="G120" s="5">
        <f>IFERROR(INDEX('[3]Table 36'!G$14:G$17,MATCH(CAN!$B133,'[3]Table 36'!$B$14:$B$17,0))*1000,0)</f>
        <v>0</v>
      </c>
      <c r="H120" s="5">
        <f>IFERROR(INDEX('[3]Table 36'!H$14:H$17,MATCH(CAN!$B133,'[3]Table 36'!$B$14:$B$17,0))*1000,0)</f>
        <v>0</v>
      </c>
      <c r="I120" s="5">
        <f>IFERROR(INDEX('[3]Table 36'!I$14:I$17,MATCH(CAN!$B133,'[3]Table 36'!$B$14:$B$17,0))*1000,0)</f>
        <v>0</v>
      </c>
      <c r="J120" s="5">
        <f>IFERROR(INDEX('[3]Table 36'!J$14:J$17,MATCH(CAN!$B133,'[3]Table 36'!$B$14:$B$17,0))*1000,0)</f>
        <v>0</v>
      </c>
      <c r="K120" s="5">
        <f>IFERROR(INDEX('[3]Table 36'!K$14:K$17,MATCH(CAN!$B133,'[3]Table 36'!$B$14:$B$17,0))*1000,0)</f>
        <v>0</v>
      </c>
      <c r="L120" s="5">
        <f>IFERROR(INDEX('[3]Table 36'!L$14:L$17,MATCH(CAN!$B133,'[3]Table 36'!$B$14:$B$17,0))*1000,0)</f>
        <v>0</v>
      </c>
      <c r="M120" s="5">
        <f>IFERROR(INDEX('[3]Table 36'!M$14:M$17,MATCH(CAN!$B133,'[3]Table 36'!$B$14:$B$17,0))*1000,0)</f>
        <v>0</v>
      </c>
      <c r="N120" s="5">
        <f>IFERROR(INDEX('[3]Table 36'!N$14:N$17,MATCH(CAN!$B133,'[3]Table 36'!$B$14:$B$17,0))*1000,0)</f>
        <v>0</v>
      </c>
      <c r="O120" s="5">
        <f>IFERROR(INDEX('[3]Table 36'!O$14:O$17,MATCH(CAN!$B133,'[3]Table 36'!$B$14:$B$17,0))*1000,0)</f>
        <v>0</v>
      </c>
      <c r="P120" s="5">
        <f>IFERROR(INDEX('[3]Table 36'!P$14:P$17,MATCH(CAN!$B133,'[3]Table 36'!$B$14:$B$17,0))*1000,0)</f>
        <v>0</v>
      </c>
      <c r="Q120" s="5">
        <f>IFERROR(INDEX('[3]Table 36'!Q$14:Q$17,MATCH(CAN!$B133,'[3]Table 36'!$B$14:$B$17,0))*1000,0)</f>
        <v>0</v>
      </c>
      <c r="R120" s="5">
        <f>IFERROR(INDEX('[3]Table 36'!R$14:R$17,MATCH(CAN!$B133,'[3]Table 36'!$B$14:$B$17,0))*1000,0)</f>
        <v>0</v>
      </c>
      <c r="S120" s="5">
        <f>IFERROR(INDEX('[3]Table 36'!S$14:S$17,MATCH(CAN!$B133,'[3]Table 36'!$B$14:$B$17,0))*1000,0)</f>
        <v>0</v>
      </c>
      <c r="T120" s="5">
        <f>IFERROR(INDEX('[3]Table 36'!T$14:T$17,MATCH(CAN!$B133,'[3]Table 36'!$B$14:$B$17,0))*1000,0)</f>
        <v>0</v>
      </c>
      <c r="U120" s="5">
        <f>IFERROR(INDEX('[3]Table 36'!U$14:U$17,MATCH(CAN!$B133,'[3]Table 36'!$B$14:$B$17,0))*1000,0)</f>
        <v>0</v>
      </c>
      <c r="V120" s="5">
        <f>IFERROR(INDEX('[3]Table 36'!V$14:V$17,MATCH(CAN!$B133,'[3]Table 36'!$B$14:$B$17,0))*1000,0)</f>
        <v>0</v>
      </c>
      <c r="W120" s="5">
        <f>IFERROR(INDEX('[3]Table 36'!W$14:W$17,MATCH(CAN!$B133,'[3]Table 36'!$B$14:$B$17,0))*1000,0)</f>
        <v>0</v>
      </c>
      <c r="Z120" s="23" t="s">
        <v>32</v>
      </c>
    </row>
    <row r="121" spans="2:26" outlineLevel="1" x14ac:dyDescent="0.25">
      <c r="B121" s="4" t="s">
        <v>22</v>
      </c>
      <c r="C121" s="5">
        <f>IFERROR(INDEX('[3]Table 36'!C$14:C$17,MATCH(CAN!$B134,'[3]Table 36'!$B$14:$B$17,0))*1000,0)</f>
        <v>0</v>
      </c>
      <c r="D121" s="5">
        <f>IFERROR(INDEX('[3]Table 36'!D$14:D$17,MATCH(CAN!$B134,'[3]Table 36'!$B$14:$B$17,0))*1000,0)</f>
        <v>0</v>
      </c>
      <c r="E121" s="5">
        <f>IFERROR(INDEX('[3]Table 36'!E$14:E$17,MATCH(CAN!$B134,'[3]Table 36'!$B$14:$B$17,0))*1000,0)</f>
        <v>0</v>
      </c>
      <c r="F121" s="5">
        <f>IFERROR(INDEX('[3]Table 36'!F$14:F$17,MATCH(CAN!$B134,'[3]Table 36'!$B$14:$B$17,0))*1000,0)</f>
        <v>0</v>
      </c>
      <c r="G121" s="5">
        <f>IFERROR(INDEX('[3]Table 36'!G$14:G$17,MATCH(CAN!$B134,'[3]Table 36'!$B$14:$B$17,0))*1000,0)</f>
        <v>0</v>
      </c>
      <c r="H121" s="5">
        <f>IFERROR(INDEX('[3]Table 36'!H$14:H$17,MATCH(CAN!$B134,'[3]Table 36'!$B$14:$B$17,0))*1000,0)</f>
        <v>0</v>
      </c>
      <c r="I121" s="5">
        <f>IFERROR(INDEX('[3]Table 36'!I$14:I$17,MATCH(CAN!$B134,'[3]Table 36'!$B$14:$B$17,0))*1000,0)</f>
        <v>0</v>
      </c>
      <c r="J121" s="5">
        <f>IFERROR(INDEX('[3]Table 36'!J$14:J$17,MATCH(CAN!$B134,'[3]Table 36'!$B$14:$B$17,0))*1000,0)</f>
        <v>0</v>
      </c>
      <c r="K121" s="5">
        <f>IFERROR(INDEX('[3]Table 36'!K$14:K$17,MATCH(CAN!$B134,'[3]Table 36'!$B$14:$B$17,0))*1000,0)</f>
        <v>0</v>
      </c>
      <c r="L121" s="5">
        <f>IFERROR(INDEX('[3]Table 36'!L$14:L$17,MATCH(CAN!$B134,'[3]Table 36'!$B$14:$B$17,0))*1000,0)</f>
        <v>0</v>
      </c>
      <c r="M121" s="5">
        <f>IFERROR(INDEX('[3]Table 36'!M$14:M$17,MATCH(CAN!$B134,'[3]Table 36'!$B$14:$B$17,0))*1000,0)</f>
        <v>0</v>
      </c>
      <c r="N121" s="5">
        <f>IFERROR(INDEX('[3]Table 36'!N$14:N$17,MATCH(CAN!$B134,'[3]Table 36'!$B$14:$B$17,0))*1000,0)</f>
        <v>0</v>
      </c>
      <c r="O121" s="5">
        <f>IFERROR(INDEX('[3]Table 36'!O$14:O$17,MATCH(CAN!$B134,'[3]Table 36'!$B$14:$B$17,0))*1000,0)</f>
        <v>0</v>
      </c>
      <c r="P121" s="5">
        <f>IFERROR(INDEX('[3]Table 36'!P$14:P$17,MATCH(CAN!$B134,'[3]Table 36'!$B$14:$B$17,0))*1000,0)</f>
        <v>0</v>
      </c>
      <c r="Q121" s="5">
        <f>IFERROR(INDEX('[3]Table 36'!Q$14:Q$17,MATCH(CAN!$B134,'[3]Table 36'!$B$14:$B$17,0))*1000,0)</f>
        <v>0</v>
      </c>
      <c r="R121" s="5">
        <f>IFERROR(INDEX('[3]Table 36'!R$14:R$17,MATCH(CAN!$B134,'[3]Table 36'!$B$14:$B$17,0))*1000,0)</f>
        <v>0</v>
      </c>
      <c r="S121" s="5">
        <f>IFERROR(INDEX('[3]Table 36'!S$14:S$17,MATCH(CAN!$B134,'[3]Table 36'!$B$14:$B$17,0))*1000,0)</f>
        <v>0</v>
      </c>
      <c r="T121" s="5">
        <f>IFERROR(INDEX('[3]Table 36'!T$14:T$17,MATCH(CAN!$B134,'[3]Table 36'!$B$14:$B$17,0))*1000,0)</f>
        <v>0</v>
      </c>
      <c r="U121" s="5">
        <f>IFERROR(INDEX('[3]Table 36'!U$14:U$17,MATCH(CAN!$B134,'[3]Table 36'!$B$14:$B$17,0))*1000,0)</f>
        <v>0</v>
      </c>
      <c r="V121" s="5">
        <f>IFERROR(INDEX('[3]Table 36'!V$14:V$17,MATCH(CAN!$B134,'[3]Table 36'!$B$14:$B$17,0))*1000,0)</f>
        <v>0</v>
      </c>
      <c r="W121" s="5">
        <f>IFERROR(INDEX('[3]Table 36'!W$14:W$17,MATCH(CAN!$B134,'[3]Table 36'!$B$14:$B$17,0))*1000,0)</f>
        <v>0</v>
      </c>
      <c r="Z121" s="23" t="s">
        <v>32</v>
      </c>
    </row>
    <row r="122" spans="2:26" outlineLevel="1" x14ac:dyDescent="0.25">
      <c r="B122" s="4" t="s">
        <v>1</v>
      </c>
      <c r="C122" s="5">
        <f>IFERROR(INDEX('[3]Table 36'!C$14:C$17,MATCH(CAN!$B135,'[3]Table 36'!$B$14:$B$17,0))*1000,0)</f>
        <v>0</v>
      </c>
      <c r="D122" s="5">
        <f>IFERROR(INDEX('[3]Table 36'!D$14:D$17,MATCH(CAN!$B135,'[3]Table 36'!$B$14:$B$17,0))*1000,0)</f>
        <v>0</v>
      </c>
      <c r="E122" s="5">
        <f>IFERROR(INDEX('[3]Table 36'!E$14:E$17,MATCH(CAN!$B135,'[3]Table 36'!$B$14:$B$17,0))*1000,0)</f>
        <v>0</v>
      </c>
      <c r="F122" s="5">
        <f>IFERROR(INDEX('[3]Table 36'!F$14:F$17,MATCH(CAN!$B135,'[3]Table 36'!$B$14:$B$17,0))*1000,0)</f>
        <v>0</v>
      </c>
      <c r="G122" s="5">
        <f>IFERROR(INDEX('[3]Table 36'!G$14:G$17,MATCH(CAN!$B135,'[3]Table 36'!$B$14:$B$17,0))*1000,0)</f>
        <v>0</v>
      </c>
      <c r="H122" s="5">
        <f>IFERROR(INDEX('[3]Table 36'!H$14:H$17,MATCH(CAN!$B135,'[3]Table 36'!$B$14:$B$17,0))*1000,0)</f>
        <v>0</v>
      </c>
      <c r="I122" s="5">
        <f>IFERROR(INDEX('[3]Table 36'!I$14:I$17,MATCH(CAN!$B135,'[3]Table 36'!$B$14:$B$17,0))*1000,0)</f>
        <v>0</v>
      </c>
      <c r="J122" s="5">
        <f>IFERROR(INDEX('[3]Table 36'!J$14:J$17,MATCH(CAN!$B135,'[3]Table 36'!$B$14:$B$17,0))*1000,0)</f>
        <v>0</v>
      </c>
      <c r="K122" s="5">
        <f>IFERROR(INDEX('[3]Table 36'!K$14:K$17,MATCH(CAN!$B135,'[3]Table 36'!$B$14:$B$17,0))*1000,0)</f>
        <v>0</v>
      </c>
      <c r="L122" s="5">
        <f>IFERROR(INDEX('[3]Table 36'!L$14:L$17,MATCH(CAN!$B135,'[3]Table 36'!$B$14:$B$17,0))*1000,0)</f>
        <v>0</v>
      </c>
      <c r="M122" s="5">
        <f>IFERROR(INDEX('[3]Table 36'!M$14:M$17,MATCH(CAN!$B135,'[3]Table 36'!$B$14:$B$17,0))*1000,0)</f>
        <v>0</v>
      </c>
      <c r="N122" s="5">
        <f>IFERROR(INDEX('[3]Table 36'!N$14:N$17,MATCH(CAN!$B135,'[3]Table 36'!$B$14:$B$17,0))*1000,0)</f>
        <v>0</v>
      </c>
      <c r="O122" s="5">
        <f>IFERROR(INDEX('[3]Table 36'!O$14:O$17,MATCH(CAN!$B135,'[3]Table 36'!$B$14:$B$17,0))*1000,0)</f>
        <v>0</v>
      </c>
      <c r="P122" s="5">
        <f>IFERROR(INDEX('[3]Table 36'!P$14:P$17,MATCH(CAN!$B135,'[3]Table 36'!$B$14:$B$17,0))*1000,0)</f>
        <v>0</v>
      </c>
      <c r="Q122" s="5">
        <f>IFERROR(INDEX('[3]Table 36'!Q$14:Q$17,MATCH(CAN!$B135,'[3]Table 36'!$B$14:$B$17,0))*1000,0)</f>
        <v>0</v>
      </c>
      <c r="R122" s="5">
        <f>IFERROR(INDEX('[3]Table 36'!R$14:R$17,MATCH(CAN!$B135,'[3]Table 36'!$B$14:$B$17,0))*1000,0)</f>
        <v>0</v>
      </c>
      <c r="S122" s="5">
        <f>IFERROR(INDEX('[3]Table 36'!S$14:S$17,MATCH(CAN!$B135,'[3]Table 36'!$B$14:$B$17,0))*1000,0)</f>
        <v>0</v>
      </c>
      <c r="T122" s="5">
        <f>IFERROR(INDEX('[3]Table 36'!T$14:T$17,MATCH(CAN!$B135,'[3]Table 36'!$B$14:$B$17,0))*1000,0)</f>
        <v>0</v>
      </c>
      <c r="U122" s="5">
        <f>IFERROR(INDEX('[3]Table 36'!U$14:U$17,MATCH(CAN!$B135,'[3]Table 36'!$B$14:$B$17,0))*1000,0)</f>
        <v>0</v>
      </c>
      <c r="V122" s="5">
        <f>IFERROR(INDEX('[3]Table 36'!V$14:V$17,MATCH(CAN!$B135,'[3]Table 36'!$B$14:$B$17,0))*1000,0)</f>
        <v>0</v>
      </c>
      <c r="W122" s="5">
        <f>IFERROR(INDEX('[3]Table 36'!W$14:W$17,MATCH(CAN!$B135,'[3]Table 36'!$B$14:$B$17,0))*1000,0)</f>
        <v>0</v>
      </c>
      <c r="Z122" s="23" t="s">
        <v>32</v>
      </c>
    </row>
    <row r="123" spans="2:26" outlineLevel="1" x14ac:dyDescent="0.25">
      <c r="B123" s="16" t="s">
        <v>13</v>
      </c>
      <c r="C123" s="21">
        <f t="shared" ref="C123:W123" si="101">SUM(C113:C122)</f>
        <v>25161.839</v>
      </c>
      <c r="D123" s="21">
        <f t="shared" si="101"/>
        <v>37428.629000000001</v>
      </c>
      <c r="E123" s="21">
        <f t="shared" si="101"/>
        <v>36029.606</v>
      </c>
      <c r="F123" s="21">
        <f t="shared" si="101"/>
        <v>39912.942000000003</v>
      </c>
      <c r="G123" s="21">
        <f t="shared" si="101"/>
        <v>54809.002</v>
      </c>
      <c r="H123" s="21">
        <f t="shared" si="101"/>
        <v>52595.56</v>
      </c>
      <c r="I123" s="21">
        <f t="shared" si="101"/>
        <v>66953.455000000002</v>
      </c>
      <c r="J123" s="21">
        <f t="shared" si="101"/>
        <v>69877.870999999999</v>
      </c>
      <c r="K123" s="21">
        <f t="shared" si="101"/>
        <v>72149.875999999989</v>
      </c>
      <c r="L123" s="21">
        <f t="shared" si="101"/>
        <v>78314.436000000002</v>
      </c>
      <c r="M123" s="21">
        <f t="shared" si="101"/>
        <v>95148.098999999987</v>
      </c>
      <c r="N123" s="21">
        <f t="shared" si="101"/>
        <v>91850.473000000013</v>
      </c>
      <c r="O123" s="21">
        <f t="shared" si="101"/>
        <v>95903.459000000003</v>
      </c>
      <c r="P123" s="21">
        <f t="shared" si="101"/>
        <v>106008.84</v>
      </c>
      <c r="Q123" s="21">
        <f t="shared" si="101"/>
        <v>107511.777</v>
      </c>
      <c r="R123" s="21">
        <f t="shared" si="101"/>
        <v>97265.430999999997</v>
      </c>
      <c r="S123" s="21">
        <f t="shared" si="101"/>
        <v>90395.765000000014</v>
      </c>
      <c r="T123" s="21">
        <f t="shared" si="101"/>
        <v>91372.915999999997</v>
      </c>
      <c r="U123" s="21">
        <f t="shared" si="101"/>
        <v>96711.846000000005</v>
      </c>
      <c r="V123" s="21">
        <f t="shared" si="101"/>
        <v>96665.147999999986</v>
      </c>
      <c r="W123" s="21">
        <f t="shared" si="101"/>
        <v>85614.043999999994</v>
      </c>
    </row>
    <row r="124" spans="2:26" outlineLevel="1" x14ac:dyDescent="0.25">
      <c r="B124" s="29" t="s">
        <v>46</v>
      </c>
      <c r="C124" s="28">
        <f>IFERROR(C123/C105/1000,0)</f>
        <v>7.6929534959842239E-3</v>
      </c>
      <c r="D124" s="28">
        <f t="shared" ref="D124" si="102">IFERROR(D123/D105/1000,0)</f>
        <v>7.7042984097691909E-3</v>
      </c>
      <c r="E124" s="28">
        <f t="shared" ref="E124" si="103">IFERROR(E123/E105/1000,0)</f>
        <v>7.6820878099884147E-3</v>
      </c>
      <c r="F124" s="28">
        <f t="shared" ref="F124" si="104">IFERROR(F123/F105/1000,0)</f>
        <v>7.5511522527725661E-3</v>
      </c>
      <c r="G124" s="28">
        <f t="shared" ref="G124" si="105">IFERROR(G123/G105/1000,0)</f>
        <v>7.4539676810380755E-3</v>
      </c>
      <c r="H124" s="28">
        <f t="shared" ref="H124" si="106">IFERROR(H123/H105/1000,0)</f>
        <v>7.4057049757497301E-3</v>
      </c>
      <c r="I124" s="28">
        <f t="shared" ref="I124" si="107">IFERROR(I123/I105/1000,0)</f>
        <v>6.701424576849118E-3</v>
      </c>
      <c r="J124" s="28">
        <f t="shared" ref="J124" si="108">IFERROR(J123/J105/1000,0)</f>
        <v>6.5650103290685585E-3</v>
      </c>
      <c r="K124" s="28">
        <f t="shared" ref="K124" si="109">IFERROR(K123/K105/1000,0)</f>
        <v>6.7107558041584886E-3</v>
      </c>
      <c r="L124" s="28">
        <f t="shared" ref="L124" si="110">IFERROR(L123/L105/1000,0)</f>
        <v>7.1727207584527655E-3</v>
      </c>
      <c r="M124" s="28">
        <f t="shared" ref="M124" si="111">IFERROR(M123/M105/1000,0)</f>
        <v>6.7139747792809481E-3</v>
      </c>
      <c r="N124" s="28">
        <f t="shared" ref="N124" si="112">IFERROR(N123/N105/1000,0)</f>
        <v>6.6184552151008873E-3</v>
      </c>
      <c r="O124" s="28">
        <f t="shared" ref="O124" si="113">IFERROR(O123/O105/1000,0)</f>
        <v>6.5034568962809829E-3</v>
      </c>
      <c r="P124" s="28">
        <f t="shared" ref="P124" si="114">IFERROR(P123/P105/1000,0)</f>
        <v>6.400090396944464E-3</v>
      </c>
      <c r="Q124" s="28">
        <f t="shared" ref="Q124" si="115">IFERROR(Q123/Q105/1000,0)</f>
        <v>6.3023026553030445E-3</v>
      </c>
      <c r="R124" s="28">
        <f t="shared" ref="R124" si="116">IFERROR(R123/R105/1000,0)</f>
        <v>6.1870137893195853E-3</v>
      </c>
      <c r="S124" s="28">
        <f t="shared" ref="S124" si="117">IFERROR(S123/S105/1000,0)</f>
        <v>6.0664140372015535E-3</v>
      </c>
      <c r="T124" s="28">
        <f t="shared" ref="T124" si="118">IFERROR(T123/T105/1000,0)</f>
        <v>5.9715595611228734E-3</v>
      </c>
      <c r="U124" s="28">
        <f t="shared" ref="U124" si="119">IFERROR(U123/U105/1000,0)</f>
        <v>5.878658759954164E-3</v>
      </c>
      <c r="V124" s="28">
        <f t="shared" ref="V124" si="120">IFERROR(V123/V105/1000,0)</f>
        <v>5.7715144160121546E-3</v>
      </c>
      <c r="W124" s="28">
        <f t="shared" ref="W124" si="121">IFERROR(W123/W105/1000,0)</f>
        <v>5.7076249172993178E-3</v>
      </c>
    </row>
    <row r="125" spans="2:26" outlineLevel="1" x14ac:dyDescent="0.25"/>
    <row r="126" spans="2:26" outlineLevel="1" x14ac:dyDescent="0.25">
      <c r="B126" s="4" t="s">
        <v>23</v>
      </c>
      <c r="C126" s="12">
        <f t="shared" ref="C126:W126" si="122">IFERROR(C113/C123,0)</f>
        <v>0</v>
      </c>
      <c r="D126" s="12">
        <f t="shared" si="122"/>
        <v>0</v>
      </c>
      <c r="E126" s="12">
        <f t="shared" si="122"/>
        <v>0</v>
      </c>
      <c r="F126" s="12">
        <f t="shared" si="122"/>
        <v>0</v>
      </c>
      <c r="G126" s="12">
        <f t="shared" si="122"/>
        <v>0</v>
      </c>
      <c r="H126" s="12">
        <f t="shared" si="122"/>
        <v>0</v>
      </c>
      <c r="I126" s="12">
        <f t="shared" si="122"/>
        <v>0</v>
      </c>
      <c r="J126" s="12">
        <f t="shared" si="122"/>
        <v>0</v>
      </c>
      <c r="K126" s="12">
        <f t="shared" si="122"/>
        <v>0</v>
      </c>
      <c r="L126" s="12">
        <f t="shared" si="122"/>
        <v>0</v>
      </c>
      <c r="M126" s="12">
        <f t="shared" si="122"/>
        <v>0</v>
      </c>
      <c r="N126" s="12">
        <f t="shared" si="122"/>
        <v>0</v>
      </c>
      <c r="O126" s="12">
        <f t="shared" si="122"/>
        <v>0</v>
      </c>
      <c r="P126" s="12">
        <f t="shared" si="122"/>
        <v>0</v>
      </c>
      <c r="Q126" s="12">
        <f t="shared" si="122"/>
        <v>0</v>
      </c>
      <c r="R126" s="12">
        <f t="shared" si="122"/>
        <v>0</v>
      </c>
      <c r="S126" s="12">
        <f t="shared" si="122"/>
        <v>0</v>
      </c>
      <c r="T126" s="12">
        <f t="shared" si="122"/>
        <v>0</v>
      </c>
      <c r="U126" s="12">
        <f t="shared" si="122"/>
        <v>0</v>
      </c>
      <c r="V126" s="12">
        <f t="shared" si="122"/>
        <v>0</v>
      </c>
      <c r="W126" s="12">
        <f t="shared" si="122"/>
        <v>0</v>
      </c>
    </row>
    <row r="127" spans="2:26" outlineLevel="1" x14ac:dyDescent="0.25">
      <c r="B127" s="4" t="s">
        <v>24</v>
      </c>
      <c r="C127" s="12">
        <f t="shared" ref="C127:W127" si="123">IFERROR(C114/C123,0)</f>
        <v>0</v>
      </c>
      <c r="D127" s="12">
        <f t="shared" si="123"/>
        <v>0</v>
      </c>
      <c r="E127" s="12">
        <f t="shared" si="123"/>
        <v>0</v>
      </c>
      <c r="F127" s="12">
        <f t="shared" si="123"/>
        <v>0</v>
      </c>
      <c r="G127" s="12">
        <f t="shared" si="123"/>
        <v>0</v>
      </c>
      <c r="H127" s="12">
        <f t="shared" si="123"/>
        <v>0</v>
      </c>
      <c r="I127" s="12">
        <f t="shared" si="123"/>
        <v>0</v>
      </c>
      <c r="J127" s="12">
        <f t="shared" si="123"/>
        <v>0</v>
      </c>
      <c r="K127" s="12">
        <f t="shared" si="123"/>
        <v>0</v>
      </c>
      <c r="L127" s="12">
        <f t="shared" si="123"/>
        <v>0</v>
      </c>
      <c r="M127" s="12">
        <f t="shared" si="123"/>
        <v>0</v>
      </c>
      <c r="N127" s="12">
        <f t="shared" si="123"/>
        <v>0</v>
      </c>
      <c r="O127" s="12">
        <f t="shared" si="123"/>
        <v>0</v>
      </c>
      <c r="P127" s="12">
        <f t="shared" si="123"/>
        <v>0</v>
      </c>
      <c r="Q127" s="12">
        <f t="shared" si="123"/>
        <v>0</v>
      </c>
      <c r="R127" s="12">
        <f t="shared" si="123"/>
        <v>0</v>
      </c>
      <c r="S127" s="12">
        <f t="shared" si="123"/>
        <v>0</v>
      </c>
      <c r="T127" s="12">
        <f t="shared" si="123"/>
        <v>0</v>
      </c>
      <c r="U127" s="12">
        <f t="shared" si="123"/>
        <v>0</v>
      </c>
      <c r="V127" s="12">
        <f t="shared" si="123"/>
        <v>0</v>
      </c>
      <c r="W127" s="12">
        <f t="shared" si="123"/>
        <v>0</v>
      </c>
    </row>
    <row r="128" spans="2:26" outlineLevel="1" x14ac:dyDescent="0.25">
      <c r="B128" s="4" t="s">
        <v>21</v>
      </c>
      <c r="C128" s="12">
        <f t="shared" ref="C128:W128" si="124">IFERROR(C115/C123,0)</f>
        <v>0.29492979428093469</v>
      </c>
      <c r="D128" s="12">
        <f t="shared" si="124"/>
        <v>0.35309757138045317</v>
      </c>
      <c r="E128" s="12">
        <f t="shared" si="124"/>
        <v>0.42290293155023678</v>
      </c>
      <c r="F128" s="12">
        <f t="shared" si="124"/>
        <v>0.3966008569350763</v>
      </c>
      <c r="G128" s="12">
        <f t="shared" si="124"/>
        <v>0.38574311205301637</v>
      </c>
      <c r="H128" s="12">
        <f t="shared" si="124"/>
        <v>0.42833366542727175</v>
      </c>
      <c r="I128" s="12">
        <f t="shared" si="124"/>
        <v>0.45915493083964071</v>
      </c>
      <c r="J128" s="12">
        <f t="shared" si="124"/>
        <v>0.49307204851733388</v>
      </c>
      <c r="K128" s="12">
        <f t="shared" si="124"/>
        <v>0.49676758973224022</v>
      </c>
      <c r="L128" s="12">
        <f t="shared" si="124"/>
        <v>0.5320971985292724</v>
      </c>
      <c r="M128" s="12">
        <f t="shared" si="124"/>
        <v>0.5655935280430564</v>
      </c>
      <c r="N128" s="12">
        <f t="shared" si="124"/>
        <v>0.57354047594289459</v>
      </c>
      <c r="O128" s="12">
        <f t="shared" si="124"/>
        <v>0.54037814214813673</v>
      </c>
      <c r="P128" s="12">
        <f t="shared" si="124"/>
        <v>0.52972460598568949</v>
      </c>
      <c r="Q128" s="12">
        <f t="shared" si="124"/>
        <v>0.53041958370755982</v>
      </c>
      <c r="R128" s="12">
        <f t="shared" si="124"/>
        <v>0.50744463364378656</v>
      </c>
      <c r="S128" s="12">
        <f t="shared" si="124"/>
        <v>0.46328056408394791</v>
      </c>
      <c r="T128" s="12">
        <f t="shared" si="124"/>
        <v>0.46515325175788413</v>
      </c>
      <c r="U128" s="12">
        <f t="shared" si="124"/>
        <v>0.49043534956410617</v>
      </c>
      <c r="V128" s="12">
        <f t="shared" si="124"/>
        <v>0.47653303132583014</v>
      </c>
      <c r="W128" s="12">
        <f t="shared" si="124"/>
        <v>0.5307274586865679</v>
      </c>
    </row>
    <row r="129" spans="1:23" outlineLevel="1" x14ac:dyDescent="0.25">
      <c r="B129" s="4" t="s">
        <v>26</v>
      </c>
      <c r="C129" s="12">
        <f t="shared" ref="C129:W129" si="125">IFERROR(C116/C123,0)</f>
        <v>0</v>
      </c>
      <c r="D129" s="12">
        <f t="shared" si="125"/>
        <v>0</v>
      </c>
      <c r="E129" s="12">
        <f t="shared" si="125"/>
        <v>0</v>
      </c>
      <c r="F129" s="12">
        <f t="shared" si="125"/>
        <v>0</v>
      </c>
      <c r="G129" s="12">
        <f t="shared" si="125"/>
        <v>0</v>
      </c>
      <c r="H129" s="12">
        <f t="shared" si="125"/>
        <v>0</v>
      </c>
      <c r="I129" s="12">
        <f t="shared" si="125"/>
        <v>0</v>
      </c>
      <c r="J129" s="12">
        <f t="shared" si="125"/>
        <v>0</v>
      </c>
      <c r="K129" s="12">
        <f t="shared" si="125"/>
        <v>0</v>
      </c>
      <c r="L129" s="12">
        <f t="shared" si="125"/>
        <v>0</v>
      </c>
      <c r="M129" s="12">
        <f t="shared" si="125"/>
        <v>0</v>
      </c>
      <c r="N129" s="12">
        <f t="shared" si="125"/>
        <v>0</v>
      </c>
      <c r="O129" s="12">
        <f t="shared" si="125"/>
        <v>0</v>
      </c>
      <c r="P129" s="12">
        <f t="shared" si="125"/>
        <v>0</v>
      </c>
      <c r="Q129" s="12">
        <f t="shared" si="125"/>
        <v>0</v>
      </c>
      <c r="R129" s="12">
        <f t="shared" si="125"/>
        <v>0</v>
      </c>
      <c r="S129" s="12">
        <f t="shared" si="125"/>
        <v>0</v>
      </c>
      <c r="T129" s="12">
        <f t="shared" si="125"/>
        <v>0</v>
      </c>
      <c r="U129" s="12">
        <f t="shared" si="125"/>
        <v>0</v>
      </c>
      <c r="V129" s="12">
        <f t="shared" si="125"/>
        <v>0</v>
      </c>
      <c r="W129" s="12">
        <f t="shared" si="125"/>
        <v>0</v>
      </c>
    </row>
    <row r="130" spans="1:23" outlineLevel="1" x14ac:dyDescent="0.25">
      <c r="B130" s="4" t="s">
        <v>25</v>
      </c>
      <c r="C130" s="12">
        <f t="shared" ref="C130:W130" si="126">IFERROR(C117/C123,0)</f>
        <v>0.70507020571906531</v>
      </c>
      <c r="D130" s="12">
        <f t="shared" si="126"/>
        <v>0.64690242861954683</v>
      </c>
      <c r="E130" s="12">
        <f t="shared" si="126"/>
        <v>0.57709706844976327</v>
      </c>
      <c r="F130" s="12">
        <f t="shared" si="126"/>
        <v>0.60339914306492359</v>
      </c>
      <c r="G130" s="12">
        <f t="shared" si="126"/>
        <v>0.61425688794698363</v>
      </c>
      <c r="H130" s="12">
        <f t="shared" si="126"/>
        <v>0.5716663345727282</v>
      </c>
      <c r="I130" s="12">
        <f t="shared" si="126"/>
        <v>0.54084506916035924</v>
      </c>
      <c r="J130" s="12">
        <f t="shared" si="126"/>
        <v>0.50692795148266612</v>
      </c>
      <c r="K130" s="12">
        <f t="shared" si="126"/>
        <v>0.50323241026775989</v>
      </c>
      <c r="L130" s="12">
        <f t="shared" si="126"/>
        <v>0.4679028014707276</v>
      </c>
      <c r="M130" s="12">
        <f t="shared" si="126"/>
        <v>0.43440647195694371</v>
      </c>
      <c r="N130" s="12">
        <f t="shared" si="126"/>
        <v>0.41004235220432667</v>
      </c>
      <c r="O130" s="12">
        <f t="shared" si="126"/>
        <v>0.43553453061583519</v>
      </c>
      <c r="P130" s="12">
        <f t="shared" si="126"/>
        <v>0.45270481216472136</v>
      </c>
      <c r="Q130" s="12">
        <f t="shared" si="126"/>
        <v>0.44943421407684481</v>
      </c>
      <c r="R130" s="12">
        <f t="shared" si="126"/>
        <v>0.49255536635621344</v>
      </c>
      <c r="S130" s="12">
        <f t="shared" si="126"/>
        <v>0.53671943591605198</v>
      </c>
      <c r="T130" s="12">
        <f t="shared" si="126"/>
        <v>0.53484674824211598</v>
      </c>
      <c r="U130" s="12">
        <f t="shared" si="126"/>
        <v>0.50956465043589383</v>
      </c>
      <c r="V130" s="12">
        <f t="shared" si="126"/>
        <v>0.52346696867416997</v>
      </c>
      <c r="W130" s="12">
        <f t="shared" si="126"/>
        <v>0.46927254131343221</v>
      </c>
    </row>
    <row r="131" spans="1:23" outlineLevel="1" x14ac:dyDescent="0.25">
      <c r="B131" s="4" t="s">
        <v>0</v>
      </c>
      <c r="C131" s="12">
        <f t="shared" ref="C131:W131" si="127">IFERROR(C118/C123,0)</f>
        <v>0</v>
      </c>
      <c r="D131" s="12">
        <f t="shared" si="127"/>
        <v>0</v>
      </c>
      <c r="E131" s="12">
        <f t="shared" si="127"/>
        <v>0</v>
      </c>
      <c r="F131" s="12">
        <f t="shared" si="127"/>
        <v>0</v>
      </c>
      <c r="G131" s="12">
        <f t="shared" si="127"/>
        <v>0</v>
      </c>
      <c r="H131" s="12">
        <f t="shared" si="127"/>
        <v>0</v>
      </c>
      <c r="I131" s="12">
        <f t="shared" si="127"/>
        <v>0</v>
      </c>
      <c r="J131" s="12">
        <f t="shared" si="127"/>
        <v>0</v>
      </c>
      <c r="K131" s="12">
        <f t="shared" si="127"/>
        <v>0</v>
      </c>
      <c r="L131" s="12">
        <f t="shared" si="127"/>
        <v>0</v>
      </c>
      <c r="M131" s="12">
        <f t="shared" si="127"/>
        <v>0</v>
      </c>
      <c r="N131" s="12">
        <f t="shared" si="127"/>
        <v>1.6417171852778589E-2</v>
      </c>
      <c r="O131" s="12">
        <f t="shared" si="127"/>
        <v>2.4087327236028057E-2</v>
      </c>
      <c r="P131" s="12">
        <f t="shared" si="127"/>
        <v>1.7570581849589151E-2</v>
      </c>
      <c r="Q131" s="12">
        <f t="shared" si="127"/>
        <v>2.0146202215595415E-2</v>
      </c>
      <c r="R131" s="12">
        <f t="shared" si="127"/>
        <v>0</v>
      </c>
      <c r="S131" s="12">
        <f t="shared" si="127"/>
        <v>0</v>
      </c>
      <c r="T131" s="12">
        <f t="shared" si="127"/>
        <v>0</v>
      </c>
      <c r="U131" s="12">
        <f t="shared" si="127"/>
        <v>0</v>
      </c>
      <c r="V131" s="12">
        <f t="shared" si="127"/>
        <v>0</v>
      </c>
      <c r="W131" s="12">
        <f t="shared" si="127"/>
        <v>0</v>
      </c>
    </row>
    <row r="132" spans="1:23" outlineLevel="1" x14ac:dyDescent="0.25">
      <c r="B132" s="4" t="s">
        <v>27</v>
      </c>
      <c r="C132" s="12">
        <f t="shared" ref="C132:W132" si="128">IFERROR(C119/C123,0)</f>
        <v>0</v>
      </c>
      <c r="D132" s="12">
        <f t="shared" si="128"/>
        <v>0</v>
      </c>
      <c r="E132" s="12">
        <f t="shared" si="128"/>
        <v>0</v>
      </c>
      <c r="F132" s="12">
        <f t="shared" si="128"/>
        <v>0</v>
      </c>
      <c r="G132" s="12">
        <f t="shared" si="128"/>
        <v>0</v>
      </c>
      <c r="H132" s="12">
        <f t="shared" si="128"/>
        <v>0</v>
      </c>
      <c r="I132" s="12">
        <f t="shared" si="128"/>
        <v>0</v>
      </c>
      <c r="J132" s="12">
        <f t="shared" si="128"/>
        <v>0</v>
      </c>
      <c r="K132" s="12">
        <f t="shared" si="128"/>
        <v>0</v>
      </c>
      <c r="L132" s="12">
        <f t="shared" si="128"/>
        <v>0</v>
      </c>
      <c r="M132" s="12">
        <f t="shared" si="128"/>
        <v>0</v>
      </c>
      <c r="N132" s="12">
        <f t="shared" si="128"/>
        <v>0</v>
      </c>
      <c r="O132" s="12">
        <f t="shared" si="128"/>
        <v>0</v>
      </c>
      <c r="P132" s="12">
        <f t="shared" si="128"/>
        <v>0</v>
      </c>
      <c r="Q132" s="12">
        <f t="shared" si="128"/>
        <v>0</v>
      </c>
      <c r="R132" s="12">
        <f t="shared" si="128"/>
        <v>0</v>
      </c>
      <c r="S132" s="12">
        <f t="shared" si="128"/>
        <v>0</v>
      </c>
      <c r="T132" s="12">
        <f t="shared" si="128"/>
        <v>0</v>
      </c>
      <c r="U132" s="12">
        <f t="shared" si="128"/>
        <v>0</v>
      </c>
      <c r="V132" s="12">
        <f t="shared" si="128"/>
        <v>0</v>
      </c>
      <c r="W132" s="12">
        <f t="shared" si="128"/>
        <v>0</v>
      </c>
    </row>
    <row r="133" spans="1:23" outlineLevel="1" x14ac:dyDescent="0.25">
      <c r="B133" s="4" t="s">
        <v>28</v>
      </c>
      <c r="C133" s="12">
        <f t="shared" ref="C133:W133" si="129">IFERROR(C120/C123,0)</f>
        <v>0</v>
      </c>
      <c r="D133" s="12">
        <f t="shared" si="129"/>
        <v>0</v>
      </c>
      <c r="E133" s="12">
        <f t="shared" si="129"/>
        <v>0</v>
      </c>
      <c r="F133" s="12">
        <f t="shared" si="129"/>
        <v>0</v>
      </c>
      <c r="G133" s="12">
        <f t="shared" si="129"/>
        <v>0</v>
      </c>
      <c r="H133" s="12">
        <f t="shared" si="129"/>
        <v>0</v>
      </c>
      <c r="I133" s="12">
        <f t="shared" si="129"/>
        <v>0</v>
      </c>
      <c r="J133" s="12">
        <f t="shared" si="129"/>
        <v>0</v>
      </c>
      <c r="K133" s="12">
        <f t="shared" si="129"/>
        <v>0</v>
      </c>
      <c r="L133" s="12">
        <f t="shared" si="129"/>
        <v>0</v>
      </c>
      <c r="M133" s="12">
        <f t="shared" si="129"/>
        <v>0</v>
      </c>
      <c r="N133" s="12">
        <f t="shared" si="129"/>
        <v>0</v>
      </c>
      <c r="O133" s="12">
        <f t="shared" si="129"/>
        <v>0</v>
      </c>
      <c r="P133" s="12">
        <f t="shared" si="129"/>
        <v>0</v>
      </c>
      <c r="Q133" s="12">
        <f t="shared" si="129"/>
        <v>0</v>
      </c>
      <c r="R133" s="12">
        <f t="shared" si="129"/>
        <v>0</v>
      </c>
      <c r="S133" s="12">
        <f t="shared" si="129"/>
        <v>0</v>
      </c>
      <c r="T133" s="12">
        <f t="shared" si="129"/>
        <v>0</v>
      </c>
      <c r="U133" s="12">
        <f t="shared" si="129"/>
        <v>0</v>
      </c>
      <c r="V133" s="12">
        <f t="shared" si="129"/>
        <v>0</v>
      </c>
      <c r="W133" s="12">
        <f t="shared" si="129"/>
        <v>0</v>
      </c>
    </row>
    <row r="134" spans="1:23" outlineLevel="1" x14ac:dyDescent="0.25">
      <c r="B134" s="4" t="s">
        <v>22</v>
      </c>
      <c r="C134" s="12">
        <f t="shared" ref="C134:W134" si="130">IFERROR(C121/C123,0)</f>
        <v>0</v>
      </c>
      <c r="D134" s="12">
        <f t="shared" si="130"/>
        <v>0</v>
      </c>
      <c r="E134" s="12">
        <f t="shared" si="130"/>
        <v>0</v>
      </c>
      <c r="F134" s="12">
        <f t="shared" si="130"/>
        <v>0</v>
      </c>
      <c r="G134" s="12">
        <f t="shared" si="130"/>
        <v>0</v>
      </c>
      <c r="H134" s="12">
        <f t="shared" si="130"/>
        <v>0</v>
      </c>
      <c r="I134" s="12">
        <f t="shared" si="130"/>
        <v>0</v>
      </c>
      <c r="J134" s="12">
        <f t="shared" si="130"/>
        <v>0</v>
      </c>
      <c r="K134" s="12">
        <f t="shared" si="130"/>
        <v>0</v>
      </c>
      <c r="L134" s="12">
        <f t="shared" si="130"/>
        <v>0</v>
      </c>
      <c r="M134" s="12">
        <f t="shared" si="130"/>
        <v>0</v>
      </c>
      <c r="N134" s="12">
        <f t="shared" si="130"/>
        <v>0</v>
      </c>
      <c r="O134" s="12">
        <f t="shared" si="130"/>
        <v>0</v>
      </c>
      <c r="P134" s="12">
        <f t="shared" si="130"/>
        <v>0</v>
      </c>
      <c r="Q134" s="12">
        <f t="shared" si="130"/>
        <v>0</v>
      </c>
      <c r="R134" s="12">
        <f t="shared" si="130"/>
        <v>0</v>
      </c>
      <c r="S134" s="12">
        <f t="shared" si="130"/>
        <v>0</v>
      </c>
      <c r="T134" s="12">
        <f t="shared" si="130"/>
        <v>0</v>
      </c>
      <c r="U134" s="12">
        <f t="shared" si="130"/>
        <v>0</v>
      </c>
      <c r="V134" s="12">
        <f t="shared" si="130"/>
        <v>0</v>
      </c>
      <c r="W134" s="12">
        <f t="shared" si="130"/>
        <v>0</v>
      </c>
    </row>
    <row r="135" spans="1:23" outlineLevel="1" x14ac:dyDescent="0.25">
      <c r="B135" s="4" t="s">
        <v>1</v>
      </c>
      <c r="C135" s="12">
        <f t="shared" ref="C135:W135" si="131">IFERROR(C122/C123,0)</f>
        <v>0</v>
      </c>
      <c r="D135" s="12">
        <f t="shared" si="131"/>
        <v>0</v>
      </c>
      <c r="E135" s="12">
        <f t="shared" si="131"/>
        <v>0</v>
      </c>
      <c r="F135" s="12">
        <f t="shared" si="131"/>
        <v>0</v>
      </c>
      <c r="G135" s="12">
        <f t="shared" si="131"/>
        <v>0</v>
      </c>
      <c r="H135" s="12">
        <f t="shared" si="131"/>
        <v>0</v>
      </c>
      <c r="I135" s="12">
        <f t="shared" si="131"/>
        <v>0</v>
      </c>
      <c r="J135" s="12">
        <f t="shared" si="131"/>
        <v>0</v>
      </c>
      <c r="K135" s="12">
        <f t="shared" si="131"/>
        <v>0</v>
      </c>
      <c r="L135" s="12">
        <f t="shared" si="131"/>
        <v>0</v>
      </c>
      <c r="M135" s="12">
        <f t="shared" si="131"/>
        <v>0</v>
      </c>
      <c r="N135" s="12">
        <f t="shared" si="131"/>
        <v>0</v>
      </c>
      <c r="O135" s="12">
        <f t="shared" si="131"/>
        <v>0</v>
      </c>
      <c r="P135" s="12">
        <f t="shared" si="131"/>
        <v>0</v>
      </c>
      <c r="Q135" s="12">
        <f t="shared" si="131"/>
        <v>0</v>
      </c>
      <c r="R135" s="12">
        <f t="shared" si="131"/>
        <v>0</v>
      </c>
      <c r="S135" s="12">
        <f t="shared" si="131"/>
        <v>0</v>
      </c>
      <c r="T135" s="12">
        <f t="shared" si="131"/>
        <v>0</v>
      </c>
      <c r="U135" s="12">
        <f t="shared" si="131"/>
        <v>0</v>
      </c>
      <c r="V135" s="12">
        <f t="shared" si="131"/>
        <v>0</v>
      </c>
      <c r="W135" s="12">
        <f t="shared" si="131"/>
        <v>0</v>
      </c>
    </row>
    <row r="138" spans="1:23" s="34" customFormat="1" x14ac:dyDescent="0.25">
      <c r="A138" s="33" t="s">
        <v>54</v>
      </c>
    </row>
    <row r="139" spans="1:23" outlineLevel="1" x14ac:dyDescent="0.25">
      <c r="B139" s="22" t="s">
        <v>31</v>
      </c>
      <c r="C139" s="5">
        <f t="shared" ref="C139:W139" si="132">C173+C209</f>
        <v>126543.58828446988</v>
      </c>
      <c r="D139" s="5">
        <f t="shared" si="132"/>
        <v>150653.27389933108</v>
      </c>
      <c r="E139" s="5">
        <f t="shared" si="132"/>
        <v>154344.34039991515</v>
      </c>
      <c r="F139" s="5">
        <f t="shared" si="132"/>
        <v>179060.03047686064</v>
      </c>
      <c r="G139" s="5">
        <f t="shared" si="132"/>
        <v>191116.31039242382</v>
      </c>
      <c r="H139" s="5">
        <f t="shared" si="132"/>
        <v>194285.55601962988</v>
      </c>
      <c r="I139" s="5">
        <f t="shared" si="132"/>
        <v>210076.25301458713</v>
      </c>
      <c r="J139" s="5">
        <f t="shared" si="132"/>
        <v>226641.81915847605</v>
      </c>
      <c r="K139" s="5">
        <f t="shared" si="132"/>
        <v>205500.90238538044</v>
      </c>
      <c r="L139" s="5">
        <f t="shared" si="132"/>
        <v>179039.60424478751</v>
      </c>
      <c r="M139" s="5">
        <f t="shared" si="132"/>
        <v>169253.3511871231</v>
      </c>
      <c r="N139" s="5">
        <f t="shared" si="132"/>
        <v>180073.25606457604</v>
      </c>
      <c r="O139" s="5">
        <f t="shared" si="132"/>
        <v>211602.94151390938</v>
      </c>
      <c r="P139" s="5">
        <f t="shared" si="132"/>
        <v>224382.25763458473</v>
      </c>
      <c r="Q139" s="5">
        <f t="shared" si="132"/>
        <v>238238.57558821019</v>
      </c>
      <c r="R139" s="5">
        <f t="shared" si="132"/>
        <v>218412.25351109332</v>
      </c>
      <c r="S139" s="5">
        <f t="shared" si="132"/>
        <v>184398.6626419746</v>
      </c>
      <c r="T139" s="5">
        <f t="shared" si="132"/>
        <v>186608.34895988446</v>
      </c>
      <c r="U139" s="5">
        <f t="shared" si="132"/>
        <v>177855.40955662861</v>
      </c>
      <c r="V139" s="5">
        <f t="shared" si="132"/>
        <v>184601.40261732385</v>
      </c>
      <c r="W139" s="5">
        <f t="shared" si="132"/>
        <v>179622.47042311201</v>
      </c>
    </row>
    <row r="140" spans="1:23" outlineLevel="1" x14ac:dyDescent="0.25">
      <c r="B140" s="8" t="s">
        <v>30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outlineLevel="1" x14ac:dyDescent="0.25">
      <c r="B141" s="8" t="s">
        <v>43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outlineLevel="1" x14ac:dyDescent="0.25">
      <c r="B142" s="8" t="s">
        <v>44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outlineLevel="1" x14ac:dyDescent="0.25">
      <c r="B143" s="8" t="s">
        <v>45</v>
      </c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outlineLevel="1" x14ac:dyDescent="0.25">
      <c r="B144" s="8" t="s">
        <v>47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2:23" outlineLevel="1" x14ac:dyDescent="0.25"/>
    <row r="146" spans="2:23" outlineLevel="1" x14ac:dyDescent="0.25">
      <c r="B146" s="9" t="s">
        <v>19</v>
      </c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</row>
    <row r="147" spans="2:23" outlineLevel="1" x14ac:dyDescent="0.25">
      <c r="B147" s="4" t="s">
        <v>23</v>
      </c>
      <c r="C147" s="5">
        <f t="shared" ref="C147:W156" si="133">C181+C219</f>
        <v>0</v>
      </c>
      <c r="D147" s="5">
        <f t="shared" si="133"/>
        <v>0</v>
      </c>
      <c r="E147" s="5">
        <f t="shared" si="133"/>
        <v>0</v>
      </c>
      <c r="F147" s="5">
        <f t="shared" si="133"/>
        <v>0</v>
      </c>
      <c r="G147" s="5">
        <f t="shared" si="133"/>
        <v>0</v>
      </c>
      <c r="H147" s="5">
        <f t="shared" si="133"/>
        <v>0</v>
      </c>
      <c r="I147" s="5">
        <f t="shared" si="133"/>
        <v>0</v>
      </c>
      <c r="J147" s="5">
        <f t="shared" si="133"/>
        <v>0</v>
      </c>
      <c r="K147" s="5">
        <f t="shared" si="133"/>
        <v>0</v>
      </c>
      <c r="L147" s="5">
        <f t="shared" si="133"/>
        <v>0</v>
      </c>
      <c r="M147" s="5">
        <f t="shared" si="133"/>
        <v>0</v>
      </c>
      <c r="N147" s="5">
        <f t="shared" si="133"/>
        <v>0</v>
      </c>
      <c r="O147" s="5">
        <f t="shared" si="133"/>
        <v>0</v>
      </c>
      <c r="P147" s="5">
        <f t="shared" si="133"/>
        <v>0</v>
      </c>
      <c r="Q147" s="5">
        <f t="shared" si="133"/>
        <v>0</v>
      </c>
      <c r="R147" s="5">
        <f t="shared" si="133"/>
        <v>0</v>
      </c>
      <c r="S147" s="5">
        <f t="shared" si="133"/>
        <v>0</v>
      </c>
      <c r="T147" s="5">
        <f t="shared" si="133"/>
        <v>0</v>
      </c>
      <c r="U147" s="5">
        <f t="shared" si="133"/>
        <v>0</v>
      </c>
      <c r="V147" s="5">
        <f t="shared" si="133"/>
        <v>0</v>
      </c>
      <c r="W147" s="5">
        <f t="shared" si="133"/>
        <v>0</v>
      </c>
    </row>
    <row r="148" spans="2:23" outlineLevel="1" x14ac:dyDescent="0.25">
      <c r="B148" s="4" t="s">
        <v>24</v>
      </c>
      <c r="C148" s="5">
        <f t="shared" si="133"/>
        <v>0</v>
      </c>
      <c r="D148" s="5">
        <f t="shared" si="133"/>
        <v>0</v>
      </c>
      <c r="E148" s="5">
        <f t="shared" si="133"/>
        <v>0</v>
      </c>
      <c r="F148" s="5">
        <f t="shared" si="133"/>
        <v>0</v>
      </c>
      <c r="G148" s="5">
        <f t="shared" si="133"/>
        <v>0</v>
      </c>
      <c r="H148" s="5">
        <f t="shared" si="133"/>
        <v>0</v>
      </c>
      <c r="I148" s="5">
        <f t="shared" si="133"/>
        <v>0</v>
      </c>
      <c r="J148" s="5">
        <f t="shared" si="133"/>
        <v>0</v>
      </c>
      <c r="K148" s="5">
        <f t="shared" si="133"/>
        <v>0</v>
      </c>
      <c r="L148" s="5">
        <f t="shared" si="133"/>
        <v>0</v>
      </c>
      <c r="M148" s="5">
        <f t="shared" si="133"/>
        <v>0</v>
      </c>
      <c r="N148" s="5">
        <f t="shared" si="133"/>
        <v>0</v>
      </c>
      <c r="O148" s="5">
        <f t="shared" si="133"/>
        <v>0</v>
      </c>
      <c r="P148" s="5">
        <f t="shared" si="133"/>
        <v>0</v>
      </c>
      <c r="Q148" s="5">
        <f t="shared" si="133"/>
        <v>0</v>
      </c>
      <c r="R148" s="5">
        <f t="shared" si="133"/>
        <v>0</v>
      </c>
      <c r="S148" s="5">
        <f t="shared" si="133"/>
        <v>0</v>
      </c>
      <c r="T148" s="5">
        <f t="shared" si="133"/>
        <v>0</v>
      </c>
      <c r="U148" s="5">
        <f t="shared" si="133"/>
        <v>0</v>
      </c>
      <c r="V148" s="5">
        <f t="shared" si="133"/>
        <v>0</v>
      </c>
      <c r="W148" s="5">
        <f t="shared" si="133"/>
        <v>0</v>
      </c>
    </row>
    <row r="149" spans="2:23" outlineLevel="1" x14ac:dyDescent="0.25">
      <c r="B149" s="4" t="s">
        <v>21</v>
      </c>
      <c r="C149" s="5">
        <f t="shared" si="133"/>
        <v>100284.72</v>
      </c>
      <c r="D149" s="5">
        <f t="shared" si="133"/>
        <v>105663.36899999999</v>
      </c>
      <c r="E149" s="5">
        <f t="shared" si="133"/>
        <v>99148.68299999999</v>
      </c>
      <c r="F149" s="5">
        <f t="shared" si="133"/>
        <v>114484.747</v>
      </c>
      <c r="G149" s="5">
        <f t="shared" si="133"/>
        <v>120508.003</v>
      </c>
      <c r="H149" s="5">
        <f t="shared" si="133"/>
        <v>123293.02500000002</v>
      </c>
      <c r="I149" s="5">
        <f t="shared" si="133"/>
        <v>132835.745</v>
      </c>
      <c r="J149" s="5">
        <f t="shared" si="133"/>
        <v>146382.484</v>
      </c>
      <c r="K149" s="5">
        <f t="shared" si="133"/>
        <v>144604.91500000001</v>
      </c>
      <c r="L149" s="5">
        <f t="shared" si="133"/>
        <v>141659.639</v>
      </c>
      <c r="M149" s="5">
        <f t="shared" si="133"/>
        <v>143711.359</v>
      </c>
      <c r="N149" s="5">
        <f t="shared" si="133"/>
        <v>147421.495</v>
      </c>
      <c r="O149" s="5">
        <f t="shared" si="133"/>
        <v>156375.70800000001</v>
      </c>
      <c r="P149" s="5">
        <f t="shared" si="133"/>
        <v>164210.43300000002</v>
      </c>
      <c r="Q149" s="5">
        <f t="shared" si="133"/>
        <v>173708.451</v>
      </c>
      <c r="R149" s="5">
        <f t="shared" si="133"/>
        <v>150183.39899999998</v>
      </c>
      <c r="S149" s="5">
        <f t="shared" si="133"/>
        <v>124366.266</v>
      </c>
      <c r="T149" s="5">
        <f t="shared" si="133"/>
        <v>130015.273</v>
      </c>
      <c r="U149" s="5">
        <f t="shared" si="133"/>
        <v>138216.09300000002</v>
      </c>
      <c r="V149" s="5">
        <f t="shared" si="133"/>
        <v>141258.59100000001</v>
      </c>
      <c r="W149" s="5">
        <f t="shared" si="133"/>
        <v>137933.37</v>
      </c>
    </row>
    <row r="150" spans="2:23" outlineLevel="1" x14ac:dyDescent="0.25">
      <c r="B150" s="4" t="s">
        <v>26</v>
      </c>
      <c r="C150" s="5">
        <f t="shared" si="133"/>
        <v>0</v>
      </c>
      <c r="D150" s="5">
        <f t="shared" si="133"/>
        <v>0</v>
      </c>
      <c r="E150" s="5">
        <f t="shared" si="133"/>
        <v>0</v>
      </c>
      <c r="F150" s="5">
        <f t="shared" si="133"/>
        <v>0</v>
      </c>
      <c r="G150" s="5">
        <f t="shared" si="133"/>
        <v>0</v>
      </c>
      <c r="H150" s="5">
        <f t="shared" si="133"/>
        <v>0</v>
      </c>
      <c r="I150" s="5">
        <f t="shared" si="133"/>
        <v>0</v>
      </c>
      <c r="J150" s="5">
        <f t="shared" si="133"/>
        <v>0</v>
      </c>
      <c r="K150" s="5">
        <f t="shared" si="133"/>
        <v>0</v>
      </c>
      <c r="L150" s="5">
        <f t="shared" si="133"/>
        <v>0</v>
      </c>
      <c r="M150" s="5">
        <f t="shared" si="133"/>
        <v>0</v>
      </c>
      <c r="N150" s="5">
        <f t="shared" si="133"/>
        <v>0</v>
      </c>
      <c r="O150" s="5">
        <f t="shared" si="133"/>
        <v>0</v>
      </c>
      <c r="P150" s="5">
        <f t="shared" si="133"/>
        <v>0</v>
      </c>
      <c r="Q150" s="5">
        <f t="shared" si="133"/>
        <v>0</v>
      </c>
      <c r="R150" s="5">
        <f t="shared" si="133"/>
        <v>0</v>
      </c>
      <c r="S150" s="5">
        <f t="shared" si="133"/>
        <v>0</v>
      </c>
      <c r="T150" s="5">
        <f t="shared" si="133"/>
        <v>0</v>
      </c>
      <c r="U150" s="5">
        <f t="shared" si="133"/>
        <v>0</v>
      </c>
      <c r="V150" s="5">
        <f t="shared" si="133"/>
        <v>0</v>
      </c>
      <c r="W150" s="5">
        <f t="shared" si="133"/>
        <v>0</v>
      </c>
    </row>
    <row r="151" spans="2:23" outlineLevel="1" x14ac:dyDescent="0.25">
      <c r="B151" s="4" t="s">
        <v>25</v>
      </c>
      <c r="C151" s="5">
        <f t="shared" si="133"/>
        <v>0</v>
      </c>
      <c r="D151" s="5">
        <f t="shared" si="133"/>
        <v>0</v>
      </c>
      <c r="E151" s="5">
        <f t="shared" si="133"/>
        <v>0</v>
      </c>
      <c r="F151" s="5">
        <f t="shared" si="133"/>
        <v>0</v>
      </c>
      <c r="G151" s="5">
        <f t="shared" si="133"/>
        <v>0</v>
      </c>
      <c r="H151" s="5">
        <f t="shared" si="133"/>
        <v>0</v>
      </c>
      <c r="I151" s="5">
        <f t="shared" si="133"/>
        <v>0</v>
      </c>
      <c r="J151" s="5">
        <f t="shared" si="133"/>
        <v>0</v>
      </c>
      <c r="K151" s="5">
        <f t="shared" si="133"/>
        <v>0</v>
      </c>
      <c r="L151" s="5">
        <f t="shared" si="133"/>
        <v>0</v>
      </c>
      <c r="M151" s="5">
        <f t="shared" si="133"/>
        <v>0</v>
      </c>
      <c r="N151" s="5">
        <f t="shared" si="133"/>
        <v>0</v>
      </c>
      <c r="O151" s="5">
        <f t="shared" si="133"/>
        <v>0</v>
      </c>
      <c r="P151" s="5">
        <f t="shared" si="133"/>
        <v>0</v>
      </c>
      <c r="Q151" s="5">
        <f t="shared" si="133"/>
        <v>0</v>
      </c>
      <c r="R151" s="5">
        <f t="shared" si="133"/>
        <v>0</v>
      </c>
      <c r="S151" s="5">
        <f t="shared" si="133"/>
        <v>0</v>
      </c>
      <c r="T151" s="5">
        <f t="shared" si="133"/>
        <v>0</v>
      </c>
      <c r="U151" s="5">
        <f t="shared" si="133"/>
        <v>0</v>
      </c>
      <c r="V151" s="5">
        <f t="shared" si="133"/>
        <v>0</v>
      </c>
      <c r="W151" s="5">
        <f t="shared" si="133"/>
        <v>0</v>
      </c>
    </row>
    <row r="152" spans="2:23" outlineLevel="1" x14ac:dyDescent="0.25">
      <c r="B152" s="4" t="s">
        <v>0</v>
      </c>
      <c r="C152" s="5">
        <f t="shared" si="133"/>
        <v>0</v>
      </c>
      <c r="D152" s="5">
        <f t="shared" si="133"/>
        <v>0</v>
      </c>
      <c r="E152" s="5">
        <f t="shared" si="133"/>
        <v>0</v>
      </c>
      <c r="F152" s="5">
        <f t="shared" si="133"/>
        <v>0</v>
      </c>
      <c r="G152" s="5">
        <f t="shared" si="133"/>
        <v>0</v>
      </c>
      <c r="H152" s="5">
        <f t="shared" si="133"/>
        <v>0</v>
      </c>
      <c r="I152" s="5">
        <f t="shared" si="133"/>
        <v>0</v>
      </c>
      <c r="J152" s="5">
        <f t="shared" si="133"/>
        <v>0</v>
      </c>
      <c r="K152" s="5">
        <f t="shared" si="133"/>
        <v>0</v>
      </c>
      <c r="L152" s="5">
        <f t="shared" si="133"/>
        <v>0</v>
      </c>
      <c r="M152" s="5">
        <f t="shared" si="133"/>
        <v>0</v>
      </c>
      <c r="N152" s="5">
        <f t="shared" si="133"/>
        <v>0</v>
      </c>
      <c r="O152" s="5">
        <f t="shared" si="133"/>
        <v>0</v>
      </c>
      <c r="P152" s="5">
        <f t="shared" si="133"/>
        <v>0</v>
      </c>
      <c r="Q152" s="5">
        <f t="shared" si="133"/>
        <v>0</v>
      </c>
      <c r="R152" s="5">
        <f t="shared" si="133"/>
        <v>0</v>
      </c>
      <c r="S152" s="5">
        <f t="shared" si="133"/>
        <v>0</v>
      </c>
      <c r="T152" s="5">
        <f t="shared" si="133"/>
        <v>0</v>
      </c>
      <c r="U152" s="5">
        <f t="shared" si="133"/>
        <v>0</v>
      </c>
      <c r="V152" s="5">
        <f t="shared" si="133"/>
        <v>0</v>
      </c>
      <c r="W152" s="5">
        <f t="shared" si="133"/>
        <v>0</v>
      </c>
    </row>
    <row r="153" spans="2:23" outlineLevel="1" x14ac:dyDescent="0.25">
      <c r="B153" s="4" t="s">
        <v>27</v>
      </c>
      <c r="C153" s="5">
        <f t="shared" si="133"/>
        <v>0</v>
      </c>
      <c r="D153" s="5">
        <f t="shared" si="133"/>
        <v>0</v>
      </c>
      <c r="E153" s="5">
        <f t="shared" si="133"/>
        <v>0</v>
      </c>
      <c r="F153" s="5">
        <f t="shared" si="133"/>
        <v>0</v>
      </c>
      <c r="G153" s="5">
        <f t="shared" si="133"/>
        <v>0</v>
      </c>
      <c r="H153" s="5">
        <f t="shared" si="133"/>
        <v>0</v>
      </c>
      <c r="I153" s="5">
        <f t="shared" si="133"/>
        <v>0</v>
      </c>
      <c r="J153" s="5">
        <f t="shared" si="133"/>
        <v>0</v>
      </c>
      <c r="K153" s="5">
        <f t="shared" si="133"/>
        <v>0</v>
      </c>
      <c r="L153" s="5">
        <f t="shared" si="133"/>
        <v>0</v>
      </c>
      <c r="M153" s="5">
        <f t="shared" si="133"/>
        <v>0</v>
      </c>
      <c r="N153" s="5">
        <f t="shared" si="133"/>
        <v>0</v>
      </c>
      <c r="O153" s="5">
        <f t="shared" si="133"/>
        <v>0</v>
      </c>
      <c r="P153" s="5">
        <f t="shared" si="133"/>
        <v>0</v>
      </c>
      <c r="Q153" s="5">
        <f t="shared" si="133"/>
        <v>0</v>
      </c>
      <c r="R153" s="5">
        <f t="shared" si="133"/>
        <v>0</v>
      </c>
      <c r="S153" s="5">
        <f t="shared" si="133"/>
        <v>0</v>
      </c>
      <c r="T153" s="5">
        <f t="shared" si="133"/>
        <v>0</v>
      </c>
      <c r="U153" s="5">
        <f t="shared" si="133"/>
        <v>0</v>
      </c>
      <c r="V153" s="5">
        <f t="shared" si="133"/>
        <v>0</v>
      </c>
      <c r="W153" s="5">
        <f t="shared" si="133"/>
        <v>0</v>
      </c>
    </row>
    <row r="154" spans="2:23" outlineLevel="1" x14ac:dyDescent="0.25">
      <c r="B154" s="4" t="s">
        <v>28</v>
      </c>
      <c r="C154" s="5">
        <f t="shared" si="133"/>
        <v>0</v>
      </c>
      <c r="D154" s="5">
        <f t="shared" si="133"/>
        <v>0</v>
      </c>
      <c r="E154" s="5">
        <f t="shared" si="133"/>
        <v>0</v>
      </c>
      <c r="F154" s="5">
        <f t="shared" si="133"/>
        <v>0</v>
      </c>
      <c r="G154" s="5">
        <f t="shared" si="133"/>
        <v>0</v>
      </c>
      <c r="H154" s="5">
        <f t="shared" si="133"/>
        <v>0</v>
      </c>
      <c r="I154" s="5">
        <f t="shared" si="133"/>
        <v>0</v>
      </c>
      <c r="J154" s="5">
        <f t="shared" si="133"/>
        <v>0</v>
      </c>
      <c r="K154" s="5">
        <f t="shared" si="133"/>
        <v>0</v>
      </c>
      <c r="L154" s="5">
        <f t="shared" si="133"/>
        <v>0</v>
      </c>
      <c r="M154" s="5">
        <f t="shared" si="133"/>
        <v>0</v>
      </c>
      <c r="N154" s="5">
        <f t="shared" si="133"/>
        <v>0</v>
      </c>
      <c r="O154" s="5">
        <f t="shared" si="133"/>
        <v>0</v>
      </c>
      <c r="P154" s="5">
        <f t="shared" si="133"/>
        <v>0</v>
      </c>
      <c r="Q154" s="5">
        <f t="shared" si="133"/>
        <v>0</v>
      </c>
      <c r="R154" s="5">
        <f t="shared" si="133"/>
        <v>0</v>
      </c>
      <c r="S154" s="5">
        <f t="shared" si="133"/>
        <v>0</v>
      </c>
      <c r="T154" s="5">
        <f t="shared" si="133"/>
        <v>0</v>
      </c>
      <c r="U154" s="5">
        <f t="shared" si="133"/>
        <v>0</v>
      </c>
      <c r="V154" s="5">
        <f t="shared" si="133"/>
        <v>0</v>
      </c>
      <c r="W154" s="5">
        <f t="shared" si="133"/>
        <v>0</v>
      </c>
    </row>
    <row r="155" spans="2:23" outlineLevel="1" x14ac:dyDescent="0.25">
      <c r="B155" s="4" t="s">
        <v>22</v>
      </c>
      <c r="C155" s="5">
        <f t="shared" si="133"/>
        <v>0</v>
      </c>
      <c r="D155" s="5">
        <f t="shared" si="133"/>
        <v>0</v>
      </c>
      <c r="E155" s="5">
        <f t="shared" si="133"/>
        <v>0</v>
      </c>
      <c r="F155" s="5">
        <f t="shared" si="133"/>
        <v>0</v>
      </c>
      <c r="G155" s="5">
        <f t="shared" si="133"/>
        <v>0</v>
      </c>
      <c r="H155" s="5">
        <f t="shared" si="133"/>
        <v>0</v>
      </c>
      <c r="I155" s="5">
        <f t="shared" si="133"/>
        <v>0</v>
      </c>
      <c r="J155" s="5">
        <f t="shared" si="133"/>
        <v>0</v>
      </c>
      <c r="K155" s="5">
        <f t="shared" si="133"/>
        <v>0</v>
      </c>
      <c r="L155" s="5">
        <f t="shared" si="133"/>
        <v>0</v>
      </c>
      <c r="M155" s="5">
        <f t="shared" si="133"/>
        <v>0</v>
      </c>
      <c r="N155" s="5">
        <f t="shared" si="133"/>
        <v>0</v>
      </c>
      <c r="O155" s="5">
        <f t="shared" si="133"/>
        <v>0</v>
      </c>
      <c r="P155" s="5">
        <f t="shared" si="133"/>
        <v>0</v>
      </c>
      <c r="Q155" s="5">
        <f t="shared" si="133"/>
        <v>0</v>
      </c>
      <c r="R155" s="5">
        <f t="shared" si="133"/>
        <v>0</v>
      </c>
      <c r="S155" s="5">
        <f t="shared" si="133"/>
        <v>0</v>
      </c>
      <c r="T155" s="5">
        <f t="shared" si="133"/>
        <v>0</v>
      </c>
      <c r="U155" s="5">
        <f t="shared" si="133"/>
        <v>0</v>
      </c>
      <c r="V155" s="5">
        <f t="shared" si="133"/>
        <v>0</v>
      </c>
      <c r="W155" s="5">
        <f t="shared" si="133"/>
        <v>0</v>
      </c>
    </row>
    <row r="156" spans="2:23" outlineLevel="1" x14ac:dyDescent="0.25">
      <c r="B156" s="4" t="s">
        <v>1</v>
      </c>
      <c r="C156" s="5">
        <f t="shared" si="133"/>
        <v>0</v>
      </c>
      <c r="D156" s="5">
        <f t="shared" si="133"/>
        <v>0</v>
      </c>
      <c r="E156" s="5">
        <f t="shared" si="133"/>
        <v>0</v>
      </c>
      <c r="F156" s="5">
        <f t="shared" si="133"/>
        <v>0</v>
      </c>
      <c r="G156" s="5">
        <f t="shared" si="133"/>
        <v>0</v>
      </c>
      <c r="H156" s="5">
        <f t="shared" si="133"/>
        <v>0</v>
      </c>
      <c r="I156" s="5">
        <f t="shared" si="133"/>
        <v>0</v>
      </c>
      <c r="J156" s="5">
        <f t="shared" si="133"/>
        <v>0</v>
      </c>
      <c r="K156" s="5">
        <f t="shared" si="133"/>
        <v>0</v>
      </c>
      <c r="L156" s="5">
        <f t="shared" si="133"/>
        <v>0</v>
      </c>
      <c r="M156" s="5">
        <f t="shared" si="133"/>
        <v>0</v>
      </c>
      <c r="N156" s="5">
        <f t="shared" si="133"/>
        <v>0</v>
      </c>
      <c r="O156" s="5">
        <f t="shared" si="133"/>
        <v>0</v>
      </c>
      <c r="P156" s="5">
        <f t="shared" si="133"/>
        <v>0</v>
      </c>
      <c r="Q156" s="5">
        <f t="shared" si="133"/>
        <v>0</v>
      </c>
      <c r="R156" s="5">
        <f t="shared" si="133"/>
        <v>0</v>
      </c>
      <c r="S156" s="5">
        <f t="shared" si="133"/>
        <v>0</v>
      </c>
      <c r="T156" s="5">
        <f t="shared" si="133"/>
        <v>0</v>
      </c>
      <c r="U156" s="5">
        <f t="shared" si="133"/>
        <v>0</v>
      </c>
      <c r="V156" s="5">
        <f t="shared" si="133"/>
        <v>0</v>
      </c>
      <c r="W156" s="5">
        <f t="shared" si="133"/>
        <v>0</v>
      </c>
    </row>
    <row r="157" spans="2:23" outlineLevel="1" x14ac:dyDescent="0.25">
      <c r="B157" s="16" t="s">
        <v>13</v>
      </c>
      <c r="C157" s="21">
        <f t="shared" ref="C157:W157" si="134">SUM(C147:C156)</f>
        <v>100284.72</v>
      </c>
      <c r="D157" s="21">
        <f t="shared" si="134"/>
        <v>105663.36899999999</v>
      </c>
      <c r="E157" s="21">
        <f t="shared" si="134"/>
        <v>99148.68299999999</v>
      </c>
      <c r="F157" s="21">
        <f t="shared" si="134"/>
        <v>114484.747</v>
      </c>
      <c r="G157" s="21">
        <f t="shared" si="134"/>
        <v>120508.003</v>
      </c>
      <c r="H157" s="21">
        <f t="shared" si="134"/>
        <v>123293.02500000002</v>
      </c>
      <c r="I157" s="21">
        <f t="shared" si="134"/>
        <v>132835.745</v>
      </c>
      <c r="J157" s="21">
        <f t="shared" si="134"/>
        <v>146382.484</v>
      </c>
      <c r="K157" s="21">
        <f t="shared" si="134"/>
        <v>144604.91500000001</v>
      </c>
      <c r="L157" s="21">
        <f t="shared" si="134"/>
        <v>141659.639</v>
      </c>
      <c r="M157" s="21">
        <f t="shared" si="134"/>
        <v>143711.359</v>
      </c>
      <c r="N157" s="21">
        <f t="shared" si="134"/>
        <v>147421.495</v>
      </c>
      <c r="O157" s="21">
        <f t="shared" si="134"/>
        <v>156375.70800000001</v>
      </c>
      <c r="P157" s="21">
        <f t="shared" si="134"/>
        <v>164210.43300000002</v>
      </c>
      <c r="Q157" s="21">
        <f t="shared" si="134"/>
        <v>173708.451</v>
      </c>
      <c r="R157" s="21">
        <f t="shared" si="134"/>
        <v>150183.39899999998</v>
      </c>
      <c r="S157" s="21">
        <f t="shared" si="134"/>
        <v>124366.266</v>
      </c>
      <c r="T157" s="21">
        <f t="shared" si="134"/>
        <v>130015.273</v>
      </c>
      <c r="U157" s="21">
        <f t="shared" si="134"/>
        <v>138216.09300000002</v>
      </c>
      <c r="V157" s="21">
        <f t="shared" si="134"/>
        <v>141258.59100000001</v>
      </c>
      <c r="W157" s="21">
        <f t="shared" si="134"/>
        <v>137933.37</v>
      </c>
    </row>
    <row r="158" spans="2:23" outlineLevel="1" x14ac:dyDescent="0.25">
      <c r="B158" s="29" t="s">
        <v>46</v>
      </c>
      <c r="C158" s="28">
        <f>IFERROR(C157/C139/1000,0)</f>
        <v>7.9249151505455997E-4</v>
      </c>
      <c r="D158" s="28">
        <f t="shared" ref="D158" si="135">IFERROR(D157/D139/1000,0)</f>
        <v>7.0136789108616346E-4</v>
      </c>
      <c r="E158" s="28">
        <f t="shared" ref="E158" si="136">IFERROR(E157/E139/1000,0)</f>
        <v>6.4238625623135905E-4</v>
      </c>
      <c r="F158" s="28">
        <f t="shared" ref="F158" si="137">IFERROR(F157/F139/1000,0)</f>
        <v>6.3936517097150001E-4</v>
      </c>
      <c r="G158" s="28">
        <f t="shared" ref="G158" si="138">IFERROR(G157/G139/1000,0)</f>
        <v>6.3054797757741319E-4</v>
      </c>
      <c r="H158" s="28">
        <f t="shared" ref="H158" si="139">IFERROR(H157/H139/1000,0)</f>
        <v>6.3459696915164898E-4</v>
      </c>
      <c r="I158" s="28">
        <f t="shared" ref="I158" si="140">IFERROR(I157/I139/1000,0)</f>
        <v>6.3232156464051287E-4</v>
      </c>
      <c r="J158" s="28">
        <f t="shared" ref="J158" si="141">IFERROR(J157/J139/1000,0)</f>
        <v>6.4587587826253786E-4</v>
      </c>
      <c r="K158" s="28">
        <f t="shared" ref="K158" si="142">IFERROR(K157/K139/1000,0)</f>
        <v>7.0367046237499809E-4</v>
      </c>
      <c r="L158" s="28">
        <f t="shared" ref="L158" si="143">IFERROR(L157/L139/1000,0)</f>
        <v>7.9121957176759238E-4</v>
      </c>
      <c r="M158" s="28">
        <f t="shared" ref="M158" si="144">IFERROR(M157/M139/1000,0)</f>
        <v>8.4909018339681568E-4</v>
      </c>
      <c r="N158" s="28">
        <f t="shared" ref="N158" si="145">IFERROR(N157/N139/1000,0)</f>
        <v>8.1867512267970097E-4</v>
      </c>
      <c r="O158" s="28">
        <f t="shared" ref="O158" si="146">IFERROR(O157/O139/1000,0)</f>
        <v>7.3900536013919694E-4</v>
      </c>
      <c r="P158" s="28">
        <f t="shared" ref="P158" si="147">IFERROR(P157/P139/1000,0)</f>
        <v>7.3183341112211789E-4</v>
      </c>
      <c r="Q158" s="28">
        <f t="shared" ref="Q158" si="148">IFERROR(Q157/Q139/1000,0)</f>
        <v>7.2913654126379184E-4</v>
      </c>
      <c r="R158" s="28">
        <f t="shared" ref="R158" si="149">IFERROR(R157/R139/1000,0)</f>
        <v>6.8761434665739595E-4</v>
      </c>
      <c r="S158" s="28">
        <f t="shared" ref="S158" si="150">IFERROR(S157/S139/1000,0)</f>
        <v>6.7444234257526842E-4</v>
      </c>
      <c r="T158" s="28">
        <f t="shared" ref="T158" si="151">IFERROR(T157/T139/1000,0)</f>
        <v>6.9672806026460068E-4</v>
      </c>
      <c r="U158" s="28">
        <f t="shared" ref="U158" si="152">IFERROR(U157/U139/1000,0)</f>
        <v>7.77126168636397E-4</v>
      </c>
      <c r="V158" s="28">
        <f t="shared" ref="V158" si="153">IFERROR(V157/V139/1000,0)</f>
        <v>7.6520865495711922E-4</v>
      </c>
      <c r="W158" s="28">
        <f t="shared" ref="W158" si="154">IFERROR(W157/W139/1000,0)</f>
        <v>7.6790709801000557E-4</v>
      </c>
    </row>
    <row r="159" spans="2:23" outlineLevel="1" x14ac:dyDescent="0.25"/>
    <row r="160" spans="2:23" outlineLevel="1" x14ac:dyDescent="0.25">
      <c r="B160" s="4" t="s">
        <v>23</v>
      </c>
      <c r="C160" s="12">
        <f t="shared" ref="C160:W160" si="155">IFERROR(C147/C157,0)</f>
        <v>0</v>
      </c>
      <c r="D160" s="12">
        <f t="shared" si="155"/>
        <v>0</v>
      </c>
      <c r="E160" s="12">
        <f t="shared" si="155"/>
        <v>0</v>
      </c>
      <c r="F160" s="12">
        <f t="shared" si="155"/>
        <v>0</v>
      </c>
      <c r="G160" s="12">
        <f t="shared" si="155"/>
        <v>0</v>
      </c>
      <c r="H160" s="12">
        <f t="shared" si="155"/>
        <v>0</v>
      </c>
      <c r="I160" s="12">
        <f t="shared" si="155"/>
        <v>0</v>
      </c>
      <c r="J160" s="12">
        <f t="shared" si="155"/>
        <v>0</v>
      </c>
      <c r="K160" s="12">
        <f t="shared" si="155"/>
        <v>0</v>
      </c>
      <c r="L160" s="12">
        <f t="shared" si="155"/>
        <v>0</v>
      </c>
      <c r="M160" s="12">
        <f t="shared" si="155"/>
        <v>0</v>
      </c>
      <c r="N160" s="12">
        <f t="shared" si="155"/>
        <v>0</v>
      </c>
      <c r="O160" s="12">
        <f t="shared" si="155"/>
        <v>0</v>
      </c>
      <c r="P160" s="12">
        <f t="shared" si="155"/>
        <v>0</v>
      </c>
      <c r="Q160" s="12">
        <f t="shared" si="155"/>
        <v>0</v>
      </c>
      <c r="R160" s="12">
        <f t="shared" si="155"/>
        <v>0</v>
      </c>
      <c r="S160" s="12">
        <f t="shared" si="155"/>
        <v>0</v>
      </c>
      <c r="T160" s="12">
        <f t="shared" si="155"/>
        <v>0</v>
      </c>
      <c r="U160" s="12">
        <f t="shared" si="155"/>
        <v>0</v>
      </c>
      <c r="V160" s="12">
        <f t="shared" si="155"/>
        <v>0</v>
      </c>
      <c r="W160" s="12">
        <f t="shared" si="155"/>
        <v>0</v>
      </c>
    </row>
    <row r="161" spans="1:28" outlineLevel="1" x14ac:dyDescent="0.25">
      <c r="B161" s="4" t="s">
        <v>24</v>
      </c>
      <c r="C161" s="12">
        <f t="shared" ref="C161:W161" si="156">IFERROR(C148/C157,0)</f>
        <v>0</v>
      </c>
      <c r="D161" s="12">
        <f t="shared" si="156"/>
        <v>0</v>
      </c>
      <c r="E161" s="12">
        <f t="shared" si="156"/>
        <v>0</v>
      </c>
      <c r="F161" s="12">
        <f t="shared" si="156"/>
        <v>0</v>
      </c>
      <c r="G161" s="12">
        <f t="shared" si="156"/>
        <v>0</v>
      </c>
      <c r="H161" s="12">
        <f t="shared" si="156"/>
        <v>0</v>
      </c>
      <c r="I161" s="12">
        <f t="shared" si="156"/>
        <v>0</v>
      </c>
      <c r="J161" s="12">
        <f t="shared" si="156"/>
        <v>0</v>
      </c>
      <c r="K161" s="12">
        <f t="shared" si="156"/>
        <v>0</v>
      </c>
      <c r="L161" s="12">
        <f t="shared" si="156"/>
        <v>0</v>
      </c>
      <c r="M161" s="12">
        <f t="shared" si="156"/>
        <v>0</v>
      </c>
      <c r="N161" s="12">
        <f t="shared" si="156"/>
        <v>0</v>
      </c>
      <c r="O161" s="12">
        <f t="shared" si="156"/>
        <v>0</v>
      </c>
      <c r="P161" s="12">
        <f t="shared" si="156"/>
        <v>0</v>
      </c>
      <c r="Q161" s="12">
        <f t="shared" si="156"/>
        <v>0</v>
      </c>
      <c r="R161" s="12">
        <f t="shared" si="156"/>
        <v>0</v>
      </c>
      <c r="S161" s="12">
        <f t="shared" si="156"/>
        <v>0</v>
      </c>
      <c r="T161" s="12">
        <f t="shared" si="156"/>
        <v>0</v>
      </c>
      <c r="U161" s="12">
        <f t="shared" si="156"/>
        <v>0</v>
      </c>
      <c r="V161" s="12">
        <f t="shared" si="156"/>
        <v>0</v>
      </c>
      <c r="W161" s="12">
        <f t="shared" si="156"/>
        <v>0</v>
      </c>
    </row>
    <row r="162" spans="1:28" outlineLevel="1" x14ac:dyDescent="0.25">
      <c r="B162" s="4" t="s">
        <v>21</v>
      </c>
      <c r="C162" s="12">
        <f t="shared" ref="C162:W162" si="157">IFERROR(C149/C157,0)</f>
        <v>1</v>
      </c>
      <c r="D162" s="12">
        <f t="shared" si="157"/>
        <v>1</v>
      </c>
      <c r="E162" s="12">
        <f t="shared" si="157"/>
        <v>1</v>
      </c>
      <c r="F162" s="12">
        <f t="shared" si="157"/>
        <v>1</v>
      </c>
      <c r="G162" s="12">
        <f t="shared" si="157"/>
        <v>1</v>
      </c>
      <c r="H162" s="12">
        <f t="shared" si="157"/>
        <v>1</v>
      </c>
      <c r="I162" s="12">
        <f t="shared" si="157"/>
        <v>1</v>
      </c>
      <c r="J162" s="12">
        <f t="shared" si="157"/>
        <v>1</v>
      </c>
      <c r="K162" s="12">
        <f t="shared" si="157"/>
        <v>1</v>
      </c>
      <c r="L162" s="12">
        <f t="shared" si="157"/>
        <v>1</v>
      </c>
      <c r="M162" s="12">
        <f t="shared" si="157"/>
        <v>1</v>
      </c>
      <c r="N162" s="12">
        <f t="shared" si="157"/>
        <v>1</v>
      </c>
      <c r="O162" s="12">
        <f t="shared" si="157"/>
        <v>1</v>
      </c>
      <c r="P162" s="12">
        <f t="shared" si="157"/>
        <v>1</v>
      </c>
      <c r="Q162" s="12">
        <f t="shared" si="157"/>
        <v>1</v>
      </c>
      <c r="R162" s="12">
        <f t="shared" si="157"/>
        <v>1</v>
      </c>
      <c r="S162" s="12">
        <f t="shared" si="157"/>
        <v>1</v>
      </c>
      <c r="T162" s="12">
        <f t="shared" si="157"/>
        <v>1</v>
      </c>
      <c r="U162" s="12">
        <f t="shared" si="157"/>
        <v>1</v>
      </c>
      <c r="V162" s="12">
        <f t="shared" si="157"/>
        <v>1</v>
      </c>
      <c r="W162" s="12">
        <f t="shared" si="157"/>
        <v>1</v>
      </c>
    </row>
    <row r="163" spans="1:28" outlineLevel="1" x14ac:dyDescent="0.25">
      <c r="B163" s="4" t="s">
        <v>26</v>
      </c>
      <c r="C163" s="12">
        <f t="shared" ref="C163:W163" si="158">IFERROR(C150/C157,0)</f>
        <v>0</v>
      </c>
      <c r="D163" s="12">
        <f t="shared" si="158"/>
        <v>0</v>
      </c>
      <c r="E163" s="12">
        <f t="shared" si="158"/>
        <v>0</v>
      </c>
      <c r="F163" s="12">
        <f t="shared" si="158"/>
        <v>0</v>
      </c>
      <c r="G163" s="12">
        <f t="shared" si="158"/>
        <v>0</v>
      </c>
      <c r="H163" s="12">
        <f t="shared" si="158"/>
        <v>0</v>
      </c>
      <c r="I163" s="12">
        <f t="shared" si="158"/>
        <v>0</v>
      </c>
      <c r="J163" s="12">
        <f t="shared" si="158"/>
        <v>0</v>
      </c>
      <c r="K163" s="12">
        <f t="shared" si="158"/>
        <v>0</v>
      </c>
      <c r="L163" s="12">
        <f t="shared" si="158"/>
        <v>0</v>
      </c>
      <c r="M163" s="12">
        <f t="shared" si="158"/>
        <v>0</v>
      </c>
      <c r="N163" s="12">
        <f t="shared" si="158"/>
        <v>0</v>
      </c>
      <c r="O163" s="12">
        <f t="shared" si="158"/>
        <v>0</v>
      </c>
      <c r="P163" s="12">
        <f t="shared" si="158"/>
        <v>0</v>
      </c>
      <c r="Q163" s="12">
        <f t="shared" si="158"/>
        <v>0</v>
      </c>
      <c r="R163" s="12">
        <f t="shared" si="158"/>
        <v>0</v>
      </c>
      <c r="S163" s="12">
        <f t="shared" si="158"/>
        <v>0</v>
      </c>
      <c r="T163" s="12">
        <f t="shared" si="158"/>
        <v>0</v>
      </c>
      <c r="U163" s="12">
        <f t="shared" si="158"/>
        <v>0</v>
      </c>
      <c r="V163" s="12">
        <f t="shared" si="158"/>
        <v>0</v>
      </c>
      <c r="W163" s="12">
        <f t="shared" si="158"/>
        <v>0</v>
      </c>
    </row>
    <row r="164" spans="1:28" outlineLevel="1" x14ac:dyDescent="0.25">
      <c r="B164" s="4" t="s">
        <v>25</v>
      </c>
      <c r="C164" s="12">
        <f t="shared" ref="C164:W164" si="159">IFERROR(C151/C157,0)</f>
        <v>0</v>
      </c>
      <c r="D164" s="12">
        <f t="shared" si="159"/>
        <v>0</v>
      </c>
      <c r="E164" s="12">
        <f t="shared" si="159"/>
        <v>0</v>
      </c>
      <c r="F164" s="12">
        <f t="shared" si="159"/>
        <v>0</v>
      </c>
      <c r="G164" s="12">
        <f t="shared" si="159"/>
        <v>0</v>
      </c>
      <c r="H164" s="12">
        <f t="shared" si="159"/>
        <v>0</v>
      </c>
      <c r="I164" s="12">
        <f t="shared" si="159"/>
        <v>0</v>
      </c>
      <c r="J164" s="12">
        <f t="shared" si="159"/>
        <v>0</v>
      </c>
      <c r="K164" s="12">
        <f t="shared" si="159"/>
        <v>0</v>
      </c>
      <c r="L164" s="12">
        <f t="shared" si="159"/>
        <v>0</v>
      </c>
      <c r="M164" s="12">
        <f t="shared" si="159"/>
        <v>0</v>
      </c>
      <c r="N164" s="12">
        <f t="shared" si="159"/>
        <v>0</v>
      </c>
      <c r="O164" s="12">
        <f t="shared" si="159"/>
        <v>0</v>
      </c>
      <c r="P164" s="12">
        <f t="shared" si="159"/>
        <v>0</v>
      </c>
      <c r="Q164" s="12">
        <f t="shared" si="159"/>
        <v>0</v>
      </c>
      <c r="R164" s="12">
        <f t="shared" si="159"/>
        <v>0</v>
      </c>
      <c r="S164" s="12">
        <f t="shared" si="159"/>
        <v>0</v>
      </c>
      <c r="T164" s="12">
        <f t="shared" si="159"/>
        <v>0</v>
      </c>
      <c r="U164" s="12">
        <f t="shared" si="159"/>
        <v>0</v>
      </c>
      <c r="V164" s="12">
        <f t="shared" si="159"/>
        <v>0</v>
      </c>
      <c r="W164" s="12">
        <f t="shared" si="159"/>
        <v>0</v>
      </c>
    </row>
    <row r="165" spans="1:28" outlineLevel="1" x14ac:dyDescent="0.25">
      <c r="B165" s="4" t="s">
        <v>0</v>
      </c>
      <c r="C165" s="12">
        <f t="shared" ref="C165:W165" si="160">IFERROR(C152/C157,0)</f>
        <v>0</v>
      </c>
      <c r="D165" s="12">
        <f t="shared" si="160"/>
        <v>0</v>
      </c>
      <c r="E165" s="12">
        <f t="shared" si="160"/>
        <v>0</v>
      </c>
      <c r="F165" s="12">
        <f t="shared" si="160"/>
        <v>0</v>
      </c>
      <c r="G165" s="12">
        <f t="shared" si="160"/>
        <v>0</v>
      </c>
      <c r="H165" s="12">
        <f t="shared" si="160"/>
        <v>0</v>
      </c>
      <c r="I165" s="12">
        <f t="shared" si="160"/>
        <v>0</v>
      </c>
      <c r="J165" s="12">
        <f t="shared" si="160"/>
        <v>0</v>
      </c>
      <c r="K165" s="12">
        <f t="shared" si="160"/>
        <v>0</v>
      </c>
      <c r="L165" s="12">
        <f t="shared" si="160"/>
        <v>0</v>
      </c>
      <c r="M165" s="12">
        <f t="shared" si="160"/>
        <v>0</v>
      </c>
      <c r="N165" s="12">
        <f t="shared" si="160"/>
        <v>0</v>
      </c>
      <c r="O165" s="12">
        <f t="shared" si="160"/>
        <v>0</v>
      </c>
      <c r="P165" s="12">
        <f t="shared" si="160"/>
        <v>0</v>
      </c>
      <c r="Q165" s="12">
        <f t="shared" si="160"/>
        <v>0</v>
      </c>
      <c r="R165" s="12">
        <f t="shared" si="160"/>
        <v>0</v>
      </c>
      <c r="S165" s="12">
        <f t="shared" si="160"/>
        <v>0</v>
      </c>
      <c r="T165" s="12">
        <f t="shared" si="160"/>
        <v>0</v>
      </c>
      <c r="U165" s="12">
        <f t="shared" si="160"/>
        <v>0</v>
      </c>
      <c r="V165" s="12">
        <f t="shared" si="160"/>
        <v>0</v>
      </c>
      <c r="W165" s="12">
        <f t="shared" si="160"/>
        <v>0</v>
      </c>
    </row>
    <row r="166" spans="1:28" outlineLevel="1" x14ac:dyDescent="0.25">
      <c r="B166" s="4" t="s">
        <v>27</v>
      </c>
      <c r="C166" s="12">
        <f t="shared" ref="C166:W166" si="161">IFERROR(C153/C157,0)</f>
        <v>0</v>
      </c>
      <c r="D166" s="12">
        <f t="shared" si="161"/>
        <v>0</v>
      </c>
      <c r="E166" s="12">
        <f t="shared" si="161"/>
        <v>0</v>
      </c>
      <c r="F166" s="12">
        <f t="shared" si="161"/>
        <v>0</v>
      </c>
      <c r="G166" s="12">
        <f t="shared" si="161"/>
        <v>0</v>
      </c>
      <c r="H166" s="12">
        <f t="shared" si="161"/>
        <v>0</v>
      </c>
      <c r="I166" s="12">
        <f t="shared" si="161"/>
        <v>0</v>
      </c>
      <c r="J166" s="12">
        <f t="shared" si="161"/>
        <v>0</v>
      </c>
      <c r="K166" s="12">
        <f t="shared" si="161"/>
        <v>0</v>
      </c>
      <c r="L166" s="12">
        <f t="shared" si="161"/>
        <v>0</v>
      </c>
      <c r="M166" s="12">
        <f t="shared" si="161"/>
        <v>0</v>
      </c>
      <c r="N166" s="12">
        <f t="shared" si="161"/>
        <v>0</v>
      </c>
      <c r="O166" s="12">
        <f t="shared" si="161"/>
        <v>0</v>
      </c>
      <c r="P166" s="12">
        <f t="shared" si="161"/>
        <v>0</v>
      </c>
      <c r="Q166" s="12">
        <f t="shared" si="161"/>
        <v>0</v>
      </c>
      <c r="R166" s="12">
        <f t="shared" si="161"/>
        <v>0</v>
      </c>
      <c r="S166" s="12">
        <f t="shared" si="161"/>
        <v>0</v>
      </c>
      <c r="T166" s="12">
        <f t="shared" si="161"/>
        <v>0</v>
      </c>
      <c r="U166" s="12">
        <f t="shared" si="161"/>
        <v>0</v>
      </c>
      <c r="V166" s="12">
        <f t="shared" si="161"/>
        <v>0</v>
      </c>
      <c r="W166" s="12">
        <f t="shared" si="161"/>
        <v>0</v>
      </c>
    </row>
    <row r="167" spans="1:28" outlineLevel="1" x14ac:dyDescent="0.25">
      <c r="B167" s="4" t="s">
        <v>28</v>
      </c>
      <c r="C167" s="12">
        <f t="shared" ref="C167:W167" si="162">IFERROR(C154/C157,0)</f>
        <v>0</v>
      </c>
      <c r="D167" s="12">
        <f t="shared" si="162"/>
        <v>0</v>
      </c>
      <c r="E167" s="12">
        <f t="shared" si="162"/>
        <v>0</v>
      </c>
      <c r="F167" s="12">
        <f t="shared" si="162"/>
        <v>0</v>
      </c>
      <c r="G167" s="12">
        <f t="shared" si="162"/>
        <v>0</v>
      </c>
      <c r="H167" s="12">
        <f t="shared" si="162"/>
        <v>0</v>
      </c>
      <c r="I167" s="12">
        <f t="shared" si="162"/>
        <v>0</v>
      </c>
      <c r="J167" s="12">
        <f t="shared" si="162"/>
        <v>0</v>
      </c>
      <c r="K167" s="12">
        <f t="shared" si="162"/>
        <v>0</v>
      </c>
      <c r="L167" s="12">
        <f t="shared" si="162"/>
        <v>0</v>
      </c>
      <c r="M167" s="12">
        <f t="shared" si="162"/>
        <v>0</v>
      </c>
      <c r="N167" s="12">
        <f t="shared" si="162"/>
        <v>0</v>
      </c>
      <c r="O167" s="12">
        <f t="shared" si="162"/>
        <v>0</v>
      </c>
      <c r="P167" s="12">
        <f t="shared" si="162"/>
        <v>0</v>
      </c>
      <c r="Q167" s="12">
        <f t="shared" si="162"/>
        <v>0</v>
      </c>
      <c r="R167" s="12">
        <f t="shared" si="162"/>
        <v>0</v>
      </c>
      <c r="S167" s="12">
        <f t="shared" si="162"/>
        <v>0</v>
      </c>
      <c r="T167" s="12">
        <f t="shared" si="162"/>
        <v>0</v>
      </c>
      <c r="U167" s="12">
        <f t="shared" si="162"/>
        <v>0</v>
      </c>
      <c r="V167" s="12">
        <f t="shared" si="162"/>
        <v>0</v>
      </c>
      <c r="W167" s="12">
        <f t="shared" si="162"/>
        <v>0</v>
      </c>
    </row>
    <row r="168" spans="1:28" outlineLevel="1" x14ac:dyDescent="0.25">
      <c r="B168" s="4" t="s">
        <v>22</v>
      </c>
      <c r="C168" s="12">
        <f t="shared" ref="C168:W168" si="163">IFERROR(C155/C157,0)</f>
        <v>0</v>
      </c>
      <c r="D168" s="12">
        <f t="shared" si="163"/>
        <v>0</v>
      </c>
      <c r="E168" s="12">
        <f t="shared" si="163"/>
        <v>0</v>
      </c>
      <c r="F168" s="12">
        <f t="shared" si="163"/>
        <v>0</v>
      </c>
      <c r="G168" s="12">
        <f t="shared" si="163"/>
        <v>0</v>
      </c>
      <c r="H168" s="12">
        <f t="shared" si="163"/>
        <v>0</v>
      </c>
      <c r="I168" s="12">
        <f t="shared" si="163"/>
        <v>0</v>
      </c>
      <c r="J168" s="12">
        <f t="shared" si="163"/>
        <v>0</v>
      </c>
      <c r="K168" s="12">
        <f t="shared" si="163"/>
        <v>0</v>
      </c>
      <c r="L168" s="12">
        <f t="shared" si="163"/>
        <v>0</v>
      </c>
      <c r="M168" s="12">
        <f t="shared" si="163"/>
        <v>0</v>
      </c>
      <c r="N168" s="12">
        <f t="shared" si="163"/>
        <v>0</v>
      </c>
      <c r="O168" s="12">
        <f t="shared" si="163"/>
        <v>0</v>
      </c>
      <c r="P168" s="12">
        <f t="shared" si="163"/>
        <v>0</v>
      </c>
      <c r="Q168" s="12">
        <f t="shared" si="163"/>
        <v>0</v>
      </c>
      <c r="R168" s="12">
        <f t="shared" si="163"/>
        <v>0</v>
      </c>
      <c r="S168" s="12">
        <f t="shared" si="163"/>
        <v>0</v>
      </c>
      <c r="T168" s="12">
        <f t="shared" si="163"/>
        <v>0</v>
      </c>
      <c r="U168" s="12">
        <f t="shared" si="163"/>
        <v>0</v>
      </c>
      <c r="V168" s="12">
        <f t="shared" si="163"/>
        <v>0</v>
      </c>
      <c r="W168" s="12">
        <f t="shared" si="163"/>
        <v>0</v>
      </c>
    </row>
    <row r="169" spans="1:28" outlineLevel="1" x14ac:dyDescent="0.25">
      <c r="B169" s="4" t="s">
        <v>1</v>
      </c>
      <c r="C169" s="12">
        <f t="shared" ref="C169:W169" si="164">IFERROR(C156/C157,0)</f>
        <v>0</v>
      </c>
      <c r="D169" s="12">
        <f t="shared" si="164"/>
        <v>0</v>
      </c>
      <c r="E169" s="12">
        <f t="shared" si="164"/>
        <v>0</v>
      </c>
      <c r="F169" s="12">
        <f t="shared" si="164"/>
        <v>0</v>
      </c>
      <c r="G169" s="12">
        <f t="shared" si="164"/>
        <v>0</v>
      </c>
      <c r="H169" s="12">
        <f t="shared" si="164"/>
        <v>0</v>
      </c>
      <c r="I169" s="12">
        <f t="shared" si="164"/>
        <v>0</v>
      </c>
      <c r="J169" s="12">
        <f t="shared" si="164"/>
        <v>0</v>
      </c>
      <c r="K169" s="12">
        <f t="shared" si="164"/>
        <v>0</v>
      </c>
      <c r="L169" s="12">
        <f t="shared" si="164"/>
        <v>0</v>
      </c>
      <c r="M169" s="12">
        <f t="shared" si="164"/>
        <v>0</v>
      </c>
      <c r="N169" s="12">
        <f t="shared" si="164"/>
        <v>0</v>
      </c>
      <c r="O169" s="12">
        <f t="shared" si="164"/>
        <v>0</v>
      </c>
      <c r="P169" s="12">
        <f t="shared" si="164"/>
        <v>0</v>
      </c>
      <c r="Q169" s="12">
        <f t="shared" si="164"/>
        <v>0</v>
      </c>
      <c r="R169" s="12">
        <f t="shared" si="164"/>
        <v>0</v>
      </c>
      <c r="S169" s="12">
        <f t="shared" si="164"/>
        <v>0</v>
      </c>
      <c r="T169" s="12">
        <f t="shared" si="164"/>
        <v>0</v>
      </c>
      <c r="U169" s="12">
        <f t="shared" si="164"/>
        <v>0</v>
      </c>
      <c r="V169" s="12">
        <f t="shared" si="164"/>
        <v>0</v>
      </c>
      <c r="W169" s="12">
        <f t="shared" si="164"/>
        <v>0</v>
      </c>
    </row>
    <row r="172" spans="1:28" s="37" customFormat="1" x14ac:dyDescent="0.25">
      <c r="A172" s="36" t="s">
        <v>4</v>
      </c>
      <c r="Z172" s="38"/>
    </row>
    <row r="173" spans="1:28" outlineLevel="1" x14ac:dyDescent="0.25">
      <c r="B173" s="22" t="s">
        <v>31</v>
      </c>
      <c r="C173" s="5">
        <f>C176*CAN!C177</f>
        <v>38265.36470988705</v>
      </c>
      <c r="D173" s="5">
        <f>D176*CAN!D177</f>
        <v>38752.346259536316</v>
      </c>
      <c r="E173" s="5">
        <f>E176*CAN!E177</f>
        <v>36439.319084813702</v>
      </c>
      <c r="F173" s="5">
        <f>F176*CAN!F177</f>
        <v>42567.671184284765</v>
      </c>
      <c r="G173" s="5">
        <f>G176*CAN!G177</f>
        <v>45967.296290823047</v>
      </c>
      <c r="H173" s="5">
        <f>H176*CAN!H177</f>
        <v>45374.768074299653</v>
      </c>
      <c r="I173" s="5">
        <f>I176*CAN!I177</f>
        <v>47967.909958790471</v>
      </c>
      <c r="J173" s="5">
        <f>J176*CAN!J177</f>
        <v>51646.55972445642</v>
      </c>
      <c r="K173" s="5">
        <f>K176*CAN!K177</f>
        <v>49057.356271942503</v>
      </c>
      <c r="L173" s="5">
        <f>L176*CAN!L177</f>
        <v>49649.677210806301</v>
      </c>
      <c r="M173" s="5">
        <f>M176*CAN!M177</f>
        <v>56188.600980249015</v>
      </c>
      <c r="N173" s="5">
        <f>N176*CAN!N177</f>
        <v>55154.011550458636</v>
      </c>
      <c r="O173" s="5">
        <f>O176*CAN!O177</f>
        <v>58835.14327686224</v>
      </c>
      <c r="P173" s="5">
        <f>P176*CAN!P177</f>
        <v>65763.907034467949</v>
      </c>
      <c r="Q173" s="5">
        <f>Q176*CAN!Q177</f>
        <v>75773.717151459146</v>
      </c>
      <c r="R173" s="5">
        <f>R176*CAN!R177</f>
        <v>71864.694071174512</v>
      </c>
      <c r="S173" s="5">
        <f>S176*CAN!S177</f>
        <v>69629.769502806928</v>
      </c>
      <c r="T173" s="5">
        <f>T176*CAN!T177</f>
        <v>69300.093208725579</v>
      </c>
      <c r="U173" s="5">
        <f>U176*CAN!U177</f>
        <v>65729.631072447941</v>
      </c>
      <c r="V173" s="5">
        <f>V176*CAN!V177</f>
        <v>70222.949496714224</v>
      </c>
      <c r="W173" s="5">
        <f>W176*CAN!W177</f>
        <v>69622.095913902114</v>
      </c>
      <c r="Z173" s="23"/>
      <c r="AB173"/>
    </row>
    <row r="174" spans="1:28" outlineLevel="1" x14ac:dyDescent="0.25">
      <c r="B174" s="8" t="s">
        <v>30</v>
      </c>
      <c r="C174" s="5">
        <f>INDEX('[3]Table 37'!C$26:C$28,MATCH($AB174,'[3]Table 37'!$B$26:$B$28,0))</f>
        <v>51.789000000000001</v>
      </c>
      <c r="D174" s="5">
        <f>INDEX('[3]Table 37'!D$26:D$28,MATCH($AB174,'[3]Table 37'!$B$26:$B$28,0))</f>
        <v>55.738</v>
      </c>
      <c r="E174" s="5">
        <f>INDEX('[3]Table 37'!E$26:E$28,MATCH($AB174,'[3]Table 37'!$B$26:$B$28,0))</f>
        <v>56.820999999999998</v>
      </c>
      <c r="F174" s="5">
        <f>INDEX('[3]Table 37'!F$26:F$28,MATCH($AB174,'[3]Table 37'!$B$26:$B$28,0))</f>
        <v>68.046000000000006</v>
      </c>
      <c r="G174" s="5">
        <f>INDEX('[3]Table 37'!G$26:G$28,MATCH($AB174,'[3]Table 37'!$B$26:$B$28,0))</f>
        <v>68.929000000000002</v>
      </c>
      <c r="H174" s="5">
        <f>INDEX('[3]Table 37'!H$26:H$28,MATCH($AB174,'[3]Table 37'!$B$26:$B$28,0))</f>
        <v>73.522999999999996</v>
      </c>
      <c r="I174" s="5">
        <f>INDEX('[3]Table 37'!I$26:I$28,MATCH($AB174,'[3]Table 37'!$B$26:$B$28,0))</f>
        <v>80.965000000000003</v>
      </c>
      <c r="J174" s="5">
        <f>INDEX('[3]Table 37'!J$26:J$28,MATCH($AB174,'[3]Table 37'!$B$26:$B$28,0))</f>
        <v>87.052000000000007</v>
      </c>
      <c r="K174" s="5">
        <f>INDEX('[3]Table 37'!K$26:K$28,MATCH($AB174,'[3]Table 37'!$B$26:$B$28,0))</f>
        <v>90.968999999999994</v>
      </c>
      <c r="L174" s="5">
        <f>INDEX('[3]Table 37'!L$26:L$28,MATCH($AB174,'[3]Table 37'!$B$26:$B$28,0))</f>
        <v>89.718000000000004</v>
      </c>
      <c r="M174" s="5">
        <f>INDEX('[3]Table 37'!M$26:M$28,MATCH($AB174,'[3]Table 37'!$B$26:$B$28,0))</f>
        <v>89.631</v>
      </c>
      <c r="N174" s="5">
        <f>INDEX('[3]Table 37'!N$26:N$28,MATCH($AB174,'[3]Table 37'!$B$26:$B$28,0))</f>
        <v>95.006</v>
      </c>
      <c r="O174" s="5">
        <f>INDEX('[3]Table 37'!O$26:O$28,MATCH($AB174,'[3]Table 37'!$B$26:$B$28,0))</f>
        <v>101.17100000000001</v>
      </c>
      <c r="P174" s="5">
        <f>INDEX('[3]Table 37'!P$26:P$28,MATCH($AB174,'[3]Table 37'!$B$26:$B$28,0))</f>
        <v>107.161</v>
      </c>
      <c r="Q174" s="5">
        <f>INDEX('[3]Table 37'!Q$26:Q$28,MATCH($AB174,'[3]Table 37'!$B$26:$B$28,0))</f>
        <v>111.845</v>
      </c>
      <c r="R174" s="5">
        <f>INDEX('[3]Table 37'!R$26:R$28,MATCH($AB174,'[3]Table 37'!$B$26:$B$28,0))</f>
        <v>112.10899999999999</v>
      </c>
      <c r="S174" s="5">
        <f>INDEX('[3]Table 37'!S$26:S$28,MATCH($AB174,'[3]Table 37'!$B$26:$B$28,0))</f>
        <v>106.938</v>
      </c>
      <c r="T174" s="5">
        <f>INDEX('[3]Table 37'!T$26:T$28,MATCH($AB174,'[3]Table 37'!$B$26:$B$28,0))</f>
        <v>107.518</v>
      </c>
      <c r="U174" s="5">
        <f>INDEX('[3]Table 37'!U$26:U$28,MATCH($AB174,'[3]Table 37'!$B$26:$B$28,0))</f>
        <v>110.595</v>
      </c>
      <c r="V174" s="5">
        <f>INDEX('[3]Table 37'!V$26:V$28,MATCH($AB174,'[3]Table 37'!$B$26:$B$28,0))</f>
        <v>111.41500000000001</v>
      </c>
      <c r="W174" s="5">
        <f>INDEX('[3]Table 37'!W$26:W$28,MATCH($AB174,'[3]Table 37'!$B$26:$B$28,0))</f>
        <v>110.907</v>
      </c>
      <c r="Z174" s="23" t="s">
        <v>32</v>
      </c>
      <c r="AB174" t="s">
        <v>4</v>
      </c>
    </row>
    <row r="175" spans="1:28" outlineLevel="1" x14ac:dyDescent="0.25">
      <c r="B175" s="8" t="s">
        <v>43</v>
      </c>
      <c r="C175" s="5">
        <f>INDEX('[3]Table 37'!C$38:C$40,MATCH($AB175,'[3]Table 37'!$B$38:$B$40,0))</f>
        <v>102640.517339</v>
      </c>
      <c r="D175" s="5">
        <f>INDEX('[3]Table 37'!D$38:D$40,MATCH($AB175,'[3]Table 37'!$B$38:$B$40,0))</f>
        <v>96582.206300999998</v>
      </c>
      <c r="E175" s="5">
        <f>INDEX('[3]Table 37'!E$38:E$40,MATCH($AB175,'[3]Table 37'!$B$38:$B$40,0))</f>
        <v>89086.496713</v>
      </c>
      <c r="F175" s="5">
        <f>INDEX('[3]Table 37'!F$38:F$40,MATCH($AB175,'[3]Table 37'!$B$38:$B$40,0))</f>
        <v>86901.603759999998</v>
      </c>
      <c r="G175" s="5">
        <f>INDEX('[3]Table 37'!G$38:G$40,MATCH($AB175,'[3]Table 37'!$B$38:$B$40,0))</f>
        <v>92639.773218999995</v>
      </c>
      <c r="H175" s="5">
        <f>INDEX('[3]Table 37'!H$38:H$40,MATCH($AB175,'[3]Table 37'!$B$38:$B$40,0))</f>
        <v>89445.710433</v>
      </c>
      <c r="I175" s="5">
        <f>INDEX('[3]Table 37'!I$38:I$40,MATCH($AB175,'[3]Table 37'!$B$38:$B$40,0))</f>
        <v>86018.887459999998</v>
      </c>
      <c r="J175" s="5">
        <f>INDEX('[3]Table 37'!J$38:J$40,MATCH($AB175,'[3]Table 37'!$B$38:$B$40,0))</f>
        <v>89062.465125000002</v>
      </c>
      <c r="K175" s="5">
        <f>INDEX('[3]Table 37'!K$38:K$40,MATCH($AB175,'[3]Table 37'!$B$38:$B$40,0))</f>
        <v>81175.942867000005</v>
      </c>
      <c r="L175" s="5">
        <f>INDEX('[3]Table 37'!L$38:L$40,MATCH($AB175,'[3]Table 37'!$B$38:$B$40,0))</f>
        <v>93366.016266000006</v>
      </c>
      <c r="M175" s="5">
        <f>INDEX('[3]Table 37'!M$38:M$40,MATCH($AB175,'[3]Table 37'!$B$38:$B$40,0))</f>
        <v>102756.975974</v>
      </c>
      <c r="N175" s="5">
        <f>INDEX('[3]Table 37'!N$38:N$40,MATCH($AB175,'[3]Table 37'!$B$38:$B$40,0))</f>
        <v>96857.887042999995</v>
      </c>
      <c r="O175" s="5">
        <f>INDEX('[3]Table 37'!O$38:O$40,MATCH($AB175,'[3]Table 37'!$B$38:$B$40,0))</f>
        <v>94490.824120000005</v>
      </c>
      <c r="P175" s="5">
        <f>INDEX('[3]Table 37'!P$38:P$40,MATCH($AB175,'[3]Table 37'!$B$38:$B$40,0))</f>
        <v>97754.531128999995</v>
      </c>
      <c r="Q175" s="5">
        <f>INDEX('[3]Table 37'!Q$38:Q$40,MATCH($AB175,'[3]Table 37'!$B$38:$B$40,0))</f>
        <v>102902.504426</v>
      </c>
      <c r="R175" s="5">
        <f>INDEX('[3]Table 37'!R$38:R$40,MATCH($AB175,'[3]Table 37'!$B$38:$B$40,0))</f>
        <v>90171.694090000005</v>
      </c>
      <c r="S175" s="5">
        <f>INDEX('[3]Table 37'!S$38:S$40,MATCH($AB175,'[3]Table 37'!$B$38:$B$40,0))</f>
        <v>81628.774372</v>
      </c>
      <c r="T175" s="5">
        <f>INDEX('[3]Table 37'!T$38:T$40,MATCH($AB175,'[3]Table 37'!$B$38:$B$40,0))</f>
        <v>85379.830168</v>
      </c>
      <c r="U175" s="5">
        <f>INDEX('[3]Table 37'!U$38:U$40,MATCH($AB175,'[3]Table 37'!$B$38:$B$40,0))</f>
        <v>92664.358099999998</v>
      </c>
      <c r="V175" s="5">
        <f>INDEX('[3]Table 37'!V$38:V$40,MATCH($AB175,'[3]Table 37'!$B$38:$B$40,0))</f>
        <v>95644.172449000005</v>
      </c>
      <c r="W175" s="5">
        <f>INDEX('[3]Table 37'!W$38:W$40,MATCH($AB175,'[3]Table 37'!$B$38:$B$40,0))</f>
        <v>95516.733380999998</v>
      </c>
      <c r="Z175" s="23" t="s">
        <v>32</v>
      </c>
      <c r="AB175" t="s">
        <v>4</v>
      </c>
    </row>
    <row r="176" spans="1:28" outlineLevel="1" x14ac:dyDescent="0.25">
      <c r="B176" s="8" t="s">
        <v>44</v>
      </c>
      <c r="C176" s="5">
        <f t="shared" ref="C176:W176" si="165">C174*C175/1000</f>
        <v>5315.6497524694705</v>
      </c>
      <c r="D176" s="5">
        <f t="shared" si="165"/>
        <v>5383.2990148051385</v>
      </c>
      <c r="E176" s="5">
        <f t="shared" si="165"/>
        <v>5061.9838297293727</v>
      </c>
      <c r="F176" s="5">
        <f t="shared" si="165"/>
        <v>5913.3065294529597</v>
      </c>
      <c r="G176" s="5">
        <f t="shared" si="165"/>
        <v>6385.5669282124509</v>
      </c>
      <c r="H176" s="5">
        <f t="shared" si="165"/>
        <v>6576.316968165459</v>
      </c>
      <c r="I176" s="5">
        <f t="shared" si="165"/>
        <v>6964.5192231989004</v>
      </c>
      <c r="J176" s="5">
        <f t="shared" si="165"/>
        <v>7753.0657140615003</v>
      </c>
      <c r="K176" s="5">
        <f t="shared" si="165"/>
        <v>7384.4943466681234</v>
      </c>
      <c r="L176" s="5">
        <f t="shared" si="165"/>
        <v>8376.6122473529886</v>
      </c>
      <c r="M176" s="5">
        <f t="shared" si="165"/>
        <v>9210.2105135255933</v>
      </c>
      <c r="N176" s="5">
        <f t="shared" si="165"/>
        <v>9202.0804164072579</v>
      </c>
      <c r="O176" s="5">
        <f t="shared" si="165"/>
        <v>9559.7311670445197</v>
      </c>
      <c r="P176" s="5">
        <f t="shared" si="165"/>
        <v>10475.473310314768</v>
      </c>
      <c r="Q176" s="5">
        <f t="shared" si="165"/>
        <v>11509.130607525969</v>
      </c>
      <c r="R176" s="5">
        <f t="shared" si="165"/>
        <v>10109.05845273581</v>
      </c>
      <c r="S176" s="5">
        <f t="shared" si="165"/>
        <v>8729.2178737929371</v>
      </c>
      <c r="T176" s="5">
        <f t="shared" si="165"/>
        <v>9179.8685800030253</v>
      </c>
      <c r="U176" s="5">
        <f t="shared" si="165"/>
        <v>10248.214684069499</v>
      </c>
      <c r="V176" s="5">
        <f t="shared" si="165"/>
        <v>10656.195473405336</v>
      </c>
      <c r="W176" s="5">
        <f t="shared" si="165"/>
        <v>10593.474349086566</v>
      </c>
    </row>
    <row r="177" spans="2:26" outlineLevel="1" x14ac:dyDescent="0.25">
      <c r="B177" s="8" t="s">
        <v>45</v>
      </c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2:26" outlineLevel="1" x14ac:dyDescent="0.25">
      <c r="B178" s="8" t="s">
        <v>47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2:26" outlineLevel="1" x14ac:dyDescent="0.25"/>
    <row r="180" spans="2:26" outlineLevel="1" x14ac:dyDescent="0.25">
      <c r="B180" s="9" t="s">
        <v>19</v>
      </c>
      <c r="C180" s="14"/>
    </row>
    <row r="181" spans="2:26" outlineLevel="1" x14ac:dyDescent="0.25">
      <c r="B181" s="4" t="s">
        <v>23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Z181" s="23"/>
    </row>
    <row r="182" spans="2:26" outlineLevel="1" x14ac:dyDescent="0.25">
      <c r="B182" s="4" t="s">
        <v>24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Z182" s="23"/>
    </row>
    <row r="183" spans="2:26" outlineLevel="1" x14ac:dyDescent="0.25">
      <c r="B183" s="4" t="s">
        <v>21</v>
      </c>
      <c r="C183" s="5">
        <f>'[3]Table 36'!C$48*1000</f>
        <v>77974.735000000001</v>
      </c>
      <c r="D183" s="5">
        <f>'[3]Table 36'!D$48*1000</f>
        <v>77709.373999999996</v>
      </c>
      <c r="E183" s="5">
        <f>'[3]Table 36'!E$48*1000</f>
        <v>71888.471999999994</v>
      </c>
      <c r="F183" s="5">
        <f>'[3]Table 36'!F$48*1000</f>
        <v>82597.125</v>
      </c>
      <c r="G183" s="5">
        <f>'[3]Table 36'!G$48*1000</f>
        <v>87701.803999999989</v>
      </c>
      <c r="H183" s="5">
        <f>'[3]Table 36'!H$48*1000</f>
        <v>88785.21100000001</v>
      </c>
      <c r="I183" s="5">
        <f>'[3]Table 36'!I$48*1000</f>
        <v>93492.751000000004</v>
      </c>
      <c r="J183" s="5">
        <f>'[3]Table 36'!J$48*1000</f>
        <v>101673.084</v>
      </c>
      <c r="K183" s="5">
        <f>'[3]Table 36'!K$48*1000</f>
        <v>100177.01700000001</v>
      </c>
      <c r="L183" s="5">
        <f>'[3]Table 36'!L$48*1000</f>
        <v>106160.74399999999</v>
      </c>
      <c r="M183" s="5">
        <f>'[3]Table 36'!M$48*1000</f>
        <v>116831.152</v>
      </c>
      <c r="N183" s="5">
        <f>'[3]Table 36'!N$48*1000</f>
        <v>114965.82399999999</v>
      </c>
      <c r="O183" s="5">
        <f>'[3]Table 36'!O$48*1000</f>
        <v>117640.04400000001</v>
      </c>
      <c r="P183" s="5">
        <f>'[3]Table 36'!P$48*1000</f>
        <v>126902.921</v>
      </c>
      <c r="Q183" s="5">
        <f>'[3]Table 36'!Q$48*1000</f>
        <v>137265.02799999999</v>
      </c>
      <c r="R183" s="5">
        <f>'[3]Table 36'!R$48*1000</f>
        <v>118631.01299999999</v>
      </c>
      <c r="S183" s="5">
        <f>'[3]Table 36'!S$48*1000</f>
        <v>100800.20600000001</v>
      </c>
      <c r="T183" s="5">
        <f>'[3]Table 36'!T$48*1000</f>
        <v>104246.128</v>
      </c>
      <c r="U183" s="5">
        <f>'[3]Table 36'!U$48*1000</f>
        <v>114415.68100000001</v>
      </c>
      <c r="V183" s="5">
        <f>'[3]Table 36'!V$48*1000</f>
        <v>116970.71400000001</v>
      </c>
      <c r="W183" s="5">
        <f>'[3]Table 36'!W$48*1000</f>
        <v>114253.587</v>
      </c>
      <c r="Z183" s="23" t="s">
        <v>32</v>
      </c>
    </row>
    <row r="184" spans="2:26" outlineLevel="1" x14ac:dyDescent="0.25">
      <c r="B184" s="4" t="s">
        <v>26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Z184" s="23"/>
    </row>
    <row r="185" spans="2:26" outlineLevel="1" x14ac:dyDescent="0.25">
      <c r="B185" s="4" t="s">
        <v>25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Z185" s="23"/>
    </row>
    <row r="186" spans="2:26" outlineLevel="1" x14ac:dyDescent="0.25">
      <c r="B186" s="4" t="s">
        <v>0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Z186" s="23"/>
    </row>
    <row r="187" spans="2:26" outlineLevel="1" x14ac:dyDescent="0.25">
      <c r="B187" s="4" t="s">
        <v>27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Z187" s="23"/>
    </row>
    <row r="188" spans="2:26" outlineLevel="1" x14ac:dyDescent="0.25">
      <c r="B188" s="4" t="s">
        <v>28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Z188" s="23"/>
    </row>
    <row r="189" spans="2:26" outlineLevel="1" x14ac:dyDescent="0.25">
      <c r="B189" s="4" t="s">
        <v>22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Z189" s="23"/>
    </row>
    <row r="190" spans="2:26" outlineLevel="1" x14ac:dyDescent="0.25">
      <c r="B190" s="4" t="s">
        <v>1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Z190" s="23"/>
    </row>
    <row r="191" spans="2:26" outlineLevel="1" x14ac:dyDescent="0.25">
      <c r="B191" s="16" t="s">
        <v>13</v>
      </c>
      <c r="C191" s="21">
        <f t="shared" ref="C191:W191" si="166">SUM(C181:C190)</f>
        <v>77974.735000000001</v>
      </c>
      <c r="D191" s="21">
        <f t="shared" si="166"/>
        <v>77709.373999999996</v>
      </c>
      <c r="E191" s="21">
        <f t="shared" si="166"/>
        <v>71888.471999999994</v>
      </c>
      <c r="F191" s="21">
        <f t="shared" si="166"/>
        <v>82597.125</v>
      </c>
      <c r="G191" s="21">
        <f t="shared" si="166"/>
        <v>87701.803999999989</v>
      </c>
      <c r="H191" s="21">
        <f t="shared" si="166"/>
        <v>88785.21100000001</v>
      </c>
      <c r="I191" s="21">
        <f t="shared" si="166"/>
        <v>93492.751000000004</v>
      </c>
      <c r="J191" s="21">
        <f t="shared" si="166"/>
        <v>101673.084</v>
      </c>
      <c r="K191" s="21">
        <f t="shared" si="166"/>
        <v>100177.01700000001</v>
      </c>
      <c r="L191" s="21">
        <f t="shared" si="166"/>
        <v>106160.74399999999</v>
      </c>
      <c r="M191" s="21">
        <f t="shared" si="166"/>
        <v>116831.152</v>
      </c>
      <c r="N191" s="21">
        <f t="shared" si="166"/>
        <v>114965.82399999999</v>
      </c>
      <c r="O191" s="21">
        <f t="shared" si="166"/>
        <v>117640.04400000001</v>
      </c>
      <c r="P191" s="21">
        <f t="shared" si="166"/>
        <v>126902.921</v>
      </c>
      <c r="Q191" s="21">
        <f t="shared" si="166"/>
        <v>137265.02799999999</v>
      </c>
      <c r="R191" s="21">
        <f t="shared" si="166"/>
        <v>118631.01299999999</v>
      </c>
      <c r="S191" s="21">
        <f t="shared" si="166"/>
        <v>100800.20600000001</v>
      </c>
      <c r="T191" s="21">
        <f t="shared" si="166"/>
        <v>104246.128</v>
      </c>
      <c r="U191" s="21">
        <f t="shared" si="166"/>
        <v>114415.68100000001</v>
      </c>
      <c r="V191" s="21">
        <f t="shared" si="166"/>
        <v>116970.71400000001</v>
      </c>
      <c r="W191" s="21">
        <f t="shared" si="166"/>
        <v>114253.587</v>
      </c>
    </row>
    <row r="192" spans="2:26" outlineLevel="1" x14ac:dyDescent="0.25">
      <c r="B192" s="29" t="s">
        <v>46</v>
      </c>
      <c r="C192" s="28">
        <f>IFERROR(C191/C173/1000,0)</f>
        <v>2.0377366213852597E-3</v>
      </c>
      <c r="D192" s="28">
        <f t="shared" ref="D192:W192" si="167">IFERROR(D191/D173/1000,0)</f>
        <v>2.0052817829288722E-3</v>
      </c>
      <c r="E192" s="28">
        <f t="shared" si="167"/>
        <v>1.9728269848478023E-3</v>
      </c>
      <c r="F192" s="28">
        <f t="shared" si="167"/>
        <v>1.9403721815651829E-3</v>
      </c>
      <c r="G192" s="28">
        <f t="shared" si="167"/>
        <v>1.9079173907713353E-3</v>
      </c>
      <c r="H192" s="28">
        <f t="shared" si="167"/>
        <v>1.9567088663597623E-3</v>
      </c>
      <c r="I192" s="28">
        <f t="shared" si="167"/>
        <v>1.9490686811312022E-3</v>
      </c>
      <c r="J192" s="28">
        <f t="shared" si="167"/>
        <v>1.9686322679079494E-3</v>
      </c>
      <c r="K192" s="28">
        <f t="shared" si="167"/>
        <v>2.0420386382968315E-3</v>
      </c>
      <c r="L192" s="28">
        <f t="shared" si="167"/>
        <v>2.1381960561244898E-3</v>
      </c>
      <c r="M192" s="28">
        <f t="shared" si="167"/>
        <v>2.0792678579249122E-3</v>
      </c>
      <c r="N192" s="28">
        <f t="shared" si="167"/>
        <v>2.0844508090734517E-3</v>
      </c>
      <c r="O192" s="28">
        <f t="shared" si="167"/>
        <v>1.9994859780729664E-3</v>
      </c>
      <c r="P192" s="28">
        <f t="shared" si="167"/>
        <v>1.9296742958639622E-3</v>
      </c>
      <c r="Q192" s="28">
        <f t="shared" si="167"/>
        <v>1.8115123971763174E-3</v>
      </c>
      <c r="R192" s="28">
        <f t="shared" si="167"/>
        <v>1.6507551382951454E-3</v>
      </c>
      <c r="S192" s="28">
        <f t="shared" si="167"/>
        <v>1.4476596248955919E-3</v>
      </c>
      <c r="T192" s="28">
        <f t="shared" si="167"/>
        <v>1.5042711080635945E-3</v>
      </c>
      <c r="U192" s="28">
        <f t="shared" si="167"/>
        <v>1.7407017068738718E-3</v>
      </c>
      <c r="V192" s="28">
        <f t="shared" si="167"/>
        <v>1.665704941736649E-3</v>
      </c>
      <c r="W192" s="28">
        <f t="shared" si="167"/>
        <v>1.641053540549702E-3</v>
      </c>
    </row>
    <row r="193" spans="1:26" outlineLevel="1" x14ac:dyDescent="0.25"/>
    <row r="194" spans="1:26" outlineLevel="1" x14ac:dyDescent="0.25">
      <c r="B194" s="4" t="s">
        <v>23</v>
      </c>
      <c r="C194" s="12">
        <f t="shared" ref="C194:W194" si="168">IFERROR(C181/C191,0)</f>
        <v>0</v>
      </c>
      <c r="D194" s="12">
        <f t="shared" si="168"/>
        <v>0</v>
      </c>
      <c r="E194" s="12">
        <f t="shared" si="168"/>
        <v>0</v>
      </c>
      <c r="F194" s="12">
        <f t="shared" si="168"/>
        <v>0</v>
      </c>
      <c r="G194" s="12">
        <f t="shared" si="168"/>
        <v>0</v>
      </c>
      <c r="H194" s="12">
        <f t="shared" si="168"/>
        <v>0</v>
      </c>
      <c r="I194" s="12">
        <f t="shared" si="168"/>
        <v>0</v>
      </c>
      <c r="J194" s="12">
        <f t="shared" si="168"/>
        <v>0</v>
      </c>
      <c r="K194" s="12">
        <f t="shared" si="168"/>
        <v>0</v>
      </c>
      <c r="L194" s="12">
        <f t="shared" si="168"/>
        <v>0</v>
      </c>
      <c r="M194" s="12">
        <f t="shared" si="168"/>
        <v>0</v>
      </c>
      <c r="N194" s="12">
        <f t="shared" si="168"/>
        <v>0</v>
      </c>
      <c r="O194" s="12">
        <f t="shared" si="168"/>
        <v>0</v>
      </c>
      <c r="P194" s="12">
        <f t="shared" si="168"/>
        <v>0</v>
      </c>
      <c r="Q194" s="12">
        <f t="shared" si="168"/>
        <v>0</v>
      </c>
      <c r="R194" s="12">
        <f t="shared" si="168"/>
        <v>0</v>
      </c>
      <c r="S194" s="12">
        <f t="shared" si="168"/>
        <v>0</v>
      </c>
      <c r="T194" s="12">
        <f t="shared" si="168"/>
        <v>0</v>
      </c>
      <c r="U194" s="12">
        <f t="shared" si="168"/>
        <v>0</v>
      </c>
      <c r="V194" s="12">
        <f t="shared" si="168"/>
        <v>0</v>
      </c>
      <c r="W194" s="12">
        <f t="shared" si="168"/>
        <v>0</v>
      </c>
    </row>
    <row r="195" spans="1:26" outlineLevel="1" x14ac:dyDescent="0.25">
      <c r="B195" s="4" t="s">
        <v>24</v>
      </c>
      <c r="C195" s="12">
        <f t="shared" ref="C195:W195" si="169">IFERROR(C182/C191,0)</f>
        <v>0</v>
      </c>
      <c r="D195" s="12">
        <f t="shared" si="169"/>
        <v>0</v>
      </c>
      <c r="E195" s="12">
        <f t="shared" si="169"/>
        <v>0</v>
      </c>
      <c r="F195" s="12">
        <f t="shared" si="169"/>
        <v>0</v>
      </c>
      <c r="G195" s="12">
        <f t="shared" si="169"/>
        <v>0</v>
      </c>
      <c r="H195" s="12">
        <f t="shared" si="169"/>
        <v>0</v>
      </c>
      <c r="I195" s="12">
        <f t="shared" si="169"/>
        <v>0</v>
      </c>
      <c r="J195" s="12">
        <f t="shared" si="169"/>
        <v>0</v>
      </c>
      <c r="K195" s="12">
        <f t="shared" si="169"/>
        <v>0</v>
      </c>
      <c r="L195" s="12">
        <f t="shared" si="169"/>
        <v>0</v>
      </c>
      <c r="M195" s="12">
        <f t="shared" si="169"/>
        <v>0</v>
      </c>
      <c r="N195" s="12">
        <f t="shared" si="169"/>
        <v>0</v>
      </c>
      <c r="O195" s="12">
        <f t="shared" si="169"/>
        <v>0</v>
      </c>
      <c r="P195" s="12">
        <f t="shared" si="169"/>
        <v>0</v>
      </c>
      <c r="Q195" s="12">
        <f t="shared" si="169"/>
        <v>0</v>
      </c>
      <c r="R195" s="12">
        <f t="shared" si="169"/>
        <v>0</v>
      </c>
      <c r="S195" s="12">
        <f t="shared" si="169"/>
        <v>0</v>
      </c>
      <c r="T195" s="12">
        <f t="shared" si="169"/>
        <v>0</v>
      </c>
      <c r="U195" s="12">
        <f t="shared" si="169"/>
        <v>0</v>
      </c>
      <c r="V195" s="12">
        <f t="shared" si="169"/>
        <v>0</v>
      </c>
      <c r="W195" s="12">
        <f t="shared" si="169"/>
        <v>0</v>
      </c>
    </row>
    <row r="196" spans="1:26" outlineLevel="1" x14ac:dyDescent="0.25">
      <c r="B196" s="4" t="s">
        <v>21</v>
      </c>
      <c r="C196" s="12">
        <f t="shared" ref="C196:W196" si="170">IFERROR(C183/C191,0)</f>
        <v>1</v>
      </c>
      <c r="D196" s="12">
        <f t="shared" si="170"/>
        <v>1</v>
      </c>
      <c r="E196" s="12">
        <f t="shared" si="170"/>
        <v>1</v>
      </c>
      <c r="F196" s="12">
        <f t="shared" si="170"/>
        <v>1</v>
      </c>
      <c r="G196" s="12">
        <f t="shared" si="170"/>
        <v>1</v>
      </c>
      <c r="H196" s="12">
        <f t="shared" si="170"/>
        <v>1</v>
      </c>
      <c r="I196" s="12">
        <f t="shared" si="170"/>
        <v>1</v>
      </c>
      <c r="J196" s="12">
        <f t="shared" si="170"/>
        <v>1</v>
      </c>
      <c r="K196" s="12">
        <f t="shared" si="170"/>
        <v>1</v>
      </c>
      <c r="L196" s="12">
        <f t="shared" si="170"/>
        <v>1</v>
      </c>
      <c r="M196" s="12">
        <f t="shared" si="170"/>
        <v>1</v>
      </c>
      <c r="N196" s="12">
        <f t="shared" si="170"/>
        <v>1</v>
      </c>
      <c r="O196" s="12">
        <f t="shared" si="170"/>
        <v>1</v>
      </c>
      <c r="P196" s="12">
        <f t="shared" si="170"/>
        <v>1</v>
      </c>
      <c r="Q196" s="12">
        <f t="shared" si="170"/>
        <v>1</v>
      </c>
      <c r="R196" s="12">
        <f t="shared" si="170"/>
        <v>1</v>
      </c>
      <c r="S196" s="12">
        <f t="shared" si="170"/>
        <v>1</v>
      </c>
      <c r="T196" s="12">
        <f t="shared" si="170"/>
        <v>1</v>
      </c>
      <c r="U196" s="12">
        <f t="shared" si="170"/>
        <v>1</v>
      </c>
      <c r="V196" s="12">
        <f t="shared" si="170"/>
        <v>1</v>
      </c>
      <c r="W196" s="12">
        <f t="shared" si="170"/>
        <v>1</v>
      </c>
    </row>
    <row r="197" spans="1:26" outlineLevel="1" x14ac:dyDescent="0.25">
      <c r="B197" s="4" t="s">
        <v>26</v>
      </c>
      <c r="C197" s="12">
        <f t="shared" ref="C197:W197" si="171">IFERROR(C184/C191,0)</f>
        <v>0</v>
      </c>
      <c r="D197" s="12">
        <f t="shared" si="171"/>
        <v>0</v>
      </c>
      <c r="E197" s="12">
        <f t="shared" si="171"/>
        <v>0</v>
      </c>
      <c r="F197" s="12">
        <f t="shared" si="171"/>
        <v>0</v>
      </c>
      <c r="G197" s="12">
        <f t="shared" si="171"/>
        <v>0</v>
      </c>
      <c r="H197" s="12">
        <f t="shared" si="171"/>
        <v>0</v>
      </c>
      <c r="I197" s="12">
        <f t="shared" si="171"/>
        <v>0</v>
      </c>
      <c r="J197" s="12">
        <f t="shared" si="171"/>
        <v>0</v>
      </c>
      <c r="K197" s="12">
        <f t="shared" si="171"/>
        <v>0</v>
      </c>
      <c r="L197" s="12">
        <f t="shared" si="171"/>
        <v>0</v>
      </c>
      <c r="M197" s="12">
        <f t="shared" si="171"/>
        <v>0</v>
      </c>
      <c r="N197" s="12">
        <f t="shared" si="171"/>
        <v>0</v>
      </c>
      <c r="O197" s="12">
        <f t="shared" si="171"/>
        <v>0</v>
      </c>
      <c r="P197" s="12">
        <f t="shared" si="171"/>
        <v>0</v>
      </c>
      <c r="Q197" s="12">
        <f t="shared" si="171"/>
        <v>0</v>
      </c>
      <c r="R197" s="12">
        <f t="shared" si="171"/>
        <v>0</v>
      </c>
      <c r="S197" s="12">
        <f t="shared" si="171"/>
        <v>0</v>
      </c>
      <c r="T197" s="12">
        <f t="shared" si="171"/>
        <v>0</v>
      </c>
      <c r="U197" s="12">
        <f t="shared" si="171"/>
        <v>0</v>
      </c>
      <c r="V197" s="12">
        <f t="shared" si="171"/>
        <v>0</v>
      </c>
      <c r="W197" s="12">
        <f t="shared" si="171"/>
        <v>0</v>
      </c>
    </row>
    <row r="198" spans="1:26" outlineLevel="1" x14ac:dyDescent="0.25">
      <c r="B198" s="4" t="s">
        <v>25</v>
      </c>
      <c r="C198" s="12">
        <f t="shared" ref="C198:W198" si="172">IFERROR(C185/C191,0)</f>
        <v>0</v>
      </c>
      <c r="D198" s="12">
        <f t="shared" si="172"/>
        <v>0</v>
      </c>
      <c r="E198" s="12">
        <f t="shared" si="172"/>
        <v>0</v>
      </c>
      <c r="F198" s="12">
        <f t="shared" si="172"/>
        <v>0</v>
      </c>
      <c r="G198" s="12">
        <f t="shared" si="172"/>
        <v>0</v>
      </c>
      <c r="H198" s="12">
        <f t="shared" si="172"/>
        <v>0</v>
      </c>
      <c r="I198" s="12">
        <f t="shared" si="172"/>
        <v>0</v>
      </c>
      <c r="J198" s="12">
        <f t="shared" si="172"/>
        <v>0</v>
      </c>
      <c r="K198" s="12">
        <f t="shared" si="172"/>
        <v>0</v>
      </c>
      <c r="L198" s="12">
        <f t="shared" si="172"/>
        <v>0</v>
      </c>
      <c r="M198" s="12">
        <f t="shared" si="172"/>
        <v>0</v>
      </c>
      <c r="N198" s="12">
        <f t="shared" si="172"/>
        <v>0</v>
      </c>
      <c r="O198" s="12">
        <f t="shared" si="172"/>
        <v>0</v>
      </c>
      <c r="P198" s="12">
        <f t="shared" si="172"/>
        <v>0</v>
      </c>
      <c r="Q198" s="12">
        <f t="shared" si="172"/>
        <v>0</v>
      </c>
      <c r="R198" s="12">
        <f t="shared" si="172"/>
        <v>0</v>
      </c>
      <c r="S198" s="12">
        <f t="shared" si="172"/>
        <v>0</v>
      </c>
      <c r="T198" s="12">
        <f t="shared" si="172"/>
        <v>0</v>
      </c>
      <c r="U198" s="12">
        <f t="shared" si="172"/>
        <v>0</v>
      </c>
      <c r="V198" s="12">
        <f t="shared" si="172"/>
        <v>0</v>
      </c>
      <c r="W198" s="12">
        <f t="shared" si="172"/>
        <v>0</v>
      </c>
    </row>
    <row r="199" spans="1:26" outlineLevel="1" x14ac:dyDescent="0.25">
      <c r="B199" s="4" t="s">
        <v>0</v>
      </c>
      <c r="C199" s="12">
        <f t="shared" ref="C199:W199" si="173">IFERROR(C186/C191,0)</f>
        <v>0</v>
      </c>
      <c r="D199" s="12">
        <f t="shared" si="173"/>
        <v>0</v>
      </c>
      <c r="E199" s="12">
        <f t="shared" si="173"/>
        <v>0</v>
      </c>
      <c r="F199" s="12">
        <f t="shared" si="173"/>
        <v>0</v>
      </c>
      <c r="G199" s="12">
        <f t="shared" si="173"/>
        <v>0</v>
      </c>
      <c r="H199" s="12">
        <f t="shared" si="173"/>
        <v>0</v>
      </c>
      <c r="I199" s="12">
        <f t="shared" si="173"/>
        <v>0</v>
      </c>
      <c r="J199" s="12">
        <f t="shared" si="173"/>
        <v>0</v>
      </c>
      <c r="K199" s="12">
        <f t="shared" si="173"/>
        <v>0</v>
      </c>
      <c r="L199" s="12">
        <f t="shared" si="173"/>
        <v>0</v>
      </c>
      <c r="M199" s="12">
        <f t="shared" si="173"/>
        <v>0</v>
      </c>
      <c r="N199" s="12">
        <f t="shared" si="173"/>
        <v>0</v>
      </c>
      <c r="O199" s="12">
        <f t="shared" si="173"/>
        <v>0</v>
      </c>
      <c r="P199" s="12">
        <f t="shared" si="173"/>
        <v>0</v>
      </c>
      <c r="Q199" s="12">
        <f t="shared" si="173"/>
        <v>0</v>
      </c>
      <c r="R199" s="12">
        <f t="shared" si="173"/>
        <v>0</v>
      </c>
      <c r="S199" s="12">
        <f t="shared" si="173"/>
        <v>0</v>
      </c>
      <c r="T199" s="12">
        <f t="shared" si="173"/>
        <v>0</v>
      </c>
      <c r="U199" s="12">
        <f t="shared" si="173"/>
        <v>0</v>
      </c>
      <c r="V199" s="12">
        <f t="shared" si="173"/>
        <v>0</v>
      </c>
      <c r="W199" s="12">
        <f t="shared" si="173"/>
        <v>0</v>
      </c>
    </row>
    <row r="200" spans="1:26" outlineLevel="1" x14ac:dyDescent="0.25">
      <c r="B200" s="4" t="s">
        <v>27</v>
      </c>
      <c r="C200" s="12">
        <f t="shared" ref="C200:W200" si="174">IFERROR(C187/C191,0)</f>
        <v>0</v>
      </c>
      <c r="D200" s="12">
        <f t="shared" si="174"/>
        <v>0</v>
      </c>
      <c r="E200" s="12">
        <f t="shared" si="174"/>
        <v>0</v>
      </c>
      <c r="F200" s="12">
        <f t="shared" si="174"/>
        <v>0</v>
      </c>
      <c r="G200" s="12">
        <f t="shared" si="174"/>
        <v>0</v>
      </c>
      <c r="H200" s="12">
        <f t="shared" si="174"/>
        <v>0</v>
      </c>
      <c r="I200" s="12">
        <f t="shared" si="174"/>
        <v>0</v>
      </c>
      <c r="J200" s="12">
        <f t="shared" si="174"/>
        <v>0</v>
      </c>
      <c r="K200" s="12">
        <f t="shared" si="174"/>
        <v>0</v>
      </c>
      <c r="L200" s="12">
        <f t="shared" si="174"/>
        <v>0</v>
      </c>
      <c r="M200" s="12">
        <f t="shared" si="174"/>
        <v>0</v>
      </c>
      <c r="N200" s="12">
        <f t="shared" si="174"/>
        <v>0</v>
      </c>
      <c r="O200" s="12">
        <f t="shared" si="174"/>
        <v>0</v>
      </c>
      <c r="P200" s="12">
        <f t="shared" si="174"/>
        <v>0</v>
      </c>
      <c r="Q200" s="12">
        <f t="shared" si="174"/>
        <v>0</v>
      </c>
      <c r="R200" s="12">
        <f t="shared" si="174"/>
        <v>0</v>
      </c>
      <c r="S200" s="12">
        <f t="shared" si="174"/>
        <v>0</v>
      </c>
      <c r="T200" s="12">
        <f t="shared" si="174"/>
        <v>0</v>
      </c>
      <c r="U200" s="12">
        <f t="shared" si="174"/>
        <v>0</v>
      </c>
      <c r="V200" s="12">
        <f t="shared" si="174"/>
        <v>0</v>
      </c>
      <c r="W200" s="12">
        <f t="shared" si="174"/>
        <v>0</v>
      </c>
    </row>
    <row r="201" spans="1:26" outlineLevel="1" x14ac:dyDescent="0.25">
      <c r="B201" s="4" t="s">
        <v>28</v>
      </c>
      <c r="C201" s="12">
        <f t="shared" ref="C201:W201" si="175">IFERROR(C188/C191,0)</f>
        <v>0</v>
      </c>
      <c r="D201" s="12">
        <f t="shared" si="175"/>
        <v>0</v>
      </c>
      <c r="E201" s="12">
        <f t="shared" si="175"/>
        <v>0</v>
      </c>
      <c r="F201" s="12">
        <f t="shared" si="175"/>
        <v>0</v>
      </c>
      <c r="G201" s="12">
        <f t="shared" si="175"/>
        <v>0</v>
      </c>
      <c r="H201" s="12">
        <f t="shared" si="175"/>
        <v>0</v>
      </c>
      <c r="I201" s="12">
        <f t="shared" si="175"/>
        <v>0</v>
      </c>
      <c r="J201" s="12">
        <f t="shared" si="175"/>
        <v>0</v>
      </c>
      <c r="K201" s="12">
        <f t="shared" si="175"/>
        <v>0</v>
      </c>
      <c r="L201" s="12">
        <f t="shared" si="175"/>
        <v>0</v>
      </c>
      <c r="M201" s="12">
        <f t="shared" si="175"/>
        <v>0</v>
      </c>
      <c r="N201" s="12">
        <f t="shared" si="175"/>
        <v>0</v>
      </c>
      <c r="O201" s="12">
        <f t="shared" si="175"/>
        <v>0</v>
      </c>
      <c r="P201" s="12">
        <f t="shared" si="175"/>
        <v>0</v>
      </c>
      <c r="Q201" s="12">
        <f t="shared" si="175"/>
        <v>0</v>
      </c>
      <c r="R201" s="12">
        <f t="shared" si="175"/>
        <v>0</v>
      </c>
      <c r="S201" s="12">
        <f t="shared" si="175"/>
        <v>0</v>
      </c>
      <c r="T201" s="12">
        <f t="shared" si="175"/>
        <v>0</v>
      </c>
      <c r="U201" s="12">
        <f t="shared" si="175"/>
        <v>0</v>
      </c>
      <c r="V201" s="12">
        <f t="shared" si="175"/>
        <v>0</v>
      </c>
      <c r="W201" s="12">
        <f t="shared" si="175"/>
        <v>0</v>
      </c>
    </row>
    <row r="202" spans="1:26" outlineLevel="1" x14ac:dyDescent="0.25">
      <c r="B202" s="4" t="s">
        <v>22</v>
      </c>
      <c r="C202" s="12">
        <f t="shared" ref="C202:W202" si="176">IFERROR(C189/C191,0)</f>
        <v>0</v>
      </c>
      <c r="D202" s="12">
        <f t="shared" si="176"/>
        <v>0</v>
      </c>
      <c r="E202" s="12">
        <f t="shared" si="176"/>
        <v>0</v>
      </c>
      <c r="F202" s="12">
        <f t="shared" si="176"/>
        <v>0</v>
      </c>
      <c r="G202" s="12">
        <f t="shared" si="176"/>
        <v>0</v>
      </c>
      <c r="H202" s="12">
        <f t="shared" si="176"/>
        <v>0</v>
      </c>
      <c r="I202" s="12">
        <f t="shared" si="176"/>
        <v>0</v>
      </c>
      <c r="J202" s="12">
        <f t="shared" si="176"/>
        <v>0</v>
      </c>
      <c r="K202" s="12">
        <f t="shared" si="176"/>
        <v>0</v>
      </c>
      <c r="L202" s="12">
        <f t="shared" si="176"/>
        <v>0</v>
      </c>
      <c r="M202" s="12">
        <f t="shared" si="176"/>
        <v>0</v>
      </c>
      <c r="N202" s="12">
        <f t="shared" si="176"/>
        <v>0</v>
      </c>
      <c r="O202" s="12">
        <f t="shared" si="176"/>
        <v>0</v>
      </c>
      <c r="P202" s="12">
        <f t="shared" si="176"/>
        <v>0</v>
      </c>
      <c r="Q202" s="12">
        <f t="shared" si="176"/>
        <v>0</v>
      </c>
      <c r="R202" s="12">
        <f t="shared" si="176"/>
        <v>0</v>
      </c>
      <c r="S202" s="12">
        <f t="shared" si="176"/>
        <v>0</v>
      </c>
      <c r="T202" s="12">
        <f t="shared" si="176"/>
        <v>0</v>
      </c>
      <c r="U202" s="12">
        <f t="shared" si="176"/>
        <v>0</v>
      </c>
      <c r="V202" s="12">
        <f t="shared" si="176"/>
        <v>0</v>
      </c>
      <c r="W202" s="12">
        <f t="shared" si="176"/>
        <v>0</v>
      </c>
    </row>
    <row r="203" spans="1:26" outlineLevel="1" x14ac:dyDescent="0.25">
      <c r="B203" s="4" t="s">
        <v>1</v>
      </c>
      <c r="C203" s="12">
        <f t="shared" ref="C203:W203" si="177">IFERROR(C190/C191,0)</f>
        <v>0</v>
      </c>
      <c r="D203" s="12">
        <f t="shared" si="177"/>
        <v>0</v>
      </c>
      <c r="E203" s="12">
        <f t="shared" si="177"/>
        <v>0</v>
      </c>
      <c r="F203" s="12">
        <f t="shared" si="177"/>
        <v>0</v>
      </c>
      <c r="G203" s="12">
        <f t="shared" si="177"/>
        <v>0</v>
      </c>
      <c r="H203" s="12">
        <f t="shared" si="177"/>
        <v>0</v>
      </c>
      <c r="I203" s="12">
        <f t="shared" si="177"/>
        <v>0</v>
      </c>
      <c r="J203" s="12">
        <f t="shared" si="177"/>
        <v>0</v>
      </c>
      <c r="K203" s="12">
        <f t="shared" si="177"/>
        <v>0</v>
      </c>
      <c r="L203" s="12">
        <f t="shared" si="177"/>
        <v>0</v>
      </c>
      <c r="M203" s="12">
        <f t="shared" si="177"/>
        <v>0</v>
      </c>
      <c r="N203" s="12">
        <f t="shared" si="177"/>
        <v>0</v>
      </c>
      <c r="O203" s="12">
        <f t="shared" si="177"/>
        <v>0</v>
      </c>
      <c r="P203" s="12">
        <f t="shared" si="177"/>
        <v>0</v>
      </c>
      <c r="Q203" s="12">
        <f t="shared" si="177"/>
        <v>0</v>
      </c>
      <c r="R203" s="12">
        <f t="shared" si="177"/>
        <v>0</v>
      </c>
      <c r="S203" s="12">
        <f t="shared" si="177"/>
        <v>0</v>
      </c>
      <c r="T203" s="12">
        <f t="shared" si="177"/>
        <v>0</v>
      </c>
      <c r="U203" s="12">
        <f t="shared" si="177"/>
        <v>0</v>
      </c>
      <c r="V203" s="12">
        <f t="shared" si="177"/>
        <v>0</v>
      </c>
      <c r="W203" s="12">
        <f t="shared" si="177"/>
        <v>0</v>
      </c>
    </row>
    <row r="206" spans="1:26" s="37" customFormat="1" x14ac:dyDescent="0.25">
      <c r="A206" s="36" t="s">
        <v>55</v>
      </c>
      <c r="Z206" s="38"/>
    </row>
    <row r="207" spans="1:26" outlineLevel="1" x14ac:dyDescent="0.25">
      <c r="B207" s="9" t="s">
        <v>5</v>
      </c>
      <c r="C207" s="14"/>
    </row>
    <row r="208" spans="1:26" outlineLevel="1" x14ac:dyDescent="0.25">
      <c r="B208" s="16" t="s">
        <v>8</v>
      </c>
    </row>
    <row r="209" spans="2:28" outlineLevel="1" x14ac:dyDescent="0.25">
      <c r="B209" s="10" t="s">
        <v>10</v>
      </c>
      <c r="C209" s="5">
        <f>C$214*CAN!C215</f>
        <v>88278.223574582837</v>
      </c>
      <c r="D209" s="5">
        <f>D$214*CAN!D215</f>
        <v>111900.92763979475</v>
      </c>
      <c r="E209" s="5">
        <f>E$214*CAN!E215</f>
        <v>117905.02131510145</v>
      </c>
      <c r="F209" s="5">
        <f>F$214*CAN!F215</f>
        <v>136492.35929257589</v>
      </c>
      <c r="G209" s="5">
        <f>G$214*CAN!G215</f>
        <v>145149.01410160077</v>
      </c>
      <c r="H209" s="5">
        <f>H$214*CAN!H215</f>
        <v>148910.78794533023</v>
      </c>
      <c r="I209" s="5">
        <f>I$214*CAN!I215</f>
        <v>162108.34305579666</v>
      </c>
      <c r="J209" s="5">
        <f>J$214*CAN!J215</f>
        <v>174995.25943401962</v>
      </c>
      <c r="K209" s="5">
        <f>K$214*CAN!K215</f>
        <v>156443.54611343794</v>
      </c>
      <c r="L209" s="5">
        <f>L$214*CAN!L215</f>
        <v>129389.92703398121</v>
      </c>
      <c r="M209" s="5">
        <f>M$214*CAN!M215</f>
        <v>113064.75020687409</v>
      </c>
      <c r="N209" s="5">
        <f>N$214*CAN!N215</f>
        <v>124919.2445141174</v>
      </c>
      <c r="O209" s="5">
        <f>O$214*CAN!O215</f>
        <v>152767.79823704713</v>
      </c>
      <c r="P209" s="5">
        <f>P$214*CAN!P215</f>
        <v>158618.35060011677</v>
      </c>
      <c r="Q209" s="5">
        <f>Q$214*CAN!Q215</f>
        <v>162464.85843675103</v>
      </c>
      <c r="R209" s="5">
        <f>R$214*CAN!R215</f>
        <v>146547.55943991881</v>
      </c>
      <c r="S209" s="5">
        <f>S$214*CAN!S215</f>
        <v>114768.89313916767</v>
      </c>
      <c r="T209" s="5">
        <f>T$214*CAN!T215</f>
        <v>117308.25575115888</v>
      </c>
      <c r="U209" s="5">
        <f>U$214*CAN!U215</f>
        <v>112125.77848418066</v>
      </c>
      <c r="V209" s="5">
        <f>V$214*CAN!V215</f>
        <v>114378.45312060961</v>
      </c>
      <c r="W209" s="5">
        <f>W$214*CAN!W215</f>
        <v>110000.3745092099</v>
      </c>
      <c r="Z209" s="23"/>
    </row>
    <row r="210" spans="2:28" outlineLevel="1" x14ac:dyDescent="0.25">
      <c r="B210" s="17" t="s">
        <v>9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2:28" outlineLevel="1" x14ac:dyDescent="0.25">
      <c r="B211" s="10" t="s">
        <v>11</v>
      </c>
      <c r="C211" s="5">
        <f>C212/Inputs!D$7</f>
        <v>423.85979750398138</v>
      </c>
      <c r="D211" s="5">
        <f>D212/Inputs!E$7</f>
        <v>537.69439400061253</v>
      </c>
      <c r="E211" s="5">
        <f>E212/Inputs!F$7</f>
        <v>592.4604243269888</v>
      </c>
      <c r="F211" s="5">
        <f>F212/Inputs!G$7</f>
        <v>614.84154756690657</v>
      </c>
      <c r="G211" s="5">
        <f>G212/Inputs!H$7</f>
        <v>608.52616371772865</v>
      </c>
      <c r="H211" s="5">
        <f>H212/Inputs!I$7</f>
        <v>625.19949474903513</v>
      </c>
      <c r="I211" s="5">
        <f>I212/Inputs!J$7</f>
        <v>667.09337501146172</v>
      </c>
      <c r="J211" s="5">
        <f>J212/Inputs!K$7</f>
        <v>708.60176052840245</v>
      </c>
      <c r="K211" s="5">
        <f>K212/Inputs!L$7</f>
        <v>724.18045570481672</v>
      </c>
      <c r="L211" s="5">
        <f>L212/Inputs!M$7</f>
        <v>609.92603168249707</v>
      </c>
      <c r="M211" s="5">
        <f>M212/Inputs!N$7</f>
        <v>465.02977740326901</v>
      </c>
      <c r="N211" s="5">
        <f>N212/Inputs!O$7</f>
        <v>498.2670326795668</v>
      </c>
      <c r="O211" s="5">
        <f>O212/Inputs!P$7</f>
        <v>565.58140421008636</v>
      </c>
      <c r="P211" s="5">
        <f>P212/Inputs!Q$7</f>
        <v>560.89553977994024</v>
      </c>
      <c r="Q211" s="5">
        <f>Q212/Inputs!R$7</f>
        <v>519.00323500067259</v>
      </c>
      <c r="R211" s="5">
        <f>R212/Inputs!S$7</f>
        <v>480.18646042986188</v>
      </c>
      <c r="S211" s="5">
        <f>S212/Inputs!T$7</f>
        <v>408.2236258887043</v>
      </c>
      <c r="T211" s="5">
        <f>T212/Inputs!U$7</f>
        <v>423.26183409644966</v>
      </c>
      <c r="U211" s="5">
        <f>U212/Inputs!V$7</f>
        <v>382.5397854890989</v>
      </c>
      <c r="V211" s="5">
        <f>V212/Inputs!W$7</f>
        <v>438.29101801246463</v>
      </c>
      <c r="W211" s="5">
        <f>W212/Inputs!X$7</f>
        <v>61.618407310868051</v>
      </c>
      <c r="Z211" s="23"/>
    </row>
    <row r="212" spans="2:28" outlineLevel="1" x14ac:dyDescent="0.25">
      <c r="B212" s="10" t="s">
        <v>12</v>
      </c>
      <c r="C212" s="5">
        <f>C$214*CAN!C216</f>
        <v>42.385979750398143</v>
      </c>
      <c r="D212" s="5">
        <f>D$214*CAN!D216</f>
        <v>53.769439400061259</v>
      </c>
      <c r="E212" s="5">
        <f>E$214*CAN!E216</f>
        <v>59.246042432698879</v>
      </c>
      <c r="F212" s="5">
        <f>F$214*CAN!F216</f>
        <v>61.484154756690664</v>
      </c>
      <c r="G212" s="5">
        <f>G$214*CAN!G216</f>
        <v>60.852616371772868</v>
      </c>
      <c r="H212" s="5">
        <f>H$214*CAN!H216</f>
        <v>62.51994947490352</v>
      </c>
      <c r="I212" s="5">
        <f>I$214*CAN!I216</f>
        <v>66.70933750114618</v>
      </c>
      <c r="J212" s="5">
        <f>J$214*CAN!J216</f>
        <v>70.860176052840245</v>
      </c>
      <c r="K212" s="5">
        <f>K$214*CAN!K216</f>
        <v>72.418045570481681</v>
      </c>
      <c r="L212" s="5">
        <f>L$214*CAN!L216</f>
        <v>60.992603168249715</v>
      </c>
      <c r="M212" s="5">
        <f>M$214*CAN!M216</f>
        <v>46.502977740326905</v>
      </c>
      <c r="N212" s="5">
        <f>N$214*CAN!N216</f>
        <v>49.826703267956681</v>
      </c>
      <c r="O212" s="5">
        <f>O$214*CAN!O216</f>
        <v>56.558140421008645</v>
      </c>
      <c r="P212" s="5">
        <f>P$214*CAN!P216</f>
        <v>56.089553977994022</v>
      </c>
      <c r="Q212" s="5">
        <f>Q$214*CAN!Q216</f>
        <v>51.900323500067266</v>
      </c>
      <c r="R212" s="5">
        <f>R$214*CAN!R216</f>
        <v>48.018646042986191</v>
      </c>
      <c r="S212" s="5">
        <f>S$214*CAN!S216</f>
        <v>40.822362588870433</v>
      </c>
      <c r="T212" s="5">
        <f>T$214*CAN!T216</f>
        <v>42.326183409644969</v>
      </c>
      <c r="U212" s="5">
        <f>U$214*CAN!U216</f>
        <v>38.253978548909892</v>
      </c>
      <c r="V212" s="5">
        <f>V$214*CAN!V216</f>
        <v>43.829101801246466</v>
      </c>
      <c r="W212" s="5">
        <f>W$214*CAN!W216</f>
        <v>6.1618407310868051</v>
      </c>
      <c r="Y212" s="1" t="s">
        <v>59</v>
      </c>
    </row>
    <row r="213" spans="2:28" outlineLevel="1" x14ac:dyDescent="0.25">
      <c r="B213" s="16" t="s">
        <v>13</v>
      </c>
    </row>
    <row r="214" spans="2:28" outlineLevel="1" x14ac:dyDescent="0.25">
      <c r="B214" s="10" t="s">
        <v>10</v>
      </c>
      <c r="C214" s="5">
        <f>C229/CAN!C230/1000</f>
        <v>88320.609554333234</v>
      </c>
      <c r="D214" s="5">
        <f>D229/CAN!D230/1000</f>
        <v>111954.6970791948</v>
      </c>
      <c r="E214" s="5">
        <f>E229/CAN!E230/1000</f>
        <v>117964.26735753413</v>
      </c>
      <c r="F214" s="5">
        <f>F229/CAN!F230/1000</f>
        <v>136553.84344733259</v>
      </c>
      <c r="G214" s="5">
        <f>G229/CAN!G230/1000</f>
        <v>145209.86671797253</v>
      </c>
      <c r="H214" s="5">
        <f>H229/CAN!H230/1000</f>
        <v>148973.30789480513</v>
      </c>
      <c r="I214" s="5">
        <f>I229/CAN!I230/1000</f>
        <v>162175.05239329781</v>
      </c>
      <c r="J214" s="5">
        <f>J229/CAN!J230/1000</f>
        <v>175066.11961007246</v>
      </c>
      <c r="K214" s="5">
        <f>K229/CAN!K230/1000</f>
        <v>156515.96415900844</v>
      </c>
      <c r="L214" s="5">
        <f>L229/CAN!L230/1000</f>
        <v>129450.91963714945</v>
      </c>
      <c r="M214" s="5">
        <f>M229/CAN!M230/1000</f>
        <v>113111.25318461443</v>
      </c>
      <c r="N214" s="5">
        <f>N229/CAN!N230/1000</f>
        <v>124969.07121738535</v>
      </c>
      <c r="O214" s="5">
        <f>O229/CAN!O230/1000</f>
        <v>152824.35637746815</v>
      </c>
      <c r="P214" s="5">
        <f>P229/CAN!P230/1000</f>
        <v>158674.44015409477</v>
      </c>
      <c r="Q214" s="5">
        <f>Q229/CAN!Q230/1000</f>
        <v>162516.7587602511</v>
      </c>
      <c r="R214" s="5">
        <f>R229/CAN!R230/1000</f>
        <v>146595.57808596181</v>
      </c>
      <c r="S214" s="5">
        <f>S229/CAN!S230/1000</f>
        <v>114809.71550175654</v>
      </c>
      <c r="T214" s="5">
        <f>T229/CAN!T230/1000</f>
        <v>117350.58193456853</v>
      </c>
      <c r="U214" s="5">
        <f>U229/CAN!U230/1000</f>
        <v>112164.03246272956</v>
      </c>
      <c r="V214" s="5">
        <f>V229/CAN!V230/1000</f>
        <v>114422.28222241085</v>
      </c>
      <c r="W214" s="5">
        <f>W229/CAN!W230/1000</f>
        <v>110006.53634994097</v>
      </c>
    </row>
    <row r="215" spans="2:28" outlineLevel="1" x14ac:dyDescent="0.25">
      <c r="B215" s="18" t="s">
        <v>14</v>
      </c>
      <c r="C215" s="13">
        <f t="shared" ref="C215:W215" si="178">IFERROR(C209/C214,0)</f>
        <v>0.99952008959217697</v>
      </c>
      <c r="D215" s="13">
        <f t="shared" si="178"/>
        <v>0.9995197214515974</v>
      </c>
      <c r="E215" s="13">
        <f t="shared" si="178"/>
        <v>0.99949776280767189</v>
      </c>
      <c r="F215" s="13">
        <f t="shared" si="178"/>
        <v>0.99954974423857634</v>
      </c>
      <c r="G215" s="13">
        <f t="shared" si="178"/>
        <v>0.99958093332259612</v>
      </c>
      <c r="H215" s="13">
        <f t="shared" si="178"/>
        <v>0.99958032784289763</v>
      </c>
      <c r="I215" s="13">
        <f t="shared" si="178"/>
        <v>0.99958865844951683</v>
      </c>
      <c r="J215" s="13">
        <f t="shared" si="178"/>
        <v>0.99959523763815261</v>
      </c>
      <c r="K215" s="13">
        <f t="shared" si="178"/>
        <v>0.99953731208212782</v>
      </c>
      <c r="L215" s="13">
        <f t="shared" si="178"/>
        <v>0.99952883607672161</v>
      </c>
      <c r="M215" s="13">
        <f t="shared" si="178"/>
        <v>0.99958887399413354</v>
      </c>
      <c r="N215" s="13">
        <f t="shared" si="178"/>
        <v>0.99960128772037293</v>
      </c>
      <c r="O215" s="13">
        <f t="shared" si="178"/>
        <v>0.99962991409378932</v>
      </c>
      <c r="P215" s="13">
        <f t="shared" si="178"/>
        <v>0.99964651172599994</v>
      </c>
      <c r="Q215" s="13">
        <f t="shared" si="178"/>
        <v>0.99968064632905562</v>
      </c>
      <c r="R215" s="13">
        <f t="shared" si="178"/>
        <v>0.99967244137463107</v>
      </c>
      <c r="S215" s="13">
        <f t="shared" si="178"/>
        <v>0.99964443459849672</v>
      </c>
      <c r="T215" s="13">
        <f t="shared" si="178"/>
        <v>0.99963931850433219</v>
      </c>
      <c r="U215" s="13">
        <f t="shared" si="178"/>
        <v>0.99965894611927741</v>
      </c>
      <c r="V215" s="13">
        <f t="shared" si="178"/>
        <v>0.99961695308859466</v>
      </c>
      <c r="W215" s="13">
        <f t="shared" si="178"/>
        <v>0.99994398659447403</v>
      </c>
    </row>
    <row r="216" spans="2:28" outlineLevel="1" x14ac:dyDescent="0.25">
      <c r="B216" s="18" t="s">
        <v>15</v>
      </c>
      <c r="C216" s="13">
        <f t="shared" ref="C216:W216" si="179">IFERROR(C212/C214,0)</f>
        <v>4.7991040782302411E-4</v>
      </c>
      <c r="D216" s="13">
        <f t="shared" si="179"/>
        <v>4.8027854840271413E-4</v>
      </c>
      <c r="E216" s="13">
        <f t="shared" si="179"/>
        <v>5.0223719232818137E-4</v>
      </c>
      <c r="F216" s="13">
        <f t="shared" si="179"/>
        <v>4.5025576142354768E-4</v>
      </c>
      <c r="G216" s="13">
        <f t="shared" si="179"/>
        <v>4.190666774039617E-4</v>
      </c>
      <c r="H216" s="13">
        <f t="shared" si="179"/>
        <v>4.1967215710247155E-4</v>
      </c>
      <c r="I216" s="13">
        <f t="shared" si="179"/>
        <v>4.1134155048315598E-4</v>
      </c>
      <c r="J216" s="13">
        <f t="shared" si="179"/>
        <v>4.0476236184744504E-4</v>
      </c>
      <c r="K216" s="13">
        <f t="shared" si="179"/>
        <v>4.6268791787213733E-4</v>
      </c>
      <c r="L216" s="13">
        <f t="shared" si="179"/>
        <v>4.7116392327850435E-4</v>
      </c>
      <c r="M216" s="13">
        <f t="shared" si="179"/>
        <v>4.1112600586634039E-4</v>
      </c>
      <c r="N216" s="13">
        <f t="shared" si="179"/>
        <v>3.9871227962703243E-4</v>
      </c>
      <c r="O216" s="13">
        <f t="shared" si="179"/>
        <v>3.7008590621061082E-4</v>
      </c>
      <c r="P216" s="13">
        <f t="shared" si="179"/>
        <v>3.5348827400004265E-4</v>
      </c>
      <c r="Q216" s="13">
        <f t="shared" si="179"/>
        <v>3.193536709443729E-4</v>
      </c>
      <c r="R216" s="13">
        <f t="shared" si="179"/>
        <v>3.2755862536882702E-4</v>
      </c>
      <c r="S216" s="13">
        <f t="shared" si="179"/>
        <v>3.5556540150337597E-4</v>
      </c>
      <c r="T216" s="13">
        <f t="shared" si="179"/>
        <v>3.6068149566778363E-4</v>
      </c>
      <c r="U216" s="13">
        <f t="shared" si="179"/>
        <v>3.4105388072260256E-4</v>
      </c>
      <c r="V216" s="13">
        <f t="shared" si="179"/>
        <v>3.8304691140535614E-4</v>
      </c>
      <c r="W216" s="13">
        <f t="shared" si="179"/>
        <v>5.6013405526062736E-5</v>
      </c>
    </row>
    <row r="217" spans="2:28" outlineLevel="1" x14ac:dyDescent="0.25"/>
    <row r="218" spans="2:28" outlineLevel="1" x14ac:dyDescent="0.25">
      <c r="B218" s="9" t="s">
        <v>19</v>
      </c>
      <c r="C218" s="14"/>
    </row>
    <row r="219" spans="2:28" outlineLevel="1" x14ac:dyDescent="0.25">
      <c r="B219" s="4" t="s">
        <v>23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Z219" s="23"/>
      <c r="AB219" t="s">
        <v>18</v>
      </c>
    </row>
    <row r="220" spans="2:28" outlineLevel="1" x14ac:dyDescent="0.25">
      <c r="B220" s="4" t="s">
        <v>24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Z220" s="23"/>
      <c r="AB220" t="s">
        <v>18</v>
      </c>
    </row>
    <row r="221" spans="2:28" outlineLevel="1" x14ac:dyDescent="0.25">
      <c r="B221" s="4" t="s">
        <v>21</v>
      </c>
      <c r="C221" s="5">
        <f>'[3]Table 18'!C$12*1000</f>
        <v>22309.985000000001</v>
      </c>
      <c r="D221" s="5">
        <f>'[3]Table 18'!D$12*1000</f>
        <v>27953.994999999999</v>
      </c>
      <c r="E221" s="5">
        <f>'[3]Table 18'!E$12*1000</f>
        <v>27260.211000000003</v>
      </c>
      <c r="F221" s="5">
        <f>'[3]Table 18'!F$12*1000</f>
        <v>31887.621999999999</v>
      </c>
      <c r="G221" s="5">
        <f>'[3]Table 18'!G$12*1000</f>
        <v>32806.199000000001</v>
      </c>
      <c r="H221" s="5">
        <f>'[3]Table 18'!H$12*1000</f>
        <v>34507.814000000006</v>
      </c>
      <c r="I221" s="5">
        <f>'[3]Table 18'!I$12*1000</f>
        <v>39342.993999999999</v>
      </c>
      <c r="J221" s="5">
        <f>'[3]Table 18'!J$12*1000</f>
        <v>44709.4</v>
      </c>
      <c r="K221" s="5">
        <f>'[3]Table 18'!K$12*1000</f>
        <v>44427.898000000001</v>
      </c>
      <c r="L221" s="5">
        <f>'[3]Table 18'!L$12*1000</f>
        <v>35498.894999999997</v>
      </c>
      <c r="M221" s="5">
        <f>'[3]Table 18'!M$12*1000</f>
        <v>26880.206999999999</v>
      </c>
      <c r="N221" s="5">
        <f>'[3]Table 18'!N$12*1000</f>
        <v>32455.671000000002</v>
      </c>
      <c r="O221" s="5">
        <f>'[3]Table 18'!O$12*1000</f>
        <v>38735.663999999997</v>
      </c>
      <c r="P221" s="5">
        <f>'[3]Table 18'!P$12*1000</f>
        <v>37307.512000000002</v>
      </c>
      <c r="Q221" s="5">
        <f>'[3]Table 18'!Q$12*1000</f>
        <v>36443.423000000003</v>
      </c>
      <c r="R221" s="5">
        <f>'[3]Table 18'!R$12*1000</f>
        <v>31552.385999999999</v>
      </c>
      <c r="S221" s="5">
        <f>'[3]Table 18'!S$12*1000</f>
        <v>23566.06</v>
      </c>
      <c r="T221" s="5">
        <f>'[3]Table 18'!T$12*1000</f>
        <v>25769.145</v>
      </c>
      <c r="U221" s="5">
        <f>'[3]Table 18'!U$12*1000</f>
        <v>23800.412</v>
      </c>
      <c r="V221" s="5">
        <f>'[3]Table 18'!V$12*1000</f>
        <v>24287.877</v>
      </c>
      <c r="W221" s="5">
        <f>'[3]Table 18'!W$12*1000</f>
        <v>23679.782999999999</v>
      </c>
      <c r="Z221" s="23" t="s">
        <v>32</v>
      </c>
      <c r="AB221" t="s">
        <v>18</v>
      </c>
    </row>
    <row r="222" spans="2:28" outlineLevel="1" x14ac:dyDescent="0.25">
      <c r="B222" s="4" t="s">
        <v>26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Z222" s="23"/>
      <c r="AB222" t="s">
        <v>18</v>
      </c>
    </row>
    <row r="223" spans="2:28" outlineLevel="1" x14ac:dyDescent="0.25">
      <c r="B223" s="4" t="s">
        <v>25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Z223" s="23"/>
      <c r="AB223" t="s">
        <v>18</v>
      </c>
    </row>
    <row r="224" spans="2:28" outlineLevel="1" x14ac:dyDescent="0.25">
      <c r="B224" s="4" t="s">
        <v>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Z224" s="23"/>
      <c r="AB224" t="s">
        <v>18</v>
      </c>
    </row>
    <row r="225" spans="2:28" outlineLevel="1" x14ac:dyDescent="0.25">
      <c r="B225" s="4" t="s">
        <v>27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Z225" s="23"/>
      <c r="AB225" t="s">
        <v>18</v>
      </c>
    </row>
    <row r="226" spans="2:28" outlineLevel="1" x14ac:dyDescent="0.25">
      <c r="B226" s="4" t="s">
        <v>28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Z226" s="23"/>
      <c r="AB226" t="s">
        <v>18</v>
      </c>
    </row>
    <row r="227" spans="2:28" outlineLevel="1" x14ac:dyDescent="0.25">
      <c r="B227" s="4" t="s">
        <v>22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Z227" s="23"/>
      <c r="AB227" t="s">
        <v>18</v>
      </c>
    </row>
    <row r="228" spans="2:28" outlineLevel="1" x14ac:dyDescent="0.25">
      <c r="B228" s="4" t="s">
        <v>29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Z228" s="23"/>
      <c r="AB228" t="s">
        <v>18</v>
      </c>
    </row>
    <row r="229" spans="2:28" outlineLevel="1" x14ac:dyDescent="0.25">
      <c r="B229" s="16" t="s">
        <v>13</v>
      </c>
      <c r="C229" s="21">
        <f t="shared" ref="C229:W229" si="180">SUM(C219:C228)</f>
        <v>22309.985000000001</v>
      </c>
      <c r="D229" s="21">
        <f t="shared" si="180"/>
        <v>27953.994999999999</v>
      </c>
      <c r="E229" s="21">
        <f t="shared" si="180"/>
        <v>27260.211000000003</v>
      </c>
      <c r="F229" s="21">
        <f t="shared" si="180"/>
        <v>31887.621999999999</v>
      </c>
      <c r="G229" s="21">
        <f t="shared" si="180"/>
        <v>32806.199000000001</v>
      </c>
      <c r="H229" s="21">
        <f t="shared" si="180"/>
        <v>34507.814000000006</v>
      </c>
      <c r="I229" s="21">
        <f t="shared" si="180"/>
        <v>39342.993999999999</v>
      </c>
      <c r="J229" s="21">
        <f t="shared" si="180"/>
        <v>44709.4</v>
      </c>
      <c r="K229" s="21">
        <f t="shared" si="180"/>
        <v>44427.898000000001</v>
      </c>
      <c r="L229" s="21">
        <f t="shared" si="180"/>
        <v>35498.894999999997</v>
      </c>
      <c r="M229" s="21">
        <f t="shared" si="180"/>
        <v>26880.206999999999</v>
      </c>
      <c r="N229" s="21">
        <f t="shared" si="180"/>
        <v>32455.671000000002</v>
      </c>
      <c r="O229" s="21">
        <f t="shared" si="180"/>
        <v>38735.663999999997</v>
      </c>
      <c r="P229" s="21">
        <f t="shared" si="180"/>
        <v>37307.512000000002</v>
      </c>
      <c r="Q229" s="21">
        <f t="shared" si="180"/>
        <v>36443.423000000003</v>
      </c>
      <c r="R229" s="21">
        <f t="shared" si="180"/>
        <v>31552.385999999999</v>
      </c>
      <c r="S229" s="21">
        <f t="shared" si="180"/>
        <v>23566.06</v>
      </c>
      <c r="T229" s="21">
        <f t="shared" si="180"/>
        <v>25769.145</v>
      </c>
      <c r="U229" s="21">
        <f t="shared" si="180"/>
        <v>23800.412</v>
      </c>
      <c r="V229" s="21">
        <f t="shared" si="180"/>
        <v>24287.877</v>
      </c>
      <c r="W229" s="21">
        <f t="shared" si="180"/>
        <v>23679.782999999999</v>
      </c>
    </row>
    <row r="230" spans="2:28" outlineLevel="1" x14ac:dyDescent="0.25">
      <c r="B230" s="29" t="s">
        <v>46</v>
      </c>
      <c r="C230" s="28">
        <f>IFERROR(C229/C209/1000,0)</f>
        <v>2.527235381118783E-4</v>
      </c>
      <c r="D230" s="28">
        <f t="shared" ref="D230" si="181">IFERROR(D229/D209/1000,0)</f>
        <v>2.4981021685524318E-4</v>
      </c>
      <c r="E230" s="28">
        <f t="shared" ref="E230" si="182">IFERROR(E229/E209/1000,0)</f>
        <v>2.3120483500992738E-4</v>
      </c>
      <c r="F230" s="28">
        <f t="shared" ref="F230" si="183">IFERROR(F229/F209/1000,0)</f>
        <v>2.336220295793102E-4</v>
      </c>
      <c r="G230" s="28">
        <f t="shared" ref="G230" si="184">IFERROR(G229/G209/1000,0)</f>
        <v>2.2601737395912632E-4</v>
      </c>
      <c r="H230" s="28">
        <f t="shared" ref="H230" si="185">IFERROR(H229/H209/1000,0)</f>
        <v>2.3173481569830181E-4</v>
      </c>
      <c r="I230" s="28">
        <f t="shared" ref="I230" si="186">IFERROR(I229/I209/1000,0)</f>
        <v>2.4269567659733829E-4</v>
      </c>
      <c r="J230" s="28">
        <f t="shared" ref="J230" si="187">IFERROR(J229/J209/1000,0)</f>
        <v>2.5548920664823652E-4</v>
      </c>
      <c r="K230" s="28">
        <f t="shared" ref="K230" si="188">IFERROR(K229/K209/1000,0)</f>
        <v>2.8398677416699008E-4</v>
      </c>
      <c r="L230" s="28">
        <f t="shared" ref="L230" si="189">IFERROR(L229/L209/1000,0)</f>
        <v>2.7435593955221142E-4</v>
      </c>
      <c r="M230" s="28">
        <f t="shared" ref="M230" si="190">IFERROR(M229/M209/1000,0)</f>
        <v>2.3774170951439241E-4</v>
      </c>
      <c r="N230" s="28">
        <f t="shared" ref="N230" si="191">IFERROR(N229/N209/1000,0)</f>
        <v>2.5981321874174576E-4</v>
      </c>
      <c r="O230" s="28">
        <f t="shared" ref="O230" si="192">IFERROR(O229/O209/1000,0)</f>
        <v>2.5355909063960285E-4</v>
      </c>
      <c r="P230" s="28">
        <f t="shared" ref="P230" si="193">IFERROR(P229/P209/1000,0)</f>
        <v>2.352030005283168E-4</v>
      </c>
      <c r="Q230" s="28">
        <f t="shared" ref="Q230" si="194">IFERROR(Q229/Q209/1000,0)</f>
        <v>2.2431572803288866E-4</v>
      </c>
      <c r="R230" s="28">
        <f t="shared" ref="R230" si="195">IFERROR(R229/R209/1000,0)</f>
        <v>2.1530475239975433E-4</v>
      </c>
      <c r="S230" s="28">
        <f t="shared" ref="S230" si="196">IFERROR(S229/S209/1000,0)</f>
        <v>2.0533490700676201E-4</v>
      </c>
      <c r="T230" s="28">
        <f t="shared" ref="T230" si="197">IFERROR(T229/T209/1000,0)</f>
        <v>2.1967034489595526E-4</v>
      </c>
      <c r="U230" s="28">
        <f t="shared" ref="U230" si="198">IFERROR(U229/U209/1000,0)</f>
        <v>2.1226529993152195E-4</v>
      </c>
      <c r="V230" s="28">
        <f t="shared" ref="V230" si="199">IFERROR(V229/V209/1000,0)</f>
        <v>2.1234661194787234E-4</v>
      </c>
      <c r="W230" s="28">
        <f t="shared" ref="W230" si="200">IFERROR(W229/W209/1000,0)</f>
        <v>2.1527002163085712E-4</v>
      </c>
    </row>
    <row r="231" spans="2:28" outlineLevel="1" x14ac:dyDescent="0.25"/>
    <row r="232" spans="2:28" outlineLevel="1" x14ac:dyDescent="0.25">
      <c r="B232" s="4" t="s">
        <v>23</v>
      </c>
      <c r="C232" s="12">
        <f t="shared" ref="C232:W232" si="201">IFERROR(C219/C229,0)</f>
        <v>0</v>
      </c>
      <c r="D232" s="12">
        <f t="shared" si="201"/>
        <v>0</v>
      </c>
      <c r="E232" s="12">
        <f t="shared" si="201"/>
        <v>0</v>
      </c>
      <c r="F232" s="12">
        <f t="shared" si="201"/>
        <v>0</v>
      </c>
      <c r="G232" s="12">
        <f t="shared" si="201"/>
        <v>0</v>
      </c>
      <c r="H232" s="12">
        <f t="shared" si="201"/>
        <v>0</v>
      </c>
      <c r="I232" s="12">
        <f t="shared" si="201"/>
        <v>0</v>
      </c>
      <c r="J232" s="12">
        <f t="shared" si="201"/>
        <v>0</v>
      </c>
      <c r="K232" s="12">
        <f t="shared" si="201"/>
        <v>0</v>
      </c>
      <c r="L232" s="12">
        <f t="shared" si="201"/>
        <v>0</v>
      </c>
      <c r="M232" s="12">
        <f t="shared" si="201"/>
        <v>0</v>
      </c>
      <c r="N232" s="12">
        <f t="shared" si="201"/>
        <v>0</v>
      </c>
      <c r="O232" s="12">
        <f t="shared" si="201"/>
        <v>0</v>
      </c>
      <c r="P232" s="12">
        <f t="shared" si="201"/>
        <v>0</v>
      </c>
      <c r="Q232" s="12">
        <f t="shared" si="201"/>
        <v>0</v>
      </c>
      <c r="R232" s="12">
        <f t="shared" si="201"/>
        <v>0</v>
      </c>
      <c r="S232" s="12">
        <f t="shared" si="201"/>
        <v>0</v>
      </c>
      <c r="T232" s="12">
        <f t="shared" si="201"/>
        <v>0</v>
      </c>
      <c r="U232" s="12">
        <f t="shared" si="201"/>
        <v>0</v>
      </c>
      <c r="V232" s="12">
        <f t="shared" si="201"/>
        <v>0</v>
      </c>
      <c r="W232" s="12">
        <f t="shared" si="201"/>
        <v>0</v>
      </c>
    </row>
    <row r="233" spans="2:28" outlineLevel="1" x14ac:dyDescent="0.25">
      <c r="B233" s="4" t="s">
        <v>24</v>
      </c>
      <c r="C233" s="12">
        <f t="shared" ref="C233:W233" si="202">IFERROR(C220/C229,0)</f>
        <v>0</v>
      </c>
      <c r="D233" s="12">
        <f t="shared" si="202"/>
        <v>0</v>
      </c>
      <c r="E233" s="12">
        <f t="shared" si="202"/>
        <v>0</v>
      </c>
      <c r="F233" s="12">
        <f t="shared" si="202"/>
        <v>0</v>
      </c>
      <c r="G233" s="12">
        <f t="shared" si="202"/>
        <v>0</v>
      </c>
      <c r="H233" s="12">
        <f t="shared" si="202"/>
        <v>0</v>
      </c>
      <c r="I233" s="12">
        <f t="shared" si="202"/>
        <v>0</v>
      </c>
      <c r="J233" s="12">
        <f t="shared" si="202"/>
        <v>0</v>
      </c>
      <c r="K233" s="12">
        <f t="shared" si="202"/>
        <v>0</v>
      </c>
      <c r="L233" s="12">
        <f t="shared" si="202"/>
        <v>0</v>
      </c>
      <c r="M233" s="12">
        <f t="shared" si="202"/>
        <v>0</v>
      </c>
      <c r="N233" s="12">
        <f t="shared" si="202"/>
        <v>0</v>
      </c>
      <c r="O233" s="12">
        <f t="shared" si="202"/>
        <v>0</v>
      </c>
      <c r="P233" s="12">
        <f t="shared" si="202"/>
        <v>0</v>
      </c>
      <c r="Q233" s="12">
        <f t="shared" si="202"/>
        <v>0</v>
      </c>
      <c r="R233" s="12">
        <f t="shared" si="202"/>
        <v>0</v>
      </c>
      <c r="S233" s="12">
        <f t="shared" si="202"/>
        <v>0</v>
      </c>
      <c r="T233" s="12">
        <f t="shared" si="202"/>
        <v>0</v>
      </c>
      <c r="U233" s="12">
        <f t="shared" si="202"/>
        <v>0</v>
      </c>
      <c r="V233" s="12">
        <f t="shared" si="202"/>
        <v>0</v>
      </c>
      <c r="W233" s="12">
        <f t="shared" si="202"/>
        <v>0</v>
      </c>
    </row>
    <row r="234" spans="2:28" outlineLevel="1" x14ac:dyDescent="0.25">
      <c r="B234" s="4" t="s">
        <v>21</v>
      </c>
      <c r="C234" s="12">
        <f t="shared" ref="C234:W234" si="203">IFERROR(C221/C229,0)</f>
        <v>1</v>
      </c>
      <c r="D234" s="12">
        <f t="shared" si="203"/>
        <v>1</v>
      </c>
      <c r="E234" s="12">
        <f t="shared" si="203"/>
        <v>1</v>
      </c>
      <c r="F234" s="12">
        <f t="shared" si="203"/>
        <v>1</v>
      </c>
      <c r="G234" s="12">
        <f t="shared" si="203"/>
        <v>1</v>
      </c>
      <c r="H234" s="12">
        <f t="shared" si="203"/>
        <v>1</v>
      </c>
      <c r="I234" s="12">
        <f t="shared" si="203"/>
        <v>1</v>
      </c>
      <c r="J234" s="12">
        <f t="shared" si="203"/>
        <v>1</v>
      </c>
      <c r="K234" s="12">
        <f t="shared" si="203"/>
        <v>1</v>
      </c>
      <c r="L234" s="12">
        <f t="shared" si="203"/>
        <v>1</v>
      </c>
      <c r="M234" s="12">
        <f t="shared" si="203"/>
        <v>1</v>
      </c>
      <c r="N234" s="12">
        <f t="shared" si="203"/>
        <v>1</v>
      </c>
      <c r="O234" s="12">
        <f t="shared" si="203"/>
        <v>1</v>
      </c>
      <c r="P234" s="12">
        <f t="shared" si="203"/>
        <v>1</v>
      </c>
      <c r="Q234" s="12">
        <f t="shared" si="203"/>
        <v>1</v>
      </c>
      <c r="R234" s="12">
        <f t="shared" si="203"/>
        <v>1</v>
      </c>
      <c r="S234" s="12">
        <f t="shared" si="203"/>
        <v>1</v>
      </c>
      <c r="T234" s="12">
        <f t="shared" si="203"/>
        <v>1</v>
      </c>
      <c r="U234" s="12">
        <f t="shared" si="203"/>
        <v>1</v>
      </c>
      <c r="V234" s="12">
        <f t="shared" si="203"/>
        <v>1</v>
      </c>
      <c r="W234" s="12">
        <f t="shared" si="203"/>
        <v>1</v>
      </c>
    </row>
    <row r="235" spans="2:28" outlineLevel="1" x14ac:dyDescent="0.25">
      <c r="B235" s="4" t="s">
        <v>26</v>
      </c>
      <c r="C235" s="12">
        <f t="shared" ref="C235:W235" si="204">IFERROR(C222/C229,0)</f>
        <v>0</v>
      </c>
      <c r="D235" s="12">
        <f t="shared" si="204"/>
        <v>0</v>
      </c>
      <c r="E235" s="12">
        <f t="shared" si="204"/>
        <v>0</v>
      </c>
      <c r="F235" s="12">
        <f t="shared" si="204"/>
        <v>0</v>
      </c>
      <c r="G235" s="12">
        <f t="shared" si="204"/>
        <v>0</v>
      </c>
      <c r="H235" s="12">
        <f t="shared" si="204"/>
        <v>0</v>
      </c>
      <c r="I235" s="12">
        <f t="shared" si="204"/>
        <v>0</v>
      </c>
      <c r="J235" s="12">
        <f t="shared" si="204"/>
        <v>0</v>
      </c>
      <c r="K235" s="12">
        <f t="shared" si="204"/>
        <v>0</v>
      </c>
      <c r="L235" s="12">
        <f t="shared" si="204"/>
        <v>0</v>
      </c>
      <c r="M235" s="12">
        <f t="shared" si="204"/>
        <v>0</v>
      </c>
      <c r="N235" s="12">
        <f t="shared" si="204"/>
        <v>0</v>
      </c>
      <c r="O235" s="12">
        <f t="shared" si="204"/>
        <v>0</v>
      </c>
      <c r="P235" s="12">
        <f t="shared" si="204"/>
        <v>0</v>
      </c>
      <c r="Q235" s="12">
        <f t="shared" si="204"/>
        <v>0</v>
      </c>
      <c r="R235" s="12">
        <f t="shared" si="204"/>
        <v>0</v>
      </c>
      <c r="S235" s="12">
        <f t="shared" si="204"/>
        <v>0</v>
      </c>
      <c r="T235" s="12">
        <f t="shared" si="204"/>
        <v>0</v>
      </c>
      <c r="U235" s="12">
        <f t="shared" si="204"/>
        <v>0</v>
      </c>
      <c r="V235" s="12">
        <f t="shared" si="204"/>
        <v>0</v>
      </c>
      <c r="W235" s="12">
        <f t="shared" si="204"/>
        <v>0</v>
      </c>
    </row>
    <row r="236" spans="2:28" outlineLevel="1" x14ac:dyDescent="0.25">
      <c r="B236" s="4" t="s">
        <v>25</v>
      </c>
      <c r="C236" s="12">
        <f t="shared" ref="C236:W236" si="205">IFERROR(C223/C229,0)</f>
        <v>0</v>
      </c>
      <c r="D236" s="12">
        <f t="shared" si="205"/>
        <v>0</v>
      </c>
      <c r="E236" s="12">
        <f t="shared" si="205"/>
        <v>0</v>
      </c>
      <c r="F236" s="12">
        <f t="shared" si="205"/>
        <v>0</v>
      </c>
      <c r="G236" s="12">
        <f t="shared" si="205"/>
        <v>0</v>
      </c>
      <c r="H236" s="12">
        <f t="shared" si="205"/>
        <v>0</v>
      </c>
      <c r="I236" s="12">
        <f t="shared" si="205"/>
        <v>0</v>
      </c>
      <c r="J236" s="12">
        <f t="shared" si="205"/>
        <v>0</v>
      </c>
      <c r="K236" s="12">
        <f t="shared" si="205"/>
        <v>0</v>
      </c>
      <c r="L236" s="12">
        <f t="shared" si="205"/>
        <v>0</v>
      </c>
      <c r="M236" s="12">
        <f t="shared" si="205"/>
        <v>0</v>
      </c>
      <c r="N236" s="12">
        <f t="shared" si="205"/>
        <v>0</v>
      </c>
      <c r="O236" s="12">
        <f t="shared" si="205"/>
        <v>0</v>
      </c>
      <c r="P236" s="12">
        <f t="shared" si="205"/>
        <v>0</v>
      </c>
      <c r="Q236" s="12">
        <f t="shared" si="205"/>
        <v>0</v>
      </c>
      <c r="R236" s="12">
        <f t="shared" si="205"/>
        <v>0</v>
      </c>
      <c r="S236" s="12">
        <f t="shared" si="205"/>
        <v>0</v>
      </c>
      <c r="T236" s="12">
        <f t="shared" si="205"/>
        <v>0</v>
      </c>
      <c r="U236" s="12">
        <f t="shared" si="205"/>
        <v>0</v>
      </c>
      <c r="V236" s="12">
        <f t="shared" si="205"/>
        <v>0</v>
      </c>
      <c r="W236" s="12">
        <f t="shared" si="205"/>
        <v>0</v>
      </c>
    </row>
    <row r="237" spans="2:28" outlineLevel="1" x14ac:dyDescent="0.25">
      <c r="B237" s="4" t="s">
        <v>0</v>
      </c>
      <c r="C237" s="12">
        <f t="shared" ref="C237:W237" si="206">IFERROR(C224/C229,0)</f>
        <v>0</v>
      </c>
      <c r="D237" s="12">
        <f t="shared" si="206"/>
        <v>0</v>
      </c>
      <c r="E237" s="12">
        <f t="shared" si="206"/>
        <v>0</v>
      </c>
      <c r="F237" s="12">
        <f t="shared" si="206"/>
        <v>0</v>
      </c>
      <c r="G237" s="12">
        <f t="shared" si="206"/>
        <v>0</v>
      </c>
      <c r="H237" s="12">
        <f t="shared" si="206"/>
        <v>0</v>
      </c>
      <c r="I237" s="12">
        <f t="shared" si="206"/>
        <v>0</v>
      </c>
      <c r="J237" s="12">
        <f t="shared" si="206"/>
        <v>0</v>
      </c>
      <c r="K237" s="12">
        <f t="shared" si="206"/>
        <v>0</v>
      </c>
      <c r="L237" s="12">
        <f t="shared" si="206"/>
        <v>0</v>
      </c>
      <c r="M237" s="12">
        <f t="shared" si="206"/>
        <v>0</v>
      </c>
      <c r="N237" s="12">
        <f t="shared" si="206"/>
        <v>0</v>
      </c>
      <c r="O237" s="12">
        <f t="shared" si="206"/>
        <v>0</v>
      </c>
      <c r="P237" s="12">
        <f t="shared" si="206"/>
        <v>0</v>
      </c>
      <c r="Q237" s="12">
        <f t="shared" si="206"/>
        <v>0</v>
      </c>
      <c r="R237" s="12">
        <f t="shared" si="206"/>
        <v>0</v>
      </c>
      <c r="S237" s="12">
        <f t="shared" si="206"/>
        <v>0</v>
      </c>
      <c r="T237" s="12">
        <f t="shared" si="206"/>
        <v>0</v>
      </c>
      <c r="U237" s="12">
        <f t="shared" si="206"/>
        <v>0</v>
      </c>
      <c r="V237" s="12">
        <f t="shared" si="206"/>
        <v>0</v>
      </c>
      <c r="W237" s="12">
        <f t="shared" si="206"/>
        <v>0</v>
      </c>
    </row>
    <row r="238" spans="2:28" outlineLevel="1" x14ac:dyDescent="0.25">
      <c r="B238" s="4" t="s">
        <v>27</v>
      </c>
      <c r="C238" s="12">
        <f t="shared" ref="C238:W238" si="207">IFERROR(C225/C229,0)</f>
        <v>0</v>
      </c>
      <c r="D238" s="12">
        <f t="shared" si="207"/>
        <v>0</v>
      </c>
      <c r="E238" s="12">
        <f t="shared" si="207"/>
        <v>0</v>
      </c>
      <c r="F238" s="12">
        <f t="shared" si="207"/>
        <v>0</v>
      </c>
      <c r="G238" s="12">
        <f t="shared" si="207"/>
        <v>0</v>
      </c>
      <c r="H238" s="12">
        <f t="shared" si="207"/>
        <v>0</v>
      </c>
      <c r="I238" s="12">
        <f t="shared" si="207"/>
        <v>0</v>
      </c>
      <c r="J238" s="12">
        <f t="shared" si="207"/>
        <v>0</v>
      </c>
      <c r="K238" s="12">
        <f t="shared" si="207"/>
        <v>0</v>
      </c>
      <c r="L238" s="12">
        <f t="shared" si="207"/>
        <v>0</v>
      </c>
      <c r="M238" s="12">
        <f t="shared" si="207"/>
        <v>0</v>
      </c>
      <c r="N238" s="12">
        <f t="shared" si="207"/>
        <v>0</v>
      </c>
      <c r="O238" s="12">
        <f t="shared" si="207"/>
        <v>0</v>
      </c>
      <c r="P238" s="12">
        <f t="shared" si="207"/>
        <v>0</v>
      </c>
      <c r="Q238" s="12">
        <f t="shared" si="207"/>
        <v>0</v>
      </c>
      <c r="R238" s="12">
        <f t="shared" si="207"/>
        <v>0</v>
      </c>
      <c r="S238" s="12">
        <f t="shared" si="207"/>
        <v>0</v>
      </c>
      <c r="T238" s="12">
        <f t="shared" si="207"/>
        <v>0</v>
      </c>
      <c r="U238" s="12">
        <f t="shared" si="207"/>
        <v>0</v>
      </c>
      <c r="V238" s="12">
        <f t="shared" si="207"/>
        <v>0</v>
      </c>
      <c r="W238" s="12">
        <f t="shared" si="207"/>
        <v>0</v>
      </c>
    </row>
    <row r="239" spans="2:28" outlineLevel="1" x14ac:dyDescent="0.25">
      <c r="B239" s="4" t="s">
        <v>28</v>
      </c>
      <c r="C239" s="12">
        <f t="shared" ref="C239:W239" si="208">IFERROR(C226/C229,0)</f>
        <v>0</v>
      </c>
      <c r="D239" s="12">
        <f t="shared" si="208"/>
        <v>0</v>
      </c>
      <c r="E239" s="12">
        <f t="shared" si="208"/>
        <v>0</v>
      </c>
      <c r="F239" s="12">
        <f t="shared" si="208"/>
        <v>0</v>
      </c>
      <c r="G239" s="12">
        <f t="shared" si="208"/>
        <v>0</v>
      </c>
      <c r="H239" s="12">
        <f t="shared" si="208"/>
        <v>0</v>
      </c>
      <c r="I239" s="12">
        <f t="shared" si="208"/>
        <v>0</v>
      </c>
      <c r="J239" s="12">
        <f t="shared" si="208"/>
        <v>0</v>
      </c>
      <c r="K239" s="12">
        <f t="shared" si="208"/>
        <v>0</v>
      </c>
      <c r="L239" s="12">
        <f t="shared" si="208"/>
        <v>0</v>
      </c>
      <c r="M239" s="12">
        <f t="shared" si="208"/>
        <v>0</v>
      </c>
      <c r="N239" s="12">
        <f t="shared" si="208"/>
        <v>0</v>
      </c>
      <c r="O239" s="12">
        <f t="shared" si="208"/>
        <v>0</v>
      </c>
      <c r="P239" s="12">
        <f t="shared" si="208"/>
        <v>0</v>
      </c>
      <c r="Q239" s="12">
        <f t="shared" si="208"/>
        <v>0</v>
      </c>
      <c r="R239" s="12">
        <f t="shared" si="208"/>
        <v>0</v>
      </c>
      <c r="S239" s="12">
        <f t="shared" si="208"/>
        <v>0</v>
      </c>
      <c r="T239" s="12">
        <f t="shared" si="208"/>
        <v>0</v>
      </c>
      <c r="U239" s="12">
        <f t="shared" si="208"/>
        <v>0</v>
      </c>
      <c r="V239" s="12">
        <f t="shared" si="208"/>
        <v>0</v>
      </c>
      <c r="W239" s="12">
        <f t="shared" si="208"/>
        <v>0</v>
      </c>
    </row>
    <row r="240" spans="2:28" outlineLevel="1" x14ac:dyDescent="0.25">
      <c r="B240" s="4" t="s">
        <v>22</v>
      </c>
      <c r="C240" s="12">
        <f t="shared" ref="C240:W240" si="209">IFERROR(C227/C229,0)</f>
        <v>0</v>
      </c>
      <c r="D240" s="12">
        <f t="shared" si="209"/>
        <v>0</v>
      </c>
      <c r="E240" s="12">
        <f t="shared" si="209"/>
        <v>0</v>
      </c>
      <c r="F240" s="12">
        <f t="shared" si="209"/>
        <v>0</v>
      </c>
      <c r="G240" s="12">
        <f t="shared" si="209"/>
        <v>0</v>
      </c>
      <c r="H240" s="12">
        <f t="shared" si="209"/>
        <v>0</v>
      </c>
      <c r="I240" s="12">
        <f t="shared" si="209"/>
        <v>0</v>
      </c>
      <c r="J240" s="12">
        <f t="shared" si="209"/>
        <v>0</v>
      </c>
      <c r="K240" s="12">
        <f t="shared" si="209"/>
        <v>0</v>
      </c>
      <c r="L240" s="12">
        <f t="shared" si="209"/>
        <v>0</v>
      </c>
      <c r="M240" s="12">
        <f t="shared" si="209"/>
        <v>0</v>
      </c>
      <c r="N240" s="12">
        <f t="shared" si="209"/>
        <v>0</v>
      </c>
      <c r="O240" s="12">
        <f t="shared" si="209"/>
        <v>0</v>
      </c>
      <c r="P240" s="12">
        <f t="shared" si="209"/>
        <v>0</v>
      </c>
      <c r="Q240" s="12">
        <f t="shared" si="209"/>
        <v>0</v>
      </c>
      <c r="R240" s="12">
        <f t="shared" si="209"/>
        <v>0</v>
      </c>
      <c r="S240" s="12">
        <f t="shared" si="209"/>
        <v>0</v>
      </c>
      <c r="T240" s="12">
        <f t="shared" si="209"/>
        <v>0</v>
      </c>
      <c r="U240" s="12">
        <f t="shared" si="209"/>
        <v>0</v>
      </c>
      <c r="V240" s="12">
        <f t="shared" si="209"/>
        <v>0</v>
      </c>
      <c r="W240" s="12">
        <f t="shared" si="209"/>
        <v>0</v>
      </c>
    </row>
    <row r="241" spans="1:26" outlineLevel="1" x14ac:dyDescent="0.25">
      <c r="B241" s="4" t="s">
        <v>29</v>
      </c>
      <c r="C241" s="12">
        <f t="shared" ref="C241:W241" si="210">IFERROR(C228/C229,0)</f>
        <v>0</v>
      </c>
      <c r="D241" s="12">
        <f t="shared" si="210"/>
        <v>0</v>
      </c>
      <c r="E241" s="12">
        <f t="shared" si="210"/>
        <v>0</v>
      </c>
      <c r="F241" s="12">
        <f t="shared" si="210"/>
        <v>0</v>
      </c>
      <c r="G241" s="12">
        <f t="shared" si="210"/>
        <v>0</v>
      </c>
      <c r="H241" s="12">
        <f t="shared" si="210"/>
        <v>0</v>
      </c>
      <c r="I241" s="12">
        <f t="shared" si="210"/>
        <v>0</v>
      </c>
      <c r="J241" s="12">
        <f t="shared" si="210"/>
        <v>0</v>
      </c>
      <c r="K241" s="12">
        <f t="shared" si="210"/>
        <v>0</v>
      </c>
      <c r="L241" s="12">
        <f t="shared" si="210"/>
        <v>0</v>
      </c>
      <c r="M241" s="12">
        <f t="shared" si="210"/>
        <v>0</v>
      </c>
      <c r="N241" s="12">
        <f t="shared" si="210"/>
        <v>0</v>
      </c>
      <c r="O241" s="12">
        <f t="shared" si="210"/>
        <v>0</v>
      </c>
      <c r="P241" s="12">
        <f t="shared" si="210"/>
        <v>0</v>
      </c>
      <c r="Q241" s="12">
        <f t="shared" si="210"/>
        <v>0</v>
      </c>
      <c r="R241" s="12">
        <f t="shared" si="210"/>
        <v>0</v>
      </c>
      <c r="S241" s="12">
        <f t="shared" si="210"/>
        <v>0</v>
      </c>
      <c r="T241" s="12">
        <f t="shared" si="210"/>
        <v>0</v>
      </c>
      <c r="U241" s="12">
        <f t="shared" si="210"/>
        <v>0</v>
      </c>
      <c r="V241" s="12">
        <f t="shared" si="210"/>
        <v>0</v>
      </c>
      <c r="W241" s="12">
        <f t="shared" si="210"/>
        <v>0</v>
      </c>
    </row>
    <row r="244" spans="1:26" s="34" customFormat="1" x14ac:dyDescent="0.25">
      <c r="A244" s="33" t="s">
        <v>49</v>
      </c>
    </row>
    <row r="245" spans="1:26" outlineLevel="1" x14ac:dyDescent="0.25">
      <c r="B245" s="9" t="s">
        <v>5</v>
      </c>
      <c r="C245" s="14"/>
    </row>
    <row r="246" spans="1:26" outlineLevel="1" x14ac:dyDescent="0.25">
      <c r="B246" s="16" t="s">
        <v>8</v>
      </c>
    </row>
    <row r="247" spans="1:26" outlineLevel="1" x14ac:dyDescent="0.25">
      <c r="B247" s="10" t="s">
        <v>10</v>
      </c>
      <c r="C247" s="5">
        <f>C$252*CAN!C253</f>
        <v>65.829374454499188</v>
      </c>
      <c r="D247" s="5">
        <f>D$252*CAN!D253</f>
        <v>58.373996391758027</v>
      </c>
      <c r="E247" s="5">
        <f>E$252*CAN!E253</f>
        <v>69.931375820722934</v>
      </c>
      <c r="F247" s="5">
        <f>F$252*CAN!F253</f>
        <v>73.04067188543722</v>
      </c>
      <c r="G247" s="5">
        <f>G$252*CAN!G253</f>
        <v>65.101894443139017</v>
      </c>
      <c r="H247" s="5">
        <f>H$252*CAN!H253</f>
        <v>68.470522950083236</v>
      </c>
      <c r="I247" s="5">
        <f>I$252*CAN!I253</f>
        <v>77.760020038716107</v>
      </c>
      <c r="J247" s="5">
        <f>J$252*CAN!J253</f>
        <v>67.765826573293026</v>
      </c>
      <c r="K247" s="5">
        <f>K$252*CAN!K253</f>
        <v>67.261894495386869</v>
      </c>
      <c r="L247" s="5">
        <f>L$252*CAN!L253</f>
        <v>60.726310970957741</v>
      </c>
      <c r="M247" s="5">
        <f>M$252*CAN!M253</f>
        <v>58.856187159718331</v>
      </c>
      <c r="N247" s="5">
        <f>N$252*CAN!N253</f>
        <v>55.242468451211494</v>
      </c>
      <c r="O247" s="5">
        <f>O$252*CAN!O253</f>
        <v>46.74122265825806</v>
      </c>
      <c r="P247" s="5">
        <f>P$252*CAN!P253</f>
        <v>37.170854570225259</v>
      </c>
      <c r="Q247" s="5">
        <f>Q$252*CAN!Q253</f>
        <v>26.862012041135745</v>
      </c>
      <c r="R247" s="5">
        <f>R$252*CAN!R253</f>
        <v>14.032414839436688</v>
      </c>
      <c r="S247" s="5">
        <f>S$252*CAN!S253</f>
        <v>10.673711361650787</v>
      </c>
      <c r="T247" s="5">
        <f>T$252*CAN!T253</f>
        <v>11.962343583276748</v>
      </c>
      <c r="U247" s="5">
        <f>U$252*CAN!U253</f>
        <v>0.96881631437294569</v>
      </c>
      <c r="V247" s="5">
        <f>V$252*CAN!V253</f>
        <v>39.251033565164796</v>
      </c>
      <c r="W247" s="5">
        <f>W$252*CAN!W253</f>
        <v>45.099335915135136</v>
      </c>
      <c r="Z247" s="23"/>
    </row>
    <row r="248" spans="1:26" outlineLevel="1" x14ac:dyDescent="0.25">
      <c r="B248" s="17" t="s">
        <v>9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6" outlineLevel="1" x14ac:dyDescent="0.25">
      <c r="B249" s="10" t="s">
        <v>11</v>
      </c>
      <c r="C249" s="5">
        <f>C250/Inputs!D$7</f>
        <v>0</v>
      </c>
      <c r="D249" s="5">
        <f>D250/Inputs!E$7</f>
        <v>0</v>
      </c>
      <c r="E249" s="5">
        <f>E250/Inputs!F$7</f>
        <v>0</v>
      </c>
      <c r="F249" s="5">
        <f>F250/Inputs!G$7</f>
        <v>0</v>
      </c>
      <c r="G249" s="5">
        <f>G250/Inputs!H$7</f>
        <v>0</v>
      </c>
      <c r="H249" s="5">
        <f>H250/Inputs!I$7</f>
        <v>0</v>
      </c>
      <c r="I249" s="5">
        <f>I250/Inputs!J$7</f>
        <v>0</v>
      </c>
      <c r="J249" s="5">
        <f>J250/Inputs!K$7</f>
        <v>0</v>
      </c>
      <c r="K249" s="5">
        <f>K250/Inputs!L$7</f>
        <v>0</v>
      </c>
      <c r="L249" s="5">
        <f>L250/Inputs!M$7</f>
        <v>0</v>
      </c>
      <c r="M249" s="5">
        <f>M250/Inputs!N$7</f>
        <v>0</v>
      </c>
      <c r="N249" s="5">
        <f>N250/Inputs!O$7</f>
        <v>0</v>
      </c>
      <c r="O249" s="5">
        <f>O250/Inputs!P$7</f>
        <v>0</v>
      </c>
      <c r="P249" s="5">
        <f>P250/Inputs!Q$7</f>
        <v>0</v>
      </c>
      <c r="Q249" s="5">
        <f>Q250/Inputs!R$7</f>
        <v>0</v>
      </c>
      <c r="R249" s="5">
        <f>R250/Inputs!S$7</f>
        <v>0</v>
      </c>
      <c r="S249" s="5">
        <f>S250/Inputs!T$7</f>
        <v>0</v>
      </c>
      <c r="T249" s="5">
        <f>T250/Inputs!U$7</f>
        <v>0</v>
      </c>
      <c r="U249" s="5">
        <f>U250/Inputs!V$7</f>
        <v>0</v>
      </c>
      <c r="V249" s="5">
        <f>V250/Inputs!W$7</f>
        <v>0</v>
      </c>
      <c r="W249" s="5">
        <f>W250/Inputs!X$7</f>
        <v>0</v>
      </c>
    </row>
    <row r="250" spans="1:26" outlineLevel="1" x14ac:dyDescent="0.25">
      <c r="B250" s="10" t="s">
        <v>12</v>
      </c>
      <c r="C250" s="5">
        <f>C$252*CAN!C254</f>
        <v>0</v>
      </c>
      <c r="D250" s="5">
        <f>D$252*CAN!D254</f>
        <v>0</v>
      </c>
      <c r="E250" s="5">
        <f>E$252*CAN!E254</f>
        <v>0</v>
      </c>
      <c r="F250" s="5">
        <f>F$252*CAN!F254</f>
        <v>0</v>
      </c>
      <c r="G250" s="5">
        <f>G$252*CAN!G254</f>
        <v>0</v>
      </c>
      <c r="H250" s="5">
        <f>H$252*CAN!H254</f>
        <v>0</v>
      </c>
      <c r="I250" s="5">
        <f>I$252*CAN!I254</f>
        <v>0</v>
      </c>
      <c r="J250" s="5">
        <f>J$252*CAN!J254</f>
        <v>0</v>
      </c>
      <c r="K250" s="5">
        <f>K$252*CAN!K254</f>
        <v>0</v>
      </c>
      <c r="L250" s="5">
        <f>L$252*CAN!L254</f>
        <v>0</v>
      </c>
      <c r="M250" s="5">
        <f>M$252*CAN!M254</f>
        <v>0</v>
      </c>
      <c r="N250" s="5">
        <f>N$252*CAN!N254</f>
        <v>0</v>
      </c>
      <c r="O250" s="5">
        <f>O$252*CAN!O254</f>
        <v>0</v>
      </c>
      <c r="P250" s="5">
        <f>P$252*CAN!P254</f>
        <v>0</v>
      </c>
      <c r="Q250" s="5">
        <f>Q$252*CAN!Q254</f>
        <v>0</v>
      </c>
      <c r="R250" s="5">
        <f>R$252*CAN!R254</f>
        <v>0</v>
      </c>
      <c r="S250" s="5">
        <f>S$252*CAN!S254</f>
        <v>0</v>
      </c>
      <c r="T250" s="5">
        <f>T$252*CAN!T254</f>
        <v>0</v>
      </c>
      <c r="U250" s="5">
        <f>U$252*CAN!U254</f>
        <v>0</v>
      </c>
      <c r="V250" s="5">
        <f>V$252*CAN!V254</f>
        <v>0</v>
      </c>
      <c r="W250" s="5">
        <f>W$252*CAN!W254</f>
        <v>0</v>
      </c>
      <c r="Y250" s="1" t="s">
        <v>59</v>
      </c>
    </row>
    <row r="251" spans="1:26" outlineLevel="1" x14ac:dyDescent="0.25">
      <c r="B251" s="16" t="s">
        <v>13</v>
      </c>
    </row>
    <row r="252" spans="1:26" outlineLevel="1" x14ac:dyDescent="0.25">
      <c r="B252" s="10" t="s">
        <v>10</v>
      </c>
      <c r="C252" s="5">
        <f>C267/CAN!C268/1000</f>
        <v>65.829374454499188</v>
      </c>
      <c r="D252" s="5">
        <f>D267/CAN!D268/1000</f>
        <v>58.373996391758027</v>
      </c>
      <c r="E252" s="5">
        <f>E267/CAN!E268/1000</f>
        <v>69.931375820722934</v>
      </c>
      <c r="F252" s="5">
        <f>F267/CAN!F268/1000</f>
        <v>73.04067188543722</v>
      </c>
      <c r="G252" s="5">
        <f>G267/CAN!G268/1000</f>
        <v>65.101894443139017</v>
      </c>
      <c r="H252" s="5">
        <f>H267/CAN!H268/1000</f>
        <v>68.470522950083236</v>
      </c>
      <c r="I252" s="5">
        <f>I267/CAN!I268/1000</f>
        <v>77.760020038716107</v>
      </c>
      <c r="J252" s="5">
        <f>J267/CAN!J268/1000</f>
        <v>67.765826573293026</v>
      </c>
      <c r="K252" s="5">
        <f>K267/CAN!K268/1000</f>
        <v>67.261894495386869</v>
      </c>
      <c r="L252" s="5">
        <f>L267/CAN!L268/1000</f>
        <v>60.726310970957741</v>
      </c>
      <c r="M252" s="5">
        <f>M267/CAN!M268/1000</f>
        <v>58.856187159718331</v>
      </c>
      <c r="N252" s="5">
        <f>N267/CAN!N268/1000</f>
        <v>55.242468451211494</v>
      </c>
      <c r="O252" s="5">
        <f>O267/CAN!O268/1000</f>
        <v>46.74122265825806</v>
      </c>
      <c r="P252" s="5">
        <f>P267/CAN!P268/1000</f>
        <v>37.170854570225259</v>
      </c>
      <c r="Q252" s="5">
        <f>Q267/CAN!Q268/1000</f>
        <v>26.862012041135745</v>
      </c>
      <c r="R252" s="5">
        <f>R267/CAN!R268/1000</f>
        <v>14.032414839436688</v>
      </c>
      <c r="S252" s="5">
        <f>S267/CAN!S268/1000</f>
        <v>10.673711361650787</v>
      </c>
      <c r="T252" s="5">
        <f>T267/CAN!T268/1000</f>
        <v>11.962343583276748</v>
      </c>
      <c r="U252" s="5">
        <f>U267/CAN!U268/1000</f>
        <v>0.96881631437294569</v>
      </c>
      <c r="V252" s="5">
        <f>V267/CAN!V268/1000</f>
        <v>39.251033565164796</v>
      </c>
      <c r="W252" s="5">
        <f>W267/CAN!W268/1000</f>
        <v>45.099335915135136</v>
      </c>
    </row>
    <row r="253" spans="1:26" outlineLevel="1" x14ac:dyDescent="0.25">
      <c r="B253" s="18" t="s">
        <v>14</v>
      </c>
      <c r="C253" s="13">
        <f t="shared" ref="C253:W253" si="211">IFERROR(C247/C252,0)</f>
        <v>1</v>
      </c>
      <c r="D253" s="13">
        <f t="shared" si="211"/>
        <v>1</v>
      </c>
      <c r="E253" s="13">
        <f t="shared" si="211"/>
        <v>1</v>
      </c>
      <c r="F253" s="13">
        <f t="shared" si="211"/>
        <v>1</v>
      </c>
      <c r="G253" s="13">
        <f t="shared" si="211"/>
        <v>1</v>
      </c>
      <c r="H253" s="13">
        <f t="shared" si="211"/>
        <v>1</v>
      </c>
      <c r="I253" s="13">
        <f t="shared" si="211"/>
        <v>1</v>
      </c>
      <c r="J253" s="13">
        <f t="shared" si="211"/>
        <v>1</v>
      </c>
      <c r="K253" s="13">
        <f t="shared" si="211"/>
        <v>1</v>
      </c>
      <c r="L253" s="13">
        <f t="shared" si="211"/>
        <v>1</v>
      </c>
      <c r="M253" s="13">
        <f t="shared" si="211"/>
        <v>1</v>
      </c>
      <c r="N253" s="13">
        <f t="shared" si="211"/>
        <v>1</v>
      </c>
      <c r="O253" s="13">
        <f t="shared" si="211"/>
        <v>1</v>
      </c>
      <c r="P253" s="13">
        <f t="shared" si="211"/>
        <v>1</v>
      </c>
      <c r="Q253" s="13">
        <f t="shared" si="211"/>
        <v>1</v>
      </c>
      <c r="R253" s="13">
        <f t="shared" si="211"/>
        <v>1</v>
      </c>
      <c r="S253" s="13">
        <f t="shared" si="211"/>
        <v>1</v>
      </c>
      <c r="T253" s="13">
        <f t="shared" si="211"/>
        <v>1</v>
      </c>
      <c r="U253" s="13">
        <f t="shared" si="211"/>
        <v>1</v>
      </c>
      <c r="V253" s="13">
        <f t="shared" si="211"/>
        <v>1</v>
      </c>
      <c r="W253" s="13">
        <f t="shared" si="211"/>
        <v>1</v>
      </c>
    </row>
    <row r="254" spans="1:26" outlineLevel="1" x14ac:dyDescent="0.25">
      <c r="B254" s="18" t="s">
        <v>15</v>
      </c>
      <c r="C254" s="13">
        <f t="shared" ref="C254:W254" si="212">IFERROR(C250/C252,0)</f>
        <v>0</v>
      </c>
      <c r="D254" s="13">
        <f t="shared" si="212"/>
        <v>0</v>
      </c>
      <c r="E254" s="13">
        <f t="shared" si="212"/>
        <v>0</v>
      </c>
      <c r="F254" s="13">
        <f t="shared" si="212"/>
        <v>0</v>
      </c>
      <c r="G254" s="13">
        <f t="shared" si="212"/>
        <v>0</v>
      </c>
      <c r="H254" s="13">
        <f t="shared" si="212"/>
        <v>0</v>
      </c>
      <c r="I254" s="13">
        <f t="shared" si="212"/>
        <v>0</v>
      </c>
      <c r="J254" s="13">
        <f t="shared" si="212"/>
        <v>0</v>
      </c>
      <c r="K254" s="13">
        <f t="shared" si="212"/>
        <v>0</v>
      </c>
      <c r="L254" s="13">
        <f t="shared" si="212"/>
        <v>0</v>
      </c>
      <c r="M254" s="13">
        <f t="shared" si="212"/>
        <v>0</v>
      </c>
      <c r="N254" s="13">
        <f t="shared" si="212"/>
        <v>0</v>
      </c>
      <c r="O254" s="13">
        <f t="shared" si="212"/>
        <v>0</v>
      </c>
      <c r="P254" s="13">
        <f t="shared" si="212"/>
        <v>0</v>
      </c>
      <c r="Q254" s="13">
        <f t="shared" si="212"/>
        <v>0</v>
      </c>
      <c r="R254" s="13">
        <f t="shared" si="212"/>
        <v>0</v>
      </c>
      <c r="S254" s="13">
        <f t="shared" si="212"/>
        <v>0</v>
      </c>
      <c r="T254" s="13">
        <f t="shared" si="212"/>
        <v>0</v>
      </c>
      <c r="U254" s="13">
        <f t="shared" si="212"/>
        <v>0</v>
      </c>
      <c r="V254" s="13">
        <f t="shared" si="212"/>
        <v>0</v>
      </c>
      <c r="W254" s="13">
        <f t="shared" si="212"/>
        <v>0</v>
      </c>
    </row>
    <row r="255" spans="1:26" outlineLevel="1" x14ac:dyDescent="0.25"/>
    <row r="256" spans="1:26" outlineLevel="1" x14ac:dyDescent="0.25">
      <c r="B256" s="9" t="s">
        <v>19</v>
      </c>
      <c r="C256" s="14"/>
    </row>
    <row r="257" spans="1:26" outlineLevel="1" x14ac:dyDescent="0.25">
      <c r="B257" s="4" t="s">
        <v>23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6" outlineLevel="1" x14ac:dyDescent="0.25">
      <c r="B258" s="4" t="s">
        <v>24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6" outlineLevel="1" x14ac:dyDescent="0.25">
      <c r="B259" s="4" t="s">
        <v>21</v>
      </c>
      <c r="C259" s="39">
        <f t="shared" ref="C259:J259" si="213">D259</f>
        <v>100</v>
      </c>
      <c r="D259" s="39">
        <f t="shared" si="213"/>
        <v>100</v>
      </c>
      <c r="E259" s="39">
        <f t="shared" si="213"/>
        <v>100</v>
      </c>
      <c r="F259" s="39">
        <f t="shared" si="213"/>
        <v>100</v>
      </c>
      <c r="G259" s="39">
        <f t="shared" si="213"/>
        <v>100</v>
      </c>
      <c r="H259" s="39">
        <f t="shared" si="213"/>
        <v>100</v>
      </c>
      <c r="I259" s="39">
        <f t="shared" si="213"/>
        <v>100</v>
      </c>
      <c r="J259" s="39">
        <f t="shared" si="213"/>
        <v>100</v>
      </c>
      <c r="K259" s="39">
        <f>L259</f>
        <v>100</v>
      </c>
      <c r="L259" s="25">
        <f>'[3]Table 19'!L$14*INDEX(Inputs!$D$71:$T$71,MATCH($A$1,Inputs!$D$68:$T$68,0))*1000</f>
        <v>100</v>
      </c>
      <c r="M259" s="25">
        <f>'[3]Table 19'!M$14*INDEX(Inputs!$D$71:$T$71,MATCH($A$1,Inputs!$D$68:$T$68,0))*1000</f>
        <v>99</v>
      </c>
      <c r="N259" s="39">
        <f>($R259-$M259)/5+M259</f>
        <v>82.2</v>
      </c>
      <c r="O259" s="39">
        <f t="shared" ref="O259:Q259" si="214">($R259-$M259)/5+N259</f>
        <v>65.400000000000006</v>
      </c>
      <c r="P259" s="39">
        <f t="shared" si="214"/>
        <v>48.600000000000009</v>
      </c>
      <c r="Q259" s="39">
        <f t="shared" si="214"/>
        <v>31.800000000000008</v>
      </c>
      <c r="R259" s="25">
        <f>'[3]Table 19'!R$14*INDEX(Inputs!$D$71:$T$71,MATCH($A$1,Inputs!$D$68:$T$68,0))*1000</f>
        <v>15</v>
      </c>
      <c r="S259" s="25">
        <f>'[3]Table 19'!S$14*INDEX(Inputs!$D$71:$T$71,MATCH($A$1,Inputs!$D$68:$T$68,0))*1000</f>
        <v>10</v>
      </c>
      <c r="T259" s="25">
        <f>'[3]Table 19'!T$14*INDEX(Inputs!$D$71:$T$71,MATCH($A$1,Inputs!$D$68:$T$68,0))*1000</f>
        <v>12</v>
      </c>
      <c r="U259" s="25">
        <f>'[3]Table 19'!U$14*INDEX(Inputs!$D$71:$T$71,MATCH($A$1,Inputs!$D$68:$T$68,0))*1000</f>
        <v>1</v>
      </c>
      <c r="V259" s="25">
        <f>'[3]Table 19'!V$14*INDEX(Inputs!$D$71:$T$71,MATCH($A$1,Inputs!$D$68:$T$68,0))*1000</f>
        <v>45</v>
      </c>
      <c r="W259" s="25">
        <f>'[3]Table 19'!W$14*INDEX(Inputs!$D$71:$T$71,MATCH($A$1,Inputs!$D$68:$T$68,0))*1000</f>
        <v>47</v>
      </c>
      <c r="Z259" s="23" t="s">
        <v>32</v>
      </c>
    </row>
    <row r="260" spans="1:26" outlineLevel="1" x14ac:dyDescent="0.25">
      <c r="B260" s="4" t="s">
        <v>26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6" outlineLevel="1" x14ac:dyDescent="0.25">
      <c r="B261" s="4" t="s">
        <v>25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6" outlineLevel="1" x14ac:dyDescent="0.25">
      <c r="B262" s="4" t="s">
        <v>0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6" outlineLevel="1" x14ac:dyDescent="0.25">
      <c r="B263" s="4" t="s">
        <v>27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6" outlineLevel="1" x14ac:dyDescent="0.25">
      <c r="B264" s="4" t="s">
        <v>28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6" outlineLevel="1" x14ac:dyDescent="0.25">
      <c r="B265" s="4" t="s">
        <v>22</v>
      </c>
      <c r="C265" s="25">
        <f>'[3]Table 19'!C$15*INDEX(Inputs!$D$71:$T$71,MATCH($A$1,Inputs!$D$68:$T$68,0))*1000</f>
        <v>0</v>
      </c>
      <c r="D265" s="25">
        <f>'[3]Table 19'!D$15*INDEX(Inputs!$D$71:$T$71,MATCH($A$1,Inputs!$D$68:$T$68,0))*1000</f>
        <v>0</v>
      </c>
      <c r="E265" s="25">
        <f>'[3]Table 19'!E$15*INDEX(Inputs!$D$71:$T$71,MATCH($A$1,Inputs!$D$68:$T$68,0))*1000</f>
        <v>0</v>
      </c>
      <c r="F265" s="25">
        <f>'[3]Table 19'!F$15*INDEX(Inputs!$D$71:$T$71,MATCH($A$1,Inputs!$D$68:$T$68,0))*1000</f>
        <v>0</v>
      </c>
      <c r="G265" s="25">
        <f>'[3]Table 19'!G$15*INDEX(Inputs!$D$71:$T$71,MATCH($A$1,Inputs!$D$68:$T$68,0))*1000</f>
        <v>0</v>
      </c>
      <c r="H265" s="25">
        <f>'[3]Table 19'!H$15*INDEX(Inputs!$D$71:$T$71,MATCH($A$1,Inputs!$D$68:$T$68,0))*1000</f>
        <v>0</v>
      </c>
      <c r="I265" s="25">
        <f>'[3]Table 19'!I$15*INDEX(Inputs!$D$71:$T$71,MATCH($A$1,Inputs!$D$68:$T$68,0))*1000</f>
        <v>0</v>
      </c>
      <c r="J265" s="25">
        <f>'[3]Table 19'!J$15*INDEX(Inputs!$D$71:$T$71,MATCH($A$1,Inputs!$D$68:$T$68,0))*1000</f>
        <v>0</v>
      </c>
      <c r="K265" s="25">
        <f>'[3]Table 19'!K$15*INDEX(Inputs!$D$71:$T$71,MATCH($A$1,Inputs!$D$68:$T$68,0))*1000</f>
        <v>0</v>
      </c>
      <c r="L265" s="25">
        <f>'[3]Table 19'!L$15*INDEX(Inputs!$D$71:$T$71,MATCH($A$1,Inputs!$D$68:$T$68,0))*1000</f>
        <v>0</v>
      </c>
      <c r="M265" s="25">
        <f>'[3]Table 19'!M$15*INDEX(Inputs!$D$71:$T$71,MATCH($A$1,Inputs!$D$68:$T$68,0))*1000</f>
        <v>0</v>
      </c>
      <c r="N265" s="25">
        <f>'[3]Table 19'!N$15*INDEX(Inputs!$D$71:$T$71,MATCH($A$1,Inputs!$D$68:$T$68,0))*1000</f>
        <v>0</v>
      </c>
      <c r="O265" s="25">
        <f>'[3]Table 19'!O$15*INDEX(Inputs!$D$71:$T$71,MATCH($A$1,Inputs!$D$68:$T$68,0))*1000</f>
        <v>0</v>
      </c>
      <c r="P265" s="25">
        <f>'[3]Table 19'!P$15*INDEX(Inputs!$D$71:$T$71,MATCH($A$1,Inputs!$D$68:$T$68,0))*1000</f>
        <v>0</v>
      </c>
      <c r="Q265" s="25">
        <f>'[3]Table 19'!Q$15*INDEX(Inputs!$D$71:$T$71,MATCH($A$1,Inputs!$D$68:$T$68,0))*1000</f>
        <v>0</v>
      </c>
      <c r="R265" s="25">
        <f>'[3]Table 19'!R$15*INDEX(Inputs!$D$71:$T$71,MATCH($A$1,Inputs!$D$68:$T$68,0))*1000</f>
        <v>0</v>
      </c>
      <c r="S265" s="25">
        <f>'[3]Table 19'!S$15*INDEX(Inputs!$D$71:$T$71,MATCH($A$1,Inputs!$D$68:$T$68,0))*1000</f>
        <v>0</v>
      </c>
      <c r="T265" s="25">
        <f>'[3]Table 19'!T$15*INDEX(Inputs!$D$71:$T$71,MATCH($A$1,Inputs!$D$68:$T$68,0))*1000</f>
        <v>0</v>
      </c>
      <c r="U265" s="25">
        <f>'[3]Table 19'!U$15*INDEX(Inputs!$D$71:$T$71,MATCH($A$1,Inputs!$D$68:$T$68,0))*1000</f>
        <v>0</v>
      </c>
      <c r="V265" s="25">
        <f>'[3]Table 19'!V$15*INDEX(Inputs!$D$71:$T$71,MATCH($A$1,Inputs!$D$68:$T$68,0))*1000</f>
        <v>1</v>
      </c>
      <c r="W265" s="25">
        <f>'[3]Table 19'!W$15*INDEX(Inputs!$D$71:$T$71,MATCH($A$1,Inputs!$D$68:$T$68,0))*1000</f>
        <v>0</v>
      </c>
      <c r="Z265" s="23" t="s">
        <v>32</v>
      </c>
    </row>
    <row r="266" spans="1:26" outlineLevel="1" x14ac:dyDescent="0.25">
      <c r="B266" s="4" t="s">
        <v>29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6" outlineLevel="1" x14ac:dyDescent="0.25">
      <c r="B267" s="16" t="s">
        <v>13</v>
      </c>
      <c r="C267" s="21">
        <f t="shared" ref="C267:W267" si="215">SUM(C257:C266)</f>
        <v>100</v>
      </c>
      <c r="D267" s="21">
        <f t="shared" si="215"/>
        <v>100</v>
      </c>
      <c r="E267" s="21">
        <f t="shared" si="215"/>
        <v>100</v>
      </c>
      <c r="F267" s="21">
        <f t="shared" si="215"/>
        <v>100</v>
      </c>
      <c r="G267" s="21">
        <f t="shared" si="215"/>
        <v>100</v>
      </c>
      <c r="H267" s="21">
        <f t="shared" si="215"/>
        <v>100</v>
      </c>
      <c r="I267" s="21">
        <f t="shared" si="215"/>
        <v>100</v>
      </c>
      <c r="J267" s="21">
        <f t="shared" si="215"/>
        <v>100</v>
      </c>
      <c r="K267" s="21">
        <f t="shared" si="215"/>
        <v>100</v>
      </c>
      <c r="L267" s="21">
        <f t="shared" si="215"/>
        <v>100</v>
      </c>
      <c r="M267" s="21">
        <f t="shared" si="215"/>
        <v>99</v>
      </c>
      <c r="N267" s="21">
        <f t="shared" si="215"/>
        <v>82.2</v>
      </c>
      <c r="O267" s="21">
        <f t="shared" si="215"/>
        <v>65.400000000000006</v>
      </c>
      <c r="P267" s="21">
        <f t="shared" si="215"/>
        <v>48.600000000000009</v>
      </c>
      <c r="Q267" s="21">
        <f t="shared" si="215"/>
        <v>31.800000000000008</v>
      </c>
      <c r="R267" s="21">
        <f t="shared" si="215"/>
        <v>15</v>
      </c>
      <c r="S267" s="21">
        <f t="shared" si="215"/>
        <v>10</v>
      </c>
      <c r="T267" s="21">
        <f t="shared" si="215"/>
        <v>12</v>
      </c>
      <c r="U267" s="21">
        <f t="shared" si="215"/>
        <v>1</v>
      </c>
      <c r="V267" s="21">
        <f t="shared" si="215"/>
        <v>46</v>
      </c>
      <c r="W267" s="21">
        <f t="shared" si="215"/>
        <v>47</v>
      </c>
    </row>
    <row r="268" spans="1:26" outlineLevel="1" x14ac:dyDescent="0.25">
      <c r="A268" s="3" t="s">
        <v>8</v>
      </c>
      <c r="B268" s="29" t="s">
        <v>46</v>
      </c>
      <c r="C268" s="28">
        <f>IFERROR(C267/C247/1000,0)</f>
        <v>1.5190786913692961E-3</v>
      </c>
      <c r="D268" s="28">
        <f t="shared" ref="D268:W268" si="216">IFERROR(D267/D247/1000,0)</f>
        <v>1.7130915507117697E-3</v>
      </c>
      <c r="E268" s="28">
        <f t="shared" si="216"/>
        <v>1.4299732963407071E-3</v>
      </c>
      <c r="F268" s="28">
        <f t="shared" si="216"/>
        <v>1.3691002207215171E-3</v>
      </c>
      <c r="G268" s="28">
        <f t="shared" si="216"/>
        <v>1.5360536103498728E-3</v>
      </c>
      <c r="H268" s="28">
        <f t="shared" si="216"/>
        <v>1.4604824921945253E-3</v>
      </c>
      <c r="I268" s="28">
        <f t="shared" si="216"/>
        <v>1.286007899049033E-3</v>
      </c>
      <c r="J268" s="28">
        <f t="shared" si="216"/>
        <v>1.4756700398517782E-3</v>
      </c>
      <c r="K268" s="28">
        <f t="shared" si="216"/>
        <v>1.4867258906431555E-3</v>
      </c>
      <c r="L268" s="28">
        <f t="shared" si="216"/>
        <v>1.646732666633164E-3</v>
      </c>
      <c r="M268" s="28">
        <f t="shared" si="216"/>
        <v>1.6820661476310587E-3</v>
      </c>
      <c r="N268" s="28">
        <f t="shared" si="216"/>
        <v>1.4879856440990975E-3</v>
      </c>
      <c r="O268" s="28">
        <f t="shared" si="216"/>
        <v>1.3991931806782846E-3</v>
      </c>
      <c r="P268" s="28">
        <f t="shared" si="216"/>
        <v>1.3074759932726907E-3</v>
      </c>
      <c r="Q268" s="28">
        <f t="shared" si="216"/>
        <v>1.1838279258940979E-3</v>
      </c>
      <c r="R268" s="28">
        <f t="shared" si="216"/>
        <v>1.0689535743943382E-3</v>
      </c>
      <c r="S268" s="28">
        <f t="shared" si="216"/>
        <v>9.3688124600489568E-4</v>
      </c>
      <c r="T268" s="28">
        <f t="shared" si="216"/>
        <v>1.0031479129872089E-3</v>
      </c>
      <c r="U268" s="28">
        <f t="shared" si="216"/>
        <v>1.0321874076276653E-3</v>
      </c>
      <c r="V268" s="28">
        <f t="shared" si="216"/>
        <v>1.1719436616523876E-3</v>
      </c>
      <c r="W268" s="28">
        <f t="shared" si="216"/>
        <v>1.0421439483818875E-3</v>
      </c>
    </row>
    <row r="269" spans="1:26" outlineLevel="1" x14ac:dyDescent="0.25"/>
    <row r="270" spans="1:26" outlineLevel="1" x14ac:dyDescent="0.25">
      <c r="B270" s="4" t="s">
        <v>23</v>
      </c>
      <c r="C270" s="12">
        <f t="shared" ref="C270:W270" si="217">IFERROR(C257/C267,0)</f>
        <v>0</v>
      </c>
      <c r="D270" s="12">
        <f t="shared" si="217"/>
        <v>0</v>
      </c>
      <c r="E270" s="12">
        <f t="shared" si="217"/>
        <v>0</v>
      </c>
      <c r="F270" s="12">
        <f t="shared" si="217"/>
        <v>0</v>
      </c>
      <c r="G270" s="12">
        <f t="shared" si="217"/>
        <v>0</v>
      </c>
      <c r="H270" s="12">
        <f t="shared" si="217"/>
        <v>0</v>
      </c>
      <c r="I270" s="12">
        <f t="shared" si="217"/>
        <v>0</v>
      </c>
      <c r="J270" s="12">
        <f t="shared" si="217"/>
        <v>0</v>
      </c>
      <c r="K270" s="12">
        <f t="shared" si="217"/>
        <v>0</v>
      </c>
      <c r="L270" s="12">
        <f t="shared" si="217"/>
        <v>0</v>
      </c>
      <c r="M270" s="12">
        <f t="shared" si="217"/>
        <v>0</v>
      </c>
      <c r="N270" s="12">
        <f t="shared" si="217"/>
        <v>0</v>
      </c>
      <c r="O270" s="12">
        <f t="shared" si="217"/>
        <v>0</v>
      </c>
      <c r="P270" s="12">
        <f t="shared" si="217"/>
        <v>0</v>
      </c>
      <c r="Q270" s="12">
        <f t="shared" si="217"/>
        <v>0</v>
      </c>
      <c r="R270" s="12">
        <f t="shared" si="217"/>
        <v>0</v>
      </c>
      <c r="S270" s="12">
        <f t="shared" si="217"/>
        <v>0</v>
      </c>
      <c r="T270" s="12">
        <f t="shared" si="217"/>
        <v>0</v>
      </c>
      <c r="U270" s="12">
        <f t="shared" si="217"/>
        <v>0</v>
      </c>
      <c r="V270" s="12">
        <f t="shared" si="217"/>
        <v>0</v>
      </c>
      <c r="W270" s="12">
        <f t="shared" si="217"/>
        <v>0</v>
      </c>
    </row>
    <row r="271" spans="1:26" outlineLevel="1" x14ac:dyDescent="0.25">
      <c r="B271" s="4" t="s">
        <v>24</v>
      </c>
      <c r="C271" s="12">
        <f t="shared" ref="C271:W271" si="218">IFERROR(C258/C267,0)</f>
        <v>0</v>
      </c>
      <c r="D271" s="12">
        <f t="shared" si="218"/>
        <v>0</v>
      </c>
      <c r="E271" s="12">
        <f t="shared" si="218"/>
        <v>0</v>
      </c>
      <c r="F271" s="12">
        <f t="shared" si="218"/>
        <v>0</v>
      </c>
      <c r="G271" s="12">
        <f t="shared" si="218"/>
        <v>0</v>
      </c>
      <c r="H271" s="12">
        <f t="shared" si="218"/>
        <v>0</v>
      </c>
      <c r="I271" s="12">
        <f t="shared" si="218"/>
        <v>0</v>
      </c>
      <c r="J271" s="12">
        <f t="shared" si="218"/>
        <v>0</v>
      </c>
      <c r="K271" s="12">
        <f t="shared" si="218"/>
        <v>0</v>
      </c>
      <c r="L271" s="12">
        <f t="shared" si="218"/>
        <v>0</v>
      </c>
      <c r="M271" s="12">
        <f t="shared" si="218"/>
        <v>0</v>
      </c>
      <c r="N271" s="12">
        <f t="shared" si="218"/>
        <v>0</v>
      </c>
      <c r="O271" s="12">
        <f t="shared" si="218"/>
        <v>0</v>
      </c>
      <c r="P271" s="12">
        <f t="shared" si="218"/>
        <v>0</v>
      </c>
      <c r="Q271" s="12">
        <f t="shared" si="218"/>
        <v>0</v>
      </c>
      <c r="R271" s="12">
        <f t="shared" si="218"/>
        <v>0</v>
      </c>
      <c r="S271" s="12">
        <f t="shared" si="218"/>
        <v>0</v>
      </c>
      <c r="T271" s="12">
        <f t="shared" si="218"/>
        <v>0</v>
      </c>
      <c r="U271" s="12">
        <f t="shared" si="218"/>
        <v>0</v>
      </c>
      <c r="V271" s="12">
        <f t="shared" si="218"/>
        <v>0</v>
      </c>
      <c r="W271" s="12">
        <f t="shared" si="218"/>
        <v>0</v>
      </c>
    </row>
    <row r="272" spans="1:26" outlineLevel="1" x14ac:dyDescent="0.25">
      <c r="B272" s="4" t="s">
        <v>21</v>
      </c>
      <c r="C272" s="12">
        <f t="shared" ref="C272:W272" si="219">IFERROR(C259/C267,0)</f>
        <v>1</v>
      </c>
      <c r="D272" s="12">
        <f t="shared" si="219"/>
        <v>1</v>
      </c>
      <c r="E272" s="12">
        <f t="shared" si="219"/>
        <v>1</v>
      </c>
      <c r="F272" s="12">
        <f t="shared" si="219"/>
        <v>1</v>
      </c>
      <c r="G272" s="12">
        <f t="shared" si="219"/>
        <v>1</v>
      </c>
      <c r="H272" s="12">
        <f t="shared" si="219"/>
        <v>1</v>
      </c>
      <c r="I272" s="12">
        <f t="shared" si="219"/>
        <v>1</v>
      </c>
      <c r="J272" s="12">
        <f t="shared" si="219"/>
        <v>1</v>
      </c>
      <c r="K272" s="12">
        <f t="shared" si="219"/>
        <v>1</v>
      </c>
      <c r="L272" s="12">
        <f t="shared" si="219"/>
        <v>1</v>
      </c>
      <c r="M272" s="12">
        <f t="shared" si="219"/>
        <v>1</v>
      </c>
      <c r="N272" s="12">
        <f t="shared" si="219"/>
        <v>1</v>
      </c>
      <c r="O272" s="12">
        <f t="shared" si="219"/>
        <v>1</v>
      </c>
      <c r="P272" s="12">
        <f t="shared" si="219"/>
        <v>1</v>
      </c>
      <c r="Q272" s="12">
        <f t="shared" si="219"/>
        <v>1</v>
      </c>
      <c r="R272" s="12">
        <f t="shared" si="219"/>
        <v>1</v>
      </c>
      <c r="S272" s="12">
        <f t="shared" si="219"/>
        <v>1</v>
      </c>
      <c r="T272" s="12">
        <f t="shared" si="219"/>
        <v>1</v>
      </c>
      <c r="U272" s="12">
        <f t="shared" si="219"/>
        <v>1</v>
      </c>
      <c r="V272" s="12">
        <f t="shared" si="219"/>
        <v>0.97826086956521741</v>
      </c>
      <c r="W272" s="12">
        <f t="shared" si="219"/>
        <v>1</v>
      </c>
    </row>
    <row r="273" spans="1:26" outlineLevel="1" x14ac:dyDescent="0.25">
      <c r="B273" s="4" t="s">
        <v>26</v>
      </c>
      <c r="C273" s="12">
        <f t="shared" ref="C273:W273" si="220">IFERROR(C260/C267,0)</f>
        <v>0</v>
      </c>
      <c r="D273" s="12">
        <f t="shared" si="220"/>
        <v>0</v>
      </c>
      <c r="E273" s="12">
        <f t="shared" si="220"/>
        <v>0</v>
      </c>
      <c r="F273" s="12">
        <f t="shared" si="220"/>
        <v>0</v>
      </c>
      <c r="G273" s="12">
        <f t="shared" si="220"/>
        <v>0</v>
      </c>
      <c r="H273" s="12">
        <f t="shared" si="220"/>
        <v>0</v>
      </c>
      <c r="I273" s="12">
        <f t="shared" si="220"/>
        <v>0</v>
      </c>
      <c r="J273" s="12">
        <f t="shared" si="220"/>
        <v>0</v>
      </c>
      <c r="K273" s="12">
        <f t="shared" si="220"/>
        <v>0</v>
      </c>
      <c r="L273" s="12">
        <f t="shared" si="220"/>
        <v>0</v>
      </c>
      <c r="M273" s="12">
        <f t="shared" si="220"/>
        <v>0</v>
      </c>
      <c r="N273" s="12">
        <f t="shared" si="220"/>
        <v>0</v>
      </c>
      <c r="O273" s="12">
        <f t="shared" si="220"/>
        <v>0</v>
      </c>
      <c r="P273" s="12">
        <f t="shared" si="220"/>
        <v>0</v>
      </c>
      <c r="Q273" s="12">
        <f t="shared" si="220"/>
        <v>0</v>
      </c>
      <c r="R273" s="12">
        <f t="shared" si="220"/>
        <v>0</v>
      </c>
      <c r="S273" s="12">
        <f t="shared" si="220"/>
        <v>0</v>
      </c>
      <c r="T273" s="12">
        <f t="shared" si="220"/>
        <v>0</v>
      </c>
      <c r="U273" s="12">
        <f t="shared" si="220"/>
        <v>0</v>
      </c>
      <c r="V273" s="12">
        <f t="shared" si="220"/>
        <v>0</v>
      </c>
      <c r="W273" s="12">
        <f t="shared" si="220"/>
        <v>0</v>
      </c>
    </row>
    <row r="274" spans="1:26" outlineLevel="1" x14ac:dyDescent="0.25">
      <c r="B274" s="4" t="s">
        <v>25</v>
      </c>
      <c r="C274" s="12">
        <f t="shared" ref="C274:W274" si="221">IFERROR(C261/C267,0)</f>
        <v>0</v>
      </c>
      <c r="D274" s="12">
        <f t="shared" si="221"/>
        <v>0</v>
      </c>
      <c r="E274" s="12">
        <f t="shared" si="221"/>
        <v>0</v>
      </c>
      <c r="F274" s="12">
        <f t="shared" si="221"/>
        <v>0</v>
      </c>
      <c r="G274" s="12">
        <f t="shared" si="221"/>
        <v>0</v>
      </c>
      <c r="H274" s="12">
        <f t="shared" si="221"/>
        <v>0</v>
      </c>
      <c r="I274" s="12">
        <f t="shared" si="221"/>
        <v>0</v>
      </c>
      <c r="J274" s="12">
        <f t="shared" si="221"/>
        <v>0</v>
      </c>
      <c r="K274" s="12">
        <f t="shared" si="221"/>
        <v>0</v>
      </c>
      <c r="L274" s="12">
        <f t="shared" si="221"/>
        <v>0</v>
      </c>
      <c r="M274" s="12">
        <f t="shared" si="221"/>
        <v>0</v>
      </c>
      <c r="N274" s="12">
        <f t="shared" si="221"/>
        <v>0</v>
      </c>
      <c r="O274" s="12">
        <f t="shared" si="221"/>
        <v>0</v>
      </c>
      <c r="P274" s="12">
        <f t="shared" si="221"/>
        <v>0</v>
      </c>
      <c r="Q274" s="12">
        <f t="shared" si="221"/>
        <v>0</v>
      </c>
      <c r="R274" s="12">
        <f t="shared" si="221"/>
        <v>0</v>
      </c>
      <c r="S274" s="12">
        <f t="shared" si="221"/>
        <v>0</v>
      </c>
      <c r="T274" s="12">
        <f t="shared" si="221"/>
        <v>0</v>
      </c>
      <c r="U274" s="12">
        <f t="shared" si="221"/>
        <v>0</v>
      </c>
      <c r="V274" s="12">
        <f t="shared" si="221"/>
        <v>0</v>
      </c>
      <c r="W274" s="12">
        <f t="shared" si="221"/>
        <v>0</v>
      </c>
    </row>
    <row r="275" spans="1:26" outlineLevel="1" x14ac:dyDescent="0.25">
      <c r="B275" s="4" t="s">
        <v>0</v>
      </c>
      <c r="C275" s="12">
        <f t="shared" ref="C275:W275" si="222">IFERROR(C262/C267,0)</f>
        <v>0</v>
      </c>
      <c r="D275" s="12">
        <f t="shared" si="222"/>
        <v>0</v>
      </c>
      <c r="E275" s="12">
        <f t="shared" si="222"/>
        <v>0</v>
      </c>
      <c r="F275" s="12">
        <f t="shared" si="222"/>
        <v>0</v>
      </c>
      <c r="G275" s="12">
        <f t="shared" si="222"/>
        <v>0</v>
      </c>
      <c r="H275" s="12">
        <f t="shared" si="222"/>
        <v>0</v>
      </c>
      <c r="I275" s="12">
        <f t="shared" si="222"/>
        <v>0</v>
      </c>
      <c r="J275" s="12">
        <f t="shared" si="222"/>
        <v>0</v>
      </c>
      <c r="K275" s="12">
        <f t="shared" si="222"/>
        <v>0</v>
      </c>
      <c r="L275" s="12">
        <f t="shared" si="222"/>
        <v>0</v>
      </c>
      <c r="M275" s="12">
        <f t="shared" si="222"/>
        <v>0</v>
      </c>
      <c r="N275" s="12">
        <f t="shared" si="222"/>
        <v>0</v>
      </c>
      <c r="O275" s="12">
        <f t="shared" si="222"/>
        <v>0</v>
      </c>
      <c r="P275" s="12">
        <f t="shared" si="222"/>
        <v>0</v>
      </c>
      <c r="Q275" s="12">
        <f t="shared" si="222"/>
        <v>0</v>
      </c>
      <c r="R275" s="12">
        <f t="shared" si="222"/>
        <v>0</v>
      </c>
      <c r="S275" s="12">
        <f t="shared" si="222"/>
        <v>0</v>
      </c>
      <c r="T275" s="12">
        <f t="shared" si="222"/>
        <v>0</v>
      </c>
      <c r="U275" s="12">
        <f t="shared" si="222"/>
        <v>0</v>
      </c>
      <c r="V275" s="12">
        <f t="shared" si="222"/>
        <v>0</v>
      </c>
      <c r="W275" s="12">
        <f t="shared" si="222"/>
        <v>0</v>
      </c>
    </row>
    <row r="276" spans="1:26" outlineLevel="1" x14ac:dyDescent="0.25">
      <c r="B276" s="4" t="s">
        <v>27</v>
      </c>
      <c r="C276" s="12">
        <f t="shared" ref="C276:W276" si="223">IFERROR(C263/C267,0)</f>
        <v>0</v>
      </c>
      <c r="D276" s="12">
        <f t="shared" si="223"/>
        <v>0</v>
      </c>
      <c r="E276" s="12">
        <f t="shared" si="223"/>
        <v>0</v>
      </c>
      <c r="F276" s="12">
        <f t="shared" si="223"/>
        <v>0</v>
      </c>
      <c r="G276" s="12">
        <f t="shared" si="223"/>
        <v>0</v>
      </c>
      <c r="H276" s="12">
        <f t="shared" si="223"/>
        <v>0</v>
      </c>
      <c r="I276" s="12">
        <f t="shared" si="223"/>
        <v>0</v>
      </c>
      <c r="J276" s="12">
        <f t="shared" si="223"/>
        <v>0</v>
      </c>
      <c r="K276" s="12">
        <f t="shared" si="223"/>
        <v>0</v>
      </c>
      <c r="L276" s="12">
        <f t="shared" si="223"/>
        <v>0</v>
      </c>
      <c r="M276" s="12">
        <f t="shared" si="223"/>
        <v>0</v>
      </c>
      <c r="N276" s="12">
        <f t="shared" si="223"/>
        <v>0</v>
      </c>
      <c r="O276" s="12">
        <f t="shared" si="223"/>
        <v>0</v>
      </c>
      <c r="P276" s="12">
        <f t="shared" si="223"/>
        <v>0</v>
      </c>
      <c r="Q276" s="12">
        <f t="shared" si="223"/>
        <v>0</v>
      </c>
      <c r="R276" s="12">
        <f t="shared" si="223"/>
        <v>0</v>
      </c>
      <c r="S276" s="12">
        <f t="shared" si="223"/>
        <v>0</v>
      </c>
      <c r="T276" s="12">
        <f t="shared" si="223"/>
        <v>0</v>
      </c>
      <c r="U276" s="12">
        <f t="shared" si="223"/>
        <v>0</v>
      </c>
      <c r="V276" s="12">
        <f t="shared" si="223"/>
        <v>0</v>
      </c>
      <c r="W276" s="12">
        <f t="shared" si="223"/>
        <v>0</v>
      </c>
    </row>
    <row r="277" spans="1:26" outlineLevel="1" x14ac:dyDescent="0.25">
      <c r="B277" s="4" t="s">
        <v>28</v>
      </c>
      <c r="C277" s="12">
        <f t="shared" ref="C277:W277" si="224">IFERROR(C264/C267,0)</f>
        <v>0</v>
      </c>
      <c r="D277" s="12">
        <f t="shared" si="224"/>
        <v>0</v>
      </c>
      <c r="E277" s="12">
        <f t="shared" si="224"/>
        <v>0</v>
      </c>
      <c r="F277" s="12">
        <f t="shared" si="224"/>
        <v>0</v>
      </c>
      <c r="G277" s="12">
        <f t="shared" si="224"/>
        <v>0</v>
      </c>
      <c r="H277" s="12">
        <f t="shared" si="224"/>
        <v>0</v>
      </c>
      <c r="I277" s="12">
        <f t="shared" si="224"/>
        <v>0</v>
      </c>
      <c r="J277" s="12">
        <f t="shared" si="224"/>
        <v>0</v>
      </c>
      <c r="K277" s="12">
        <f t="shared" si="224"/>
        <v>0</v>
      </c>
      <c r="L277" s="12">
        <f t="shared" si="224"/>
        <v>0</v>
      </c>
      <c r="M277" s="12">
        <f t="shared" si="224"/>
        <v>0</v>
      </c>
      <c r="N277" s="12">
        <f t="shared" si="224"/>
        <v>0</v>
      </c>
      <c r="O277" s="12">
        <f t="shared" si="224"/>
        <v>0</v>
      </c>
      <c r="P277" s="12">
        <f t="shared" si="224"/>
        <v>0</v>
      </c>
      <c r="Q277" s="12">
        <f t="shared" si="224"/>
        <v>0</v>
      </c>
      <c r="R277" s="12">
        <f t="shared" si="224"/>
        <v>0</v>
      </c>
      <c r="S277" s="12">
        <f t="shared" si="224"/>
        <v>0</v>
      </c>
      <c r="T277" s="12">
        <f t="shared" si="224"/>
        <v>0</v>
      </c>
      <c r="U277" s="12">
        <f t="shared" si="224"/>
        <v>0</v>
      </c>
      <c r="V277" s="12">
        <f t="shared" si="224"/>
        <v>0</v>
      </c>
      <c r="W277" s="12">
        <f t="shared" si="224"/>
        <v>0</v>
      </c>
    </row>
    <row r="278" spans="1:26" outlineLevel="1" x14ac:dyDescent="0.25">
      <c r="B278" s="4" t="s">
        <v>22</v>
      </c>
      <c r="C278" s="12">
        <f t="shared" ref="C278:W278" si="225">IFERROR(C265/C267,0)</f>
        <v>0</v>
      </c>
      <c r="D278" s="12">
        <f t="shared" si="225"/>
        <v>0</v>
      </c>
      <c r="E278" s="12">
        <f t="shared" si="225"/>
        <v>0</v>
      </c>
      <c r="F278" s="12">
        <f t="shared" si="225"/>
        <v>0</v>
      </c>
      <c r="G278" s="12">
        <f t="shared" si="225"/>
        <v>0</v>
      </c>
      <c r="H278" s="12">
        <f t="shared" si="225"/>
        <v>0</v>
      </c>
      <c r="I278" s="12">
        <f t="shared" si="225"/>
        <v>0</v>
      </c>
      <c r="J278" s="12">
        <f t="shared" si="225"/>
        <v>0</v>
      </c>
      <c r="K278" s="12">
        <f t="shared" si="225"/>
        <v>0</v>
      </c>
      <c r="L278" s="12">
        <f t="shared" si="225"/>
        <v>0</v>
      </c>
      <c r="M278" s="12">
        <f t="shared" si="225"/>
        <v>0</v>
      </c>
      <c r="N278" s="12">
        <f t="shared" si="225"/>
        <v>0</v>
      </c>
      <c r="O278" s="12">
        <f t="shared" si="225"/>
        <v>0</v>
      </c>
      <c r="P278" s="12">
        <f t="shared" si="225"/>
        <v>0</v>
      </c>
      <c r="Q278" s="12">
        <f t="shared" si="225"/>
        <v>0</v>
      </c>
      <c r="R278" s="12">
        <f t="shared" si="225"/>
        <v>0</v>
      </c>
      <c r="S278" s="12">
        <f t="shared" si="225"/>
        <v>0</v>
      </c>
      <c r="T278" s="12">
        <f t="shared" si="225"/>
        <v>0</v>
      </c>
      <c r="U278" s="12">
        <f t="shared" si="225"/>
        <v>0</v>
      </c>
      <c r="V278" s="12">
        <f t="shared" si="225"/>
        <v>2.1739130434782608E-2</v>
      </c>
      <c r="W278" s="12">
        <f t="shared" si="225"/>
        <v>0</v>
      </c>
    </row>
    <row r="279" spans="1:26" outlineLevel="1" x14ac:dyDescent="0.25">
      <c r="B279" s="4" t="s">
        <v>29</v>
      </c>
      <c r="C279" s="12">
        <f t="shared" ref="C279:W279" si="226">IFERROR(C266/C267,0)</f>
        <v>0</v>
      </c>
      <c r="D279" s="12">
        <f t="shared" si="226"/>
        <v>0</v>
      </c>
      <c r="E279" s="12">
        <f t="shared" si="226"/>
        <v>0</v>
      </c>
      <c r="F279" s="12">
        <f t="shared" si="226"/>
        <v>0</v>
      </c>
      <c r="G279" s="12">
        <f t="shared" si="226"/>
        <v>0</v>
      </c>
      <c r="H279" s="12">
        <f t="shared" si="226"/>
        <v>0</v>
      </c>
      <c r="I279" s="12">
        <f t="shared" si="226"/>
        <v>0</v>
      </c>
      <c r="J279" s="12">
        <f t="shared" si="226"/>
        <v>0</v>
      </c>
      <c r="K279" s="12">
        <f t="shared" si="226"/>
        <v>0</v>
      </c>
      <c r="L279" s="12">
        <f t="shared" si="226"/>
        <v>0</v>
      </c>
      <c r="M279" s="12">
        <f t="shared" si="226"/>
        <v>0</v>
      </c>
      <c r="N279" s="12">
        <f t="shared" si="226"/>
        <v>0</v>
      </c>
      <c r="O279" s="12">
        <f t="shared" si="226"/>
        <v>0</v>
      </c>
      <c r="P279" s="12">
        <f t="shared" si="226"/>
        <v>0</v>
      </c>
      <c r="Q279" s="12">
        <f t="shared" si="226"/>
        <v>0</v>
      </c>
      <c r="R279" s="12">
        <f t="shared" si="226"/>
        <v>0</v>
      </c>
      <c r="S279" s="12">
        <f t="shared" si="226"/>
        <v>0</v>
      </c>
      <c r="T279" s="12">
        <f t="shared" si="226"/>
        <v>0</v>
      </c>
      <c r="U279" s="12">
        <f t="shared" si="226"/>
        <v>0</v>
      </c>
      <c r="V279" s="12">
        <f t="shared" si="226"/>
        <v>0</v>
      </c>
      <c r="W279" s="12">
        <f t="shared" si="226"/>
        <v>0</v>
      </c>
    </row>
    <row r="282" spans="1:26" s="34" customFormat="1" x14ac:dyDescent="0.25">
      <c r="A282" s="33" t="s">
        <v>50</v>
      </c>
    </row>
    <row r="283" spans="1:26" outlineLevel="1" x14ac:dyDescent="0.25">
      <c r="B283" s="9" t="s">
        <v>5</v>
      </c>
      <c r="C283" s="14"/>
    </row>
    <row r="284" spans="1:26" outlineLevel="1" x14ac:dyDescent="0.25">
      <c r="B284" s="16" t="s">
        <v>8</v>
      </c>
    </row>
    <row r="285" spans="1:26" outlineLevel="1" x14ac:dyDescent="0.25">
      <c r="B285" s="10" t="s">
        <v>10</v>
      </c>
      <c r="C285" s="5">
        <f>C$290*CAN!C291</f>
        <v>83.023691671429049</v>
      </c>
      <c r="D285" s="5">
        <f>D$290*CAN!D291</f>
        <v>83.59315858383097</v>
      </c>
      <c r="E285" s="5">
        <f>E$290*CAN!E291</f>
        <v>68.628094225276811</v>
      </c>
      <c r="F285" s="5">
        <f>F$290*CAN!F291</f>
        <v>66.088663298634884</v>
      </c>
      <c r="G285" s="5">
        <f>G$290*CAN!G291</f>
        <v>62.742349799665782</v>
      </c>
      <c r="H285" s="5">
        <f>H$290*CAN!H291</f>
        <v>72.147750911951377</v>
      </c>
      <c r="I285" s="5">
        <f>I$290*CAN!I291</f>
        <v>76.750184913066946</v>
      </c>
      <c r="J285" s="5">
        <f>J$290*CAN!J291</f>
        <v>77.830455945303214</v>
      </c>
      <c r="K285" s="5">
        <f>K$290*CAN!K291</f>
        <v>73.669247027815047</v>
      </c>
      <c r="L285" s="5">
        <f>L$290*CAN!L291</f>
        <v>70.259595430803728</v>
      </c>
      <c r="M285" s="5">
        <f>M$290*CAN!M291</f>
        <v>83.367143188565336</v>
      </c>
      <c r="N285" s="5">
        <f>N$290*CAN!N291</f>
        <v>81.002317753100414</v>
      </c>
      <c r="O285" s="5">
        <f>O$290*CAN!O291</f>
        <v>82.706467017810326</v>
      </c>
      <c r="P285" s="5">
        <f>P$290*CAN!P291</f>
        <v>80.865569103254103</v>
      </c>
      <c r="Q285" s="5">
        <f>Q$290*CAN!Q291</f>
        <v>91.56119661858213</v>
      </c>
      <c r="R285" s="5">
        <f>R$290*CAN!R291</f>
        <v>92.383305469201389</v>
      </c>
      <c r="S285" s="5">
        <f>S$290*CAN!S291</f>
        <v>93.793146624956222</v>
      </c>
      <c r="T285" s="5">
        <f>T$290*CAN!T291</f>
        <v>109.70051754104566</v>
      </c>
      <c r="U285" s="5">
        <f>U$290*CAN!U291</f>
        <v>106.7808039244068</v>
      </c>
      <c r="V285" s="5">
        <f>V$290*CAN!V291</f>
        <v>102.81101525425957</v>
      </c>
      <c r="W285" s="5">
        <f>W$290*CAN!W291</f>
        <v>74.123729229995888</v>
      </c>
      <c r="Z285" s="23"/>
    </row>
    <row r="286" spans="1:26" outlineLevel="1" x14ac:dyDescent="0.25">
      <c r="B286" s="17" t="s">
        <v>9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6" outlineLevel="1" x14ac:dyDescent="0.25">
      <c r="B287" s="10" t="s">
        <v>11</v>
      </c>
      <c r="C287" s="5">
        <f>C288/Inputs!D$7</f>
        <v>3741.5271052438666</v>
      </c>
      <c r="D287" s="5">
        <f>D288/Inputs!E$7</f>
        <v>3945.4569130918435</v>
      </c>
      <c r="E287" s="5">
        <f>E288/Inputs!F$7</f>
        <v>3034.1291538856844</v>
      </c>
      <c r="F287" s="5">
        <f>F288/Inputs!G$7</f>
        <v>3217.9551961747657</v>
      </c>
      <c r="G287" s="5">
        <f>G288/Inputs!H$7</f>
        <v>3178.2064652004274</v>
      </c>
      <c r="H287" s="5">
        <f>H288/Inputs!I$7</f>
        <v>3549.2208219268309</v>
      </c>
      <c r="I287" s="5">
        <f>I288/Inputs!J$7</f>
        <v>4091.8154467667709</v>
      </c>
      <c r="J287" s="5">
        <f>J288/Inputs!K$7</f>
        <v>4923.2657759476815</v>
      </c>
      <c r="K287" s="5">
        <f>K288/Inputs!L$7</f>
        <v>5276.3690799393562</v>
      </c>
      <c r="L287" s="5">
        <f>L288/Inputs!M$7</f>
        <v>5294.2766123417487</v>
      </c>
      <c r="M287" s="5">
        <f>M288/Inputs!N$7</f>
        <v>5448.7264484595862</v>
      </c>
      <c r="N287" s="5">
        <f>N288/Inputs!O$7</f>
        <v>5387.3312150672527</v>
      </c>
      <c r="O287" s="5">
        <f>O288/Inputs!P$7</f>
        <v>5652.6900408796546</v>
      </c>
      <c r="P287" s="5">
        <f>P288/Inputs!Q$7</f>
        <v>5547.2035206899682</v>
      </c>
      <c r="Q287" s="5">
        <f>Q288/Inputs!R$7</f>
        <v>6423.8703797675153</v>
      </c>
      <c r="R287" s="5">
        <f>R288/Inputs!S$7</f>
        <v>7105.6932984749092</v>
      </c>
      <c r="S287" s="5">
        <f>S288/Inputs!T$7</f>
        <v>7094.8124745125579</v>
      </c>
      <c r="T287" s="5">
        <f>T288/Inputs!U$7</f>
        <v>7473.3973197728819</v>
      </c>
      <c r="U287" s="5">
        <f>U288/Inputs!V$7</f>
        <v>7268.2578500156233</v>
      </c>
      <c r="V287" s="5">
        <f>V288/Inputs!W$7</f>
        <v>7361.8069236287074</v>
      </c>
      <c r="W287" s="5">
        <f>W288/Inputs!X$7</f>
        <v>1865.2310533466452</v>
      </c>
      <c r="Z287" s="23"/>
    </row>
    <row r="288" spans="1:26" outlineLevel="1" x14ac:dyDescent="0.25">
      <c r="B288" s="10" t="s">
        <v>12</v>
      </c>
      <c r="C288" s="5">
        <f>C$290*CAN!C292</f>
        <v>374.15271052438669</v>
      </c>
      <c r="D288" s="5">
        <f>D$290*CAN!D292</f>
        <v>394.54569130918435</v>
      </c>
      <c r="E288" s="5">
        <f>E$290*CAN!E292</f>
        <v>303.41291538856848</v>
      </c>
      <c r="F288" s="5">
        <f>F$290*CAN!F292</f>
        <v>321.7955196174766</v>
      </c>
      <c r="G288" s="5">
        <f>G$290*CAN!G292</f>
        <v>317.82064652004277</v>
      </c>
      <c r="H288" s="5">
        <f>H$290*CAN!H292</f>
        <v>354.92208219268309</v>
      </c>
      <c r="I288" s="5">
        <f>I$290*CAN!I292</f>
        <v>409.18154467667711</v>
      </c>
      <c r="J288" s="5">
        <f>J$290*CAN!J292</f>
        <v>492.32657759476814</v>
      </c>
      <c r="K288" s="5">
        <f>K$290*CAN!K292</f>
        <v>527.63690799393567</v>
      </c>
      <c r="L288" s="5">
        <f>L$290*CAN!L292</f>
        <v>529.42766123417493</v>
      </c>
      <c r="M288" s="5">
        <f>M$290*CAN!M292</f>
        <v>544.87264484595869</v>
      </c>
      <c r="N288" s="5">
        <f>N$290*CAN!N292</f>
        <v>538.7331215067253</v>
      </c>
      <c r="O288" s="5">
        <f>O$290*CAN!O292</f>
        <v>565.26900408796553</v>
      </c>
      <c r="P288" s="5">
        <f>P$290*CAN!P292</f>
        <v>554.72035206899682</v>
      </c>
      <c r="Q288" s="5">
        <f>Q$290*CAN!Q292</f>
        <v>642.38703797675157</v>
      </c>
      <c r="R288" s="5">
        <f>R$290*CAN!R292</f>
        <v>710.56932984749096</v>
      </c>
      <c r="S288" s="5">
        <f>S$290*CAN!S292</f>
        <v>709.48124745125585</v>
      </c>
      <c r="T288" s="5">
        <f>T$290*CAN!T292</f>
        <v>747.33973197728824</v>
      </c>
      <c r="U288" s="5">
        <f>U$290*CAN!U292</f>
        <v>726.82578500156239</v>
      </c>
      <c r="V288" s="5">
        <f>V$290*CAN!V292</f>
        <v>736.18069236287079</v>
      </c>
      <c r="W288" s="5">
        <f>W$290*CAN!W292</f>
        <v>186.52310533466454</v>
      </c>
      <c r="Y288" s="1" t="s">
        <v>59</v>
      </c>
    </row>
    <row r="289" spans="2:26" outlineLevel="1" x14ac:dyDescent="0.25">
      <c r="B289" s="16" t="s">
        <v>13</v>
      </c>
    </row>
    <row r="290" spans="2:26" outlineLevel="1" x14ac:dyDescent="0.25">
      <c r="B290" s="10" t="s">
        <v>10</v>
      </c>
      <c r="C290" s="5">
        <f>C305/CAN!C306/1000</f>
        <v>457.17640219581574</v>
      </c>
      <c r="D290" s="5">
        <f>D305/CAN!D306/1000</f>
        <v>478.13884989301533</v>
      </c>
      <c r="E290" s="5">
        <f>E305/CAN!E306/1000</f>
        <v>372.04100961384529</v>
      </c>
      <c r="F290" s="5">
        <f>F305/CAN!F306/1000</f>
        <v>387.88418291611146</v>
      </c>
      <c r="G290" s="5">
        <f>G305/CAN!G306/1000</f>
        <v>380.56299631970853</v>
      </c>
      <c r="H290" s="5">
        <f>H305/CAN!H306/1000</f>
        <v>427.06983310463448</v>
      </c>
      <c r="I290" s="5">
        <f>I305/CAN!I306/1000</f>
        <v>485.93172958974412</v>
      </c>
      <c r="J290" s="5">
        <f>J305/CAN!J306/1000</f>
        <v>570.15703354007132</v>
      </c>
      <c r="K290" s="5">
        <f>K305/CAN!K306/1000</f>
        <v>601.30615502175067</v>
      </c>
      <c r="L290" s="5">
        <f>L305/CAN!L306/1000</f>
        <v>599.68725666497858</v>
      </c>
      <c r="M290" s="5">
        <f>M305/CAN!M306/1000</f>
        <v>628.23978803452405</v>
      </c>
      <c r="N290" s="5">
        <f>N305/CAN!N306/1000</f>
        <v>619.73543925982563</v>
      </c>
      <c r="O290" s="5">
        <f>O305/CAN!O306/1000</f>
        <v>647.9754711057758</v>
      </c>
      <c r="P290" s="5">
        <f>P305/CAN!P306/1000</f>
        <v>635.58592117225101</v>
      </c>
      <c r="Q290" s="5">
        <f>Q305/CAN!Q306/1000</f>
        <v>733.9482345953337</v>
      </c>
      <c r="R290" s="5">
        <f>R305/CAN!R306/1000</f>
        <v>802.95263531669229</v>
      </c>
      <c r="S290" s="5">
        <f>S305/CAN!S306/1000</f>
        <v>803.27439407621205</v>
      </c>
      <c r="T290" s="5">
        <f>T305/CAN!T306/1000</f>
        <v>857.04024951833389</v>
      </c>
      <c r="U290" s="5">
        <f>U305/CAN!U306/1000</f>
        <v>833.60658892596916</v>
      </c>
      <c r="V290" s="5">
        <f>V305/CAN!V306/1000</f>
        <v>838.99170761713037</v>
      </c>
      <c r="W290" s="5">
        <f>W305/CAN!W306/1000</f>
        <v>260.64683456466042</v>
      </c>
    </row>
    <row r="291" spans="2:26" outlineLevel="1" x14ac:dyDescent="0.25">
      <c r="B291" s="18" t="s">
        <v>14</v>
      </c>
      <c r="C291" s="13">
        <f t="shared" ref="C291:W291" si="227">IFERROR(C285/C290,0)</f>
        <v>0.1816009996856065</v>
      </c>
      <c r="D291" s="13">
        <f t="shared" si="227"/>
        <v>0.17483030003216665</v>
      </c>
      <c r="E291" s="13">
        <f t="shared" si="227"/>
        <v>0.18446378880787462</v>
      </c>
      <c r="F291" s="13">
        <f t="shared" si="227"/>
        <v>0.17038246520335174</v>
      </c>
      <c r="G291" s="13">
        <f t="shared" si="227"/>
        <v>0.16486718468801506</v>
      </c>
      <c r="H291" s="13">
        <f t="shared" si="227"/>
        <v>0.16893665934553326</v>
      </c>
      <c r="I291" s="13">
        <f t="shared" si="227"/>
        <v>0.15794437827277621</v>
      </c>
      <c r="J291" s="13">
        <f t="shared" si="227"/>
        <v>0.13650705220991227</v>
      </c>
      <c r="K291" s="13">
        <f t="shared" si="227"/>
        <v>0.12251537159993024</v>
      </c>
      <c r="L291" s="13">
        <f t="shared" si="227"/>
        <v>0.11716039427206799</v>
      </c>
      <c r="M291" s="13">
        <f t="shared" si="227"/>
        <v>0.13269955958915486</v>
      </c>
      <c r="N291" s="13">
        <f t="shared" si="227"/>
        <v>0.13070467270654179</v>
      </c>
      <c r="O291" s="13">
        <f t="shared" si="227"/>
        <v>0.12763826827683927</v>
      </c>
      <c r="P291" s="13">
        <f t="shared" si="227"/>
        <v>0.12722995650078067</v>
      </c>
      <c r="Q291" s="13">
        <f t="shared" si="227"/>
        <v>0.12475157279867959</v>
      </c>
      <c r="R291" s="13">
        <f t="shared" si="227"/>
        <v>0.11505448940056659</v>
      </c>
      <c r="S291" s="13">
        <f t="shared" si="227"/>
        <v>0.11676352105412367</v>
      </c>
      <c r="T291" s="13">
        <f t="shared" si="227"/>
        <v>0.12799925978120463</v>
      </c>
      <c r="U291" s="13">
        <f t="shared" si="227"/>
        <v>0.12809496151174229</v>
      </c>
      <c r="V291" s="13">
        <f t="shared" si="227"/>
        <v>0.12254115782176105</v>
      </c>
      <c r="W291" s="13">
        <f t="shared" si="227"/>
        <v>0.28438376914800978</v>
      </c>
    </row>
    <row r="292" spans="2:26" outlineLevel="1" x14ac:dyDescent="0.25">
      <c r="B292" s="18" t="s">
        <v>15</v>
      </c>
      <c r="C292" s="13">
        <f t="shared" ref="C292:W292" si="228">IFERROR(C288/C290,0)</f>
        <v>0.8183990003143935</v>
      </c>
      <c r="D292" s="13">
        <f t="shared" si="228"/>
        <v>0.82516969996783329</v>
      </c>
      <c r="E292" s="13">
        <f t="shared" si="228"/>
        <v>0.81553621119212538</v>
      </c>
      <c r="F292" s="13">
        <f t="shared" si="228"/>
        <v>0.82961753479664835</v>
      </c>
      <c r="G292" s="13">
        <f t="shared" si="228"/>
        <v>0.83513281531198502</v>
      </c>
      <c r="H292" s="13">
        <f t="shared" si="228"/>
        <v>0.83106334065446674</v>
      </c>
      <c r="I292" s="13">
        <f t="shared" si="228"/>
        <v>0.84205562172722359</v>
      </c>
      <c r="J292" s="13">
        <f t="shared" si="228"/>
        <v>0.86349294779008778</v>
      </c>
      <c r="K292" s="13">
        <f t="shared" si="228"/>
        <v>0.8774846284000698</v>
      </c>
      <c r="L292" s="13">
        <f t="shared" si="228"/>
        <v>0.88283960572793219</v>
      </c>
      <c r="M292" s="13">
        <f t="shared" si="228"/>
        <v>0.86730044041084509</v>
      </c>
      <c r="N292" s="13">
        <f t="shared" si="228"/>
        <v>0.86929532729345838</v>
      </c>
      <c r="O292" s="13">
        <f t="shared" si="228"/>
        <v>0.87236173172316078</v>
      </c>
      <c r="P292" s="13">
        <f t="shared" si="228"/>
        <v>0.87277004349921916</v>
      </c>
      <c r="Q292" s="13">
        <f t="shared" si="228"/>
        <v>0.87524842720132046</v>
      </c>
      <c r="R292" s="13">
        <f t="shared" si="228"/>
        <v>0.88494551059943349</v>
      </c>
      <c r="S292" s="13">
        <f t="shared" si="228"/>
        <v>0.88323647894587631</v>
      </c>
      <c r="T292" s="13">
        <f t="shared" si="228"/>
        <v>0.87200074021879537</v>
      </c>
      <c r="U292" s="13">
        <f t="shared" si="228"/>
        <v>0.87190503848825773</v>
      </c>
      <c r="V292" s="13">
        <f t="shared" si="228"/>
        <v>0.87745884217823888</v>
      </c>
      <c r="W292" s="13">
        <f t="shared" si="228"/>
        <v>0.71561623085199022</v>
      </c>
    </row>
    <row r="293" spans="2:26" outlineLevel="1" x14ac:dyDescent="0.25"/>
    <row r="294" spans="2:26" outlineLevel="1" x14ac:dyDescent="0.25">
      <c r="B294" s="9" t="s">
        <v>19</v>
      </c>
      <c r="C294" s="14"/>
      <c r="S294" s="20"/>
      <c r="T294" s="20"/>
      <c r="U294" s="20"/>
      <c r="V294" s="20"/>
      <c r="W294" s="20"/>
    </row>
    <row r="295" spans="2:26" outlineLevel="1" x14ac:dyDescent="0.25">
      <c r="B295" s="4" t="s">
        <v>23</v>
      </c>
      <c r="C295" s="25">
        <f>'[3]Table 15'!C$15*INDEX(Inputs!$D$60:$T$60,MATCH($A$1,Inputs!$D$57:$T$57,0))*1000</f>
        <v>411.17520000000002</v>
      </c>
      <c r="D295" s="25">
        <f>'[3]Table 15'!D$15*INDEX(Inputs!$D$60:$T$60,MATCH($A$1,Inputs!$D$57:$T$57,0))*1000</f>
        <v>374.41440000000006</v>
      </c>
      <c r="E295" s="25">
        <f>'[3]Table 15'!E$15*INDEX(Inputs!$D$60:$T$60,MATCH($A$1,Inputs!$D$57:$T$57,0))*1000</f>
        <v>331.22320000000002</v>
      </c>
      <c r="F295" s="25">
        <f>'[3]Table 15'!F$15*INDEX(Inputs!$D$60:$T$60,MATCH($A$1,Inputs!$D$57:$T$57,0))*1000</f>
        <v>343.05600000000004</v>
      </c>
      <c r="G295" s="25">
        <f>'[3]Table 15'!G$15*INDEX(Inputs!$D$60:$T$60,MATCH($A$1,Inputs!$D$57:$T$57,0))*1000</f>
        <v>320.36160000000001</v>
      </c>
      <c r="H295" s="25">
        <f>'[3]Table 15'!H$15*INDEX(Inputs!$D$60:$T$60,MATCH($A$1,Inputs!$D$57:$T$57,0))*1000</f>
        <v>360.92</v>
      </c>
      <c r="I295" s="25">
        <f>'[3]Table 15'!I$15*INDEX(Inputs!$D$60:$T$60,MATCH($A$1,Inputs!$D$57:$T$57,0))*1000</f>
        <v>353.5104</v>
      </c>
      <c r="J295" s="25">
        <f>'[3]Table 15'!J$15*INDEX(Inputs!$D$60:$T$60,MATCH($A$1,Inputs!$D$57:$T$57,0))*1000</f>
        <v>326.72160000000002</v>
      </c>
      <c r="K295" s="25">
        <f>'[3]Table 15'!K$15*INDEX(Inputs!$D$60:$T$60,MATCH($A$1,Inputs!$D$57:$T$57,0))*1000</f>
        <v>285.44640000000004</v>
      </c>
      <c r="L295" s="25">
        <f>'[3]Table 15'!L$15*INDEX(Inputs!$D$60:$T$60,MATCH($A$1,Inputs!$D$57:$T$57,0))*1000</f>
        <v>273.16639999999995</v>
      </c>
      <c r="M295" s="25">
        <f>'[3]Table 15'!M$15*INDEX(Inputs!$D$60:$T$60,MATCH($A$1,Inputs!$D$57:$T$57,0))*1000</f>
        <v>300.56</v>
      </c>
      <c r="N295" s="25">
        <f>'[3]Table 15'!N$15*INDEX(Inputs!$D$60:$T$60,MATCH($A$1,Inputs!$D$57:$T$57,0))*1000</f>
        <v>282.1832</v>
      </c>
      <c r="O295" s="25">
        <f>'[3]Table 15'!O$15*INDEX(Inputs!$D$60:$T$60,MATCH($A$1,Inputs!$D$57:$T$57,0))*1000</f>
        <v>312.25</v>
      </c>
      <c r="P295" s="25">
        <f>'[3]Table 15'!P$15*INDEX(Inputs!$D$60:$T$60,MATCH($A$1,Inputs!$D$57:$T$57,0))*1000</f>
        <v>319.17</v>
      </c>
      <c r="Q295" s="25">
        <f>'[3]Table 15'!Q$15*INDEX(Inputs!$D$60:$T$60,MATCH($A$1,Inputs!$D$57:$T$57,0))*1000</f>
        <v>340.74000000000007</v>
      </c>
      <c r="R295" s="25">
        <f>'[3]Table 15'!R$15*INDEX(Inputs!$D$60:$T$60,MATCH($A$1,Inputs!$D$57:$T$57,0))*1000</f>
        <v>319.55440000000004</v>
      </c>
      <c r="S295" s="25">
        <f>'[3]Table 15'!S$15*INDEX(Inputs!$D$60:$T$60,MATCH($A$1,Inputs!$D$57:$T$57,0))*1000</f>
        <v>310.50920000000002</v>
      </c>
      <c r="T295" s="25">
        <f>'[3]Table 15'!T$15*INDEX(Inputs!$D$60:$T$60,MATCH($A$1,Inputs!$D$57:$T$57,0))*1000</f>
        <v>352.8</v>
      </c>
      <c r="U295" s="25">
        <f>'[3]Table 15'!U$15*INDEX(Inputs!$D$60:$T$60,MATCH($A$1,Inputs!$D$57:$T$57,0))*1000</f>
        <v>356.58</v>
      </c>
      <c r="V295" s="25">
        <f>'[3]Table 15'!V$15*INDEX(Inputs!$D$60:$T$60,MATCH($A$1,Inputs!$D$57:$T$57,0))*1000</f>
        <v>341.35680000000002</v>
      </c>
      <c r="W295" s="25">
        <f>'[3]Table 15'!W$15*INDEX(Inputs!$D$60:$T$60,MATCH($A$1,Inputs!$D$57:$T$57,0))*1000</f>
        <v>399.61680000000001</v>
      </c>
      <c r="Z295" s="23" t="s">
        <v>32</v>
      </c>
    </row>
    <row r="296" spans="2:26" outlineLevel="1" x14ac:dyDescent="0.25">
      <c r="B296" s="4" t="s">
        <v>24</v>
      </c>
      <c r="C296" s="25">
        <f>'[3]Table 15'!C$14*INDEX(Inputs!$D$60:$T$60,MATCH($A$1,Inputs!$D$57:$T$57,0))*1000</f>
        <v>1.5656000000000001</v>
      </c>
      <c r="D296" s="25">
        <f>'[3]Table 15'!D$14*INDEX(Inputs!$D$60:$T$60,MATCH($A$1,Inputs!$D$57:$T$57,0))*1000</f>
        <v>2.3759999999999999</v>
      </c>
      <c r="E296" s="25">
        <f>'[3]Table 15'!E$14*INDEX(Inputs!$D$60:$T$60,MATCH($A$1,Inputs!$D$57:$T$57,0))*1000</f>
        <v>2.4472</v>
      </c>
      <c r="F296" s="25">
        <f>'[3]Table 15'!F$14*INDEX(Inputs!$D$60:$T$60,MATCH($A$1,Inputs!$D$57:$T$57,0))*1000</f>
        <v>3.1220000000000003</v>
      </c>
      <c r="G296" s="25">
        <f>'[3]Table 15'!G$14*INDEX(Inputs!$D$60:$T$60,MATCH($A$1,Inputs!$D$57:$T$57,0))*1000</f>
        <v>2.1760000000000006</v>
      </c>
      <c r="H296" s="25">
        <f>'[3]Table 15'!H$14*INDEX(Inputs!$D$60:$T$60,MATCH($A$1,Inputs!$D$57:$T$57,0))*1000</f>
        <v>2.17</v>
      </c>
      <c r="I296" s="25">
        <f>'[3]Table 15'!I$14*INDEX(Inputs!$D$60:$T$60,MATCH($A$1,Inputs!$D$57:$T$57,0))*1000</f>
        <v>1.3311999999999999</v>
      </c>
      <c r="J296" s="25">
        <f>'[3]Table 15'!J$14*INDEX(Inputs!$D$60:$T$60,MATCH($A$1,Inputs!$D$57:$T$57,0))*1000</f>
        <v>1.9548000000000001</v>
      </c>
      <c r="K296" s="25">
        <f>'[3]Table 15'!K$14*INDEX(Inputs!$D$60:$T$60,MATCH($A$1,Inputs!$D$57:$T$57,0))*1000</f>
        <v>1.8048000000000002</v>
      </c>
      <c r="L296" s="25">
        <f>'[3]Table 15'!L$14*INDEX(Inputs!$D$60:$T$60,MATCH($A$1,Inputs!$D$57:$T$57,0))*1000</f>
        <v>1.2328000000000001</v>
      </c>
      <c r="M296" s="25">
        <f>'[3]Table 15'!M$14*INDEX(Inputs!$D$60:$T$60,MATCH($A$1,Inputs!$D$57:$T$57,0))*1000</f>
        <v>1.56</v>
      </c>
      <c r="N296" s="25">
        <f>'[3]Table 15'!N$14*INDEX(Inputs!$D$60:$T$60,MATCH($A$1,Inputs!$D$57:$T$57,0))*1000</f>
        <v>3.0991999999999997</v>
      </c>
      <c r="O296" s="25">
        <f>'[3]Table 15'!O$14*INDEX(Inputs!$D$60:$T$60,MATCH($A$1,Inputs!$D$57:$T$57,0))*1000</f>
        <v>4.6500000000000004</v>
      </c>
      <c r="P296" s="25">
        <f>'[3]Table 15'!P$14*INDEX(Inputs!$D$60:$T$60,MATCH($A$1,Inputs!$D$57:$T$57,0))*1000</f>
        <v>2.13</v>
      </c>
      <c r="Q296" s="25">
        <f>'[3]Table 15'!Q$14*INDEX(Inputs!$D$60:$T$60,MATCH($A$1,Inputs!$D$57:$T$57,0))*1000</f>
        <v>3.19</v>
      </c>
      <c r="R296" s="25">
        <f>'[3]Table 15'!R$14*INDEX(Inputs!$D$60:$T$60,MATCH($A$1,Inputs!$D$57:$T$57,0))*1000</f>
        <v>3.4584000000000001</v>
      </c>
      <c r="S296" s="25">
        <f>'[3]Table 15'!S$14*INDEX(Inputs!$D$60:$T$60,MATCH($A$1,Inputs!$D$57:$T$57,0))*1000</f>
        <v>3.5880000000000005</v>
      </c>
      <c r="T296" s="25">
        <f>'[3]Table 15'!T$14*INDEX(Inputs!$D$60:$T$60,MATCH($A$1,Inputs!$D$57:$T$57,0))*1000</f>
        <v>5.62</v>
      </c>
      <c r="U296" s="25">
        <f>'[3]Table 15'!U$14*INDEX(Inputs!$D$60:$T$60,MATCH($A$1,Inputs!$D$57:$T$57,0))*1000</f>
        <v>5.28</v>
      </c>
      <c r="V296" s="25">
        <f>'[3]Table 15'!V$14*INDEX(Inputs!$D$60:$T$60,MATCH($A$1,Inputs!$D$57:$T$57,0))*1000</f>
        <v>4.1280000000000001</v>
      </c>
      <c r="W296" s="25">
        <f>'[3]Table 15'!W$14*INDEX(Inputs!$D$60:$T$60,MATCH($A$1,Inputs!$D$57:$T$57,0))*1000</f>
        <v>6.4152000000000005</v>
      </c>
      <c r="Z296" s="23" t="s">
        <v>32</v>
      </c>
    </row>
    <row r="297" spans="2:26" outlineLevel="1" x14ac:dyDescent="0.25">
      <c r="B297" s="4" t="s">
        <v>21</v>
      </c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</row>
    <row r="298" spans="2:26" outlineLevel="1" x14ac:dyDescent="0.25">
      <c r="B298" s="4" t="s">
        <v>26</v>
      </c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</row>
    <row r="299" spans="2:26" outlineLevel="1" x14ac:dyDescent="0.25">
      <c r="B299" s="4" t="s">
        <v>25</v>
      </c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</row>
    <row r="300" spans="2:26" outlineLevel="1" x14ac:dyDescent="0.25">
      <c r="B300" s="4" t="s">
        <v>0</v>
      </c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</row>
    <row r="301" spans="2:26" outlineLevel="1" x14ac:dyDescent="0.25">
      <c r="B301" s="4" t="s">
        <v>27</v>
      </c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</row>
    <row r="302" spans="2:26" outlineLevel="1" x14ac:dyDescent="0.25">
      <c r="B302" s="4" t="s">
        <v>28</v>
      </c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</row>
    <row r="303" spans="2:26" outlineLevel="1" x14ac:dyDescent="0.25">
      <c r="B303" s="4" t="s">
        <v>22</v>
      </c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</row>
    <row r="304" spans="2:26" outlineLevel="1" x14ac:dyDescent="0.25">
      <c r="B304" s="4" t="s">
        <v>29</v>
      </c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</row>
    <row r="305" spans="1:23" outlineLevel="1" x14ac:dyDescent="0.25">
      <c r="B305" s="16" t="s">
        <v>13</v>
      </c>
      <c r="C305" s="21">
        <f t="shared" ref="C305:W305" si="229">SUM(C295:C304)</f>
        <v>412.74080000000004</v>
      </c>
      <c r="D305" s="21">
        <f t="shared" si="229"/>
        <v>376.79040000000003</v>
      </c>
      <c r="E305" s="21">
        <f t="shared" si="229"/>
        <v>333.67040000000003</v>
      </c>
      <c r="F305" s="21">
        <f t="shared" si="229"/>
        <v>346.17800000000005</v>
      </c>
      <c r="G305" s="21">
        <f t="shared" si="229"/>
        <v>322.5376</v>
      </c>
      <c r="H305" s="21">
        <f t="shared" si="229"/>
        <v>363.09000000000003</v>
      </c>
      <c r="I305" s="21">
        <f t="shared" si="229"/>
        <v>354.84160000000003</v>
      </c>
      <c r="J305" s="21">
        <f t="shared" si="229"/>
        <v>328.6764</v>
      </c>
      <c r="K305" s="21">
        <f t="shared" si="229"/>
        <v>287.25120000000004</v>
      </c>
      <c r="L305" s="21">
        <f t="shared" si="229"/>
        <v>274.39919999999995</v>
      </c>
      <c r="M305" s="21">
        <f t="shared" si="229"/>
        <v>302.12</v>
      </c>
      <c r="N305" s="21">
        <f t="shared" si="229"/>
        <v>285.2824</v>
      </c>
      <c r="O305" s="21">
        <f t="shared" si="229"/>
        <v>316.89999999999998</v>
      </c>
      <c r="P305" s="21">
        <f t="shared" si="229"/>
        <v>321.3</v>
      </c>
      <c r="Q305" s="21">
        <f t="shared" si="229"/>
        <v>343.93000000000006</v>
      </c>
      <c r="R305" s="21">
        <f t="shared" si="229"/>
        <v>323.01280000000003</v>
      </c>
      <c r="S305" s="21">
        <f t="shared" si="229"/>
        <v>314.09720000000004</v>
      </c>
      <c r="T305" s="21">
        <f t="shared" si="229"/>
        <v>358.42</v>
      </c>
      <c r="U305" s="21">
        <f t="shared" si="229"/>
        <v>361.85999999999996</v>
      </c>
      <c r="V305" s="21">
        <f t="shared" si="229"/>
        <v>345.48480000000001</v>
      </c>
      <c r="W305" s="21">
        <f t="shared" si="229"/>
        <v>406.03200000000004</v>
      </c>
    </row>
    <row r="306" spans="1:23" outlineLevel="1" x14ac:dyDescent="0.25">
      <c r="A306" s="3" t="s">
        <v>8</v>
      </c>
      <c r="B306" s="29" t="s">
        <v>46</v>
      </c>
      <c r="C306" s="28">
        <f>IFERROR(C305/C285/1000,0)</f>
        <v>4.9713616883412639E-3</v>
      </c>
      <c r="D306" s="28">
        <f t="shared" ref="D306" si="230">IFERROR(D305/D285/1000,0)</f>
        <v>4.5074310671265961E-3</v>
      </c>
      <c r="E306" s="28">
        <f t="shared" ref="E306" si="231">IFERROR(E305/E285/1000,0)</f>
        <v>4.8620088284063697E-3</v>
      </c>
      <c r="F306" s="28">
        <f t="shared" ref="F306" si="232">IFERROR(F305/F285/1000,0)</f>
        <v>5.2380844568716018E-3</v>
      </c>
      <c r="G306" s="28">
        <f t="shared" ref="G306" si="233">IFERROR(G305/G285/1000,0)</f>
        <v>5.1406681616141528E-3</v>
      </c>
      <c r="H306" s="28">
        <f t="shared" ref="H306" si="234">IFERROR(H305/H285/1000,0)</f>
        <v>5.0325893102768039E-3</v>
      </c>
      <c r="I306" s="28">
        <f t="shared" ref="I306" si="235">IFERROR(I305/I285/1000,0)</f>
        <v>4.6233321835239928E-3</v>
      </c>
      <c r="J306" s="28">
        <f t="shared" ref="J306" si="236">IFERROR(J305/J285/1000,0)</f>
        <v>4.2229792438962894E-3</v>
      </c>
      <c r="K306" s="28">
        <f t="shared" ref="K306" si="237">IFERROR(K305/K285/1000,0)</f>
        <v>3.8992009771939653E-3</v>
      </c>
      <c r="L306" s="28">
        <f t="shared" ref="L306" si="238">IFERROR(L305/L285/1000,0)</f>
        <v>3.9055049821664052E-3</v>
      </c>
      <c r="M306" s="28">
        <f t="shared" ref="M306" si="239">IFERROR(M305/M285/1000,0)</f>
        <v>3.62396968931327E-3</v>
      </c>
      <c r="N306" s="28">
        <f t="shared" ref="N306" si="240">IFERROR(N305/N285/1000,0)</f>
        <v>3.521904161675431E-3</v>
      </c>
      <c r="O306" s="28">
        <f t="shared" ref="O306" si="241">IFERROR(O305/O285/1000,0)</f>
        <v>3.8316229845939075E-3</v>
      </c>
      <c r="P306" s="28">
        <f t="shared" ref="P306" si="242">IFERROR(P305/P285/1000,0)</f>
        <v>3.9732608520907644E-3</v>
      </c>
      <c r="Q306" s="28">
        <f t="shared" ref="Q306" si="243">IFERROR(Q305/Q285/1000,0)</f>
        <v>3.7562855521942828E-3</v>
      </c>
      <c r="R306" s="28">
        <f t="shared" ref="R306" si="244">IFERROR(R305/R285/1000,0)</f>
        <v>3.4964412494169258E-3</v>
      </c>
      <c r="S306" s="28">
        <f t="shared" ref="S306" si="245">IFERROR(S305/S285/1000,0)</f>
        <v>3.3488288995778925E-3</v>
      </c>
      <c r="T306" s="28">
        <f t="shared" ref="T306" si="246">IFERROR(T305/T285/1000,0)</f>
        <v>3.2672589704592159E-3</v>
      </c>
      <c r="U306" s="28">
        <f t="shared" ref="U306" si="247">IFERROR(U305/U285/1000,0)</f>
        <v>3.3888113471796963E-3</v>
      </c>
      <c r="V306" s="28">
        <f t="shared" ref="V306" si="248">IFERROR(V305/V285/1000,0)</f>
        <v>3.3603870085864773E-3</v>
      </c>
      <c r="W306" s="28">
        <f t="shared" ref="W306" si="249">IFERROR(W305/W285/1000,0)</f>
        <v>5.4777600131280194E-3</v>
      </c>
    </row>
    <row r="307" spans="1:23" outlineLevel="1" x14ac:dyDescent="0.25"/>
    <row r="308" spans="1:23" outlineLevel="1" x14ac:dyDescent="0.25">
      <c r="B308" s="4" t="s">
        <v>23</v>
      </c>
      <c r="C308" s="12">
        <f t="shared" ref="C308:W308" si="250">IFERROR(C295/C305,0)</f>
        <v>0.99620682035795827</v>
      </c>
      <c r="D308" s="12">
        <f t="shared" si="250"/>
        <v>0.99369410685622572</v>
      </c>
      <c r="E308" s="12">
        <f t="shared" si="250"/>
        <v>0.99266581632653061</v>
      </c>
      <c r="F308" s="12">
        <f t="shared" si="250"/>
        <v>0.99098151817850932</v>
      </c>
      <c r="G308" s="12">
        <f t="shared" si="250"/>
        <v>0.99325349974700627</v>
      </c>
      <c r="H308" s="12">
        <f t="shared" si="250"/>
        <v>0.99402352033930974</v>
      </c>
      <c r="I308" s="12">
        <f t="shared" si="250"/>
        <v>0.99624846692157842</v>
      </c>
      <c r="J308" s="12">
        <f t="shared" si="250"/>
        <v>0.99405250878980056</v>
      </c>
      <c r="K308" s="12">
        <f t="shared" si="250"/>
        <v>0.99371699752690323</v>
      </c>
      <c r="L308" s="12">
        <f t="shared" si="250"/>
        <v>0.9955072755314156</v>
      </c>
      <c r="M308" s="12">
        <f t="shared" si="250"/>
        <v>0.99483648881239239</v>
      </c>
      <c r="N308" s="12">
        <f t="shared" si="250"/>
        <v>0.98913637854981595</v>
      </c>
      <c r="O308" s="12">
        <f t="shared" si="250"/>
        <v>0.98532660145156203</v>
      </c>
      <c r="P308" s="12">
        <f t="shared" si="250"/>
        <v>0.99337068160597575</v>
      </c>
      <c r="Q308" s="12">
        <f t="shared" si="250"/>
        <v>0.9907248568022563</v>
      </c>
      <c r="R308" s="12">
        <f t="shared" si="250"/>
        <v>0.9892933035471041</v>
      </c>
      <c r="S308" s="12">
        <f t="shared" si="250"/>
        <v>0.98857678451129138</v>
      </c>
      <c r="T308" s="12">
        <f t="shared" si="250"/>
        <v>0.98432007142458566</v>
      </c>
      <c r="U308" s="12">
        <f t="shared" si="250"/>
        <v>0.98540872160504067</v>
      </c>
      <c r="V308" s="12">
        <f t="shared" si="250"/>
        <v>0.98805157274647104</v>
      </c>
      <c r="W308" s="12">
        <f t="shared" si="250"/>
        <v>0.9842002600780233</v>
      </c>
    </row>
    <row r="309" spans="1:23" outlineLevel="1" x14ac:dyDescent="0.25">
      <c r="B309" s="4" t="s">
        <v>24</v>
      </c>
      <c r="C309" s="12">
        <f t="shared" ref="C309:W309" si="251">IFERROR(C296/C305,0)</f>
        <v>3.7931796420416879E-3</v>
      </c>
      <c r="D309" s="12">
        <f t="shared" si="251"/>
        <v>6.305893143774363E-3</v>
      </c>
      <c r="E309" s="12">
        <f t="shared" si="251"/>
        <v>7.3341836734693872E-3</v>
      </c>
      <c r="F309" s="12">
        <f t="shared" si="251"/>
        <v>9.0184818214906776E-3</v>
      </c>
      <c r="G309" s="12">
        <f t="shared" si="251"/>
        <v>6.7465002529937612E-3</v>
      </c>
      <c r="H309" s="12">
        <f t="shared" si="251"/>
        <v>5.9764796606901864E-3</v>
      </c>
      <c r="I309" s="12">
        <f t="shared" si="251"/>
        <v>3.7515330784214699E-3</v>
      </c>
      <c r="J309" s="12">
        <f t="shared" si="251"/>
        <v>5.9474912101994551E-3</v>
      </c>
      <c r="K309" s="12">
        <f t="shared" si="251"/>
        <v>6.2830024730967183E-3</v>
      </c>
      <c r="L309" s="12">
        <f t="shared" si="251"/>
        <v>4.4927244685844577E-3</v>
      </c>
      <c r="M309" s="12">
        <f t="shared" si="251"/>
        <v>5.1635111876075735E-3</v>
      </c>
      <c r="N309" s="12">
        <f t="shared" si="251"/>
        <v>1.0863621450184097E-2</v>
      </c>
      <c r="O309" s="12">
        <f t="shared" si="251"/>
        <v>1.4673398548437995E-2</v>
      </c>
      <c r="P309" s="12">
        <f t="shared" si="251"/>
        <v>6.6293183940242762E-3</v>
      </c>
      <c r="Q309" s="12">
        <f t="shared" si="251"/>
        <v>9.2751431977437255E-3</v>
      </c>
      <c r="R309" s="12">
        <f t="shared" si="251"/>
        <v>1.0706696452895985E-2</v>
      </c>
      <c r="S309" s="12">
        <f t="shared" si="251"/>
        <v>1.1423215488708591E-2</v>
      </c>
      <c r="T309" s="12">
        <f t="shared" si="251"/>
        <v>1.567992857541432E-2</v>
      </c>
      <c r="U309" s="12">
        <f t="shared" si="251"/>
        <v>1.4591278394959379E-2</v>
      </c>
      <c r="V309" s="12">
        <f t="shared" si="251"/>
        <v>1.1948427253528954E-2</v>
      </c>
      <c r="W309" s="12">
        <f t="shared" si="251"/>
        <v>1.5799739921976592E-2</v>
      </c>
    </row>
    <row r="310" spans="1:23" outlineLevel="1" x14ac:dyDescent="0.25">
      <c r="B310" s="4" t="s">
        <v>21</v>
      </c>
      <c r="C310" s="12">
        <f t="shared" ref="C310:W310" si="252">IFERROR(C297/C305,0)</f>
        <v>0</v>
      </c>
      <c r="D310" s="12">
        <f t="shared" si="252"/>
        <v>0</v>
      </c>
      <c r="E310" s="12">
        <f t="shared" si="252"/>
        <v>0</v>
      </c>
      <c r="F310" s="12">
        <f t="shared" si="252"/>
        <v>0</v>
      </c>
      <c r="G310" s="12">
        <f t="shared" si="252"/>
        <v>0</v>
      </c>
      <c r="H310" s="12">
        <f t="shared" si="252"/>
        <v>0</v>
      </c>
      <c r="I310" s="12">
        <f t="shared" si="252"/>
        <v>0</v>
      </c>
      <c r="J310" s="12">
        <f t="shared" si="252"/>
        <v>0</v>
      </c>
      <c r="K310" s="12">
        <f t="shared" si="252"/>
        <v>0</v>
      </c>
      <c r="L310" s="12">
        <f t="shared" si="252"/>
        <v>0</v>
      </c>
      <c r="M310" s="12">
        <f t="shared" si="252"/>
        <v>0</v>
      </c>
      <c r="N310" s="12">
        <f t="shared" si="252"/>
        <v>0</v>
      </c>
      <c r="O310" s="12">
        <f t="shared" si="252"/>
        <v>0</v>
      </c>
      <c r="P310" s="12">
        <f t="shared" si="252"/>
        <v>0</v>
      </c>
      <c r="Q310" s="12">
        <f t="shared" si="252"/>
        <v>0</v>
      </c>
      <c r="R310" s="12">
        <f t="shared" si="252"/>
        <v>0</v>
      </c>
      <c r="S310" s="12">
        <f t="shared" si="252"/>
        <v>0</v>
      </c>
      <c r="T310" s="12">
        <f t="shared" si="252"/>
        <v>0</v>
      </c>
      <c r="U310" s="12">
        <f t="shared" si="252"/>
        <v>0</v>
      </c>
      <c r="V310" s="12">
        <f t="shared" si="252"/>
        <v>0</v>
      </c>
      <c r="W310" s="12">
        <f t="shared" si="252"/>
        <v>0</v>
      </c>
    </row>
    <row r="311" spans="1:23" outlineLevel="1" x14ac:dyDescent="0.25">
      <c r="B311" s="4" t="s">
        <v>26</v>
      </c>
      <c r="C311" s="12">
        <f t="shared" ref="C311:W311" si="253">IFERROR(C298/C305,0)</f>
        <v>0</v>
      </c>
      <c r="D311" s="12">
        <f t="shared" si="253"/>
        <v>0</v>
      </c>
      <c r="E311" s="12">
        <f t="shared" si="253"/>
        <v>0</v>
      </c>
      <c r="F311" s="12">
        <f t="shared" si="253"/>
        <v>0</v>
      </c>
      <c r="G311" s="12">
        <f t="shared" si="253"/>
        <v>0</v>
      </c>
      <c r="H311" s="12">
        <f t="shared" si="253"/>
        <v>0</v>
      </c>
      <c r="I311" s="12">
        <f t="shared" si="253"/>
        <v>0</v>
      </c>
      <c r="J311" s="12">
        <f t="shared" si="253"/>
        <v>0</v>
      </c>
      <c r="K311" s="12">
        <f t="shared" si="253"/>
        <v>0</v>
      </c>
      <c r="L311" s="12">
        <f t="shared" si="253"/>
        <v>0</v>
      </c>
      <c r="M311" s="12">
        <f t="shared" si="253"/>
        <v>0</v>
      </c>
      <c r="N311" s="12">
        <f t="shared" si="253"/>
        <v>0</v>
      </c>
      <c r="O311" s="12">
        <f t="shared" si="253"/>
        <v>0</v>
      </c>
      <c r="P311" s="12">
        <f t="shared" si="253"/>
        <v>0</v>
      </c>
      <c r="Q311" s="12">
        <f t="shared" si="253"/>
        <v>0</v>
      </c>
      <c r="R311" s="12">
        <f t="shared" si="253"/>
        <v>0</v>
      </c>
      <c r="S311" s="12">
        <f t="shared" si="253"/>
        <v>0</v>
      </c>
      <c r="T311" s="12">
        <f t="shared" si="253"/>
        <v>0</v>
      </c>
      <c r="U311" s="12">
        <f t="shared" si="253"/>
        <v>0</v>
      </c>
      <c r="V311" s="12">
        <f t="shared" si="253"/>
        <v>0</v>
      </c>
      <c r="W311" s="12">
        <f t="shared" si="253"/>
        <v>0</v>
      </c>
    </row>
    <row r="312" spans="1:23" outlineLevel="1" x14ac:dyDescent="0.25">
      <c r="B312" s="4" t="s">
        <v>25</v>
      </c>
      <c r="C312" s="12">
        <f t="shared" ref="C312:W312" si="254">IFERROR(C299/C305,0)</f>
        <v>0</v>
      </c>
      <c r="D312" s="12">
        <f t="shared" si="254"/>
        <v>0</v>
      </c>
      <c r="E312" s="12">
        <f t="shared" si="254"/>
        <v>0</v>
      </c>
      <c r="F312" s="12">
        <f t="shared" si="254"/>
        <v>0</v>
      </c>
      <c r="G312" s="12">
        <f t="shared" si="254"/>
        <v>0</v>
      </c>
      <c r="H312" s="12">
        <f t="shared" si="254"/>
        <v>0</v>
      </c>
      <c r="I312" s="12">
        <f t="shared" si="254"/>
        <v>0</v>
      </c>
      <c r="J312" s="12">
        <f t="shared" si="254"/>
        <v>0</v>
      </c>
      <c r="K312" s="12">
        <f t="shared" si="254"/>
        <v>0</v>
      </c>
      <c r="L312" s="12">
        <f t="shared" si="254"/>
        <v>0</v>
      </c>
      <c r="M312" s="12">
        <f t="shared" si="254"/>
        <v>0</v>
      </c>
      <c r="N312" s="12">
        <f t="shared" si="254"/>
        <v>0</v>
      </c>
      <c r="O312" s="12">
        <f t="shared" si="254"/>
        <v>0</v>
      </c>
      <c r="P312" s="12">
        <f t="shared" si="254"/>
        <v>0</v>
      </c>
      <c r="Q312" s="12">
        <f t="shared" si="254"/>
        <v>0</v>
      </c>
      <c r="R312" s="12">
        <f t="shared" si="254"/>
        <v>0</v>
      </c>
      <c r="S312" s="12">
        <f t="shared" si="254"/>
        <v>0</v>
      </c>
      <c r="T312" s="12">
        <f t="shared" si="254"/>
        <v>0</v>
      </c>
      <c r="U312" s="12">
        <f t="shared" si="254"/>
        <v>0</v>
      </c>
      <c r="V312" s="12">
        <f t="shared" si="254"/>
        <v>0</v>
      </c>
      <c r="W312" s="12">
        <f t="shared" si="254"/>
        <v>0</v>
      </c>
    </row>
    <row r="313" spans="1:23" outlineLevel="1" x14ac:dyDescent="0.25">
      <c r="B313" s="4" t="s">
        <v>0</v>
      </c>
      <c r="C313" s="12">
        <f t="shared" ref="C313:W313" si="255">IFERROR(C300/C305,0)</f>
        <v>0</v>
      </c>
      <c r="D313" s="12">
        <f t="shared" si="255"/>
        <v>0</v>
      </c>
      <c r="E313" s="12">
        <f t="shared" si="255"/>
        <v>0</v>
      </c>
      <c r="F313" s="12">
        <f t="shared" si="255"/>
        <v>0</v>
      </c>
      <c r="G313" s="12">
        <f t="shared" si="255"/>
        <v>0</v>
      </c>
      <c r="H313" s="12">
        <f t="shared" si="255"/>
        <v>0</v>
      </c>
      <c r="I313" s="12">
        <f t="shared" si="255"/>
        <v>0</v>
      </c>
      <c r="J313" s="12">
        <f t="shared" si="255"/>
        <v>0</v>
      </c>
      <c r="K313" s="12">
        <f t="shared" si="255"/>
        <v>0</v>
      </c>
      <c r="L313" s="12">
        <f t="shared" si="255"/>
        <v>0</v>
      </c>
      <c r="M313" s="12">
        <f t="shared" si="255"/>
        <v>0</v>
      </c>
      <c r="N313" s="12">
        <f t="shared" si="255"/>
        <v>0</v>
      </c>
      <c r="O313" s="12">
        <f t="shared" si="255"/>
        <v>0</v>
      </c>
      <c r="P313" s="12">
        <f t="shared" si="255"/>
        <v>0</v>
      </c>
      <c r="Q313" s="12">
        <f t="shared" si="255"/>
        <v>0</v>
      </c>
      <c r="R313" s="12">
        <f t="shared" si="255"/>
        <v>0</v>
      </c>
      <c r="S313" s="12">
        <f t="shared" si="255"/>
        <v>0</v>
      </c>
      <c r="T313" s="12">
        <f t="shared" si="255"/>
        <v>0</v>
      </c>
      <c r="U313" s="12">
        <f t="shared" si="255"/>
        <v>0</v>
      </c>
      <c r="V313" s="12">
        <f t="shared" si="255"/>
        <v>0</v>
      </c>
      <c r="W313" s="12">
        <f t="shared" si="255"/>
        <v>0</v>
      </c>
    </row>
    <row r="314" spans="1:23" outlineLevel="1" x14ac:dyDescent="0.25">
      <c r="B314" s="4" t="s">
        <v>27</v>
      </c>
      <c r="C314" s="12">
        <f t="shared" ref="C314:W314" si="256">IFERROR(C301/C305,0)</f>
        <v>0</v>
      </c>
      <c r="D314" s="12">
        <f t="shared" si="256"/>
        <v>0</v>
      </c>
      <c r="E314" s="12">
        <f t="shared" si="256"/>
        <v>0</v>
      </c>
      <c r="F314" s="12">
        <f t="shared" si="256"/>
        <v>0</v>
      </c>
      <c r="G314" s="12">
        <f t="shared" si="256"/>
        <v>0</v>
      </c>
      <c r="H314" s="12">
        <f t="shared" si="256"/>
        <v>0</v>
      </c>
      <c r="I314" s="12">
        <f t="shared" si="256"/>
        <v>0</v>
      </c>
      <c r="J314" s="12">
        <f t="shared" si="256"/>
        <v>0</v>
      </c>
      <c r="K314" s="12">
        <f t="shared" si="256"/>
        <v>0</v>
      </c>
      <c r="L314" s="12">
        <f t="shared" si="256"/>
        <v>0</v>
      </c>
      <c r="M314" s="12">
        <f t="shared" si="256"/>
        <v>0</v>
      </c>
      <c r="N314" s="12">
        <f t="shared" si="256"/>
        <v>0</v>
      </c>
      <c r="O314" s="12">
        <f t="shared" si="256"/>
        <v>0</v>
      </c>
      <c r="P314" s="12">
        <f t="shared" si="256"/>
        <v>0</v>
      </c>
      <c r="Q314" s="12">
        <f t="shared" si="256"/>
        <v>0</v>
      </c>
      <c r="R314" s="12">
        <f t="shared" si="256"/>
        <v>0</v>
      </c>
      <c r="S314" s="12">
        <f t="shared" si="256"/>
        <v>0</v>
      </c>
      <c r="T314" s="12">
        <f t="shared" si="256"/>
        <v>0</v>
      </c>
      <c r="U314" s="12">
        <f t="shared" si="256"/>
        <v>0</v>
      </c>
      <c r="V314" s="12">
        <f t="shared" si="256"/>
        <v>0</v>
      </c>
      <c r="W314" s="12">
        <f t="shared" si="256"/>
        <v>0</v>
      </c>
    </row>
    <row r="315" spans="1:23" outlineLevel="1" x14ac:dyDescent="0.25">
      <c r="B315" s="4" t="s">
        <v>28</v>
      </c>
      <c r="C315" s="12">
        <f t="shared" ref="C315:W315" si="257">IFERROR(C302/C305,0)</f>
        <v>0</v>
      </c>
      <c r="D315" s="12">
        <f t="shared" si="257"/>
        <v>0</v>
      </c>
      <c r="E315" s="12">
        <f t="shared" si="257"/>
        <v>0</v>
      </c>
      <c r="F315" s="12">
        <f t="shared" si="257"/>
        <v>0</v>
      </c>
      <c r="G315" s="12">
        <f t="shared" si="257"/>
        <v>0</v>
      </c>
      <c r="H315" s="12">
        <f t="shared" si="257"/>
        <v>0</v>
      </c>
      <c r="I315" s="12">
        <f t="shared" si="257"/>
        <v>0</v>
      </c>
      <c r="J315" s="12">
        <f t="shared" si="257"/>
        <v>0</v>
      </c>
      <c r="K315" s="12">
        <f t="shared" si="257"/>
        <v>0</v>
      </c>
      <c r="L315" s="12">
        <f t="shared" si="257"/>
        <v>0</v>
      </c>
      <c r="M315" s="12">
        <f t="shared" si="257"/>
        <v>0</v>
      </c>
      <c r="N315" s="12">
        <f t="shared" si="257"/>
        <v>0</v>
      </c>
      <c r="O315" s="12">
        <f t="shared" si="257"/>
        <v>0</v>
      </c>
      <c r="P315" s="12">
        <f t="shared" si="257"/>
        <v>0</v>
      </c>
      <c r="Q315" s="12">
        <f t="shared" si="257"/>
        <v>0</v>
      </c>
      <c r="R315" s="12">
        <f t="shared" si="257"/>
        <v>0</v>
      </c>
      <c r="S315" s="12">
        <f t="shared" si="257"/>
        <v>0</v>
      </c>
      <c r="T315" s="12">
        <f t="shared" si="257"/>
        <v>0</v>
      </c>
      <c r="U315" s="12">
        <f t="shared" si="257"/>
        <v>0</v>
      </c>
      <c r="V315" s="12">
        <f t="shared" si="257"/>
        <v>0</v>
      </c>
      <c r="W315" s="12">
        <f t="shared" si="257"/>
        <v>0</v>
      </c>
    </row>
    <row r="316" spans="1:23" outlineLevel="1" x14ac:dyDescent="0.25">
      <c r="B316" s="4" t="s">
        <v>22</v>
      </c>
      <c r="C316" s="12">
        <f t="shared" ref="C316:W316" si="258">IFERROR(C303/C305,0)</f>
        <v>0</v>
      </c>
      <c r="D316" s="12">
        <f t="shared" si="258"/>
        <v>0</v>
      </c>
      <c r="E316" s="12">
        <f t="shared" si="258"/>
        <v>0</v>
      </c>
      <c r="F316" s="12">
        <f t="shared" si="258"/>
        <v>0</v>
      </c>
      <c r="G316" s="12">
        <f t="shared" si="258"/>
        <v>0</v>
      </c>
      <c r="H316" s="12">
        <f t="shared" si="258"/>
        <v>0</v>
      </c>
      <c r="I316" s="12">
        <f t="shared" si="258"/>
        <v>0</v>
      </c>
      <c r="J316" s="12">
        <f t="shared" si="258"/>
        <v>0</v>
      </c>
      <c r="K316" s="12">
        <f t="shared" si="258"/>
        <v>0</v>
      </c>
      <c r="L316" s="12">
        <f t="shared" si="258"/>
        <v>0</v>
      </c>
      <c r="M316" s="12">
        <f t="shared" si="258"/>
        <v>0</v>
      </c>
      <c r="N316" s="12">
        <f t="shared" si="258"/>
        <v>0</v>
      </c>
      <c r="O316" s="12">
        <f t="shared" si="258"/>
        <v>0</v>
      </c>
      <c r="P316" s="12">
        <f t="shared" si="258"/>
        <v>0</v>
      </c>
      <c r="Q316" s="12">
        <f t="shared" si="258"/>
        <v>0</v>
      </c>
      <c r="R316" s="12">
        <f t="shared" si="258"/>
        <v>0</v>
      </c>
      <c r="S316" s="12">
        <f t="shared" si="258"/>
        <v>0</v>
      </c>
      <c r="T316" s="12">
        <f t="shared" si="258"/>
        <v>0</v>
      </c>
      <c r="U316" s="12">
        <f t="shared" si="258"/>
        <v>0</v>
      </c>
      <c r="V316" s="12">
        <f t="shared" si="258"/>
        <v>0</v>
      </c>
      <c r="W316" s="12">
        <f t="shared" si="258"/>
        <v>0</v>
      </c>
    </row>
    <row r="317" spans="1:23" outlineLevel="1" x14ac:dyDescent="0.25">
      <c r="B317" s="4" t="s">
        <v>29</v>
      </c>
      <c r="C317" s="12">
        <f t="shared" ref="C317:W317" si="259">IFERROR(C304/C305,0)</f>
        <v>0</v>
      </c>
      <c r="D317" s="12">
        <f t="shared" si="259"/>
        <v>0</v>
      </c>
      <c r="E317" s="12">
        <f t="shared" si="259"/>
        <v>0</v>
      </c>
      <c r="F317" s="12">
        <f t="shared" si="259"/>
        <v>0</v>
      </c>
      <c r="G317" s="12">
        <f t="shared" si="259"/>
        <v>0</v>
      </c>
      <c r="H317" s="12">
        <f t="shared" si="259"/>
        <v>0</v>
      </c>
      <c r="I317" s="12">
        <f t="shared" si="259"/>
        <v>0</v>
      </c>
      <c r="J317" s="12">
        <f t="shared" si="259"/>
        <v>0</v>
      </c>
      <c r="K317" s="12">
        <f t="shared" si="259"/>
        <v>0</v>
      </c>
      <c r="L317" s="12">
        <f t="shared" si="259"/>
        <v>0</v>
      </c>
      <c r="M317" s="12">
        <f t="shared" si="259"/>
        <v>0</v>
      </c>
      <c r="N317" s="12">
        <f t="shared" si="259"/>
        <v>0</v>
      </c>
      <c r="O317" s="12">
        <f t="shared" si="259"/>
        <v>0</v>
      </c>
      <c r="P317" s="12">
        <f t="shared" si="259"/>
        <v>0</v>
      </c>
      <c r="Q317" s="12">
        <f t="shared" si="259"/>
        <v>0</v>
      </c>
      <c r="R317" s="12">
        <f t="shared" si="259"/>
        <v>0</v>
      </c>
      <c r="S317" s="12">
        <f t="shared" si="259"/>
        <v>0</v>
      </c>
      <c r="T317" s="12">
        <f t="shared" si="259"/>
        <v>0</v>
      </c>
      <c r="U317" s="12">
        <f t="shared" si="259"/>
        <v>0</v>
      </c>
      <c r="V317" s="12">
        <f t="shared" si="259"/>
        <v>0</v>
      </c>
      <c r="W317" s="12">
        <f t="shared" si="259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E4538-2A63-475A-8D7A-D2F13525AA96}">
  <sheetPr codeName="Sheet7">
    <tabColor rgb="FF0070C0"/>
    <outlinePr summaryBelow="0"/>
  </sheetPr>
  <dimension ref="A1:AB317"/>
  <sheetViews>
    <sheetView zoomScale="85" zoomScaleNormal="85" workbookViewId="0">
      <pane xSplit="2" ySplit="1" topLeftCell="C237" activePane="bottomRight" state="frozen"/>
      <selection activeCell="A268" sqref="A268:A306"/>
      <selection pane="topRight" activeCell="A268" sqref="A268:A306"/>
      <selection pane="bottomLeft" activeCell="A268" sqref="A268:A306"/>
      <selection pane="bottomRight" activeCell="C265" sqref="C265:W265"/>
    </sheetView>
  </sheetViews>
  <sheetFormatPr defaultColWidth="9.109375" defaultRowHeight="13.2" outlineLevelRow="1" x14ac:dyDescent="0.25"/>
  <cols>
    <col min="1" max="1" width="7.6640625" style="1" bestFit="1" customWidth="1"/>
    <col min="2" max="2" width="37.33203125" style="1" bestFit="1" customWidth="1"/>
    <col min="3" max="23" width="9.6640625" style="1" customWidth="1"/>
    <col min="24" max="24" width="4.6640625" style="1" customWidth="1"/>
    <col min="25" max="25" width="39.88671875" style="1" customWidth="1"/>
    <col min="26" max="26" width="46.44140625" bestFit="1" customWidth="1"/>
    <col min="27" max="27" width="4.6640625" style="1" customWidth="1"/>
    <col min="28" max="28" width="8.6640625" style="1" customWidth="1"/>
    <col min="29" max="16384" width="9.109375" style="1"/>
  </cols>
  <sheetData>
    <row r="1" spans="1:28" ht="46.95" customHeight="1" thickBot="1" x14ac:dyDescent="0.3">
      <c r="A1" s="30" t="s">
        <v>294</v>
      </c>
      <c r="B1" s="30" t="s">
        <v>63</v>
      </c>
      <c r="C1" s="2">
        <v>2000</v>
      </c>
      <c r="D1" s="2">
        <v>2001</v>
      </c>
      <c r="E1" s="2">
        <v>2002</v>
      </c>
      <c r="F1" s="2">
        <v>2003</v>
      </c>
      <c r="G1" s="2">
        <v>2004</v>
      </c>
      <c r="H1" s="2">
        <v>2005</v>
      </c>
      <c r="I1" s="2">
        <v>2006</v>
      </c>
      <c r="J1" s="2">
        <v>2007</v>
      </c>
      <c r="K1" s="2">
        <v>2008</v>
      </c>
      <c r="L1" s="2">
        <v>2009</v>
      </c>
      <c r="M1" s="2">
        <v>2010</v>
      </c>
      <c r="N1" s="2">
        <v>2011</v>
      </c>
      <c r="O1" s="2">
        <v>2012</v>
      </c>
      <c r="P1" s="2">
        <v>2013</v>
      </c>
      <c r="Q1" s="2">
        <v>2014</v>
      </c>
      <c r="R1" s="2">
        <v>2015</v>
      </c>
      <c r="S1" s="2">
        <v>2016</v>
      </c>
      <c r="T1" s="2">
        <v>2017</v>
      </c>
      <c r="U1" s="2">
        <v>2018</v>
      </c>
      <c r="V1" s="2">
        <v>2019</v>
      </c>
      <c r="W1" s="2">
        <v>2020</v>
      </c>
      <c r="X1" s="2"/>
      <c r="Y1" s="2" t="s">
        <v>52</v>
      </c>
      <c r="Z1" s="2" t="s">
        <v>51</v>
      </c>
      <c r="AA1" s="2"/>
      <c r="AB1" s="2" t="s">
        <v>53</v>
      </c>
    </row>
    <row r="2" spans="1:28" s="32" customFormat="1" ht="13.8" thickTop="1" x14ac:dyDescent="0.25">
      <c r="A2" s="31" t="s">
        <v>8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AA2" s="31"/>
      <c r="AB2" s="31"/>
    </row>
    <row r="3" spans="1:28" outlineLevel="1" x14ac:dyDescent="0.25">
      <c r="A3" s="6"/>
      <c r="B3" s="22" t="s">
        <v>31</v>
      </c>
      <c r="C3" s="5">
        <f t="shared" ref="C3:W3" si="0">C37+C139+C247+C285</f>
        <v>28559.444976644536</v>
      </c>
      <c r="D3" s="5">
        <f t="shared" si="0"/>
        <v>23847.908345838103</v>
      </c>
      <c r="E3" s="5">
        <f t="shared" si="0"/>
        <v>24046.634792735</v>
      </c>
      <c r="F3" s="5">
        <f t="shared" si="0"/>
        <v>22731.977247559771</v>
      </c>
      <c r="G3" s="5">
        <f t="shared" si="0"/>
        <v>22937.718722661688</v>
      </c>
      <c r="H3" s="5">
        <f t="shared" si="0"/>
        <v>36223.642491189625</v>
      </c>
      <c r="I3" s="5">
        <f t="shared" si="0"/>
        <v>36421.398635793463</v>
      </c>
      <c r="J3" s="5">
        <f t="shared" si="0"/>
        <v>28638.0886218675</v>
      </c>
      <c r="K3" s="5">
        <f t="shared" si="0"/>
        <v>36480.49693545542</v>
      </c>
      <c r="L3" s="5">
        <f t="shared" si="0"/>
        <v>34577.991979089085</v>
      </c>
      <c r="M3" s="5">
        <f t="shared" si="0"/>
        <v>55277.545155907115</v>
      </c>
      <c r="N3" s="5">
        <f t="shared" si="0"/>
        <v>53020.659694801871</v>
      </c>
      <c r="O3" s="5">
        <f t="shared" si="0"/>
        <v>47967.687259408769</v>
      </c>
      <c r="P3" s="5">
        <f t="shared" si="0"/>
        <v>60891.42105936048</v>
      </c>
      <c r="Q3" s="5">
        <f t="shared" si="0"/>
        <v>64380.698997136191</v>
      </c>
      <c r="R3" s="5">
        <f t="shared" si="0"/>
        <v>72439.491562082796</v>
      </c>
      <c r="S3" s="5">
        <f t="shared" si="0"/>
        <v>73790.465138946893</v>
      </c>
      <c r="T3" s="5">
        <f t="shared" si="0"/>
        <v>91205.023370113267</v>
      </c>
      <c r="U3" s="5">
        <f t="shared" si="0"/>
        <v>100545.80145783407</v>
      </c>
      <c r="V3" s="5">
        <f t="shared" si="0"/>
        <v>105422.75868133092</v>
      </c>
      <c r="W3" s="5">
        <f t="shared" si="0"/>
        <v>98086.041363723911</v>
      </c>
      <c r="Z3" s="23"/>
    </row>
    <row r="4" spans="1:28" outlineLevel="1" x14ac:dyDescent="0.25">
      <c r="A4" s="6"/>
      <c r="B4" s="8" t="s">
        <v>30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28" outlineLevel="1" x14ac:dyDescent="0.25">
      <c r="A5" s="6"/>
      <c r="B5" s="8" t="s">
        <v>43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</row>
    <row r="6" spans="1:28" outlineLevel="1" x14ac:dyDescent="0.25">
      <c r="A6" s="6"/>
      <c r="B6" s="8" t="s">
        <v>44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28" outlineLevel="1" x14ac:dyDescent="0.25">
      <c r="A7" s="6"/>
      <c r="B7" s="8" t="s">
        <v>45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</row>
    <row r="8" spans="1:28" outlineLevel="1" x14ac:dyDescent="0.25">
      <c r="A8" s="6"/>
      <c r="B8" s="8" t="s">
        <v>47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spans="1:28" outlineLevel="1" x14ac:dyDescent="0.25"/>
    <row r="10" spans="1:28" outlineLevel="1" x14ac:dyDescent="0.25">
      <c r="B10" s="9" t="s">
        <v>19</v>
      </c>
      <c r="C10" s="14"/>
    </row>
    <row r="11" spans="1:28" outlineLevel="1" x14ac:dyDescent="0.25">
      <c r="B11" s="4" t="s">
        <v>23</v>
      </c>
      <c r="C11" s="5">
        <f t="shared" ref="C11:W20" si="1">C45+C147+C257+C295</f>
        <v>43.479599999999998</v>
      </c>
      <c r="D11" s="5">
        <f t="shared" si="1"/>
        <v>44.668800000000005</v>
      </c>
      <c r="E11" s="5">
        <f t="shared" si="1"/>
        <v>39.717599999999997</v>
      </c>
      <c r="F11" s="5">
        <f t="shared" si="1"/>
        <v>31.163999999999998</v>
      </c>
      <c r="G11" s="5">
        <f t="shared" si="1"/>
        <v>28.8048</v>
      </c>
      <c r="H11" s="5">
        <f t="shared" si="1"/>
        <v>36.161999999999999</v>
      </c>
      <c r="I11" s="5">
        <f t="shared" si="1"/>
        <v>37.267200000000003</v>
      </c>
      <c r="J11" s="5">
        <f t="shared" si="1"/>
        <v>45.651600000000002</v>
      </c>
      <c r="K11" s="5">
        <f t="shared" si="1"/>
        <v>43.819199999999995</v>
      </c>
      <c r="L11" s="5">
        <f t="shared" si="1"/>
        <v>38.474399999999996</v>
      </c>
      <c r="M11" s="5">
        <f t="shared" si="1"/>
        <v>49.670399999999994</v>
      </c>
      <c r="N11" s="5">
        <f t="shared" si="1"/>
        <v>52.400399999999991</v>
      </c>
      <c r="O11" s="5">
        <f t="shared" si="1"/>
        <v>51.69</v>
      </c>
      <c r="P11" s="5">
        <f t="shared" si="1"/>
        <v>54.074999999999996</v>
      </c>
      <c r="Q11" s="5">
        <f t="shared" si="1"/>
        <v>88.97999999999999</v>
      </c>
      <c r="R11" s="5">
        <f t="shared" si="1"/>
        <v>50.107199999999999</v>
      </c>
      <c r="S11" s="5">
        <f t="shared" si="1"/>
        <v>44.905200000000001</v>
      </c>
      <c r="T11" s="5">
        <f t="shared" si="1"/>
        <v>47.73</v>
      </c>
      <c r="U11" s="5">
        <f t="shared" si="1"/>
        <v>46.754999999999995</v>
      </c>
      <c r="V11" s="5">
        <f t="shared" si="1"/>
        <v>32.0976</v>
      </c>
      <c r="W11" s="5">
        <f t="shared" si="1"/>
        <v>51.875999999999998</v>
      </c>
    </row>
    <row r="12" spans="1:28" outlineLevel="1" x14ac:dyDescent="0.25">
      <c r="B12" s="4" t="s">
        <v>24</v>
      </c>
      <c r="C12" s="5">
        <f t="shared" si="1"/>
        <v>1.1856</v>
      </c>
      <c r="D12" s="5">
        <f t="shared" si="1"/>
        <v>2.0951999999999997</v>
      </c>
      <c r="E12" s="5">
        <f t="shared" si="1"/>
        <v>2.8271999999999999</v>
      </c>
      <c r="F12" s="5">
        <f t="shared" si="1"/>
        <v>1.2599999999999998</v>
      </c>
      <c r="G12" s="5">
        <f t="shared" si="1"/>
        <v>1.1628000000000001</v>
      </c>
      <c r="H12" s="5">
        <f t="shared" si="1"/>
        <v>1.5539999999999998</v>
      </c>
      <c r="I12" s="5">
        <f t="shared" si="1"/>
        <v>1.6128</v>
      </c>
      <c r="J12" s="5">
        <f t="shared" si="1"/>
        <v>1.4094</v>
      </c>
      <c r="K12" s="5">
        <f t="shared" si="1"/>
        <v>1.1088</v>
      </c>
      <c r="L12" s="5">
        <f t="shared" si="1"/>
        <v>0.74519999999999997</v>
      </c>
      <c r="M12" s="5">
        <f t="shared" si="1"/>
        <v>0.87359999999999993</v>
      </c>
      <c r="N12" s="5">
        <f t="shared" si="1"/>
        <v>0.78</v>
      </c>
      <c r="O12" s="5">
        <f t="shared" si="1"/>
        <v>1.0649999999999999</v>
      </c>
      <c r="P12" s="5">
        <f t="shared" si="1"/>
        <v>0.40500000000000003</v>
      </c>
      <c r="Q12" s="5">
        <f t="shared" si="1"/>
        <v>0.13500000000000001</v>
      </c>
      <c r="R12" s="5">
        <f t="shared" si="1"/>
        <v>0.13200000000000001</v>
      </c>
      <c r="S12" s="5">
        <f t="shared" si="1"/>
        <v>0.1104</v>
      </c>
      <c r="T12" s="5">
        <f t="shared" si="1"/>
        <v>0.21</v>
      </c>
      <c r="U12" s="5">
        <f t="shared" si="1"/>
        <v>0.105</v>
      </c>
      <c r="V12" s="5">
        <f t="shared" si="1"/>
        <v>0</v>
      </c>
      <c r="W12" s="5">
        <f t="shared" si="1"/>
        <v>3.9600000000000003E-2</v>
      </c>
    </row>
    <row r="13" spans="1:28" outlineLevel="1" x14ac:dyDescent="0.25">
      <c r="B13" s="4" t="s">
        <v>21</v>
      </c>
      <c r="C13" s="5">
        <f t="shared" si="1"/>
        <v>21579.443999999996</v>
      </c>
      <c r="D13" s="5">
        <f t="shared" si="1"/>
        <v>20397.411</v>
      </c>
      <c r="E13" s="5">
        <f t="shared" si="1"/>
        <v>24212.726000000002</v>
      </c>
      <c r="F13" s="5">
        <f t="shared" si="1"/>
        <v>27405.475000000002</v>
      </c>
      <c r="G13" s="5">
        <f t="shared" si="1"/>
        <v>28897.194</v>
      </c>
      <c r="H13" s="5">
        <f t="shared" si="1"/>
        <v>34315.101000000002</v>
      </c>
      <c r="I13" s="5">
        <f t="shared" si="1"/>
        <v>35796.752</v>
      </c>
      <c r="J13" s="5">
        <f t="shared" si="1"/>
        <v>38146.427000000003</v>
      </c>
      <c r="K13" s="5">
        <f t="shared" si="1"/>
        <v>39691.141999999993</v>
      </c>
      <c r="L13" s="5">
        <f t="shared" si="1"/>
        <v>44362.51</v>
      </c>
      <c r="M13" s="5">
        <f t="shared" si="1"/>
        <v>49577.422000000006</v>
      </c>
      <c r="N13" s="5">
        <f t="shared" si="1"/>
        <v>49915.315000000002</v>
      </c>
      <c r="O13" s="5">
        <f t="shared" si="1"/>
        <v>49027.133000000002</v>
      </c>
      <c r="P13" s="5">
        <f t="shared" si="1"/>
        <v>57396.161999999997</v>
      </c>
      <c r="Q13" s="5">
        <f t="shared" si="1"/>
        <v>55760.73799999999</v>
      </c>
      <c r="R13" s="5">
        <f t="shared" si="1"/>
        <v>55729.79</v>
      </c>
      <c r="S13" s="5">
        <f t="shared" si="1"/>
        <v>50538.258999999998</v>
      </c>
      <c r="T13" s="5">
        <f t="shared" si="1"/>
        <v>58004.041000000005</v>
      </c>
      <c r="U13" s="5">
        <f t="shared" si="1"/>
        <v>61942.457000000002</v>
      </c>
      <c r="V13" s="5">
        <f t="shared" si="1"/>
        <v>61517.911</v>
      </c>
      <c r="W13" s="5">
        <f t="shared" si="1"/>
        <v>58721.031000000003</v>
      </c>
    </row>
    <row r="14" spans="1:28" outlineLevel="1" x14ac:dyDescent="0.25">
      <c r="B14" s="4" t="s">
        <v>26</v>
      </c>
      <c r="C14" s="5">
        <f t="shared" si="1"/>
        <v>0</v>
      </c>
      <c r="D14" s="5">
        <f t="shared" si="1"/>
        <v>0</v>
      </c>
      <c r="E14" s="5">
        <f t="shared" si="1"/>
        <v>0</v>
      </c>
      <c r="F14" s="5">
        <f t="shared" si="1"/>
        <v>0</v>
      </c>
      <c r="G14" s="5">
        <f t="shared" si="1"/>
        <v>0</v>
      </c>
      <c r="H14" s="5">
        <f t="shared" si="1"/>
        <v>0</v>
      </c>
      <c r="I14" s="5">
        <f t="shared" si="1"/>
        <v>0</v>
      </c>
      <c r="J14" s="5">
        <f t="shared" si="1"/>
        <v>0</v>
      </c>
      <c r="K14" s="5">
        <f t="shared" si="1"/>
        <v>0</v>
      </c>
      <c r="L14" s="5">
        <f t="shared" si="1"/>
        <v>0</v>
      </c>
      <c r="M14" s="5">
        <f t="shared" si="1"/>
        <v>0</v>
      </c>
      <c r="N14" s="5">
        <f t="shared" si="1"/>
        <v>0</v>
      </c>
      <c r="O14" s="5">
        <f t="shared" si="1"/>
        <v>0</v>
      </c>
      <c r="P14" s="5">
        <f t="shared" si="1"/>
        <v>0</v>
      </c>
      <c r="Q14" s="5">
        <f t="shared" si="1"/>
        <v>0</v>
      </c>
      <c r="R14" s="5">
        <f t="shared" si="1"/>
        <v>0</v>
      </c>
      <c r="S14" s="5">
        <f t="shared" si="1"/>
        <v>0</v>
      </c>
      <c r="T14" s="5">
        <f t="shared" si="1"/>
        <v>0</v>
      </c>
      <c r="U14" s="5">
        <f t="shared" si="1"/>
        <v>0</v>
      </c>
      <c r="V14" s="5">
        <f t="shared" si="1"/>
        <v>0</v>
      </c>
      <c r="W14" s="5">
        <f t="shared" si="1"/>
        <v>0</v>
      </c>
    </row>
    <row r="15" spans="1:28" outlineLevel="1" x14ac:dyDescent="0.25">
      <c r="B15" s="4" t="s">
        <v>25</v>
      </c>
      <c r="C15" s="5">
        <f t="shared" si="1"/>
        <v>10943.166000000001</v>
      </c>
      <c r="D15" s="5">
        <f t="shared" si="1"/>
        <v>13075.552</v>
      </c>
      <c r="E15" s="5">
        <f t="shared" si="1"/>
        <v>12702.412</v>
      </c>
      <c r="F15" s="5">
        <f t="shared" si="1"/>
        <v>13553.596999999998</v>
      </c>
      <c r="G15" s="5">
        <f t="shared" si="1"/>
        <v>14563.63</v>
      </c>
      <c r="H15" s="5">
        <f t="shared" si="1"/>
        <v>13976.285</v>
      </c>
      <c r="I15" s="5">
        <f t="shared" si="1"/>
        <v>16917.23</v>
      </c>
      <c r="J15" s="5">
        <f t="shared" si="1"/>
        <v>18718.006999999998</v>
      </c>
      <c r="K15" s="5">
        <f t="shared" si="1"/>
        <v>20160.495000000003</v>
      </c>
      <c r="L15" s="5">
        <f t="shared" si="1"/>
        <v>22877.333999999999</v>
      </c>
      <c r="M15" s="5">
        <f t="shared" si="1"/>
        <v>25668.453000000001</v>
      </c>
      <c r="N15" s="5">
        <f t="shared" si="1"/>
        <v>20879.707000000002</v>
      </c>
      <c r="O15" s="5">
        <f t="shared" si="1"/>
        <v>25376.281000000003</v>
      </c>
      <c r="P15" s="5">
        <f t="shared" si="1"/>
        <v>27850.055</v>
      </c>
      <c r="Q15" s="5">
        <f t="shared" si="1"/>
        <v>25501.947</v>
      </c>
      <c r="R15" s="5">
        <f t="shared" si="1"/>
        <v>29376.701999999997</v>
      </c>
      <c r="S15" s="5">
        <f t="shared" si="1"/>
        <v>30444.595000000001</v>
      </c>
      <c r="T15" s="5">
        <f t="shared" si="1"/>
        <v>30938.483999999997</v>
      </c>
      <c r="U15" s="5">
        <f t="shared" si="1"/>
        <v>30218.412</v>
      </c>
      <c r="V15" s="5">
        <f t="shared" si="1"/>
        <v>30317.97</v>
      </c>
      <c r="W15" s="5">
        <f t="shared" si="1"/>
        <v>27209.573</v>
      </c>
    </row>
    <row r="16" spans="1:28" outlineLevel="1" x14ac:dyDescent="0.25">
      <c r="B16" s="4" t="s">
        <v>0</v>
      </c>
      <c r="C16" s="5">
        <f t="shared" si="1"/>
        <v>0</v>
      </c>
      <c r="D16" s="5">
        <f t="shared" si="1"/>
        <v>0</v>
      </c>
      <c r="E16" s="5">
        <f t="shared" si="1"/>
        <v>0</v>
      </c>
      <c r="F16" s="5">
        <f t="shared" si="1"/>
        <v>0</v>
      </c>
      <c r="G16" s="5">
        <f t="shared" si="1"/>
        <v>0</v>
      </c>
      <c r="H16" s="5">
        <f t="shared" si="1"/>
        <v>0</v>
      </c>
      <c r="I16" s="5">
        <f t="shared" si="1"/>
        <v>0</v>
      </c>
      <c r="J16" s="5">
        <f t="shared" si="1"/>
        <v>0</v>
      </c>
      <c r="K16" s="5">
        <f t="shared" si="1"/>
        <v>0</v>
      </c>
      <c r="L16" s="5">
        <f t="shared" si="1"/>
        <v>0</v>
      </c>
      <c r="M16" s="5">
        <f t="shared" si="1"/>
        <v>0</v>
      </c>
      <c r="N16" s="5">
        <f t="shared" si="1"/>
        <v>1547.3929999999998</v>
      </c>
      <c r="O16" s="5">
        <f t="shared" si="1"/>
        <v>1699.799</v>
      </c>
      <c r="P16" s="5">
        <f t="shared" si="1"/>
        <v>1833.6109999999999</v>
      </c>
      <c r="Q16" s="5">
        <f t="shared" si="1"/>
        <v>1880.567</v>
      </c>
      <c r="R16" s="5">
        <f t="shared" si="1"/>
        <v>0</v>
      </c>
      <c r="S16" s="5">
        <f t="shared" si="1"/>
        <v>0</v>
      </c>
      <c r="T16" s="5">
        <f t="shared" si="1"/>
        <v>0</v>
      </c>
      <c r="U16" s="5">
        <f t="shared" si="1"/>
        <v>0</v>
      </c>
      <c r="V16" s="5">
        <f t="shared" si="1"/>
        <v>0</v>
      </c>
      <c r="W16" s="5">
        <f t="shared" si="1"/>
        <v>0</v>
      </c>
    </row>
    <row r="17" spans="2:23" outlineLevel="1" x14ac:dyDescent="0.25">
      <c r="B17" s="4" t="s">
        <v>27</v>
      </c>
      <c r="C17" s="5">
        <f t="shared" si="1"/>
        <v>0</v>
      </c>
      <c r="D17" s="5">
        <f t="shared" si="1"/>
        <v>0</v>
      </c>
      <c r="E17" s="5">
        <f t="shared" si="1"/>
        <v>0</v>
      </c>
      <c r="F17" s="5">
        <f t="shared" si="1"/>
        <v>0</v>
      </c>
      <c r="G17" s="5">
        <f t="shared" si="1"/>
        <v>0</v>
      </c>
      <c r="H17" s="5">
        <f t="shared" si="1"/>
        <v>0</v>
      </c>
      <c r="I17" s="5">
        <f t="shared" si="1"/>
        <v>0</v>
      </c>
      <c r="J17" s="5">
        <f t="shared" si="1"/>
        <v>0</v>
      </c>
      <c r="K17" s="5">
        <f t="shared" si="1"/>
        <v>0</v>
      </c>
      <c r="L17" s="5">
        <f t="shared" si="1"/>
        <v>0</v>
      </c>
      <c r="M17" s="5">
        <f t="shared" si="1"/>
        <v>0</v>
      </c>
      <c r="N17" s="5">
        <f t="shared" si="1"/>
        <v>0</v>
      </c>
      <c r="O17" s="5">
        <f t="shared" si="1"/>
        <v>0</v>
      </c>
      <c r="P17" s="5">
        <f t="shared" si="1"/>
        <v>0</v>
      </c>
      <c r="Q17" s="5">
        <f t="shared" si="1"/>
        <v>0</v>
      </c>
      <c r="R17" s="5">
        <f t="shared" si="1"/>
        <v>0</v>
      </c>
      <c r="S17" s="5">
        <f t="shared" si="1"/>
        <v>0</v>
      </c>
      <c r="T17" s="5">
        <f t="shared" si="1"/>
        <v>0</v>
      </c>
      <c r="U17" s="5">
        <f t="shared" si="1"/>
        <v>0</v>
      </c>
      <c r="V17" s="5">
        <f t="shared" si="1"/>
        <v>0</v>
      </c>
      <c r="W17" s="5">
        <f t="shared" si="1"/>
        <v>0</v>
      </c>
    </row>
    <row r="18" spans="2:23" outlineLevel="1" x14ac:dyDescent="0.25">
      <c r="B18" s="4" t="s">
        <v>28</v>
      </c>
      <c r="C18" s="5">
        <f t="shared" si="1"/>
        <v>0.78200000000000003</v>
      </c>
      <c r="D18" s="5">
        <f t="shared" si="1"/>
        <v>1.03</v>
      </c>
      <c r="E18" s="5">
        <f t="shared" si="1"/>
        <v>1.284</v>
      </c>
      <c r="F18" s="5">
        <f t="shared" si="1"/>
        <v>1.7170000000000001</v>
      </c>
      <c r="G18" s="5">
        <f t="shared" si="1"/>
        <v>1.766</v>
      </c>
      <c r="H18" s="5">
        <f t="shared" si="1"/>
        <v>2.6020000000000003</v>
      </c>
      <c r="I18" s="5">
        <f t="shared" si="1"/>
        <v>4.49</v>
      </c>
      <c r="J18" s="5">
        <f t="shared" si="1"/>
        <v>4.4359999999999999</v>
      </c>
      <c r="K18" s="5">
        <f t="shared" si="1"/>
        <v>4.9030000000000005</v>
      </c>
      <c r="L18" s="5">
        <f t="shared" si="1"/>
        <v>3.8310000000000004</v>
      </c>
      <c r="M18" s="5">
        <f t="shared" si="1"/>
        <v>4.9630000000000001</v>
      </c>
      <c r="N18" s="5">
        <f t="shared" si="1"/>
        <v>5.8100000000000005</v>
      </c>
      <c r="O18" s="5">
        <f t="shared" si="1"/>
        <v>3.097</v>
      </c>
      <c r="P18" s="5">
        <f t="shared" si="1"/>
        <v>3.6139999999999999</v>
      </c>
      <c r="Q18" s="5">
        <f t="shared" si="1"/>
        <v>3.5409999999999999</v>
      </c>
      <c r="R18" s="5">
        <f t="shared" si="1"/>
        <v>2.8739999999999997</v>
      </c>
      <c r="S18" s="5">
        <f t="shared" si="1"/>
        <v>3.1319999999999997</v>
      </c>
      <c r="T18" s="5">
        <f t="shared" si="1"/>
        <v>2.758</v>
      </c>
      <c r="U18" s="5">
        <f t="shared" si="1"/>
        <v>2.9969999999999999</v>
      </c>
      <c r="V18" s="5">
        <f t="shared" si="1"/>
        <v>2.2720000000000002</v>
      </c>
      <c r="W18" s="5">
        <f t="shared" si="1"/>
        <v>1.0740000000000001</v>
      </c>
    </row>
    <row r="19" spans="2:23" outlineLevel="1" x14ac:dyDescent="0.25">
      <c r="B19" s="4" t="s">
        <v>22</v>
      </c>
      <c r="C19" s="5">
        <f t="shared" si="1"/>
        <v>0</v>
      </c>
      <c r="D19" s="5">
        <f t="shared" si="1"/>
        <v>0</v>
      </c>
      <c r="E19" s="5">
        <f t="shared" si="1"/>
        <v>0</v>
      </c>
      <c r="F19" s="5">
        <f t="shared" si="1"/>
        <v>0</v>
      </c>
      <c r="G19" s="5">
        <f t="shared" si="1"/>
        <v>0</v>
      </c>
      <c r="H19" s="5">
        <f t="shared" si="1"/>
        <v>0</v>
      </c>
      <c r="I19" s="5">
        <f t="shared" si="1"/>
        <v>0</v>
      </c>
      <c r="J19" s="5">
        <f t="shared" si="1"/>
        <v>0</v>
      </c>
      <c r="K19" s="5">
        <f t="shared" si="1"/>
        <v>0</v>
      </c>
      <c r="L19" s="5">
        <f t="shared" si="1"/>
        <v>0</v>
      </c>
      <c r="M19" s="5">
        <f t="shared" si="1"/>
        <v>0</v>
      </c>
      <c r="N19" s="5">
        <f t="shared" si="1"/>
        <v>0</v>
      </c>
      <c r="O19" s="5">
        <f t="shared" si="1"/>
        <v>0</v>
      </c>
      <c r="P19" s="5">
        <f t="shared" si="1"/>
        <v>0</v>
      </c>
      <c r="Q19" s="5">
        <f t="shared" si="1"/>
        <v>0</v>
      </c>
      <c r="R19" s="5">
        <f t="shared" si="1"/>
        <v>0</v>
      </c>
      <c r="S19" s="5">
        <f t="shared" si="1"/>
        <v>0</v>
      </c>
      <c r="T19" s="5">
        <f t="shared" si="1"/>
        <v>0</v>
      </c>
      <c r="U19" s="5">
        <f t="shared" si="1"/>
        <v>0</v>
      </c>
      <c r="V19" s="5">
        <f t="shared" si="1"/>
        <v>0</v>
      </c>
      <c r="W19" s="5">
        <f t="shared" si="1"/>
        <v>0</v>
      </c>
    </row>
    <row r="20" spans="2:23" outlineLevel="1" x14ac:dyDescent="0.25">
      <c r="B20" s="4" t="s">
        <v>1</v>
      </c>
      <c r="C20" s="5">
        <f t="shared" si="1"/>
        <v>237.10899999999998</v>
      </c>
      <c r="D20" s="5">
        <f t="shared" si="1"/>
        <v>275.67700000000002</v>
      </c>
      <c r="E20" s="5">
        <f t="shared" si="1"/>
        <v>155.453</v>
      </c>
      <c r="F20" s="5">
        <f t="shared" si="1"/>
        <v>107.084</v>
      </c>
      <c r="G20" s="5">
        <f t="shared" si="1"/>
        <v>119.31700000000001</v>
      </c>
      <c r="H20" s="5">
        <f t="shared" si="1"/>
        <v>50.960999999999999</v>
      </c>
      <c r="I20" s="5">
        <f t="shared" si="1"/>
        <v>78.123999999999995</v>
      </c>
      <c r="J20" s="5">
        <f t="shared" si="1"/>
        <v>80.495999999999995</v>
      </c>
      <c r="K20" s="5">
        <f t="shared" si="1"/>
        <v>87.781999999999996</v>
      </c>
      <c r="L20" s="5">
        <f t="shared" si="1"/>
        <v>89.74</v>
      </c>
      <c r="M20" s="5">
        <f t="shared" si="1"/>
        <v>81.12700000000001</v>
      </c>
      <c r="N20" s="5">
        <f t="shared" si="1"/>
        <v>75.531000000000006</v>
      </c>
      <c r="O20" s="5">
        <f t="shared" si="1"/>
        <v>104.68900000000001</v>
      </c>
      <c r="P20" s="5">
        <f t="shared" si="1"/>
        <v>77.471999999999994</v>
      </c>
      <c r="Q20" s="5">
        <f t="shared" si="1"/>
        <v>100.33</v>
      </c>
      <c r="R20" s="5">
        <f t="shared" si="1"/>
        <v>101.70099999999999</v>
      </c>
      <c r="S20" s="5">
        <f t="shared" si="1"/>
        <v>79.944000000000003</v>
      </c>
      <c r="T20" s="5">
        <f t="shared" si="1"/>
        <v>70.575000000000003</v>
      </c>
      <c r="U20" s="5">
        <f t="shared" si="1"/>
        <v>76.7</v>
      </c>
      <c r="V20" s="5">
        <f t="shared" si="1"/>
        <v>84.67</v>
      </c>
      <c r="W20" s="5">
        <f t="shared" si="1"/>
        <v>53.335999999999999</v>
      </c>
    </row>
    <row r="21" spans="2:23" outlineLevel="1" x14ac:dyDescent="0.25">
      <c r="B21" s="16" t="s">
        <v>13</v>
      </c>
      <c r="C21" s="21">
        <f t="shared" ref="C21:W21" si="2">SUM(C11:C20)</f>
        <v>32805.166199999992</v>
      </c>
      <c r="D21" s="21">
        <f t="shared" si="2"/>
        <v>33796.434000000001</v>
      </c>
      <c r="E21" s="21">
        <f t="shared" si="2"/>
        <v>37114.419800000003</v>
      </c>
      <c r="F21" s="21">
        <f t="shared" si="2"/>
        <v>41100.296999999999</v>
      </c>
      <c r="G21" s="21">
        <f t="shared" si="2"/>
        <v>43611.874600000003</v>
      </c>
      <c r="H21" s="21">
        <f t="shared" si="2"/>
        <v>48382.665000000001</v>
      </c>
      <c r="I21" s="21">
        <f t="shared" si="2"/>
        <v>52835.475999999995</v>
      </c>
      <c r="J21" s="21">
        <f t="shared" si="2"/>
        <v>56996.427000000003</v>
      </c>
      <c r="K21" s="21">
        <f t="shared" si="2"/>
        <v>59989.249999999993</v>
      </c>
      <c r="L21" s="21">
        <f t="shared" si="2"/>
        <v>67372.634600000005</v>
      </c>
      <c r="M21" s="21">
        <f t="shared" si="2"/>
        <v>75382.509000000005</v>
      </c>
      <c r="N21" s="21">
        <f t="shared" si="2"/>
        <v>72476.936400000006</v>
      </c>
      <c r="O21" s="21">
        <f t="shared" si="2"/>
        <v>76263.753999999986</v>
      </c>
      <c r="P21" s="21">
        <f t="shared" si="2"/>
        <v>87215.394</v>
      </c>
      <c r="Q21" s="21">
        <f t="shared" si="2"/>
        <v>83336.237999999983</v>
      </c>
      <c r="R21" s="21">
        <f t="shared" si="2"/>
        <v>85261.306200000006</v>
      </c>
      <c r="S21" s="21">
        <f t="shared" si="2"/>
        <v>81110.945600000006</v>
      </c>
      <c r="T21" s="21">
        <f t="shared" si="2"/>
        <v>89063.797999999995</v>
      </c>
      <c r="U21" s="21">
        <f t="shared" si="2"/>
        <v>92287.426000000007</v>
      </c>
      <c r="V21" s="21">
        <f t="shared" si="2"/>
        <v>91954.920599999998</v>
      </c>
      <c r="W21" s="21">
        <f t="shared" si="2"/>
        <v>86036.929599999989</v>
      </c>
    </row>
    <row r="22" spans="2:23" outlineLevel="1" x14ac:dyDescent="0.25">
      <c r="B22" s="29" t="s">
        <v>46</v>
      </c>
      <c r="C22" s="28">
        <f>IFERROR(C21/C3/1000,0)</f>
        <v>1.1486625957481855E-3</v>
      </c>
      <c r="D22" s="28">
        <f t="shared" ref="D22:W22" si="3">IFERROR(D21/D3/1000,0)</f>
        <v>1.417165543824228E-3</v>
      </c>
      <c r="E22" s="28">
        <f t="shared" si="3"/>
        <v>1.543435084364198E-3</v>
      </c>
      <c r="F22" s="28">
        <f t="shared" si="3"/>
        <v>1.8080388059693324E-3</v>
      </c>
      <c r="G22" s="28">
        <f t="shared" si="3"/>
        <v>1.9013170022401989E-3</v>
      </c>
      <c r="H22" s="28">
        <f t="shared" si="3"/>
        <v>1.335665374120444E-3</v>
      </c>
      <c r="I22" s="28">
        <f t="shared" si="3"/>
        <v>1.4506712531373095E-3</v>
      </c>
      <c r="J22" s="28">
        <f t="shared" si="3"/>
        <v>1.9902315322985142E-3</v>
      </c>
      <c r="K22" s="28">
        <f t="shared" si="3"/>
        <v>1.6444197595810819E-3</v>
      </c>
      <c r="L22" s="28">
        <f t="shared" si="3"/>
        <v>1.9484253059212739E-3</v>
      </c>
      <c r="M22" s="28">
        <f t="shared" si="3"/>
        <v>1.363709419211508E-3</v>
      </c>
      <c r="N22" s="28">
        <f t="shared" si="3"/>
        <v>1.3669565187832929E-3</v>
      </c>
      <c r="O22" s="28">
        <f t="shared" si="3"/>
        <v>1.5898984995371232E-3</v>
      </c>
      <c r="P22" s="28">
        <f t="shared" si="3"/>
        <v>1.4323100443817429E-3</v>
      </c>
      <c r="Q22" s="28">
        <f t="shared" si="3"/>
        <v>1.294428909566623E-3</v>
      </c>
      <c r="R22" s="28">
        <f t="shared" si="3"/>
        <v>1.177000340027629E-3</v>
      </c>
      <c r="S22" s="28">
        <f t="shared" si="3"/>
        <v>1.0992063195057614E-3</v>
      </c>
      <c r="T22" s="28">
        <f t="shared" si="3"/>
        <v>9.7652294477877492E-4</v>
      </c>
      <c r="U22" s="28">
        <f t="shared" si="3"/>
        <v>9.1786454194909997E-4</v>
      </c>
      <c r="V22" s="28">
        <f t="shared" si="3"/>
        <v>8.7224923489204892E-4</v>
      </c>
      <c r="W22" s="28">
        <f t="shared" si="3"/>
        <v>8.7715773216860433E-4</v>
      </c>
    </row>
    <row r="23" spans="2:23" outlineLevel="1" x14ac:dyDescent="0.25"/>
    <row r="24" spans="2:23" outlineLevel="1" x14ac:dyDescent="0.25">
      <c r="B24" s="4" t="s">
        <v>23</v>
      </c>
      <c r="C24" s="12">
        <f t="shared" ref="C24:W24" si="4">IFERROR(C11/C21,0)</f>
        <v>1.3253888041573161E-3</v>
      </c>
      <c r="D24" s="12">
        <f t="shared" si="4"/>
        <v>1.3217015736038899E-3</v>
      </c>
      <c r="E24" s="12">
        <f t="shared" si="4"/>
        <v>1.0701393208900438E-3</v>
      </c>
      <c r="F24" s="12">
        <f t="shared" si="4"/>
        <v>7.582426959104456E-4</v>
      </c>
      <c r="G24" s="12">
        <f t="shared" si="4"/>
        <v>6.6048066642840429E-4</v>
      </c>
      <c r="H24" s="12">
        <f t="shared" si="4"/>
        <v>7.4741645587319335E-4</v>
      </c>
      <c r="I24" s="12">
        <f t="shared" si="4"/>
        <v>7.0534426528115327E-4</v>
      </c>
      <c r="J24" s="12">
        <f t="shared" si="4"/>
        <v>8.0095547041922474E-4</v>
      </c>
      <c r="K24" s="12">
        <f t="shared" si="4"/>
        <v>7.3045087244798029E-4</v>
      </c>
      <c r="L24" s="12">
        <f t="shared" si="4"/>
        <v>5.7106865760003973E-4</v>
      </c>
      <c r="M24" s="12">
        <f t="shared" si="4"/>
        <v>6.5891147242127471E-4</v>
      </c>
      <c r="N24" s="12">
        <f t="shared" si="4"/>
        <v>7.229941358282907E-4</v>
      </c>
      <c r="O24" s="12">
        <f t="shared" si="4"/>
        <v>6.777793812772449E-4</v>
      </c>
      <c r="P24" s="12">
        <f t="shared" si="4"/>
        <v>6.2001669109010727E-4</v>
      </c>
      <c r="Q24" s="12">
        <f t="shared" si="4"/>
        <v>1.06772278345466E-3</v>
      </c>
      <c r="R24" s="12">
        <f t="shared" si="4"/>
        <v>5.8768980013585576E-4</v>
      </c>
      <c r="S24" s="12">
        <f t="shared" si="4"/>
        <v>5.5362688312685625E-4</v>
      </c>
      <c r="T24" s="12">
        <f t="shared" si="4"/>
        <v>5.3590797913199257E-4</v>
      </c>
      <c r="U24" s="12">
        <f t="shared" si="4"/>
        <v>5.0662373008431277E-4</v>
      </c>
      <c r="V24" s="12">
        <f t="shared" si="4"/>
        <v>3.4905799266167817E-4</v>
      </c>
      <c r="W24" s="12">
        <f t="shared" si="4"/>
        <v>6.0295038701613549E-4</v>
      </c>
    </row>
    <row r="25" spans="2:23" outlineLevel="1" x14ac:dyDescent="0.25">
      <c r="B25" s="4" t="s">
        <v>24</v>
      </c>
      <c r="C25" s="12">
        <f t="shared" ref="C25:W25" si="5">IFERROR(C12/C21,0)</f>
        <v>3.614064909081303E-5</v>
      </c>
      <c r="D25" s="12">
        <f t="shared" si="5"/>
        <v>6.1994706305404872E-5</v>
      </c>
      <c r="E25" s="12">
        <f t="shared" si="5"/>
        <v>7.6175244426156962E-5</v>
      </c>
      <c r="F25" s="12">
        <f t="shared" si="5"/>
        <v>3.0656712772659524E-5</v>
      </c>
      <c r="G25" s="12">
        <f t="shared" si="5"/>
        <v>2.6662463163186294E-5</v>
      </c>
      <c r="H25" s="12">
        <f t="shared" si="5"/>
        <v>3.2118941773877064E-5</v>
      </c>
      <c r="I25" s="12">
        <f t="shared" si="5"/>
        <v>3.0524945019895347E-5</v>
      </c>
      <c r="J25" s="12">
        <f t="shared" si="5"/>
        <v>2.4727865836221627E-5</v>
      </c>
      <c r="K25" s="12">
        <f t="shared" si="5"/>
        <v>1.8483311593327142E-5</v>
      </c>
      <c r="L25" s="12">
        <f t="shared" si="5"/>
        <v>1.1060870699570355E-5</v>
      </c>
      <c r="M25" s="12">
        <f t="shared" si="5"/>
        <v>1.1588895243590258E-5</v>
      </c>
      <c r="N25" s="12">
        <f t="shared" si="5"/>
        <v>1.0762044296342525E-5</v>
      </c>
      <c r="O25" s="12">
        <f t="shared" si="5"/>
        <v>1.3964694158643176E-5</v>
      </c>
      <c r="P25" s="12">
        <f t="shared" si="5"/>
        <v>4.6436756336845764E-6</v>
      </c>
      <c r="Q25" s="12">
        <f t="shared" si="5"/>
        <v>1.6199435352481358E-6</v>
      </c>
      <c r="R25" s="12">
        <f t="shared" si="5"/>
        <v>1.5481817706424019E-6</v>
      </c>
      <c r="S25" s="12">
        <f t="shared" si="5"/>
        <v>1.3610986677980485E-6</v>
      </c>
      <c r="T25" s="12">
        <f t="shared" si="5"/>
        <v>2.357860373302293E-6</v>
      </c>
      <c r="U25" s="12">
        <f t="shared" si="5"/>
        <v>1.1377497948637118E-6</v>
      </c>
      <c r="V25" s="12">
        <f t="shared" si="5"/>
        <v>0</v>
      </c>
      <c r="W25" s="12">
        <f t="shared" si="5"/>
        <v>4.6026747100468363E-7</v>
      </c>
    </row>
    <row r="26" spans="2:23" outlineLevel="1" x14ac:dyDescent="0.25">
      <c r="B26" s="4" t="s">
        <v>21</v>
      </c>
      <c r="C26" s="12">
        <f t="shared" ref="C26:W26" si="6">IFERROR(C13/C21,0)</f>
        <v>0.65780626955031252</v>
      </c>
      <c r="D26" s="12">
        <f t="shared" si="6"/>
        <v>0.60353737320333856</v>
      </c>
      <c r="E26" s="12">
        <f t="shared" si="6"/>
        <v>0.65238056072211592</v>
      </c>
      <c r="F26" s="12">
        <f t="shared" si="6"/>
        <v>0.66679505989944554</v>
      </c>
      <c r="G26" s="12">
        <f t="shared" si="6"/>
        <v>0.66259921787448228</v>
      </c>
      <c r="H26" s="12">
        <f t="shared" si="6"/>
        <v>0.70924371363173155</v>
      </c>
      <c r="I26" s="12">
        <f t="shared" si="6"/>
        <v>0.67751357061683337</v>
      </c>
      <c r="J26" s="12">
        <f t="shared" si="6"/>
        <v>0.66927751453613049</v>
      </c>
      <c r="K26" s="12">
        <f t="shared" si="6"/>
        <v>0.6616375767324979</v>
      </c>
      <c r="L26" s="12">
        <f t="shared" si="6"/>
        <v>0.65846482423295349</v>
      </c>
      <c r="M26" s="12">
        <f t="shared" si="6"/>
        <v>0.65767805632471055</v>
      </c>
      <c r="N26" s="12">
        <f t="shared" si="6"/>
        <v>0.68870619371268016</v>
      </c>
      <c r="O26" s="12">
        <f t="shared" si="6"/>
        <v>0.6428628336339175</v>
      </c>
      <c r="P26" s="12">
        <f t="shared" si="6"/>
        <v>0.65809668875657423</v>
      </c>
      <c r="Q26" s="12">
        <f t="shared" si="6"/>
        <v>0.6691055336575189</v>
      </c>
      <c r="R26" s="12">
        <f t="shared" si="6"/>
        <v>0.65363518908885776</v>
      </c>
      <c r="S26" s="12">
        <f t="shared" si="6"/>
        <v>0.62307569744323132</v>
      </c>
      <c r="T26" s="12">
        <f t="shared" si="6"/>
        <v>0.65126395126334058</v>
      </c>
      <c r="U26" s="12">
        <f t="shared" si="6"/>
        <v>0.67119064519146954</v>
      </c>
      <c r="V26" s="12">
        <f t="shared" si="6"/>
        <v>0.66900075165743766</v>
      </c>
      <c r="W26" s="12">
        <f t="shared" si="6"/>
        <v>0.68250960689791995</v>
      </c>
    </row>
    <row r="27" spans="2:23" outlineLevel="1" x14ac:dyDescent="0.25">
      <c r="B27" s="4" t="s">
        <v>26</v>
      </c>
      <c r="C27" s="12">
        <f t="shared" ref="C27:W27" si="7">IFERROR(C14/C21,0)</f>
        <v>0</v>
      </c>
      <c r="D27" s="12">
        <f t="shared" si="7"/>
        <v>0</v>
      </c>
      <c r="E27" s="12">
        <f t="shared" si="7"/>
        <v>0</v>
      </c>
      <c r="F27" s="12">
        <f t="shared" si="7"/>
        <v>0</v>
      </c>
      <c r="G27" s="12">
        <f t="shared" si="7"/>
        <v>0</v>
      </c>
      <c r="H27" s="12">
        <f t="shared" si="7"/>
        <v>0</v>
      </c>
      <c r="I27" s="12">
        <f t="shared" si="7"/>
        <v>0</v>
      </c>
      <c r="J27" s="12">
        <f t="shared" si="7"/>
        <v>0</v>
      </c>
      <c r="K27" s="12">
        <f t="shared" si="7"/>
        <v>0</v>
      </c>
      <c r="L27" s="12">
        <f t="shared" si="7"/>
        <v>0</v>
      </c>
      <c r="M27" s="12">
        <f t="shared" si="7"/>
        <v>0</v>
      </c>
      <c r="N27" s="12">
        <f t="shared" si="7"/>
        <v>0</v>
      </c>
      <c r="O27" s="12">
        <f t="shared" si="7"/>
        <v>0</v>
      </c>
      <c r="P27" s="12">
        <f t="shared" si="7"/>
        <v>0</v>
      </c>
      <c r="Q27" s="12">
        <f t="shared" si="7"/>
        <v>0</v>
      </c>
      <c r="R27" s="12">
        <f t="shared" si="7"/>
        <v>0</v>
      </c>
      <c r="S27" s="12">
        <f t="shared" si="7"/>
        <v>0</v>
      </c>
      <c r="T27" s="12">
        <f t="shared" si="7"/>
        <v>0</v>
      </c>
      <c r="U27" s="12">
        <f t="shared" si="7"/>
        <v>0</v>
      </c>
      <c r="V27" s="12">
        <f t="shared" si="7"/>
        <v>0</v>
      </c>
      <c r="W27" s="12">
        <f t="shared" si="7"/>
        <v>0</v>
      </c>
    </row>
    <row r="28" spans="2:23" outlineLevel="1" x14ac:dyDescent="0.25">
      <c r="B28" s="4" t="s">
        <v>25</v>
      </c>
      <c r="C28" s="12">
        <f t="shared" ref="C28:W28" si="8">IFERROR(C15/C21,0)</f>
        <v>0.3335805687824866</v>
      </c>
      <c r="D28" s="12">
        <f t="shared" si="8"/>
        <v>0.38689146908221145</v>
      </c>
      <c r="E28" s="12">
        <f t="shared" si="8"/>
        <v>0.34225004913049994</v>
      </c>
      <c r="F28" s="12">
        <f t="shared" si="8"/>
        <v>0.3297688335439522</v>
      </c>
      <c r="G28" s="12">
        <f t="shared" si="8"/>
        <v>0.33393726212355929</v>
      </c>
      <c r="H28" s="12">
        <f t="shared" si="8"/>
        <v>0.28886968090740761</v>
      </c>
      <c r="I28" s="12">
        <f t="shared" si="8"/>
        <v>0.32018695166103928</v>
      </c>
      <c r="J28" s="12">
        <f t="shared" si="8"/>
        <v>0.32840667363236642</v>
      </c>
      <c r="K28" s="12">
        <f t="shared" si="8"/>
        <v>0.33606846226615611</v>
      </c>
      <c r="L28" s="12">
        <f t="shared" si="8"/>
        <v>0.33956418857338255</v>
      </c>
      <c r="M28" s="12">
        <f t="shared" si="8"/>
        <v>0.34050940119278861</v>
      </c>
      <c r="N28" s="12">
        <f t="shared" si="8"/>
        <v>0.28808760465211936</v>
      </c>
      <c r="O28" s="12">
        <f t="shared" si="8"/>
        <v>0.3327436648345426</v>
      </c>
      <c r="P28" s="12">
        <f t="shared" si="8"/>
        <v>0.3193249920994452</v>
      </c>
      <c r="Q28" s="12">
        <f t="shared" si="8"/>
        <v>0.30601269762141176</v>
      </c>
      <c r="R28" s="12">
        <f t="shared" si="8"/>
        <v>0.34454904937874381</v>
      </c>
      <c r="S28" s="12">
        <f t="shared" si="8"/>
        <v>0.3753450878274559</v>
      </c>
      <c r="T28" s="12">
        <f t="shared" si="8"/>
        <v>0.34737440682689052</v>
      </c>
      <c r="U28" s="12">
        <f t="shared" si="8"/>
        <v>0.32743801956292506</v>
      </c>
      <c r="V28" s="12">
        <f t="shared" si="8"/>
        <v>0.32970470532927632</v>
      </c>
      <c r="W28" s="12">
        <f t="shared" si="8"/>
        <v>0.31625457959159903</v>
      </c>
    </row>
    <row r="29" spans="2:23" outlineLevel="1" x14ac:dyDescent="0.25">
      <c r="B29" s="4" t="s">
        <v>0</v>
      </c>
      <c r="C29" s="12">
        <f t="shared" ref="C29:W29" si="9">IFERROR(C16/C21,0)</f>
        <v>0</v>
      </c>
      <c r="D29" s="12">
        <f t="shared" si="9"/>
        <v>0</v>
      </c>
      <c r="E29" s="12">
        <f t="shared" si="9"/>
        <v>0</v>
      </c>
      <c r="F29" s="12">
        <f t="shared" si="9"/>
        <v>0</v>
      </c>
      <c r="G29" s="12">
        <f t="shared" si="9"/>
        <v>0</v>
      </c>
      <c r="H29" s="12">
        <f t="shared" si="9"/>
        <v>0</v>
      </c>
      <c r="I29" s="12">
        <f t="shared" si="9"/>
        <v>0</v>
      </c>
      <c r="J29" s="12">
        <f t="shared" si="9"/>
        <v>0</v>
      </c>
      <c r="K29" s="12">
        <f t="shared" si="9"/>
        <v>0</v>
      </c>
      <c r="L29" s="12">
        <f t="shared" si="9"/>
        <v>0</v>
      </c>
      <c r="M29" s="12">
        <f t="shared" si="9"/>
        <v>0</v>
      </c>
      <c r="N29" s="12">
        <f t="shared" si="9"/>
        <v>2.1350143602372241E-2</v>
      </c>
      <c r="O29" s="12">
        <f t="shared" si="9"/>
        <v>2.2288425508138511E-2</v>
      </c>
      <c r="P29" s="12">
        <f t="shared" si="9"/>
        <v>2.1023937586064221E-2</v>
      </c>
      <c r="Q29" s="12">
        <f t="shared" si="9"/>
        <v>2.2566017438896156E-2</v>
      </c>
      <c r="R29" s="12">
        <f t="shared" si="9"/>
        <v>0</v>
      </c>
      <c r="S29" s="12">
        <f t="shared" si="9"/>
        <v>0</v>
      </c>
      <c r="T29" s="12">
        <f t="shared" si="9"/>
        <v>0</v>
      </c>
      <c r="U29" s="12">
        <f t="shared" si="9"/>
        <v>0</v>
      </c>
      <c r="V29" s="12">
        <f t="shared" si="9"/>
        <v>0</v>
      </c>
      <c r="W29" s="12">
        <f t="shared" si="9"/>
        <v>0</v>
      </c>
    </row>
    <row r="30" spans="2:23" outlineLevel="1" x14ac:dyDescent="0.25">
      <c r="B30" s="4" t="s">
        <v>27</v>
      </c>
      <c r="C30" s="12">
        <f t="shared" ref="C30:W30" si="10">IFERROR(C17/C21,0)</f>
        <v>0</v>
      </c>
      <c r="D30" s="12">
        <f t="shared" si="10"/>
        <v>0</v>
      </c>
      <c r="E30" s="12">
        <f t="shared" si="10"/>
        <v>0</v>
      </c>
      <c r="F30" s="12">
        <f t="shared" si="10"/>
        <v>0</v>
      </c>
      <c r="G30" s="12">
        <f t="shared" si="10"/>
        <v>0</v>
      </c>
      <c r="H30" s="12">
        <f t="shared" si="10"/>
        <v>0</v>
      </c>
      <c r="I30" s="12">
        <f t="shared" si="10"/>
        <v>0</v>
      </c>
      <c r="J30" s="12">
        <f t="shared" si="10"/>
        <v>0</v>
      </c>
      <c r="K30" s="12">
        <f t="shared" si="10"/>
        <v>0</v>
      </c>
      <c r="L30" s="12">
        <f t="shared" si="10"/>
        <v>0</v>
      </c>
      <c r="M30" s="12">
        <f t="shared" si="10"/>
        <v>0</v>
      </c>
      <c r="N30" s="12">
        <f t="shared" si="10"/>
        <v>0</v>
      </c>
      <c r="O30" s="12">
        <f t="shared" si="10"/>
        <v>0</v>
      </c>
      <c r="P30" s="12">
        <f t="shared" si="10"/>
        <v>0</v>
      </c>
      <c r="Q30" s="12">
        <f t="shared" si="10"/>
        <v>0</v>
      </c>
      <c r="R30" s="12">
        <f t="shared" si="10"/>
        <v>0</v>
      </c>
      <c r="S30" s="12">
        <f t="shared" si="10"/>
        <v>0</v>
      </c>
      <c r="T30" s="12">
        <f t="shared" si="10"/>
        <v>0</v>
      </c>
      <c r="U30" s="12">
        <f t="shared" si="10"/>
        <v>0</v>
      </c>
      <c r="V30" s="12">
        <f t="shared" si="10"/>
        <v>0</v>
      </c>
      <c r="W30" s="12">
        <f t="shared" si="10"/>
        <v>0</v>
      </c>
    </row>
    <row r="31" spans="2:23" outlineLevel="1" x14ac:dyDescent="0.25">
      <c r="B31" s="4" t="s">
        <v>28</v>
      </c>
      <c r="C31" s="12">
        <f t="shared" ref="C31:W31" si="11">IFERROR(C18/C21,0)</f>
        <v>2.3837708830141524E-5</v>
      </c>
      <c r="D31" s="12">
        <f t="shared" si="11"/>
        <v>3.0476588151282469E-5</v>
      </c>
      <c r="E31" s="12">
        <f t="shared" si="11"/>
        <v>3.4595717969434614E-5</v>
      </c>
      <c r="F31" s="12">
        <f t="shared" si="11"/>
        <v>4.1775853833854293E-5</v>
      </c>
      <c r="G31" s="12">
        <f t="shared" si="11"/>
        <v>4.0493558605251973E-5</v>
      </c>
      <c r="H31" s="12">
        <f t="shared" si="11"/>
        <v>5.3779592339529051E-5</v>
      </c>
      <c r="I31" s="12">
        <f t="shared" si="11"/>
        <v>8.4980780716350512E-5</v>
      </c>
      <c r="J31" s="12">
        <f t="shared" si="11"/>
        <v>7.7829440080515923E-5</v>
      </c>
      <c r="K31" s="12">
        <f t="shared" si="11"/>
        <v>8.1731310193076283E-5</v>
      </c>
      <c r="L31" s="12">
        <f t="shared" si="11"/>
        <v>5.6862849771945836E-5</v>
      </c>
      <c r="M31" s="12">
        <f t="shared" si="11"/>
        <v>6.5837553907896587E-5</v>
      </c>
      <c r="N31" s="12">
        <f t="shared" si="11"/>
        <v>8.0163432515064194E-5</v>
      </c>
      <c r="O31" s="12">
        <f t="shared" si="11"/>
        <v>4.0609068365556729E-5</v>
      </c>
      <c r="P31" s="12">
        <f t="shared" si="11"/>
        <v>4.1437638864533476E-5</v>
      </c>
      <c r="Q31" s="12">
        <f t="shared" si="11"/>
        <v>4.2490518950471471E-5</v>
      </c>
      <c r="R31" s="12">
        <f t="shared" si="11"/>
        <v>3.3708139460805015E-5</v>
      </c>
      <c r="S31" s="12">
        <f t="shared" si="11"/>
        <v>3.8613777423401158E-5</v>
      </c>
      <c r="T31" s="12">
        <f t="shared" si="11"/>
        <v>3.0966566236036779E-5</v>
      </c>
      <c r="U31" s="12">
        <f t="shared" si="11"/>
        <v>3.2474629859109945E-5</v>
      </c>
      <c r="V31" s="12">
        <f t="shared" si="11"/>
        <v>2.4707758814594641E-5</v>
      </c>
      <c r="W31" s="12">
        <f t="shared" si="11"/>
        <v>1.2483011713611874E-5</v>
      </c>
    </row>
    <row r="32" spans="2:23" outlineLevel="1" x14ac:dyDescent="0.25">
      <c r="B32" s="4" t="s">
        <v>22</v>
      </c>
      <c r="C32" s="12">
        <f t="shared" ref="C32:W32" si="12">IFERROR(C19/C21,0)</f>
        <v>0</v>
      </c>
      <c r="D32" s="12">
        <f t="shared" si="12"/>
        <v>0</v>
      </c>
      <c r="E32" s="12">
        <f t="shared" si="12"/>
        <v>0</v>
      </c>
      <c r="F32" s="12">
        <f t="shared" si="12"/>
        <v>0</v>
      </c>
      <c r="G32" s="12">
        <f t="shared" si="12"/>
        <v>0</v>
      </c>
      <c r="H32" s="12">
        <f t="shared" si="12"/>
        <v>0</v>
      </c>
      <c r="I32" s="12">
        <f t="shared" si="12"/>
        <v>0</v>
      </c>
      <c r="J32" s="12">
        <f t="shared" si="12"/>
        <v>0</v>
      </c>
      <c r="K32" s="12">
        <f t="shared" si="12"/>
        <v>0</v>
      </c>
      <c r="L32" s="12">
        <f t="shared" si="12"/>
        <v>0</v>
      </c>
      <c r="M32" s="12">
        <f t="shared" si="12"/>
        <v>0</v>
      </c>
      <c r="N32" s="12">
        <f t="shared" si="12"/>
        <v>0</v>
      </c>
      <c r="O32" s="12">
        <f t="shared" si="12"/>
        <v>0</v>
      </c>
      <c r="P32" s="12">
        <f t="shared" si="12"/>
        <v>0</v>
      </c>
      <c r="Q32" s="12">
        <f t="shared" si="12"/>
        <v>0</v>
      </c>
      <c r="R32" s="12">
        <f t="shared" si="12"/>
        <v>0</v>
      </c>
      <c r="S32" s="12">
        <f t="shared" si="12"/>
        <v>0</v>
      </c>
      <c r="T32" s="12">
        <f t="shared" si="12"/>
        <v>0</v>
      </c>
      <c r="U32" s="12">
        <f t="shared" si="12"/>
        <v>0</v>
      </c>
      <c r="V32" s="12">
        <f t="shared" si="12"/>
        <v>0</v>
      </c>
      <c r="W32" s="12">
        <f t="shared" si="12"/>
        <v>0</v>
      </c>
    </row>
    <row r="33" spans="1:23" outlineLevel="1" x14ac:dyDescent="0.25">
      <c r="B33" s="4" t="s">
        <v>1</v>
      </c>
      <c r="C33" s="12">
        <f t="shared" ref="C33:W33" si="13">IFERROR(C20/C21,0)</f>
        <v>7.2277945051227952E-3</v>
      </c>
      <c r="D33" s="12">
        <f t="shared" si="13"/>
        <v>8.156984846389416E-3</v>
      </c>
      <c r="E33" s="12">
        <f t="shared" si="13"/>
        <v>4.1884798640985351E-3</v>
      </c>
      <c r="F33" s="12">
        <f t="shared" si="13"/>
        <v>2.6054312940852961E-3</v>
      </c>
      <c r="G33" s="12">
        <f t="shared" si="13"/>
        <v>2.735883313761523E-3</v>
      </c>
      <c r="H33" s="12">
        <f t="shared" si="13"/>
        <v>1.0532904708742273E-3</v>
      </c>
      <c r="I33" s="12">
        <f t="shared" si="13"/>
        <v>1.4786277311100596E-3</v>
      </c>
      <c r="J33" s="12">
        <f t="shared" si="13"/>
        <v>1.4122990551670895E-3</v>
      </c>
      <c r="K33" s="12">
        <f t="shared" si="13"/>
        <v>1.4632955071116911E-3</v>
      </c>
      <c r="L33" s="12">
        <f t="shared" si="13"/>
        <v>1.3319948155923829E-3</v>
      </c>
      <c r="M33" s="12">
        <f t="shared" si="13"/>
        <v>1.076204560928053E-3</v>
      </c>
      <c r="N33" s="12">
        <f t="shared" si="13"/>
        <v>1.0421384201885222E-3</v>
      </c>
      <c r="O33" s="12">
        <f t="shared" si="13"/>
        <v>1.3727228796001838E-3</v>
      </c>
      <c r="P33" s="12">
        <f t="shared" si="13"/>
        <v>8.8828355232792961E-4</v>
      </c>
      <c r="Q33" s="12">
        <f t="shared" si="13"/>
        <v>1.2039180362329292E-3</v>
      </c>
      <c r="R33" s="12">
        <f t="shared" si="13"/>
        <v>1.1928154110310825E-3</v>
      </c>
      <c r="S33" s="12">
        <f t="shared" si="13"/>
        <v>9.8561297009463035E-4</v>
      </c>
      <c r="T33" s="12">
        <f t="shared" si="13"/>
        <v>7.9240950402766346E-4</v>
      </c>
      <c r="U33" s="12">
        <f t="shared" si="13"/>
        <v>8.3109913586711147E-4</v>
      </c>
      <c r="V33" s="12">
        <f t="shared" si="13"/>
        <v>9.2077726180973948E-4</v>
      </c>
      <c r="W33" s="12">
        <f t="shared" si="13"/>
        <v>6.1991984428044961E-4</v>
      </c>
    </row>
    <row r="34" spans="1:23" x14ac:dyDescent="0.25">
      <c r="B34" s="16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</row>
    <row r="36" spans="1:23" s="34" customFormat="1" x14ac:dyDescent="0.25">
      <c r="A36" s="33" t="s">
        <v>48</v>
      </c>
      <c r="C36" s="35"/>
    </row>
    <row r="37" spans="1:23" outlineLevel="1" x14ac:dyDescent="0.25">
      <c r="B37" s="22" t="s">
        <v>31</v>
      </c>
      <c r="C37" s="5">
        <f t="shared" ref="C37:W38" si="14">C71+C105</f>
        <v>1472.9661544916551</v>
      </c>
      <c r="D37" s="5">
        <f t="shared" si="14"/>
        <v>1822.272889876288</v>
      </c>
      <c r="E37" s="5">
        <f t="shared" si="14"/>
        <v>1769.8312766651275</v>
      </c>
      <c r="F37" s="5">
        <f t="shared" si="14"/>
        <v>1981.1905835753073</v>
      </c>
      <c r="G37" s="5">
        <f t="shared" si="14"/>
        <v>2231.047671632447</v>
      </c>
      <c r="H37" s="5">
        <f t="shared" si="14"/>
        <v>2190.0786277719235</v>
      </c>
      <c r="I37" s="5">
        <f t="shared" si="14"/>
        <v>3185.8527131162718</v>
      </c>
      <c r="J37" s="5">
        <f t="shared" si="14"/>
        <v>3562.4791319073747</v>
      </c>
      <c r="K37" s="5">
        <f t="shared" si="14"/>
        <v>3689.8209379770733</v>
      </c>
      <c r="L37" s="5">
        <f t="shared" si="14"/>
        <v>4283.2796176978381</v>
      </c>
      <c r="M37" s="5">
        <f t="shared" si="14"/>
        <v>4985.4314838055225</v>
      </c>
      <c r="N37" s="5">
        <f t="shared" si="14"/>
        <v>4609.039077809608</v>
      </c>
      <c r="O37" s="5">
        <f t="shared" si="14"/>
        <v>5414.4206869622558</v>
      </c>
      <c r="P37" s="5">
        <f t="shared" si="14"/>
        <v>6110.8830518505283</v>
      </c>
      <c r="Q37" s="5">
        <f t="shared" si="14"/>
        <v>5630.9926412915756</v>
      </c>
      <c r="R37" s="5">
        <f t="shared" si="14"/>
        <v>5984.8241184432209</v>
      </c>
      <c r="S37" s="5">
        <f t="shared" si="14"/>
        <v>6008.6091170553336</v>
      </c>
      <c r="T37" s="5">
        <f t="shared" si="14"/>
        <v>6238.0761324487139</v>
      </c>
      <c r="U37" s="5">
        <f t="shared" si="14"/>
        <v>6310.2468557314214</v>
      </c>
      <c r="V37" s="5">
        <f t="shared" si="14"/>
        <v>6282.8847923044605</v>
      </c>
      <c r="W37" s="5">
        <f t="shared" si="14"/>
        <v>5817.8192985979513</v>
      </c>
    </row>
    <row r="38" spans="1:23" outlineLevel="1" x14ac:dyDescent="0.25">
      <c r="B38" s="8" t="s">
        <v>30</v>
      </c>
      <c r="C38" s="5">
        <f t="shared" si="14"/>
        <v>165.13499999999999</v>
      </c>
      <c r="D38" s="5">
        <f t="shared" si="14"/>
        <v>180.47200000000001</v>
      </c>
      <c r="E38" s="5">
        <f t="shared" si="14"/>
        <v>183.93</v>
      </c>
      <c r="F38" s="5">
        <f t="shared" si="14"/>
        <v>188.22199999999998</v>
      </c>
      <c r="G38" s="5">
        <f t="shared" si="14"/>
        <v>193.60899999999998</v>
      </c>
      <c r="H38" s="5">
        <f t="shared" si="14"/>
        <v>198.50099999999998</v>
      </c>
      <c r="I38" s="5">
        <f t="shared" si="14"/>
        <v>203.13499999999999</v>
      </c>
      <c r="J38" s="5">
        <f t="shared" si="14"/>
        <v>213.702</v>
      </c>
      <c r="K38" s="5">
        <f t="shared" si="14"/>
        <v>230.25100000000003</v>
      </c>
      <c r="L38" s="5">
        <f t="shared" si="14"/>
        <v>245.33600000000001</v>
      </c>
      <c r="M38" s="5">
        <f t="shared" si="14"/>
        <v>264.21000000000004</v>
      </c>
      <c r="N38" s="5">
        <f t="shared" si="14"/>
        <v>273.20100000000002</v>
      </c>
      <c r="O38" s="5">
        <f t="shared" si="14"/>
        <v>275.26900000000001</v>
      </c>
      <c r="P38" s="5">
        <f t="shared" si="14"/>
        <v>281.63099999999997</v>
      </c>
      <c r="Q38" s="5">
        <f t="shared" si="14"/>
        <v>289.48399999999998</v>
      </c>
      <c r="R38" s="5">
        <f t="shared" si="14"/>
        <v>314.15800000000002</v>
      </c>
      <c r="S38" s="5">
        <f t="shared" si="14"/>
        <v>322.642</v>
      </c>
      <c r="T38" s="5">
        <f t="shared" si="14"/>
        <v>328.65</v>
      </c>
      <c r="U38" s="5">
        <f t="shared" si="14"/>
        <v>331.81399999999996</v>
      </c>
      <c r="V38" s="5">
        <f t="shared" si="14"/>
        <v>331.05799999999999</v>
      </c>
      <c r="W38" s="5">
        <f t="shared" si="14"/>
        <v>334.834</v>
      </c>
    </row>
    <row r="39" spans="1:23" outlineLevel="1" x14ac:dyDescent="0.25">
      <c r="B39" s="8" t="s">
        <v>43</v>
      </c>
      <c r="C39" s="5">
        <f t="shared" ref="C39:W39" si="15">C40/C38*1000</f>
        <v>13566.172429797058</v>
      </c>
      <c r="D39" s="5">
        <f t="shared" si="15"/>
        <v>13932.419428612437</v>
      </c>
      <c r="E39" s="5">
        <f t="shared" si="15"/>
        <v>13968.375118887514</v>
      </c>
      <c r="F39" s="5">
        <f t="shared" si="15"/>
        <v>14823.005325217291</v>
      </c>
      <c r="G39" s="5">
        <f t="shared" si="15"/>
        <v>15283.324128762652</v>
      </c>
      <c r="H39" s="5">
        <f t="shared" si="15"/>
        <v>14605.167954816694</v>
      </c>
      <c r="I39" s="5">
        <f t="shared" si="15"/>
        <v>18321.502579779746</v>
      </c>
      <c r="J39" s="5">
        <f t="shared" si="15"/>
        <v>19509.175752241314</v>
      </c>
      <c r="K39" s="5">
        <f t="shared" si="15"/>
        <v>19238.874128654803</v>
      </c>
      <c r="L39" s="5">
        <f t="shared" si="15"/>
        <v>20460.117046093954</v>
      </c>
      <c r="M39" s="5">
        <f t="shared" si="15"/>
        <v>21515.490803799905</v>
      </c>
      <c r="N39" s="5">
        <f t="shared" si="15"/>
        <v>18893.96629531066</v>
      </c>
      <c r="O39" s="5">
        <f t="shared" si="15"/>
        <v>22235.74939644185</v>
      </c>
      <c r="P39" s="5">
        <f t="shared" si="15"/>
        <v>24216.37234527375</v>
      </c>
      <c r="Q39" s="5">
        <f t="shared" si="15"/>
        <v>21998.187626894611</v>
      </c>
      <c r="R39" s="5">
        <f t="shared" si="15"/>
        <v>21799.767264227881</v>
      </c>
      <c r="S39" s="5">
        <f t="shared" si="15"/>
        <v>21662.817107003841</v>
      </c>
      <c r="T39" s="5">
        <f t="shared" si="15"/>
        <v>22043.375414027236</v>
      </c>
      <c r="U39" s="5">
        <f t="shared" si="15"/>
        <v>22000.122466856228</v>
      </c>
      <c r="V39" s="5">
        <f t="shared" si="15"/>
        <v>22105.092895193218</v>
      </c>
      <c r="W39" s="5">
        <f t="shared" si="15"/>
        <v>20236.39049213989</v>
      </c>
    </row>
    <row r="40" spans="1:23" outlineLevel="1" x14ac:dyDescent="0.25">
      <c r="B40" s="8" t="s">
        <v>44</v>
      </c>
      <c r="C40" s="5">
        <f t="shared" ref="C40:W40" si="16">C74+C108</f>
        <v>2240.2498841945371</v>
      </c>
      <c r="D40" s="5">
        <f t="shared" si="16"/>
        <v>2514.411599120544</v>
      </c>
      <c r="E40" s="5">
        <f t="shared" si="16"/>
        <v>2569.2032356169802</v>
      </c>
      <c r="F40" s="5">
        <f t="shared" si="16"/>
        <v>2790.0157083230488</v>
      </c>
      <c r="G40" s="5">
        <f t="shared" si="16"/>
        <v>2958.9891012456078</v>
      </c>
      <c r="H40" s="5">
        <f t="shared" si="16"/>
        <v>2899.140444199068</v>
      </c>
      <c r="I40" s="5">
        <f t="shared" si="16"/>
        <v>3721.7384265435585</v>
      </c>
      <c r="J40" s="5">
        <f t="shared" si="16"/>
        <v>4169.1498766054738</v>
      </c>
      <c r="K40" s="5">
        <f t="shared" si="16"/>
        <v>4429.7700069968978</v>
      </c>
      <c r="L40" s="5">
        <f t="shared" si="16"/>
        <v>5019.6032756205059</v>
      </c>
      <c r="M40" s="5">
        <f t="shared" si="16"/>
        <v>5684.6078252719744</v>
      </c>
      <c r="N40" s="5">
        <f t="shared" si="16"/>
        <v>5161.8504858451679</v>
      </c>
      <c r="O40" s="5">
        <f t="shared" si="16"/>
        <v>6120.8125006091523</v>
      </c>
      <c r="P40" s="5">
        <f t="shared" si="16"/>
        <v>6820.0811599717908</v>
      </c>
      <c r="Q40" s="5">
        <f t="shared" si="16"/>
        <v>6368.1233469839599</v>
      </c>
      <c r="R40" s="5">
        <f t="shared" si="16"/>
        <v>6848.5712841953027</v>
      </c>
      <c r="S40" s="5">
        <f t="shared" si="16"/>
        <v>6989.3346370379331</v>
      </c>
      <c r="T40" s="5">
        <f t="shared" si="16"/>
        <v>7244.5553298200502</v>
      </c>
      <c r="U40" s="5">
        <f t="shared" si="16"/>
        <v>7299.9486362174321</v>
      </c>
      <c r="V40" s="5">
        <f t="shared" si="16"/>
        <v>7318.0678436968774</v>
      </c>
      <c r="W40" s="5">
        <f t="shared" si="16"/>
        <v>6775.8315740451681</v>
      </c>
    </row>
    <row r="41" spans="1:23" outlineLevel="1" x14ac:dyDescent="0.25">
      <c r="B41" s="8" t="s">
        <v>45</v>
      </c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outlineLevel="1" x14ac:dyDescent="0.25">
      <c r="B42" s="8" t="s">
        <v>47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</row>
    <row r="43" spans="1:23" outlineLevel="1" x14ac:dyDescent="0.25"/>
    <row r="44" spans="1:23" outlineLevel="1" x14ac:dyDescent="0.25">
      <c r="B44" s="9" t="s">
        <v>19</v>
      </c>
      <c r="C44" s="14"/>
    </row>
    <row r="45" spans="1:23" outlineLevel="1" x14ac:dyDescent="0.25">
      <c r="B45" s="4" t="s">
        <v>23</v>
      </c>
      <c r="C45" s="5">
        <f t="shared" ref="C45:W54" si="17">C79+C113</f>
        <v>0</v>
      </c>
      <c r="D45" s="5">
        <f t="shared" si="17"/>
        <v>0</v>
      </c>
      <c r="E45" s="5">
        <f t="shared" si="17"/>
        <v>0</v>
      </c>
      <c r="F45" s="5">
        <f t="shared" si="17"/>
        <v>0</v>
      </c>
      <c r="G45" s="5">
        <f t="shared" si="17"/>
        <v>0</v>
      </c>
      <c r="H45" s="5">
        <f t="shared" si="17"/>
        <v>0</v>
      </c>
      <c r="I45" s="5">
        <f t="shared" si="17"/>
        <v>0</v>
      </c>
      <c r="J45" s="5">
        <f t="shared" si="17"/>
        <v>0</v>
      </c>
      <c r="K45" s="5">
        <f t="shared" si="17"/>
        <v>0</v>
      </c>
      <c r="L45" s="5">
        <f t="shared" si="17"/>
        <v>0</v>
      </c>
      <c r="M45" s="5">
        <f t="shared" si="17"/>
        <v>0</v>
      </c>
      <c r="N45" s="5">
        <f t="shared" si="17"/>
        <v>0</v>
      </c>
      <c r="O45" s="5">
        <f t="shared" si="17"/>
        <v>0</v>
      </c>
      <c r="P45" s="5">
        <f t="shared" si="17"/>
        <v>0</v>
      </c>
      <c r="Q45" s="5">
        <f t="shared" si="17"/>
        <v>0</v>
      </c>
      <c r="R45" s="5">
        <f t="shared" si="17"/>
        <v>0</v>
      </c>
      <c r="S45" s="5">
        <f t="shared" si="17"/>
        <v>0</v>
      </c>
      <c r="T45" s="5">
        <f t="shared" si="17"/>
        <v>0</v>
      </c>
      <c r="U45" s="5">
        <f t="shared" si="17"/>
        <v>0</v>
      </c>
      <c r="V45" s="5">
        <f t="shared" si="17"/>
        <v>0</v>
      </c>
      <c r="W45" s="5">
        <f t="shared" si="17"/>
        <v>0</v>
      </c>
    </row>
    <row r="46" spans="1:23" outlineLevel="1" x14ac:dyDescent="0.25">
      <c r="B46" s="4" t="s">
        <v>24</v>
      </c>
      <c r="C46" s="5">
        <f t="shared" si="17"/>
        <v>0</v>
      </c>
      <c r="D46" s="5">
        <f t="shared" si="17"/>
        <v>0</v>
      </c>
      <c r="E46" s="5">
        <f t="shared" si="17"/>
        <v>0</v>
      </c>
      <c r="F46" s="5">
        <f t="shared" si="17"/>
        <v>0</v>
      </c>
      <c r="G46" s="5">
        <f t="shared" si="17"/>
        <v>0</v>
      </c>
      <c r="H46" s="5">
        <f t="shared" si="17"/>
        <v>0</v>
      </c>
      <c r="I46" s="5">
        <f t="shared" si="17"/>
        <v>0</v>
      </c>
      <c r="J46" s="5">
        <f t="shared" si="17"/>
        <v>0</v>
      </c>
      <c r="K46" s="5">
        <f t="shared" si="17"/>
        <v>0</v>
      </c>
      <c r="L46" s="5">
        <f t="shared" si="17"/>
        <v>0</v>
      </c>
      <c r="M46" s="5">
        <f t="shared" si="17"/>
        <v>0</v>
      </c>
      <c r="N46" s="5">
        <f t="shared" si="17"/>
        <v>0</v>
      </c>
      <c r="O46" s="5">
        <f t="shared" si="17"/>
        <v>0</v>
      </c>
      <c r="P46" s="5">
        <f t="shared" si="17"/>
        <v>0</v>
      </c>
      <c r="Q46" s="5">
        <f t="shared" si="17"/>
        <v>0</v>
      </c>
      <c r="R46" s="5">
        <f t="shared" si="17"/>
        <v>0</v>
      </c>
      <c r="S46" s="5">
        <f t="shared" si="17"/>
        <v>0</v>
      </c>
      <c r="T46" s="5">
        <f t="shared" si="17"/>
        <v>0</v>
      </c>
      <c r="U46" s="5">
        <f t="shared" si="17"/>
        <v>0</v>
      </c>
      <c r="V46" s="5">
        <f t="shared" si="17"/>
        <v>0</v>
      </c>
      <c r="W46" s="5">
        <f t="shared" si="17"/>
        <v>0</v>
      </c>
    </row>
    <row r="47" spans="1:23" outlineLevel="1" x14ac:dyDescent="0.25">
      <c r="B47" s="4" t="s">
        <v>21</v>
      </c>
      <c r="C47" s="5">
        <f t="shared" si="17"/>
        <v>1411.171</v>
      </c>
      <c r="D47" s="5">
        <f t="shared" si="17"/>
        <v>1816.5159999999998</v>
      </c>
      <c r="E47" s="5">
        <f t="shared" si="17"/>
        <v>1931.5740000000001</v>
      </c>
      <c r="F47" s="5">
        <f t="shared" si="17"/>
        <v>2664.518</v>
      </c>
      <c r="G47" s="5">
        <f t="shared" si="17"/>
        <v>3304.0009999999997</v>
      </c>
      <c r="H47" s="5">
        <f t="shared" si="17"/>
        <v>3468.4670000000001</v>
      </c>
      <c r="I47" s="5">
        <f t="shared" si="17"/>
        <v>6419.3050000000003</v>
      </c>
      <c r="J47" s="5">
        <f t="shared" si="17"/>
        <v>6850.1419999999998</v>
      </c>
      <c r="K47" s="5">
        <f t="shared" si="17"/>
        <v>6655.058</v>
      </c>
      <c r="L47" s="5">
        <f t="shared" si="17"/>
        <v>9198.4189999999999</v>
      </c>
      <c r="M47" s="5">
        <f t="shared" si="17"/>
        <v>9693.8150000000005</v>
      </c>
      <c r="N47" s="5">
        <f t="shared" si="17"/>
        <v>9776.5290000000023</v>
      </c>
      <c r="O47" s="5">
        <f t="shared" si="17"/>
        <v>10016.553</v>
      </c>
      <c r="P47" s="5">
        <f t="shared" si="17"/>
        <v>11585.264999999999</v>
      </c>
      <c r="Q47" s="5">
        <f t="shared" si="17"/>
        <v>10233.547</v>
      </c>
      <c r="R47" s="5">
        <f t="shared" si="17"/>
        <v>10173.209999999999</v>
      </c>
      <c r="S47" s="5">
        <f t="shared" si="17"/>
        <v>8903.8989999999994</v>
      </c>
      <c r="T47" s="5">
        <f t="shared" si="17"/>
        <v>9454.2759999999998</v>
      </c>
      <c r="U47" s="5">
        <f t="shared" si="17"/>
        <v>10131.483</v>
      </c>
      <c r="V47" s="5">
        <f t="shared" si="17"/>
        <v>9397.8499999999985</v>
      </c>
      <c r="W47" s="5">
        <f t="shared" si="17"/>
        <v>9145.4459999999999</v>
      </c>
    </row>
    <row r="48" spans="1:23" outlineLevel="1" x14ac:dyDescent="0.25">
      <c r="B48" s="4" t="s">
        <v>26</v>
      </c>
      <c r="C48" s="5">
        <f t="shared" si="17"/>
        <v>0</v>
      </c>
      <c r="D48" s="5">
        <f t="shared" si="17"/>
        <v>0</v>
      </c>
      <c r="E48" s="5">
        <f t="shared" si="17"/>
        <v>0</v>
      </c>
      <c r="F48" s="5">
        <f t="shared" si="17"/>
        <v>0</v>
      </c>
      <c r="G48" s="5">
        <f t="shared" si="17"/>
        <v>0</v>
      </c>
      <c r="H48" s="5">
        <f t="shared" si="17"/>
        <v>0</v>
      </c>
      <c r="I48" s="5">
        <f t="shared" si="17"/>
        <v>0</v>
      </c>
      <c r="J48" s="5">
        <f t="shared" si="17"/>
        <v>0</v>
      </c>
      <c r="K48" s="5">
        <f t="shared" si="17"/>
        <v>0</v>
      </c>
      <c r="L48" s="5">
        <f t="shared" si="17"/>
        <v>0</v>
      </c>
      <c r="M48" s="5">
        <f t="shared" si="17"/>
        <v>0</v>
      </c>
      <c r="N48" s="5">
        <f t="shared" si="17"/>
        <v>0</v>
      </c>
      <c r="O48" s="5">
        <f t="shared" si="17"/>
        <v>0</v>
      </c>
      <c r="P48" s="5">
        <f t="shared" si="17"/>
        <v>0</v>
      </c>
      <c r="Q48" s="5">
        <f t="shared" si="17"/>
        <v>0</v>
      </c>
      <c r="R48" s="5">
        <f t="shared" si="17"/>
        <v>0</v>
      </c>
      <c r="S48" s="5">
        <f t="shared" si="17"/>
        <v>0</v>
      </c>
      <c r="T48" s="5">
        <f t="shared" si="17"/>
        <v>0</v>
      </c>
      <c r="U48" s="5">
        <f t="shared" si="17"/>
        <v>0</v>
      </c>
      <c r="V48" s="5">
        <f t="shared" si="17"/>
        <v>0</v>
      </c>
      <c r="W48" s="5">
        <f t="shared" si="17"/>
        <v>0</v>
      </c>
    </row>
    <row r="49" spans="2:23" outlineLevel="1" x14ac:dyDescent="0.25">
      <c r="B49" s="4" t="s">
        <v>25</v>
      </c>
      <c r="C49" s="5">
        <f t="shared" si="17"/>
        <v>10943.166000000001</v>
      </c>
      <c r="D49" s="5">
        <f t="shared" si="17"/>
        <v>13075.552</v>
      </c>
      <c r="E49" s="5">
        <f t="shared" si="17"/>
        <v>12702.412</v>
      </c>
      <c r="F49" s="5">
        <f t="shared" si="17"/>
        <v>13553.596999999998</v>
      </c>
      <c r="G49" s="5">
        <f t="shared" si="17"/>
        <v>14563.63</v>
      </c>
      <c r="H49" s="5">
        <f t="shared" si="17"/>
        <v>13976.285</v>
      </c>
      <c r="I49" s="5">
        <f t="shared" si="17"/>
        <v>16917.23</v>
      </c>
      <c r="J49" s="5">
        <f t="shared" si="17"/>
        <v>18718.006999999998</v>
      </c>
      <c r="K49" s="5">
        <f t="shared" si="17"/>
        <v>20160.495000000003</v>
      </c>
      <c r="L49" s="5">
        <f t="shared" si="17"/>
        <v>22877.333999999999</v>
      </c>
      <c r="M49" s="5">
        <f t="shared" si="17"/>
        <v>25668.453000000001</v>
      </c>
      <c r="N49" s="5">
        <f t="shared" si="17"/>
        <v>20879.707000000002</v>
      </c>
      <c r="O49" s="5">
        <f t="shared" si="17"/>
        <v>25376.281000000003</v>
      </c>
      <c r="P49" s="5">
        <f t="shared" si="17"/>
        <v>27850.055</v>
      </c>
      <c r="Q49" s="5">
        <f t="shared" si="17"/>
        <v>25501.947</v>
      </c>
      <c r="R49" s="5">
        <f t="shared" si="17"/>
        <v>29376.701999999997</v>
      </c>
      <c r="S49" s="5">
        <f t="shared" si="17"/>
        <v>30444.595000000001</v>
      </c>
      <c r="T49" s="5">
        <f t="shared" si="17"/>
        <v>30938.483999999997</v>
      </c>
      <c r="U49" s="5">
        <f t="shared" si="17"/>
        <v>30218.412</v>
      </c>
      <c r="V49" s="5">
        <f t="shared" si="17"/>
        <v>30317.97</v>
      </c>
      <c r="W49" s="5">
        <f t="shared" si="17"/>
        <v>27209.573</v>
      </c>
    </row>
    <row r="50" spans="2:23" outlineLevel="1" x14ac:dyDescent="0.25">
      <c r="B50" s="4" t="s">
        <v>0</v>
      </c>
      <c r="C50" s="5">
        <f t="shared" si="17"/>
        <v>0</v>
      </c>
      <c r="D50" s="5">
        <f t="shared" si="17"/>
        <v>0</v>
      </c>
      <c r="E50" s="5">
        <f t="shared" si="17"/>
        <v>0</v>
      </c>
      <c r="F50" s="5">
        <f t="shared" si="17"/>
        <v>0</v>
      </c>
      <c r="G50" s="5">
        <f t="shared" si="17"/>
        <v>0</v>
      </c>
      <c r="H50" s="5">
        <f t="shared" si="17"/>
        <v>0</v>
      </c>
      <c r="I50" s="5">
        <f t="shared" si="17"/>
        <v>0</v>
      </c>
      <c r="J50" s="5">
        <f t="shared" si="17"/>
        <v>0</v>
      </c>
      <c r="K50" s="5">
        <f t="shared" si="17"/>
        <v>0</v>
      </c>
      <c r="L50" s="5">
        <f t="shared" si="17"/>
        <v>0</v>
      </c>
      <c r="M50" s="5">
        <f t="shared" si="17"/>
        <v>0</v>
      </c>
      <c r="N50" s="5">
        <f t="shared" si="17"/>
        <v>1547.3929999999998</v>
      </c>
      <c r="O50" s="5">
        <f t="shared" si="17"/>
        <v>1699.799</v>
      </c>
      <c r="P50" s="5">
        <f t="shared" si="17"/>
        <v>1833.6109999999999</v>
      </c>
      <c r="Q50" s="5">
        <f t="shared" si="17"/>
        <v>1880.567</v>
      </c>
      <c r="R50" s="5">
        <f t="shared" si="17"/>
        <v>0</v>
      </c>
      <c r="S50" s="5">
        <f t="shared" si="17"/>
        <v>0</v>
      </c>
      <c r="T50" s="5">
        <f t="shared" si="17"/>
        <v>0</v>
      </c>
      <c r="U50" s="5">
        <f t="shared" si="17"/>
        <v>0</v>
      </c>
      <c r="V50" s="5">
        <f t="shared" si="17"/>
        <v>0</v>
      </c>
      <c r="W50" s="5">
        <f t="shared" si="17"/>
        <v>0</v>
      </c>
    </row>
    <row r="51" spans="2:23" outlineLevel="1" x14ac:dyDescent="0.25">
      <c r="B51" s="4" t="s">
        <v>27</v>
      </c>
      <c r="C51" s="5">
        <f t="shared" si="17"/>
        <v>0</v>
      </c>
      <c r="D51" s="5">
        <f t="shared" si="17"/>
        <v>0</v>
      </c>
      <c r="E51" s="5">
        <f t="shared" si="17"/>
        <v>0</v>
      </c>
      <c r="F51" s="5">
        <f t="shared" si="17"/>
        <v>0</v>
      </c>
      <c r="G51" s="5">
        <f t="shared" si="17"/>
        <v>0</v>
      </c>
      <c r="H51" s="5">
        <f t="shared" si="17"/>
        <v>0</v>
      </c>
      <c r="I51" s="5">
        <f t="shared" si="17"/>
        <v>0</v>
      </c>
      <c r="J51" s="5">
        <f t="shared" si="17"/>
        <v>0</v>
      </c>
      <c r="K51" s="5">
        <f t="shared" si="17"/>
        <v>0</v>
      </c>
      <c r="L51" s="5">
        <f t="shared" si="17"/>
        <v>0</v>
      </c>
      <c r="M51" s="5">
        <f t="shared" si="17"/>
        <v>0</v>
      </c>
      <c r="N51" s="5">
        <f t="shared" si="17"/>
        <v>0</v>
      </c>
      <c r="O51" s="5">
        <f t="shared" si="17"/>
        <v>0</v>
      </c>
      <c r="P51" s="5">
        <f t="shared" si="17"/>
        <v>0</v>
      </c>
      <c r="Q51" s="5">
        <f t="shared" si="17"/>
        <v>0</v>
      </c>
      <c r="R51" s="5">
        <f t="shared" si="17"/>
        <v>0</v>
      </c>
      <c r="S51" s="5">
        <f t="shared" si="17"/>
        <v>0</v>
      </c>
      <c r="T51" s="5">
        <f t="shared" si="17"/>
        <v>0</v>
      </c>
      <c r="U51" s="5">
        <f t="shared" si="17"/>
        <v>0</v>
      </c>
      <c r="V51" s="5">
        <f t="shared" si="17"/>
        <v>0</v>
      </c>
      <c r="W51" s="5">
        <f t="shared" si="17"/>
        <v>0</v>
      </c>
    </row>
    <row r="52" spans="2:23" outlineLevel="1" x14ac:dyDescent="0.25">
      <c r="B52" s="4" t="s">
        <v>28</v>
      </c>
      <c r="C52" s="5">
        <f t="shared" si="17"/>
        <v>0.78200000000000003</v>
      </c>
      <c r="D52" s="5">
        <f t="shared" si="17"/>
        <v>1.03</v>
      </c>
      <c r="E52" s="5">
        <f t="shared" si="17"/>
        <v>1.284</v>
      </c>
      <c r="F52" s="5">
        <f t="shared" si="17"/>
        <v>1.7170000000000001</v>
      </c>
      <c r="G52" s="5">
        <f t="shared" si="17"/>
        <v>1.766</v>
      </c>
      <c r="H52" s="5">
        <f t="shared" si="17"/>
        <v>2.6020000000000003</v>
      </c>
      <c r="I52" s="5">
        <f t="shared" si="17"/>
        <v>4.49</v>
      </c>
      <c r="J52" s="5">
        <f t="shared" si="17"/>
        <v>4.4359999999999999</v>
      </c>
      <c r="K52" s="5">
        <f t="shared" si="17"/>
        <v>4.9030000000000005</v>
      </c>
      <c r="L52" s="5">
        <f t="shared" si="17"/>
        <v>3.8310000000000004</v>
      </c>
      <c r="M52" s="5">
        <f t="shared" si="17"/>
        <v>4.9630000000000001</v>
      </c>
      <c r="N52" s="5">
        <f t="shared" si="17"/>
        <v>5.8100000000000005</v>
      </c>
      <c r="O52" s="5">
        <f t="shared" si="17"/>
        <v>3.097</v>
      </c>
      <c r="P52" s="5">
        <f t="shared" si="17"/>
        <v>3.6139999999999999</v>
      </c>
      <c r="Q52" s="5">
        <f t="shared" si="17"/>
        <v>3.5409999999999999</v>
      </c>
      <c r="R52" s="5">
        <f t="shared" si="17"/>
        <v>2.8739999999999997</v>
      </c>
      <c r="S52" s="5">
        <f t="shared" si="17"/>
        <v>3.1319999999999997</v>
      </c>
      <c r="T52" s="5">
        <f t="shared" si="17"/>
        <v>2.758</v>
      </c>
      <c r="U52" s="5">
        <f t="shared" si="17"/>
        <v>2.9969999999999999</v>
      </c>
      <c r="V52" s="5">
        <f t="shared" si="17"/>
        <v>2.2720000000000002</v>
      </c>
      <c r="W52" s="5">
        <f t="shared" si="17"/>
        <v>1.0740000000000001</v>
      </c>
    </row>
    <row r="53" spans="2:23" outlineLevel="1" x14ac:dyDescent="0.25">
      <c r="B53" s="4" t="s">
        <v>22</v>
      </c>
      <c r="C53" s="5">
        <f t="shared" si="17"/>
        <v>0</v>
      </c>
      <c r="D53" s="5">
        <f t="shared" si="17"/>
        <v>0</v>
      </c>
      <c r="E53" s="5">
        <f t="shared" si="17"/>
        <v>0</v>
      </c>
      <c r="F53" s="5">
        <f t="shared" si="17"/>
        <v>0</v>
      </c>
      <c r="G53" s="5">
        <f t="shared" si="17"/>
        <v>0</v>
      </c>
      <c r="H53" s="5">
        <f t="shared" si="17"/>
        <v>0</v>
      </c>
      <c r="I53" s="5">
        <f t="shared" si="17"/>
        <v>0</v>
      </c>
      <c r="J53" s="5">
        <f t="shared" si="17"/>
        <v>0</v>
      </c>
      <c r="K53" s="5">
        <f t="shared" si="17"/>
        <v>0</v>
      </c>
      <c r="L53" s="5">
        <f t="shared" si="17"/>
        <v>0</v>
      </c>
      <c r="M53" s="5">
        <f t="shared" si="17"/>
        <v>0</v>
      </c>
      <c r="N53" s="5">
        <f t="shared" si="17"/>
        <v>0</v>
      </c>
      <c r="O53" s="5">
        <f t="shared" si="17"/>
        <v>0</v>
      </c>
      <c r="P53" s="5">
        <f t="shared" si="17"/>
        <v>0</v>
      </c>
      <c r="Q53" s="5">
        <f t="shared" si="17"/>
        <v>0</v>
      </c>
      <c r="R53" s="5">
        <f t="shared" si="17"/>
        <v>0</v>
      </c>
      <c r="S53" s="5">
        <f t="shared" si="17"/>
        <v>0</v>
      </c>
      <c r="T53" s="5">
        <f t="shared" si="17"/>
        <v>0</v>
      </c>
      <c r="U53" s="5">
        <f t="shared" si="17"/>
        <v>0</v>
      </c>
      <c r="V53" s="5">
        <f t="shared" si="17"/>
        <v>0</v>
      </c>
      <c r="W53" s="5">
        <f t="shared" si="17"/>
        <v>0</v>
      </c>
    </row>
    <row r="54" spans="2:23" outlineLevel="1" x14ac:dyDescent="0.25">
      <c r="B54" s="4" t="s">
        <v>1</v>
      </c>
      <c r="C54" s="5">
        <f t="shared" si="17"/>
        <v>237.10899999999998</v>
      </c>
      <c r="D54" s="5">
        <f t="shared" si="17"/>
        <v>275.67700000000002</v>
      </c>
      <c r="E54" s="5">
        <f t="shared" si="17"/>
        <v>155.453</v>
      </c>
      <c r="F54" s="5">
        <f t="shared" si="17"/>
        <v>107.084</v>
      </c>
      <c r="G54" s="5">
        <f t="shared" si="17"/>
        <v>119.31700000000001</v>
      </c>
      <c r="H54" s="5">
        <f t="shared" si="17"/>
        <v>50.960999999999999</v>
      </c>
      <c r="I54" s="5">
        <f t="shared" si="17"/>
        <v>78.123999999999995</v>
      </c>
      <c r="J54" s="5">
        <f t="shared" si="17"/>
        <v>80.495999999999995</v>
      </c>
      <c r="K54" s="5">
        <f t="shared" si="17"/>
        <v>87.781999999999996</v>
      </c>
      <c r="L54" s="5">
        <f t="shared" si="17"/>
        <v>89.74</v>
      </c>
      <c r="M54" s="5">
        <f t="shared" si="17"/>
        <v>81.12700000000001</v>
      </c>
      <c r="N54" s="5">
        <f t="shared" si="17"/>
        <v>75.531000000000006</v>
      </c>
      <c r="O54" s="5">
        <f t="shared" si="17"/>
        <v>104.68900000000001</v>
      </c>
      <c r="P54" s="5">
        <f t="shared" si="17"/>
        <v>77.471999999999994</v>
      </c>
      <c r="Q54" s="5">
        <f t="shared" si="17"/>
        <v>100.33</v>
      </c>
      <c r="R54" s="5">
        <f t="shared" si="17"/>
        <v>101.70099999999999</v>
      </c>
      <c r="S54" s="5">
        <f t="shared" si="17"/>
        <v>79.944000000000003</v>
      </c>
      <c r="T54" s="5">
        <f t="shared" si="17"/>
        <v>70.575000000000003</v>
      </c>
      <c r="U54" s="5">
        <f t="shared" si="17"/>
        <v>76.7</v>
      </c>
      <c r="V54" s="5">
        <f t="shared" si="17"/>
        <v>84.67</v>
      </c>
      <c r="W54" s="5">
        <f t="shared" si="17"/>
        <v>53.335999999999999</v>
      </c>
    </row>
    <row r="55" spans="2:23" outlineLevel="1" x14ac:dyDescent="0.25">
      <c r="B55" s="16" t="s">
        <v>13</v>
      </c>
      <c r="C55" s="21">
        <f t="shared" ref="C55:W55" si="18">SUM(C45:C54)</f>
        <v>12592.228000000001</v>
      </c>
      <c r="D55" s="21">
        <f t="shared" si="18"/>
        <v>15168.775</v>
      </c>
      <c r="E55" s="21">
        <f t="shared" si="18"/>
        <v>14790.723</v>
      </c>
      <c r="F55" s="21">
        <f t="shared" si="18"/>
        <v>16326.915999999999</v>
      </c>
      <c r="G55" s="21">
        <f t="shared" si="18"/>
        <v>17988.713999999996</v>
      </c>
      <c r="H55" s="21">
        <f t="shared" si="18"/>
        <v>17498.314999999999</v>
      </c>
      <c r="I55" s="21">
        <f t="shared" si="18"/>
        <v>23419.149000000001</v>
      </c>
      <c r="J55" s="21">
        <f t="shared" si="18"/>
        <v>25653.080999999998</v>
      </c>
      <c r="K55" s="21">
        <f t="shared" si="18"/>
        <v>26908.238000000001</v>
      </c>
      <c r="L55" s="21">
        <f t="shared" si="18"/>
        <v>32169.323999999997</v>
      </c>
      <c r="M55" s="21">
        <f t="shared" si="18"/>
        <v>35448.358000000007</v>
      </c>
      <c r="N55" s="21">
        <f t="shared" si="18"/>
        <v>32284.970000000005</v>
      </c>
      <c r="O55" s="21">
        <f t="shared" si="18"/>
        <v>37200.419000000002</v>
      </c>
      <c r="P55" s="21">
        <f t="shared" si="18"/>
        <v>41350.017</v>
      </c>
      <c r="Q55" s="21">
        <f t="shared" si="18"/>
        <v>37719.932000000001</v>
      </c>
      <c r="R55" s="21">
        <f t="shared" si="18"/>
        <v>39654.487000000001</v>
      </c>
      <c r="S55" s="21">
        <f t="shared" si="18"/>
        <v>39431.57</v>
      </c>
      <c r="T55" s="21">
        <f t="shared" si="18"/>
        <v>40466.092999999993</v>
      </c>
      <c r="U55" s="21">
        <f t="shared" si="18"/>
        <v>40429.592000000004</v>
      </c>
      <c r="V55" s="21">
        <f t="shared" si="18"/>
        <v>39802.761999999995</v>
      </c>
      <c r="W55" s="21">
        <f t="shared" si="18"/>
        <v>36409.429000000004</v>
      </c>
    </row>
    <row r="56" spans="2:23" outlineLevel="1" x14ac:dyDescent="0.25">
      <c r="B56" s="29" t="s">
        <v>46</v>
      </c>
      <c r="C56" s="28">
        <f>IFERROR(C55/C37/1000,0)</f>
        <v>8.548891610035525E-3</v>
      </c>
      <c r="D56" s="28">
        <f t="shared" ref="D56:W56" si="19">IFERROR(D55/D37/1000,0)</f>
        <v>8.3240962889097204E-3</v>
      </c>
      <c r="E56" s="28">
        <f t="shared" si="19"/>
        <v>8.357137313038103E-3</v>
      </c>
      <c r="F56" s="28">
        <f t="shared" si="19"/>
        <v>8.2409618415084668E-3</v>
      </c>
      <c r="G56" s="28">
        <f t="shared" si="19"/>
        <v>8.0628998782611132E-3</v>
      </c>
      <c r="H56" s="28">
        <f t="shared" si="19"/>
        <v>7.9898113145836728E-3</v>
      </c>
      <c r="I56" s="28">
        <f t="shared" si="19"/>
        <v>7.3509829577439378E-3</v>
      </c>
      <c r="J56" s="28">
        <f t="shared" si="19"/>
        <v>7.2009070229318564E-3</v>
      </c>
      <c r="K56" s="28">
        <f t="shared" si="19"/>
        <v>7.2925593009270286E-3</v>
      </c>
      <c r="L56" s="28">
        <f t="shared" si="19"/>
        <v>7.5104422011305089E-3</v>
      </c>
      <c r="M56" s="28">
        <f t="shared" si="19"/>
        <v>7.1103891639367712E-3</v>
      </c>
      <c r="N56" s="28">
        <f t="shared" si="19"/>
        <v>7.0047073706615351E-3</v>
      </c>
      <c r="O56" s="28">
        <f t="shared" si="19"/>
        <v>6.8706185113353623E-3</v>
      </c>
      <c r="P56" s="28">
        <f t="shared" si="19"/>
        <v>6.7666189402001697E-3</v>
      </c>
      <c r="Q56" s="28">
        <f t="shared" si="19"/>
        <v>6.6986292476042403E-3</v>
      </c>
      <c r="R56" s="28">
        <f t="shared" si="19"/>
        <v>6.625839993826748E-3</v>
      </c>
      <c r="S56" s="28">
        <f t="shared" si="19"/>
        <v>6.5625120942006641E-3</v>
      </c>
      <c r="T56" s="28">
        <f t="shared" si="19"/>
        <v>6.4869508067570353E-3</v>
      </c>
      <c r="U56" s="28">
        <f t="shared" si="19"/>
        <v>6.406974707063787E-3</v>
      </c>
      <c r="V56" s="28">
        <f t="shared" si="19"/>
        <v>6.3351093193292482E-3</v>
      </c>
      <c r="W56" s="28">
        <f t="shared" si="19"/>
        <v>6.2582605494079869E-3</v>
      </c>
    </row>
    <row r="57" spans="2:23" outlineLevel="1" x14ac:dyDescent="0.25"/>
    <row r="58" spans="2:23" outlineLevel="1" x14ac:dyDescent="0.25">
      <c r="B58" s="4" t="s">
        <v>23</v>
      </c>
      <c r="C58" s="12">
        <f t="shared" ref="C58:W58" si="20">IFERROR(C45/C55,0)</f>
        <v>0</v>
      </c>
      <c r="D58" s="12">
        <f t="shared" si="20"/>
        <v>0</v>
      </c>
      <c r="E58" s="12">
        <f t="shared" si="20"/>
        <v>0</v>
      </c>
      <c r="F58" s="12">
        <f t="shared" si="20"/>
        <v>0</v>
      </c>
      <c r="G58" s="12">
        <f t="shared" si="20"/>
        <v>0</v>
      </c>
      <c r="H58" s="12">
        <f t="shared" si="20"/>
        <v>0</v>
      </c>
      <c r="I58" s="12">
        <f t="shared" si="20"/>
        <v>0</v>
      </c>
      <c r="J58" s="12">
        <f t="shared" si="20"/>
        <v>0</v>
      </c>
      <c r="K58" s="12">
        <f t="shared" si="20"/>
        <v>0</v>
      </c>
      <c r="L58" s="12">
        <f t="shared" si="20"/>
        <v>0</v>
      </c>
      <c r="M58" s="12">
        <f t="shared" si="20"/>
        <v>0</v>
      </c>
      <c r="N58" s="12">
        <f t="shared" si="20"/>
        <v>0</v>
      </c>
      <c r="O58" s="12">
        <f t="shared" si="20"/>
        <v>0</v>
      </c>
      <c r="P58" s="12">
        <f t="shared" si="20"/>
        <v>0</v>
      </c>
      <c r="Q58" s="12">
        <f t="shared" si="20"/>
        <v>0</v>
      </c>
      <c r="R58" s="12">
        <f t="shared" si="20"/>
        <v>0</v>
      </c>
      <c r="S58" s="12">
        <f t="shared" si="20"/>
        <v>0</v>
      </c>
      <c r="T58" s="12">
        <f t="shared" si="20"/>
        <v>0</v>
      </c>
      <c r="U58" s="12">
        <f t="shared" si="20"/>
        <v>0</v>
      </c>
      <c r="V58" s="12">
        <f t="shared" si="20"/>
        <v>0</v>
      </c>
      <c r="W58" s="12">
        <f t="shared" si="20"/>
        <v>0</v>
      </c>
    </row>
    <row r="59" spans="2:23" outlineLevel="1" x14ac:dyDescent="0.25">
      <c r="B59" s="4" t="s">
        <v>24</v>
      </c>
      <c r="C59" s="12">
        <f t="shared" ref="C59:W59" si="21">IFERROR(C46/C55,0)</f>
        <v>0</v>
      </c>
      <c r="D59" s="12">
        <f t="shared" si="21"/>
        <v>0</v>
      </c>
      <c r="E59" s="12">
        <f t="shared" si="21"/>
        <v>0</v>
      </c>
      <c r="F59" s="12">
        <f t="shared" si="21"/>
        <v>0</v>
      </c>
      <c r="G59" s="12">
        <f t="shared" si="21"/>
        <v>0</v>
      </c>
      <c r="H59" s="12">
        <f t="shared" si="21"/>
        <v>0</v>
      </c>
      <c r="I59" s="12">
        <f t="shared" si="21"/>
        <v>0</v>
      </c>
      <c r="J59" s="12">
        <f t="shared" si="21"/>
        <v>0</v>
      </c>
      <c r="K59" s="12">
        <f t="shared" si="21"/>
        <v>0</v>
      </c>
      <c r="L59" s="12">
        <f t="shared" si="21"/>
        <v>0</v>
      </c>
      <c r="M59" s="12">
        <f t="shared" si="21"/>
        <v>0</v>
      </c>
      <c r="N59" s="12">
        <f t="shared" si="21"/>
        <v>0</v>
      </c>
      <c r="O59" s="12">
        <f t="shared" si="21"/>
        <v>0</v>
      </c>
      <c r="P59" s="12">
        <f t="shared" si="21"/>
        <v>0</v>
      </c>
      <c r="Q59" s="12">
        <f t="shared" si="21"/>
        <v>0</v>
      </c>
      <c r="R59" s="12">
        <f t="shared" si="21"/>
        <v>0</v>
      </c>
      <c r="S59" s="12">
        <f t="shared" si="21"/>
        <v>0</v>
      </c>
      <c r="T59" s="12">
        <f t="shared" si="21"/>
        <v>0</v>
      </c>
      <c r="U59" s="12">
        <f t="shared" si="21"/>
        <v>0</v>
      </c>
      <c r="V59" s="12">
        <f t="shared" si="21"/>
        <v>0</v>
      </c>
      <c r="W59" s="12">
        <f t="shared" si="21"/>
        <v>0</v>
      </c>
    </row>
    <row r="60" spans="2:23" outlineLevel="1" x14ac:dyDescent="0.25">
      <c r="B60" s="4" t="s">
        <v>21</v>
      </c>
      <c r="C60" s="12">
        <f t="shared" ref="C60:W60" si="22">IFERROR(C47/C55,0)</f>
        <v>0.11206682407593001</v>
      </c>
      <c r="D60" s="12">
        <f t="shared" si="22"/>
        <v>0.11975363864254035</v>
      </c>
      <c r="E60" s="12">
        <f t="shared" si="22"/>
        <v>0.13059361601187447</v>
      </c>
      <c r="F60" s="12">
        <f t="shared" si="22"/>
        <v>0.16319787521415557</v>
      </c>
      <c r="G60" s="12">
        <f t="shared" si="22"/>
        <v>0.18367077268558499</v>
      </c>
      <c r="H60" s="12">
        <f t="shared" si="22"/>
        <v>0.19821719977037791</v>
      </c>
      <c r="I60" s="12">
        <f t="shared" si="22"/>
        <v>0.274104964275175</v>
      </c>
      <c r="J60" s="12">
        <f t="shared" si="22"/>
        <v>0.26702999144625161</v>
      </c>
      <c r="K60" s="12">
        <f t="shared" si="22"/>
        <v>0.24732418376855445</v>
      </c>
      <c r="L60" s="12">
        <f t="shared" si="22"/>
        <v>0.28593759073084657</v>
      </c>
      <c r="M60" s="12">
        <f t="shared" si="22"/>
        <v>0.27346301907693438</v>
      </c>
      <c r="N60" s="12">
        <f t="shared" si="22"/>
        <v>0.30281982606767177</v>
      </c>
      <c r="O60" s="12">
        <f t="shared" si="22"/>
        <v>0.26925914463490314</v>
      </c>
      <c r="P60" s="12">
        <f t="shared" si="22"/>
        <v>0.28017558009710125</v>
      </c>
      <c r="Q60" s="12">
        <f t="shared" si="22"/>
        <v>0.27130343183015282</v>
      </c>
      <c r="R60" s="12">
        <f t="shared" si="22"/>
        <v>0.25654625162595091</v>
      </c>
      <c r="S60" s="12">
        <f t="shared" si="22"/>
        <v>0.22580635262557386</v>
      </c>
      <c r="T60" s="12">
        <f t="shared" si="22"/>
        <v>0.23363451470345806</v>
      </c>
      <c r="U60" s="12">
        <f t="shared" si="22"/>
        <v>0.25059572701104676</v>
      </c>
      <c r="V60" s="12">
        <f t="shared" si="22"/>
        <v>0.23611049906536635</v>
      </c>
      <c r="W60" s="12">
        <f t="shared" si="22"/>
        <v>0.25118345030898448</v>
      </c>
    </row>
    <row r="61" spans="2:23" outlineLevel="1" x14ac:dyDescent="0.25">
      <c r="B61" s="4" t="s">
        <v>26</v>
      </c>
      <c r="C61" s="12">
        <f t="shared" ref="C61:W61" si="23">IFERROR(C48/C55,0)</f>
        <v>0</v>
      </c>
      <c r="D61" s="12">
        <f t="shared" si="23"/>
        <v>0</v>
      </c>
      <c r="E61" s="12">
        <f t="shared" si="23"/>
        <v>0</v>
      </c>
      <c r="F61" s="12">
        <f t="shared" si="23"/>
        <v>0</v>
      </c>
      <c r="G61" s="12">
        <f t="shared" si="23"/>
        <v>0</v>
      </c>
      <c r="H61" s="12">
        <f t="shared" si="23"/>
        <v>0</v>
      </c>
      <c r="I61" s="12">
        <f t="shared" si="23"/>
        <v>0</v>
      </c>
      <c r="J61" s="12">
        <f t="shared" si="23"/>
        <v>0</v>
      </c>
      <c r="K61" s="12">
        <f t="shared" si="23"/>
        <v>0</v>
      </c>
      <c r="L61" s="12">
        <f t="shared" si="23"/>
        <v>0</v>
      </c>
      <c r="M61" s="12">
        <f t="shared" si="23"/>
        <v>0</v>
      </c>
      <c r="N61" s="12">
        <f t="shared" si="23"/>
        <v>0</v>
      </c>
      <c r="O61" s="12">
        <f t="shared" si="23"/>
        <v>0</v>
      </c>
      <c r="P61" s="12">
        <f t="shared" si="23"/>
        <v>0</v>
      </c>
      <c r="Q61" s="12">
        <f t="shared" si="23"/>
        <v>0</v>
      </c>
      <c r="R61" s="12">
        <f t="shared" si="23"/>
        <v>0</v>
      </c>
      <c r="S61" s="12">
        <f t="shared" si="23"/>
        <v>0</v>
      </c>
      <c r="T61" s="12">
        <f t="shared" si="23"/>
        <v>0</v>
      </c>
      <c r="U61" s="12">
        <f t="shared" si="23"/>
        <v>0</v>
      </c>
      <c r="V61" s="12">
        <f t="shared" si="23"/>
        <v>0</v>
      </c>
      <c r="W61" s="12">
        <f t="shared" si="23"/>
        <v>0</v>
      </c>
    </row>
    <row r="62" spans="2:23" outlineLevel="1" x14ac:dyDescent="0.25">
      <c r="B62" s="4" t="s">
        <v>25</v>
      </c>
      <c r="C62" s="12">
        <f t="shared" ref="C62:W62" si="24">IFERROR(C49/C55,0)</f>
        <v>0.86904128483061138</v>
      </c>
      <c r="D62" s="12">
        <f t="shared" si="24"/>
        <v>0.86200447959706705</v>
      </c>
      <c r="E62" s="12">
        <f t="shared" si="24"/>
        <v>0.85880940370528203</v>
      </c>
      <c r="F62" s="12">
        <f t="shared" si="24"/>
        <v>0.83013822083729705</v>
      </c>
      <c r="G62" s="12">
        <f t="shared" si="24"/>
        <v>0.80959817361040942</v>
      </c>
      <c r="H62" s="12">
        <f t="shared" si="24"/>
        <v>0.79872176263828831</v>
      </c>
      <c r="I62" s="12">
        <f t="shared" si="24"/>
        <v>0.72236740967829349</v>
      </c>
      <c r="J62" s="12">
        <f t="shared" si="24"/>
        <v>0.7296592171521229</v>
      </c>
      <c r="K62" s="12">
        <f t="shared" si="24"/>
        <v>0.74923133205526138</v>
      </c>
      <c r="L62" s="12">
        <f t="shared" si="24"/>
        <v>0.71115370655597243</v>
      </c>
      <c r="M62" s="12">
        <f t="shared" si="24"/>
        <v>0.72410837760101598</v>
      </c>
      <c r="N62" s="12">
        <f t="shared" si="24"/>
        <v>0.64673149765974691</v>
      </c>
      <c r="O62" s="12">
        <f t="shared" si="24"/>
        <v>0.68215040803707083</v>
      </c>
      <c r="P62" s="12">
        <f t="shared" si="24"/>
        <v>0.67351979565086995</v>
      </c>
      <c r="Q62" s="12">
        <f t="shared" si="24"/>
        <v>0.67608677025186581</v>
      </c>
      <c r="R62" s="12">
        <f t="shared" si="24"/>
        <v>0.74081659409690503</v>
      </c>
      <c r="S62" s="12">
        <f t="shared" si="24"/>
        <v>0.77208680760111759</v>
      </c>
      <c r="T62" s="12">
        <f t="shared" si="24"/>
        <v>0.76455327673961515</v>
      </c>
      <c r="U62" s="12">
        <f t="shared" si="24"/>
        <v>0.74743301886400426</v>
      </c>
      <c r="V62" s="12">
        <f t="shared" si="24"/>
        <v>0.76170518015810074</v>
      </c>
      <c r="W62" s="12">
        <f t="shared" si="24"/>
        <v>0.74732215657652845</v>
      </c>
    </row>
    <row r="63" spans="2:23" outlineLevel="1" x14ac:dyDescent="0.25">
      <c r="B63" s="4" t="s">
        <v>0</v>
      </c>
      <c r="C63" s="12">
        <f t="shared" ref="C63:W63" si="25">IFERROR(C50/C55,0)</f>
        <v>0</v>
      </c>
      <c r="D63" s="12">
        <f t="shared" si="25"/>
        <v>0</v>
      </c>
      <c r="E63" s="12">
        <f t="shared" si="25"/>
        <v>0</v>
      </c>
      <c r="F63" s="12">
        <f t="shared" si="25"/>
        <v>0</v>
      </c>
      <c r="G63" s="12">
        <f t="shared" si="25"/>
        <v>0</v>
      </c>
      <c r="H63" s="12">
        <f t="shared" si="25"/>
        <v>0</v>
      </c>
      <c r="I63" s="12">
        <f t="shared" si="25"/>
        <v>0</v>
      </c>
      <c r="J63" s="12">
        <f t="shared" si="25"/>
        <v>0</v>
      </c>
      <c r="K63" s="12">
        <f t="shared" si="25"/>
        <v>0</v>
      </c>
      <c r="L63" s="12">
        <f t="shared" si="25"/>
        <v>0</v>
      </c>
      <c r="M63" s="12">
        <f t="shared" si="25"/>
        <v>0</v>
      </c>
      <c r="N63" s="12">
        <f t="shared" si="25"/>
        <v>4.7929206686578914E-2</v>
      </c>
      <c r="O63" s="12">
        <f t="shared" si="25"/>
        <v>4.5693006844896016E-2</v>
      </c>
      <c r="P63" s="12">
        <f t="shared" si="25"/>
        <v>4.4343657706355961E-2</v>
      </c>
      <c r="Q63" s="12">
        <f t="shared" si="25"/>
        <v>4.9856054883662036E-2</v>
      </c>
      <c r="R63" s="12">
        <f t="shared" si="25"/>
        <v>0</v>
      </c>
      <c r="S63" s="12">
        <f t="shared" si="25"/>
        <v>0</v>
      </c>
      <c r="T63" s="12">
        <f t="shared" si="25"/>
        <v>0</v>
      </c>
      <c r="U63" s="12">
        <f t="shared" si="25"/>
        <v>0</v>
      </c>
      <c r="V63" s="12">
        <f t="shared" si="25"/>
        <v>0</v>
      </c>
      <c r="W63" s="12">
        <f t="shared" si="25"/>
        <v>0</v>
      </c>
    </row>
    <row r="64" spans="2:23" outlineLevel="1" x14ac:dyDescent="0.25">
      <c r="B64" s="4" t="s">
        <v>27</v>
      </c>
      <c r="C64" s="12">
        <f t="shared" ref="C64:W64" si="26">IFERROR(C51/C55,0)</f>
        <v>0</v>
      </c>
      <c r="D64" s="12">
        <f t="shared" si="26"/>
        <v>0</v>
      </c>
      <c r="E64" s="12">
        <f t="shared" si="26"/>
        <v>0</v>
      </c>
      <c r="F64" s="12">
        <f t="shared" si="26"/>
        <v>0</v>
      </c>
      <c r="G64" s="12">
        <f t="shared" si="26"/>
        <v>0</v>
      </c>
      <c r="H64" s="12">
        <f t="shared" si="26"/>
        <v>0</v>
      </c>
      <c r="I64" s="12">
        <f t="shared" si="26"/>
        <v>0</v>
      </c>
      <c r="J64" s="12">
        <f t="shared" si="26"/>
        <v>0</v>
      </c>
      <c r="K64" s="12">
        <f t="shared" si="26"/>
        <v>0</v>
      </c>
      <c r="L64" s="12">
        <f t="shared" si="26"/>
        <v>0</v>
      </c>
      <c r="M64" s="12">
        <f t="shared" si="26"/>
        <v>0</v>
      </c>
      <c r="N64" s="12">
        <f t="shared" si="26"/>
        <v>0</v>
      </c>
      <c r="O64" s="12">
        <f t="shared" si="26"/>
        <v>0</v>
      </c>
      <c r="P64" s="12">
        <f t="shared" si="26"/>
        <v>0</v>
      </c>
      <c r="Q64" s="12">
        <f t="shared" si="26"/>
        <v>0</v>
      </c>
      <c r="R64" s="12">
        <f t="shared" si="26"/>
        <v>0</v>
      </c>
      <c r="S64" s="12">
        <f t="shared" si="26"/>
        <v>0</v>
      </c>
      <c r="T64" s="12">
        <f t="shared" si="26"/>
        <v>0</v>
      </c>
      <c r="U64" s="12">
        <f t="shared" si="26"/>
        <v>0</v>
      </c>
      <c r="V64" s="12">
        <f t="shared" si="26"/>
        <v>0</v>
      </c>
      <c r="W64" s="12">
        <f t="shared" si="26"/>
        <v>0</v>
      </c>
    </row>
    <row r="65" spans="1:28" outlineLevel="1" x14ac:dyDescent="0.25">
      <c r="B65" s="4" t="s">
        <v>28</v>
      </c>
      <c r="C65" s="12">
        <f t="shared" ref="C65:W65" si="27">IFERROR(C52/C55,0)</f>
        <v>6.21017980297053E-5</v>
      </c>
      <c r="D65" s="12">
        <f t="shared" si="27"/>
        <v>6.7902648697735978E-5</v>
      </c>
      <c r="E65" s="12">
        <f t="shared" si="27"/>
        <v>8.6811172111059081E-5</v>
      </c>
      <c r="F65" s="12">
        <f t="shared" si="27"/>
        <v>1.0516376760926559E-4</v>
      </c>
      <c r="G65" s="12">
        <f t="shared" si="27"/>
        <v>9.817266537229957E-5</v>
      </c>
      <c r="H65" s="12">
        <f t="shared" si="27"/>
        <v>1.4870003197450728E-4</v>
      </c>
      <c r="I65" s="12">
        <f t="shared" si="27"/>
        <v>1.9172344819190485E-4</v>
      </c>
      <c r="J65" s="12">
        <f t="shared" si="27"/>
        <v>1.7292269883683757E-4</v>
      </c>
      <c r="K65" s="12">
        <f t="shared" si="27"/>
        <v>1.8221185645823411E-4</v>
      </c>
      <c r="L65" s="12">
        <f t="shared" si="27"/>
        <v>1.1908860751938713E-4</v>
      </c>
      <c r="M65" s="12">
        <f t="shared" si="27"/>
        <v>1.4000648492660785E-4</v>
      </c>
      <c r="N65" s="12">
        <f t="shared" si="27"/>
        <v>1.7995990084550178E-4</v>
      </c>
      <c r="O65" s="12">
        <f t="shared" si="27"/>
        <v>8.3251750470875066E-5</v>
      </c>
      <c r="P65" s="12">
        <f t="shared" si="27"/>
        <v>8.7400205905598531E-5</v>
      </c>
      <c r="Q65" s="12">
        <f t="shared" si="27"/>
        <v>9.3876097125519738E-5</v>
      </c>
      <c r="R65" s="12">
        <f t="shared" si="27"/>
        <v>7.2476035309698987E-5</v>
      </c>
      <c r="S65" s="12">
        <f t="shared" si="27"/>
        <v>7.9428741995309839E-5</v>
      </c>
      <c r="T65" s="12">
        <f t="shared" si="27"/>
        <v>6.815582616290633E-5</v>
      </c>
      <c r="U65" s="12">
        <f t="shared" si="27"/>
        <v>7.4128870753877496E-5</v>
      </c>
      <c r="V65" s="12">
        <f t="shared" si="27"/>
        <v>5.7081465854053058E-5</v>
      </c>
      <c r="W65" s="12">
        <f t="shared" si="27"/>
        <v>2.9497853426924107E-5</v>
      </c>
    </row>
    <row r="66" spans="1:28" outlineLevel="1" x14ac:dyDescent="0.25">
      <c r="B66" s="4" t="s">
        <v>22</v>
      </c>
      <c r="C66" s="12">
        <f t="shared" ref="C66:W66" si="28">IFERROR(C53/C55,0)</f>
        <v>0</v>
      </c>
      <c r="D66" s="12">
        <f t="shared" si="28"/>
        <v>0</v>
      </c>
      <c r="E66" s="12">
        <f t="shared" si="28"/>
        <v>0</v>
      </c>
      <c r="F66" s="12">
        <f t="shared" si="28"/>
        <v>0</v>
      </c>
      <c r="G66" s="12">
        <f t="shared" si="28"/>
        <v>0</v>
      </c>
      <c r="H66" s="12">
        <f t="shared" si="28"/>
        <v>0</v>
      </c>
      <c r="I66" s="12">
        <f t="shared" si="28"/>
        <v>0</v>
      </c>
      <c r="J66" s="12">
        <f t="shared" si="28"/>
        <v>0</v>
      </c>
      <c r="K66" s="12">
        <f t="shared" si="28"/>
        <v>0</v>
      </c>
      <c r="L66" s="12">
        <f t="shared" si="28"/>
        <v>0</v>
      </c>
      <c r="M66" s="12">
        <f t="shared" si="28"/>
        <v>0</v>
      </c>
      <c r="N66" s="12">
        <f t="shared" si="28"/>
        <v>0</v>
      </c>
      <c r="O66" s="12">
        <f t="shared" si="28"/>
        <v>0</v>
      </c>
      <c r="P66" s="12">
        <f t="shared" si="28"/>
        <v>0</v>
      </c>
      <c r="Q66" s="12">
        <f t="shared" si="28"/>
        <v>0</v>
      </c>
      <c r="R66" s="12">
        <f t="shared" si="28"/>
        <v>0</v>
      </c>
      <c r="S66" s="12">
        <f t="shared" si="28"/>
        <v>0</v>
      </c>
      <c r="T66" s="12">
        <f t="shared" si="28"/>
        <v>0</v>
      </c>
      <c r="U66" s="12">
        <f t="shared" si="28"/>
        <v>0</v>
      </c>
      <c r="V66" s="12">
        <f t="shared" si="28"/>
        <v>0</v>
      </c>
      <c r="W66" s="12">
        <f t="shared" si="28"/>
        <v>0</v>
      </c>
    </row>
    <row r="67" spans="1:28" outlineLevel="1" x14ac:dyDescent="0.25">
      <c r="B67" s="4" t="s">
        <v>1</v>
      </c>
      <c r="C67" s="12">
        <f t="shared" ref="C67:W67" si="29">IFERROR(C54/C55,0)</f>
        <v>1.8829789295428893E-2</v>
      </c>
      <c r="D67" s="12">
        <f t="shared" si="29"/>
        <v>1.8173979111694914E-2</v>
      </c>
      <c r="E67" s="12">
        <f t="shared" si="29"/>
        <v>1.0510169110732451E-2</v>
      </c>
      <c r="F67" s="12">
        <f t="shared" si="29"/>
        <v>6.5587401809380297E-3</v>
      </c>
      <c r="G67" s="12">
        <f t="shared" si="29"/>
        <v>6.6328810386334473E-3</v>
      </c>
      <c r="H67" s="12">
        <f t="shared" si="29"/>
        <v>2.9123375593592868E-3</v>
      </c>
      <c r="I67" s="12">
        <f t="shared" si="29"/>
        <v>3.3359025983395038E-3</v>
      </c>
      <c r="J67" s="12">
        <f t="shared" si="29"/>
        <v>3.1378687027885654E-3</v>
      </c>
      <c r="K67" s="12">
        <f t="shared" si="29"/>
        <v>3.2622723197260257E-3</v>
      </c>
      <c r="L67" s="12">
        <f t="shared" si="29"/>
        <v>2.7896141056616545E-3</v>
      </c>
      <c r="M67" s="12">
        <f t="shared" si="29"/>
        <v>2.2885968371228927E-3</v>
      </c>
      <c r="N67" s="12">
        <f t="shared" si="29"/>
        <v>2.3395096851569009E-3</v>
      </c>
      <c r="O67" s="12">
        <f t="shared" si="29"/>
        <v>2.8141887326591673E-3</v>
      </c>
      <c r="P67" s="12">
        <f t="shared" si="29"/>
        <v>1.8735663397671637E-3</v>
      </c>
      <c r="Q67" s="12">
        <f t="shared" si="29"/>
        <v>2.6598669371938419E-3</v>
      </c>
      <c r="R67" s="12">
        <f t="shared" si="29"/>
        <v>2.5646782418342717E-3</v>
      </c>
      <c r="S67" s="12">
        <f t="shared" si="29"/>
        <v>2.0274110313132348E-3</v>
      </c>
      <c r="T67" s="12">
        <f t="shared" si="29"/>
        <v>1.7440527307640008E-3</v>
      </c>
      <c r="U67" s="12">
        <f t="shared" si="29"/>
        <v>1.8971252541949964E-3</v>
      </c>
      <c r="V67" s="12">
        <f t="shared" si="29"/>
        <v>2.1272393106789929E-3</v>
      </c>
      <c r="W67" s="12">
        <f t="shared" si="29"/>
        <v>1.4648952610599852E-3</v>
      </c>
    </row>
    <row r="70" spans="1:28" s="37" customFormat="1" x14ac:dyDescent="0.25">
      <c r="A70" s="36" t="s">
        <v>2</v>
      </c>
      <c r="Z70" s="38"/>
    </row>
    <row r="71" spans="1:28" outlineLevel="1" x14ac:dyDescent="0.25">
      <c r="B71" s="22" t="s">
        <v>31</v>
      </c>
      <c r="C71" s="5">
        <f>C74*CAN!C75</f>
        <v>972.26749808928832</v>
      </c>
      <c r="D71" s="5">
        <f>D74*CAN!D75</f>
        <v>972.5082914390772</v>
      </c>
      <c r="E71" s="5">
        <f>E74*CAN!E75</f>
        <v>1083.6506238653419</v>
      </c>
      <c r="F71" s="5">
        <f>F74*CAN!F75</f>
        <v>1147.7484092819868</v>
      </c>
      <c r="G71" s="5">
        <f>G74*CAN!G75</f>
        <v>1133.8856096723998</v>
      </c>
      <c r="H71" s="5">
        <f>H74*CAN!H75</f>
        <v>1126.5942793850513</v>
      </c>
      <c r="I71" s="5">
        <f>I74*CAN!I75</f>
        <v>1171.0124783066453</v>
      </c>
      <c r="J71" s="5">
        <f>J74*CAN!J75</f>
        <v>1338.0976671717528</v>
      </c>
      <c r="K71" s="5">
        <f>K74*CAN!K75</f>
        <v>1497.2140205161329</v>
      </c>
      <c r="L71" s="5">
        <f>L74*CAN!L75</f>
        <v>1615.7222170019654</v>
      </c>
      <c r="M71" s="5">
        <f>M74*CAN!M75</f>
        <v>1723.1668769841526</v>
      </c>
      <c r="N71" s="5">
        <f>N74*CAN!N75</f>
        <v>1499.7487532561106</v>
      </c>
      <c r="O71" s="5">
        <f>O74*CAN!O75</f>
        <v>1818.6410110918303</v>
      </c>
      <c r="P71" s="5">
        <f>P74*CAN!P75</f>
        <v>1964.7584961871132</v>
      </c>
      <c r="Q71" s="5">
        <f>Q74*CAN!Q75</f>
        <v>1893.8617862498877</v>
      </c>
      <c r="R71" s="5">
        <f>R74*CAN!R75</f>
        <v>2092.9420245400647</v>
      </c>
      <c r="S71" s="5">
        <f>S74*CAN!S75</f>
        <v>2214.4928984943522</v>
      </c>
      <c r="T71" s="5">
        <f>T74*CAN!T75</f>
        <v>2287.3962015819943</v>
      </c>
      <c r="U71" s="5">
        <f>U74*CAN!U75</f>
        <v>2285.5162885259165</v>
      </c>
      <c r="V71" s="5">
        <f>V74*CAN!V75</f>
        <v>2325.2421544048721</v>
      </c>
      <c r="W71" s="5">
        <f>W74*CAN!W75</f>
        <v>2152.5811178789363</v>
      </c>
      <c r="Z71" s="23"/>
      <c r="AB71"/>
    </row>
    <row r="72" spans="1:28" outlineLevel="1" x14ac:dyDescent="0.25">
      <c r="B72" s="8" t="s">
        <v>30</v>
      </c>
      <c r="C72" s="5">
        <f>INDEX('[4]Table 37'!C$26:C$28,MATCH($AB72,'[4]Table 37'!$B$26:$B$28,0))</f>
        <v>114.92100000000001</v>
      </c>
      <c r="D72" s="5">
        <f>INDEX('[4]Table 37'!D$26:D$28,MATCH($AB72,'[4]Table 37'!$B$26:$B$28,0))</f>
        <v>122.208</v>
      </c>
      <c r="E72" s="5">
        <f>INDEX('[4]Table 37'!E$26:E$28,MATCH($AB72,'[4]Table 37'!$B$26:$B$28,0))</f>
        <v>123.241</v>
      </c>
      <c r="F72" s="5">
        <f>INDEX('[4]Table 37'!F$26:F$28,MATCH($AB72,'[4]Table 37'!$B$26:$B$28,0))</f>
        <v>126.10899999999999</v>
      </c>
      <c r="G72" s="5">
        <f>INDEX('[4]Table 37'!G$26:G$28,MATCH($AB72,'[4]Table 37'!$B$26:$B$28,0))</f>
        <v>129.398</v>
      </c>
      <c r="H72" s="5">
        <f>INDEX('[4]Table 37'!H$26:H$28,MATCH($AB72,'[4]Table 37'!$B$26:$B$28,0))</f>
        <v>133.12799999999999</v>
      </c>
      <c r="I72" s="5">
        <f>INDEX('[4]Table 37'!I$26:I$28,MATCH($AB72,'[4]Table 37'!$B$26:$B$28,0))</f>
        <v>128.03700000000001</v>
      </c>
      <c r="J72" s="5">
        <f>INDEX('[4]Table 37'!J$26:J$28,MATCH($AB72,'[4]Table 37'!$B$26:$B$28,0))</f>
        <v>131.846</v>
      </c>
      <c r="K72" s="5">
        <f>INDEX('[4]Table 37'!K$26:K$28,MATCH($AB72,'[4]Table 37'!$B$26:$B$28,0))</f>
        <v>139.85400000000001</v>
      </c>
      <c r="L72" s="5">
        <f>INDEX('[4]Table 37'!L$26:L$28,MATCH($AB72,'[4]Table 37'!$B$26:$B$28,0))</f>
        <v>146.983</v>
      </c>
      <c r="M72" s="5">
        <f>INDEX('[4]Table 37'!M$26:M$28,MATCH($AB72,'[4]Table 37'!$B$26:$B$28,0))</f>
        <v>155.316</v>
      </c>
      <c r="N72" s="5">
        <f>INDEX('[4]Table 37'!N$26:N$28,MATCH($AB72,'[4]Table 37'!$B$26:$B$28,0))</f>
        <v>160.69200000000001</v>
      </c>
      <c r="O72" s="5">
        <f>INDEX('[4]Table 37'!O$26:O$28,MATCH($AB72,'[4]Table 37'!$B$26:$B$28,0))</f>
        <v>160.50399999999999</v>
      </c>
      <c r="P72" s="5">
        <f>INDEX('[4]Table 37'!P$26:P$28,MATCH($AB72,'[4]Table 37'!$B$26:$B$28,0))</f>
        <v>163.74199999999999</v>
      </c>
      <c r="Q72" s="5">
        <f>INDEX('[4]Table 37'!Q$26:Q$28,MATCH($AB72,'[4]Table 37'!$B$26:$B$28,0))</f>
        <v>171.2</v>
      </c>
      <c r="R72" s="5">
        <f>INDEX('[4]Table 37'!R$26:R$28,MATCH($AB72,'[4]Table 37'!$B$26:$B$28,0))</f>
        <v>189.63399999999999</v>
      </c>
      <c r="S72" s="5">
        <f>INDEX('[4]Table 37'!S$26:S$28,MATCH($AB72,'[4]Table 37'!$B$26:$B$28,0))</f>
        <v>196.83199999999999</v>
      </c>
      <c r="T72" s="5">
        <f>INDEX('[4]Table 37'!T$26:T$28,MATCH($AB72,'[4]Table 37'!$B$26:$B$28,0))</f>
        <v>202.375</v>
      </c>
      <c r="U72" s="5">
        <f>INDEX('[4]Table 37'!U$26:U$28,MATCH($AB72,'[4]Table 37'!$B$26:$B$28,0))</f>
        <v>206.31399999999999</v>
      </c>
      <c r="V72" s="5">
        <f>INDEX('[4]Table 37'!V$26:V$28,MATCH($AB72,'[4]Table 37'!$B$26:$B$28,0))</f>
        <v>207.21199999999999</v>
      </c>
      <c r="W72" s="5">
        <f>INDEX('[4]Table 37'!W$26:W$28,MATCH($AB72,'[4]Table 37'!$B$26:$B$28,0))</f>
        <v>211.19200000000001</v>
      </c>
      <c r="Z72" s="23" t="s">
        <v>32</v>
      </c>
      <c r="AB72" t="s">
        <v>75</v>
      </c>
    </row>
    <row r="73" spans="1:28" outlineLevel="1" x14ac:dyDescent="0.25">
      <c r="B73" s="8" t="s">
        <v>43</v>
      </c>
      <c r="C73" s="5">
        <f>INDEX('[4]Table 37'!C$38:C$40,MATCH($AB73,'[4]Table 37'!$B$38:$B$40,0))</f>
        <v>15863.079641</v>
      </c>
      <c r="D73" s="5">
        <f>INDEX('[4]Table 37'!D$38:D$40,MATCH($AB73,'[4]Table 37'!$B$38:$B$40,0))</f>
        <v>14828.217246</v>
      </c>
      <c r="E73" s="5">
        <f>INDEX('[4]Table 37'!E$38:E$40,MATCH($AB73,'[4]Table 37'!$B$38:$B$40,0))</f>
        <v>16283.217881</v>
      </c>
      <c r="F73" s="5">
        <f>INDEX('[4]Table 37'!F$38:F$40,MATCH($AB73,'[4]Table 37'!$B$38:$B$40,0))</f>
        <v>16750.750913</v>
      </c>
      <c r="G73" s="5">
        <f>INDEX('[4]Table 37'!G$38:G$40,MATCH($AB73,'[4]Table 37'!$B$38:$B$40,0))</f>
        <v>16029.467151999999</v>
      </c>
      <c r="H73" s="5">
        <f>INDEX('[4]Table 37'!H$38:H$40,MATCH($AB73,'[4]Table 37'!$B$38:$B$40,0))</f>
        <v>15386.342219</v>
      </c>
      <c r="I73" s="5">
        <f>INDEX('[4]Table 37'!I$38:I$40,MATCH($AB73,'[4]Table 37'!$B$38:$B$40,0))</f>
        <v>16528.719980000002</v>
      </c>
      <c r="J73" s="5">
        <f>INDEX('[4]Table 37'!J$38:J$40,MATCH($AB73,'[4]Table 37'!$B$38:$B$40,0))</f>
        <v>18231.634555000001</v>
      </c>
      <c r="K73" s="5">
        <f>INDEX('[4]Table 37'!K$38:K$40,MATCH($AB73,'[4]Table 37'!$B$38:$B$40,0))</f>
        <v>19231.527700999999</v>
      </c>
      <c r="L73" s="5">
        <f>INDEX('[4]Table 37'!L$38:L$40,MATCH($AB73,'[4]Table 37'!$B$38:$B$40,0))</f>
        <v>19747.143509000001</v>
      </c>
      <c r="M73" s="5">
        <f>INDEX('[4]Table 37'!M$38:M$40,MATCH($AB73,'[4]Table 37'!$B$38:$B$40,0))</f>
        <v>19930.393089000001</v>
      </c>
      <c r="N73" s="5">
        <f>INDEX('[4]Table 37'!N$38:N$40,MATCH($AB73,'[4]Table 37'!$B$38:$B$40,0))</f>
        <v>16765.985575999999</v>
      </c>
      <c r="O73" s="5">
        <f>INDEX('[4]Table 37'!O$38:O$40,MATCH($AB73,'[4]Table 37'!$B$38:$B$40,0))</f>
        <v>20354.751967</v>
      </c>
      <c r="P73" s="5">
        <f>INDEX('[4]Table 37'!P$38:P$40,MATCH($AB73,'[4]Table 37'!$B$38:$B$40,0))</f>
        <v>21555.288939999999</v>
      </c>
      <c r="Q73" s="5">
        <f>INDEX('[4]Table 37'!Q$38:Q$40,MATCH($AB73,'[4]Table 37'!$B$38:$B$40,0))</f>
        <v>19872.350917</v>
      </c>
      <c r="R73" s="5">
        <f>INDEX('[4]Table 37'!R$38:R$40,MATCH($AB73,'[4]Table 37'!$B$38:$B$40,0))</f>
        <v>19826.486682999999</v>
      </c>
      <c r="S73" s="5">
        <f>INDEX('[4]Table 37'!S$38:S$40,MATCH($AB73,'[4]Table 37'!$B$38:$B$40,0))</f>
        <v>20210.795461000002</v>
      </c>
      <c r="T73" s="5">
        <f>INDEX('[4]Table 37'!T$38:T$40,MATCH($AB73,'[4]Table 37'!$B$38:$B$40,0))</f>
        <v>20304.361072</v>
      </c>
      <c r="U73" s="5">
        <f>INDEX('[4]Table 37'!U$38:U$40,MATCH($AB73,'[4]Table 37'!$B$38:$B$40,0))</f>
        <v>19900.336538</v>
      </c>
      <c r="V73" s="5">
        <f>INDEX('[4]Table 37'!V$38:V$40,MATCH($AB73,'[4]Table 37'!$B$38:$B$40,0))</f>
        <v>20158.492870999999</v>
      </c>
      <c r="W73" s="5">
        <f>INDEX('[4]Table 37'!W$38:W$40,MATCH($AB73,'[4]Table 37'!$B$38:$B$40,0))</f>
        <v>18309.937807999999</v>
      </c>
      <c r="Z73" s="23" t="s">
        <v>32</v>
      </c>
      <c r="AB73" t="s">
        <v>75</v>
      </c>
    </row>
    <row r="74" spans="1:28" outlineLevel="1" x14ac:dyDescent="0.25">
      <c r="B74" s="8" t="s">
        <v>44</v>
      </c>
      <c r="C74" s="5">
        <f t="shared" ref="C74:W74" si="30">C72*C73/1000</f>
        <v>1823.0009754233611</v>
      </c>
      <c r="D74" s="5">
        <f t="shared" si="30"/>
        <v>1812.1267731991679</v>
      </c>
      <c r="E74" s="5">
        <f t="shared" si="30"/>
        <v>2006.760054872321</v>
      </c>
      <c r="F74" s="5">
        <f t="shared" si="30"/>
        <v>2112.4204468875168</v>
      </c>
      <c r="G74" s="5">
        <f t="shared" si="30"/>
        <v>2074.1809905344958</v>
      </c>
      <c r="H74" s="5">
        <f t="shared" si="30"/>
        <v>2048.3529669310319</v>
      </c>
      <c r="I74" s="5">
        <f t="shared" si="30"/>
        <v>2116.2877200792605</v>
      </c>
      <c r="J74" s="5">
        <f t="shared" si="30"/>
        <v>2403.7680895385301</v>
      </c>
      <c r="K74" s="5">
        <f t="shared" si="30"/>
        <v>2689.606075095654</v>
      </c>
      <c r="L74" s="5">
        <f t="shared" si="30"/>
        <v>2902.4943943833473</v>
      </c>
      <c r="M74" s="5">
        <f t="shared" si="30"/>
        <v>3095.5089330111246</v>
      </c>
      <c r="N74" s="5">
        <f t="shared" si="30"/>
        <v>2694.1597541785918</v>
      </c>
      <c r="O74" s="5">
        <f t="shared" si="30"/>
        <v>3267.0191097113675</v>
      </c>
      <c r="P74" s="5">
        <f t="shared" si="30"/>
        <v>3529.5061216134795</v>
      </c>
      <c r="Q74" s="5">
        <f t="shared" si="30"/>
        <v>3402.1464769904001</v>
      </c>
      <c r="R74" s="5">
        <f t="shared" si="30"/>
        <v>3759.7759756440219</v>
      </c>
      <c r="S74" s="5">
        <f t="shared" si="30"/>
        <v>3978.1312921795525</v>
      </c>
      <c r="T74" s="5">
        <f t="shared" si="30"/>
        <v>4109.0950719459997</v>
      </c>
      <c r="U74" s="5">
        <f t="shared" si="30"/>
        <v>4105.7180325009322</v>
      </c>
      <c r="V74" s="5">
        <f t="shared" si="30"/>
        <v>4177.081624785651</v>
      </c>
      <c r="W74" s="5">
        <f t="shared" si="30"/>
        <v>3866.9123855471362</v>
      </c>
    </row>
    <row r="75" spans="1:28" outlineLevel="1" x14ac:dyDescent="0.25">
      <c r="B75" s="8" t="s">
        <v>45</v>
      </c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8" outlineLevel="1" x14ac:dyDescent="0.25">
      <c r="B76" s="8" t="s">
        <v>47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8" outlineLevel="1" x14ac:dyDescent="0.25"/>
    <row r="78" spans="1:28" outlineLevel="1" x14ac:dyDescent="0.25">
      <c r="B78" s="9" t="s">
        <v>19</v>
      </c>
      <c r="C78" s="14"/>
    </row>
    <row r="79" spans="1:28" outlineLevel="1" x14ac:dyDescent="0.25">
      <c r="B79" s="4" t="s">
        <v>23</v>
      </c>
      <c r="C79" s="5">
        <f>IFERROR(INDEX('[4]Table 35'!C$14:C$19,MATCH(CAN!$B92,'[4]Table 35'!$B$14:$B$19,0))*1000,0)</f>
        <v>0</v>
      </c>
      <c r="D79" s="5">
        <f>IFERROR(INDEX('[4]Table 35'!D$14:D$19,MATCH(CAN!$B92,'[4]Table 35'!$B$14:$B$19,0))*1000,0)</f>
        <v>0</v>
      </c>
      <c r="E79" s="5">
        <f>IFERROR(INDEX('[4]Table 35'!E$14:E$19,MATCH(CAN!$B92,'[4]Table 35'!$B$14:$B$19,0))*1000,0)</f>
        <v>0</v>
      </c>
      <c r="F79" s="5">
        <f>IFERROR(INDEX('[4]Table 35'!F$14:F$19,MATCH(CAN!$B92,'[4]Table 35'!$B$14:$B$19,0))*1000,0)</f>
        <v>0</v>
      </c>
      <c r="G79" s="5">
        <f>IFERROR(INDEX('[4]Table 35'!G$14:G$19,MATCH(CAN!$B92,'[4]Table 35'!$B$14:$B$19,0))*1000,0)</f>
        <v>0</v>
      </c>
      <c r="H79" s="5">
        <f>IFERROR(INDEX('[4]Table 35'!H$14:H$19,MATCH(CAN!$B92,'[4]Table 35'!$B$14:$B$19,0))*1000,0)</f>
        <v>0</v>
      </c>
      <c r="I79" s="5">
        <f>IFERROR(INDEX('[4]Table 35'!I$14:I$19,MATCH(CAN!$B92,'[4]Table 35'!$B$14:$B$19,0))*1000,0)</f>
        <v>0</v>
      </c>
      <c r="J79" s="5">
        <f>IFERROR(INDEX('[4]Table 35'!J$14:J$19,MATCH(CAN!$B92,'[4]Table 35'!$B$14:$B$19,0))*1000,0)</f>
        <v>0</v>
      </c>
      <c r="K79" s="5">
        <f>IFERROR(INDEX('[4]Table 35'!K$14:K$19,MATCH(CAN!$B92,'[4]Table 35'!$B$14:$B$19,0))*1000,0)</f>
        <v>0</v>
      </c>
      <c r="L79" s="5">
        <f>IFERROR(INDEX('[4]Table 35'!L$14:L$19,MATCH(CAN!$B92,'[4]Table 35'!$B$14:$B$19,0))*1000,0)</f>
        <v>0</v>
      </c>
      <c r="M79" s="5">
        <f>IFERROR(INDEX('[4]Table 35'!M$14:M$19,MATCH(CAN!$B92,'[4]Table 35'!$B$14:$B$19,0))*1000,0)</f>
        <v>0</v>
      </c>
      <c r="N79" s="5">
        <f>IFERROR(INDEX('[4]Table 35'!N$14:N$19,MATCH(CAN!$B92,'[4]Table 35'!$B$14:$B$19,0))*1000,0)</f>
        <v>0</v>
      </c>
      <c r="O79" s="5">
        <f>IFERROR(INDEX('[4]Table 35'!O$14:O$19,MATCH(CAN!$B92,'[4]Table 35'!$B$14:$B$19,0))*1000,0)</f>
        <v>0</v>
      </c>
      <c r="P79" s="5">
        <f>IFERROR(INDEX('[4]Table 35'!P$14:P$19,MATCH(CAN!$B92,'[4]Table 35'!$B$14:$B$19,0))*1000,0)</f>
        <v>0</v>
      </c>
      <c r="Q79" s="5">
        <f>IFERROR(INDEX('[4]Table 35'!Q$14:Q$19,MATCH(CAN!$B92,'[4]Table 35'!$B$14:$B$19,0))*1000,0)</f>
        <v>0</v>
      </c>
      <c r="R79" s="5">
        <f>IFERROR(INDEX('[4]Table 35'!R$14:R$19,MATCH(CAN!$B92,'[4]Table 35'!$B$14:$B$19,0))*1000,0)</f>
        <v>0</v>
      </c>
      <c r="S79" s="5">
        <f>IFERROR(INDEX('[4]Table 35'!S$14:S$19,MATCH(CAN!$B92,'[4]Table 35'!$B$14:$B$19,0))*1000,0)</f>
        <v>0</v>
      </c>
      <c r="T79" s="5">
        <f>IFERROR(INDEX('[4]Table 35'!T$14:T$19,MATCH(CAN!$B92,'[4]Table 35'!$B$14:$B$19,0))*1000,0)</f>
        <v>0</v>
      </c>
      <c r="U79" s="5">
        <f>IFERROR(INDEX('[4]Table 35'!U$14:U$19,MATCH(CAN!$B92,'[4]Table 35'!$B$14:$B$19,0))*1000,0)</f>
        <v>0</v>
      </c>
      <c r="V79" s="5">
        <f>IFERROR(INDEX('[4]Table 35'!V$14:V$19,MATCH(CAN!$B92,'[4]Table 35'!$B$14:$B$19,0))*1000,0)</f>
        <v>0</v>
      </c>
      <c r="W79" s="5">
        <f>IFERROR(INDEX('[4]Table 35'!W$14:W$19,MATCH(CAN!$B92,'[4]Table 35'!$B$14:$B$19,0))*1000,0)</f>
        <v>0</v>
      </c>
      <c r="Z79" s="23" t="s">
        <v>32</v>
      </c>
    </row>
    <row r="80" spans="1:28" outlineLevel="1" x14ac:dyDescent="0.25">
      <c r="B80" s="4" t="s">
        <v>24</v>
      </c>
      <c r="C80" s="5">
        <f>IFERROR(INDEX('[4]Table 35'!C$14:C$19,MATCH(CAN!$B93,'[4]Table 35'!$B$14:$B$19,0))*1000,0)</f>
        <v>0</v>
      </c>
      <c r="D80" s="5">
        <f>IFERROR(INDEX('[4]Table 35'!D$14:D$19,MATCH(CAN!$B93,'[4]Table 35'!$B$14:$B$19,0))*1000,0)</f>
        <v>0</v>
      </c>
      <c r="E80" s="5">
        <f>IFERROR(INDEX('[4]Table 35'!E$14:E$19,MATCH(CAN!$B93,'[4]Table 35'!$B$14:$B$19,0))*1000,0)</f>
        <v>0</v>
      </c>
      <c r="F80" s="5">
        <f>IFERROR(INDEX('[4]Table 35'!F$14:F$19,MATCH(CAN!$B93,'[4]Table 35'!$B$14:$B$19,0))*1000,0)</f>
        <v>0</v>
      </c>
      <c r="G80" s="5">
        <f>IFERROR(INDEX('[4]Table 35'!G$14:G$19,MATCH(CAN!$B93,'[4]Table 35'!$B$14:$B$19,0))*1000,0)</f>
        <v>0</v>
      </c>
      <c r="H80" s="5">
        <f>IFERROR(INDEX('[4]Table 35'!H$14:H$19,MATCH(CAN!$B93,'[4]Table 35'!$B$14:$B$19,0))*1000,0)</f>
        <v>0</v>
      </c>
      <c r="I80" s="5">
        <f>IFERROR(INDEX('[4]Table 35'!I$14:I$19,MATCH(CAN!$B93,'[4]Table 35'!$B$14:$B$19,0))*1000,0)</f>
        <v>0</v>
      </c>
      <c r="J80" s="5">
        <f>IFERROR(INDEX('[4]Table 35'!J$14:J$19,MATCH(CAN!$B93,'[4]Table 35'!$B$14:$B$19,0))*1000,0)</f>
        <v>0</v>
      </c>
      <c r="K80" s="5">
        <f>IFERROR(INDEX('[4]Table 35'!K$14:K$19,MATCH(CAN!$B93,'[4]Table 35'!$B$14:$B$19,0))*1000,0)</f>
        <v>0</v>
      </c>
      <c r="L80" s="5">
        <f>IFERROR(INDEX('[4]Table 35'!L$14:L$19,MATCH(CAN!$B93,'[4]Table 35'!$B$14:$B$19,0))*1000,0)</f>
        <v>0</v>
      </c>
      <c r="M80" s="5">
        <f>IFERROR(INDEX('[4]Table 35'!M$14:M$19,MATCH(CAN!$B93,'[4]Table 35'!$B$14:$B$19,0))*1000,0)</f>
        <v>0</v>
      </c>
      <c r="N80" s="5">
        <f>IFERROR(INDEX('[4]Table 35'!N$14:N$19,MATCH(CAN!$B93,'[4]Table 35'!$B$14:$B$19,0))*1000,0)</f>
        <v>0</v>
      </c>
      <c r="O80" s="5">
        <f>IFERROR(INDEX('[4]Table 35'!O$14:O$19,MATCH(CAN!$B93,'[4]Table 35'!$B$14:$B$19,0))*1000,0)</f>
        <v>0</v>
      </c>
      <c r="P80" s="5">
        <f>IFERROR(INDEX('[4]Table 35'!P$14:P$19,MATCH(CAN!$B93,'[4]Table 35'!$B$14:$B$19,0))*1000,0)</f>
        <v>0</v>
      </c>
      <c r="Q80" s="5">
        <f>IFERROR(INDEX('[4]Table 35'!Q$14:Q$19,MATCH(CAN!$B93,'[4]Table 35'!$B$14:$B$19,0))*1000,0)</f>
        <v>0</v>
      </c>
      <c r="R80" s="5">
        <f>IFERROR(INDEX('[4]Table 35'!R$14:R$19,MATCH(CAN!$B93,'[4]Table 35'!$B$14:$B$19,0))*1000,0)</f>
        <v>0</v>
      </c>
      <c r="S80" s="5">
        <f>IFERROR(INDEX('[4]Table 35'!S$14:S$19,MATCH(CAN!$B93,'[4]Table 35'!$B$14:$B$19,0))*1000,0)</f>
        <v>0</v>
      </c>
      <c r="T80" s="5">
        <f>IFERROR(INDEX('[4]Table 35'!T$14:T$19,MATCH(CAN!$B93,'[4]Table 35'!$B$14:$B$19,0))*1000,0)</f>
        <v>0</v>
      </c>
      <c r="U80" s="5">
        <f>IFERROR(INDEX('[4]Table 35'!U$14:U$19,MATCH(CAN!$B93,'[4]Table 35'!$B$14:$B$19,0))*1000,0)</f>
        <v>0</v>
      </c>
      <c r="V80" s="5">
        <f>IFERROR(INDEX('[4]Table 35'!V$14:V$19,MATCH(CAN!$B93,'[4]Table 35'!$B$14:$B$19,0))*1000,0)</f>
        <v>0</v>
      </c>
      <c r="W80" s="5">
        <f>IFERROR(INDEX('[4]Table 35'!W$14:W$19,MATCH(CAN!$B93,'[4]Table 35'!$B$14:$B$19,0))*1000,0)</f>
        <v>0</v>
      </c>
      <c r="Z80" s="23" t="s">
        <v>32</v>
      </c>
    </row>
    <row r="81" spans="2:26" outlineLevel="1" x14ac:dyDescent="0.25">
      <c r="B81" s="4" t="s">
        <v>21</v>
      </c>
      <c r="C81" s="5">
        <f>IFERROR(INDEX('[4]Table 35'!C$14:C$19,MATCH(CAN!$B94,'[4]Table 35'!$B$14:$B$19,0))*1000,0)</f>
        <v>483.14</v>
      </c>
      <c r="D81" s="5">
        <f>IFERROR(INDEX('[4]Table 35'!D$14:D$19,MATCH(CAN!$B94,'[4]Table 35'!$B$14:$B$19,0))*1000,0)</f>
        <v>420.37299999999999</v>
      </c>
      <c r="E81" s="5">
        <f>IFERROR(INDEX('[4]Table 35'!E$14:E$19,MATCH(CAN!$B94,'[4]Table 35'!$B$14:$B$19,0))*1000,0)</f>
        <v>537.50699999999995</v>
      </c>
      <c r="F81" s="5">
        <f>IFERROR(INDEX('[4]Table 35'!F$14:F$19,MATCH(CAN!$B94,'[4]Table 35'!$B$14:$B$19,0))*1000,0)</f>
        <v>650.47200000000009</v>
      </c>
      <c r="G81" s="5">
        <f>IFERROR(INDEX('[4]Table 35'!G$14:G$19,MATCH(CAN!$B94,'[4]Table 35'!$B$14:$B$19,0))*1000,0)</f>
        <v>586.14499999999998</v>
      </c>
      <c r="H81" s="5">
        <f>IFERROR(INDEX('[4]Table 35'!H$14:H$19,MATCH(CAN!$B94,'[4]Table 35'!$B$14:$B$19,0))*1000,0)</f>
        <v>651.90199999999993</v>
      </c>
      <c r="I81" s="5">
        <f>IFERROR(INDEX('[4]Table 35'!I$14:I$19,MATCH(CAN!$B94,'[4]Table 35'!$B$14:$B$19,0))*1000,0)</f>
        <v>293.45100000000002</v>
      </c>
      <c r="J81" s="5">
        <f>IFERROR(INDEX('[4]Table 35'!J$14:J$19,MATCH(CAN!$B94,'[4]Table 35'!$B$14:$B$19,0))*1000,0)</f>
        <v>286.03499999999997</v>
      </c>
      <c r="K81" s="5">
        <f>IFERROR(INDEX('[4]Table 35'!K$14:K$19,MATCH(CAN!$B94,'[4]Table 35'!$B$14:$B$19,0))*1000,0)</f>
        <v>282.35900000000004</v>
      </c>
      <c r="L81" s="5">
        <f>IFERROR(INDEX('[4]Table 35'!L$14:L$19,MATCH(CAN!$B94,'[4]Table 35'!$B$14:$B$19,0))*1000,0)</f>
        <v>321.10000000000002</v>
      </c>
      <c r="M81" s="5">
        <f>IFERROR(INDEX('[4]Table 35'!M$14:M$19,MATCH(CAN!$B94,'[4]Table 35'!$B$14:$B$19,0))*1000,0)</f>
        <v>271.67500000000001</v>
      </c>
      <c r="N81" s="5">
        <f>IFERROR(INDEX('[4]Table 35'!N$14:N$19,MATCH(CAN!$B94,'[4]Table 35'!$B$14:$B$19,0))*1000,0)</f>
        <v>235.40600000000001</v>
      </c>
      <c r="O81" s="5">
        <f>IFERROR(INDEX('[4]Table 35'!O$14:O$19,MATCH(CAN!$B94,'[4]Table 35'!$B$14:$B$19,0))*1000,0)</f>
        <v>200.17399999999998</v>
      </c>
      <c r="P81" s="5">
        <f>IFERROR(INDEX('[4]Table 35'!P$14:P$19,MATCH(CAN!$B94,'[4]Table 35'!$B$14:$B$19,0))*1000,0)</f>
        <v>188.31700000000001</v>
      </c>
      <c r="Q81" s="5">
        <f>IFERROR(INDEX('[4]Table 35'!Q$14:Q$19,MATCH(CAN!$B94,'[4]Table 35'!$B$14:$B$19,0))*1000,0)</f>
        <v>165.01300000000001</v>
      </c>
      <c r="R81" s="5">
        <f>IFERROR(INDEX('[4]Table 35'!R$14:R$19,MATCH(CAN!$B94,'[4]Table 35'!$B$14:$B$19,0))*1000,0)</f>
        <v>179.42600000000002</v>
      </c>
      <c r="S81" s="5">
        <f>IFERROR(INDEX('[4]Table 35'!S$14:S$19,MATCH(CAN!$B94,'[4]Table 35'!$B$14:$B$19,0))*1000,0)</f>
        <v>172.28099999999998</v>
      </c>
      <c r="T81" s="5">
        <f>IFERROR(INDEX('[4]Table 35'!T$14:T$19,MATCH(CAN!$B94,'[4]Table 35'!$B$14:$B$19,0))*1000,0)</f>
        <v>189.41499999999999</v>
      </c>
      <c r="U81" s="5">
        <f>IFERROR(INDEX('[4]Table 35'!U$14:U$19,MATCH(CAN!$B94,'[4]Table 35'!$B$14:$B$19,0))*1000,0)</f>
        <v>204.94899999999998</v>
      </c>
      <c r="V81" s="5">
        <f>IFERROR(INDEX('[4]Table 35'!V$14:V$19,MATCH(CAN!$B94,'[4]Table 35'!$B$14:$B$19,0))*1000,0)</f>
        <v>195.19400000000002</v>
      </c>
      <c r="W81" s="5">
        <f>IFERROR(INDEX('[4]Table 35'!W$14:W$19,MATCH(CAN!$B94,'[4]Table 35'!$B$14:$B$19,0))*1000,0)</f>
        <v>207.05200000000002</v>
      </c>
      <c r="Z81" s="23" t="s">
        <v>32</v>
      </c>
    </row>
    <row r="82" spans="2:26" outlineLevel="1" x14ac:dyDescent="0.25">
      <c r="B82" s="4" t="s">
        <v>26</v>
      </c>
      <c r="C82" s="5">
        <f>IFERROR(INDEX('[4]Table 35'!C$14:C$19,MATCH(CAN!$B95,'[4]Table 35'!$B$14:$B$19,0))*1000,0)</f>
        <v>0</v>
      </c>
      <c r="D82" s="5">
        <f>IFERROR(INDEX('[4]Table 35'!D$14:D$19,MATCH(CAN!$B95,'[4]Table 35'!$B$14:$B$19,0))*1000,0)</f>
        <v>0</v>
      </c>
      <c r="E82" s="5">
        <f>IFERROR(INDEX('[4]Table 35'!E$14:E$19,MATCH(CAN!$B95,'[4]Table 35'!$B$14:$B$19,0))*1000,0)</f>
        <v>0</v>
      </c>
      <c r="F82" s="5">
        <f>IFERROR(INDEX('[4]Table 35'!F$14:F$19,MATCH(CAN!$B95,'[4]Table 35'!$B$14:$B$19,0))*1000,0)</f>
        <v>0</v>
      </c>
      <c r="G82" s="5">
        <f>IFERROR(INDEX('[4]Table 35'!G$14:G$19,MATCH(CAN!$B95,'[4]Table 35'!$B$14:$B$19,0))*1000,0)</f>
        <v>0</v>
      </c>
      <c r="H82" s="5">
        <f>IFERROR(INDEX('[4]Table 35'!H$14:H$19,MATCH(CAN!$B95,'[4]Table 35'!$B$14:$B$19,0))*1000,0)</f>
        <v>0</v>
      </c>
      <c r="I82" s="5">
        <f>IFERROR(INDEX('[4]Table 35'!I$14:I$19,MATCH(CAN!$B95,'[4]Table 35'!$B$14:$B$19,0))*1000,0)</f>
        <v>0</v>
      </c>
      <c r="J82" s="5">
        <f>IFERROR(INDEX('[4]Table 35'!J$14:J$19,MATCH(CAN!$B95,'[4]Table 35'!$B$14:$B$19,0))*1000,0)</f>
        <v>0</v>
      </c>
      <c r="K82" s="5">
        <f>IFERROR(INDEX('[4]Table 35'!K$14:K$19,MATCH(CAN!$B95,'[4]Table 35'!$B$14:$B$19,0))*1000,0)</f>
        <v>0</v>
      </c>
      <c r="L82" s="5">
        <f>IFERROR(INDEX('[4]Table 35'!L$14:L$19,MATCH(CAN!$B95,'[4]Table 35'!$B$14:$B$19,0))*1000,0)</f>
        <v>0</v>
      </c>
      <c r="M82" s="5">
        <f>IFERROR(INDEX('[4]Table 35'!M$14:M$19,MATCH(CAN!$B95,'[4]Table 35'!$B$14:$B$19,0))*1000,0)</f>
        <v>0</v>
      </c>
      <c r="N82" s="5">
        <f>IFERROR(INDEX('[4]Table 35'!N$14:N$19,MATCH(CAN!$B95,'[4]Table 35'!$B$14:$B$19,0))*1000,0)</f>
        <v>0</v>
      </c>
      <c r="O82" s="5">
        <f>IFERROR(INDEX('[4]Table 35'!O$14:O$19,MATCH(CAN!$B95,'[4]Table 35'!$B$14:$B$19,0))*1000,0)</f>
        <v>0</v>
      </c>
      <c r="P82" s="5">
        <f>IFERROR(INDEX('[4]Table 35'!P$14:P$19,MATCH(CAN!$B95,'[4]Table 35'!$B$14:$B$19,0))*1000,0)</f>
        <v>0</v>
      </c>
      <c r="Q82" s="5">
        <f>IFERROR(INDEX('[4]Table 35'!Q$14:Q$19,MATCH(CAN!$B95,'[4]Table 35'!$B$14:$B$19,0))*1000,0)</f>
        <v>0</v>
      </c>
      <c r="R82" s="5">
        <f>IFERROR(INDEX('[4]Table 35'!R$14:R$19,MATCH(CAN!$B95,'[4]Table 35'!$B$14:$B$19,0))*1000,0)</f>
        <v>0</v>
      </c>
      <c r="S82" s="5">
        <f>IFERROR(INDEX('[4]Table 35'!S$14:S$19,MATCH(CAN!$B95,'[4]Table 35'!$B$14:$B$19,0))*1000,0)</f>
        <v>0</v>
      </c>
      <c r="T82" s="5">
        <f>IFERROR(INDEX('[4]Table 35'!T$14:T$19,MATCH(CAN!$B95,'[4]Table 35'!$B$14:$B$19,0))*1000,0)</f>
        <v>0</v>
      </c>
      <c r="U82" s="5">
        <f>IFERROR(INDEX('[4]Table 35'!U$14:U$19,MATCH(CAN!$B95,'[4]Table 35'!$B$14:$B$19,0))*1000,0)</f>
        <v>0</v>
      </c>
      <c r="V82" s="5">
        <f>IFERROR(INDEX('[4]Table 35'!V$14:V$19,MATCH(CAN!$B95,'[4]Table 35'!$B$14:$B$19,0))*1000,0)</f>
        <v>0</v>
      </c>
      <c r="W82" s="5">
        <f>IFERROR(INDEX('[4]Table 35'!W$14:W$19,MATCH(CAN!$B95,'[4]Table 35'!$B$14:$B$19,0))*1000,0)</f>
        <v>0</v>
      </c>
      <c r="Z82" s="23" t="s">
        <v>32</v>
      </c>
    </row>
    <row r="83" spans="2:26" outlineLevel="1" x14ac:dyDescent="0.25">
      <c r="B83" s="4" t="s">
        <v>25</v>
      </c>
      <c r="C83" s="5">
        <f>IFERROR(INDEX('[4]Table 35'!C$14:C$19,MATCH(CAN!$B96,'[4]Table 35'!$B$14:$B$19,0))*1000,0)</f>
        <v>8033.9890000000005</v>
      </c>
      <c r="D83" s="5">
        <f>IFERROR(INDEX('[4]Table 35'!D$14:D$19,MATCH(CAN!$B96,'[4]Table 35'!$B$14:$B$19,0))*1000,0)</f>
        <v>8004.2209999999995</v>
      </c>
      <c r="E83" s="5">
        <f>IFERROR(INDEX('[4]Table 35'!E$14:E$19,MATCH(CAN!$B96,'[4]Table 35'!$B$14:$B$19,0))*1000,0)</f>
        <v>8900.9920000000002</v>
      </c>
      <c r="F83" s="5">
        <f>IFERROR(INDEX('[4]Table 35'!F$14:F$19,MATCH(CAN!$B96,'[4]Table 35'!$B$14:$B$19,0))*1000,0)</f>
        <v>9312.7099999999991</v>
      </c>
      <c r="G83" s="5">
        <f>IFERROR(INDEX('[4]Table 35'!G$14:G$19,MATCH(CAN!$B96,'[4]Table 35'!$B$14:$B$19,0))*1000,0)</f>
        <v>9131.4349999999995</v>
      </c>
      <c r="H83" s="5">
        <f>IFERROR(INDEX('[4]Table 35'!H$14:H$19,MATCH(CAN!$B96,'[4]Table 35'!$B$14:$B$19,0))*1000,0)</f>
        <v>8966.0229999999992</v>
      </c>
      <c r="I83" s="5">
        <f>IFERROR(INDEX('[4]Table 35'!I$14:I$19,MATCH(CAN!$B96,'[4]Table 35'!$B$14:$B$19,0))*1000,0)</f>
        <v>9548.2950000000001</v>
      </c>
      <c r="J83" s="5">
        <f>IFERROR(INDEX('[4]Table 35'!J$14:J$19,MATCH(CAN!$B96,'[4]Table 35'!$B$14:$B$19,0))*1000,0)</f>
        <v>10776.996999999999</v>
      </c>
      <c r="K83" s="5">
        <f>IFERROR(INDEX('[4]Table 35'!K$14:K$19,MATCH(CAN!$B96,'[4]Table 35'!$B$14:$B$19,0))*1000,0)</f>
        <v>11912.774000000001</v>
      </c>
      <c r="L83" s="5">
        <f>IFERROR(INDEX('[4]Table 35'!L$14:L$19,MATCH(CAN!$B96,'[4]Table 35'!$B$14:$B$19,0))*1000,0)</f>
        <v>12669.905999999999</v>
      </c>
      <c r="M83" s="5">
        <f>IFERROR(INDEX('[4]Table 35'!M$14:M$19,MATCH(CAN!$B96,'[4]Table 35'!$B$14:$B$19,0))*1000,0)</f>
        <v>13456.360999999999</v>
      </c>
      <c r="N83" s="5">
        <f>IFERROR(INDEX('[4]Table 35'!N$14:N$19,MATCH(CAN!$B96,'[4]Table 35'!$B$14:$B$19,0))*1000,0)</f>
        <v>10781.871000000001</v>
      </c>
      <c r="O83" s="5">
        <f>IFERROR(INDEX('[4]Table 35'!O$14:O$19,MATCH(CAN!$B96,'[4]Table 35'!$B$14:$B$19,0))*1000,0)</f>
        <v>12899.895</v>
      </c>
      <c r="P83" s="5">
        <f>IFERROR(INDEX('[4]Table 35'!P$14:P$19,MATCH(CAN!$B96,'[4]Table 35'!$B$14:$B$19,0))*1000,0)</f>
        <v>13858.995000000001</v>
      </c>
      <c r="Q83" s="5">
        <f>IFERROR(INDEX('[4]Table 35'!Q$14:Q$19,MATCH(CAN!$B96,'[4]Table 35'!$B$14:$B$19,0))*1000,0)</f>
        <v>13132.353999999999</v>
      </c>
      <c r="R83" s="5">
        <f>IFERROR(INDEX('[4]Table 35'!R$14:R$19,MATCH(CAN!$B96,'[4]Table 35'!$B$14:$B$19,0))*1000,0)</f>
        <v>15453.096</v>
      </c>
      <c r="S83" s="5">
        <f>IFERROR(INDEX('[4]Table 35'!S$14:S$19,MATCH(CAN!$B96,'[4]Table 35'!$B$14:$B$19,0))*1000,0)</f>
        <v>16293.531000000001</v>
      </c>
      <c r="T83" s="5">
        <f>IFERROR(INDEX('[4]Table 35'!T$14:T$19,MATCH(CAN!$B96,'[4]Table 35'!$B$14:$B$19,0))*1000,0)</f>
        <v>16719.415999999997</v>
      </c>
      <c r="U83" s="5">
        <f>IFERROR(INDEX('[4]Table 35'!U$14:U$19,MATCH(CAN!$B96,'[4]Table 35'!$B$14:$B$19,0))*1000,0)</f>
        <v>16551.481</v>
      </c>
      <c r="V83" s="5">
        <f>IFERROR(INDEX('[4]Table 35'!V$14:V$19,MATCH(CAN!$B96,'[4]Table 35'!$B$14:$B$19,0))*1000,0)</f>
        <v>16729.925999999999</v>
      </c>
      <c r="W83" s="5">
        <f>IFERROR(INDEX('[4]Table 35'!W$14:W$19,MATCH(CAN!$B96,'[4]Table 35'!$B$14:$B$19,0))*1000,0)</f>
        <v>15339.302</v>
      </c>
      <c r="Z83" s="23" t="s">
        <v>32</v>
      </c>
    </row>
    <row r="84" spans="2:26" outlineLevel="1" x14ac:dyDescent="0.25">
      <c r="B84" s="4" t="s">
        <v>0</v>
      </c>
      <c r="C84" s="5">
        <f>IFERROR(INDEX('[4]Table 35'!C$14:C$19,MATCH(CAN!$B97,'[4]Table 35'!$B$14:$B$19,0))*1000,0)</f>
        <v>0</v>
      </c>
      <c r="D84" s="5">
        <f>IFERROR(INDEX('[4]Table 35'!D$14:D$19,MATCH(CAN!$B97,'[4]Table 35'!$B$14:$B$19,0))*1000,0)</f>
        <v>0</v>
      </c>
      <c r="E84" s="5">
        <f>IFERROR(INDEX('[4]Table 35'!E$14:E$19,MATCH(CAN!$B97,'[4]Table 35'!$B$14:$B$19,0))*1000,0)</f>
        <v>0</v>
      </c>
      <c r="F84" s="5">
        <f>IFERROR(INDEX('[4]Table 35'!F$14:F$19,MATCH(CAN!$B97,'[4]Table 35'!$B$14:$B$19,0))*1000,0)</f>
        <v>0</v>
      </c>
      <c r="G84" s="5">
        <f>IFERROR(INDEX('[4]Table 35'!G$14:G$19,MATCH(CAN!$B97,'[4]Table 35'!$B$14:$B$19,0))*1000,0)</f>
        <v>0</v>
      </c>
      <c r="H84" s="5">
        <f>IFERROR(INDEX('[4]Table 35'!H$14:H$19,MATCH(CAN!$B97,'[4]Table 35'!$B$14:$B$19,0))*1000,0)</f>
        <v>0</v>
      </c>
      <c r="I84" s="5">
        <f>IFERROR(INDEX('[4]Table 35'!I$14:I$19,MATCH(CAN!$B97,'[4]Table 35'!$B$14:$B$19,0))*1000,0)</f>
        <v>0</v>
      </c>
      <c r="J84" s="5">
        <f>IFERROR(INDEX('[4]Table 35'!J$14:J$19,MATCH(CAN!$B97,'[4]Table 35'!$B$14:$B$19,0))*1000,0)</f>
        <v>0</v>
      </c>
      <c r="K84" s="5">
        <f>IFERROR(INDEX('[4]Table 35'!K$14:K$19,MATCH(CAN!$B97,'[4]Table 35'!$B$14:$B$19,0))*1000,0)</f>
        <v>0</v>
      </c>
      <c r="L84" s="5">
        <f>IFERROR(INDEX('[4]Table 35'!L$14:L$19,MATCH(CAN!$B97,'[4]Table 35'!$B$14:$B$19,0))*1000,0)</f>
        <v>0</v>
      </c>
      <c r="M84" s="5">
        <f>IFERROR(INDEX('[4]Table 35'!M$14:M$19,MATCH(CAN!$B97,'[4]Table 35'!$B$14:$B$19,0))*1000,0)</f>
        <v>0</v>
      </c>
      <c r="N84" s="5">
        <f>IFERROR(INDEX('[4]Table 35'!N$14:N$19,MATCH(CAN!$B97,'[4]Table 35'!$B$14:$B$19,0))*1000,0)</f>
        <v>799.04299999999989</v>
      </c>
      <c r="O84" s="5">
        <f>IFERROR(INDEX('[4]Table 35'!O$14:O$19,MATCH(CAN!$B97,'[4]Table 35'!$B$14:$B$19,0))*1000,0)</f>
        <v>864.08399999999995</v>
      </c>
      <c r="P84" s="5">
        <f>IFERROR(INDEX('[4]Table 35'!P$14:P$19,MATCH(CAN!$B97,'[4]Table 35'!$B$14:$B$19,0))*1000,0)</f>
        <v>912.45799999999997</v>
      </c>
      <c r="Q84" s="5">
        <f>IFERROR(INDEX('[4]Table 35'!Q$14:Q$19,MATCH(CAN!$B97,'[4]Table 35'!$B$14:$B$19,0))*1000,0)</f>
        <v>968.40700000000004</v>
      </c>
      <c r="R84" s="5">
        <f>IFERROR(INDEX('[4]Table 35'!R$14:R$19,MATCH(CAN!$B97,'[4]Table 35'!$B$14:$B$19,0))*1000,0)</f>
        <v>0</v>
      </c>
      <c r="S84" s="5">
        <f>IFERROR(INDEX('[4]Table 35'!S$14:S$19,MATCH(CAN!$B97,'[4]Table 35'!$B$14:$B$19,0))*1000,0)</f>
        <v>0</v>
      </c>
      <c r="T84" s="5">
        <f>IFERROR(INDEX('[4]Table 35'!T$14:T$19,MATCH(CAN!$B97,'[4]Table 35'!$B$14:$B$19,0))*1000,0)</f>
        <v>0</v>
      </c>
      <c r="U84" s="5">
        <f>IFERROR(INDEX('[4]Table 35'!U$14:U$19,MATCH(CAN!$B97,'[4]Table 35'!$B$14:$B$19,0))*1000,0)</f>
        <v>0</v>
      </c>
      <c r="V84" s="5">
        <f>IFERROR(INDEX('[4]Table 35'!V$14:V$19,MATCH(CAN!$B97,'[4]Table 35'!$B$14:$B$19,0))*1000,0)</f>
        <v>0</v>
      </c>
      <c r="W84" s="5">
        <f>IFERROR(INDEX('[4]Table 35'!W$14:W$19,MATCH(CAN!$B97,'[4]Table 35'!$B$14:$B$19,0))*1000,0)</f>
        <v>0</v>
      </c>
      <c r="Z84" s="23" t="s">
        <v>32</v>
      </c>
    </row>
    <row r="85" spans="2:26" outlineLevel="1" x14ac:dyDescent="0.25">
      <c r="B85" s="4" t="s">
        <v>27</v>
      </c>
      <c r="C85" s="5">
        <f>IFERROR(INDEX('[4]Table 35'!C$14:C$19,MATCH(CAN!$B98,'[4]Table 35'!$B$14:$B$19,0))*1000,0)</f>
        <v>0</v>
      </c>
      <c r="D85" s="5">
        <f>IFERROR(INDEX('[4]Table 35'!D$14:D$19,MATCH(CAN!$B98,'[4]Table 35'!$B$14:$B$19,0))*1000,0)</f>
        <v>0</v>
      </c>
      <c r="E85" s="5">
        <f>IFERROR(INDEX('[4]Table 35'!E$14:E$19,MATCH(CAN!$B98,'[4]Table 35'!$B$14:$B$19,0))*1000,0)</f>
        <v>0</v>
      </c>
      <c r="F85" s="5">
        <f>IFERROR(INDEX('[4]Table 35'!F$14:F$19,MATCH(CAN!$B98,'[4]Table 35'!$B$14:$B$19,0))*1000,0)</f>
        <v>0</v>
      </c>
      <c r="G85" s="5">
        <f>IFERROR(INDEX('[4]Table 35'!G$14:G$19,MATCH(CAN!$B98,'[4]Table 35'!$B$14:$B$19,0))*1000,0)</f>
        <v>0</v>
      </c>
      <c r="H85" s="5">
        <f>IFERROR(INDEX('[4]Table 35'!H$14:H$19,MATCH(CAN!$B98,'[4]Table 35'!$B$14:$B$19,0))*1000,0)</f>
        <v>0</v>
      </c>
      <c r="I85" s="5">
        <f>IFERROR(INDEX('[4]Table 35'!I$14:I$19,MATCH(CAN!$B98,'[4]Table 35'!$B$14:$B$19,0))*1000,0)</f>
        <v>0</v>
      </c>
      <c r="J85" s="5">
        <f>IFERROR(INDEX('[4]Table 35'!J$14:J$19,MATCH(CAN!$B98,'[4]Table 35'!$B$14:$B$19,0))*1000,0)</f>
        <v>0</v>
      </c>
      <c r="K85" s="5">
        <f>IFERROR(INDEX('[4]Table 35'!K$14:K$19,MATCH(CAN!$B98,'[4]Table 35'!$B$14:$B$19,0))*1000,0)</f>
        <v>0</v>
      </c>
      <c r="L85" s="5">
        <f>IFERROR(INDEX('[4]Table 35'!L$14:L$19,MATCH(CAN!$B98,'[4]Table 35'!$B$14:$B$19,0))*1000,0)</f>
        <v>0</v>
      </c>
      <c r="M85" s="5">
        <f>IFERROR(INDEX('[4]Table 35'!M$14:M$19,MATCH(CAN!$B98,'[4]Table 35'!$B$14:$B$19,0))*1000,0)</f>
        <v>0</v>
      </c>
      <c r="N85" s="5">
        <f>IFERROR(INDEX('[4]Table 35'!N$14:N$19,MATCH(CAN!$B98,'[4]Table 35'!$B$14:$B$19,0))*1000,0)</f>
        <v>0</v>
      </c>
      <c r="O85" s="5">
        <f>IFERROR(INDEX('[4]Table 35'!O$14:O$19,MATCH(CAN!$B98,'[4]Table 35'!$B$14:$B$19,0))*1000,0)</f>
        <v>0</v>
      </c>
      <c r="P85" s="5">
        <f>IFERROR(INDEX('[4]Table 35'!P$14:P$19,MATCH(CAN!$B98,'[4]Table 35'!$B$14:$B$19,0))*1000,0)</f>
        <v>0</v>
      </c>
      <c r="Q85" s="5">
        <f>IFERROR(INDEX('[4]Table 35'!Q$14:Q$19,MATCH(CAN!$B98,'[4]Table 35'!$B$14:$B$19,0))*1000,0)</f>
        <v>0</v>
      </c>
      <c r="R85" s="5">
        <f>IFERROR(INDEX('[4]Table 35'!R$14:R$19,MATCH(CAN!$B98,'[4]Table 35'!$B$14:$B$19,0))*1000,0)</f>
        <v>0</v>
      </c>
      <c r="S85" s="5">
        <f>IFERROR(INDEX('[4]Table 35'!S$14:S$19,MATCH(CAN!$B98,'[4]Table 35'!$B$14:$B$19,0))*1000,0)</f>
        <v>0</v>
      </c>
      <c r="T85" s="5">
        <f>IFERROR(INDEX('[4]Table 35'!T$14:T$19,MATCH(CAN!$B98,'[4]Table 35'!$B$14:$B$19,0))*1000,0)</f>
        <v>0</v>
      </c>
      <c r="U85" s="5">
        <f>IFERROR(INDEX('[4]Table 35'!U$14:U$19,MATCH(CAN!$B98,'[4]Table 35'!$B$14:$B$19,0))*1000,0)</f>
        <v>0</v>
      </c>
      <c r="V85" s="5">
        <f>IFERROR(INDEX('[4]Table 35'!V$14:V$19,MATCH(CAN!$B98,'[4]Table 35'!$B$14:$B$19,0))*1000,0)</f>
        <v>0</v>
      </c>
      <c r="W85" s="5">
        <f>IFERROR(INDEX('[4]Table 35'!W$14:W$19,MATCH(CAN!$B98,'[4]Table 35'!$B$14:$B$19,0))*1000,0)</f>
        <v>0</v>
      </c>
      <c r="Z85" s="23" t="s">
        <v>32</v>
      </c>
    </row>
    <row r="86" spans="2:26" outlineLevel="1" x14ac:dyDescent="0.25">
      <c r="B86" s="4" t="s">
        <v>28</v>
      </c>
      <c r="C86" s="5">
        <f>IFERROR(INDEX('[4]Table 35'!C$14:C$19,MATCH(CAN!$B99,'[4]Table 35'!$B$14:$B$19,0))*1000,0)</f>
        <v>0.78200000000000003</v>
      </c>
      <c r="D86" s="5">
        <f>IFERROR(INDEX('[4]Table 35'!D$14:D$19,MATCH(CAN!$B99,'[4]Table 35'!$B$14:$B$19,0))*1000,0)</f>
        <v>1.03</v>
      </c>
      <c r="E86" s="5">
        <f>IFERROR(INDEX('[4]Table 35'!E$14:E$19,MATCH(CAN!$B99,'[4]Table 35'!$B$14:$B$19,0))*1000,0)</f>
        <v>1.284</v>
      </c>
      <c r="F86" s="5">
        <f>IFERROR(INDEX('[4]Table 35'!F$14:F$19,MATCH(CAN!$B99,'[4]Table 35'!$B$14:$B$19,0))*1000,0)</f>
        <v>1.7170000000000001</v>
      </c>
      <c r="G86" s="5">
        <f>IFERROR(INDEX('[4]Table 35'!G$14:G$19,MATCH(CAN!$B99,'[4]Table 35'!$B$14:$B$19,0))*1000,0)</f>
        <v>1.766</v>
      </c>
      <c r="H86" s="5">
        <f>IFERROR(INDEX('[4]Table 35'!H$14:H$19,MATCH(CAN!$B99,'[4]Table 35'!$B$14:$B$19,0))*1000,0)</f>
        <v>2.6020000000000003</v>
      </c>
      <c r="I86" s="5">
        <f>IFERROR(INDEX('[4]Table 35'!I$14:I$19,MATCH(CAN!$B99,'[4]Table 35'!$B$14:$B$19,0))*1000,0)</f>
        <v>4.49</v>
      </c>
      <c r="J86" s="5">
        <f>IFERROR(INDEX('[4]Table 35'!J$14:J$19,MATCH(CAN!$B99,'[4]Table 35'!$B$14:$B$19,0))*1000,0)</f>
        <v>4.4359999999999999</v>
      </c>
      <c r="K86" s="5">
        <f>IFERROR(INDEX('[4]Table 35'!K$14:K$19,MATCH(CAN!$B99,'[4]Table 35'!$B$14:$B$19,0))*1000,0)</f>
        <v>4.9030000000000005</v>
      </c>
      <c r="L86" s="5">
        <f>IFERROR(INDEX('[4]Table 35'!L$14:L$19,MATCH(CAN!$B99,'[4]Table 35'!$B$14:$B$19,0))*1000,0)</f>
        <v>3.8310000000000004</v>
      </c>
      <c r="M86" s="5">
        <f>IFERROR(INDEX('[4]Table 35'!M$14:M$19,MATCH(CAN!$B99,'[4]Table 35'!$B$14:$B$19,0))*1000,0)</f>
        <v>4.9630000000000001</v>
      </c>
      <c r="N86" s="5">
        <f>IFERROR(INDEX('[4]Table 35'!N$14:N$19,MATCH(CAN!$B99,'[4]Table 35'!$B$14:$B$19,0))*1000,0)</f>
        <v>5.8100000000000005</v>
      </c>
      <c r="O86" s="5">
        <f>IFERROR(INDEX('[4]Table 35'!O$14:O$19,MATCH(CAN!$B99,'[4]Table 35'!$B$14:$B$19,0))*1000,0)</f>
        <v>3.097</v>
      </c>
      <c r="P86" s="5">
        <f>IFERROR(INDEX('[4]Table 35'!P$14:P$19,MATCH(CAN!$B99,'[4]Table 35'!$B$14:$B$19,0))*1000,0)</f>
        <v>3.6139999999999999</v>
      </c>
      <c r="Q86" s="5">
        <f>IFERROR(INDEX('[4]Table 35'!Q$14:Q$19,MATCH(CAN!$B99,'[4]Table 35'!$B$14:$B$19,0))*1000,0)</f>
        <v>3.5409999999999999</v>
      </c>
      <c r="R86" s="5">
        <f>IFERROR(INDEX('[4]Table 35'!R$14:R$19,MATCH(CAN!$B99,'[4]Table 35'!$B$14:$B$19,0))*1000,0)</f>
        <v>2.8739999999999997</v>
      </c>
      <c r="S86" s="5">
        <f>IFERROR(INDEX('[4]Table 35'!S$14:S$19,MATCH(CAN!$B99,'[4]Table 35'!$B$14:$B$19,0))*1000,0)</f>
        <v>3.1319999999999997</v>
      </c>
      <c r="T86" s="5">
        <f>IFERROR(INDEX('[4]Table 35'!T$14:T$19,MATCH(CAN!$B99,'[4]Table 35'!$B$14:$B$19,0))*1000,0)</f>
        <v>2.758</v>
      </c>
      <c r="U86" s="5">
        <f>IFERROR(INDEX('[4]Table 35'!U$14:U$19,MATCH(CAN!$B99,'[4]Table 35'!$B$14:$B$19,0))*1000,0)</f>
        <v>2.9969999999999999</v>
      </c>
      <c r="V86" s="5">
        <f>IFERROR(INDEX('[4]Table 35'!V$14:V$19,MATCH(CAN!$B99,'[4]Table 35'!$B$14:$B$19,0))*1000,0)</f>
        <v>2.2720000000000002</v>
      </c>
      <c r="W86" s="5">
        <f>IFERROR(INDEX('[4]Table 35'!W$14:W$19,MATCH(CAN!$B99,'[4]Table 35'!$B$14:$B$19,0))*1000,0)</f>
        <v>1.0740000000000001</v>
      </c>
      <c r="Z86" s="23" t="s">
        <v>32</v>
      </c>
    </row>
    <row r="87" spans="2:26" outlineLevel="1" x14ac:dyDescent="0.25">
      <c r="B87" s="4" t="s">
        <v>22</v>
      </c>
      <c r="C87" s="5">
        <f>IFERROR(INDEX('[4]Table 35'!C$14:C$19,MATCH(CAN!$B100,'[4]Table 35'!$B$14:$B$19,0))*1000,0)</f>
        <v>0</v>
      </c>
      <c r="D87" s="5">
        <f>IFERROR(INDEX('[4]Table 35'!D$14:D$19,MATCH(CAN!$B100,'[4]Table 35'!$B$14:$B$19,0))*1000,0)</f>
        <v>0</v>
      </c>
      <c r="E87" s="5">
        <f>IFERROR(INDEX('[4]Table 35'!E$14:E$19,MATCH(CAN!$B100,'[4]Table 35'!$B$14:$B$19,0))*1000,0)</f>
        <v>0</v>
      </c>
      <c r="F87" s="5">
        <f>IFERROR(INDEX('[4]Table 35'!F$14:F$19,MATCH(CAN!$B100,'[4]Table 35'!$B$14:$B$19,0))*1000,0)</f>
        <v>0</v>
      </c>
      <c r="G87" s="5">
        <f>IFERROR(INDEX('[4]Table 35'!G$14:G$19,MATCH(CAN!$B100,'[4]Table 35'!$B$14:$B$19,0))*1000,0)</f>
        <v>0</v>
      </c>
      <c r="H87" s="5">
        <f>IFERROR(INDEX('[4]Table 35'!H$14:H$19,MATCH(CAN!$B100,'[4]Table 35'!$B$14:$B$19,0))*1000,0)</f>
        <v>0</v>
      </c>
      <c r="I87" s="5">
        <f>IFERROR(INDEX('[4]Table 35'!I$14:I$19,MATCH(CAN!$B100,'[4]Table 35'!$B$14:$B$19,0))*1000,0)</f>
        <v>0</v>
      </c>
      <c r="J87" s="5">
        <f>IFERROR(INDEX('[4]Table 35'!J$14:J$19,MATCH(CAN!$B100,'[4]Table 35'!$B$14:$B$19,0))*1000,0)</f>
        <v>0</v>
      </c>
      <c r="K87" s="5">
        <f>IFERROR(INDEX('[4]Table 35'!K$14:K$19,MATCH(CAN!$B100,'[4]Table 35'!$B$14:$B$19,0))*1000,0)</f>
        <v>0</v>
      </c>
      <c r="L87" s="5">
        <f>IFERROR(INDEX('[4]Table 35'!L$14:L$19,MATCH(CAN!$B100,'[4]Table 35'!$B$14:$B$19,0))*1000,0)</f>
        <v>0</v>
      </c>
      <c r="M87" s="5">
        <f>IFERROR(INDEX('[4]Table 35'!M$14:M$19,MATCH(CAN!$B100,'[4]Table 35'!$B$14:$B$19,0))*1000,0)</f>
        <v>0</v>
      </c>
      <c r="N87" s="5">
        <f>IFERROR(INDEX('[4]Table 35'!N$14:N$19,MATCH(CAN!$B100,'[4]Table 35'!$B$14:$B$19,0))*1000,0)</f>
        <v>0</v>
      </c>
      <c r="O87" s="5">
        <f>IFERROR(INDEX('[4]Table 35'!O$14:O$19,MATCH(CAN!$B100,'[4]Table 35'!$B$14:$B$19,0))*1000,0)</f>
        <v>0</v>
      </c>
      <c r="P87" s="5">
        <f>IFERROR(INDEX('[4]Table 35'!P$14:P$19,MATCH(CAN!$B100,'[4]Table 35'!$B$14:$B$19,0))*1000,0)</f>
        <v>0</v>
      </c>
      <c r="Q87" s="5">
        <f>IFERROR(INDEX('[4]Table 35'!Q$14:Q$19,MATCH(CAN!$B100,'[4]Table 35'!$B$14:$B$19,0))*1000,0)</f>
        <v>0</v>
      </c>
      <c r="R87" s="5">
        <f>IFERROR(INDEX('[4]Table 35'!R$14:R$19,MATCH(CAN!$B100,'[4]Table 35'!$B$14:$B$19,0))*1000,0)</f>
        <v>0</v>
      </c>
      <c r="S87" s="5">
        <f>IFERROR(INDEX('[4]Table 35'!S$14:S$19,MATCH(CAN!$B100,'[4]Table 35'!$B$14:$B$19,0))*1000,0)</f>
        <v>0</v>
      </c>
      <c r="T87" s="5">
        <f>IFERROR(INDEX('[4]Table 35'!T$14:T$19,MATCH(CAN!$B100,'[4]Table 35'!$B$14:$B$19,0))*1000,0)</f>
        <v>0</v>
      </c>
      <c r="U87" s="5">
        <f>IFERROR(INDEX('[4]Table 35'!U$14:U$19,MATCH(CAN!$B100,'[4]Table 35'!$B$14:$B$19,0))*1000,0)</f>
        <v>0</v>
      </c>
      <c r="V87" s="5">
        <f>IFERROR(INDEX('[4]Table 35'!V$14:V$19,MATCH(CAN!$B100,'[4]Table 35'!$B$14:$B$19,0))*1000,0)</f>
        <v>0</v>
      </c>
      <c r="W87" s="5">
        <f>IFERROR(INDEX('[4]Table 35'!W$14:W$19,MATCH(CAN!$B100,'[4]Table 35'!$B$14:$B$19,0))*1000,0)</f>
        <v>0</v>
      </c>
      <c r="Z87" s="23" t="s">
        <v>32</v>
      </c>
    </row>
    <row r="88" spans="2:26" outlineLevel="1" x14ac:dyDescent="0.25">
      <c r="B88" s="4" t="s">
        <v>1</v>
      </c>
      <c r="C88" s="5">
        <f>IFERROR(INDEX('[4]Table 35'!C$14:C$19,MATCH(CAN!$B101,'[4]Table 35'!$B$14:$B$19,0))*1000,0)</f>
        <v>237.10899999999998</v>
      </c>
      <c r="D88" s="5">
        <f>IFERROR(INDEX('[4]Table 35'!D$14:D$19,MATCH(CAN!$B101,'[4]Table 35'!$B$14:$B$19,0))*1000,0)</f>
        <v>275.67700000000002</v>
      </c>
      <c r="E88" s="5">
        <f>IFERROR(INDEX('[4]Table 35'!E$14:E$19,MATCH(CAN!$B101,'[4]Table 35'!$B$14:$B$19,0))*1000,0)</f>
        <v>155.453</v>
      </c>
      <c r="F88" s="5">
        <f>IFERROR(INDEX('[4]Table 35'!F$14:F$19,MATCH(CAN!$B101,'[4]Table 35'!$B$14:$B$19,0))*1000,0)</f>
        <v>107.084</v>
      </c>
      <c r="G88" s="5">
        <f>IFERROR(INDEX('[4]Table 35'!G$14:G$19,MATCH(CAN!$B101,'[4]Table 35'!$B$14:$B$19,0))*1000,0)</f>
        <v>119.31700000000001</v>
      </c>
      <c r="H88" s="5">
        <f>IFERROR(INDEX('[4]Table 35'!H$14:H$19,MATCH(CAN!$B101,'[4]Table 35'!$B$14:$B$19,0))*1000,0)</f>
        <v>50.960999999999999</v>
      </c>
      <c r="I88" s="5">
        <f>IFERROR(INDEX('[4]Table 35'!I$14:I$19,MATCH(CAN!$B101,'[4]Table 35'!$B$14:$B$19,0))*1000,0)</f>
        <v>78.123999999999995</v>
      </c>
      <c r="J88" s="5">
        <f>IFERROR(INDEX('[4]Table 35'!J$14:J$19,MATCH(CAN!$B101,'[4]Table 35'!$B$14:$B$19,0))*1000,0)</f>
        <v>80.495999999999995</v>
      </c>
      <c r="K88" s="5">
        <f>IFERROR(INDEX('[4]Table 35'!K$14:K$19,MATCH(CAN!$B101,'[4]Table 35'!$B$14:$B$19,0))*1000,0)</f>
        <v>87.781999999999996</v>
      </c>
      <c r="L88" s="5">
        <f>IFERROR(INDEX('[4]Table 35'!L$14:L$19,MATCH(CAN!$B101,'[4]Table 35'!$B$14:$B$19,0))*1000,0)</f>
        <v>89.74</v>
      </c>
      <c r="M88" s="5">
        <f>IFERROR(INDEX('[4]Table 35'!M$14:M$19,MATCH(CAN!$B101,'[4]Table 35'!$B$14:$B$19,0))*1000,0)</f>
        <v>81.12700000000001</v>
      </c>
      <c r="N88" s="5">
        <f>IFERROR(INDEX('[4]Table 35'!N$14:N$19,MATCH(CAN!$B101,'[4]Table 35'!$B$14:$B$19,0))*1000,0)</f>
        <v>75.531000000000006</v>
      </c>
      <c r="O88" s="5">
        <f>IFERROR(INDEX('[4]Table 35'!O$14:O$19,MATCH(CAN!$B101,'[4]Table 35'!$B$14:$B$19,0))*1000,0)</f>
        <v>104.68900000000001</v>
      </c>
      <c r="P88" s="5">
        <f>IFERROR(INDEX('[4]Table 35'!P$14:P$19,MATCH(CAN!$B101,'[4]Table 35'!$B$14:$B$19,0))*1000,0)</f>
        <v>77.471999999999994</v>
      </c>
      <c r="Q88" s="5">
        <f>IFERROR(INDEX('[4]Table 35'!Q$14:Q$19,MATCH(CAN!$B101,'[4]Table 35'!$B$14:$B$19,0))*1000,0)</f>
        <v>100.33</v>
      </c>
      <c r="R88" s="5">
        <f>IFERROR(INDEX('[4]Table 35'!R$14:R$19,MATCH(CAN!$B101,'[4]Table 35'!$B$14:$B$19,0))*1000,0)</f>
        <v>101.70099999999999</v>
      </c>
      <c r="S88" s="5">
        <f>IFERROR(INDEX('[4]Table 35'!S$14:S$19,MATCH(CAN!$B101,'[4]Table 35'!$B$14:$B$19,0))*1000,0)</f>
        <v>79.944000000000003</v>
      </c>
      <c r="T88" s="5">
        <f>IFERROR(INDEX('[4]Table 35'!T$14:T$19,MATCH(CAN!$B101,'[4]Table 35'!$B$14:$B$19,0))*1000,0)</f>
        <v>70.575000000000003</v>
      </c>
      <c r="U88" s="5">
        <f>IFERROR(INDEX('[4]Table 35'!U$14:U$19,MATCH(CAN!$B101,'[4]Table 35'!$B$14:$B$19,0))*1000,0)</f>
        <v>76.7</v>
      </c>
      <c r="V88" s="5">
        <f>IFERROR(INDEX('[4]Table 35'!V$14:V$19,MATCH(CAN!$B101,'[4]Table 35'!$B$14:$B$19,0))*1000,0)</f>
        <v>84.67</v>
      </c>
      <c r="W88" s="5">
        <f>IFERROR(INDEX('[4]Table 35'!W$14:W$19,MATCH(CAN!$B101,'[4]Table 35'!$B$14:$B$19,0))*1000,0)</f>
        <v>53.335999999999999</v>
      </c>
      <c r="Z88" s="23" t="s">
        <v>32</v>
      </c>
    </row>
    <row r="89" spans="2:26" outlineLevel="1" x14ac:dyDescent="0.25">
      <c r="B89" s="16" t="s">
        <v>13</v>
      </c>
      <c r="C89" s="21">
        <f t="shared" ref="C89:W89" si="31">SUM(C79:C88)</f>
        <v>8755.02</v>
      </c>
      <c r="D89" s="21">
        <f t="shared" si="31"/>
        <v>8701.3009999999995</v>
      </c>
      <c r="E89" s="21">
        <f t="shared" si="31"/>
        <v>9595.235999999999</v>
      </c>
      <c r="F89" s="21">
        <f t="shared" si="31"/>
        <v>10071.983</v>
      </c>
      <c r="G89" s="21">
        <f t="shared" si="31"/>
        <v>9838.6630000000005</v>
      </c>
      <c r="H89" s="21">
        <f t="shared" si="31"/>
        <v>9671.4879999999994</v>
      </c>
      <c r="I89" s="21">
        <f t="shared" si="31"/>
        <v>9924.3599999999988</v>
      </c>
      <c r="J89" s="21">
        <f t="shared" si="31"/>
        <v>11147.963999999998</v>
      </c>
      <c r="K89" s="21">
        <f t="shared" si="31"/>
        <v>12287.818000000001</v>
      </c>
      <c r="L89" s="21">
        <f t="shared" si="31"/>
        <v>13084.576999999999</v>
      </c>
      <c r="M89" s="21">
        <f t="shared" si="31"/>
        <v>13814.125999999998</v>
      </c>
      <c r="N89" s="21">
        <f t="shared" si="31"/>
        <v>11897.661000000002</v>
      </c>
      <c r="O89" s="21">
        <f t="shared" si="31"/>
        <v>14071.939</v>
      </c>
      <c r="P89" s="21">
        <f t="shared" si="31"/>
        <v>15040.856000000002</v>
      </c>
      <c r="Q89" s="21">
        <f t="shared" si="31"/>
        <v>14369.644999999999</v>
      </c>
      <c r="R89" s="21">
        <f t="shared" si="31"/>
        <v>15737.096999999998</v>
      </c>
      <c r="S89" s="21">
        <f t="shared" si="31"/>
        <v>16548.888000000003</v>
      </c>
      <c r="T89" s="21">
        <f t="shared" si="31"/>
        <v>16982.164000000001</v>
      </c>
      <c r="U89" s="21">
        <f t="shared" si="31"/>
        <v>16836.127</v>
      </c>
      <c r="V89" s="21">
        <f t="shared" si="31"/>
        <v>17012.061999999998</v>
      </c>
      <c r="W89" s="21">
        <f t="shared" si="31"/>
        <v>15600.763999999999</v>
      </c>
    </row>
    <row r="90" spans="2:26" outlineLevel="1" x14ac:dyDescent="0.25">
      <c r="B90" s="29" t="s">
        <v>46</v>
      </c>
      <c r="C90" s="28">
        <f>IFERROR(C89/C71/1000,0)</f>
        <v>9.0047440824726419E-3</v>
      </c>
      <c r="D90" s="28">
        <f t="shared" ref="D90:W90" si="32">IFERROR(D89/D71/1000,0)</f>
        <v>8.9472769297670226E-3</v>
      </c>
      <c r="E90" s="28">
        <f t="shared" si="32"/>
        <v>8.8545475715910583E-3</v>
      </c>
      <c r="F90" s="28">
        <f t="shared" si="32"/>
        <v>8.7754275401704749E-3</v>
      </c>
      <c r="G90" s="28">
        <f t="shared" si="32"/>
        <v>8.676944937014033E-3</v>
      </c>
      <c r="H90" s="28">
        <f t="shared" si="32"/>
        <v>8.5847125065104685E-3</v>
      </c>
      <c r="I90" s="28">
        <f t="shared" si="32"/>
        <v>8.4750249752685997E-3</v>
      </c>
      <c r="J90" s="28">
        <f t="shared" si="32"/>
        <v>8.3312035238524099E-3</v>
      </c>
      <c r="K90" s="28">
        <f t="shared" si="32"/>
        <v>8.2071219155188217E-3</v>
      </c>
      <c r="L90" s="28">
        <f t="shared" si="32"/>
        <v>8.0982837658065601E-3</v>
      </c>
      <c r="M90" s="28">
        <f t="shared" si="32"/>
        <v>8.0167081810307121E-3</v>
      </c>
      <c r="N90" s="28">
        <f t="shared" si="32"/>
        <v>7.9331027774945245E-3</v>
      </c>
      <c r="O90" s="28">
        <f t="shared" si="32"/>
        <v>7.7376122688181549E-3</v>
      </c>
      <c r="P90" s="28">
        <f t="shared" si="32"/>
        <v>7.6553205033539091E-3</v>
      </c>
      <c r="Q90" s="28">
        <f t="shared" si="32"/>
        <v>7.587483471248403E-3</v>
      </c>
      <c r="R90" s="28">
        <f t="shared" si="32"/>
        <v>7.5191270543952648E-3</v>
      </c>
      <c r="S90" s="28">
        <f t="shared" si="32"/>
        <v>7.4729921289211163E-3</v>
      </c>
      <c r="T90" s="28">
        <f t="shared" si="32"/>
        <v>7.4242337152850496E-3</v>
      </c>
      <c r="U90" s="28">
        <f t="shared" si="32"/>
        <v>7.366443671621677E-3</v>
      </c>
      <c r="V90" s="28">
        <f t="shared" si="32"/>
        <v>7.3162539083393256E-3</v>
      </c>
      <c r="W90" s="28">
        <f t="shared" si="32"/>
        <v>7.2474685717639027E-3</v>
      </c>
    </row>
    <row r="91" spans="2:26" outlineLevel="1" x14ac:dyDescent="0.25"/>
    <row r="92" spans="2:26" outlineLevel="1" x14ac:dyDescent="0.25">
      <c r="B92" s="4" t="s">
        <v>23</v>
      </c>
      <c r="C92" s="12">
        <f t="shared" ref="C92:W92" si="33">IFERROR(C79/C89,0)</f>
        <v>0</v>
      </c>
      <c r="D92" s="12">
        <f t="shared" si="33"/>
        <v>0</v>
      </c>
      <c r="E92" s="12">
        <f t="shared" si="33"/>
        <v>0</v>
      </c>
      <c r="F92" s="12">
        <f t="shared" si="33"/>
        <v>0</v>
      </c>
      <c r="G92" s="12">
        <f t="shared" si="33"/>
        <v>0</v>
      </c>
      <c r="H92" s="12">
        <f t="shared" si="33"/>
        <v>0</v>
      </c>
      <c r="I92" s="12">
        <f t="shared" si="33"/>
        <v>0</v>
      </c>
      <c r="J92" s="12">
        <f t="shared" si="33"/>
        <v>0</v>
      </c>
      <c r="K92" s="12">
        <f t="shared" si="33"/>
        <v>0</v>
      </c>
      <c r="L92" s="12">
        <f t="shared" si="33"/>
        <v>0</v>
      </c>
      <c r="M92" s="12">
        <f t="shared" si="33"/>
        <v>0</v>
      </c>
      <c r="N92" s="12">
        <f t="shared" si="33"/>
        <v>0</v>
      </c>
      <c r="O92" s="12">
        <f t="shared" si="33"/>
        <v>0</v>
      </c>
      <c r="P92" s="12">
        <f t="shared" si="33"/>
        <v>0</v>
      </c>
      <c r="Q92" s="12">
        <f t="shared" si="33"/>
        <v>0</v>
      </c>
      <c r="R92" s="12">
        <f t="shared" si="33"/>
        <v>0</v>
      </c>
      <c r="S92" s="12">
        <f t="shared" si="33"/>
        <v>0</v>
      </c>
      <c r="T92" s="12">
        <f t="shared" si="33"/>
        <v>0</v>
      </c>
      <c r="U92" s="12">
        <f t="shared" si="33"/>
        <v>0</v>
      </c>
      <c r="V92" s="12">
        <f t="shared" si="33"/>
        <v>0</v>
      </c>
      <c r="W92" s="12">
        <f t="shared" si="33"/>
        <v>0</v>
      </c>
    </row>
    <row r="93" spans="2:26" outlineLevel="1" x14ac:dyDescent="0.25">
      <c r="B93" s="4" t="s">
        <v>24</v>
      </c>
      <c r="C93" s="12">
        <f t="shared" ref="C93:W93" si="34">IFERROR(C80/C89,0)</f>
        <v>0</v>
      </c>
      <c r="D93" s="12">
        <f t="shared" si="34"/>
        <v>0</v>
      </c>
      <c r="E93" s="12">
        <f t="shared" si="34"/>
        <v>0</v>
      </c>
      <c r="F93" s="12">
        <f t="shared" si="34"/>
        <v>0</v>
      </c>
      <c r="G93" s="12">
        <f t="shared" si="34"/>
        <v>0</v>
      </c>
      <c r="H93" s="12">
        <f t="shared" si="34"/>
        <v>0</v>
      </c>
      <c r="I93" s="12">
        <f t="shared" si="34"/>
        <v>0</v>
      </c>
      <c r="J93" s="12">
        <f t="shared" si="34"/>
        <v>0</v>
      </c>
      <c r="K93" s="12">
        <f t="shared" si="34"/>
        <v>0</v>
      </c>
      <c r="L93" s="12">
        <f t="shared" si="34"/>
        <v>0</v>
      </c>
      <c r="M93" s="12">
        <f t="shared" si="34"/>
        <v>0</v>
      </c>
      <c r="N93" s="12">
        <f t="shared" si="34"/>
        <v>0</v>
      </c>
      <c r="O93" s="12">
        <f t="shared" si="34"/>
        <v>0</v>
      </c>
      <c r="P93" s="12">
        <f t="shared" si="34"/>
        <v>0</v>
      </c>
      <c r="Q93" s="12">
        <f t="shared" si="34"/>
        <v>0</v>
      </c>
      <c r="R93" s="12">
        <f t="shared" si="34"/>
        <v>0</v>
      </c>
      <c r="S93" s="12">
        <f t="shared" si="34"/>
        <v>0</v>
      </c>
      <c r="T93" s="12">
        <f t="shared" si="34"/>
        <v>0</v>
      </c>
      <c r="U93" s="12">
        <f t="shared" si="34"/>
        <v>0</v>
      </c>
      <c r="V93" s="12">
        <f t="shared" si="34"/>
        <v>0</v>
      </c>
      <c r="W93" s="12">
        <f t="shared" si="34"/>
        <v>0</v>
      </c>
    </row>
    <row r="94" spans="2:26" outlineLevel="1" x14ac:dyDescent="0.25">
      <c r="B94" s="4" t="s">
        <v>21</v>
      </c>
      <c r="C94" s="12">
        <f t="shared" ref="C94:W94" si="35">IFERROR(C81/C89,0)</f>
        <v>5.5184339955819631E-2</v>
      </c>
      <c r="D94" s="12">
        <f t="shared" si="35"/>
        <v>4.8311511117705271E-2</v>
      </c>
      <c r="E94" s="12">
        <f t="shared" si="35"/>
        <v>5.6018111487825838E-2</v>
      </c>
      <c r="F94" s="12">
        <f t="shared" si="35"/>
        <v>6.4582317106770343E-2</v>
      </c>
      <c r="G94" s="12">
        <f t="shared" si="35"/>
        <v>5.9575676085256699E-2</v>
      </c>
      <c r="H94" s="12">
        <f t="shared" si="35"/>
        <v>6.7404519345937247E-2</v>
      </c>
      <c r="I94" s="12">
        <f t="shared" si="35"/>
        <v>2.9568758086163747E-2</v>
      </c>
      <c r="J94" s="12">
        <f t="shared" si="35"/>
        <v>2.5658048411351168E-2</v>
      </c>
      <c r="K94" s="12">
        <f t="shared" si="35"/>
        <v>2.2978774587969972E-2</v>
      </c>
      <c r="L94" s="12">
        <f t="shared" si="35"/>
        <v>2.4540342419934556E-2</v>
      </c>
      <c r="M94" s="12">
        <f t="shared" si="35"/>
        <v>1.9666463155178983E-2</v>
      </c>
      <c r="N94" s="12">
        <f t="shared" si="35"/>
        <v>1.9785905817958669E-2</v>
      </c>
      <c r="O94" s="12">
        <f t="shared" si="35"/>
        <v>1.4225047450816833E-2</v>
      </c>
      <c r="P94" s="12">
        <f t="shared" si="35"/>
        <v>1.2520364532444163E-2</v>
      </c>
      <c r="Q94" s="12">
        <f t="shared" si="35"/>
        <v>1.1483443049567336E-2</v>
      </c>
      <c r="R94" s="12">
        <f t="shared" si="35"/>
        <v>1.1401467500645135E-2</v>
      </c>
      <c r="S94" s="12">
        <f t="shared" si="35"/>
        <v>1.0410427576765276E-2</v>
      </c>
      <c r="T94" s="12">
        <f t="shared" si="35"/>
        <v>1.1153761087220685E-2</v>
      </c>
      <c r="U94" s="12">
        <f t="shared" si="35"/>
        <v>1.2173167855053599E-2</v>
      </c>
      <c r="V94" s="12">
        <f t="shared" si="35"/>
        <v>1.1473858959601724E-2</v>
      </c>
      <c r="W94" s="12">
        <f t="shared" si="35"/>
        <v>1.3271914119077761E-2</v>
      </c>
    </row>
    <row r="95" spans="2:26" outlineLevel="1" x14ac:dyDescent="0.25">
      <c r="B95" s="4" t="s">
        <v>26</v>
      </c>
      <c r="C95" s="12">
        <f t="shared" ref="C95:W95" si="36">IFERROR(C82/C89,0)</f>
        <v>0</v>
      </c>
      <c r="D95" s="12">
        <f t="shared" si="36"/>
        <v>0</v>
      </c>
      <c r="E95" s="12">
        <f t="shared" si="36"/>
        <v>0</v>
      </c>
      <c r="F95" s="12">
        <f t="shared" si="36"/>
        <v>0</v>
      </c>
      <c r="G95" s="12">
        <f t="shared" si="36"/>
        <v>0</v>
      </c>
      <c r="H95" s="12">
        <f t="shared" si="36"/>
        <v>0</v>
      </c>
      <c r="I95" s="12">
        <f t="shared" si="36"/>
        <v>0</v>
      </c>
      <c r="J95" s="12">
        <f t="shared" si="36"/>
        <v>0</v>
      </c>
      <c r="K95" s="12">
        <f t="shared" si="36"/>
        <v>0</v>
      </c>
      <c r="L95" s="12">
        <f t="shared" si="36"/>
        <v>0</v>
      </c>
      <c r="M95" s="12">
        <f t="shared" si="36"/>
        <v>0</v>
      </c>
      <c r="N95" s="12">
        <f t="shared" si="36"/>
        <v>0</v>
      </c>
      <c r="O95" s="12">
        <f t="shared" si="36"/>
        <v>0</v>
      </c>
      <c r="P95" s="12">
        <f t="shared" si="36"/>
        <v>0</v>
      </c>
      <c r="Q95" s="12">
        <f t="shared" si="36"/>
        <v>0</v>
      </c>
      <c r="R95" s="12">
        <f t="shared" si="36"/>
        <v>0</v>
      </c>
      <c r="S95" s="12">
        <f t="shared" si="36"/>
        <v>0</v>
      </c>
      <c r="T95" s="12">
        <f t="shared" si="36"/>
        <v>0</v>
      </c>
      <c r="U95" s="12">
        <f t="shared" si="36"/>
        <v>0</v>
      </c>
      <c r="V95" s="12">
        <f t="shared" si="36"/>
        <v>0</v>
      </c>
      <c r="W95" s="12">
        <f t="shared" si="36"/>
        <v>0</v>
      </c>
    </row>
    <row r="96" spans="2:26" outlineLevel="1" x14ac:dyDescent="0.25">
      <c r="B96" s="4" t="s">
        <v>25</v>
      </c>
      <c r="C96" s="12">
        <f t="shared" ref="C96:W96" si="37">IFERROR(C83/C89,0)</f>
        <v>0.91764370612517165</v>
      </c>
      <c r="D96" s="12">
        <f t="shared" si="37"/>
        <v>0.91988784205948049</v>
      </c>
      <c r="E96" s="12">
        <f t="shared" si="37"/>
        <v>0.92764701149612172</v>
      </c>
      <c r="F96" s="12">
        <f t="shared" si="37"/>
        <v>0.92461534138808599</v>
      </c>
      <c r="G96" s="12">
        <f t="shared" si="37"/>
        <v>0.92811746880648305</v>
      </c>
      <c r="H96" s="12">
        <f t="shared" si="37"/>
        <v>0.92705724289788705</v>
      </c>
      <c r="I96" s="12">
        <f t="shared" si="37"/>
        <v>0.96210687641318948</v>
      </c>
      <c r="J96" s="12">
        <f t="shared" si="37"/>
        <v>0.96672334069252475</v>
      </c>
      <c r="K96" s="12">
        <f t="shared" si="37"/>
        <v>0.96947838908421335</v>
      </c>
      <c r="L96" s="12">
        <f t="shared" si="37"/>
        <v>0.96830841379129029</v>
      </c>
      <c r="M96" s="12">
        <f t="shared" si="37"/>
        <v>0.97410151029460712</v>
      </c>
      <c r="N96" s="12">
        <f t="shared" si="37"/>
        <v>0.90621770110948696</v>
      </c>
      <c r="O96" s="12">
        <f t="shared" si="37"/>
        <v>0.91671055424558057</v>
      </c>
      <c r="P96" s="12">
        <f t="shared" si="37"/>
        <v>0.9214232886745275</v>
      </c>
      <c r="Q96" s="12">
        <f t="shared" si="37"/>
        <v>0.9138955068131468</v>
      </c>
      <c r="R96" s="12">
        <f t="shared" si="37"/>
        <v>0.98195340601891201</v>
      </c>
      <c r="S96" s="12">
        <f t="shared" si="37"/>
        <v>0.98456953724020602</v>
      </c>
      <c r="T96" s="12">
        <f t="shared" si="37"/>
        <v>0.98452800243832272</v>
      </c>
      <c r="U96" s="12">
        <f t="shared" si="37"/>
        <v>0.98309314250242941</v>
      </c>
      <c r="V96" s="12">
        <f t="shared" si="37"/>
        <v>0.98341553187379649</v>
      </c>
      <c r="W96" s="12">
        <f t="shared" si="37"/>
        <v>0.98324043617351053</v>
      </c>
    </row>
    <row r="97" spans="1:28" outlineLevel="1" x14ac:dyDescent="0.25">
      <c r="B97" s="4" t="s">
        <v>0</v>
      </c>
      <c r="C97" s="12">
        <f t="shared" ref="C97:W97" si="38">IFERROR(C84/C89,0)</f>
        <v>0</v>
      </c>
      <c r="D97" s="12">
        <f t="shared" si="38"/>
        <v>0</v>
      </c>
      <c r="E97" s="12">
        <f t="shared" si="38"/>
        <v>0</v>
      </c>
      <c r="F97" s="12">
        <f t="shared" si="38"/>
        <v>0</v>
      </c>
      <c r="G97" s="12">
        <f t="shared" si="38"/>
        <v>0</v>
      </c>
      <c r="H97" s="12">
        <f t="shared" si="38"/>
        <v>0</v>
      </c>
      <c r="I97" s="12">
        <f t="shared" si="38"/>
        <v>0</v>
      </c>
      <c r="J97" s="12">
        <f t="shared" si="38"/>
        <v>0</v>
      </c>
      <c r="K97" s="12">
        <f t="shared" si="38"/>
        <v>0</v>
      </c>
      <c r="L97" s="12">
        <f t="shared" si="38"/>
        <v>0</v>
      </c>
      <c r="M97" s="12">
        <f t="shared" si="38"/>
        <v>0</v>
      </c>
      <c r="N97" s="12">
        <f t="shared" si="38"/>
        <v>6.7159671131998111E-2</v>
      </c>
      <c r="O97" s="12">
        <f t="shared" si="38"/>
        <v>6.1404757368547426E-2</v>
      </c>
      <c r="P97" s="12">
        <f t="shared" si="38"/>
        <v>6.0665297241061275E-2</v>
      </c>
      <c r="Q97" s="12">
        <f t="shared" si="38"/>
        <v>6.7392548667695007E-2</v>
      </c>
      <c r="R97" s="12">
        <f t="shared" si="38"/>
        <v>0</v>
      </c>
      <c r="S97" s="12">
        <f t="shared" si="38"/>
        <v>0</v>
      </c>
      <c r="T97" s="12">
        <f t="shared" si="38"/>
        <v>0</v>
      </c>
      <c r="U97" s="12">
        <f t="shared" si="38"/>
        <v>0</v>
      </c>
      <c r="V97" s="12">
        <f t="shared" si="38"/>
        <v>0</v>
      </c>
      <c r="W97" s="12">
        <f t="shared" si="38"/>
        <v>0</v>
      </c>
    </row>
    <row r="98" spans="1:28" outlineLevel="1" x14ac:dyDescent="0.25">
      <c r="B98" s="4" t="s">
        <v>27</v>
      </c>
      <c r="C98" s="12">
        <f t="shared" ref="C98:W98" si="39">IFERROR(C85/C89,0)</f>
        <v>0</v>
      </c>
      <c r="D98" s="12">
        <f t="shared" si="39"/>
        <v>0</v>
      </c>
      <c r="E98" s="12">
        <f t="shared" si="39"/>
        <v>0</v>
      </c>
      <c r="F98" s="12">
        <f t="shared" si="39"/>
        <v>0</v>
      </c>
      <c r="G98" s="12">
        <f t="shared" si="39"/>
        <v>0</v>
      </c>
      <c r="H98" s="12">
        <f t="shared" si="39"/>
        <v>0</v>
      </c>
      <c r="I98" s="12">
        <f t="shared" si="39"/>
        <v>0</v>
      </c>
      <c r="J98" s="12">
        <f t="shared" si="39"/>
        <v>0</v>
      </c>
      <c r="K98" s="12">
        <f t="shared" si="39"/>
        <v>0</v>
      </c>
      <c r="L98" s="12">
        <f t="shared" si="39"/>
        <v>0</v>
      </c>
      <c r="M98" s="12">
        <f t="shared" si="39"/>
        <v>0</v>
      </c>
      <c r="N98" s="12">
        <f t="shared" si="39"/>
        <v>0</v>
      </c>
      <c r="O98" s="12">
        <f t="shared" si="39"/>
        <v>0</v>
      </c>
      <c r="P98" s="12">
        <f t="shared" si="39"/>
        <v>0</v>
      </c>
      <c r="Q98" s="12">
        <f t="shared" si="39"/>
        <v>0</v>
      </c>
      <c r="R98" s="12">
        <f t="shared" si="39"/>
        <v>0</v>
      </c>
      <c r="S98" s="12">
        <f t="shared" si="39"/>
        <v>0</v>
      </c>
      <c r="T98" s="12">
        <f t="shared" si="39"/>
        <v>0</v>
      </c>
      <c r="U98" s="12">
        <f t="shared" si="39"/>
        <v>0</v>
      </c>
      <c r="V98" s="12">
        <f t="shared" si="39"/>
        <v>0</v>
      </c>
      <c r="W98" s="12">
        <f t="shared" si="39"/>
        <v>0</v>
      </c>
    </row>
    <row r="99" spans="1:28" outlineLevel="1" x14ac:dyDescent="0.25">
      <c r="B99" s="4" t="s">
        <v>28</v>
      </c>
      <c r="C99" s="12">
        <f t="shared" ref="C99:W99" si="40">IFERROR(C86/C89,0)</f>
        <v>8.9320184305689761E-5</v>
      </c>
      <c r="D99" s="12">
        <f t="shared" si="40"/>
        <v>1.1837310305665787E-4</v>
      </c>
      <c r="E99" s="12">
        <f t="shared" si="40"/>
        <v>1.338164063916719E-4</v>
      </c>
      <c r="F99" s="12">
        <f t="shared" si="40"/>
        <v>1.7047288503167649E-4</v>
      </c>
      <c r="G99" s="12">
        <f t="shared" si="40"/>
        <v>1.7949593354300272E-4</v>
      </c>
      <c r="H99" s="12">
        <f t="shared" si="40"/>
        <v>2.6903822865726563E-4</v>
      </c>
      <c r="I99" s="12">
        <f t="shared" si="40"/>
        <v>4.5242212092265905E-4</v>
      </c>
      <c r="J99" s="12">
        <f t="shared" si="40"/>
        <v>3.979201942166301E-4</v>
      </c>
      <c r="K99" s="12">
        <f t="shared" si="40"/>
        <v>3.9901307131990401E-4</v>
      </c>
      <c r="L99" s="12">
        <f t="shared" si="40"/>
        <v>2.9278745503198158E-4</v>
      </c>
      <c r="M99" s="12">
        <f t="shared" si="40"/>
        <v>3.5926992413417978E-4</v>
      </c>
      <c r="N99" s="12">
        <f t="shared" si="40"/>
        <v>4.8833127788730903E-4</v>
      </c>
      <c r="O99" s="12">
        <f t="shared" si="40"/>
        <v>2.2008338722900945E-4</v>
      </c>
      <c r="P99" s="12">
        <f t="shared" si="40"/>
        <v>2.4027887774472406E-4</v>
      </c>
      <c r="Q99" s="12">
        <f t="shared" si="40"/>
        <v>2.4642223242119068E-4</v>
      </c>
      <c r="R99" s="12">
        <f t="shared" si="40"/>
        <v>1.8262580449240415E-4</v>
      </c>
      <c r="S99" s="12">
        <f t="shared" si="40"/>
        <v>1.8925742926050374E-4</v>
      </c>
      <c r="T99" s="12">
        <f t="shared" si="40"/>
        <v>1.6240568634244727E-4</v>
      </c>
      <c r="U99" s="12">
        <f t="shared" si="40"/>
        <v>1.78010061340117E-4</v>
      </c>
      <c r="V99" s="12">
        <f t="shared" si="40"/>
        <v>1.3355229953899772E-4</v>
      </c>
      <c r="W99" s="12">
        <f t="shared" si="40"/>
        <v>6.8842782315019964E-5</v>
      </c>
    </row>
    <row r="100" spans="1:28" outlineLevel="1" x14ac:dyDescent="0.25">
      <c r="B100" s="4" t="s">
        <v>22</v>
      </c>
      <c r="C100" s="12">
        <f t="shared" ref="C100:W100" si="41">IFERROR(C87/C89,0)</f>
        <v>0</v>
      </c>
      <c r="D100" s="12">
        <f t="shared" si="41"/>
        <v>0</v>
      </c>
      <c r="E100" s="12">
        <f t="shared" si="41"/>
        <v>0</v>
      </c>
      <c r="F100" s="12">
        <f t="shared" si="41"/>
        <v>0</v>
      </c>
      <c r="G100" s="12">
        <f t="shared" si="41"/>
        <v>0</v>
      </c>
      <c r="H100" s="12">
        <f t="shared" si="41"/>
        <v>0</v>
      </c>
      <c r="I100" s="12">
        <f t="shared" si="41"/>
        <v>0</v>
      </c>
      <c r="J100" s="12">
        <f t="shared" si="41"/>
        <v>0</v>
      </c>
      <c r="K100" s="12">
        <f t="shared" si="41"/>
        <v>0</v>
      </c>
      <c r="L100" s="12">
        <f t="shared" si="41"/>
        <v>0</v>
      </c>
      <c r="M100" s="12">
        <f t="shared" si="41"/>
        <v>0</v>
      </c>
      <c r="N100" s="12">
        <f t="shared" si="41"/>
        <v>0</v>
      </c>
      <c r="O100" s="12">
        <f t="shared" si="41"/>
        <v>0</v>
      </c>
      <c r="P100" s="12">
        <f t="shared" si="41"/>
        <v>0</v>
      </c>
      <c r="Q100" s="12">
        <f t="shared" si="41"/>
        <v>0</v>
      </c>
      <c r="R100" s="12">
        <f t="shared" si="41"/>
        <v>0</v>
      </c>
      <c r="S100" s="12">
        <f t="shared" si="41"/>
        <v>0</v>
      </c>
      <c r="T100" s="12">
        <f t="shared" si="41"/>
        <v>0</v>
      </c>
      <c r="U100" s="12">
        <f t="shared" si="41"/>
        <v>0</v>
      </c>
      <c r="V100" s="12">
        <f t="shared" si="41"/>
        <v>0</v>
      </c>
      <c r="W100" s="12">
        <f t="shared" si="41"/>
        <v>0</v>
      </c>
    </row>
    <row r="101" spans="1:28" outlineLevel="1" x14ac:dyDescent="0.25">
      <c r="B101" s="4" t="s">
        <v>1</v>
      </c>
      <c r="C101" s="12">
        <f t="shared" ref="C101:W101" si="42">IFERROR(C88/C89,0)</f>
        <v>2.7082633734703057E-2</v>
      </c>
      <c r="D101" s="12">
        <f t="shared" si="42"/>
        <v>3.1682273719757542E-2</v>
      </c>
      <c r="E101" s="12">
        <f t="shared" si="42"/>
        <v>1.6201060609660881E-2</v>
      </c>
      <c r="F101" s="12">
        <f t="shared" si="42"/>
        <v>1.0631868620111848E-2</v>
      </c>
      <c r="G101" s="12">
        <f t="shared" si="42"/>
        <v>1.2127359174717134E-2</v>
      </c>
      <c r="H101" s="12">
        <f t="shared" si="42"/>
        <v>5.2691995275184131E-3</v>
      </c>
      <c r="I101" s="12">
        <f t="shared" si="42"/>
        <v>7.871943379724234E-3</v>
      </c>
      <c r="J101" s="12">
        <f t="shared" si="42"/>
        <v>7.2206907019075417E-3</v>
      </c>
      <c r="K101" s="12">
        <f t="shared" si="42"/>
        <v>7.1438232564967992E-3</v>
      </c>
      <c r="L101" s="12">
        <f t="shared" si="42"/>
        <v>6.8584563337431544E-3</v>
      </c>
      <c r="M101" s="12">
        <f t="shared" si="42"/>
        <v>5.8727566260797113E-3</v>
      </c>
      <c r="N101" s="12">
        <f t="shared" si="42"/>
        <v>6.3483906626689056E-3</v>
      </c>
      <c r="O101" s="12">
        <f t="shared" si="42"/>
        <v>7.43955754782621E-3</v>
      </c>
      <c r="P101" s="12">
        <f t="shared" si="42"/>
        <v>5.1507706742222638E-3</v>
      </c>
      <c r="Q101" s="12">
        <f t="shared" si="42"/>
        <v>6.9820792371697426E-3</v>
      </c>
      <c r="R101" s="12">
        <f t="shared" si="42"/>
        <v>6.4625006759505901E-3</v>
      </c>
      <c r="S101" s="12">
        <f t="shared" si="42"/>
        <v>4.8307777537681075E-3</v>
      </c>
      <c r="T101" s="12">
        <f t="shared" si="42"/>
        <v>4.1558307881139293E-3</v>
      </c>
      <c r="U101" s="12">
        <f t="shared" si="42"/>
        <v>4.5556795811768349E-3</v>
      </c>
      <c r="V101" s="12">
        <f t="shared" si="42"/>
        <v>4.9770568670629116E-3</v>
      </c>
      <c r="W101" s="12">
        <f t="shared" si="42"/>
        <v>3.4188069250967452E-3</v>
      </c>
    </row>
    <row r="104" spans="1:28" s="37" customFormat="1" x14ac:dyDescent="0.25">
      <c r="A104" s="36" t="s">
        <v>3</v>
      </c>
      <c r="Z104" s="38"/>
    </row>
    <row r="105" spans="1:28" outlineLevel="1" x14ac:dyDescent="0.25">
      <c r="B105" s="22" t="s">
        <v>31</v>
      </c>
      <c r="C105" s="5">
        <f>C108*CAN!C109</f>
        <v>500.69865640236674</v>
      </c>
      <c r="D105" s="5">
        <f>D108*CAN!D109</f>
        <v>849.76459843721068</v>
      </c>
      <c r="E105" s="5">
        <f>E108*CAN!E109</f>
        <v>686.18065279978566</v>
      </c>
      <c r="F105" s="5">
        <f>F108*CAN!F109</f>
        <v>833.44217429332048</v>
      </c>
      <c r="G105" s="5">
        <f>G108*CAN!G109</f>
        <v>1097.1620619600471</v>
      </c>
      <c r="H105" s="5">
        <f>H108*CAN!H109</f>
        <v>1063.4843483868724</v>
      </c>
      <c r="I105" s="5">
        <f>I108*CAN!I109</f>
        <v>2014.8402348096265</v>
      </c>
      <c r="J105" s="5">
        <f>J108*CAN!J109</f>
        <v>2224.3814647356221</v>
      </c>
      <c r="K105" s="5">
        <f>K108*CAN!K109</f>
        <v>2192.6069174609402</v>
      </c>
      <c r="L105" s="5">
        <f>L108*CAN!L109</f>
        <v>2667.5574006958727</v>
      </c>
      <c r="M105" s="5">
        <f>M108*CAN!M109</f>
        <v>3262.2646068213699</v>
      </c>
      <c r="N105" s="5">
        <f>N108*CAN!N109</f>
        <v>3109.2903245534976</v>
      </c>
      <c r="O105" s="5">
        <f>O108*CAN!O109</f>
        <v>3595.7796758704258</v>
      </c>
      <c r="P105" s="5">
        <f>P108*CAN!P109</f>
        <v>4146.1245556634149</v>
      </c>
      <c r="Q105" s="5">
        <f>Q108*CAN!Q109</f>
        <v>3737.1308550416875</v>
      </c>
      <c r="R105" s="5">
        <f>R108*CAN!R109</f>
        <v>3891.8820939031561</v>
      </c>
      <c r="S105" s="5">
        <f>S108*CAN!S109</f>
        <v>3794.1162185609815</v>
      </c>
      <c r="T105" s="5">
        <f>T108*CAN!T109</f>
        <v>3950.6799308667191</v>
      </c>
      <c r="U105" s="5">
        <f>U108*CAN!U109</f>
        <v>4024.7305672055049</v>
      </c>
      <c r="V105" s="5">
        <f>V108*CAN!V109</f>
        <v>3957.6426378995884</v>
      </c>
      <c r="W105" s="5">
        <f>W108*CAN!W109</f>
        <v>3665.2381807190154</v>
      </c>
      <c r="Z105" s="23"/>
    </row>
    <row r="106" spans="1:28" outlineLevel="1" x14ac:dyDescent="0.25">
      <c r="B106" s="8" t="s">
        <v>30</v>
      </c>
      <c r="C106" s="5">
        <f>INDEX('[4]Table 37'!C$26:C$28,MATCH($AB106,'[4]Table 37'!$B$26:$B$28,0))</f>
        <v>50.213999999999999</v>
      </c>
      <c r="D106" s="5">
        <f>INDEX('[4]Table 37'!D$26:D$28,MATCH($AB106,'[4]Table 37'!$B$26:$B$28,0))</f>
        <v>58.264000000000003</v>
      </c>
      <c r="E106" s="5">
        <f>INDEX('[4]Table 37'!E$26:E$28,MATCH($AB106,'[4]Table 37'!$B$26:$B$28,0))</f>
        <v>60.689</v>
      </c>
      <c r="F106" s="5">
        <f>INDEX('[4]Table 37'!F$26:F$28,MATCH($AB106,'[4]Table 37'!$B$26:$B$28,0))</f>
        <v>62.113</v>
      </c>
      <c r="G106" s="5">
        <f>INDEX('[4]Table 37'!G$26:G$28,MATCH($AB106,'[4]Table 37'!$B$26:$B$28,0))</f>
        <v>64.210999999999999</v>
      </c>
      <c r="H106" s="5">
        <f>INDEX('[4]Table 37'!H$26:H$28,MATCH($AB106,'[4]Table 37'!$B$26:$B$28,0))</f>
        <v>65.373000000000005</v>
      </c>
      <c r="I106" s="5">
        <f>INDEX('[4]Table 37'!I$26:I$28,MATCH($AB106,'[4]Table 37'!$B$26:$B$28,0))</f>
        <v>75.097999999999999</v>
      </c>
      <c r="J106" s="5">
        <f>INDEX('[4]Table 37'!J$26:J$28,MATCH($AB106,'[4]Table 37'!$B$26:$B$28,0))</f>
        <v>81.855999999999995</v>
      </c>
      <c r="K106" s="5">
        <f>INDEX('[4]Table 37'!K$26:K$28,MATCH($AB106,'[4]Table 37'!$B$26:$B$28,0))</f>
        <v>90.397000000000006</v>
      </c>
      <c r="L106" s="5">
        <f>INDEX('[4]Table 37'!L$26:L$28,MATCH($AB106,'[4]Table 37'!$B$26:$B$28,0))</f>
        <v>98.352999999999994</v>
      </c>
      <c r="M106" s="5">
        <f>INDEX('[4]Table 37'!M$26:M$28,MATCH($AB106,'[4]Table 37'!$B$26:$B$28,0))</f>
        <v>108.89400000000001</v>
      </c>
      <c r="N106" s="5">
        <f>INDEX('[4]Table 37'!N$26:N$28,MATCH($AB106,'[4]Table 37'!$B$26:$B$28,0))</f>
        <v>112.509</v>
      </c>
      <c r="O106" s="5">
        <f>INDEX('[4]Table 37'!O$26:O$28,MATCH($AB106,'[4]Table 37'!$B$26:$B$28,0))</f>
        <v>114.765</v>
      </c>
      <c r="P106" s="5">
        <f>INDEX('[4]Table 37'!P$26:P$28,MATCH($AB106,'[4]Table 37'!$B$26:$B$28,0))</f>
        <v>117.889</v>
      </c>
      <c r="Q106" s="5">
        <f>INDEX('[4]Table 37'!Q$26:Q$28,MATCH($AB106,'[4]Table 37'!$B$26:$B$28,0))</f>
        <v>118.28400000000001</v>
      </c>
      <c r="R106" s="5">
        <f>INDEX('[4]Table 37'!R$26:R$28,MATCH($AB106,'[4]Table 37'!$B$26:$B$28,0))</f>
        <v>124.524</v>
      </c>
      <c r="S106" s="5">
        <f>INDEX('[4]Table 37'!S$26:S$28,MATCH($AB106,'[4]Table 37'!$B$26:$B$28,0))</f>
        <v>125.81</v>
      </c>
      <c r="T106" s="5">
        <f>INDEX('[4]Table 37'!T$26:T$28,MATCH($AB106,'[4]Table 37'!$B$26:$B$28,0))</f>
        <v>126.27500000000001</v>
      </c>
      <c r="U106" s="5">
        <f>INDEX('[4]Table 37'!U$26:U$28,MATCH($AB106,'[4]Table 37'!$B$26:$B$28,0))</f>
        <v>125.5</v>
      </c>
      <c r="V106" s="5">
        <f>INDEX('[4]Table 37'!V$26:V$28,MATCH($AB106,'[4]Table 37'!$B$26:$B$28,0))</f>
        <v>123.846</v>
      </c>
      <c r="W106" s="5">
        <f>INDEX('[4]Table 37'!W$26:W$28,MATCH($AB106,'[4]Table 37'!$B$26:$B$28,0))</f>
        <v>123.642</v>
      </c>
      <c r="Z106" s="23" t="s">
        <v>32</v>
      </c>
      <c r="AB106" t="s">
        <v>3</v>
      </c>
    </row>
    <row r="107" spans="1:28" outlineLevel="1" x14ac:dyDescent="0.25">
      <c r="B107" s="8" t="s">
        <v>43</v>
      </c>
      <c r="C107" s="5">
        <f>INDEX('[4]Table 37'!C$38:C$40,MATCH($AB107,'[4]Table 37'!$B$38:$B$40,0))</f>
        <v>8309.4138839999996</v>
      </c>
      <c r="D107" s="5">
        <f>INDEX('[4]Table 37'!D$38:D$40,MATCH($AB107,'[4]Table 37'!$B$38:$B$40,0))</f>
        <v>12053.494884</v>
      </c>
      <c r="E107" s="5">
        <f>INDEX('[4]Table 37'!E$38:E$40,MATCH($AB107,'[4]Table 37'!$B$38:$B$40,0))</f>
        <v>9267.6297310000009</v>
      </c>
      <c r="F107" s="5">
        <f>INDEX('[4]Table 37'!F$38:F$40,MATCH($AB107,'[4]Table 37'!$B$38:$B$40,0))</f>
        <v>10909.073163999999</v>
      </c>
      <c r="G107" s="5">
        <f>INDEX('[4]Table 37'!G$38:G$40,MATCH($AB107,'[4]Table 37'!$B$38:$B$40,0))</f>
        <v>13779.696792000001</v>
      </c>
      <c r="H107" s="5">
        <f>INDEX('[4]Table 37'!H$38:H$40,MATCH($AB107,'[4]Table 37'!$B$38:$B$40,0))</f>
        <v>13014.355732</v>
      </c>
      <c r="I107" s="5">
        <f>INDEX('[4]Table 37'!I$38:I$40,MATCH($AB107,'[4]Table 37'!$B$38:$B$40,0))</f>
        <v>21378.075400999998</v>
      </c>
      <c r="J107" s="5">
        <f>INDEX('[4]Table 37'!J$38:J$40,MATCH($AB107,'[4]Table 37'!$B$38:$B$40,0))</f>
        <v>21566.919798999999</v>
      </c>
      <c r="K107" s="5">
        <f>INDEX('[4]Table 37'!K$38:K$40,MATCH($AB107,'[4]Table 37'!$B$38:$B$40,0))</f>
        <v>19250.239851999999</v>
      </c>
      <c r="L107" s="5">
        <f>INDEX('[4]Table 37'!L$38:L$40,MATCH($AB107,'[4]Table 37'!$B$38:$B$40,0))</f>
        <v>21525.615702999999</v>
      </c>
      <c r="M107" s="5">
        <f>INDEX('[4]Table 37'!M$38:M$40,MATCH($AB107,'[4]Table 37'!$B$38:$B$40,0))</f>
        <v>23776.322775000001</v>
      </c>
      <c r="N107" s="5">
        <f>INDEX('[4]Table 37'!N$38:N$40,MATCH($AB107,'[4]Table 37'!$B$38:$B$40,0))</f>
        <v>21933.274064000001</v>
      </c>
      <c r="O107" s="5">
        <f>INDEX('[4]Table 37'!O$38:O$40,MATCH($AB107,'[4]Table 37'!$B$38:$B$40,0))</f>
        <v>24866.408669</v>
      </c>
      <c r="P107" s="5">
        <f>INDEX('[4]Table 37'!P$38:P$40,MATCH($AB107,'[4]Table 37'!$B$38:$B$40,0))</f>
        <v>27912.485798999998</v>
      </c>
      <c r="Q107" s="5">
        <f>INDEX('[4]Table 37'!Q$38:Q$40,MATCH($AB107,'[4]Table 37'!$B$38:$B$40,0))</f>
        <v>25075.04709</v>
      </c>
      <c r="R107" s="5">
        <f>INDEX('[4]Table 37'!R$38:R$40,MATCH($AB107,'[4]Table 37'!$B$38:$B$40,0))</f>
        <v>24804.819220000001</v>
      </c>
      <c r="S107" s="5">
        <f>INDEX('[4]Table 37'!S$38:S$40,MATCH($AB107,'[4]Table 37'!$B$38:$B$40,0))</f>
        <v>23934.530997999998</v>
      </c>
      <c r="T107" s="5">
        <f>INDEX('[4]Table 37'!T$38:T$40,MATCH($AB107,'[4]Table 37'!$B$38:$B$40,0))</f>
        <v>24830.411862000001</v>
      </c>
      <c r="U107" s="5">
        <f>INDEX('[4]Table 37'!U$38:U$40,MATCH($AB107,'[4]Table 37'!$B$38:$B$40,0))</f>
        <v>25452.036682999998</v>
      </c>
      <c r="V107" s="5">
        <f>INDEX('[4]Table 37'!V$38:V$40,MATCH($AB107,'[4]Table 37'!$B$38:$B$40,0))</f>
        <v>25362.032030999999</v>
      </c>
      <c r="W107" s="5">
        <f>INDEX('[4]Table 37'!W$38:W$40,MATCH($AB107,'[4]Table 37'!$B$38:$B$40,0))</f>
        <v>23526.950295999999</v>
      </c>
      <c r="Z107" s="23" t="s">
        <v>32</v>
      </c>
      <c r="AB107" t="s">
        <v>3</v>
      </c>
    </row>
    <row r="108" spans="1:28" outlineLevel="1" x14ac:dyDescent="0.25">
      <c r="B108" s="8" t="s">
        <v>44</v>
      </c>
      <c r="C108" s="5">
        <f t="shared" ref="C108:W108" si="43">C106*C107/1000</f>
        <v>417.24890877117593</v>
      </c>
      <c r="D108" s="5">
        <f t="shared" si="43"/>
        <v>702.28482592137595</v>
      </c>
      <c r="E108" s="5">
        <f t="shared" si="43"/>
        <v>562.443180744659</v>
      </c>
      <c r="F108" s="5">
        <f t="shared" si="43"/>
        <v>677.59526143553205</v>
      </c>
      <c r="G108" s="5">
        <f t="shared" si="43"/>
        <v>884.80811071111202</v>
      </c>
      <c r="H108" s="5">
        <f t="shared" si="43"/>
        <v>850.78747726803613</v>
      </c>
      <c r="I108" s="5">
        <f t="shared" si="43"/>
        <v>1605.4507064642978</v>
      </c>
      <c r="J108" s="5">
        <f t="shared" si="43"/>
        <v>1765.3817870669438</v>
      </c>
      <c r="K108" s="5">
        <f t="shared" si="43"/>
        <v>1740.163931901244</v>
      </c>
      <c r="L108" s="5">
        <f t="shared" si="43"/>
        <v>2117.108881237159</v>
      </c>
      <c r="M108" s="5">
        <f t="shared" si="43"/>
        <v>2589.0988922608503</v>
      </c>
      <c r="N108" s="5">
        <f t="shared" si="43"/>
        <v>2467.6907316665761</v>
      </c>
      <c r="O108" s="5">
        <f t="shared" si="43"/>
        <v>2853.7933908977848</v>
      </c>
      <c r="P108" s="5">
        <f t="shared" si="43"/>
        <v>3290.5750383583108</v>
      </c>
      <c r="Q108" s="5">
        <f t="shared" si="43"/>
        <v>2965.9768699935598</v>
      </c>
      <c r="R108" s="5">
        <f t="shared" si="43"/>
        <v>3088.7953085512804</v>
      </c>
      <c r="S108" s="5">
        <f t="shared" si="43"/>
        <v>3011.2033448583802</v>
      </c>
      <c r="T108" s="5">
        <f t="shared" si="43"/>
        <v>3135.4602578740501</v>
      </c>
      <c r="U108" s="5">
        <f t="shared" si="43"/>
        <v>3194.2306037164994</v>
      </c>
      <c r="V108" s="5">
        <f t="shared" si="43"/>
        <v>3140.9862189112259</v>
      </c>
      <c r="W108" s="5">
        <f t="shared" si="43"/>
        <v>2908.9191884980319</v>
      </c>
    </row>
    <row r="109" spans="1:28" outlineLevel="1" x14ac:dyDescent="0.25">
      <c r="B109" s="8" t="s">
        <v>45</v>
      </c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8" outlineLevel="1" x14ac:dyDescent="0.25">
      <c r="B110" s="8" t="s">
        <v>47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8" outlineLevel="1" x14ac:dyDescent="0.25"/>
    <row r="112" spans="1:28" outlineLevel="1" x14ac:dyDescent="0.25">
      <c r="B112" s="9" t="s">
        <v>19</v>
      </c>
      <c r="C112" s="14"/>
    </row>
    <row r="113" spans="2:26" outlineLevel="1" x14ac:dyDescent="0.25">
      <c r="B113" s="4" t="s">
        <v>23</v>
      </c>
      <c r="C113" s="5">
        <f>IFERROR(INDEX('[4]Table 36'!C$14:C$17,MATCH(CAN!$B126,'[4]Table 36'!$B$14:$B$17,0))*1000,0)</f>
        <v>0</v>
      </c>
      <c r="D113" s="5">
        <f>IFERROR(INDEX('[4]Table 36'!D$14:D$17,MATCH(CAN!$B126,'[4]Table 36'!$B$14:$B$17,0))*1000,0)</f>
        <v>0</v>
      </c>
      <c r="E113" s="5">
        <f>IFERROR(INDEX('[4]Table 36'!E$14:E$17,MATCH(CAN!$B126,'[4]Table 36'!$B$14:$B$17,0))*1000,0)</f>
        <v>0</v>
      </c>
      <c r="F113" s="5">
        <f>IFERROR(INDEX('[4]Table 36'!F$14:F$17,MATCH(CAN!$B126,'[4]Table 36'!$B$14:$B$17,0))*1000,0)</f>
        <v>0</v>
      </c>
      <c r="G113" s="5">
        <f>IFERROR(INDEX('[4]Table 36'!G$14:G$17,MATCH(CAN!$B126,'[4]Table 36'!$B$14:$B$17,0))*1000,0)</f>
        <v>0</v>
      </c>
      <c r="H113" s="5">
        <f>IFERROR(INDEX('[4]Table 36'!H$14:H$17,MATCH(CAN!$B126,'[4]Table 36'!$B$14:$B$17,0))*1000,0)</f>
        <v>0</v>
      </c>
      <c r="I113" s="5">
        <f>IFERROR(INDEX('[4]Table 36'!I$14:I$17,MATCH(CAN!$B126,'[4]Table 36'!$B$14:$B$17,0))*1000,0)</f>
        <v>0</v>
      </c>
      <c r="J113" s="5">
        <f>IFERROR(INDEX('[4]Table 36'!J$14:J$17,MATCH(CAN!$B126,'[4]Table 36'!$B$14:$B$17,0))*1000,0)</f>
        <v>0</v>
      </c>
      <c r="K113" s="5">
        <f>IFERROR(INDEX('[4]Table 36'!K$14:K$17,MATCH(CAN!$B126,'[4]Table 36'!$B$14:$B$17,0))*1000,0)</f>
        <v>0</v>
      </c>
      <c r="L113" s="5">
        <f>IFERROR(INDEX('[4]Table 36'!L$14:L$17,MATCH(CAN!$B126,'[4]Table 36'!$B$14:$B$17,0))*1000,0)</f>
        <v>0</v>
      </c>
      <c r="M113" s="5">
        <f>IFERROR(INDEX('[4]Table 36'!M$14:M$17,MATCH(CAN!$B126,'[4]Table 36'!$B$14:$B$17,0))*1000,0)</f>
        <v>0</v>
      </c>
      <c r="N113" s="5">
        <f>IFERROR(INDEX('[4]Table 36'!N$14:N$17,MATCH(CAN!$B126,'[4]Table 36'!$B$14:$B$17,0))*1000,0)</f>
        <v>0</v>
      </c>
      <c r="O113" s="5">
        <f>IFERROR(INDEX('[4]Table 36'!O$14:O$17,MATCH(CAN!$B126,'[4]Table 36'!$B$14:$B$17,0))*1000,0)</f>
        <v>0</v>
      </c>
      <c r="P113" s="5">
        <f>IFERROR(INDEX('[4]Table 36'!P$14:P$17,MATCH(CAN!$B126,'[4]Table 36'!$B$14:$B$17,0))*1000,0)</f>
        <v>0</v>
      </c>
      <c r="Q113" s="5">
        <f>IFERROR(INDEX('[4]Table 36'!Q$14:Q$17,MATCH(CAN!$B126,'[4]Table 36'!$B$14:$B$17,0))*1000,0)</f>
        <v>0</v>
      </c>
      <c r="R113" s="5">
        <f>IFERROR(INDEX('[4]Table 36'!R$14:R$17,MATCH(CAN!$B126,'[4]Table 36'!$B$14:$B$17,0))*1000,0)</f>
        <v>0</v>
      </c>
      <c r="S113" s="5">
        <f>IFERROR(INDEX('[4]Table 36'!S$14:S$17,MATCH(CAN!$B126,'[4]Table 36'!$B$14:$B$17,0))*1000,0)</f>
        <v>0</v>
      </c>
      <c r="T113" s="5">
        <f>IFERROR(INDEX('[4]Table 36'!T$14:T$17,MATCH(CAN!$B126,'[4]Table 36'!$B$14:$B$17,0))*1000,0)</f>
        <v>0</v>
      </c>
      <c r="U113" s="5">
        <f>IFERROR(INDEX('[4]Table 36'!U$14:U$17,MATCH(CAN!$B126,'[4]Table 36'!$B$14:$B$17,0))*1000,0)</f>
        <v>0</v>
      </c>
      <c r="V113" s="5">
        <f>IFERROR(INDEX('[4]Table 36'!V$14:V$17,MATCH(CAN!$B126,'[4]Table 36'!$B$14:$B$17,0))*1000,0)</f>
        <v>0</v>
      </c>
      <c r="W113" s="5">
        <f>IFERROR(INDEX('[4]Table 36'!W$14:W$17,MATCH(CAN!$B126,'[4]Table 36'!$B$14:$B$17,0))*1000,0)</f>
        <v>0</v>
      </c>
      <c r="Z113" s="23" t="s">
        <v>32</v>
      </c>
    </row>
    <row r="114" spans="2:26" outlineLevel="1" x14ac:dyDescent="0.25">
      <c r="B114" s="4" t="s">
        <v>24</v>
      </c>
      <c r="C114" s="5">
        <f>IFERROR(INDEX('[4]Table 36'!C$14:C$17,MATCH(CAN!$B127,'[4]Table 36'!$B$14:$B$17,0))*1000,0)</f>
        <v>0</v>
      </c>
      <c r="D114" s="5">
        <f>IFERROR(INDEX('[4]Table 36'!D$14:D$17,MATCH(CAN!$B127,'[4]Table 36'!$B$14:$B$17,0))*1000,0)</f>
        <v>0</v>
      </c>
      <c r="E114" s="5">
        <f>IFERROR(INDEX('[4]Table 36'!E$14:E$17,MATCH(CAN!$B127,'[4]Table 36'!$B$14:$B$17,0))*1000,0)</f>
        <v>0</v>
      </c>
      <c r="F114" s="5">
        <f>IFERROR(INDEX('[4]Table 36'!F$14:F$17,MATCH(CAN!$B127,'[4]Table 36'!$B$14:$B$17,0))*1000,0)</f>
        <v>0</v>
      </c>
      <c r="G114" s="5">
        <f>IFERROR(INDEX('[4]Table 36'!G$14:G$17,MATCH(CAN!$B127,'[4]Table 36'!$B$14:$B$17,0))*1000,0)</f>
        <v>0</v>
      </c>
      <c r="H114" s="5">
        <f>IFERROR(INDEX('[4]Table 36'!H$14:H$17,MATCH(CAN!$B127,'[4]Table 36'!$B$14:$B$17,0))*1000,0)</f>
        <v>0</v>
      </c>
      <c r="I114" s="5">
        <f>IFERROR(INDEX('[4]Table 36'!I$14:I$17,MATCH(CAN!$B127,'[4]Table 36'!$B$14:$B$17,0))*1000,0)</f>
        <v>0</v>
      </c>
      <c r="J114" s="5">
        <f>IFERROR(INDEX('[4]Table 36'!J$14:J$17,MATCH(CAN!$B127,'[4]Table 36'!$B$14:$B$17,0))*1000,0)</f>
        <v>0</v>
      </c>
      <c r="K114" s="5">
        <f>IFERROR(INDEX('[4]Table 36'!K$14:K$17,MATCH(CAN!$B127,'[4]Table 36'!$B$14:$B$17,0))*1000,0)</f>
        <v>0</v>
      </c>
      <c r="L114" s="5">
        <f>IFERROR(INDEX('[4]Table 36'!L$14:L$17,MATCH(CAN!$B127,'[4]Table 36'!$B$14:$B$17,0))*1000,0)</f>
        <v>0</v>
      </c>
      <c r="M114" s="5">
        <f>IFERROR(INDEX('[4]Table 36'!M$14:M$17,MATCH(CAN!$B127,'[4]Table 36'!$B$14:$B$17,0))*1000,0)</f>
        <v>0</v>
      </c>
      <c r="N114" s="5">
        <f>IFERROR(INDEX('[4]Table 36'!N$14:N$17,MATCH(CAN!$B127,'[4]Table 36'!$B$14:$B$17,0))*1000,0)</f>
        <v>0</v>
      </c>
      <c r="O114" s="5">
        <f>IFERROR(INDEX('[4]Table 36'!O$14:O$17,MATCH(CAN!$B127,'[4]Table 36'!$B$14:$B$17,0))*1000,0)</f>
        <v>0</v>
      </c>
      <c r="P114" s="5">
        <f>IFERROR(INDEX('[4]Table 36'!P$14:P$17,MATCH(CAN!$B127,'[4]Table 36'!$B$14:$B$17,0))*1000,0)</f>
        <v>0</v>
      </c>
      <c r="Q114" s="5">
        <f>IFERROR(INDEX('[4]Table 36'!Q$14:Q$17,MATCH(CAN!$B127,'[4]Table 36'!$B$14:$B$17,0))*1000,0)</f>
        <v>0</v>
      </c>
      <c r="R114" s="5">
        <f>IFERROR(INDEX('[4]Table 36'!R$14:R$17,MATCH(CAN!$B127,'[4]Table 36'!$B$14:$B$17,0))*1000,0)</f>
        <v>0</v>
      </c>
      <c r="S114" s="5">
        <f>IFERROR(INDEX('[4]Table 36'!S$14:S$17,MATCH(CAN!$B127,'[4]Table 36'!$B$14:$B$17,0))*1000,0)</f>
        <v>0</v>
      </c>
      <c r="T114" s="5">
        <f>IFERROR(INDEX('[4]Table 36'!T$14:T$17,MATCH(CAN!$B127,'[4]Table 36'!$B$14:$B$17,0))*1000,0)</f>
        <v>0</v>
      </c>
      <c r="U114" s="5">
        <f>IFERROR(INDEX('[4]Table 36'!U$14:U$17,MATCH(CAN!$B127,'[4]Table 36'!$B$14:$B$17,0))*1000,0)</f>
        <v>0</v>
      </c>
      <c r="V114" s="5">
        <f>IFERROR(INDEX('[4]Table 36'!V$14:V$17,MATCH(CAN!$B127,'[4]Table 36'!$B$14:$B$17,0))*1000,0)</f>
        <v>0</v>
      </c>
      <c r="W114" s="5">
        <f>IFERROR(INDEX('[4]Table 36'!W$14:W$17,MATCH(CAN!$B127,'[4]Table 36'!$B$14:$B$17,0))*1000,0)</f>
        <v>0</v>
      </c>
      <c r="Z114" s="23" t="s">
        <v>32</v>
      </c>
    </row>
    <row r="115" spans="2:26" outlineLevel="1" x14ac:dyDescent="0.25">
      <c r="B115" s="4" t="s">
        <v>21</v>
      </c>
      <c r="C115" s="5">
        <f>IFERROR(INDEX('[4]Table 36'!C$14:C$17,MATCH(CAN!$B128,'[4]Table 36'!$B$14:$B$17,0))*1000,0)</f>
        <v>928.03100000000006</v>
      </c>
      <c r="D115" s="5">
        <f>IFERROR(INDEX('[4]Table 36'!D$14:D$17,MATCH(CAN!$B128,'[4]Table 36'!$B$14:$B$17,0))*1000,0)</f>
        <v>1396.1429999999998</v>
      </c>
      <c r="E115" s="5">
        <f>IFERROR(INDEX('[4]Table 36'!E$14:E$17,MATCH(CAN!$B128,'[4]Table 36'!$B$14:$B$17,0))*1000,0)</f>
        <v>1394.067</v>
      </c>
      <c r="F115" s="5">
        <f>IFERROR(INDEX('[4]Table 36'!F$14:F$17,MATCH(CAN!$B128,'[4]Table 36'!$B$14:$B$17,0))*1000,0)</f>
        <v>2014.046</v>
      </c>
      <c r="G115" s="5">
        <f>IFERROR(INDEX('[4]Table 36'!G$14:G$17,MATCH(CAN!$B128,'[4]Table 36'!$B$14:$B$17,0))*1000,0)</f>
        <v>2717.8559999999998</v>
      </c>
      <c r="H115" s="5">
        <f>IFERROR(INDEX('[4]Table 36'!H$14:H$17,MATCH(CAN!$B128,'[4]Table 36'!$B$14:$B$17,0))*1000,0)</f>
        <v>2816.5650000000001</v>
      </c>
      <c r="I115" s="5">
        <f>IFERROR(INDEX('[4]Table 36'!I$14:I$17,MATCH(CAN!$B128,'[4]Table 36'!$B$14:$B$17,0))*1000,0)</f>
        <v>6125.8540000000003</v>
      </c>
      <c r="J115" s="5">
        <f>IFERROR(INDEX('[4]Table 36'!J$14:J$17,MATCH(CAN!$B128,'[4]Table 36'!$B$14:$B$17,0))*1000,0)</f>
        <v>6564.107</v>
      </c>
      <c r="K115" s="5">
        <f>IFERROR(INDEX('[4]Table 36'!K$14:K$17,MATCH(CAN!$B128,'[4]Table 36'!$B$14:$B$17,0))*1000,0)</f>
        <v>6372.6989999999996</v>
      </c>
      <c r="L115" s="5">
        <f>IFERROR(INDEX('[4]Table 36'!L$14:L$17,MATCH(CAN!$B128,'[4]Table 36'!$B$14:$B$17,0))*1000,0)</f>
        <v>8877.3189999999995</v>
      </c>
      <c r="M115" s="5">
        <f>IFERROR(INDEX('[4]Table 36'!M$14:M$17,MATCH(CAN!$B128,'[4]Table 36'!$B$14:$B$17,0))*1000,0)</f>
        <v>9422.1400000000012</v>
      </c>
      <c r="N115" s="5">
        <f>IFERROR(INDEX('[4]Table 36'!N$14:N$17,MATCH(CAN!$B128,'[4]Table 36'!$B$14:$B$17,0))*1000,0)</f>
        <v>9541.1230000000014</v>
      </c>
      <c r="O115" s="5">
        <f>IFERROR(INDEX('[4]Table 36'!O$14:O$17,MATCH(CAN!$B128,'[4]Table 36'!$B$14:$B$17,0))*1000,0)</f>
        <v>9816.378999999999</v>
      </c>
      <c r="P115" s="5">
        <f>IFERROR(INDEX('[4]Table 36'!P$14:P$17,MATCH(CAN!$B128,'[4]Table 36'!$B$14:$B$17,0))*1000,0)</f>
        <v>11396.948</v>
      </c>
      <c r="Q115" s="5">
        <f>IFERROR(INDEX('[4]Table 36'!Q$14:Q$17,MATCH(CAN!$B128,'[4]Table 36'!$B$14:$B$17,0))*1000,0)</f>
        <v>10068.534</v>
      </c>
      <c r="R115" s="5">
        <f>IFERROR(INDEX('[4]Table 36'!R$14:R$17,MATCH(CAN!$B128,'[4]Table 36'!$B$14:$B$17,0))*1000,0)</f>
        <v>9993.7839999999997</v>
      </c>
      <c r="S115" s="5">
        <f>IFERROR(INDEX('[4]Table 36'!S$14:S$17,MATCH(CAN!$B128,'[4]Table 36'!$B$14:$B$17,0))*1000,0)</f>
        <v>8731.6179999999986</v>
      </c>
      <c r="T115" s="5">
        <f>IFERROR(INDEX('[4]Table 36'!T$14:T$17,MATCH(CAN!$B128,'[4]Table 36'!$B$14:$B$17,0))*1000,0)</f>
        <v>9264.860999999999</v>
      </c>
      <c r="U115" s="5">
        <f>IFERROR(INDEX('[4]Table 36'!U$14:U$17,MATCH(CAN!$B128,'[4]Table 36'!$B$14:$B$17,0))*1000,0)</f>
        <v>9926.5339999999997</v>
      </c>
      <c r="V115" s="5">
        <f>IFERROR(INDEX('[4]Table 36'!V$14:V$17,MATCH(CAN!$B128,'[4]Table 36'!$B$14:$B$17,0))*1000,0)</f>
        <v>9202.655999999999</v>
      </c>
      <c r="W115" s="5">
        <f>IFERROR(INDEX('[4]Table 36'!W$14:W$17,MATCH(CAN!$B128,'[4]Table 36'!$B$14:$B$17,0))*1000,0)</f>
        <v>8938.3940000000002</v>
      </c>
      <c r="Z115" s="23" t="s">
        <v>32</v>
      </c>
    </row>
    <row r="116" spans="2:26" outlineLevel="1" x14ac:dyDescent="0.25">
      <c r="B116" s="4" t="s">
        <v>26</v>
      </c>
      <c r="C116" s="5">
        <f>IFERROR(INDEX('[4]Table 36'!C$14:C$17,MATCH(CAN!$B129,'[4]Table 36'!$B$14:$B$17,0))*1000,0)</f>
        <v>0</v>
      </c>
      <c r="D116" s="5">
        <f>IFERROR(INDEX('[4]Table 36'!D$14:D$17,MATCH(CAN!$B129,'[4]Table 36'!$B$14:$B$17,0))*1000,0)</f>
        <v>0</v>
      </c>
      <c r="E116" s="5">
        <f>IFERROR(INDEX('[4]Table 36'!E$14:E$17,MATCH(CAN!$B129,'[4]Table 36'!$B$14:$B$17,0))*1000,0)</f>
        <v>0</v>
      </c>
      <c r="F116" s="5">
        <f>IFERROR(INDEX('[4]Table 36'!F$14:F$17,MATCH(CAN!$B129,'[4]Table 36'!$B$14:$B$17,0))*1000,0)</f>
        <v>0</v>
      </c>
      <c r="G116" s="5">
        <f>IFERROR(INDEX('[4]Table 36'!G$14:G$17,MATCH(CAN!$B129,'[4]Table 36'!$B$14:$B$17,0))*1000,0)</f>
        <v>0</v>
      </c>
      <c r="H116" s="5">
        <f>IFERROR(INDEX('[4]Table 36'!H$14:H$17,MATCH(CAN!$B129,'[4]Table 36'!$B$14:$B$17,0))*1000,0)</f>
        <v>0</v>
      </c>
      <c r="I116" s="5">
        <f>IFERROR(INDEX('[4]Table 36'!I$14:I$17,MATCH(CAN!$B129,'[4]Table 36'!$B$14:$B$17,0))*1000,0)</f>
        <v>0</v>
      </c>
      <c r="J116" s="5">
        <f>IFERROR(INDEX('[4]Table 36'!J$14:J$17,MATCH(CAN!$B129,'[4]Table 36'!$B$14:$B$17,0))*1000,0)</f>
        <v>0</v>
      </c>
      <c r="K116" s="5">
        <f>IFERROR(INDEX('[4]Table 36'!K$14:K$17,MATCH(CAN!$B129,'[4]Table 36'!$B$14:$B$17,0))*1000,0)</f>
        <v>0</v>
      </c>
      <c r="L116" s="5">
        <f>IFERROR(INDEX('[4]Table 36'!L$14:L$17,MATCH(CAN!$B129,'[4]Table 36'!$B$14:$B$17,0))*1000,0)</f>
        <v>0</v>
      </c>
      <c r="M116" s="5">
        <f>IFERROR(INDEX('[4]Table 36'!M$14:M$17,MATCH(CAN!$B129,'[4]Table 36'!$B$14:$B$17,0))*1000,0)</f>
        <v>0</v>
      </c>
      <c r="N116" s="5">
        <f>IFERROR(INDEX('[4]Table 36'!N$14:N$17,MATCH(CAN!$B129,'[4]Table 36'!$B$14:$B$17,0))*1000,0)</f>
        <v>0</v>
      </c>
      <c r="O116" s="5">
        <f>IFERROR(INDEX('[4]Table 36'!O$14:O$17,MATCH(CAN!$B129,'[4]Table 36'!$B$14:$B$17,0))*1000,0)</f>
        <v>0</v>
      </c>
      <c r="P116" s="5">
        <f>IFERROR(INDEX('[4]Table 36'!P$14:P$17,MATCH(CAN!$B129,'[4]Table 36'!$B$14:$B$17,0))*1000,0)</f>
        <v>0</v>
      </c>
      <c r="Q116" s="5">
        <f>IFERROR(INDEX('[4]Table 36'!Q$14:Q$17,MATCH(CAN!$B129,'[4]Table 36'!$B$14:$B$17,0))*1000,0)</f>
        <v>0</v>
      </c>
      <c r="R116" s="5">
        <f>IFERROR(INDEX('[4]Table 36'!R$14:R$17,MATCH(CAN!$B129,'[4]Table 36'!$B$14:$B$17,0))*1000,0)</f>
        <v>0</v>
      </c>
      <c r="S116" s="5">
        <f>IFERROR(INDEX('[4]Table 36'!S$14:S$17,MATCH(CAN!$B129,'[4]Table 36'!$B$14:$B$17,0))*1000,0)</f>
        <v>0</v>
      </c>
      <c r="T116" s="5">
        <f>IFERROR(INDEX('[4]Table 36'!T$14:T$17,MATCH(CAN!$B129,'[4]Table 36'!$B$14:$B$17,0))*1000,0)</f>
        <v>0</v>
      </c>
      <c r="U116" s="5">
        <f>IFERROR(INDEX('[4]Table 36'!U$14:U$17,MATCH(CAN!$B129,'[4]Table 36'!$B$14:$B$17,0))*1000,0)</f>
        <v>0</v>
      </c>
      <c r="V116" s="5">
        <f>IFERROR(INDEX('[4]Table 36'!V$14:V$17,MATCH(CAN!$B129,'[4]Table 36'!$B$14:$B$17,0))*1000,0)</f>
        <v>0</v>
      </c>
      <c r="W116" s="5">
        <f>IFERROR(INDEX('[4]Table 36'!W$14:W$17,MATCH(CAN!$B129,'[4]Table 36'!$B$14:$B$17,0))*1000,0)</f>
        <v>0</v>
      </c>
      <c r="Z116" s="23" t="s">
        <v>32</v>
      </c>
    </row>
    <row r="117" spans="2:26" outlineLevel="1" x14ac:dyDescent="0.25">
      <c r="B117" s="4" t="s">
        <v>25</v>
      </c>
      <c r="C117" s="5">
        <f>IFERROR(INDEX('[4]Table 36'!C$14:C$17,MATCH(CAN!$B130,'[4]Table 36'!$B$14:$B$17,0))*1000,0)</f>
        <v>2909.1770000000001</v>
      </c>
      <c r="D117" s="5">
        <f>IFERROR(INDEX('[4]Table 36'!D$14:D$17,MATCH(CAN!$B130,'[4]Table 36'!$B$14:$B$17,0))*1000,0)</f>
        <v>5071.3310000000001</v>
      </c>
      <c r="E117" s="5">
        <f>IFERROR(INDEX('[4]Table 36'!E$14:E$17,MATCH(CAN!$B130,'[4]Table 36'!$B$14:$B$17,0))*1000,0)</f>
        <v>3801.4199999999996</v>
      </c>
      <c r="F117" s="5">
        <f>IFERROR(INDEX('[4]Table 36'!F$14:F$17,MATCH(CAN!$B130,'[4]Table 36'!$B$14:$B$17,0))*1000,0)</f>
        <v>4240.8869999999997</v>
      </c>
      <c r="G117" s="5">
        <f>IFERROR(INDEX('[4]Table 36'!G$14:G$17,MATCH(CAN!$B130,'[4]Table 36'!$B$14:$B$17,0))*1000,0)</f>
        <v>5432.1949999999997</v>
      </c>
      <c r="H117" s="5">
        <f>IFERROR(INDEX('[4]Table 36'!H$14:H$17,MATCH(CAN!$B130,'[4]Table 36'!$B$14:$B$17,0))*1000,0)</f>
        <v>5010.2619999999997</v>
      </c>
      <c r="I117" s="5">
        <f>IFERROR(INDEX('[4]Table 36'!I$14:I$17,MATCH(CAN!$B130,'[4]Table 36'!$B$14:$B$17,0))*1000,0)</f>
        <v>7368.9349999999995</v>
      </c>
      <c r="J117" s="5">
        <f>IFERROR(INDEX('[4]Table 36'!J$14:J$17,MATCH(CAN!$B130,'[4]Table 36'!$B$14:$B$17,0))*1000,0)</f>
        <v>7941.01</v>
      </c>
      <c r="K117" s="5">
        <f>IFERROR(INDEX('[4]Table 36'!K$14:K$17,MATCH(CAN!$B130,'[4]Table 36'!$B$14:$B$17,0))*1000,0)</f>
        <v>8247.7209999999995</v>
      </c>
      <c r="L117" s="5">
        <f>IFERROR(INDEX('[4]Table 36'!L$14:L$17,MATCH(CAN!$B130,'[4]Table 36'!$B$14:$B$17,0))*1000,0)</f>
        <v>10207.428</v>
      </c>
      <c r="M117" s="5">
        <f>IFERROR(INDEX('[4]Table 36'!M$14:M$17,MATCH(CAN!$B130,'[4]Table 36'!$B$14:$B$17,0))*1000,0)</f>
        <v>12212.092000000001</v>
      </c>
      <c r="N117" s="5">
        <f>IFERROR(INDEX('[4]Table 36'!N$14:N$17,MATCH(CAN!$B130,'[4]Table 36'!$B$14:$B$17,0))*1000,0)</f>
        <v>10097.835999999999</v>
      </c>
      <c r="O117" s="5">
        <f>IFERROR(INDEX('[4]Table 36'!O$14:O$17,MATCH(CAN!$B130,'[4]Table 36'!$B$14:$B$17,0))*1000,0)</f>
        <v>12476.386</v>
      </c>
      <c r="P117" s="5">
        <f>IFERROR(INDEX('[4]Table 36'!P$14:P$17,MATCH(CAN!$B130,'[4]Table 36'!$B$14:$B$17,0))*1000,0)</f>
        <v>13991.06</v>
      </c>
      <c r="Q117" s="5">
        <f>IFERROR(INDEX('[4]Table 36'!Q$14:Q$17,MATCH(CAN!$B130,'[4]Table 36'!$B$14:$B$17,0))*1000,0)</f>
        <v>12369.593000000001</v>
      </c>
      <c r="R117" s="5">
        <f>IFERROR(INDEX('[4]Table 36'!R$14:R$17,MATCH(CAN!$B130,'[4]Table 36'!$B$14:$B$17,0))*1000,0)</f>
        <v>13923.606</v>
      </c>
      <c r="S117" s="5">
        <f>IFERROR(INDEX('[4]Table 36'!S$14:S$17,MATCH(CAN!$B130,'[4]Table 36'!$B$14:$B$17,0))*1000,0)</f>
        <v>14151.064</v>
      </c>
      <c r="T117" s="5">
        <f>IFERROR(INDEX('[4]Table 36'!T$14:T$17,MATCH(CAN!$B130,'[4]Table 36'!$B$14:$B$17,0))*1000,0)</f>
        <v>14219.067999999999</v>
      </c>
      <c r="U117" s="5">
        <f>IFERROR(INDEX('[4]Table 36'!U$14:U$17,MATCH(CAN!$B130,'[4]Table 36'!$B$14:$B$17,0))*1000,0)</f>
        <v>13666.931</v>
      </c>
      <c r="V117" s="5">
        <f>IFERROR(INDEX('[4]Table 36'!V$14:V$17,MATCH(CAN!$B130,'[4]Table 36'!$B$14:$B$17,0))*1000,0)</f>
        <v>13588.044</v>
      </c>
      <c r="W117" s="5">
        <f>IFERROR(INDEX('[4]Table 36'!W$14:W$17,MATCH(CAN!$B130,'[4]Table 36'!$B$14:$B$17,0))*1000,0)</f>
        <v>11870.271000000001</v>
      </c>
      <c r="Z117" s="23" t="s">
        <v>32</v>
      </c>
    </row>
    <row r="118" spans="2:26" outlineLevel="1" x14ac:dyDescent="0.25">
      <c r="B118" s="4" t="s">
        <v>0</v>
      </c>
      <c r="C118" s="5">
        <f>IFERROR(INDEX('[4]Table 36'!C$14:C$17,MATCH(CAN!$B131,'[4]Table 36'!$B$14:$B$17,0))*1000,0)</f>
        <v>0</v>
      </c>
      <c r="D118" s="5">
        <f>IFERROR(INDEX('[4]Table 36'!D$14:D$17,MATCH(CAN!$B131,'[4]Table 36'!$B$14:$B$17,0))*1000,0)</f>
        <v>0</v>
      </c>
      <c r="E118" s="5">
        <f>IFERROR(INDEX('[4]Table 36'!E$14:E$17,MATCH(CAN!$B131,'[4]Table 36'!$B$14:$B$17,0))*1000,0)</f>
        <v>0</v>
      </c>
      <c r="F118" s="5">
        <f>IFERROR(INDEX('[4]Table 36'!F$14:F$17,MATCH(CAN!$B131,'[4]Table 36'!$B$14:$B$17,0))*1000,0)</f>
        <v>0</v>
      </c>
      <c r="G118" s="5">
        <f>IFERROR(INDEX('[4]Table 36'!G$14:G$17,MATCH(CAN!$B131,'[4]Table 36'!$B$14:$B$17,0))*1000,0)</f>
        <v>0</v>
      </c>
      <c r="H118" s="5">
        <f>IFERROR(INDEX('[4]Table 36'!H$14:H$17,MATCH(CAN!$B131,'[4]Table 36'!$B$14:$B$17,0))*1000,0)</f>
        <v>0</v>
      </c>
      <c r="I118" s="5">
        <f>IFERROR(INDEX('[4]Table 36'!I$14:I$17,MATCH(CAN!$B131,'[4]Table 36'!$B$14:$B$17,0))*1000,0)</f>
        <v>0</v>
      </c>
      <c r="J118" s="5">
        <f>IFERROR(INDEX('[4]Table 36'!J$14:J$17,MATCH(CAN!$B131,'[4]Table 36'!$B$14:$B$17,0))*1000,0)</f>
        <v>0</v>
      </c>
      <c r="K118" s="5">
        <f>IFERROR(INDEX('[4]Table 36'!K$14:K$17,MATCH(CAN!$B131,'[4]Table 36'!$B$14:$B$17,0))*1000,0)</f>
        <v>0</v>
      </c>
      <c r="L118" s="5">
        <f>IFERROR(INDEX('[4]Table 36'!L$14:L$17,MATCH(CAN!$B131,'[4]Table 36'!$B$14:$B$17,0))*1000,0)</f>
        <v>0</v>
      </c>
      <c r="M118" s="5">
        <f>IFERROR(INDEX('[4]Table 36'!M$14:M$17,MATCH(CAN!$B131,'[4]Table 36'!$B$14:$B$17,0))*1000,0)</f>
        <v>0</v>
      </c>
      <c r="N118" s="5">
        <f>IFERROR(INDEX('[4]Table 36'!N$14:N$17,MATCH(CAN!$B131,'[4]Table 36'!$B$14:$B$17,0))*1000,0)</f>
        <v>748.34999999999991</v>
      </c>
      <c r="O118" s="5">
        <f>IFERROR(INDEX('[4]Table 36'!O$14:O$17,MATCH(CAN!$B131,'[4]Table 36'!$B$14:$B$17,0))*1000,0)</f>
        <v>835.71500000000003</v>
      </c>
      <c r="P118" s="5">
        <f>IFERROR(INDEX('[4]Table 36'!P$14:P$17,MATCH(CAN!$B131,'[4]Table 36'!$B$14:$B$17,0))*1000,0)</f>
        <v>921.15300000000002</v>
      </c>
      <c r="Q118" s="5">
        <f>IFERROR(INDEX('[4]Table 36'!Q$14:Q$17,MATCH(CAN!$B131,'[4]Table 36'!$B$14:$B$17,0))*1000,0)</f>
        <v>912.16</v>
      </c>
      <c r="R118" s="5">
        <f>IFERROR(INDEX('[4]Table 36'!R$14:R$17,MATCH(CAN!$B131,'[4]Table 36'!$B$14:$B$17,0))*1000,0)</f>
        <v>0</v>
      </c>
      <c r="S118" s="5">
        <f>IFERROR(INDEX('[4]Table 36'!S$14:S$17,MATCH(CAN!$B131,'[4]Table 36'!$B$14:$B$17,0))*1000,0)</f>
        <v>0</v>
      </c>
      <c r="T118" s="5">
        <f>IFERROR(INDEX('[4]Table 36'!T$14:T$17,MATCH(CAN!$B131,'[4]Table 36'!$B$14:$B$17,0))*1000,0)</f>
        <v>0</v>
      </c>
      <c r="U118" s="5">
        <f>IFERROR(INDEX('[4]Table 36'!U$14:U$17,MATCH(CAN!$B131,'[4]Table 36'!$B$14:$B$17,0))*1000,0)</f>
        <v>0</v>
      </c>
      <c r="V118" s="5">
        <f>IFERROR(INDEX('[4]Table 36'!V$14:V$17,MATCH(CAN!$B131,'[4]Table 36'!$B$14:$B$17,0))*1000,0)</f>
        <v>0</v>
      </c>
      <c r="W118" s="5">
        <f>IFERROR(INDEX('[4]Table 36'!W$14:W$17,MATCH(CAN!$B131,'[4]Table 36'!$B$14:$B$17,0))*1000,0)</f>
        <v>0</v>
      </c>
      <c r="Z118" s="23" t="s">
        <v>32</v>
      </c>
    </row>
    <row r="119" spans="2:26" outlineLevel="1" x14ac:dyDescent="0.25">
      <c r="B119" s="4" t="s">
        <v>27</v>
      </c>
      <c r="C119" s="5">
        <f>IFERROR(INDEX('[4]Table 36'!C$14:C$17,MATCH(CAN!$B132,'[4]Table 36'!$B$14:$B$17,0))*1000,0)</f>
        <v>0</v>
      </c>
      <c r="D119" s="5">
        <f>IFERROR(INDEX('[4]Table 36'!D$14:D$17,MATCH(CAN!$B132,'[4]Table 36'!$B$14:$B$17,0))*1000,0)</f>
        <v>0</v>
      </c>
      <c r="E119" s="5">
        <f>IFERROR(INDEX('[4]Table 36'!E$14:E$17,MATCH(CAN!$B132,'[4]Table 36'!$B$14:$B$17,0))*1000,0)</f>
        <v>0</v>
      </c>
      <c r="F119" s="5">
        <f>IFERROR(INDEX('[4]Table 36'!F$14:F$17,MATCH(CAN!$B132,'[4]Table 36'!$B$14:$B$17,0))*1000,0)</f>
        <v>0</v>
      </c>
      <c r="G119" s="5">
        <f>IFERROR(INDEX('[4]Table 36'!G$14:G$17,MATCH(CAN!$B132,'[4]Table 36'!$B$14:$B$17,0))*1000,0)</f>
        <v>0</v>
      </c>
      <c r="H119" s="5">
        <f>IFERROR(INDEX('[4]Table 36'!H$14:H$17,MATCH(CAN!$B132,'[4]Table 36'!$B$14:$B$17,0))*1000,0)</f>
        <v>0</v>
      </c>
      <c r="I119" s="5">
        <f>IFERROR(INDEX('[4]Table 36'!I$14:I$17,MATCH(CAN!$B132,'[4]Table 36'!$B$14:$B$17,0))*1000,0)</f>
        <v>0</v>
      </c>
      <c r="J119" s="5">
        <f>IFERROR(INDEX('[4]Table 36'!J$14:J$17,MATCH(CAN!$B132,'[4]Table 36'!$B$14:$B$17,0))*1000,0)</f>
        <v>0</v>
      </c>
      <c r="K119" s="5">
        <f>IFERROR(INDEX('[4]Table 36'!K$14:K$17,MATCH(CAN!$B132,'[4]Table 36'!$B$14:$B$17,0))*1000,0)</f>
        <v>0</v>
      </c>
      <c r="L119" s="5">
        <f>IFERROR(INDEX('[4]Table 36'!L$14:L$17,MATCH(CAN!$B132,'[4]Table 36'!$B$14:$B$17,0))*1000,0)</f>
        <v>0</v>
      </c>
      <c r="M119" s="5">
        <f>IFERROR(INDEX('[4]Table 36'!M$14:M$17,MATCH(CAN!$B132,'[4]Table 36'!$B$14:$B$17,0))*1000,0)</f>
        <v>0</v>
      </c>
      <c r="N119" s="5">
        <f>IFERROR(INDEX('[4]Table 36'!N$14:N$17,MATCH(CAN!$B132,'[4]Table 36'!$B$14:$B$17,0))*1000,0)</f>
        <v>0</v>
      </c>
      <c r="O119" s="5">
        <f>IFERROR(INDEX('[4]Table 36'!O$14:O$17,MATCH(CAN!$B132,'[4]Table 36'!$B$14:$B$17,0))*1000,0)</f>
        <v>0</v>
      </c>
      <c r="P119" s="5">
        <f>IFERROR(INDEX('[4]Table 36'!P$14:P$17,MATCH(CAN!$B132,'[4]Table 36'!$B$14:$B$17,0))*1000,0)</f>
        <v>0</v>
      </c>
      <c r="Q119" s="5">
        <f>IFERROR(INDEX('[4]Table 36'!Q$14:Q$17,MATCH(CAN!$B132,'[4]Table 36'!$B$14:$B$17,0))*1000,0)</f>
        <v>0</v>
      </c>
      <c r="R119" s="5">
        <f>IFERROR(INDEX('[4]Table 36'!R$14:R$17,MATCH(CAN!$B132,'[4]Table 36'!$B$14:$B$17,0))*1000,0)</f>
        <v>0</v>
      </c>
      <c r="S119" s="5">
        <f>IFERROR(INDEX('[4]Table 36'!S$14:S$17,MATCH(CAN!$B132,'[4]Table 36'!$B$14:$B$17,0))*1000,0)</f>
        <v>0</v>
      </c>
      <c r="T119" s="5">
        <f>IFERROR(INDEX('[4]Table 36'!T$14:T$17,MATCH(CAN!$B132,'[4]Table 36'!$B$14:$B$17,0))*1000,0)</f>
        <v>0</v>
      </c>
      <c r="U119" s="5">
        <f>IFERROR(INDEX('[4]Table 36'!U$14:U$17,MATCH(CAN!$B132,'[4]Table 36'!$B$14:$B$17,0))*1000,0)</f>
        <v>0</v>
      </c>
      <c r="V119" s="5">
        <f>IFERROR(INDEX('[4]Table 36'!V$14:V$17,MATCH(CAN!$B132,'[4]Table 36'!$B$14:$B$17,0))*1000,0)</f>
        <v>0</v>
      </c>
      <c r="W119" s="5">
        <f>IFERROR(INDEX('[4]Table 36'!W$14:W$17,MATCH(CAN!$B132,'[4]Table 36'!$B$14:$B$17,0))*1000,0)</f>
        <v>0</v>
      </c>
      <c r="Z119" s="23" t="s">
        <v>32</v>
      </c>
    </row>
    <row r="120" spans="2:26" outlineLevel="1" x14ac:dyDescent="0.25">
      <c r="B120" s="4" t="s">
        <v>28</v>
      </c>
      <c r="C120" s="5">
        <f>IFERROR(INDEX('[4]Table 36'!C$14:C$17,MATCH(CAN!$B133,'[4]Table 36'!$B$14:$B$17,0))*1000,0)</f>
        <v>0</v>
      </c>
      <c r="D120" s="5">
        <f>IFERROR(INDEX('[4]Table 36'!D$14:D$17,MATCH(CAN!$B133,'[4]Table 36'!$B$14:$B$17,0))*1000,0)</f>
        <v>0</v>
      </c>
      <c r="E120" s="5">
        <f>IFERROR(INDEX('[4]Table 36'!E$14:E$17,MATCH(CAN!$B133,'[4]Table 36'!$B$14:$B$17,0))*1000,0)</f>
        <v>0</v>
      </c>
      <c r="F120" s="5">
        <f>IFERROR(INDEX('[4]Table 36'!F$14:F$17,MATCH(CAN!$B133,'[4]Table 36'!$B$14:$B$17,0))*1000,0)</f>
        <v>0</v>
      </c>
      <c r="G120" s="5">
        <f>IFERROR(INDEX('[4]Table 36'!G$14:G$17,MATCH(CAN!$B133,'[4]Table 36'!$B$14:$B$17,0))*1000,0)</f>
        <v>0</v>
      </c>
      <c r="H120" s="5">
        <f>IFERROR(INDEX('[4]Table 36'!H$14:H$17,MATCH(CAN!$B133,'[4]Table 36'!$B$14:$B$17,0))*1000,0)</f>
        <v>0</v>
      </c>
      <c r="I120" s="5">
        <f>IFERROR(INDEX('[4]Table 36'!I$14:I$17,MATCH(CAN!$B133,'[4]Table 36'!$B$14:$B$17,0))*1000,0)</f>
        <v>0</v>
      </c>
      <c r="J120" s="5">
        <f>IFERROR(INDEX('[4]Table 36'!J$14:J$17,MATCH(CAN!$B133,'[4]Table 36'!$B$14:$B$17,0))*1000,0)</f>
        <v>0</v>
      </c>
      <c r="K120" s="5">
        <f>IFERROR(INDEX('[4]Table 36'!K$14:K$17,MATCH(CAN!$B133,'[4]Table 36'!$B$14:$B$17,0))*1000,0)</f>
        <v>0</v>
      </c>
      <c r="L120" s="5">
        <f>IFERROR(INDEX('[4]Table 36'!L$14:L$17,MATCH(CAN!$B133,'[4]Table 36'!$B$14:$B$17,0))*1000,0)</f>
        <v>0</v>
      </c>
      <c r="M120" s="5">
        <f>IFERROR(INDEX('[4]Table 36'!M$14:M$17,MATCH(CAN!$B133,'[4]Table 36'!$B$14:$B$17,0))*1000,0)</f>
        <v>0</v>
      </c>
      <c r="N120" s="5">
        <f>IFERROR(INDEX('[4]Table 36'!N$14:N$17,MATCH(CAN!$B133,'[4]Table 36'!$B$14:$B$17,0))*1000,0)</f>
        <v>0</v>
      </c>
      <c r="O120" s="5">
        <f>IFERROR(INDEX('[4]Table 36'!O$14:O$17,MATCH(CAN!$B133,'[4]Table 36'!$B$14:$B$17,0))*1000,0)</f>
        <v>0</v>
      </c>
      <c r="P120" s="5">
        <f>IFERROR(INDEX('[4]Table 36'!P$14:P$17,MATCH(CAN!$B133,'[4]Table 36'!$B$14:$B$17,0))*1000,0)</f>
        <v>0</v>
      </c>
      <c r="Q120" s="5">
        <f>IFERROR(INDEX('[4]Table 36'!Q$14:Q$17,MATCH(CAN!$B133,'[4]Table 36'!$B$14:$B$17,0))*1000,0)</f>
        <v>0</v>
      </c>
      <c r="R120" s="5">
        <f>IFERROR(INDEX('[4]Table 36'!R$14:R$17,MATCH(CAN!$B133,'[4]Table 36'!$B$14:$B$17,0))*1000,0)</f>
        <v>0</v>
      </c>
      <c r="S120" s="5">
        <f>IFERROR(INDEX('[4]Table 36'!S$14:S$17,MATCH(CAN!$B133,'[4]Table 36'!$B$14:$B$17,0))*1000,0)</f>
        <v>0</v>
      </c>
      <c r="T120" s="5">
        <f>IFERROR(INDEX('[4]Table 36'!T$14:T$17,MATCH(CAN!$B133,'[4]Table 36'!$B$14:$B$17,0))*1000,0)</f>
        <v>0</v>
      </c>
      <c r="U120" s="5">
        <f>IFERROR(INDEX('[4]Table 36'!U$14:U$17,MATCH(CAN!$B133,'[4]Table 36'!$B$14:$B$17,0))*1000,0)</f>
        <v>0</v>
      </c>
      <c r="V120" s="5">
        <f>IFERROR(INDEX('[4]Table 36'!V$14:V$17,MATCH(CAN!$B133,'[4]Table 36'!$B$14:$B$17,0))*1000,0)</f>
        <v>0</v>
      </c>
      <c r="W120" s="5">
        <f>IFERROR(INDEX('[4]Table 36'!W$14:W$17,MATCH(CAN!$B133,'[4]Table 36'!$B$14:$B$17,0))*1000,0)</f>
        <v>0</v>
      </c>
      <c r="Z120" s="23" t="s">
        <v>32</v>
      </c>
    </row>
    <row r="121" spans="2:26" outlineLevel="1" x14ac:dyDescent="0.25">
      <c r="B121" s="4" t="s">
        <v>22</v>
      </c>
      <c r="C121" s="5">
        <f>IFERROR(INDEX('[4]Table 36'!C$14:C$17,MATCH(CAN!$B134,'[4]Table 36'!$B$14:$B$17,0))*1000,0)</f>
        <v>0</v>
      </c>
      <c r="D121" s="5">
        <f>IFERROR(INDEX('[4]Table 36'!D$14:D$17,MATCH(CAN!$B134,'[4]Table 36'!$B$14:$B$17,0))*1000,0)</f>
        <v>0</v>
      </c>
      <c r="E121" s="5">
        <f>IFERROR(INDEX('[4]Table 36'!E$14:E$17,MATCH(CAN!$B134,'[4]Table 36'!$B$14:$B$17,0))*1000,0)</f>
        <v>0</v>
      </c>
      <c r="F121" s="5">
        <f>IFERROR(INDEX('[4]Table 36'!F$14:F$17,MATCH(CAN!$B134,'[4]Table 36'!$B$14:$B$17,0))*1000,0)</f>
        <v>0</v>
      </c>
      <c r="G121" s="5">
        <f>IFERROR(INDEX('[4]Table 36'!G$14:G$17,MATCH(CAN!$B134,'[4]Table 36'!$B$14:$B$17,0))*1000,0)</f>
        <v>0</v>
      </c>
      <c r="H121" s="5">
        <f>IFERROR(INDEX('[4]Table 36'!H$14:H$17,MATCH(CAN!$B134,'[4]Table 36'!$B$14:$B$17,0))*1000,0)</f>
        <v>0</v>
      </c>
      <c r="I121" s="5">
        <f>IFERROR(INDEX('[4]Table 36'!I$14:I$17,MATCH(CAN!$B134,'[4]Table 36'!$B$14:$B$17,0))*1000,0)</f>
        <v>0</v>
      </c>
      <c r="J121" s="5">
        <f>IFERROR(INDEX('[4]Table 36'!J$14:J$17,MATCH(CAN!$B134,'[4]Table 36'!$B$14:$B$17,0))*1000,0)</f>
        <v>0</v>
      </c>
      <c r="K121" s="5">
        <f>IFERROR(INDEX('[4]Table 36'!K$14:K$17,MATCH(CAN!$B134,'[4]Table 36'!$B$14:$B$17,0))*1000,0)</f>
        <v>0</v>
      </c>
      <c r="L121" s="5">
        <f>IFERROR(INDEX('[4]Table 36'!L$14:L$17,MATCH(CAN!$B134,'[4]Table 36'!$B$14:$B$17,0))*1000,0)</f>
        <v>0</v>
      </c>
      <c r="M121" s="5">
        <f>IFERROR(INDEX('[4]Table 36'!M$14:M$17,MATCH(CAN!$B134,'[4]Table 36'!$B$14:$B$17,0))*1000,0)</f>
        <v>0</v>
      </c>
      <c r="N121" s="5">
        <f>IFERROR(INDEX('[4]Table 36'!N$14:N$17,MATCH(CAN!$B134,'[4]Table 36'!$B$14:$B$17,0))*1000,0)</f>
        <v>0</v>
      </c>
      <c r="O121" s="5">
        <f>IFERROR(INDEX('[4]Table 36'!O$14:O$17,MATCH(CAN!$B134,'[4]Table 36'!$B$14:$B$17,0))*1000,0)</f>
        <v>0</v>
      </c>
      <c r="P121" s="5">
        <f>IFERROR(INDEX('[4]Table 36'!P$14:P$17,MATCH(CAN!$B134,'[4]Table 36'!$B$14:$B$17,0))*1000,0)</f>
        <v>0</v>
      </c>
      <c r="Q121" s="5">
        <f>IFERROR(INDEX('[4]Table 36'!Q$14:Q$17,MATCH(CAN!$B134,'[4]Table 36'!$B$14:$B$17,0))*1000,0)</f>
        <v>0</v>
      </c>
      <c r="R121" s="5">
        <f>IFERROR(INDEX('[4]Table 36'!R$14:R$17,MATCH(CAN!$B134,'[4]Table 36'!$B$14:$B$17,0))*1000,0)</f>
        <v>0</v>
      </c>
      <c r="S121" s="5">
        <f>IFERROR(INDEX('[4]Table 36'!S$14:S$17,MATCH(CAN!$B134,'[4]Table 36'!$B$14:$B$17,0))*1000,0)</f>
        <v>0</v>
      </c>
      <c r="T121" s="5">
        <f>IFERROR(INDEX('[4]Table 36'!T$14:T$17,MATCH(CAN!$B134,'[4]Table 36'!$B$14:$B$17,0))*1000,0)</f>
        <v>0</v>
      </c>
      <c r="U121" s="5">
        <f>IFERROR(INDEX('[4]Table 36'!U$14:U$17,MATCH(CAN!$B134,'[4]Table 36'!$B$14:$B$17,0))*1000,0)</f>
        <v>0</v>
      </c>
      <c r="V121" s="5">
        <f>IFERROR(INDEX('[4]Table 36'!V$14:V$17,MATCH(CAN!$B134,'[4]Table 36'!$B$14:$B$17,0))*1000,0)</f>
        <v>0</v>
      </c>
      <c r="W121" s="5">
        <f>IFERROR(INDEX('[4]Table 36'!W$14:W$17,MATCH(CAN!$B134,'[4]Table 36'!$B$14:$B$17,0))*1000,0)</f>
        <v>0</v>
      </c>
      <c r="Z121" s="23" t="s">
        <v>32</v>
      </c>
    </row>
    <row r="122" spans="2:26" outlineLevel="1" x14ac:dyDescent="0.25">
      <c r="B122" s="4" t="s">
        <v>1</v>
      </c>
      <c r="C122" s="5">
        <f>IFERROR(INDEX('[4]Table 36'!C$14:C$17,MATCH(CAN!$B135,'[4]Table 36'!$B$14:$B$17,0))*1000,0)</f>
        <v>0</v>
      </c>
      <c r="D122" s="5">
        <f>IFERROR(INDEX('[4]Table 36'!D$14:D$17,MATCH(CAN!$B135,'[4]Table 36'!$B$14:$B$17,0))*1000,0)</f>
        <v>0</v>
      </c>
      <c r="E122" s="5">
        <f>IFERROR(INDEX('[4]Table 36'!E$14:E$17,MATCH(CAN!$B135,'[4]Table 36'!$B$14:$B$17,0))*1000,0)</f>
        <v>0</v>
      </c>
      <c r="F122" s="5">
        <f>IFERROR(INDEX('[4]Table 36'!F$14:F$17,MATCH(CAN!$B135,'[4]Table 36'!$B$14:$B$17,0))*1000,0)</f>
        <v>0</v>
      </c>
      <c r="G122" s="5">
        <f>IFERROR(INDEX('[4]Table 36'!G$14:G$17,MATCH(CAN!$B135,'[4]Table 36'!$B$14:$B$17,0))*1000,0)</f>
        <v>0</v>
      </c>
      <c r="H122" s="5">
        <f>IFERROR(INDEX('[4]Table 36'!H$14:H$17,MATCH(CAN!$B135,'[4]Table 36'!$B$14:$B$17,0))*1000,0)</f>
        <v>0</v>
      </c>
      <c r="I122" s="5">
        <f>IFERROR(INDEX('[4]Table 36'!I$14:I$17,MATCH(CAN!$B135,'[4]Table 36'!$B$14:$B$17,0))*1000,0)</f>
        <v>0</v>
      </c>
      <c r="J122" s="5">
        <f>IFERROR(INDEX('[4]Table 36'!J$14:J$17,MATCH(CAN!$B135,'[4]Table 36'!$B$14:$B$17,0))*1000,0)</f>
        <v>0</v>
      </c>
      <c r="K122" s="5">
        <f>IFERROR(INDEX('[4]Table 36'!K$14:K$17,MATCH(CAN!$B135,'[4]Table 36'!$B$14:$B$17,0))*1000,0)</f>
        <v>0</v>
      </c>
      <c r="L122" s="5">
        <f>IFERROR(INDEX('[4]Table 36'!L$14:L$17,MATCH(CAN!$B135,'[4]Table 36'!$B$14:$B$17,0))*1000,0)</f>
        <v>0</v>
      </c>
      <c r="M122" s="5">
        <f>IFERROR(INDEX('[4]Table 36'!M$14:M$17,MATCH(CAN!$B135,'[4]Table 36'!$B$14:$B$17,0))*1000,0)</f>
        <v>0</v>
      </c>
      <c r="N122" s="5">
        <f>IFERROR(INDEX('[4]Table 36'!N$14:N$17,MATCH(CAN!$B135,'[4]Table 36'!$B$14:$B$17,0))*1000,0)</f>
        <v>0</v>
      </c>
      <c r="O122" s="5">
        <f>IFERROR(INDEX('[4]Table 36'!O$14:O$17,MATCH(CAN!$B135,'[4]Table 36'!$B$14:$B$17,0))*1000,0)</f>
        <v>0</v>
      </c>
      <c r="P122" s="5">
        <f>IFERROR(INDEX('[4]Table 36'!P$14:P$17,MATCH(CAN!$B135,'[4]Table 36'!$B$14:$B$17,0))*1000,0)</f>
        <v>0</v>
      </c>
      <c r="Q122" s="5">
        <f>IFERROR(INDEX('[4]Table 36'!Q$14:Q$17,MATCH(CAN!$B135,'[4]Table 36'!$B$14:$B$17,0))*1000,0)</f>
        <v>0</v>
      </c>
      <c r="R122" s="5">
        <f>IFERROR(INDEX('[4]Table 36'!R$14:R$17,MATCH(CAN!$B135,'[4]Table 36'!$B$14:$B$17,0))*1000,0)</f>
        <v>0</v>
      </c>
      <c r="S122" s="5">
        <f>IFERROR(INDEX('[4]Table 36'!S$14:S$17,MATCH(CAN!$B135,'[4]Table 36'!$B$14:$B$17,0))*1000,0)</f>
        <v>0</v>
      </c>
      <c r="T122" s="5">
        <f>IFERROR(INDEX('[4]Table 36'!T$14:T$17,MATCH(CAN!$B135,'[4]Table 36'!$B$14:$B$17,0))*1000,0)</f>
        <v>0</v>
      </c>
      <c r="U122" s="5">
        <f>IFERROR(INDEX('[4]Table 36'!U$14:U$17,MATCH(CAN!$B135,'[4]Table 36'!$B$14:$B$17,0))*1000,0)</f>
        <v>0</v>
      </c>
      <c r="V122" s="5">
        <f>IFERROR(INDEX('[4]Table 36'!V$14:V$17,MATCH(CAN!$B135,'[4]Table 36'!$B$14:$B$17,0))*1000,0)</f>
        <v>0</v>
      </c>
      <c r="W122" s="5">
        <f>IFERROR(INDEX('[4]Table 36'!W$14:W$17,MATCH(CAN!$B135,'[4]Table 36'!$B$14:$B$17,0))*1000,0)</f>
        <v>0</v>
      </c>
      <c r="Z122" s="23" t="s">
        <v>32</v>
      </c>
    </row>
    <row r="123" spans="2:26" outlineLevel="1" x14ac:dyDescent="0.25">
      <c r="B123" s="16" t="s">
        <v>13</v>
      </c>
      <c r="C123" s="21">
        <f t="shared" ref="C123:W123" si="44">SUM(C113:C122)</f>
        <v>3837.2080000000001</v>
      </c>
      <c r="D123" s="21">
        <f t="shared" si="44"/>
        <v>6467.4740000000002</v>
      </c>
      <c r="E123" s="21">
        <f t="shared" si="44"/>
        <v>5195.4869999999992</v>
      </c>
      <c r="F123" s="21">
        <f t="shared" si="44"/>
        <v>6254.933</v>
      </c>
      <c r="G123" s="21">
        <f t="shared" si="44"/>
        <v>8150.0509999999995</v>
      </c>
      <c r="H123" s="21">
        <f t="shared" si="44"/>
        <v>7826.8269999999993</v>
      </c>
      <c r="I123" s="21">
        <f t="shared" si="44"/>
        <v>13494.789000000001</v>
      </c>
      <c r="J123" s="21">
        <f t="shared" si="44"/>
        <v>14505.117</v>
      </c>
      <c r="K123" s="21">
        <f t="shared" si="44"/>
        <v>14620.419999999998</v>
      </c>
      <c r="L123" s="21">
        <f t="shared" si="44"/>
        <v>19084.746999999999</v>
      </c>
      <c r="M123" s="21">
        <f t="shared" si="44"/>
        <v>21634.232000000004</v>
      </c>
      <c r="N123" s="21">
        <f t="shared" si="44"/>
        <v>20387.309000000001</v>
      </c>
      <c r="O123" s="21">
        <f t="shared" si="44"/>
        <v>23128.48</v>
      </c>
      <c r="P123" s="21">
        <f t="shared" si="44"/>
        <v>26309.161</v>
      </c>
      <c r="Q123" s="21">
        <f t="shared" si="44"/>
        <v>23350.287</v>
      </c>
      <c r="R123" s="21">
        <f t="shared" si="44"/>
        <v>23917.39</v>
      </c>
      <c r="S123" s="21">
        <f t="shared" si="44"/>
        <v>22882.682000000001</v>
      </c>
      <c r="T123" s="21">
        <f t="shared" si="44"/>
        <v>23483.928999999996</v>
      </c>
      <c r="U123" s="21">
        <f t="shared" si="44"/>
        <v>23593.465</v>
      </c>
      <c r="V123" s="21">
        <f t="shared" si="44"/>
        <v>22790.699999999997</v>
      </c>
      <c r="W123" s="21">
        <f t="shared" si="44"/>
        <v>20808.665000000001</v>
      </c>
    </row>
    <row r="124" spans="2:26" outlineLevel="1" x14ac:dyDescent="0.25">
      <c r="B124" s="29" t="s">
        <v>46</v>
      </c>
      <c r="C124" s="28">
        <f>IFERROR(C123/C105/1000,0)</f>
        <v>7.6637074035133404E-3</v>
      </c>
      <c r="D124" s="28">
        <f t="shared" ref="D124:W124" si="45">IFERROR(D123/D105/1000,0)</f>
        <v>7.6109007269710158E-3</v>
      </c>
      <c r="E124" s="28">
        <f t="shared" si="45"/>
        <v>7.5716022869504341E-3</v>
      </c>
      <c r="F124" s="28">
        <f t="shared" si="45"/>
        <v>7.5049393862310684E-3</v>
      </c>
      <c r="G124" s="28">
        <f t="shared" si="45"/>
        <v>7.4283018731436798E-3</v>
      </c>
      <c r="H124" s="28">
        <f t="shared" si="45"/>
        <v>7.3596071365525833E-3</v>
      </c>
      <c r="I124" s="28">
        <f t="shared" si="45"/>
        <v>6.6976968033770996E-3</v>
      </c>
      <c r="J124" s="28">
        <f t="shared" si="45"/>
        <v>6.5209664933635831E-3</v>
      </c>
      <c r="K124" s="28">
        <f t="shared" si="45"/>
        <v>6.6680533950565953E-3</v>
      </c>
      <c r="L124" s="28">
        <f t="shared" si="45"/>
        <v>7.1543903778870715E-3</v>
      </c>
      <c r="M124" s="28">
        <f t="shared" si="45"/>
        <v>6.6316607042736482E-3</v>
      </c>
      <c r="N124" s="28">
        <f t="shared" si="45"/>
        <v>6.5569010519876984E-3</v>
      </c>
      <c r="O124" s="28">
        <f t="shared" si="45"/>
        <v>6.4321182288237166E-3</v>
      </c>
      <c r="P124" s="28">
        <f t="shared" si="45"/>
        <v>6.3454825456372025E-3</v>
      </c>
      <c r="Q124" s="28">
        <f t="shared" si="45"/>
        <v>6.2481855481454716E-3</v>
      </c>
      <c r="R124" s="28">
        <f t="shared" si="45"/>
        <v>6.1454559575347583E-3</v>
      </c>
      <c r="S124" s="28">
        <f t="shared" si="45"/>
        <v>6.0310967513480277E-3</v>
      </c>
      <c r="T124" s="28">
        <f t="shared" si="45"/>
        <v>5.9442752667761625E-3</v>
      </c>
      <c r="U124" s="28">
        <f t="shared" si="45"/>
        <v>5.8621228442582857E-3</v>
      </c>
      <c r="V124" s="28">
        <f t="shared" si="45"/>
        <v>5.7586553626012942E-3</v>
      </c>
      <c r="W124" s="28">
        <f t="shared" si="45"/>
        <v>5.6773022581353581E-3</v>
      </c>
    </row>
    <row r="125" spans="2:26" outlineLevel="1" x14ac:dyDescent="0.25"/>
    <row r="126" spans="2:26" outlineLevel="1" x14ac:dyDescent="0.25">
      <c r="B126" s="4" t="s">
        <v>23</v>
      </c>
      <c r="C126" s="12">
        <f t="shared" ref="C126:W126" si="46">IFERROR(C113/C123,0)</f>
        <v>0</v>
      </c>
      <c r="D126" s="12">
        <f t="shared" si="46"/>
        <v>0</v>
      </c>
      <c r="E126" s="12">
        <f t="shared" si="46"/>
        <v>0</v>
      </c>
      <c r="F126" s="12">
        <f t="shared" si="46"/>
        <v>0</v>
      </c>
      <c r="G126" s="12">
        <f t="shared" si="46"/>
        <v>0</v>
      </c>
      <c r="H126" s="12">
        <f t="shared" si="46"/>
        <v>0</v>
      </c>
      <c r="I126" s="12">
        <f t="shared" si="46"/>
        <v>0</v>
      </c>
      <c r="J126" s="12">
        <f t="shared" si="46"/>
        <v>0</v>
      </c>
      <c r="K126" s="12">
        <f t="shared" si="46"/>
        <v>0</v>
      </c>
      <c r="L126" s="12">
        <f t="shared" si="46"/>
        <v>0</v>
      </c>
      <c r="M126" s="12">
        <f t="shared" si="46"/>
        <v>0</v>
      </c>
      <c r="N126" s="12">
        <f t="shared" si="46"/>
        <v>0</v>
      </c>
      <c r="O126" s="12">
        <f t="shared" si="46"/>
        <v>0</v>
      </c>
      <c r="P126" s="12">
        <f t="shared" si="46"/>
        <v>0</v>
      </c>
      <c r="Q126" s="12">
        <f t="shared" si="46"/>
        <v>0</v>
      </c>
      <c r="R126" s="12">
        <f t="shared" si="46"/>
        <v>0</v>
      </c>
      <c r="S126" s="12">
        <f t="shared" si="46"/>
        <v>0</v>
      </c>
      <c r="T126" s="12">
        <f t="shared" si="46"/>
        <v>0</v>
      </c>
      <c r="U126" s="12">
        <f t="shared" si="46"/>
        <v>0</v>
      </c>
      <c r="V126" s="12">
        <f t="shared" si="46"/>
        <v>0</v>
      </c>
      <c r="W126" s="12">
        <f t="shared" si="46"/>
        <v>0</v>
      </c>
    </row>
    <row r="127" spans="2:26" outlineLevel="1" x14ac:dyDescent="0.25">
      <c r="B127" s="4" t="s">
        <v>24</v>
      </c>
      <c r="C127" s="12">
        <f t="shared" ref="C127:W127" si="47">IFERROR(C114/C123,0)</f>
        <v>0</v>
      </c>
      <c r="D127" s="12">
        <f t="shared" si="47"/>
        <v>0</v>
      </c>
      <c r="E127" s="12">
        <f t="shared" si="47"/>
        <v>0</v>
      </c>
      <c r="F127" s="12">
        <f t="shared" si="47"/>
        <v>0</v>
      </c>
      <c r="G127" s="12">
        <f t="shared" si="47"/>
        <v>0</v>
      </c>
      <c r="H127" s="12">
        <f t="shared" si="47"/>
        <v>0</v>
      </c>
      <c r="I127" s="12">
        <f t="shared" si="47"/>
        <v>0</v>
      </c>
      <c r="J127" s="12">
        <f t="shared" si="47"/>
        <v>0</v>
      </c>
      <c r="K127" s="12">
        <f t="shared" si="47"/>
        <v>0</v>
      </c>
      <c r="L127" s="12">
        <f t="shared" si="47"/>
        <v>0</v>
      </c>
      <c r="M127" s="12">
        <f t="shared" si="47"/>
        <v>0</v>
      </c>
      <c r="N127" s="12">
        <f t="shared" si="47"/>
        <v>0</v>
      </c>
      <c r="O127" s="12">
        <f t="shared" si="47"/>
        <v>0</v>
      </c>
      <c r="P127" s="12">
        <f t="shared" si="47"/>
        <v>0</v>
      </c>
      <c r="Q127" s="12">
        <f t="shared" si="47"/>
        <v>0</v>
      </c>
      <c r="R127" s="12">
        <f t="shared" si="47"/>
        <v>0</v>
      </c>
      <c r="S127" s="12">
        <f t="shared" si="47"/>
        <v>0</v>
      </c>
      <c r="T127" s="12">
        <f t="shared" si="47"/>
        <v>0</v>
      </c>
      <c r="U127" s="12">
        <f t="shared" si="47"/>
        <v>0</v>
      </c>
      <c r="V127" s="12">
        <f t="shared" si="47"/>
        <v>0</v>
      </c>
      <c r="W127" s="12">
        <f t="shared" si="47"/>
        <v>0</v>
      </c>
    </row>
    <row r="128" spans="2:26" outlineLevel="1" x14ac:dyDescent="0.25">
      <c r="B128" s="4" t="s">
        <v>21</v>
      </c>
      <c r="C128" s="12">
        <f t="shared" ref="C128:W128" si="48">IFERROR(C115/C123,0)</f>
        <v>0.24185058511292587</v>
      </c>
      <c r="D128" s="12">
        <f t="shared" si="48"/>
        <v>0.21587145151259979</v>
      </c>
      <c r="E128" s="12">
        <f t="shared" si="48"/>
        <v>0.26832268081894928</v>
      </c>
      <c r="F128" s="12">
        <f t="shared" si="48"/>
        <v>0.32199321719353352</v>
      </c>
      <c r="G128" s="12">
        <f t="shared" si="48"/>
        <v>0.33347717701398433</v>
      </c>
      <c r="H128" s="12">
        <f t="shared" si="48"/>
        <v>0.35986038786854496</v>
      </c>
      <c r="I128" s="12">
        <f t="shared" si="48"/>
        <v>0.45394218464623642</v>
      </c>
      <c r="J128" s="12">
        <f t="shared" si="48"/>
        <v>0.45253733561749276</v>
      </c>
      <c r="K128" s="12">
        <f t="shared" si="48"/>
        <v>0.4358766027241352</v>
      </c>
      <c r="L128" s="12">
        <f t="shared" si="48"/>
        <v>0.46515256398211619</v>
      </c>
      <c r="M128" s="12">
        <f t="shared" si="48"/>
        <v>0.43551996668982745</v>
      </c>
      <c r="N128" s="12">
        <f t="shared" si="48"/>
        <v>0.46799325011456888</v>
      </c>
      <c r="O128" s="12">
        <f t="shared" si="48"/>
        <v>0.42442819415716032</v>
      </c>
      <c r="P128" s="12">
        <f t="shared" si="48"/>
        <v>0.43319313755387334</v>
      </c>
      <c r="Q128" s="12">
        <f t="shared" si="48"/>
        <v>0.43119529965520337</v>
      </c>
      <c r="R128" s="12">
        <f t="shared" si="48"/>
        <v>0.41784592716847446</v>
      </c>
      <c r="S128" s="12">
        <f t="shared" si="48"/>
        <v>0.38158193169839089</v>
      </c>
      <c r="T128" s="12">
        <f t="shared" si="48"/>
        <v>0.39451920502740406</v>
      </c>
      <c r="U128" s="12">
        <f t="shared" si="48"/>
        <v>0.42073235109806889</v>
      </c>
      <c r="V128" s="12">
        <f t="shared" si="48"/>
        <v>0.40378996696020747</v>
      </c>
      <c r="W128" s="12">
        <f t="shared" si="48"/>
        <v>0.42955153538201513</v>
      </c>
    </row>
    <row r="129" spans="1:23" outlineLevel="1" x14ac:dyDescent="0.25">
      <c r="B129" s="4" t="s">
        <v>26</v>
      </c>
      <c r="C129" s="12">
        <f t="shared" ref="C129:W129" si="49">IFERROR(C116/C123,0)</f>
        <v>0</v>
      </c>
      <c r="D129" s="12">
        <f t="shared" si="49"/>
        <v>0</v>
      </c>
      <c r="E129" s="12">
        <f t="shared" si="49"/>
        <v>0</v>
      </c>
      <c r="F129" s="12">
        <f t="shared" si="49"/>
        <v>0</v>
      </c>
      <c r="G129" s="12">
        <f t="shared" si="49"/>
        <v>0</v>
      </c>
      <c r="H129" s="12">
        <f t="shared" si="49"/>
        <v>0</v>
      </c>
      <c r="I129" s="12">
        <f t="shared" si="49"/>
        <v>0</v>
      </c>
      <c r="J129" s="12">
        <f t="shared" si="49"/>
        <v>0</v>
      </c>
      <c r="K129" s="12">
        <f t="shared" si="49"/>
        <v>0</v>
      </c>
      <c r="L129" s="12">
        <f t="shared" si="49"/>
        <v>0</v>
      </c>
      <c r="M129" s="12">
        <f t="shared" si="49"/>
        <v>0</v>
      </c>
      <c r="N129" s="12">
        <f t="shared" si="49"/>
        <v>0</v>
      </c>
      <c r="O129" s="12">
        <f t="shared" si="49"/>
        <v>0</v>
      </c>
      <c r="P129" s="12">
        <f t="shared" si="49"/>
        <v>0</v>
      </c>
      <c r="Q129" s="12">
        <f t="shared" si="49"/>
        <v>0</v>
      </c>
      <c r="R129" s="12">
        <f t="shared" si="49"/>
        <v>0</v>
      </c>
      <c r="S129" s="12">
        <f t="shared" si="49"/>
        <v>0</v>
      </c>
      <c r="T129" s="12">
        <f t="shared" si="49"/>
        <v>0</v>
      </c>
      <c r="U129" s="12">
        <f t="shared" si="49"/>
        <v>0</v>
      </c>
      <c r="V129" s="12">
        <f t="shared" si="49"/>
        <v>0</v>
      </c>
      <c r="W129" s="12">
        <f t="shared" si="49"/>
        <v>0</v>
      </c>
    </row>
    <row r="130" spans="1:23" outlineLevel="1" x14ac:dyDescent="0.25">
      <c r="B130" s="4" t="s">
        <v>25</v>
      </c>
      <c r="C130" s="12">
        <f t="shared" ref="C130:W130" si="50">IFERROR(C117/C123,0)</f>
        <v>0.75814941488707421</v>
      </c>
      <c r="D130" s="12">
        <f t="shared" si="50"/>
        <v>0.78412854848740021</v>
      </c>
      <c r="E130" s="12">
        <f t="shared" si="50"/>
        <v>0.73167731918105083</v>
      </c>
      <c r="F130" s="12">
        <f t="shared" si="50"/>
        <v>0.67800678280646642</v>
      </c>
      <c r="G130" s="12">
        <f t="shared" si="50"/>
        <v>0.66652282298601573</v>
      </c>
      <c r="H130" s="12">
        <f t="shared" si="50"/>
        <v>0.64013961213145509</v>
      </c>
      <c r="I130" s="12">
        <f t="shared" si="50"/>
        <v>0.54605781535376352</v>
      </c>
      <c r="J130" s="12">
        <f t="shared" si="50"/>
        <v>0.54746266438250724</v>
      </c>
      <c r="K130" s="12">
        <f t="shared" si="50"/>
        <v>0.56412339727586491</v>
      </c>
      <c r="L130" s="12">
        <f t="shared" si="50"/>
        <v>0.53484743601788387</v>
      </c>
      <c r="M130" s="12">
        <f t="shared" si="50"/>
        <v>0.56448003331017249</v>
      </c>
      <c r="N130" s="12">
        <f t="shared" si="50"/>
        <v>0.4953000908555415</v>
      </c>
      <c r="O130" s="12">
        <f t="shared" si="50"/>
        <v>0.53943821643272716</v>
      </c>
      <c r="P130" s="12">
        <f t="shared" si="50"/>
        <v>0.53179422939408827</v>
      </c>
      <c r="Q130" s="12">
        <f t="shared" si="50"/>
        <v>0.52974051239712816</v>
      </c>
      <c r="R130" s="12">
        <f t="shared" si="50"/>
        <v>0.58215407283152554</v>
      </c>
      <c r="S130" s="12">
        <f t="shared" si="50"/>
        <v>0.61841806830160906</v>
      </c>
      <c r="T130" s="12">
        <f t="shared" si="50"/>
        <v>0.60548079497259599</v>
      </c>
      <c r="U130" s="12">
        <f t="shared" si="50"/>
        <v>0.57926764890193116</v>
      </c>
      <c r="V130" s="12">
        <f t="shared" si="50"/>
        <v>0.59621003303979259</v>
      </c>
      <c r="W130" s="12">
        <f t="shared" si="50"/>
        <v>0.57044846461798482</v>
      </c>
    </row>
    <row r="131" spans="1:23" outlineLevel="1" x14ac:dyDescent="0.25">
      <c r="B131" s="4" t="s">
        <v>0</v>
      </c>
      <c r="C131" s="12">
        <f t="shared" ref="C131:W131" si="51">IFERROR(C118/C123,0)</f>
        <v>0</v>
      </c>
      <c r="D131" s="12">
        <f t="shared" si="51"/>
        <v>0</v>
      </c>
      <c r="E131" s="12">
        <f t="shared" si="51"/>
        <v>0</v>
      </c>
      <c r="F131" s="12">
        <f t="shared" si="51"/>
        <v>0</v>
      </c>
      <c r="G131" s="12">
        <f t="shared" si="51"/>
        <v>0</v>
      </c>
      <c r="H131" s="12">
        <f t="shared" si="51"/>
        <v>0</v>
      </c>
      <c r="I131" s="12">
        <f t="shared" si="51"/>
        <v>0</v>
      </c>
      <c r="J131" s="12">
        <f t="shared" si="51"/>
        <v>0</v>
      </c>
      <c r="K131" s="12">
        <f t="shared" si="51"/>
        <v>0</v>
      </c>
      <c r="L131" s="12">
        <f t="shared" si="51"/>
        <v>0</v>
      </c>
      <c r="M131" s="12">
        <f t="shared" si="51"/>
        <v>0</v>
      </c>
      <c r="N131" s="12">
        <f t="shared" si="51"/>
        <v>3.6706659029889614E-2</v>
      </c>
      <c r="O131" s="12">
        <f t="shared" si="51"/>
        <v>3.6133589410112556E-2</v>
      </c>
      <c r="P131" s="12">
        <f t="shared" si="51"/>
        <v>3.5012633052038417E-2</v>
      </c>
      <c r="Q131" s="12">
        <f t="shared" si="51"/>
        <v>3.9064187947668479E-2</v>
      </c>
      <c r="R131" s="12">
        <f t="shared" si="51"/>
        <v>0</v>
      </c>
      <c r="S131" s="12">
        <f t="shared" si="51"/>
        <v>0</v>
      </c>
      <c r="T131" s="12">
        <f t="shared" si="51"/>
        <v>0</v>
      </c>
      <c r="U131" s="12">
        <f t="shared" si="51"/>
        <v>0</v>
      </c>
      <c r="V131" s="12">
        <f t="shared" si="51"/>
        <v>0</v>
      </c>
      <c r="W131" s="12">
        <f t="shared" si="51"/>
        <v>0</v>
      </c>
    </row>
    <row r="132" spans="1:23" outlineLevel="1" x14ac:dyDescent="0.25">
      <c r="B132" s="4" t="s">
        <v>27</v>
      </c>
      <c r="C132" s="12">
        <f t="shared" ref="C132:W132" si="52">IFERROR(C119/C123,0)</f>
        <v>0</v>
      </c>
      <c r="D132" s="12">
        <f t="shared" si="52"/>
        <v>0</v>
      </c>
      <c r="E132" s="12">
        <f t="shared" si="52"/>
        <v>0</v>
      </c>
      <c r="F132" s="12">
        <f t="shared" si="52"/>
        <v>0</v>
      </c>
      <c r="G132" s="12">
        <f t="shared" si="52"/>
        <v>0</v>
      </c>
      <c r="H132" s="12">
        <f t="shared" si="52"/>
        <v>0</v>
      </c>
      <c r="I132" s="12">
        <f t="shared" si="52"/>
        <v>0</v>
      </c>
      <c r="J132" s="12">
        <f t="shared" si="52"/>
        <v>0</v>
      </c>
      <c r="K132" s="12">
        <f t="shared" si="52"/>
        <v>0</v>
      </c>
      <c r="L132" s="12">
        <f t="shared" si="52"/>
        <v>0</v>
      </c>
      <c r="M132" s="12">
        <f t="shared" si="52"/>
        <v>0</v>
      </c>
      <c r="N132" s="12">
        <f t="shared" si="52"/>
        <v>0</v>
      </c>
      <c r="O132" s="12">
        <f t="shared" si="52"/>
        <v>0</v>
      </c>
      <c r="P132" s="12">
        <f t="shared" si="52"/>
        <v>0</v>
      </c>
      <c r="Q132" s="12">
        <f t="shared" si="52"/>
        <v>0</v>
      </c>
      <c r="R132" s="12">
        <f t="shared" si="52"/>
        <v>0</v>
      </c>
      <c r="S132" s="12">
        <f t="shared" si="52"/>
        <v>0</v>
      </c>
      <c r="T132" s="12">
        <f t="shared" si="52"/>
        <v>0</v>
      </c>
      <c r="U132" s="12">
        <f t="shared" si="52"/>
        <v>0</v>
      </c>
      <c r="V132" s="12">
        <f t="shared" si="52"/>
        <v>0</v>
      </c>
      <c r="W132" s="12">
        <f t="shared" si="52"/>
        <v>0</v>
      </c>
    </row>
    <row r="133" spans="1:23" outlineLevel="1" x14ac:dyDescent="0.25">
      <c r="B133" s="4" t="s">
        <v>28</v>
      </c>
      <c r="C133" s="12">
        <f t="shared" ref="C133:W133" si="53">IFERROR(C120/C123,0)</f>
        <v>0</v>
      </c>
      <c r="D133" s="12">
        <f t="shared" si="53"/>
        <v>0</v>
      </c>
      <c r="E133" s="12">
        <f t="shared" si="53"/>
        <v>0</v>
      </c>
      <c r="F133" s="12">
        <f t="shared" si="53"/>
        <v>0</v>
      </c>
      <c r="G133" s="12">
        <f t="shared" si="53"/>
        <v>0</v>
      </c>
      <c r="H133" s="12">
        <f t="shared" si="53"/>
        <v>0</v>
      </c>
      <c r="I133" s="12">
        <f t="shared" si="53"/>
        <v>0</v>
      </c>
      <c r="J133" s="12">
        <f t="shared" si="53"/>
        <v>0</v>
      </c>
      <c r="K133" s="12">
        <f t="shared" si="53"/>
        <v>0</v>
      </c>
      <c r="L133" s="12">
        <f t="shared" si="53"/>
        <v>0</v>
      </c>
      <c r="M133" s="12">
        <f t="shared" si="53"/>
        <v>0</v>
      </c>
      <c r="N133" s="12">
        <f t="shared" si="53"/>
        <v>0</v>
      </c>
      <c r="O133" s="12">
        <f t="shared" si="53"/>
        <v>0</v>
      </c>
      <c r="P133" s="12">
        <f t="shared" si="53"/>
        <v>0</v>
      </c>
      <c r="Q133" s="12">
        <f t="shared" si="53"/>
        <v>0</v>
      </c>
      <c r="R133" s="12">
        <f t="shared" si="53"/>
        <v>0</v>
      </c>
      <c r="S133" s="12">
        <f t="shared" si="53"/>
        <v>0</v>
      </c>
      <c r="T133" s="12">
        <f t="shared" si="53"/>
        <v>0</v>
      </c>
      <c r="U133" s="12">
        <f t="shared" si="53"/>
        <v>0</v>
      </c>
      <c r="V133" s="12">
        <f t="shared" si="53"/>
        <v>0</v>
      </c>
      <c r="W133" s="12">
        <f t="shared" si="53"/>
        <v>0</v>
      </c>
    </row>
    <row r="134" spans="1:23" outlineLevel="1" x14ac:dyDescent="0.25">
      <c r="B134" s="4" t="s">
        <v>22</v>
      </c>
      <c r="C134" s="12">
        <f t="shared" ref="C134:W134" si="54">IFERROR(C121/C123,0)</f>
        <v>0</v>
      </c>
      <c r="D134" s="12">
        <f t="shared" si="54"/>
        <v>0</v>
      </c>
      <c r="E134" s="12">
        <f t="shared" si="54"/>
        <v>0</v>
      </c>
      <c r="F134" s="12">
        <f t="shared" si="54"/>
        <v>0</v>
      </c>
      <c r="G134" s="12">
        <f t="shared" si="54"/>
        <v>0</v>
      </c>
      <c r="H134" s="12">
        <f t="shared" si="54"/>
        <v>0</v>
      </c>
      <c r="I134" s="12">
        <f t="shared" si="54"/>
        <v>0</v>
      </c>
      <c r="J134" s="12">
        <f t="shared" si="54"/>
        <v>0</v>
      </c>
      <c r="K134" s="12">
        <f t="shared" si="54"/>
        <v>0</v>
      </c>
      <c r="L134" s="12">
        <f t="shared" si="54"/>
        <v>0</v>
      </c>
      <c r="M134" s="12">
        <f t="shared" si="54"/>
        <v>0</v>
      </c>
      <c r="N134" s="12">
        <f t="shared" si="54"/>
        <v>0</v>
      </c>
      <c r="O134" s="12">
        <f t="shared" si="54"/>
        <v>0</v>
      </c>
      <c r="P134" s="12">
        <f t="shared" si="54"/>
        <v>0</v>
      </c>
      <c r="Q134" s="12">
        <f t="shared" si="54"/>
        <v>0</v>
      </c>
      <c r="R134" s="12">
        <f t="shared" si="54"/>
        <v>0</v>
      </c>
      <c r="S134" s="12">
        <f t="shared" si="54"/>
        <v>0</v>
      </c>
      <c r="T134" s="12">
        <f t="shared" si="54"/>
        <v>0</v>
      </c>
      <c r="U134" s="12">
        <f t="shared" si="54"/>
        <v>0</v>
      </c>
      <c r="V134" s="12">
        <f t="shared" si="54"/>
        <v>0</v>
      </c>
      <c r="W134" s="12">
        <f t="shared" si="54"/>
        <v>0</v>
      </c>
    </row>
    <row r="135" spans="1:23" outlineLevel="1" x14ac:dyDescent="0.25">
      <c r="B135" s="4" t="s">
        <v>1</v>
      </c>
      <c r="C135" s="12">
        <f t="shared" ref="C135:W135" si="55">IFERROR(C122/C123,0)</f>
        <v>0</v>
      </c>
      <c r="D135" s="12">
        <f t="shared" si="55"/>
        <v>0</v>
      </c>
      <c r="E135" s="12">
        <f t="shared" si="55"/>
        <v>0</v>
      </c>
      <c r="F135" s="12">
        <f t="shared" si="55"/>
        <v>0</v>
      </c>
      <c r="G135" s="12">
        <f t="shared" si="55"/>
        <v>0</v>
      </c>
      <c r="H135" s="12">
        <f t="shared" si="55"/>
        <v>0</v>
      </c>
      <c r="I135" s="12">
        <f t="shared" si="55"/>
        <v>0</v>
      </c>
      <c r="J135" s="12">
        <f t="shared" si="55"/>
        <v>0</v>
      </c>
      <c r="K135" s="12">
        <f t="shared" si="55"/>
        <v>0</v>
      </c>
      <c r="L135" s="12">
        <f t="shared" si="55"/>
        <v>0</v>
      </c>
      <c r="M135" s="12">
        <f t="shared" si="55"/>
        <v>0</v>
      </c>
      <c r="N135" s="12">
        <f t="shared" si="55"/>
        <v>0</v>
      </c>
      <c r="O135" s="12">
        <f t="shared" si="55"/>
        <v>0</v>
      </c>
      <c r="P135" s="12">
        <f t="shared" si="55"/>
        <v>0</v>
      </c>
      <c r="Q135" s="12">
        <f t="shared" si="55"/>
        <v>0</v>
      </c>
      <c r="R135" s="12">
        <f t="shared" si="55"/>
        <v>0</v>
      </c>
      <c r="S135" s="12">
        <f t="shared" si="55"/>
        <v>0</v>
      </c>
      <c r="T135" s="12">
        <f t="shared" si="55"/>
        <v>0</v>
      </c>
      <c r="U135" s="12">
        <f t="shared" si="55"/>
        <v>0</v>
      </c>
      <c r="V135" s="12">
        <f t="shared" si="55"/>
        <v>0</v>
      </c>
      <c r="W135" s="12">
        <f t="shared" si="55"/>
        <v>0</v>
      </c>
    </row>
    <row r="138" spans="1:23" s="34" customFormat="1" x14ac:dyDescent="0.25">
      <c r="A138" s="33" t="s">
        <v>54</v>
      </c>
    </row>
    <row r="139" spans="1:23" outlineLevel="1" x14ac:dyDescent="0.25">
      <c r="B139" s="22" t="s">
        <v>31</v>
      </c>
      <c r="C139" s="5">
        <f t="shared" ref="C139:W139" si="56">C173+C209</f>
        <v>27077.494321969611</v>
      </c>
      <c r="D139" s="5">
        <f t="shared" si="56"/>
        <v>22015.260588481076</v>
      </c>
      <c r="E139" s="5">
        <f t="shared" si="56"/>
        <v>22268.053058902573</v>
      </c>
      <c r="F139" s="5">
        <f t="shared" si="56"/>
        <v>20744.596614880262</v>
      </c>
      <c r="G139" s="5">
        <f t="shared" si="56"/>
        <v>20700.841536449057</v>
      </c>
      <c r="H139" s="5">
        <f t="shared" si="56"/>
        <v>34026.069510575719</v>
      </c>
      <c r="I139" s="5">
        <f t="shared" si="56"/>
        <v>33227.136403642726</v>
      </c>
      <c r="J139" s="5">
        <f t="shared" si="56"/>
        <v>25064.465461708503</v>
      </c>
      <c r="K139" s="5">
        <f t="shared" si="56"/>
        <v>32779.153636804258</v>
      </c>
      <c r="L139" s="5">
        <f t="shared" si="56"/>
        <v>30284.670228509822</v>
      </c>
      <c r="M139" s="5">
        <f t="shared" si="56"/>
        <v>50278.16653558192</v>
      </c>
      <c r="N139" s="5">
        <f t="shared" si="56"/>
        <v>48396.520717177067</v>
      </c>
      <c r="O139" s="5">
        <f t="shared" si="56"/>
        <v>42539.498255414248</v>
      </c>
      <c r="P139" s="5">
        <f t="shared" si="56"/>
        <v>54766.826347986935</v>
      </c>
      <c r="Q139" s="5">
        <f t="shared" si="56"/>
        <v>58725.982121155394</v>
      </c>
      <c r="R139" s="5">
        <f t="shared" si="56"/>
        <v>66440.298776638985</v>
      </c>
      <c r="S139" s="5">
        <f t="shared" si="56"/>
        <v>67768.413830203091</v>
      </c>
      <c r="T139" s="5">
        <f t="shared" si="56"/>
        <v>84952.274387904734</v>
      </c>
      <c r="U139" s="5">
        <f t="shared" si="56"/>
        <v>94221.726744721615</v>
      </c>
      <c r="V139" s="5">
        <f t="shared" si="56"/>
        <v>99130.322132065718</v>
      </c>
      <c r="W139" s="5">
        <f t="shared" si="56"/>
        <v>92257.784981150733</v>
      </c>
    </row>
    <row r="140" spans="1:23" outlineLevel="1" x14ac:dyDescent="0.25">
      <c r="B140" s="8" t="s">
        <v>30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outlineLevel="1" x14ac:dyDescent="0.25">
      <c r="B141" s="8" t="s">
        <v>43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outlineLevel="1" x14ac:dyDescent="0.25">
      <c r="B142" s="8" t="s">
        <v>44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outlineLevel="1" x14ac:dyDescent="0.25">
      <c r="B143" s="8" t="s">
        <v>45</v>
      </c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outlineLevel="1" x14ac:dyDescent="0.25">
      <c r="B144" s="8" t="s">
        <v>47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2:23" outlineLevel="1" x14ac:dyDescent="0.25"/>
    <row r="146" spans="2:23" outlineLevel="1" x14ac:dyDescent="0.25">
      <c r="B146" s="9" t="s">
        <v>19</v>
      </c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</row>
    <row r="147" spans="2:23" outlineLevel="1" x14ac:dyDescent="0.25">
      <c r="B147" s="4" t="s">
        <v>23</v>
      </c>
      <c r="C147" s="5">
        <f t="shared" ref="C147:W156" si="57">C181+C219</f>
        <v>0</v>
      </c>
      <c r="D147" s="5">
        <f t="shared" si="57"/>
        <v>0</v>
      </c>
      <c r="E147" s="5">
        <f t="shared" si="57"/>
        <v>0</v>
      </c>
      <c r="F147" s="5">
        <f t="shared" si="57"/>
        <v>0</v>
      </c>
      <c r="G147" s="5">
        <f t="shared" si="57"/>
        <v>0</v>
      </c>
      <c r="H147" s="5">
        <f t="shared" si="57"/>
        <v>0</v>
      </c>
      <c r="I147" s="5">
        <f t="shared" si="57"/>
        <v>0</v>
      </c>
      <c r="J147" s="5">
        <f t="shared" si="57"/>
        <v>0</v>
      </c>
      <c r="K147" s="5">
        <f t="shared" si="57"/>
        <v>0</v>
      </c>
      <c r="L147" s="5">
        <f t="shared" si="57"/>
        <v>0</v>
      </c>
      <c r="M147" s="5">
        <f t="shared" si="57"/>
        <v>0</v>
      </c>
      <c r="N147" s="5">
        <f t="shared" si="57"/>
        <v>0</v>
      </c>
      <c r="O147" s="5">
        <f t="shared" si="57"/>
        <v>0</v>
      </c>
      <c r="P147" s="5">
        <f t="shared" si="57"/>
        <v>0</v>
      </c>
      <c r="Q147" s="5">
        <f t="shared" si="57"/>
        <v>0</v>
      </c>
      <c r="R147" s="5">
        <f t="shared" si="57"/>
        <v>0</v>
      </c>
      <c r="S147" s="5">
        <f t="shared" si="57"/>
        <v>0</v>
      </c>
      <c r="T147" s="5">
        <f t="shared" si="57"/>
        <v>0</v>
      </c>
      <c r="U147" s="5">
        <f t="shared" si="57"/>
        <v>0</v>
      </c>
      <c r="V147" s="5">
        <f t="shared" si="57"/>
        <v>0</v>
      </c>
      <c r="W147" s="5">
        <f t="shared" si="57"/>
        <v>0</v>
      </c>
    </row>
    <row r="148" spans="2:23" outlineLevel="1" x14ac:dyDescent="0.25">
      <c r="B148" s="4" t="s">
        <v>24</v>
      </c>
      <c r="C148" s="5">
        <f t="shared" si="57"/>
        <v>0</v>
      </c>
      <c r="D148" s="5">
        <f t="shared" si="57"/>
        <v>0</v>
      </c>
      <c r="E148" s="5">
        <f t="shared" si="57"/>
        <v>0</v>
      </c>
      <c r="F148" s="5">
        <f t="shared" si="57"/>
        <v>0</v>
      </c>
      <c r="G148" s="5">
        <f t="shared" si="57"/>
        <v>0</v>
      </c>
      <c r="H148" s="5">
        <f t="shared" si="57"/>
        <v>0</v>
      </c>
      <c r="I148" s="5">
        <f t="shared" si="57"/>
        <v>0</v>
      </c>
      <c r="J148" s="5">
        <f t="shared" si="57"/>
        <v>0</v>
      </c>
      <c r="K148" s="5">
        <f t="shared" si="57"/>
        <v>0</v>
      </c>
      <c r="L148" s="5">
        <f t="shared" si="57"/>
        <v>0</v>
      </c>
      <c r="M148" s="5">
        <f t="shared" si="57"/>
        <v>0</v>
      </c>
      <c r="N148" s="5">
        <f t="shared" si="57"/>
        <v>0</v>
      </c>
      <c r="O148" s="5">
        <f t="shared" si="57"/>
        <v>0</v>
      </c>
      <c r="P148" s="5">
        <f t="shared" si="57"/>
        <v>0</v>
      </c>
      <c r="Q148" s="5">
        <f t="shared" si="57"/>
        <v>0</v>
      </c>
      <c r="R148" s="5">
        <f t="shared" si="57"/>
        <v>0</v>
      </c>
      <c r="S148" s="5">
        <f t="shared" si="57"/>
        <v>0</v>
      </c>
      <c r="T148" s="5">
        <f t="shared" si="57"/>
        <v>0</v>
      </c>
      <c r="U148" s="5">
        <f t="shared" si="57"/>
        <v>0</v>
      </c>
      <c r="V148" s="5">
        <f t="shared" si="57"/>
        <v>0</v>
      </c>
      <c r="W148" s="5">
        <f t="shared" si="57"/>
        <v>0</v>
      </c>
    </row>
    <row r="149" spans="2:23" outlineLevel="1" x14ac:dyDescent="0.25">
      <c r="B149" s="4" t="s">
        <v>21</v>
      </c>
      <c r="C149" s="5">
        <f t="shared" si="57"/>
        <v>20168.272999999997</v>
      </c>
      <c r="D149" s="5">
        <f t="shared" si="57"/>
        <v>18580.895</v>
      </c>
      <c r="E149" s="5">
        <f t="shared" si="57"/>
        <v>22281.152000000002</v>
      </c>
      <c r="F149" s="5">
        <f t="shared" si="57"/>
        <v>24740.957000000002</v>
      </c>
      <c r="G149" s="5">
        <f t="shared" si="57"/>
        <v>25593.192999999999</v>
      </c>
      <c r="H149" s="5">
        <f t="shared" si="57"/>
        <v>30846.634000000002</v>
      </c>
      <c r="I149" s="5">
        <f t="shared" si="57"/>
        <v>29377.447</v>
      </c>
      <c r="J149" s="5">
        <f t="shared" si="57"/>
        <v>31296.285000000003</v>
      </c>
      <c r="K149" s="5">
        <f t="shared" si="57"/>
        <v>33036.083999999995</v>
      </c>
      <c r="L149" s="5">
        <f t="shared" si="57"/>
        <v>35164.091</v>
      </c>
      <c r="M149" s="5">
        <f t="shared" si="57"/>
        <v>39883.607000000004</v>
      </c>
      <c r="N149" s="5">
        <f t="shared" si="57"/>
        <v>40138.786</v>
      </c>
      <c r="O149" s="5">
        <f t="shared" si="57"/>
        <v>39010.58</v>
      </c>
      <c r="P149" s="5">
        <f t="shared" si="57"/>
        <v>45810.896999999997</v>
      </c>
      <c r="Q149" s="5">
        <f t="shared" si="57"/>
        <v>45527.190999999992</v>
      </c>
      <c r="R149" s="5">
        <f t="shared" si="57"/>
        <v>45556.58</v>
      </c>
      <c r="S149" s="5">
        <f t="shared" si="57"/>
        <v>41634.36</v>
      </c>
      <c r="T149" s="5">
        <f t="shared" si="57"/>
        <v>48549.765000000007</v>
      </c>
      <c r="U149" s="5">
        <f t="shared" si="57"/>
        <v>51810.974000000002</v>
      </c>
      <c r="V149" s="5">
        <f t="shared" si="57"/>
        <v>52120.061000000002</v>
      </c>
      <c r="W149" s="5">
        <f t="shared" si="57"/>
        <v>49574.584999999999</v>
      </c>
    </row>
    <row r="150" spans="2:23" outlineLevel="1" x14ac:dyDescent="0.25">
      <c r="B150" s="4" t="s">
        <v>26</v>
      </c>
      <c r="C150" s="5">
        <f t="shared" si="57"/>
        <v>0</v>
      </c>
      <c r="D150" s="5">
        <f t="shared" si="57"/>
        <v>0</v>
      </c>
      <c r="E150" s="5">
        <f t="shared" si="57"/>
        <v>0</v>
      </c>
      <c r="F150" s="5">
        <f t="shared" si="57"/>
        <v>0</v>
      </c>
      <c r="G150" s="5">
        <f t="shared" si="57"/>
        <v>0</v>
      </c>
      <c r="H150" s="5">
        <f t="shared" si="57"/>
        <v>0</v>
      </c>
      <c r="I150" s="5">
        <f t="shared" si="57"/>
        <v>0</v>
      </c>
      <c r="J150" s="5">
        <f t="shared" si="57"/>
        <v>0</v>
      </c>
      <c r="K150" s="5">
        <f t="shared" si="57"/>
        <v>0</v>
      </c>
      <c r="L150" s="5">
        <f t="shared" si="57"/>
        <v>0</v>
      </c>
      <c r="M150" s="5">
        <f t="shared" si="57"/>
        <v>0</v>
      </c>
      <c r="N150" s="5">
        <f t="shared" si="57"/>
        <v>0</v>
      </c>
      <c r="O150" s="5">
        <f t="shared" si="57"/>
        <v>0</v>
      </c>
      <c r="P150" s="5">
        <f t="shared" si="57"/>
        <v>0</v>
      </c>
      <c r="Q150" s="5">
        <f t="shared" si="57"/>
        <v>0</v>
      </c>
      <c r="R150" s="5">
        <f t="shared" si="57"/>
        <v>0</v>
      </c>
      <c r="S150" s="5">
        <f t="shared" si="57"/>
        <v>0</v>
      </c>
      <c r="T150" s="5">
        <f t="shared" si="57"/>
        <v>0</v>
      </c>
      <c r="U150" s="5">
        <f t="shared" si="57"/>
        <v>0</v>
      </c>
      <c r="V150" s="5">
        <f t="shared" si="57"/>
        <v>0</v>
      </c>
      <c r="W150" s="5">
        <f t="shared" si="57"/>
        <v>0</v>
      </c>
    </row>
    <row r="151" spans="2:23" outlineLevel="1" x14ac:dyDescent="0.25">
      <c r="B151" s="4" t="s">
        <v>25</v>
      </c>
      <c r="C151" s="5">
        <f t="shared" si="57"/>
        <v>0</v>
      </c>
      <c r="D151" s="5">
        <f t="shared" si="57"/>
        <v>0</v>
      </c>
      <c r="E151" s="5">
        <f t="shared" si="57"/>
        <v>0</v>
      </c>
      <c r="F151" s="5">
        <f t="shared" si="57"/>
        <v>0</v>
      </c>
      <c r="G151" s="5">
        <f t="shared" si="57"/>
        <v>0</v>
      </c>
      <c r="H151" s="5">
        <f t="shared" si="57"/>
        <v>0</v>
      </c>
      <c r="I151" s="5">
        <f t="shared" si="57"/>
        <v>0</v>
      </c>
      <c r="J151" s="5">
        <f t="shared" si="57"/>
        <v>0</v>
      </c>
      <c r="K151" s="5">
        <f t="shared" si="57"/>
        <v>0</v>
      </c>
      <c r="L151" s="5">
        <f t="shared" si="57"/>
        <v>0</v>
      </c>
      <c r="M151" s="5">
        <f t="shared" si="57"/>
        <v>0</v>
      </c>
      <c r="N151" s="5">
        <f t="shared" si="57"/>
        <v>0</v>
      </c>
      <c r="O151" s="5">
        <f t="shared" si="57"/>
        <v>0</v>
      </c>
      <c r="P151" s="5">
        <f t="shared" si="57"/>
        <v>0</v>
      </c>
      <c r="Q151" s="5">
        <f t="shared" si="57"/>
        <v>0</v>
      </c>
      <c r="R151" s="5">
        <f t="shared" si="57"/>
        <v>0</v>
      </c>
      <c r="S151" s="5">
        <f t="shared" si="57"/>
        <v>0</v>
      </c>
      <c r="T151" s="5">
        <f t="shared" si="57"/>
        <v>0</v>
      </c>
      <c r="U151" s="5">
        <f t="shared" si="57"/>
        <v>0</v>
      </c>
      <c r="V151" s="5">
        <f t="shared" si="57"/>
        <v>0</v>
      </c>
      <c r="W151" s="5">
        <f t="shared" si="57"/>
        <v>0</v>
      </c>
    </row>
    <row r="152" spans="2:23" outlineLevel="1" x14ac:dyDescent="0.25">
      <c r="B152" s="4" t="s">
        <v>0</v>
      </c>
      <c r="C152" s="5">
        <f t="shared" si="57"/>
        <v>0</v>
      </c>
      <c r="D152" s="5">
        <f t="shared" si="57"/>
        <v>0</v>
      </c>
      <c r="E152" s="5">
        <f t="shared" si="57"/>
        <v>0</v>
      </c>
      <c r="F152" s="5">
        <f t="shared" si="57"/>
        <v>0</v>
      </c>
      <c r="G152" s="5">
        <f t="shared" si="57"/>
        <v>0</v>
      </c>
      <c r="H152" s="5">
        <f t="shared" si="57"/>
        <v>0</v>
      </c>
      <c r="I152" s="5">
        <f t="shared" si="57"/>
        <v>0</v>
      </c>
      <c r="J152" s="5">
        <f t="shared" si="57"/>
        <v>0</v>
      </c>
      <c r="K152" s="5">
        <f t="shared" si="57"/>
        <v>0</v>
      </c>
      <c r="L152" s="5">
        <f t="shared" si="57"/>
        <v>0</v>
      </c>
      <c r="M152" s="5">
        <f t="shared" si="57"/>
        <v>0</v>
      </c>
      <c r="N152" s="5">
        <f t="shared" si="57"/>
        <v>0</v>
      </c>
      <c r="O152" s="5">
        <f t="shared" si="57"/>
        <v>0</v>
      </c>
      <c r="P152" s="5">
        <f t="shared" si="57"/>
        <v>0</v>
      </c>
      <c r="Q152" s="5">
        <f t="shared" si="57"/>
        <v>0</v>
      </c>
      <c r="R152" s="5">
        <f t="shared" si="57"/>
        <v>0</v>
      </c>
      <c r="S152" s="5">
        <f t="shared" si="57"/>
        <v>0</v>
      </c>
      <c r="T152" s="5">
        <f t="shared" si="57"/>
        <v>0</v>
      </c>
      <c r="U152" s="5">
        <f t="shared" si="57"/>
        <v>0</v>
      </c>
      <c r="V152" s="5">
        <f t="shared" si="57"/>
        <v>0</v>
      </c>
      <c r="W152" s="5">
        <f t="shared" si="57"/>
        <v>0</v>
      </c>
    </row>
    <row r="153" spans="2:23" outlineLevel="1" x14ac:dyDescent="0.25">
      <c r="B153" s="4" t="s">
        <v>27</v>
      </c>
      <c r="C153" s="5">
        <f t="shared" si="57"/>
        <v>0</v>
      </c>
      <c r="D153" s="5">
        <f t="shared" si="57"/>
        <v>0</v>
      </c>
      <c r="E153" s="5">
        <f t="shared" si="57"/>
        <v>0</v>
      </c>
      <c r="F153" s="5">
        <f t="shared" si="57"/>
        <v>0</v>
      </c>
      <c r="G153" s="5">
        <f t="shared" si="57"/>
        <v>0</v>
      </c>
      <c r="H153" s="5">
        <f t="shared" si="57"/>
        <v>0</v>
      </c>
      <c r="I153" s="5">
        <f t="shared" si="57"/>
        <v>0</v>
      </c>
      <c r="J153" s="5">
        <f t="shared" si="57"/>
        <v>0</v>
      </c>
      <c r="K153" s="5">
        <f t="shared" si="57"/>
        <v>0</v>
      </c>
      <c r="L153" s="5">
        <f t="shared" si="57"/>
        <v>0</v>
      </c>
      <c r="M153" s="5">
        <f t="shared" si="57"/>
        <v>0</v>
      </c>
      <c r="N153" s="5">
        <f t="shared" si="57"/>
        <v>0</v>
      </c>
      <c r="O153" s="5">
        <f t="shared" si="57"/>
        <v>0</v>
      </c>
      <c r="P153" s="5">
        <f t="shared" si="57"/>
        <v>0</v>
      </c>
      <c r="Q153" s="5">
        <f t="shared" si="57"/>
        <v>0</v>
      </c>
      <c r="R153" s="5">
        <f t="shared" si="57"/>
        <v>0</v>
      </c>
      <c r="S153" s="5">
        <f t="shared" si="57"/>
        <v>0</v>
      </c>
      <c r="T153" s="5">
        <f t="shared" si="57"/>
        <v>0</v>
      </c>
      <c r="U153" s="5">
        <f t="shared" si="57"/>
        <v>0</v>
      </c>
      <c r="V153" s="5">
        <f t="shared" si="57"/>
        <v>0</v>
      </c>
      <c r="W153" s="5">
        <f t="shared" si="57"/>
        <v>0</v>
      </c>
    </row>
    <row r="154" spans="2:23" outlineLevel="1" x14ac:dyDescent="0.25">
      <c r="B154" s="4" t="s">
        <v>28</v>
      </c>
      <c r="C154" s="5">
        <f t="shared" si="57"/>
        <v>0</v>
      </c>
      <c r="D154" s="5">
        <f t="shared" si="57"/>
        <v>0</v>
      </c>
      <c r="E154" s="5">
        <f t="shared" si="57"/>
        <v>0</v>
      </c>
      <c r="F154" s="5">
        <f t="shared" si="57"/>
        <v>0</v>
      </c>
      <c r="G154" s="5">
        <f t="shared" si="57"/>
        <v>0</v>
      </c>
      <c r="H154" s="5">
        <f t="shared" si="57"/>
        <v>0</v>
      </c>
      <c r="I154" s="5">
        <f t="shared" si="57"/>
        <v>0</v>
      </c>
      <c r="J154" s="5">
        <f t="shared" si="57"/>
        <v>0</v>
      </c>
      <c r="K154" s="5">
        <f t="shared" si="57"/>
        <v>0</v>
      </c>
      <c r="L154" s="5">
        <f t="shared" si="57"/>
        <v>0</v>
      </c>
      <c r="M154" s="5">
        <f t="shared" si="57"/>
        <v>0</v>
      </c>
      <c r="N154" s="5">
        <f t="shared" si="57"/>
        <v>0</v>
      </c>
      <c r="O154" s="5">
        <f t="shared" si="57"/>
        <v>0</v>
      </c>
      <c r="P154" s="5">
        <f t="shared" si="57"/>
        <v>0</v>
      </c>
      <c r="Q154" s="5">
        <f t="shared" si="57"/>
        <v>0</v>
      </c>
      <c r="R154" s="5">
        <f t="shared" si="57"/>
        <v>0</v>
      </c>
      <c r="S154" s="5">
        <f t="shared" si="57"/>
        <v>0</v>
      </c>
      <c r="T154" s="5">
        <f t="shared" si="57"/>
        <v>0</v>
      </c>
      <c r="U154" s="5">
        <f t="shared" si="57"/>
        <v>0</v>
      </c>
      <c r="V154" s="5">
        <f t="shared" si="57"/>
        <v>0</v>
      </c>
      <c r="W154" s="5">
        <f t="shared" si="57"/>
        <v>0</v>
      </c>
    </row>
    <row r="155" spans="2:23" outlineLevel="1" x14ac:dyDescent="0.25">
      <c r="B155" s="4" t="s">
        <v>22</v>
      </c>
      <c r="C155" s="5">
        <f t="shared" si="57"/>
        <v>0</v>
      </c>
      <c r="D155" s="5">
        <f t="shared" si="57"/>
        <v>0</v>
      </c>
      <c r="E155" s="5">
        <f t="shared" si="57"/>
        <v>0</v>
      </c>
      <c r="F155" s="5">
        <f t="shared" si="57"/>
        <v>0</v>
      </c>
      <c r="G155" s="5">
        <f t="shared" si="57"/>
        <v>0</v>
      </c>
      <c r="H155" s="5">
        <f t="shared" si="57"/>
        <v>0</v>
      </c>
      <c r="I155" s="5">
        <f t="shared" si="57"/>
        <v>0</v>
      </c>
      <c r="J155" s="5">
        <f t="shared" si="57"/>
        <v>0</v>
      </c>
      <c r="K155" s="5">
        <f t="shared" si="57"/>
        <v>0</v>
      </c>
      <c r="L155" s="5">
        <f t="shared" si="57"/>
        <v>0</v>
      </c>
      <c r="M155" s="5">
        <f t="shared" si="57"/>
        <v>0</v>
      </c>
      <c r="N155" s="5">
        <f t="shared" si="57"/>
        <v>0</v>
      </c>
      <c r="O155" s="5">
        <f t="shared" si="57"/>
        <v>0</v>
      </c>
      <c r="P155" s="5">
        <f t="shared" si="57"/>
        <v>0</v>
      </c>
      <c r="Q155" s="5">
        <f t="shared" si="57"/>
        <v>0</v>
      </c>
      <c r="R155" s="5">
        <f t="shared" si="57"/>
        <v>0</v>
      </c>
      <c r="S155" s="5">
        <f t="shared" si="57"/>
        <v>0</v>
      </c>
      <c r="T155" s="5">
        <f t="shared" si="57"/>
        <v>0</v>
      </c>
      <c r="U155" s="5">
        <f t="shared" si="57"/>
        <v>0</v>
      </c>
      <c r="V155" s="5">
        <f t="shared" si="57"/>
        <v>0</v>
      </c>
      <c r="W155" s="5">
        <f t="shared" si="57"/>
        <v>0</v>
      </c>
    </row>
    <row r="156" spans="2:23" outlineLevel="1" x14ac:dyDescent="0.25">
      <c r="B156" s="4" t="s">
        <v>1</v>
      </c>
      <c r="C156" s="5">
        <f t="shared" si="57"/>
        <v>0</v>
      </c>
      <c r="D156" s="5">
        <f t="shared" si="57"/>
        <v>0</v>
      </c>
      <c r="E156" s="5">
        <f t="shared" si="57"/>
        <v>0</v>
      </c>
      <c r="F156" s="5">
        <f t="shared" si="57"/>
        <v>0</v>
      </c>
      <c r="G156" s="5">
        <f t="shared" si="57"/>
        <v>0</v>
      </c>
      <c r="H156" s="5">
        <f t="shared" si="57"/>
        <v>0</v>
      </c>
      <c r="I156" s="5">
        <f t="shared" si="57"/>
        <v>0</v>
      </c>
      <c r="J156" s="5">
        <f t="shared" si="57"/>
        <v>0</v>
      </c>
      <c r="K156" s="5">
        <f t="shared" si="57"/>
        <v>0</v>
      </c>
      <c r="L156" s="5">
        <f t="shared" si="57"/>
        <v>0</v>
      </c>
      <c r="M156" s="5">
        <f t="shared" si="57"/>
        <v>0</v>
      </c>
      <c r="N156" s="5">
        <f t="shared" si="57"/>
        <v>0</v>
      </c>
      <c r="O156" s="5">
        <f t="shared" si="57"/>
        <v>0</v>
      </c>
      <c r="P156" s="5">
        <f t="shared" si="57"/>
        <v>0</v>
      </c>
      <c r="Q156" s="5">
        <f t="shared" si="57"/>
        <v>0</v>
      </c>
      <c r="R156" s="5">
        <f t="shared" si="57"/>
        <v>0</v>
      </c>
      <c r="S156" s="5">
        <f t="shared" si="57"/>
        <v>0</v>
      </c>
      <c r="T156" s="5">
        <f t="shared" si="57"/>
        <v>0</v>
      </c>
      <c r="U156" s="5">
        <f t="shared" si="57"/>
        <v>0</v>
      </c>
      <c r="V156" s="5">
        <f t="shared" si="57"/>
        <v>0</v>
      </c>
      <c r="W156" s="5">
        <f t="shared" si="57"/>
        <v>0</v>
      </c>
    </row>
    <row r="157" spans="2:23" outlineLevel="1" x14ac:dyDescent="0.25">
      <c r="B157" s="16" t="s">
        <v>13</v>
      </c>
      <c r="C157" s="21">
        <f t="shared" ref="C157:W157" si="58">SUM(C147:C156)</f>
        <v>20168.272999999997</v>
      </c>
      <c r="D157" s="21">
        <f t="shared" si="58"/>
        <v>18580.895</v>
      </c>
      <c r="E157" s="21">
        <f t="shared" si="58"/>
        <v>22281.152000000002</v>
      </c>
      <c r="F157" s="21">
        <f t="shared" si="58"/>
        <v>24740.957000000002</v>
      </c>
      <c r="G157" s="21">
        <f t="shared" si="58"/>
        <v>25593.192999999999</v>
      </c>
      <c r="H157" s="21">
        <f t="shared" si="58"/>
        <v>30846.634000000002</v>
      </c>
      <c r="I157" s="21">
        <f t="shared" si="58"/>
        <v>29377.447</v>
      </c>
      <c r="J157" s="21">
        <f t="shared" si="58"/>
        <v>31296.285000000003</v>
      </c>
      <c r="K157" s="21">
        <f t="shared" si="58"/>
        <v>33036.083999999995</v>
      </c>
      <c r="L157" s="21">
        <f t="shared" si="58"/>
        <v>35164.091</v>
      </c>
      <c r="M157" s="21">
        <f t="shared" si="58"/>
        <v>39883.607000000004</v>
      </c>
      <c r="N157" s="21">
        <f t="shared" si="58"/>
        <v>40138.786</v>
      </c>
      <c r="O157" s="21">
        <f t="shared" si="58"/>
        <v>39010.58</v>
      </c>
      <c r="P157" s="21">
        <f t="shared" si="58"/>
        <v>45810.896999999997</v>
      </c>
      <c r="Q157" s="21">
        <f t="shared" si="58"/>
        <v>45527.190999999992</v>
      </c>
      <c r="R157" s="21">
        <f t="shared" si="58"/>
        <v>45556.58</v>
      </c>
      <c r="S157" s="21">
        <f t="shared" si="58"/>
        <v>41634.36</v>
      </c>
      <c r="T157" s="21">
        <f t="shared" si="58"/>
        <v>48549.765000000007</v>
      </c>
      <c r="U157" s="21">
        <f t="shared" si="58"/>
        <v>51810.974000000002</v>
      </c>
      <c r="V157" s="21">
        <f t="shared" si="58"/>
        <v>52120.061000000002</v>
      </c>
      <c r="W157" s="21">
        <f t="shared" si="58"/>
        <v>49574.584999999999</v>
      </c>
    </row>
    <row r="158" spans="2:23" outlineLevel="1" x14ac:dyDescent="0.25">
      <c r="B158" s="29" t="s">
        <v>46</v>
      </c>
      <c r="C158" s="28">
        <f>IFERROR(C157/C139/1000,0)</f>
        <v>7.4483527759938468E-4</v>
      </c>
      <c r="D158" s="28">
        <f t="shared" ref="D158:W158" si="59">IFERROR(D157/D139/1000,0)</f>
        <v>8.4400068422183384E-4</v>
      </c>
      <c r="E158" s="28">
        <f t="shared" si="59"/>
        <v>1.0005882391721801E-3</v>
      </c>
      <c r="F158" s="28">
        <f t="shared" si="59"/>
        <v>1.1926458469794065E-3</v>
      </c>
      <c r="G158" s="28">
        <f t="shared" si="59"/>
        <v>1.2363358733477922E-3</v>
      </c>
      <c r="H158" s="28">
        <f t="shared" si="59"/>
        <v>9.0655883690628713E-4</v>
      </c>
      <c r="I158" s="28">
        <f t="shared" si="59"/>
        <v>8.8414019923725121E-4</v>
      </c>
      <c r="J158" s="28">
        <f t="shared" si="59"/>
        <v>1.2486316553533519E-3</v>
      </c>
      <c r="K158" s="28">
        <f t="shared" si="59"/>
        <v>1.0078382244411356E-3</v>
      </c>
      <c r="L158" s="28">
        <f t="shared" si="59"/>
        <v>1.161118504334801E-3</v>
      </c>
      <c r="M158" s="28">
        <f t="shared" si="59"/>
        <v>7.9325897796560121E-4</v>
      </c>
      <c r="N158" s="28">
        <f t="shared" si="59"/>
        <v>8.2937338067266885E-4</v>
      </c>
      <c r="O158" s="28">
        <f t="shared" si="59"/>
        <v>9.170437264157176E-4</v>
      </c>
      <c r="P158" s="28">
        <f t="shared" si="59"/>
        <v>8.364716390341627E-4</v>
      </c>
      <c r="Q158" s="28">
        <f t="shared" si="59"/>
        <v>7.7524784355371924E-4</v>
      </c>
      <c r="R158" s="28">
        <f t="shared" si="59"/>
        <v>6.8567692859349558E-4</v>
      </c>
      <c r="S158" s="28">
        <f t="shared" si="59"/>
        <v>6.1436232083455307E-4</v>
      </c>
      <c r="T158" s="28">
        <f t="shared" si="59"/>
        <v>5.7149458739991536E-4</v>
      </c>
      <c r="U158" s="28">
        <f t="shared" si="59"/>
        <v>5.4988351190350584E-4</v>
      </c>
      <c r="V158" s="28">
        <f t="shared" si="59"/>
        <v>5.2577314265723249E-4</v>
      </c>
      <c r="W158" s="28">
        <f t="shared" si="59"/>
        <v>5.3734852847517008E-4</v>
      </c>
    </row>
    <row r="159" spans="2:23" outlineLevel="1" x14ac:dyDescent="0.25"/>
    <row r="160" spans="2:23" outlineLevel="1" x14ac:dyDescent="0.25">
      <c r="B160" s="4" t="s">
        <v>23</v>
      </c>
      <c r="C160" s="12">
        <f t="shared" ref="C160:W160" si="60">IFERROR(C147/C157,0)</f>
        <v>0</v>
      </c>
      <c r="D160" s="12">
        <f t="shared" si="60"/>
        <v>0</v>
      </c>
      <c r="E160" s="12">
        <f t="shared" si="60"/>
        <v>0</v>
      </c>
      <c r="F160" s="12">
        <f t="shared" si="60"/>
        <v>0</v>
      </c>
      <c r="G160" s="12">
        <f t="shared" si="60"/>
        <v>0</v>
      </c>
      <c r="H160" s="12">
        <f t="shared" si="60"/>
        <v>0</v>
      </c>
      <c r="I160" s="12">
        <f t="shared" si="60"/>
        <v>0</v>
      </c>
      <c r="J160" s="12">
        <f t="shared" si="60"/>
        <v>0</v>
      </c>
      <c r="K160" s="12">
        <f t="shared" si="60"/>
        <v>0</v>
      </c>
      <c r="L160" s="12">
        <f t="shared" si="60"/>
        <v>0</v>
      </c>
      <c r="M160" s="12">
        <f t="shared" si="60"/>
        <v>0</v>
      </c>
      <c r="N160" s="12">
        <f t="shared" si="60"/>
        <v>0</v>
      </c>
      <c r="O160" s="12">
        <f t="shared" si="60"/>
        <v>0</v>
      </c>
      <c r="P160" s="12">
        <f t="shared" si="60"/>
        <v>0</v>
      </c>
      <c r="Q160" s="12">
        <f t="shared" si="60"/>
        <v>0</v>
      </c>
      <c r="R160" s="12">
        <f t="shared" si="60"/>
        <v>0</v>
      </c>
      <c r="S160" s="12">
        <f t="shared" si="60"/>
        <v>0</v>
      </c>
      <c r="T160" s="12">
        <f t="shared" si="60"/>
        <v>0</v>
      </c>
      <c r="U160" s="12">
        <f t="shared" si="60"/>
        <v>0</v>
      </c>
      <c r="V160" s="12">
        <f t="shared" si="60"/>
        <v>0</v>
      </c>
      <c r="W160" s="12">
        <f t="shared" si="60"/>
        <v>0</v>
      </c>
    </row>
    <row r="161" spans="1:28" outlineLevel="1" x14ac:dyDescent="0.25">
      <c r="B161" s="4" t="s">
        <v>24</v>
      </c>
      <c r="C161" s="12">
        <f t="shared" ref="C161:W161" si="61">IFERROR(C148/C157,0)</f>
        <v>0</v>
      </c>
      <c r="D161" s="12">
        <f t="shared" si="61"/>
        <v>0</v>
      </c>
      <c r="E161" s="12">
        <f t="shared" si="61"/>
        <v>0</v>
      </c>
      <c r="F161" s="12">
        <f t="shared" si="61"/>
        <v>0</v>
      </c>
      <c r="G161" s="12">
        <f t="shared" si="61"/>
        <v>0</v>
      </c>
      <c r="H161" s="12">
        <f t="shared" si="61"/>
        <v>0</v>
      </c>
      <c r="I161" s="12">
        <f t="shared" si="61"/>
        <v>0</v>
      </c>
      <c r="J161" s="12">
        <f t="shared" si="61"/>
        <v>0</v>
      </c>
      <c r="K161" s="12">
        <f t="shared" si="61"/>
        <v>0</v>
      </c>
      <c r="L161" s="12">
        <f t="shared" si="61"/>
        <v>0</v>
      </c>
      <c r="M161" s="12">
        <f t="shared" si="61"/>
        <v>0</v>
      </c>
      <c r="N161" s="12">
        <f t="shared" si="61"/>
        <v>0</v>
      </c>
      <c r="O161" s="12">
        <f t="shared" si="61"/>
        <v>0</v>
      </c>
      <c r="P161" s="12">
        <f t="shared" si="61"/>
        <v>0</v>
      </c>
      <c r="Q161" s="12">
        <f t="shared" si="61"/>
        <v>0</v>
      </c>
      <c r="R161" s="12">
        <f t="shared" si="61"/>
        <v>0</v>
      </c>
      <c r="S161" s="12">
        <f t="shared" si="61"/>
        <v>0</v>
      </c>
      <c r="T161" s="12">
        <f t="shared" si="61"/>
        <v>0</v>
      </c>
      <c r="U161" s="12">
        <f t="shared" si="61"/>
        <v>0</v>
      </c>
      <c r="V161" s="12">
        <f t="shared" si="61"/>
        <v>0</v>
      </c>
      <c r="W161" s="12">
        <f t="shared" si="61"/>
        <v>0</v>
      </c>
    </row>
    <row r="162" spans="1:28" outlineLevel="1" x14ac:dyDescent="0.25">
      <c r="B162" s="4" t="s">
        <v>21</v>
      </c>
      <c r="C162" s="12">
        <f t="shared" ref="C162:W162" si="62">IFERROR(C149/C157,0)</f>
        <v>1</v>
      </c>
      <c r="D162" s="12">
        <f t="shared" si="62"/>
        <v>1</v>
      </c>
      <c r="E162" s="12">
        <f t="shared" si="62"/>
        <v>1</v>
      </c>
      <c r="F162" s="12">
        <f t="shared" si="62"/>
        <v>1</v>
      </c>
      <c r="G162" s="12">
        <f t="shared" si="62"/>
        <v>1</v>
      </c>
      <c r="H162" s="12">
        <f t="shared" si="62"/>
        <v>1</v>
      </c>
      <c r="I162" s="12">
        <f t="shared" si="62"/>
        <v>1</v>
      </c>
      <c r="J162" s="12">
        <f t="shared" si="62"/>
        <v>1</v>
      </c>
      <c r="K162" s="12">
        <f t="shared" si="62"/>
        <v>1</v>
      </c>
      <c r="L162" s="12">
        <f t="shared" si="62"/>
        <v>1</v>
      </c>
      <c r="M162" s="12">
        <f t="shared" si="62"/>
        <v>1</v>
      </c>
      <c r="N162" s="12">
        <f t="shared" si="62"/>
        <v>1</v>
      </c>
      <c r="O162" s="12">
        <f t="shared" si="62"/>
        <v>1</v>
      </c>
      <c r="P162" s="12">
        <f t="shared" si="62"/>
        <v>1</v>
      </c>
      <c r="Q162" s="12">
        <f t="shared" si="62"/>
        <v>1</v>
      </c>
      <c r="R162" s="12">
        <f t="shared" si="62"/>
        <v>1</v>
      </c>
      <c r="S162" s="12">
        <f t="shared" si="62"/>
        <v>1</v>
      </c>
      <c r="T162" s="12">
        <f t="shared" si="62"/>
        <v>1</v>
      </c>
      <c r="U162" s="12">
        <f t="shared" si="62"/>
        <v>1</v>
      </c>
      <c r="V162" s="12">
        <f t="shared" si="62"/>
        <v>1</v>
      </c>
      <c r="W162" s="12">
        <f t="shared" si="62"/>
        <v>1</v>
      </c>
    </row>
    <row r="163" spans="1:28" outlineLevel="1" x14ac:dyDescent="0.25">
      <c r="B163" s="4" t="s">
        <v>26</v>
      </c>
      <c r="C163" s="12">
        <f t="shared" ref="C163:W163" si="63">IFERROR(C150/C157,0)</f>
        <v>0</v>
      </c>
      <c r="D163" s="12">
        <f t="shared" si="63"/>
        <v>0</v>
      </c>
      <c r="E163" s="12">
        <f t="shared" si="63"/>
        <v>0</v>
      </c>
      <c r="F163" s="12">
        <f t="shared" si="63"/>
        <v>0</v>
      </c>
      <c r="G163" s="12">
        <f t="shared" si="63"/>
        <v>0</v>
      </c>
      <c r="H163" s="12">
        <f t="shared" si="63"/>
        <v>0</v>
      </c>
      <c r="I163" s="12">
        <f t="shared" si="63"/>
        <v>0</v>
      </c>
      <c r="J163" s="12">
        <f t="shared" si="63"/>
        <v>0</v>
      </c>
      <c r="K163" s="12">
        <f t="shared" si="63"/>
        <v>0</v>
      </c>
      <c r="L163" s="12">
        <f t="shared" si="63"/>
        <v>0</v>
      </c>
      <c r="M163" s="12">
        <f t="shared" si="63"/>
        <v>0</v>
      </c>
      <c r="N163" s="12">
        <f t="shared" si="63"/>
        <v>0</v>
      </c>
      <c r="O163" s="12">
        <f t="shared" si="63"/>
        <v>0</v>
      </c>
      <c r="P163" s="12">
        <f t="shared" si="63"/>
        <v>0</v>
      </c>
      <c r="Q163" s="12">
        <f t="shared" si="63"/>
        <v>0</v>
      </c>
      <c r="R163" s="12">
        <f t="shared" si="63"/>
        <v>0</v>
      </c>
      <c r="S163" s="12">
        <f t="shared" si="63"/>
        <v>0</v>
      </c>
      <c r="T163" s="12">
        <f t="shared" si="63"/>
        <v>0</v>
      </c>
      <c r="U163" s="12">
        <f t="shared" si="63"/>
        <v>0</v>
      </c>
      <c r="V163" s="12">
        <f t="shared" si="63"/>
        <v>0</v>
      </c>
      <c r="W163" s="12">
        <f t="shared" si="63"/>
        <v>0</v>
      </c>
    </row>
    <row r="164" spans="1:28" outlineLevel="1" x14ac:dyDescent="0.25">
      <c r="B164" s="4" t="s">
        <v>25</v>
      </c>
      <c r="C164" s="12">
        <f t="shared" ref="C164:W164" si="64">IFERROR(C151/C157,0)</f>
        <v>0</v>
      </c>
      <c r="D164" s="12">
        <f t="shared" si="64"/>
        <v>0</v>
      </c>
      <c r="E164" s="12">
        <f t="shared" si="64"/>
        <v>0</v>
      </c>
      <c r="F164" s="12">
        <f t="shared" si="64"/>
        <v>0</v>
      </c>
      <c r="G164" s="12">
        <f t="shared" si="64"/>
        <v>0</v>
      </c>
      <c r="H164" s="12">
        <f t="shared" si="64"/>
        <v>0</v>
      </c>
      <c r="I164" s="12">
        <f t="shared" si="64"/>
        <v>0</v>
      </c>
      <c r="J164" s="12">
        <f t="shared" si="64"/>
        <v>0</v>
      </c>
      <c r="K164" s="12">
        <f t="shared" si="64"/>
        <v>0</v>
      </c>
      <c r="L164" s="12">
        <f t="shared" si="64"/>
        <v>0</v>
      </c>
      <c r="M164" s="12">
        <f t="shared" si="64"/>
        <v>0</v>
      </c>
      <c r="N164" s="12">
        <f t="shared" si="64"/>
        <v>0</v>
      </c>
      <c r="O164" s="12">
        <f t="shared" si="64"/>
        <v>0</v>
      </c>
      <c r="P164" s="12">
        <f t="shared" si="64"/>
        <v>0</v>
      </c>
      <c r="Q164" s="12">
        <f t="shared" si="64"/>
        <v>0</v>
      </c>
      <c r="R164" s="12">
        <f t="shared" si="64"/>
        <v>0</v>
      </c>
      <c r="S164" s="12">
        <f t="shared" si="64"/>
        <v>0</v>
      </c>
      <c r="T164" s="12">
        <f t="shared" si="64"/>
        <v>0</v>
      </c>
      <c r="U164" s="12">
        <f t="shared" si="64"/>
        <v>0</v>
      </c>
      <c r="V164" s="12">
        <f t="shared" si="64"/>
        <v>0</v>
      </c>
      <c r="W164" s="12">
        <f t="shared" si="64"/>
        <v>0</v>
      </c>
    </row>
    <row r="165" spans="1:28" outlineLevel="1" x14ac:dyDescent="0.25">
      <c r="B165" s="4" t="s">
        <v>0</v>
      </c>
      <c r="C165" s="12">
        <f t="shared" ref="C165:W165" si="65">IFERROR(C152/C157,0)</f>
        <v>0</v>
      </c>
      <c r="D165" s="12">
        <f t="shared" si="65"/>
        <v>0</v>
      </c>
      <c r="E165" s="12">
        <f t="shared" si="65"/>
        <v>0</v>
      </c>
      <c r="F165" s="12">
        <f t="shared" si="65"/>
        <v>0</v>
      </c>
      <c r="G165" s="12">
        <f t="shared" si="65"/>
        <v>0</v>
      </c>
      <c r="H165" s="12">
        <f t="shared" si="65"/>
        <v>0</v>
      </c>
      <c r="I165" s="12">
        <f t="shared" si="65"/>
        <v>0</v>
      </c>
      <c r="J165" s="12">
        <f t="shared" si="65"/>
        <v>0</v>
      </c>
      <c r="K165" s="12">
        <f t="shared" si="65"/>
        <v>0</v>
      </c>
      <c r="L165" s="12">
        <f t="shared" si="65"/>
        <v>0</v>
      </c>
      <c r="M165" s="12">
        <f t="shared" si="65"/>
        <v>0</v>
      </c>
      <c r="N165" s="12">
        <f t="shared" si="65"/>
        <v>0</v>
      </c>
      <c r="O165" s="12">
        <f t="shared" si="65"/>
        <v>0</v>
      </c>
      <c r="P165" s="12">
        <f t="shared" si="65"/>
        <v>0</v>
      </c>
      <c r="Q165" s="12">
        <f t="shared" si="65"/>
        <v>0</v>
      </c>
      <c r="R165" s="12">
        <f t="shared" si="65"/>
        <v>0</v>
      </c>
      <c r="S165" s="12">
        <f t="shared" si="65"/>
        <v>0</v>
      </c>
      <c r="T165" s="12">
        <f t="shared" si="65"/>
        <v>0</v>
      </c>
      <c r="U165" s="12">
        <f t="shared" si="65"/>
        <v>0</v>
      </c>
      <c r="V165" s="12">
        <f t="shared" si="65"/>
        <v>0</v>
      </c>
      <c r="W165" s="12">
        <f t="shared" si="65"/>
        <v>0</v>
      </c>
    </row>
    <row r="166" spans="1:28" outlineLevel="1" x14ac:dyDescent="0.25">
      <c r="B166" s="4" t="s">
        <v>27</v>
      </c>
      <c r="C166" s="12">
        <f t="shared" ref="C166:W166" si="66">IFERROR(C153/C157,0)</f>
        <v>0</v>
      </c>
      <c r="D166" s="12">
        <f t="shared" si="66"/>
        <v>0</v>
      </c>
      <c r="E166" s="12">
        <f t="shared" si="66"/>
        <v>0</v>
      </c>
      <c r="F166" s="12">
        <f t="shared" si="66"/>
        <v>0</v>
      </c>
      <c r="G166" s="12">
        <f t="shared" si="66"/>
        <v>0</v>
      </c>
      <c r="H166" s="12">
        <f t="shared" si="66"/>
        <v>0</v>
      </c>
      <c r="I166" s="12">
        <f t="shared" si="66"/>
        <v>0</v>
      </c>
      <c r="J166" s="12">
        <f t="shared" si="66"/>
        <v>0</v>
      </c>
      <c r="K166" s="12">
        <f t="shared" si="66"/>
        <v>0</v>
      </c>
      <c r="L166" s="12">
        <f t="shared" si="66"/>
        <v>0</v>
      </c>
      <c r="M166" s="12">
        <f t="shared" si="66"/>
        <v>0</v>
      </c>
      <c r="N166" s="12">
        <f t="shared" si="66"/>
        <v>0</v>
      </c>
      <c r="O166" s="12">
        <f t="shared" si="66"/>
        <v>0</v>
      </c>
      <c r="P166" s="12">
        <f t="shared" si="66"/>
        <v>0</v>
      </c>
      <c r="Q166" s="12">
        <f t="shared" si="66"/>
        <v>0</v>
      </c>
      <c r="R166" s="12">
        <f t="shared" si="66"/>
        <v>0</v>
      </c>
      <c r="S166" s="12">
        <f t="shared" si="66"/>
        <v>0</v>
      </c>
      <c r="T166" s="12">
        <f t="shared" si="66"/>
        <v>0</v>
      </c>
      <c r="U166" s="12">
        <f t="shared" si="66"/>
        <v>0</v>
      </c>
      <c r="V166" s="12">
        <f t="shared" si="66"/>
        <v>0</v>
      </c>
      <c r="W166" s="12">
        <f t="shared" si="66"/>
        <v>0</v>
      </c>
    </row>
    <row r="167" spans="1:28" outlineLevel="1" x14ac:dyDescent="0.25">
      <c r="B167" s="4" t="s">
        <v>28</v>
      </c>
      <c r="C167" s="12">
        <f t="shared" ref="C167:W167" si="67">IFERROR(C154/C157,0)</f>
        <v>0</v>
      </c>
      <c r="D167" s="12">
        <f t="shared" si="67"/>
        <v>0</v>
      </c>
      <c r="E167" s="12">
        <f t="shared" si="67"/>
        <v>0</v>
      </c>
      <c r="F167" s="12">
        <f t="shared" si="67"/>
        <v>0</v>
      </c>
      <c r="G167" s="12">
        <f t="shared" si="67"/>
        <v>0</v>
      </c>
      <c r="H167" s="12">
        <f t="shared" si="67"/>
        <v>0</v>
      </c>
      <c r="I167" s="12">
        <f t="shared" si="67"/>
        <v>0</v>
      </c>
      <c r="J167" s="12">
        <f t="shared" si="67"/>
        <v>0</v>
      </c>
      <c r="K167" s="12">
        <f t="shared" si="67"/>
        <v>0</v>
      </c>
      <c r="L167" s="12">
        <f t="shared" si="67"/>
        <v>0</v>
      </c>
      <c r="M167" s="12">
        <f t="shared" si="67"/>
        <v>0</v>
      </c>
      <c r="N167" s="12">
        <f t="shared" si="67"/>
        <v>0</v>
      </c>
      <c r="O167" s="12">
        <f t="shared" si="67"/>
        <v>0</v>
      </c>
      <c r="P167" s="12">
        <f t="shared" si="67"/>
        <v>0</v>
      </c>
      <c r="Q167" s="12">
        <f t="shared" si="67"/>
        <v>0</v>
      </c>
      <c r="R167" s="12">
        <f t="shared" si="67"/>
        <v>0</v>
      </c>
      <c r="S167" s="12">
        <f t="shared" si="67"/>
        <v>0</v>
      </c>
      <c r="T167" s="12">
        <f t="shared" si="67"/>
        <v>0</v>
      </c>
      <c r="U167" s="12">
        <f t="shared" si="67"/>
        <v>0</v>
      </c>
      <c r="V167" s="12">
        <f t="shared" si="67"/>
        <v>0</v>
      </c>
      <c r="W167" s="12">
        <f t="shared" si="67"/>
        <v>0</v>
      </c>
    </row>
    <row r="168" spans="1:28" outlineLevel="1" x14ac:dyDescent="0.25">
      <c r="B168" s="4" t="s">
        <v>22</v>
      </c>
      <c r="C168" s="12">
        <f t="shared" ref="C168:W168" si="68">IFERROR(C155/C157,0)</f>
        <v>0</v>
      </c>
      <c r="D168" s="12">
        <f t="shared" si="68"/>
        <v>0</v>
      </c>
      <c r="E168" s="12">
        <f t="shared" si="68"/>
        <v>0</v>
      </c>
      <c r="F168" s="12">
        <f t="shared" si="68"/>
        <v>0</v>
      </c>
      <c r="G168" s="12">
        <f t="shared" si="68"/>
        <v>0</v>
      </c>
      <c r="H168" s="12">
        <f t="shared" si="68"/>
        <v>0</v>
      </c>
      <c r="I168" s="12">
        <f t="shared" si="68"/>
        <v>0</v>
      </c>
      <c r="J168" s="12">
        <f t="shared" si="68"/>
        <v>0</v>
      </c>
      <c r="K168" s="12">
        <f t="shared" si="68"/>
        <v>0</v>
      </c>
      <c r="L168" s="12">
        <f t="shared" si="68"/>
        <v>0</v>
      </c>
      <c r="M168" s="12">
        <f t="shared" si="68"/>
        <v>0</v>
      </c>
      <c r="N168" s="12">
        <f t="shared" si="68"/>
        <v>0</v>
      </c>
      <c r="O168" s="12">
        <f t="shared" si="68"/>
        <v>0</v>
      </c>
      <c r="P168" s="12">
        <f t="shared" si="68"/>
        <v>0</v>
      </c>
      <c r="Q168" s="12">
        <f t="shared" si="68"/>
        <v>0</v>
      </c>
      <c r="R168" s="12">
        <f t="shared" si="68"/>
        <v>0</v>
      </c>
      <c r="S168" s="12">
        <f t="shared" si="68"/>
        <v>0</v>
      </c>
      <c r="T168" s="12">
        <f t="shared" si="68"/>
        <v>0</v>
      </c>
      <c r="U168" s="12">
        <f t="shared" si="68"/>
        <v>0</v>
      </c>
      <c r="V168" s="12">
        <f t="shared" si="68"/>
        <v>0</v>
      </c>
      <c r="W168" s="12">
        <f t="shared" si="68"/>
        <v>0</v>
      </c>
    </row>
    <row r="169" spans="1:28" outlineLevel="1" x14ac:dyDescent="0.25">
      <c r="B169" s="4" t="s">
        <v>1</v>
      </c>
      <c r="C169" s="12">
        <f t="shared" ref="C169:W169" si="69">IFERROR(C156/C157,0)</f>
        <v>0</v>
      </c>
      <c r="D169" s="12">
        <f t="shared" si="69"/>
        <v>0</v>
      </c>
      <c r="E169" s="12">
        <f t="shared" si="69"/>
        <v>0</v>
      </c>
      <c r="F169" s="12">
        <f t="shared" si="69"/>
        <v>0</v>
      </c>
      <c r="G169" s="12">
        <f t="shared" si="69"/>
        <v>0</v>
      </c>
      <c r="H169" s="12">
        <f t="shared" si="69"/>
        <v>0</v>
      </c>
      <c r="I169" s="12">
        <f t="shared" si="69"/>
        <v>0</v>
      </c>
      <c r="J169" s="12">
        <f t="shared" si="69"/>
        <v>0</v>
      </c>
      <c r="K169" s="12">
        <f t="shared" si="69"/>
        <v>0</v>
      </c>
      <c r="L169" s="12">
        <f t="shared" si="69"/>
        <v>0</v>
      </c>
      <c r="M169" s="12">
        <f t="shared" si="69"/>
        <v>0</v>
      </c>
      <c r="N169" s="12">
        <f t="shared" si="69"/>
        <v>0</v>
      </c>
      <c r="O169" s="12">
        <f t="shared" si="69"/>
        <v>0</v>
      </c>
      <c r="P169" s="12">
        <f t="shared" si="69"/>
        <v>0</v>
      </c>
      <c r="Q169" s="12">
        <f t="shared" si="69"/>
        <v>0</v>
      </c>
      <c r="R169" s="12">
        <f t="shared" si="69"/>
        <v>0</v>
      </c>
      <c r="S169" s="12">
        <f t="shared" si="69"/>
        <v>0</v>
      </c>
      <c r="T169" s="12">
        <f t="shared" si="69"/>
        <v>0</v>
      </c>
      <c r="U169" s="12">
        <f t="shared" si="69"/>
        <v>0</v>
      </c>
      <c r="V169" s="12">
        <f t="shared" si="69"/>
        <v>0</v>
      </c>
      <c r="W169" s="12">
        <f t="shared" si="69"/>
        <v>0</v>
      </c>
    </row>
    <row r="172" spans="1:28" s="37" customFormat="1" x14ac:dyDescent="0.25">
      <c r="A172" s="36" t="s">
        <v>4</v>
      </c>
      <c r="Z172" s="38"/>
    </row>
    <row r="173" spans="1:28" outlineLevel="1" x14ac:dyDescent="0.25">
      <c r="B173" s="22" t="s">
        <v>31</v>
      </c>
      <c r="C173" s="5">
        <f>C176*CAN!C177</f>
        <v>7080.896309152874</v>
      </c>
      <c r="D173" s="5">
        <f>D176*CAN!D177</f>
        <v>7005.8104258693511</v>
      </c>
      <c r="E173" s="5">
        <f>E176*CAN!E177</f>
        <v>9173.0544189736083</v>
      </c>
      <c r="F173" s="5">
        <f>F176*CAN!F177</f>
        <v>10770.057808774574</v>
      </c>
      <c r="G173" s="5">
        <f>G176*CAN!G177</f>
        <v>11386.809773648831</v>
      </c>
      <c r="H173" s="5">
        <f>H176*CAN!H177</f>
        <v>12075.561190658747</v>
      </c>
      <c r="I173" s="5">
        <f>I176*CAN!I177</f>
        <v>13754.4821468432</v>
      </c>
      <c r="J173" s="5">
        <f>J176*CAN!J177</f>
        <v>12979.587041576186</v>
      </c>
      <c r="K173" s="5">
        <f>K176*CAN!K177</f>
        <v>12196.452146054935</v>
      </c>
      <c r="L173" s="5">
        <f>L176*CAN!L177</f>
        <v>13217.199381541393</v>
      </c>
      <c r="M173" s="5">
        <f>M176*CAN!M177</f>
        <v>14055.32193002201</v>
      </c>
      <c r="N173" s="5">
        <f>N176*CAN!N177</f>
        <v>13953.68888845857</v>
      </c>
      <c r="O173" s="5">
        <f>O176*CAN!O177</f>
        <v>14901.664477407068</v>
      </c>
      <c r="P173" s="5">
        <f>P176*CAN!P177</f>
        <v>17881.931255181604</v>
      </c>
      <c r="Q173" s="5">
        <f>Q176*CAN!Q177</f>
        <v>18711.061728752233</v>
      </c>
      <c r="R173" s="5">
        <f>R176*CAN!R177</f>
        <v>19924.256337385181</v>
      </c>
      <c r="S173" s="5">
        <f>S176*CAN!S177</f>
        <v>20353.543451250043</v>
      </c>
      <c r="T173" s="5">
        <f>T176*CAN!T177</f>
        <v>21152.970905962367</v>
      </c>
      <c r="U173" s="5">
        <f>U176*CAN!U177</f>
        <v>18920.375062857045</v>
      </c>
      <c r="V173" s="5">
        <f>V176*CAN!V177</f>
        <v>19371.724409971481</v>
      </c>
      <c r="W173" s="5">
        <f>W176*CAN!W177</f>
        <v>18824.75477916895</v>
      </c>
      <c r="Z173" s="23"/>
      <c r="AB173"/>
    </row>
    <row r="174" spans="1:28" outlineLevel="1" x14ac:dyDescent="0.25">
      <c r="B174" s="8" t="s">
        <v>30</v>
      </c>
      <c r="C174" s="5">
        <f>INDEX('[4]Table 37'!C$26:C$28,MATCH($AB174,'[4]Table 37'!$B$26:$B$28,0))</f>
        <v>20.079000000000001</v>
      </c>
      <c r="D174" s="5">
        <f>INDEX('[4]Table 37'!D$26:D$28,MATCH($AB174,'[4]Table 37'!$B$26:$B$28,0))</f>
        <v>23.12</v>
      </c>
      <c r="E174" s="5">
        <f>INDEX('[4]Table 37'!E$26:E$28,MATCH($AB174,'[4]Table 37'!$B$26:$B$28,0))</f>
        <v>23.385999999999999</v>
      </c>
      <c r="F174" s="5">
        <f>INDEX('[4]Table 37'!F$26:F$28,MATCH($AB174,'[4]Table 37'!$B$26:$B$28,0))</f>
        <v>23.657</v>
      </c>
      <c r="G174" s="5">
        <f>INDEX('[4]Table 37'!G$26:G$28,MATCH($AB174,'[4]Table 37'!$B$26:$B$28,0))</f>
        <v>24.45</v>
      </c>
      <c r="H174" s="5">
        <f>INDEX('[4]Table 37'!H$26:H$28,MATCH($AB174,'[4]Table 37'!$B$26:$B$28,0))</f>
        <v>25.530999999999999</v>
      </c>
      <c r="I174" s="5">
        <f>INDEX('[4]Table 37'!I$26:I$28,MATCH($AB174,'[4]Table 37'!$B$26:$B$28,0))</f>
        <v>26.259</v>
      </c>
      <c r="J174" s="5">
        <f>INDEX('[4]Table 37'!J$26:J$28,MATCH($AB174,'[4]Table 37'!$B$26:$B$28,0))</f>
        <v>27.757000000000001</v>
      </c>
      <c r="K174" s="5">
        <f>INDEX('[4]Table 37'!K$26:K$28,MATCH($AB174,'[4]Table 37'!$B$26:$B$28,0))</f>
        <v>29.521000000000001</v>
      </c>
      <c r="L174" s="5">
        <f>INDEX('[4]Table 37'!L$26:L$28,MATCH($AB174,'[4]Table 37'!$B$26:$B$28,0))</f>
        <v>31.181999999999999</v>
      </c>
      <c r="M174" s="5">
        <f>INDEX('[4]Table 37'!M$26:M$28,MATCH($AB174,'[4]Table 37'!$B$26:$B$28,0))</f>
        <v>33.274000000000001</v>
      </c>
      <c r="N174" s="5">
        <f>INDEX('[4]Table 37'!N$26:N$28,MATCH($AB174,'[4]Table 37'!$B$26:$B$28,0))</f>
        <v>35.430999999999997</v>
      </c>
      <c r="O174" s="5">
        <f>INDEX('[4]Table 37'!O$26:O$28,MATCH($AB174,'[4]Table 37'!$B$26:$B$28,0))</f>
        <v>36.944000000000003</v>
      </c>
      <c r="P174" s="5">
        <f>INDEX('[4]Table 37'!P$26:P$28,MATCH($AB174,'[4]Table 37'!$B$26:$B$28,0))</f>
        <v>38.939</v>
      </c>
      <c r="Q174" s="5">
        <f>INDEX('[4]Table 37'!Q$26:Q$28,MATCH($AB174,'[4]Table 37'!$B$26:$B$28,0))</f>
        <v>40.932000000000002</v>
      </c>
      <c r="R174" s="5">
        <f>INDEX('[4]Table 37'!R$26:R$28,MATCH($AB174,'[4]Table 37'!$B$26:$B$28,0))</f>
        <v>41.984000000000002</v>
      </c>
      <c r="S174" s="5">
        <f>INDEX('[4]Table 37'!S$26:S$28,MATCH($AB174,'[4]Table 37'!$B$26:$B$28,0))</f>
        <v>41.871000000000002</v>
      </c>
      <c r="T174" s="5">
        <f>INDEX('[4]Table 37'!T$26:T$28,MATCH($AB174,'[4]Table 37'!$B$26:$B$28,0))</f>
        <v>42.36</v>
      </c>
      <c r="U174" s="5">
        <f>INDEX('[4]Table 37'!U$26:U$28,MATCH($AB174,'[4]Table 37'!$B$26:$B$28,0))</f>
        <v>42.710999999999999</v>
      </c>
      <c r="V174" s="5">
        <f>INDEX('[4]Table 37'!V$26:V$28,MATCH($AB174,'[4]Table 37'!$B$26:$B$28,0))</f>
        <v>43.137999999999998</v>
      </c>
      <c r="W174" s="5">
        <f>INDEX('[4]Table 37'!W$26:W$28,MATCH($AB174,'[4]Table 37'!$B$26:$B$28,0))</f>
        <v>43.457000000000001</v>
      </c>
      <c r="Z174" s="23" t="s">
        <v>32</v>
      </c>
      <c r="AB174" t="s">
        <v>4</v>
      </c>
    </row>
    <row r="175" spans="1:28" outlineLevel="1" x14ac:dyDescent="0.25">
      <c r="B175" s="8" t="s">
        <v>43</v>
      </c>
      <c r="C175" s="5">
        <f>INDEX('[4]Table 37'!C$38:C$40,MATCH($AB175,'[4]Table 37'!$B$38:$B$40,0))</f>
        <v>48988.783560999997</v>
      </c>
      <c r="D175" s="5">
        <f>INDEX('[4]Table 37'!D$38:D$40,MATCH($AB175,'[4]Table 37'!$B$38:$B$40,0))</f>
        <v>42094.082987000002</v>
      </c>
      <c r="E175" s="5">
        <f>INDEX('[4]Table 37'!E$38:E$40,MATCH($AB175,'[4]Table 37'!$B$38:$B$40,0))</f>
        <v>54488.960781000002</v>
      </c>
      <c r="F175" s="5">
        <f>INDEX('[4]Table 37'!F$38:F$40,MATCH($AB175,'[4]Table 37'!$B$38:$B$40,0))</f>
        <v>63242.476132999996</v>
      </c>
      <c r="G175" s="5">
        <f>INDEX('[4]Table 37'!G$38:G$40,MATCH($AB175,'[4]Table 37'!$B$38:$B$40,0))</f>
        <v>64695.444789000001</v>
      </c>
      <c r="H175" s="5">
        <f>INDEX('[4]Table 37'!H$38:H$40,MATCH($AB175,'[4]Table 37'!$B$38:$B$40,0))</f>
        <v>68550.056406000003</v>
      </c>
      <c r="I175" s="5">
        <f>INDEX('[4]Table 37'!I$38:I$40,MATCH($AB175,'[4]Table 37'!$B$38:$B$40,0))</f>
        <v>76051.258688999995</v>
      </c>
      <c r="J175" s="5">
        <f>INDEX('[4]Table 37'!J$38:J$40,MATCH($AB175,'[4]Table 37'!$B$38:$B$40,0))</f>
        <v>70197.301449999999</v>
      </c>
      <c r="K175" s="5">
        <f>INDEX('[4]Table 37'!K$38:K$40,MATCH($AB175,'[4]Table 37'!$B$38:$B$40,0))</f>
        <v>62189.787602999997</v>
      </c>
      <c r="L175" s="5">
        <f>INDEX('[4]Table 37'!L$38:L$40,MATCH($AB175,'[4]Table 37'!$B$38:$B$40,0))</f>
        <v>71513.405081000004</v>
      </c>
      <c r="M175" s="5">
        <f>INDEX('[4]Table 37'!M$38:M$40,MATCH($AB175,'[4]Table 37'!$B$38:$B$40,0))</f>
        <v>69240.010165999993</v>
      </c>
      <c r="N175" s="5">
        <f>INDEX('[4]Table 37'!N$38:N$40,MATCH($AB175,'[4]Table 37'!$B$38:$B$40,0))</f>
        <v>65707.439557000005</v>
      </c>
      <c r="O175" s="5">
        <f>INDEX('[4]Table 37'!O$38:O$40,MATCH($AB175,'[4]Table 37'!$B$38:$B$40,0))</f>
        <v>65538.987718000004</v>
      </c>
      <c r="P175" s="5">
        <f>INDEX('[4]Table 37'!P$38:P$40,MATCH($AB175,'[4]Table 37'!$B$38:$B$40,0))</f>
        <v>73150.226429000002</v>
      </c>
      <c r="Q175" s="5">
        <f>INDEX('[4]Table 37'!Q$38:Q$40,MATCH($AB175,'[4]Table 37'!$B$38:$B$40,0))</f>
        <v>69431.954717000001</v>
      </c>
      <c r="R175" s="5">
        <f>INDEX('[4]Table 37'!R$38:R$40,MATCH($AB175,'[4]Table 37'!$B$38:$B$40,0))</f>
        <v>66756.480783000006</v>
      </c>
      <c r="S175" s="5">
        <f>INDEX('[4]Table 37'!S$38:S$40,MATCH($AB175,'[4]Table 37'!$B$38:$B$40,0))</f>
        <v>60940.648459999997</v>
      </c>
      <c r="T175" s="5">
        <f>INDEX('[4]Table 37'!T$38:T$40,MATCH($AB175,'[4]Table 37'!$B$38:$B$40,0))</f>
        <v>66148.205316000007</v>
      </c>
      <c r="U175" s="5">
        <f>INDEX('[4]Table 37'!U$38:U$40,MATCH($AB175,'[4]Table 37'!$B$38:$B$40,0))</f>
        <v>69068.022442999994</v>
      </c>
      <c r="V175" s="5">
        <f>INDEX('[4]Table 37'!V$38:V$40,MATCH($AB175,'[4]Table 37'!$B$38:$B$40,0))</f>
        <v>68144.590737999999</v>
      </c>
      <c r="W175" s="5">
        <f>INDEX('[4]Table 37'!W$38:W$40,MATCH($AB175,'[4]Table 37'!$B$38:$B$40,0))</f>
        <v>65911.456946000006</v>
      </c>
      <c r="Z175" s="23" t="s">
        <v>32</v>
      </c>
      <c r="AB175" t="s">
        <v>4</v>
      </c>
    </row>
    <row r="176" spans="1:28" outlineLevel="1" x14ac:dyDescent="0.25">
      <c r="B176" s="8" t="s">
        <v>44</v>
      </c>
      <c r="C176" s="5">
        <f t="shared" ref="C176:W176" si="70">C174*C175/1000</f>
        <v>983.64578512131902</v>
      </c>
      <c r="D176" s="5">
        <f t="shared" si="70"/>
        <v>973.21519865944003</v>
      </c>
      <c r="E176" s="5">
        <f t="shared" si="70"/>
        <v>1274.278836824466</v>
      </c>
      <c r="F176" s="5">
        <f t="shared" si="70"/>
        <v>1496.1272578783808</v>
      </c>
      <c r="G176" s="5">
        <f t="shared" si="70"/>
        <v>1581.80362509105</v>
      </c>
      <c r="H176" s="5">
        <f t="shared" si="70"/>
        <v>1750.1514901015862</v>
      </c>
      <c r="I176" s="5">
        <f t="shared" si="70"/>
        <v>1997.0300019144508</v>
      </c>
      <c r="J176" s="5">
        <f t="shared" si="70"/>
        <v>1948.4664963476503</v>
      </c>
      <c r="K176" s="5">
        <f t="shared" si="70"/>
        <v>1835.904719828163</v>
      </c>
      <c r="L176" s="5">
        <f t="shared" si="70"/>
        <v>2229.9309972357419</v>
      </c>
      <c r="M176" s="5">
        <f t="shared" si="70"/>
        <v>2303.8920982634841</v>
      </c>
      <c r="N176" s="5">
        <f t="shared" si="70"/>
        <v>2328.0802909440667</v>
      </c>
      <c r="O176" s="5">
        <f t="shared" si="70"/>
        <v>2421.2723622537919</v>
      </c>
      <c r="P176" s="5">
        <f t="shared" si="70"/>
        <v>2848.3966669188308</v>
      </c>
      <c r="Q176" s="5">
        <f t="shared" si="70"/>
        <v>2841.9887704762446</v>
      </c>
      <c r="R176" s="5">
        <f t="shared" si="70"/>
        <v>2802.7040891934721</v>
      </c>
      <c r="S176" s="5">
        <f t="shared" si="70"/>
        <v>2551.6458916686602</v>
      </c>
      <c r="T176" s="5">
        <f t="shared" si="70"/>
        <v>2802.0379771857602</v>
      </c>
      <c r="U176" s="5">
        <f t="shared" si="70"/>
        <v>2949.9643065629725</v>
      </c>
      <c r="V176" s="5">
        <f t="shared" si="70"/>
        <v>2939.6213552558438</v>
      </c>
      <c r="W176" s="5">
        <f t="shared" si="70"/>
        <v>2864.3141845023224</v>
      </c>
    </row>
    <row r="177" spans="2:26" outlineLevel="1" x14ac:dyDescent="0.25">
      <c r="B177" s="8" t="s">
        <v>45</v>
      </c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2:26" outlineLevel="1" x14ac:dyDescent="0.25">
      <c r="B178" s="8" t="s">
        <v>47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2:26" outlineLevel="1" x14ac:dyDescent="0.25"/>
    <row r="180" spans="2:26" outlineLevel="1" x14ac:dyDescent="0.25">
      <c r="B180" s="9" t="s">
        <v>19</v>
      </c>
      <c r="C180" s="14"/>
    </row>
    <row r="181" spans="2:26" outlineLevel="1" x14ac:dyDescent="0.25">
      <c r="B181" s="4" t="s">
        <v>23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Z181" s="23"/>
    </row>
    <row r="182" spans="2:26" outlineLevel="1" x14ac:dyDescent="0.25">
      <c r="B182" s="4" t="s">
        <v>24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Z182" s="23"/>
    </row>
    <row r="183" spans="2:26" outlineLevel="1" x14ac:dyDescent="0.25">
      <c r="B183" s="4" t="s">
        <v>21</v>
      </c>
      <c r="C183" s="5">
        <f>'[4]Table 36'!C$48*1000</f>
        <v>15114.661999999998</v>
      </c>
      <c r="D183" s="5">
        <f>'[4]Table 36'!D$48*1000</f>
        <v>14831.381000000001</v>
      </c>
      <c r="E183" s="5">
        <f>'[4]Table 36'!E$48*1000</f>
        <v>19253.525000000001</v>
      </c>
      <c r="F183" s="5">
        <f>'[4]Table 36'!F$48*1000</f>
        <v>22410.685000000001</v>
      </c>
      <c r="G183" s="5">
        <f>'[4]Table 36'!G$48*1000</f>
        <v>23488.06</v>
      </c>
      <c r="H183" s="5">
        <f>'[4]Table 36'!H$48*1000</f>
        <v>25759.937000000002</v>
      </c>
      <c r="I183" s="5">
        <f>'[4]Table 36'!I$48*1000</f>
        <v>24651.518</v>
      </c>
      <c r="J183" s="5">
        <f>'[4]Table 36'!J$48*1000</f>
        <v>28208.729000000003</v>
      </c>
      <c r="K183" s="5">
        <f>'[4]Table 36'!K$48*1000</f>
        <v>27190.868999999999</v>
      </c>
      <c r="L183" s="5">
        <f>'[4]Table 36'!L$48*1000</f>
        <v>30481.528999999999</v>
      </c>
      <c r="M183" s="5">
        <f>'[4]Table 36'!M$48*1000</f>
        <v>31271.925999999999</v>
      </c>
      <c r="N183" s="5">
        <f>'[4]Table 36'!N$48*1000</f>
        <v>31190.083000000002</v>
      </c>
      <c r="O183" s="5">
        <f>'[4]Table 36'!O$48*1000</f>
        <v>32002.755999999998</v>
      </c>
      <c r="P183" s="5">
        <f>'[4]Table 36'!P$48*1000</f>
        <v>37135.458999999995</v>
      </c>
      <c r="Q183" s="5">
        <f>'[4]Table 36'!Q$48*1000</f>
        <v>36551.214999999997</v>
      </c>
      <c r="R183" s="5">
        <f>'[4]Table 36'!R$48*1000</f>
        <v>35541.455000000002</v>
      </c>
      <c r="S183" s="5">
        <f>'[4]Table 36'!S$48*1000</f>
        <v>31898.432000000001</v>
      </c>
      <c r="T183" s="5">
        <f>'[4]Table 36'!T$48*1000</f>
        <v>34534.950000000004</v>
      </c>
      <c r="U183" s="5">
        <f>'[4]Table 36'!U$48*1000</f>
        <v>35827.11</v>
      </c>
      <c r="V183" s="5">
        <f>'[4]Table 36'!V$48*1000</f>
        <v>35183.593000000001</v>
      </c>
      <c r="W183" s="5">
        <f>'[4]Table 36'!W$48*1000</f>
        <v>33766.654999999999</v>
      </c>
      <c r="Z183" s="23" t="s">
        <v>32</v>
      </c>
    </row>
    <row r="184" spans="2:26" outlineLevel="1" x14ac:dyDescent="0.25">
      <c r="B184" s="4" t="s">
        <v>26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Z184" s="23"/>
    </row>
    <row r="185" spans="2:26" outlineLevel="1" x14ac:dyDescent="0.25">
      <c r="B185" s="4" t="s">
        <v>25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Z185" s="23"/>
    </row>
    <row r="186" spans="2:26" outlineLevel="1" x14ac:dyDescent="0.25">
      <c r="B186" s="4" t="s">
        <v>0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Z186" s="23"/>
    </row>
    <row r="187" spans="2:26" outlineLevel="1" x14ac:dyDescent="0.25">
      <c r="B187" s="4" t="s">
        <v>27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Z187" s="23"/>
    </row>
    <row r="188" spans="2:26" outlineLevel="1" x14ac:dyDescent="0.25">
      <c r="B188" s="4" t="s">
        <v>28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Z188" s="23"/>
    </row>
    <row r="189" spans="2:26" outlineLevel="1" x14ac:dyDescent="0.25">
      <c r="B189" s="4" t="s">
        <v>22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Z189" s="23"/>
    </row>
    <row r="190" spans="2:26" outlineLevel="1" x14ac:dyDescent="0.25">
      <c r="B190" s="4" t="s">
        <v>1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Z190" s="23"/>
    </row>
    <row r="191" spans="2:26" outlineLevel="1" x14ac:dyDescent="0.25">
      <c r="B191" s="16" t="s">
        <v>13</v>
      </c>
      <c r="C191" s="21">
        <f t="shared" ref="C191:W191" si="71">SUM(C181:C190)</f>
        <v>15114.661999999998</v>
      </c>
      <c r="D191" s="21">
        <f t="shared" si="71"/>
        <v>14831.381000000001</v>
      </c>
      <c r="E191" s="21">
        <f t="shared" si="71"/>
        <v>19253.525000000001</v>
      </c>
      <c r="F191" s="21">
        <f t="shared" si="71"/>
        <v>22410.685000000001</v>
      </c>
      <c r="G191" s="21">
        <f t="shared" si="71"/>
        <v>23488.06</v>
      </c>
      <c r="H191" s="21">
        <f t="shared" si="71"/>
        <v>25759.937000000002</v>
      </c>
      <c r="I191" s="21">
        <f t="shared" si="71"/>
        <v>24651.518</v>
      </c>
      <c r="J191" s="21">
        <f t="shared" si="71"/>
        <v>28208.729000000003</v>
      </c>
      <c r="K191" s="21">
        <f t="shared" si="71"/>
        <v>27190.868999999999</v>
      </c>
      <c r="L191" s="21">
        <f t="shared" si="71"/>
        <v>30481.528999999999</v>
      </c>
      <c r="M191" s="21">
        <f t="shared" si="71"/>
        <v>31271.925999999999</v>
      </c>
      <c r="N191" s="21">
        <f t="shared" si="71"/>
        <v>31190.083000000002</v>
      </c>
      <c r="O191" s="21">
        <f t="shared" si="71"/>
        <v>32002.755999999998</v>
      </c>
      <c r="P191" s="21">
        <f t="shared" si="71"/>
        <v>37135.458999999995</v>
      </c>
      <c r="Q191" s="21">
        <f t="shared" si="71"/>
        <v>36551.214999999997</v>
      </c>
      <c r="R191" s="21">
        <f t="shared" si="71"/>
        <v>35541.455000000002</v>
      </c>
      <c r="S191" s="21">
        <f t="shared" si="71"/>
        <v>31898.432000000001</v>
      </c>
      <c r="T191" s="21">
        <f t="shared" si="71"/>
        <v>34534.950000000004</v>
      </c>
      <c r="U191" s="21">
        <f t="shared" si="71"/>
        <v>35827.11</v>
      </c>
      <c r="V191" s="21">
        <f t="shared" si="71"/>
        <v>35183.593000000001</v>
      </c>
      <c r="W191" s="21">
        <f t="shared" si="71"/>
        <v>33766.654999999999</v>
      </c>
    </row>
    <row r="192" spans="2:26" outlineLevel="1" x14ac:dyDescent="0.25">
      <c r="B192" s="29" t="s">
        <v>46</v>
      </c>
      <c r="C192" s="28">
        <f>IFERROR(C191/C173/1000,0)</f>
        <v>2.1345690347791928E-3</v>
      </c>
      <c r="D192" s="28">
        <f t="shared" ref="D192:W192" si="72">IFERROR(D191/D173/1000,0)</f>
        <v>2.1170114659731999E-3</v>
      </c>
      <c r="E192" s="28">
        <f t="shared" si="72"/>
        <v>2.0989219207264136E-3</v>
      </c>
      <c r="F192" s="28">
        <f t="shared" si="72"/>
        <v>2.080832377867237E-3</v>
      </c>
      <c r="G192" s="28">
        <f t="shared" si="72"/>
        <v>2.0627428109281044E-3</v>
      </c>
      <c r="H192" s="28">
        <f t="shared" si="72"/>
        <v>2.1332289732362117E-3</v>
      </c>
      <c r="I192" s="28">
        <f t="shared" si="72"/>
        <v>1.7922534441369561E-3</v>
      </c>
      <c r="J192" s="28">
        <f t="shared" si="72"/>
        <v>2.1733148296353235E-3</v>
      </c>
      <c r="K192" s="28">
        <f t="shared" si="72"/>
        <v>2.2294080831363043E-3</v>
      </c>
      <c r="L192" s="28">
        <f t="shared" si="72"/>
        <v>2.3062017996466986E-3</v>
      </c>
      <c r="M192" s="28">
        <f t="shared" si="72"/>
        <v>2.2249170923081827E-3</v>
      </c>
      <c r="N192" s="28">
        <f t="shared" si="72"/>
        <v>2.2352571602623351E-3</v>
      </c>
      <c r="O192" s="28">
        <f t="shared" si="72"/>
        <v>2.1475960654274888E-3</v>
      </c>
      <c r="P192" s="28">
        <f t="shared" si="72"/>
        <v>2.0767029282275844E-3</v>
      </c>
      <c r="Q192" s="28">
        <f t="shared" si="72"/>
        <v>1.9534548883366576E-3</v>
      </c>
      <c r="R192" s="28">
        <f t="shared" si="72"/>
        <v>1.7838284349570052E-3</v>
      </c>
      <c r="S192" s="28">
        <f t="shared" si="72"/>
        <v>1.5672176236242005E-3</v>
      </c>
      <c r="T192" s="28">
        <f t="shared" si="72"/>
        <v>1.6326288233236151E-3</v>
      </c>
      <c r="U192" s="28">
        <f t="shared" si="72"/>
        <v>1.8935729276494573E-3</v>
      </c>
      <c r="V192" s="28">
        <f t="shared" si="72"/>
        <v>1.8162344381633601E-3</v>
      </c>
      <c r="W192" s="28">
        <f t="shared" si="72"/>
        <v>1.7937367788379065E-3</v>
      </c>
    </row>
    <row r="193" spans="1:26" outlineLevel="1" x14ac:dyDescent="0.25"/>
    <row r="194" spans="1:26" outlineLevel="1" x14ac:dyDescent="0.25">
      <c r="B194" s="4" t="s">
        <v>23</v>
      </c>
      <c r="C194" s="12">
        <f t="shared" ref="C194:W194" si="73">IFERROR(C181/C191,0)</f>
        <v>0</v>
      </c>
      <c r="D194" s="12">
        <f t="shared" si="73"/>
        <v>0</v>
      </c>
      <c r="E194" s="12">
        <f t="shared" si="73"/>
        <v>0</v>
      </c>
      <c r="F194" s="12">
        <f t="shared" si="73"/>
        <v>0</v>
      </c>
      <c r="G194" s="12">
        <f t="shared" si="73"/>
        <v>0</v>
      </c>
      <c r="H194" s="12">
        <f t="shared" si="73"/>
        <v>0</v>
      </c>
      <c r="I194" s="12">
        <f t="shared" si="73"/>
        <v>0</v>
      </c>
      <c r="J194" s="12">
        <f t="shared" si="73"/>
        <v>0</v>
      </c>
      <c r="K194" s="12">
        <f t="shared" si="73"/>
        <v>0</v>
      </c>
      <c r="L194" s="12">
        <f t="shared" si="73"/>
        <v>0</v>
      </c>
      <c r="M194" s="12">
        <f t="shared" si="73"/>
        <v>0</v>
      </c>
      <c r="N194" s="12">
        <f t="shared" si="73"/>
        <v>0</v>
      </c>
      <c r="O194" s="12">
        <f t="shared" si="73"/>
        <v>0</v>
      </c>
      <c r="P194" s="12">
        <f t="shared" si="73"/>
        <v>0</v>
      </c>
      <c r="Q194" s="12">
        <f t="shared" si="73"/>
        <v>0</v>
      </c>
      <c r="R194" s="12">
        <f t="shared" si="73"/>
        <v>0</v>
      </c>
      <c r="S194" s="12">
        <f t="shared" si="73"/>
        <v>0</v>
      </c>
      <c r="T194" s="12">
        <f t="shared" si="73"/>
        <v>0</v>
      </c>
      <c r="U194" s="12">
        <f t="shared" si="73"/>
        <v>0</v>
      </c>
      <c r="V194" s="12">
        <f t="shared" si="73"/>
        <v>0</v>
      </c>
      <c r="W194" s="12">
        <f t="shared" si="73"/>
        <v>0</v>
      </c>
    </row>
    <row r="195" spans="1:26" outlineLevel="1" x14ac:dyDescent="0.25">
      <c r="B195" s="4" t="s">
        <v>24</v>
      </c>
      <c r="C195" s="12">
        <f t="shared" ref="C195:W195" si="74">IFERROR(C182/C191,0)</f>
        <v>0</v>
      </c>
      <c r="D195" s="12">
        <f t="shared" si="74"/>
        <v>0</v>
      </c>
      <c r="E195" s="12">
        <f t="shared" si="74"/>
        <v>0</v>
      </c>
      <c r="F195" s="12">
        <f t="shared" si="74"/>
        <v>0</v>
      </c>
      <c r="G195" s="12">
        <f t="shared" si="74"/>
        <v>0</v>
      </c>
      <c r="H195" s="12">
        <f t="shared" si="74"/>
        <v>0</v>
      </c>
      <c r="I195" s="12">
        <f t="shared" si="74"/>
        <v>0</v>
      </c>
      <c r="J195" s="12">
        <f t="shared" si="74"/>
        <v>0</v>
      </c>
      <c r="K195" s="12">
        <f t="shared" si="74"/>
        <v>0</v>
      </c>
      <c r="L195" s="12">
        <f t="shared" si="74"/>
        <v>0</v>
      </c>
      <c r="M195" s="12">
        <f t="shared" si="74"/>
        <v>0</v>
      </c>
      <c r="N195" s="12">
        <f t="shared" si="74"/>
        <v>0</v>
      </c>
      <c r="O195" s="12">
        <f t="shared" si="74"/>
        <v>0</v>
      </c>
      <c r="P195" s="12">
        <f t="shared" si="74"/>
        <v>0</v>
      </c>
      <c r="Q195" s="12">
        <f t="shared" si="74"/>
        <v>0</v>
      </c>
      <c r="R195" s="12">
        <f t="shared" si="74"/>
        <v>0</v>
      </c>
      <c r="S195" s="12">
        <f t="shared" si="74"/>
        <v>0</v>
      </c>
      <c r="T195" s="12">
        <f t="shared" si="74"/>
        <v>0</v>
      </c>
      <c r="U195" s="12">
        <f t="shared" si="74"/>
        <v>0</v>
      </c>
      <c r="V195" s="12">
        <f t="shared" si="74"/>
        <v>0</v>
      </c>
      <c r="W195" s="12">
        <f t="shared" si="74"/>
        <v>0</v>
      </c>
    </row>
    <row r="196" spans="1:26" outlineLevel="1" x14ac:dyDescent="0.25">
      <c r="B196" s="4" t="s">
        <v>21</v>
      </c>
      <c r="C196" s="12">
        <f t="shared" ref="C196:W196" si="75">IFERROR(C183/C191,0)</f>
        <v>1</v>
      </c>
      <c r="D196" s="12">
        <f t="shared" si="75"/>
        <v>1</v>
      </c>
      <c r="E196" s="12">
        <f t="shared" si="75"/>
        <v>1</v>
      </c>
      <c r="F196" s="12">
        <f t="shared" si="75"/>
        <v>1</v>
      </c>
      <c r="G196" s="12">
        <f t="shared" si="75"/>
        <v>1</v>
      </c>
      <c r="H196" s="12">
        <f t="shared" si="75"/>
        <v>1</v>
      </c>
      <c r="I196" s="12">
        <f t="shared" si="75"/>
        <v>1</v>
      </c>
      <c r="J196" s="12">
        <f t="shared" si="75"/>
        <v>1</v>
      </c>
      <c r="K196" s="12">
        <f t="shared" si="75"/>
        <v>1</v>
      </c>
      <c r="L196" s="12">
        <f t="shared" si="75"/>
        <v>1</v>
      </c>
      <c r="M196" s="12">
        <f t="shared" si="75"/>
        <v>1</v>
      </c>
      <c r="N196" s="12">
        <f t="shared" si="75"/>
        <v>1</v>
      </c>
      <c r="O196" s="12">
        <f t="shared" si="75"/>
        <v>1</v>
      </c>
      <c r="P196" s="12">
        <f t="shared" si="75"/>
        <v>1</v>
      </c>
      <c r="Q196" s="12">
        <f t="shared" si="75"/>
        <v>1</v>
      </c>
      <c r="R196" s="12">
        <f t="shared" si="75"/>
        <v>1</v>
      </c>
      <c r="S196" s="12">
        <f t="shared" si="75"/>
        <v>1</v>
      </c>
      <c r="T196" s="12">
        <f t="shared" si="75"/>
        <v>1</v>
      </c>
      <c r="U196" s="12">
        <f t="shared" si="75"/>
        <v>1</v>
      </c>
      <c r="V196" s="12">
        <f t="shared" si="75"/>
        <v>1</v>
      </c>
      <c r="W196" s="12">
        <f t="shared" si="75"/>
        <v>1</v>
      </c>
    </row>
    <row r="197" spans="1:26" outlineLevel="1" x14ac:dyDescent="0.25">
      <c r="B197" s="4" t="s">
        <v>26</v>
      </c>
      <c r="C197" s="12">
        <f t="shared" ref="C197:W197" si="76">IFERROR(C184/C191,0)</f>
        <v>0</v>
      </c>
      <c r="D197" s="12">
        <f t="shared" si="76"/>
        <v>0</v>
      </c>
      <c r="E197" s="12">
        <f t="shared" si="76"/>
        <v>0</v>
      </c>
      <c r="F197" s="12">
        <f t="shared" si="76"/>
        <v>0</v>
      </c>
      <c r="G197" s="12">
        <f t="shared" si="76"/>
        <v>0</v>
      </c>
      <c r="H197" s="12">
        <f t="shared" si="76"/>
        <v>0</v>
      </c>
      <c r="I197" s="12">
        <f t="shared" si="76"/>
        <v>0</v>
      </c>
      <c r="J197" s="12">
        <f t="shared" si="76"/>
        <v>0</v>
      </c>
      <c r="K197" s="12">
        <f t="shared" si="76"/>
        <v>0</v>
      </c>
      <c r="L197" s="12">
        <f t="shared" si="76"/>
        <v>0</v>
      </c>
      <c r="M197" s="12">
        <f t="shared" si="76"/>
        <v>0</v>
      </c>
      <c r="N197" s="12">
        <f t="shared" si="76"/>
        <v>0</v>
      </c>
      <c r="O197" s="12">
        <f t="shared" si="76"/>
        <v>0</v>
      </c>
      <c r="P197" s="12">
        <f t="shared" si="76"/>
        <v>0</v>
      </c>
      <c r="Q197" s="12">
        <f t="shared" si="76"/>
        <v>0</v>
      </c>
      <c r="R197" s="12">
        <f t="shared" si="76"/>
        <v>0</v>
      </c>
      <c r="S197" s="12">
        <f t="shared" si="76"/>
        <v>0</v>
      </c>
      <c r="T197" s="12">
        <f t="shared" si="76"/>
        <v>0</v>
      </c>
      <c r="U197" s="12">
        <f t="shared" si="76"/>
        <v>0</v>
      </c>
      <c r="V197" s="12">
        <f t="shared" si="76"/>
        <v>0</v>
      </c>
      <c r="W197" s="12">
        <f t="shared" si="76"/>
        <v>0</v>
      </c>
    </row>
    <row r="198" spans="1:26" outlineLevel="1" x14ac:dyDescent="0.25">
      <c r="B198" s="4" t="s">
        <v>25</v>
      </c>
      <c r="C198" s="12">
        <f t="shared" ref="C198:W198" si="77">IFERROR(C185/C191,0)</f>
        <v>0</v>
      </c>
      <c r="D198" s="12">
        <f t="shared" si="77"/>
        <v>0</v>
      </c>
      <c r="E198" s="12">
        <f t="shared" si="77"/>
        <v>0</v>
      </c>
      <c r="F198" s="12">
        <f t="shared" si="77"/>
        <v>0</v>
      </c>
      <c r="G198" s="12">
        <f t="shared" si="77"/>
        <v>0</v>
      </c>
      <c r="H198" s="12">
        <f t="shared" si="77"/>
        <v>0</v>
      </c>
      <c r="I198" s="12">
        <f t="shared" si="77"/>
        <v>0</v>
      </c>
      <c r="J198" s="12">
        <f t="shared" si="77"/>
        <v>0</v>
      </c>
      <c r="K198" s="12">
        <f t="shared" si="77"/>
        <v>0</v>
      </c>
      <c r="L198" s="12">
        <f t="shared" si="77"/>
        <v>0</v>
      </c>
      <c r="M198" s="12">
        <f t="shared" si="77"/>
        <v>0</v>
      </c>
      <c r="N198" s="12">
        <f t="shared" si="77"/>
        <v>0</v>
      </c>
      <c r="O198" s="12">
        <f t="shared" si="77"/>
        <v>0</v>
      </c>
      <c r="P198" s="12">
        <f t="shared" si="77"/>
        <v>0</v>
      </c>
      <c r="Q198" s="12">
        <f t="shared" si="77"/>
        <v>0</v>
      </c>
      <c r="R198" s="12">
        <f t="shared" si="77"/>
        <v>0</v>
      </c>
      <c r="S198" s="12">
        <f t="shared" si="77"/>
        <v>0</v>
      </c>
      <c r="T198" s="12">
        <f t="shared" si="77"/>
        <v>0</v>
      </c>
      <c r="U198" s="12">
        <f t="shared" si="77"/>
        <v>0</v>
      </c>
      <c r="V198" s="12">
        <f t="shared" si="77"/>
        <v>0</v>
      </c>
      <c r="W198" s="12">
        <f t="shared" si="77"/>
        <v>0</v>
      </c>
    </row>
    <row r="199" spans="1:26" outlineLevel="1" x14ac:dyDescent="0.25">
      <c r="B199" s="4" t="s">
        <v>0</v>
      </c>
      <c r="C199" s="12">
        <f t="shared" ref="C199:W199" si="78">IFERROR(C186/C191,0)</f>
        <v>0</v>
      </c>
      <c r="D199" s="12">
        <f t="shared" si="78"/>
        <v>0</v>
      </c>
      <c r="E199" s="12">
        <f t="shared" si="78"/>
        <v>0</v>
      </c>
      <c r="F199" s="12">
        <f t="shared" si="78"/>
        <v>0</v>
      </c>
      <c r="G199" s="12">
        <f t="shared" si="78"/>
        <v>0</v>
      </c>
      <c r="H199" s="12">
        <f t="shared" si="78"/>
        <v>0</v>
      </c>
      <c r="I199" s="12">
        <f t="shared" si="78"/>
        <v>0</v>
      </c>
      <c r="J199" s="12">
        <f t="shared" si="78"/>
        <v>0</v>
      </c>
      <c r="K199" s="12">
        <f t="shared" si="78"/>
        <v>0</v>
      </c>
      <c r="L199" s="12">
        <f t="shared" si="78"/>
        <v>0</v>
      </c>
      <c r="M199" s="12">
        <f t="shared" si="78"/>
        <v>0</v>
      </c>
      <c r="N199" s="12">
        <f t="shared" si="78"/>
        <v>0</v>
      </c>
      <c r="O199" s="12">
        <f t="shared" si="78"/>
        <v>0</v>
      </c>
      <c r="P199" s="12">
        <f t="shared" si="78"/>
        <v>0</v>
      </c>
      <c r="Q199" s="12">
        <f t="shared" si="78"/>
        <v>0</v>
      </c>
      <c r="R199" s="12">
        <f t="shared" si="78"/>
        <v>0</v>
      </c>
      <c r="S199" s="12">
        <f t="shared" si="78"/>
        <v>0</v>
      </c>
      <c r="T199" s="12">
        <f t="shared" si="78"/>
        <v>0</v>
      </c>
      <c r="U199" s="12">
        <f t="shared" si="78"/>
        <v>0</v>
      </c>
      <c r="V199" s="12">
        <f t="shared" si="78"/>
        <v>0</v>
      </c>
      <c r="W199" s="12">
        <f t="shared" si="78"/>
        <v>0</v>
      </c>
    </row>
    <row r="200" spans="1:26" outlineLevel="1" x14ac:dyDescent="0.25">
      <c r="B200" s="4" t="s">
        <v>27</v>
      </c>
      <c r="C200" s="12">
        <f t="shared" ref="C200:W200" si="79">IFERROR(C187/C191,0)</f>
        <v>0</v>
      </c>
      <c r="D200" s="12">
        <f t="shared" si="79"/>
        <v>0</v>
      </c>
      <c r="E200" s="12">
        <f t="shared" si="79"/>
        <v>0</v>
      </c>
      <c r="F200" s="12">
        <f t="shared" si="79"/>
        <v>0</v>
      </c>
      <c r="G200" s="12">
        <f t="shared" si="79"/>
        <v>0</v>
      </c>
      <c r="H200" s="12">
        <f t="shared" si="79"/>
        <v>0</v>
      </c>
      <c r="I200" s="12">
        <f t="shared" si="79"/>
        <v>0</v>
      </c>
      <c r="J200" s="12">
        <f t="shared" si="79"/>
        <v>0</v>
      </c>
      <c r="K200" s="12">
        <f t="shared" si="79"/>
        <v>0</v>
      </c>
      <c r="L200" s="12">
        <f t="shared" si="79"/>
        <v>0</v>
      </c>
      <c r="M200" s="12">
        <f t="shared" si="79"/>
        <v>0</v>
      </c>
      <c r="N200" s="12">
        <f t="shared" si="79"/>
        <v>0</v>
      </c>
      <c r="O200" s="12">
        <f t="shared" si="79"/>
        <v>0</v>
      </c>
      <c r="P200" s="12">
        <f t="shared" si="79"/>
        <v>0</v>
      </c>
      <c r="Q200" s="12">
        <f t="shared" si="79"/>
        <v>0</v>
      </c>
      <c r="R200" s="12">
        <f t="shared" si="79"/>
        <v>0</v>
      </c>
      <c r="S200" s="12">
        <f t="shared" si="79"/>
        <v>0</v>
      </c>
      <c r="T200" s="12">
        <f t="shared" si="79"/>
        <v>0</v>
      </c>
      <c r="U200" s="12">
        <f t="shared" si="79"/>
        <v>0</v>
      </c>
      <c r="V200" s="12">
        <f t="shared" si="79"/>
        <v>0</v>
      </c>
      <c r="W200" s="12">
        <f t="shared" si="79"/>
        <v>0</v>
      </c>
    </row>
    <row r="201" spans="1:26" outlineLevel="1" x14ac:dyDescent="0.25">
      <c r="B201" s="4" t="s">
        <v>28</v>
      </c>
      <c r="C201" s="12">
        <f t="shared" ref="C201:W201" si="80">IFERROR(C188/C191,0)</f>
        <v>0</v>
      </c>
      <c r="D201" s="12">
        <f t="shared" si="80"/>
        <v>0</v>
      </c>
      <c r="E201" s="12">
        <f t="shared" si="80"/>
        <v>0</v>
      </c>
      <c r="F201" s="12">
        <f t="shared" si="80"/>
        <v>0</v>
      </c>
      <c r="G201" s="12">
        <f t="shared" si="80"/>
        <v>0</v>
      </c>
      <c r="H201" s="12">
        <f t="shared" si="80"/>
        <v>0</v>
      </c>
      <c r="I201" s="12">
        <f t="shared" si="80"/>
        <v>0</v>
      </c>
      <c r="J201" s="12">
        <f t="shared" si="80"/>
        <v>0</v>
      </c>
      <c r="K201" s="12">
        <f t="shared" si="80"/>
        <v>0</v>
      </c>
      <c r="L201" s="12">
        <f t="shared" si="80"/>
        <v>0</v>
      </c>
      <c r="M201" s="12">
        <f t="shared" si="80"/>
        <v>0</v>
      </c>
      <c r="N201" s="12">
        <f t="shared" si="80"/>
        <v>0</v>
      </c>
      <c r="O201" s="12">
        <f t="shared" si="80"/>
        <v>0</v>
      </c>
      <c r="P201" s="12">
        <f t="shared" si="80"/>
        <v>0</v>
      </c>
      <c r="Q201" s="12">
        <f t="shared" si="80"/>
        <v>0</v>
      </c>
      <c r="R201" s="12">
        <f t="shared" si="80"/>
        <v>0</v>
      </c>
      <c r="S201" s="12">
        <f t="shared" si="80"/>
        <v>0</v>
      </c>
      <c r="T201" s="12">
        <f t="shared" si="80"/>
        <v>0</v>
      </c>
      <c r="U201" s="12">
        <f t="shared" si="80"/>
        <v>0</v>
      </c>
      <c r="V201" s="12">
        <f t="shared" si="80"/>
        <v>0</v>
      </c>
      <c r="W201" s="12">
        <f t="shared" si="80"/>
        <v>0</v>
      </c>
    </row>
    <row r="202" spans="1:26" outlineLevel="1" x14ac:dyDescent="0.25">
      <c r="B202" s="4" t="s">
        <v>22</v>
      </c>
      <c r="C202" s="12">
        <f t="shared" ref="C202:W202" si="81">IFERROR(C189/C191,0)</f>
        <v>0</v>
      </c>
      <c r="D202" s="12">
        <f t="shared" si="81"/>
        <v>0</v>
      </c>
      <c r="E202" s="12">
        <f t="shared" si="81"/>
        <v>0</v>
      </c>
      <c r="F202" s="12">
        <f t="shared" si="81"/>
        <v>0</v>
      </c>
      <c r="G202" s="12">
        <f t="shared" si="81"/>
        <v>0</v>
      </c>
      <c r="H202" s="12">
        <f t="shared" si="81"/>
        <v>0</v>
      </c>
      <c r="I202" s="12">
        <f t="shared" si="81"/>
        <v>0</v>
      </c>
      <c r="J202" s="12">
        <f t="shared" si="81"/>
        <v>0</v>
      </c>
      <c r="K202" s="12">
        <f t="shared" si="81"/>
        <v>0</v>
      </c>
      <c r="L202" s="12">
        <f t="shared" si="81"/>
        <v>0</v>
      </c>
      <c r="M202" s="12">
        <f t="shared" si="81"/>
        <v>0</v>
      </c>
      <c r="N202" s="12">
        <f t="shared" si="81"/>
        <v>0</v>
      </c>
      <c r="O202" s="12">
        <f t="shared" si="81"/>
        <v>0</v>
      </c>
      <c r="P202" s="12">
        <f t="shared" si="81"/>
        <v>0</v>
      </c>
      <c r="Q202" s="12">
        <f t="shared" si="81"/>
        <v>0</v>
      </c>
      <c r="R202" s="12">
        <f t="shared" si="81"/>
        <v>0</v>
      </c>
      <c r="S202" s="12">
        <f t="shared" si="81"/>
        <v>0</v>
      </c>
      <c r="T202" s="12">
        <f t="shared" si="81"/>
        <v>0</v>
      </c>
      <c r="U202" s="12">
        <f t="shared" si="81"/>
        <v>0</v>
      </c>
      <c r="V202" s="12">
        <f t="shared" si="81"/>
        <v>0</v>
      </c>
      <c r="W202" s="12">
        <f t="shared" si="81"/>
        <v>0</v>
      </c>
    </row>
    <row r="203" spans="1:26" outlineLevel="1" x14ac:dyDescent="0.25">
      <c r="B203" s="4" t="s">
        <v>1</v>
      </c>
      <c r="C203" s="12">
        <f t="shared" ref="C203:W203" si="82">IFERROR(C190/C191,0)</f>
        <v>0</v>
      </c>
      <c r="D203" s="12">
        <f t="shared" si="82"/>
        <v>0</v>
      </c>
      <c r="E203" s="12">
        <f t="shared" si="82"/>
        <v>0</v>
      </c>
      <c r="F203" s="12">
        <f t="shared" si="82"/>
        <v>0</v>
      </c>
      <c r="G203" s="12">
        <f t="shared" si="82"/>
        <v>0</v>
      </c>
      <c r="H203" s="12">
        <f t="shared" si="82"/>
        <v>0</v>
      </c>
      <c r="I203" s="12">
        <f t="shared" si="82"/>
        <v>0</v>
      </c>
      <c r="J203" s="12">
        <f t="shared" si="82"/>
        <v>0</v>
      </c>
      <c r="K203" s="12">
        <f t="shared" si="82"/>
        <v>0</v>
      </c>
      <c r="L203" s="12">
        <f t="shared" si="82"/>
        <v>0</v>
      </c>
      <c r="M203" s="12">
        <f t="shared" si="82"/>
        <v>0</v>
      </c>
      <c r="N203" s="12">
        <f t="shared" si="82"/>
        <v>0</v>
      </c>
      <c r="O203" s="12">
        <f t="shared" si="82"/>
        <v>0</v>
      </c>
      <c r="P203" s="12">
        <f t="shared" si="82"/>
        <v>0</v>
      </c>
      <c r="Q203" s="12">
        <f t="shared" si="82"/>
        <v>0</v>
      </c>
      <c r="R203" s="12">
        <f t="shared" si="82"/>
        <v>0</v>
      </c>
      <c r="S203" s="12">
        <f t="shared" si="82"/>
        <v>0</v>
      </c>
      <c r="T203" s="12">
        <f t="shared" si="82"/>
        <v>0</v>
      </c>
      <c r="U203" s="12">
        <f t="shared" si="82"/>
        <v>0</v>
      </c>
      <c r="V203" s="12">
        <f t="shared" si="82"/>
        <v>0</v>
      </c>
      <c r="W203" s="12">
        <f t="shared" si="82"/>
        <v>0</v>
      </c>
    </row>
    <row r="206" spans="1:26" s="37" customFormat="1" x14ac:dyDescent="0.25">
      <c r="A206" s="36" t="s">
        <v>55</v>
      </c>
      <c r="Z206" s="38"/>
    </row>
    <row r="207" spans="1:26" outlineLevel="1" x14ac:dyDescent="0.25">
      <c r="B207" s="9" t="s">
        <v>5</v>
      </c>
      <c r="C207" s="14"/>
    </row>
    <row r="208" spans="1:26" outlineLevel="1" x14ac:dyDescent="0.25">
      <c r="B208" s="16" t="s">
        <v>8</v>
      </c>
    </row>
    <row r="209" spans="2:28" outlineLevel="1" x14ac:dyDescent="0.25">
      <c r="B209" s="10" t="s">
        <v>10</v>
      </c>
      <c r="C209" s="5">
        <f>C$214*CAN!C215</f>
        <v>19996.598012816736</v>
      </c>
      <c r="D209" s="5">
        <f>D$214*CAN!D215</f>
        <v>15009.450162611727</v>
      </c>
      <c r="E209" s="5">
        <f>E$214*CAN!E215</f>
        <v>13094.998639928963</v>
      </c>
      <c r="F209" s="5">
        <f>F$214*CAN!F215</f>
        <v>9974.5388061056874</v>
      </c>
      <c r="G209" s="5">
        <f>G$214*CAN!G215</f>
        <v>9314.0317628002285</v>
      </c>
      <c r="H209" s="5">
        <f>H$214*CAN!H215</f>
        <v>21950.508319916971</v>
      </c>
      <c r="I209" s="5">
        <f>I$214*CAN!I215</f>
        <v>19472.654256799524</v>
      </c>
      <c r="J209" s="5">
        <f>J$214*CAN!J215</f>
        <v>12084.878420132318</v>
      </c>
      <c r="K209" s="5">
        <f>K$214*CAN!K215</f>
        <v>20582.701490749325</v>
      </c>
      <c r="L209" s="5">
        <f>L$214*CAN!L215</f>
        <v>17067.470846968426</v>
      </c>
      <c r="M209" s="5">
        <f>M$214*CAN!M215</f>
        <v>36222.844605559912</v>
      </c>
      <c r="N209" s="5">
        <f>N$214*CAN!N215</f>
        <v>34442.831828718496</v>
      </c>
      <c r="O209" s="5">
        <f>O$214*CAN!O215</f>
        <v>27637.833778007178</v>
      </c>
      <c r="P209" s="5">
        <f>P$214*CAN!P215</f>
        <v>36884.895092805331</v>
      </c>
      <c r="Q209" s="5">
        <f>Q$214*CAN!Q215</f>
        <v>40014.920392403161</v>
      </c>
      <c r="R209" s="5">
        <f>R$214*CAN!R215</f>
        <v>46516.042439253797</v>
      </c>
      <c r="S209" s="5">
        <f>S$214*CAN!S215</f>
        <v>47414.870378953055</v>
      </c>
      <c r="T209" s="5">
        <f>T$214*CAN!T215</f>
        <v>63799.30348194237</v>
      </c>
      <c r="U209" s="5">
        <f>U$214*CAN!U215</f>
        <v>75301.351681864573</v>
      </c>
      <c r="V209" s="5">
        <f>V$214*CAN!V215</f>
        <v>79758.597722094244</v>
      </c>
      <c r="W209" s="5">
        <f>W$214*CAN!W215</f>
        <v>73433.030201981775</v>
      </c>
      <c r="Z209" s="23"/>
    </row>
    <row r="210" spans="2:28" outlineLevel="1" x14ac:dyDescent="0.25">
      <c r="B210" s="17" t="s">
        <v>9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2:28" outlineLevel="1" x14ac:dyDescent="0.25">
      <c r="B211" s="10" t="s">
        <v>11</v>
      </c>
      <c r="C211" s="5">
        <f>C212/Inputs!D$7</f>
        <v>96.011832151563212</v>
      </c>
      <c r="D211" s="5">
        <f>D212/Inputs!E$7</f>
        <v>72.121807921437096</v>
      </c>
      <c r="E211" s="5">
        <f>E212/Inputs!F$7</f>
        <v>65.801001214695205</v>
      </c>
      <c r="F211" s="5">
        <f>F212/Inputs!G$7</f>
        <v>44.931166166352284</v>
      </c>
      <c r="G211" s="5">
        <f>G212/Inputs!H$7</f>
        <v>39.048367310263323</v>
      </c>
      <c r="H211" s="5">
        <f>H212/Inputs!I$7</f>
        <v>92.158848263799982</v>
      </c>
      <c r="I211" s="5">
        <f>I212/Inputs!J$7</f>
        <v>80.132079594007067</v>
      </c>
      <c r="J211" s="5">
        <f>J212/Inputs!K$7</f>
        <v>48.934846303686292</v>
      </c>
      <c r="K211" s="5">
        <f>K212/Inputs!L$7</f>
        <v>95.277756836315547</v>
      </c>
      <c r="L211" s="5">
        <f>L212/Inputs!M$7</f>
        <v>80.453672114787167</v>
      </c>
      <c r="M211" s="5">
        <f>M212/Inputs!N$7</f>
        <v>148.98278493532294</v>
      </c>
      <c r="N211" s="5">
        <f>N212/Inputs!O$7</f>
        <v>137.3825760724755</v>
      </c>
      <c r="O211" s="5">
        <f>O212/Inputs!P$7</f>
        <v>102.32159537466931</v>
      </c>
      <c r="P211" s="5">
        <f>P212/Inputs!Q$7</f>
        <v>130.42988446502156</v>
      </c>
      <c r="Q211" s="5">
        <f>Q212/Inputs!R$7</f>
        <v>127.82994015925442</v>
      </c>
      <c r="R211" s="5">
        <f>R212/Inputs!S$7</f>
        <v>152.41723476990367</v>
      </c>
      <c r="S211" s="5">
        <f>S212/Inputs!T$7</f>
        <v>168.65084063909541</v>
      </c>
      <c r="T211" s="5">
        <f>T212/Inputs!U$7</f>
        <v>230.19530921272064</v>
      </c>
      <c r="U211" s="5">
        <f>U212/Inputs!V$7</f>
        <v>256.90580086794</v>
      </c>
      <c r="V211" s="5">
        <f>V212/Inputs!W$7</f>
        <v>305.62991574996579</v>
      </c>
      <c r="W211" s="5">
        <f>W212/Inputs!X$7</f>
        <v>41.134645088668698</v>
      </c>
      <c r="Z211" s="23"/>
    </row>
    <row r="212" spans="2:28" outlineLevel="1" x14ac:dyDescent="0.25">
      <c r="B212" s="10" t="s">
        <v>12</v>
      </c>
      <c r="C212" s="5">
        <f>C$214*CAN!C216</f>
        <v>9.6011832151563219</v>
      </c>
      <c r="D212" s="5">
        <f>D$214*CAN!D216</f>
        <v>7.2121807921437098</v>
      </c>
      <c r="E212" s="5">
        <f>E$214*CAN!E216</f>
        <v>6.5801001214695214</v>
      </c>
      <c r="F212" s="5">
        <f>F$214*CAN!F216</f>
        <v>4.4931166166352288</v>
      </c>
      <c r="G212" s="5">
        <f>G$214*CAN!G216</f>
        <v>3.9048367310263323</v>
      </c>
      <c r="H212" s="5">
        <f>H$214*CAN!H216</f>
        <v>9.2158848263799982</v>
      </c>
      <c r="I212" s="5">
        <f>I$214*CAN!I216</f>
        <v>8.0132079594007077</v>
      </c>
      <c r="J212" s="5">
        <f>J$214*CAN!J216</f>
        <v>4.8934846303686292</v>
      </c>
      <c r="K212" s="5">
        <f>K$214*CAN!K216</f>
        <v>9.527775683631555</v>
      </c>
      <c r="L212" s="5">
        <f>L$214*CAN!L216</f>
        <v>8.0453672114787178</v>
      </c>
      <c r="M212" s="5">
        <f>M$214*CAN!M216</f>
        <v>14.898278493532294</v>
      </c>
      <c r="N212" s="5">
        <f>N$214*CAN!N216</f>
        <v>13.738257607247551</v>
      </c>
      <c r="O212" s="5">
        <f>O$214*CAN!O216</f>
        <v>10.232159537466933</v>
      </c>
      <c r="P212" s="5">
        <f>P$214*CAN!P216</f>
        <v>13.042988446502157</v>
      </c>
      <c r="Q212" s="5">
        <f>Q$214*CAN!Q216</f>
        <v>12.782994015925443</v>
      </c>
      <c r="R212" s="5">
        <f>R$214*CAN!R216</f>
        <v>15.241723476990368</v>
      </c>
      <c r="S212" s="5">
        <f>S$214*CAN!S216</f>
        <v>16.865084063909542</v>
      </c>
      <c r="T212" s="5">
        <f>T$214*CAN!T216</f>
        <v>23.019530921272064</v>
      </c>
      <c r="U212" s="5">
        <f>U$214*CAN!U216</f>
        <v>25.690580086794004</v>
      </c>
      <c r="V212" s="5">
        <f>V$214*CAN!V216</f>
        <v>30.56299157499658</v>
      </c>
      <c r="W212" s="5">
        <f>W$214*CAN!W216</f>
        <v>4.11346450886687</v>
      </c>
      <c r="Y212" s="1" t="s">
        <v>59</v>
      </c>
    </row>
    <row r="213" spans="2:28" outlineLevel="1" x14ac:dyDescent="0.25">
      <c r="B213" s="16" t="s">
        <v>13</v>
      </c>
    </row>
    <row r="214" spans="2:28" outlineLevel="1" x14ac:dyDescent="0.25">
      <c r="B214" s="10" t="s">
        <v>10</v>
      </c>
      <c r="C214" s="5">
        <f>C229/CAN!C230/1000</f>
        <v>20006.199196031892</v>
      </c>
      <c r="D214" s="5">
        <f>D229/CAN!D230/1000</f>
        <v>15016.662343403868</v>
      </c>
      <c r="E214" s="5">
        <f>E229/CAN!E230/1000</f>
        <v>13101.578740050432</v>
      </c>
      <c r="F214" s="5">
        <f>F229/CAN!F230/1000</f>
        <v>9979.0319227223226</v>
      </c>
      <c r="G214" s="5">
        <f>G229/CAN!G230/1000</f>
        <v>9317.9365995312546</v>
      </c>
      <c r="H214" s="5">
        <f>H229/CAN!H230/1000</f>
        <v>21959.72420474335</v>
      </c>
      <c r="I214" s="5">
        <f>I229/CAN!I230/1000</f>
        <v>19480.667464758924</v>
      </c>
      <c r="J214" s="5">
        <f>J229/CAN!J230/1000</f>
        <v>12089.771904762687</v>
      </c>
      <c r="K214" s="5">
        <f>K229/CAN!K230/1000</f>
        <v>20592.229266432958</v>
      </c>
      <c r="L214" s="5">
        <f>L229/CAN!L230/1000</f>
        <v>17075.516214179905</v>
      </c>
      <c r="M214" s="5">
        <f>M229/CAN!M230/1000</f>
        <v>36237.742884053449</v>
      </c>
      <c r="N214" s="5">
        <f>N229/CAN!N230/1000</f>
        <v>34456.570086325744</v>
      </c>
      <c r="O214" s="5">
        <f>O229/CAN!O230/1000</f>
        <v>27648.065937544648</v>
      </c>
      <c r="P214" s="5">
        <f>P229/CAN!P230/1000</f>
        <v>36897.938081251836</v>
      </c>
      <c r="Q214" s="5">
        <f>Q229/CAN!Q230/1000</f>
        <v>40027.703386419089</v>
      </c>
      <c r="R214" s="5">
        <f>R229/CAN!R230/1000</f>
        <v>46531.284162730786</v>
      </c>
      <c r="S214" s="5">
        <f>S229/CAN!S230/1000</f>
        <v>47431.735463016958</v>
      </c>
      <c r="T214" s="5">
        <f>T229/CAN!T230/1000</f>
        <v>63822.323012863642</v>
      </c>
      <c r="U214" s="5">
        <f>U229/CAN!U230/1000</f>
        <v>75327.04226195137</v>
      </c>
      <c r="V214" s="5">
        <f>V229/CAN!V230/1000</f>
        <v>79789.160713669233</v>
      </c>
      <c r="W214" s="5">
        <f>W229/CAN!W230/1000</f>
        <v>73437.143666490636</v>
      </c>
    </row>
    <row r="215" spans="2:28" outlineLevel="1" x14ac:dyDescent="0.25">
      <c r="B215" s="18" t="s">
        <v>14</v>
      </c>
      <c r="C215" s="13">
        <f t="shared" ref="C215:W215" si="83">IFERROR(C209/C214,0)</f>
        <v>0.99952008959217697</v>
      </c>
      <c r="D215" s="13">
        <f t="shared" si="83"/>
        <v>0.9995197214515974</v>
      </c>
      <c r="E215" s="13">
        <f t="shared" si="83"/>
        <v>0.99949776280767177</v>
      </c>
      <c r="F215" s="13">
        <f t="shared" si="83"/>
        <v>0.99954974423857645</v>
      </c>
      <c r="G215" s="13">
        <f t="shared" si="83"/>
        <v>0.99958093332259601</v>
      </c>
      <c r="H215" s="13">
        <f t="shared" si="83"/>
        <v>0.99958032784289763</v>
      </c>
      <c r="I215" s="13">
        <f t="shared" si="83"/>
        <v>0.99958865844951683</v>
      </c>
      <c r="J215" s="13">
        <f t="shared" si="83"/>
        <v>0.9995952376381525</v>
      </c>
      <c r="K215" s="13">
        <f t="shared" si="83"/>
        <v>0.99953731208212782</v>
      </c>
      <c r="L215" s="13">
        <f t="shared" si="83"/>
        <v>0.99952883607672149</v>
      </c>
      <c r="M215" s="13">
        <f t="shared" si="83"/>
        <v>0.99958887399413354</v>
      </c>
      <c r="N215" s="13">
        <f t="shared" si="83"/>
        <v>0.99960128772037293</v>
      </c>
      <c r="O215" s="13">
        <f t="shared" si="83"/>
        <v>0.99962991409378921</v>
      </c>
      <c r="P215" s="13">
        <f t="shared" si="83"/>
        <v>0.99964651172599994</v>
      </c>
      <c r="Q215" s="13">
        <f t="shared" si="83"/>
        <v>0.99968064632905551</v>
      </c>
      <c r="R215" s="13">
        <f t="shared" si="83"/>
        <v>0.99967244137463118</v>
      </c>
      <c r="S215" s="13">
        <f t="shared" si="83"/>
        <v>0.99964443459849683</v>
      </c>
      <c r="T215" s="13">
        <f t="shared" si="83"/>
        <v>0.99963931850433219</v>
      </c>
      <c r="U215" s="13">
        <f t="shared" si="83"/>
        <v>0.9996589461192773</v>
      </c>
      <c r="V215" s="13">
        <f t="shared" si="83"/>
        <v>0.99961695308859477</v>
      </c>
      <c r="W215" s="13">
        <f t="shared" si="83"/>
        <v>0.99994398659447403</v>
      </c>
    </row>
    <row r="216" spans="2:28" outlineLevel="1" x14ac:dyDescent="0.25">
      <c r="B216" s="18" t="s">
        <v>15</v>
      </c>
      <c r="C216" s="13">
        <f t="shared" ref="C216:W216" si="84">IFERROR(C212/C214,0)</f>
        <v>4.7991040782302411E-4</v>
      </c>
      <c r="D216" s="13">
        <f t="shared" si="84"/>
        <v>4.8027854840271413E-4</v>
      </c>
      <c r="E216" s="13">
        <f t="shared" si="84"/>
        <v>5.0223719232818137E-4</v>
      </c>
      <c r="F216" s="13">
        <f t="shared" si="84"/>
        <v>4.5025576142354774E-4</v>
      </c>
      <c r="G216" s="13">
        <f t="shared" si="84"/>
        <v>4.190666774039617E-4</v>
      </c>
      <c r="H216" s="13">
        <f t="shared" si="84"/>
        <v>4.1967215710247155E-4</v>
      </c>
      <c r="I216" s="13">
        <f t="shared" si="84"/>
        <v>4.1134155048315598E-4</v>
      </c>
      <c r="J216" s="13">
        <f t="shared" si="84"/>
        <v>4.0476236184744499E-4</v>
      </c>
      <c r="K216" s="13">
        <f t="shared" si="84"/>
        <v>4.6268791787213733E-4</v>
      </c>
      <c r="L216" s="13">
        <f t="shared" si="84"/>
        <v>4.7116392327850435E-4</v>
      </c>
      <c r="M216" s="13">
        <f t="shared" si="84"/>
        <v>4.1112600586634039E-4</v>
      </c>
      <c r="N216" s="13">
        <f t="shared" si="84"/>
        <v>3.9871227962703243E-4</v>
      </c>
      <c r="O216" s="13">
        <f t="shared" si="84"/>
        <v>3.7008590621061082E-4</v>
      </c>
      <c r="P216" s="13">
        <f t="shared" si="84"/>
        <v>3.5348827400004265E-4</v>
      </c>
      <c r="Q216" s="13">
        <f t="shared" si="84"/>
        <v>3.193536709443729E-4</v>
      </c>
      <c r="R216" s="13">
        <f t="shared" si="84"/>
        <v>3.2755862536882702E-4</v>
      </c>
      <c r="S216" s="13">
        <f t="shared" si="84"/>
        <v>3.5556540150337597E-4</v>
      </c>
      <c r="T216" s="13">
        <f t="shared" si="84"/>
        <v>3.6068149566778363E-4</v>
      </c>
      <c r="U216" s="13">
        <f t="shared" si="84"/>
        <v>3.4105388072260256E-4</v>
      </c>
      <c r="V216" s="13">
        <f t="shared" si="84"/>
        <v>3.8304691140535614E-4</v>
      </c>
      <c r="W216" s="13">
        <f t="shared" si="84"/>
        <v>5.6013405526062743E-5</v>
      </c>
    </row>
    <row r="217" spans="2:28" outlineLevel="1" x14ac:dyDescent="0.25"/>
    <row r="218" spans="2:28" outlineLevel="1" x14ac:dyDescent="0.25">
      <c r="B218" s="9" t="s">
        <v>19</v>
      </c>
      <c r="C218" s="14"/>
    </row>
    <row r="219" spans="2:28" outlineLevel="1" x14ac:dyDescent="0.25">
      <c r="B219" s="4" t="s">
        <v>23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Z219" s="23"/>
      <c r="AB219" t="s">
        <v>18</v>
      </c>
    </row>
    <row r="220" spans="2:28" outlineLevel="1" x14ac:dyDescent="0.25">
      <c r="B220" s="4" t="s">
        <v>24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Z220" s="23"/>
      <c r="AB220" t="s">
        <v>18</v>
      </c>
    </row>
    <row r="221" spans="2:28" outlineLevel="1" x14ac:dyDescent="0.25">
      <c r="B221" s="4" t="s">
        <v>21</v>
      </c>
      <c r="C221" s="5">
        <f>'[4]Table 18'!C$12*1000</f>
        <v>5053.6109999999999</v>
      </c>
      <c r="D221" s="5">
        <f>'[4]Table 18'!D$12*1000</f>
        <v>3749.5140000000001</v>
      </c>
      <c r="E221" s="5">
        <f>'[4]Table 18'!E$12*1000</f>
        <v>3027.627</v>
      </c>
      <c r="F221" s="5">
        <f>'[4]Table 18'!F$12*1000</f>
        <v>2330.2719999999999</v>
      </c>
      <c r="G221" s="5">
        <f>'[4]Table 18'!G$12*1000</f>
        <v>2105.1329999999998</v>
      </c>
      <c r="H221" s="5">
        <f>'[4]Table 18'!H$12*1000</f>
        <v>5086.6970000000001</v>
      </c>
      <c r="I221" s="5">
        <f>'[4]Table 18'!I$12*1000</f>
        <v>4725.9290000000001</v>
      </c>
      <c r="J221" s="5">
        <f>'[4]Table 18'!J$12*1000</f>
        <v>3087.556</v>
      </c>
      <c r="K221" s="5">
        <f>'[4]Table 18'!K$12*1000</f>
        <v>5845.2149999999992</v>
      </c>
      <c r="L221" s="5">
        <f>'[4]Table 18'!L$12*1000</f>
        <v>4682.5619999999999</v>
      </c>
      <c r="M221" s="5">
        <f>'[4]Table 18'!M$12*1000</f>
        <v>8611.6810000000005</v>
      </c>
      <c r="N221" s="5">
        <f>'[4]Table 18'!N$12*1000</f>
        <v>8948.7029999999995</v>
      </c>
      <c r="O221" s="5">
        <f>'[4]Table 18'!O$12*1000</f>
        <v>7007.8240000000005</v>
      </c>
      <c r="P221" s="5">
        <f>'[4]Table 18'!P$12*1000</f>
        <v>8675.4380000000001</v>
      </c>
      <c r="Q221" s="5">
        <f>'[4]Table 18'!Q$12*1000</f>
        <v>8975.9759999999987</v>
      </c>
      <c r="R221" s="5">
        <f>'[4]Table 18'!R$12*1000</f>
        <v>10015.125</v>
      </c>
      <c r="S221" s="5">
        <f>'[4]Table 18'!S$12*1000</f>
        <v>9735.9279999999999</v>
      </c>
      <c r="T221" s="5">
        <f>'[4]Table 18'!T$12*1000</f>
        <v>14014.815000000001</v>
      </c>
      <c r="U221" s="5">
        <f>'[4]Table 18'!U$12*1000</f>
        <v>15983.864000000001</v>
      </c>
      <c r="V221" s="5">
        <f>'[4]Table 18'!V$12*1000</f>
        <v>16936.468000000001</v>
      </c>
      <c r="W221" s="5">
        <f>'[4]Table 18'!W$12*1000</f>
        <v>15807.93</v>
      </c>
      <c r="Z221" s="23" t="s">
        <v>32</v>
      </c>
      <c r="AB221" t="s">
        <v>18</v>
      </c>
    </row>
    <row r="222" spans="2:28" outlineLevel="1" x14ac:dyDescent="0.25">
      <c r="B222" s="4" t="s">
        <v>26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Z222" s="23"/>
      <c r="AB222" t="s">
        <v>18</v>
      </c>
    </row>
    <row r="223" spans="2:28" outlineLevel="1" x14ac:dyDescent="0.25">
      <c r="B223" s="4" t="s">
        <v>25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Z223" s="23"/>
      <c r="AB223" t="s">
        <v>18</v>
      </c>
    </row>
    <row r="224" spans="2:28" outlineLevel="1" x14ac:dyDescent="0.25">
      <c r="B224" s="4" t="s">
        <v>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Z224" s="23"/>
      <c r="AB224" t="s">
        <v>18</v>
      </c>
    </row>
    <row r="225" spans="2:28" outlineLevel="1" x14ac:dyDescent="0.25">
      <c r="B225" s="4" t="s">
        <v>27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Z225" s="23"/>
      <c r="AB225" t="s">
        <v>18</v>
      </c>
    </row>
    <row r="226" spans="2:28" outlineLevel="1" x14ac:dyDescent="0.25">
      <c r="B226" s="4" t="s">
        <v>28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Z226" s="23"/>
      <c r="AB226" t="s">
        <v>18</v>
      </c>
    </row>
    <row r="227" spans="2:28" outlineLevel="1" x14ac:dyDescent="0.25">
      <c r="B227" s="4" t="s">
        <v>22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Z227" s="23"/>
      <c r="AB227" t="s">
        <v>18</v>
      </c>
    </row>
    <row r="228" spans="2:28" outlineLevel="1" x14ac:dyDescent="0.25">
      <c r="B228" s="4" t="s">
        <v>29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Z228" s="23"/>
      <c r="AB228" t="s">
        <v>18</v>
      </c>
    </row>
    <row r="229" spans="2:28" outlineLevel="1" x14ac:dyDescent="0.25">
      <c r="B229" s="16" t="s">
        <v>13</v>
      </c>
      <c r="C229" s="21">
        <f t="shared" ref="C229:W229" si="85">SUM(C219:C228)</f>
        <v>5053.6109999999999</v>
      </c>
      <c r="D229" s="21">
        <f t="shared" si="85"/>
        <v>3749.5140000000001</v>
      </c>
      <c r="E229" s="21">
        <f t="shared" si="85"/>
        <v>3027.627</v>
      </c>
      <c r="F229" s="21">
        <f t="shared" si="85"/>
        <v>2330.2719999999999</v>
      </c>
      <c r="G229" s="21">
        <f t="shared" si="85"/>
        <v>2105.1329999999998</v>
      </c>
      <c r="H229" s="21">
        <f t="shared" si="85"/>
        <v>5086.6970000000001</v>
      </c>
      <c r="I229" s="21">
        <f t="shared" si="85"/>
        <v>4725.9290000000001</v>
      </c>
      <c r="J229" s="21">
        <f t="shared" si="85"/>
        <v>3087.556</v>
      </c>
      <c r="K229" s="21">
        <f t="shared" si="85"/>
        <v>5845.2149999999992</v>
      </c>
      <c r="L229" s="21">
        <f t="shared" si="85"/>
        <v>4682.5619999999999</v>
      </c>
      <c r="M229" s="21">
        <f t="shared" si="85"/>
        <v>8611.6810000000005</v>
      </c>
      <c r="N229" s="21">
        <f t="shared" si="85"/>
        <v>8948.7029999999995</v>
      </c>
      <c r="O229" s="21">
        <f t="shared" si="85"/>
        <v>7007.8240000000005</v>
      </c>
      <c r="P229" s="21">
        <f t="shared" si="85"/>
        <v>8675.4380000000001</v>
      </c>
      <c r="Q229" s="21">
        <f t="shared" si="85"/>
        <v>8975.9759999999987</v>
      </c>
      <c r="R229" s="21">
        <f t="shared" si="85"/>
        <v>10015.125</v>
      </c>
      <c r="S229" s="21">
        <f t="shared" si="85"/>
        <v>9735.9279999999999</v>
      </c>
      <c r="T229" s="21">
        <f t="shared" si="85"/>
        <v>14014.815000000001</v>
      </c>
      <c r="U229" s="21">
        <f t="shared" si="85"/>
        <v>15983.864000000001</v>
      </c>
      <c r="V229" s="21">
        <f t="shared" si="85"/>
        <v>16936.468000000001</v>
      </c>
      <c r="W229" s="21">
        <f t="shared" si="85"/>
        <v>15807.93</v>
      </c>
    </row>
    <row r="230" spans="2:28" outlineLevel="1" x14ac:dyDescent="0.25">
      <c r="B230" s="29" t="s">
        <v>46</v>
      </c>
      <c r="C230" s="28">
        <f>IFERROR(C229/C209/1000,0)</f>
        <v>2.527235381118783E-4</v>
      </c>
      <c r="D230" s="28">
        <f t="shared" ref="D230:W230" si="86">IFERROR(D229/D209/1000,0)</f>
        <v>2.4981021685524318E-4</v>
      </c>
      <c r="E230" s="28">
        <f t="shared" si="86"/>
        <v>2.312048350099274E-4</v>
      </c>
      <c r="F230" s="28">
        <f t="shared" si="86"/>
        <v>2.3362202957931017E-4</v>
      </c>
      <c r="G230" s="28">
        <f t="shared" si="86"/>
        <v>2.2601737395912632E-4</v>
      </c>
      <c r="H230" s="28">
        <f t="shared" si="86"/>
        <v>2.3173481569830181E-4</v>
      </c>
      <c r="I230" s="28">
        <f t="shared" si="86"/>
        <v>2.4269567659733829E-4</v>
      </c>
      <c r="J230" s="28">
        <f t="shared" si="86"/>
        <v>2.5548920664823652E-4</v>
      </c>
      <c r="K230" s="28">
        <f t="shared" si="86"/>
        <v>2.8398677416699008E-4</v>
      </c>
      <c r="L230" s="28">
        <f t="shared" si="86"/>
        <v>2.7435593955221137E-4</v>
      </c>
      <c r="M230" s="28">
        <f t="shared" si="86"/>
        <v>2.3774170951439241E-4</v>
      </c>
      <c r="N230" s="28">
        <f t="shared" si="86"/>
        <v>2.5981321874174565E-4</v>
      </c>
      <c r="O230" s="28">
        <f t="shared" si="86"/>
        <v>2.5355909063960291E-4</v>
      </c>
      <c r="P230" s="28">
        <f t="shared" si="86"/>
        <v>2.3520300052831675E-4</v>
      </c>
      <c r="Q230" s="28">
        <f t="shared" si="86"/>
        <v>2.2431572803288869E-4</v>
      </c>
      <c r="R230" s="28">
        <f t="shared" si="86"/>
        <v>2.1530475239975427E-4</v>
      </c>
      <c r="S230" s="28">
        <f t="shared" si="86"/>
        <v>2.0533490700676198E-4</v>
      </c>
      <c r="T230" s="28">
        <f t="shared" si="86"/>
        <v>2.1967034489595526E-4</v>
      </c>
      <c r="U230" s="28">
        <f t="shared" si="86"/>
        <v>2.1226529993152198E-4</v>
      </c>
      <c r="V230" s="28">
        <f t="shared" si="86"/>
        <v>2.1234661194787232E-4</v>
      </c>
      <c r="W230" s="28">
        <f t="shared" si="86"/>
        <v>2.1527002163085712E-4</v>
      </c>
    </row>
    <row r="231" spans="2:28" outlineLevel="1" x14ac:dyDescent="0.25"/>
    <row r="232" spans="2:28" outlineLevel="1" x14ac:dyDescent="0.25">
      <c r="B232" s="4" t="s">
        <v>23</v>
      </c>
      <c r="C232" s="12">
        <f t="shared" ref="C232:W232" si="87">IFERROR(C219/C229,0)</f>
        <v>0</v>
      </c>
      <c r="D232" s="12">
        <f t="shared" si="87"/>
        <v>0</v>
      </c>
      <c r="E232" s="12">
        <f t="shared" si="87"/>
        <v>0</v>
      </c>
      <c r="F232" s="12">
        <f t="shared" si="87"/>
        <v>0</v>
      </c>
      <c r="G232" s="12">
        <f t="shared" si="87"/>
        <v>0</v>
      </c>
      <c r="H232" s="12">
        <f t="shared" si="87"/>
        <v>0</v>
      </c>
      <c r="I232" s="12">
        <f t="shared" si="87"/>
        <v>0</v>
      </c>
      <c r="J232" s="12">
        <f t="shared" si="87"/>
        <v>0</v>
      </c>
      <c r="K232" s="12">
        <f t="shared" si="87"/>
        <v>0</v>
      </c>
      <c r="L232" s="12">
        <f t="shared" si="87"/>
        <v>0</v>
      </c>
      <c r="M232" s="12">
        <f t="shared" si="87"/>
        <v>0</v>
      </c>
      <c r="N232" s="12">
        <f t="shared" si="87"/>
        <v>0</v>
      </c>
      <c r="O232" s="12">
        <f t="shared" si="87"/>
        <v>0</v>
      </c>
      <c r="P232" s="12">
        <f t="shared" si="87"/>
        <v>0</v>
      </c>
      <c r="Q232" s="12">
        <f t="shared" si="87"/>
        <v>0</v>
      </c>
      <c r="R232" s="12">
        <f t="shared" si="87"/>
        <v>0</v>
      </c>
      <c r="S232" s="12">
        <f t="shared" si="87"/>
        <v>0</v>
      </c>
      <c r="T232" s="12">
        <f t="shared" si="87"/>
        <v>0</v>
      </c>
      <c r="U232" s="12">
        <f t="shared" si="87"/>
        <v>0</v>
      </c>
      <c r="V232" s="12">
        <f t="shared" si="87"/>
        <v>0</v>
      </c>
      <c r="W232" s="12">
        <f t="shared" si="87"/>
        <v>0</v>
      </c>
    </row>
    <row r="233" spans="2:28" outlineLevel="1" x14ac:dyDescent="0.25">
      <c r="B233" s="4" t="s">
        <v>24</v>
      </c>
      <c r="C233" s="12">
        <f t="shared" ref="C233:W233" si="88">IFERROR(C220/C229,0)</f>
        <v>0</v>
      </c>
      <c r="D233" s="12">
        <f t="shared" si="88"/>
        <v>0</v>
      </c>
      <c r="E233" s="12">
        <f t="shared" si="88"/>
        <v>0</v>
      </c>
      <c r="F233" s="12">
        <f t="shared" si="88"/>
        <v>0</v>
      </c>
      <c r="G233" s="12">
        <f t="shared" si="88"/>
        <v>0</v>
      </c>
      <c r="H233" s="12">
        <f t="shared" si="88"/>
        <v>0</v>
      </c>
      <c r="I233" s="12">
        <f t="shared" si="88"/>
        <v>0</v>
      </c>
      <c r="J233" s="12">
        <f t="shared" si="88"/>
        <v>0</v>
      </c>
      <c r="K233" s="12">
        <f t="shared" si="88"/>
        <v>0</v>
      </c>
      <c r="L233" s="12">
        <f t="shared" si="88"/>
        <v>0</v>
      </c>
      <c r="M233" s="12">
        <f t="shared" si="88"/>
        <v>0</v>
      </c>
      <c r="N233" s="12">
        <f t="shared" si="88"/>
        <v>0</v>
      </c>
      <c r="O233" s="12">
        <f t="shared" si="88"/>
        <v>0</v>
      </c>
      <c r="P233" s="12">
        <f t="shared" si="88"/>
        <v>0</v>
      </c>
      <c r="Q233" s="12">
        <f t="shared" si="88"/>
        <v>0</v>
      </c>
      <c r="R233" s="12">
        <f t="shared" si="88"/>
        <v>0</v>
      </c>
      <c r="S233" s="12">
        <f t="shared" si="88"/>
        <v>0</v>
      </c>
      <c r="T233" s="12">
        <f t="shared" si="88"/>
        <v>0</v>
      </c>
      <c r="U233" s="12">
        <f t="shared" si="88"/>
        <v>0</v>
      </c>
      <c r="V233" s="12">
        <f t="shared" si="88"/>
        <v>0</v>
      </c>
      <c r="W233" s="12">
        <f t="shared" si="88"/>
        <v>0</v>
      </c>
    </row>
    <row r="234" spans="2:28" outlineLevel="1" x14ac:dyDescent="0.25">
      <c r="B234" s="4" t="s">
        <v>21</v>
      </c>
      <c r="C234" s="12">
        <f t="shared" ref="C234:W234" si="89">IFERROR(C221/C229,0)</f>
        <v>1</v>
      </c>
      <c r="D234" s="12">
        <f t="shared" si="89"/>
        <v>1</v>
      </c>
      <c r="E234" s="12">
        <f t="shared" si="89"/>
        <v>1</v>
      </c>
      <c r="F234" s="12">
        <f t="shared" si="89"/>
        <v>1</v>
      </c>
      <c r="G234" s="12">
        <f t="shared" si="89"/>
        <v>1</v>
      </c>
      <c r="H234" s="12">
        <f t="shared" si="89"/>
        <v>1</v>
      </c>
      <c r="I234" s="12">
        <f t="shared" si="89"/>
        <v>1</v>
      </c>
      <c r="J234" s="12">
        <f t="shared" si="89"/>
        <v>1</v>
      </c>
      <c r="K234" s="12">
        <f t="shared" si="89"/>
        <v>1</v>
      </c>
      <c r="L234" s="12">
        <f t="shared" si="89"/>
        <v>1</v>
      </c>
      <c r="M234" s="12">
        <f t="shared" si="89"/>
        <v>1</v>
      </c>
      <c r="N234" s="12">
        <f t="shared" si="89"/>
        <v>1</v>
      </c>
      <c r="O234" s="12">
        <f t="shared" si="89"/>
        <v>1</v>
      </c>
      <c r="P234" s="12">
        <f t="shared" si="89"/>
        <v>1</v>
      </c>
      <c r="Q234" s="12">
        <f t="shared" si="89"/>
        <v>1</v>
      </c>
      <c r="R234" s="12">
        <f t="shared" si="89"/>
        <v>1</v>
      </c>
      <c r="S234" s="12">
        <f t="shared" si="89"/>
        <v>1</v>
      </c>
      <c r="T234" s="12">
        <f t="shared" si="89"/>
        <v>1</v>
      </c>
      <c r="U234" s="12">
        <f t="shared" si="89"/>
        <v>1</v>
      </c>
      <c r="V234" s="12">
        <f t="shared" si="89"/>
        <v>1</v>
      </c>
      <c r="W234" s="12">
        <f t="shared" si="89"/>
        <v>1</v>
      </c>
    </row>
    <row r="235" spans="2:28" outlineLevel="1" x14ac:dyDescent="0.25">
      <c r="B235" s="4" t="s">
        <v>26</v>
      </c>
      <c r="C235" s="12">
        <f t="shared" ref="C235:W235" si="90">IFERROR(C222/C229,0)</f>
        <v>0</v>
      </c>
      <c r="D235" s="12">
        <f t="shared" si="90"/>
        <v>0</v>
      </c>
      <c r="E235" s="12">
        <f t="shared" si="90"/>
        <v>0</v>
      </c>
      <c r="F235" s="12">
        <f t="shared" si="90"/>
        <v>0</v>
      </c>
      <c r="G235" s="12">
        <f t="shared" si="90"/>
        <v>0</v>
      </c>
      <c r="H235" s="12">
        <f t="shared" si="90"/>
        <v>0</v>
      </c>
      <c r="I235" s="12">
        <f t="shared" si="90"/>
        <v>0</v>
      </c>
      <c r="J235" s="12">
        <f t="shared" si="90"/>
        <v>0</v>
      </c>
      <c r="K235" s="12">
        <f t="shared" si="90"/>
        <v>0</v>
      </c>
      <c r="L235" s="12">
        <f t="shared" si="90"/>
        <v>0</v>
      </c>
      <c r="M235" s="12">
        <f t="shared" si="90"/>
        <v>0</v>
      </c>
      <c r="N235" s="12">
        <f t="shared" si="90"/>
        <v>0</v>
      </c>
      <c r="O235" s="12">
        <f t="shared" si="90"/>
        <v>0</v>
      </c>
      <c r="P235" s="12">
        <f t="shared" si="90"/>
        <v>0</v>
      </c>
      <c r="Q235" s="12">
        <f t="shared" si="90"/>
        <v>0</v>
      </c>
      <c r="R235" s="12">
        <f t="shared" si="90"/>
        <v>0</v>
      </c>
      <c r="S235" s="12">
        <f t="shared" si="90"/>
        <v>0</v>
      </c>
      <c r="T235" s="12">
        <f t="shared" si="90"/>
        <v>0</v>
      </c>
      <c r="U235" s="12">
        <f t="shared" si="90"/>
        <v>0</v>
      </c>
      <c r="V235" s="12">
        <f t="shared" si="90"/>
        <v>0</v>
      </c>
      <c r="W235" s="12">
        <f t="shared" si="90"/>
        <v>0</v>
      </c>
    </row>
    <row r="236" spans="2:28" outlineLevel="1" x14ac:dyDescent="0.25">
      <c r="B236" s="4" t="s">
        <v>25</v>
      </c>
      <c r="C236" s="12">
        <f t="shared" ref="C236:W236" si="91">IFERROR(C223/C229,0)</f>
        <v>0</v>
      </c>
      <c r="D236" s="12">
        <f t="shared" si="91"/>
        <v>0</v>
      </c>
      <c r="E236" s="12">
        <f t="shared" si="91"/>
        <v>0</v>
      </c>
      <c r="F236" s="12">
        <f t="shared" si="91"/>
        <v>0</v>
      </c>
      <c r="G236" s="12">
        <f t="shared" si="91"/>
        <v>0</v>
      </c>
      <c r="H236" s="12">
        <f t="shared" si="91"/>
        <v>0</v>
      </c>
      <c r="I236" s="12">
        <f t="shared" si="91"/>
        <v>0</v>
      </c>
      <c r="J236" s="12">
        <f t="shared" si="91"/>
        <v>0</v>
      </c>
      <c r="K236" s="12">
        <f t="shared" si="91"/>
        <v>0</v>
      </c>
      <c r="L236" s="12">
        <f t="shared" si="91"/>
        <v>0</v>
      </c>
      <c r="M236" s="12">
        <f t="shared" si="91"/>
        <v>0</v>
      </c>
      <c r="N236" s="12">
        <f t="shared" si="91"/>
        <v>0</v>
      </c>
      <c r="O236" s="12">
        <f t="shared" si="91"/>
        <v>0</v>
      </c>
      <c r="P236" s="12">
        <f t="shared" si="91"/>
        <v>0</v>
      </c>
      <c r="Q236" s="12">
        <f t="shared" si="91"/>
        <v>0</v>
      </c>
      <c r="R236" s="12">
        <f t="shared" si="91"/>
        <v>0</v>
      </c>
      <c r="S236" s="12">
        <f t="shared" si="91"/>
        <v>0</v>
      </c>
      <c r="T236" s="12">
        <f t="shared" si="91"/>
        <v>0</v>
      </c>
      <c r="U236" s="12">
        <f t="shared" si="91"/>
        <v>0</v>
      </c>
      <c r="V236" s="12">
        <f t="shared" si="91"/>
        <v>0</v>
      </c>
      <c r="W236" s="12">
        <f t="shared" si="91"/>
        <v>0</v>
      </c>
    </row>
    <row r="237" spans="2:28" outlineLevel="1" x14ac:dyDescent="0.25">
      <c r="B237" s="4" t="s">
        <v>0</v>
      </c>
      <c r="C237" s="12">
        <f t="shared" ref="C237:W237" si="92">IFERROR(C224/C229,0)</f>
        <v>0</v>
      </c>
      <c r="D237" s="12">
        <f t="shared" si="92"/>
        <v>0</v>
      </c>
      <c r="E237" s="12">
        <f t="shared" si="92"/>
        <v>0</v>
      </c>
      <c r="F237" s="12">
        <f t="shared" si="92"/>
        <v>0</v>
      </c>
      <c r="G237" s="12">
        <f t="shared" si="92"/>
        <v>0</v>
      </c>
      <c r="H237" s="12">
        <f t="shared" si="92"/>
        <v>0</v>
      </c>
      <c r="I237" s="12">
        <f t="shared" si="92"/>
        <v>0</v>
      </c>
      <c r="J237" s="12">
        <f t="shared" si="92"/>
        <v>0</v>
      </c>
      <c r="K237" s="12">
        <f t="shared" si="92"/>
        <v>0</v>
      </c>
      <c r="L237" s="12">
        <f t="shared" si="92"/>
        <v>0</v>
      </c>
      <c r="M237" s="12">
        <f t="shared" si="92"/>
        <v>0</v>
      </c>
      <c r="N237" s="12">
        <f t="shared" si="92"/>
        <v>0</v>
      </c>
      <c r="O237" s="12">
        <f t="shared" si="92"/>
        <v>0</v>
      </c>
      <c r="P237" s="12">
        <f t="shared" si="92"/>
        <v>0</v>
      </c>
      <c r="Q237" s="12">
        <f t="shared" si="92"/>
        <v>0</v>
      </c>
      <c r="R237" s="12">
        <f t="shared" si="92"/>
        <v>0</v>
      </c>
      <c r="S237" s="12">
        <f t="shared" si="92"/>
        <v>0</v>
      </c>
      <c r="T237" s="12">
        <f t="shared" si="92"/>
        <v>0</v>
      </c>
      <c r="U237" s="12">
        <f t="shared" si="92"/>
        <v>0</v>
      </c>
      <c r="V237" s="12">
        <f t="shared" si="92"/>
        <v>0</v>
      </c>
      <c r="W237" s="12">
        <f t="shared" si="92"/>
        <v>0</v>
      </c>
    </row>
    <row r="238" spans="2:28" outlineLevel="1" x14ac:dyDescent="0.25">
      <c r="B238" s="4" t="s">
        <v>27</v>
      </c>
      <c r="C238" s="12">
        <f t="shared" ref="C238:W238" si="93">IFERROR(C225/C229,0)</f>
        <v>0</v>
      </c>
      <c r="D238" s="12">
        <f t="shared" si="93"/>
        <v>0</v>
      </c>
      <c r="E238" s="12">
        <f t="shared" si="93"/>
        <v>0</v>
      </c>
      <c r="F238" s="12">
        <f t="shared" si="93"/>
        <v>0</v>
      </c>
      <c r="G238" s="12">
        <f t="shared" si="93"/>
        <v>0</v>
      </c>
      <c r="H238" s="12">
        <f t="shared" si="93"/>
        <v>0</v>
      </c>
      <c r="I238" s="12">
        <f t="shared" si="93"/>
        <v>0</v>
      </c>
      <c r="J238" s="12">
        <f t="shared" si="93"/>
        <v>0</v>
      </c>
      <c r="K238" s="12">
        <f t="shared" si="93"/>
        <v>0</v>
      </c>
      <c r="L238" s="12">
        <f t="shared" si="93"/>
        <v>0</v>
      </c>
      <c r="M238" s="12">
        <f t="shared" si="93"/>
        <v>0</v>
      </c>
      <c r="N238" s="12">
        <f t="shared" si="93"/>
        <v>0</v>
      </c>
      <c r="O238" s="12">
        <f t="shared" si="93"/>
        <v>0</v>
      </c>
      <c r="P238" s="12">
        <f t="shared" si="93"/>
        <v>0</v>
      </c>
      <c r="Q238" s="12">
        <f t="shared" si="93"/>
        <v>0</v>
      </c>
      <c r="R238" s="12">
        <f t="shared" si="93"/>
        <v>0</v>
      </c>
      <c r="S238" s="12">
        <f t="shared" si="93"/>
        <v>0</v>
      </c>
      <c r="T238" s="12">
        <f t="shared" si="93"/>
        <v>0</v>
      </c>
      <c r="U238" s="12">
        <f t="shared" si="93"/>
        <v>0</v>
      </c>
      <c r="V238" s="12">
        <f t="shared" si="93"/>
        <v>0</v>
      </c>
      <c r="W238" s="12">
        <f t="shared" si="93"/>
        <v>0</v>
      </c>
    </row>
    <row r="239" spans="2:28" outlineLevel="1" x14ac:dyDescent="0.25">
      <c r="B239" s="4" t="s">
        <v>28</v>
      </c>
      <c r="C239" s="12">
        <f t="shared" ref="C239:W239" si="94">IFERROR(C226/C229,0)</f>
        <v>0</v>
      </c>
      <c r="D239" s="12">
        <f t="shared" si="94"/>
        <v>0</v>
      </c>
      <c r="E239" s="12">
        <f t="shared" si="94"/>
        <v>0</v>
      </c>
      <c r="F239" s="12">
        <f t="shared" si="94"/>
        <v>0</v>
      </c>
      <c r="G239" s="12">
        <f t="shared" si="94"/>
        <v>0</v>
      </c>
      <c r="H239" s="12">
        <f t="shared" si="94"/>
        <v>0</v>
      </c>
      <c r="I239" s="12">
        <f t="shared" si="94"/>
        <v>0</v>
      </c>
      <c r="J239" s="12">
        <f t="shared" si="94"/>
        <v>0</v>
      </c>
      <c r="K239" s="12">
        <f t="shared" si="94"/>
        <v>0</v>
      </c>
      <c r="L239" s="12">
        <f t="shared" si="94"/>
        <v>0</v>
      </c>
      <c r="M239" s="12">
        <f t="shared" si="94"/>
        <v>0</v>
      </c>
      <c r="N239" s="12">
        <f t="shared" si="94"/>
        <v>0</v>
      </c>
      <c r="O239" s="12">
        <f t="shared" si="94"/>
        <v>0</v>
      </c>
      <c r="P239" s="12">
        <f t="shared" si="94"/>
        <v>0</v>
      </c>
      <c r="Q239" s="12">
        <f t="shared" si="94"/>
        <v>0</v>
      </c>
      <c r="R239" s="12">
        <f t="shared" si="94"/>
        <v>0</v>
      </c>
      <c r="S239" s="12">
        <f t="shared" si="94"/>
        <v>0</v>
      </c>
      <c r="T239" s="12">
        <f t="shared" si="94"/>
        <v>0</v>
      </c>
      <c r="U239" s="12">
        <f t="shared" si="94"/>
        <v>0</v>
      </c>
      <c r="V239" s="12">
        <f t="shared" si="94"/>
        <v>0</v>
      </c>
      <c r="W239" s="12">
        <f t="shared" si="94"/>
        <v>0</v>
      </c>
    </row>
    <row r="240" spans="2:28" outlineLevel="1" x14ac:dyDescent="0.25">
      <c r="B240" s="4" t="s">
        <v>22</v>
      </c>
      <c r="C240" s="12">
        <f t="shared" ref="C240:W240" si="95">IFERROR(C227/C229,0)</f>
        <v>0</v>
      </c>
      <c r="D240" s="12">
        <f t="shared" si="95"/>
        <v>0</v>
      </c>
      <c r="E240" s="12">
        <f t="shared" si="95"/>
        <v>0</v>
      </c>
      <c r="F240" s="12">
        <f t="shared" si="95"/>
        <v>0</v>
      </c>
      <c r="G240" s="12">
        <f t="shared" si="95"/>
        <v>0</v>
      </c>
      <c r="H240" s="12">
        <f t="shared" si="95"/>
        <v>0</v>
      </c>
      <c r="I240" s="12">
        <f t="shared" si="95"/>
        <v>0</v>
      </c>
      <c r="J240" s="12">
        <f t="shared" si="95"/>
        <v>0</v>
      </c>
      <c r="K240" s="12">
        <f t="shared" si="95"/>
        <v>0</v>
      </c>
      <c r="L240" s="12">
        <f t="shared" si="95"/>
        <v>0</v>
      </c>
      <c r="M240" s="12">
        <f t="shared" si="95"/>
        <v>0</v>
      </c>
      <c r="N240" s="12">
        <f t="shared" si="95"/>
        <v>0</v>
      </c>
      <c r="O240" s="12">
        <f t="shared" si="95"/>
        <v>0</v>
      </c>
      <c r="P240" s="12">
        <f t="shared" si="95"/>
        <v>0</v>
      </c>
      <c r="Q240" s="12">
        <f t="shared" si="95"/>
        <v>0</v>
      </c>
      <c r="R240" s="12">
        <f t="shared" si="95"/>
        <v>0</v>
      </c>
      <c r="S240" s="12">
        <f t="shared" si="95"/>
        <v>0</v>
      </c>
      <c r="T240" s="12">
        <f t="shared" si="95"/>
        <v>0</v>
      </c>
      <c r="U240" s="12">
        <f t="shared" si="95"/>
        <v>0</v>
      </c>
      <c r="V240" s="12">
        <f t="shared" si="95"/>
        <v>0</v>
      </c>
      <c r="W240" s="12">
        <f t="shared" si="95"/>
        <v>0</v>
      </c>
    </row>
    <row r="241" spans="1:26" outlineLevel="1" x14ac:dyDescent="0.25">
      <c r="B241" s="4" t="s">
        <v>29</v>
      </c>
      <c r="C241" s="12">
        <f t="shared" ref="C241:W241" si="96">IFERROR(C228/C229,0)</f>
        <v>0</v>
      </c>
      <c r="D241" s="12">
        <f t="shared" si="96"/>
        <v>0</v>
      </c>
      <c r="E241" s="12">
        <f t="shared" si="96"/>
        <v>0</v>
      </c>
      <c r="F241" s="12">
        <f t="shared" si="96"/>
        <v>0</v>
      </c>
      <c r="G241" s="12">
        <f t="shared" si="96"/>
        <v>0</v>
      </c>
      <c r="H241" s="12">
        <f t="shared" si="96"/>
        <v>0</v>
      </c>
      <c r="I241" s="12">
        <f t="shared" si="96"/>
        <v>0</v>
      </c>
      <c r="J241" s="12">
        <f t="shared" si="96"/>
        <v>0</v>
      </c>
      <c r="K241" s="12">
        <f t="shared" si="96"/>
        <v>0</v>
      </c>
      <c r="L241" s="12">
        <f t="shared" si="96"/>
        <v>0</v>
      </c>
      <c r="M241" s="12">
        <f t="shared" si="96"/>
        <v>0</v>
      </c>
      <c r="N241" s="12">
        <f t="shared" si="96"/>
        <v>0</v>
      </c>
      <c r="O241" s="12">
        <f t="shared" si="96"/>
        <v>0</v>
      </c>
      <c r="P241" s="12">
        <f t="shared" si="96"/>
        <v>0</v>
      </c>
      <c r="Q241" s="12">
        <f t="shared" si="96"/>
        <v>0</v>
      </c>
      <c r="R241" s="12">
        <f t="shared" si="96"/>
        <v>0</v>
      </c>
      <c r="S241" s="12">
        <f t="shared" si="96"/>
        <v>0</v>
      </c>
      <c r="T241" s="12">
        <f t="shared" si="96"/>
        <v>0</v>
      </c>
      <c r="U241" s="12">
        <f t="shared" si="96"/>
        <v>0</v>
      </c>
      <c r="V241" s="12">
        <f t="shared" si="96"/>
        <v>0</v>
      </c>
      <c r="W241" s="12">
        <f t="shared" si="96"/>
        <v>0</v>
      </c>
    </row>
    <row r="244" spans="1:26" s="34" customFormat="1" x14ac:dyDescent="0.25">
      <c r="A244" s="33" t="s">
        <v>49</v>
      </c>
    </row>
    <row r="245" spans="1:26" outlineLevel="1" x14ac:dyDescent="0.25">
      <c r="B245" s="9" t="s">
        <v>5</v>
      </c>
      <c r="C245" s="14"/>
    </row>
    <row r="246" spans="1:26" outlineLevel="1" x14ac:dyDescent="0.25">
      <c r="B246" s="16" t="s">
        <v>8</v>
      </c>
    </row>
    <row r="247" spans="1:26" outlineLevel="1" x14ac:dyDescent="0.25">
      <c r="B247" s="10" t="s">
        <v>10</v>
      </c>
      <c r="C247" s="5">
        <f>C$252*CAN!C253</f>
        <v>0</v>
      </c>
      <c r="D247" s="5">
        <f>D$252*CAN!D253</f>
        <v>0</v>
      </c>
      <c r="E247" s="5">
        <f>E$252*CAN!E253</f>
        <v>0</v>
      </c>
      <c r="F247" s="5">
        <f>F$252*CAN!F253</f>
        <v>0</v>
      </c>
      <c r="G247" s="5">
        <f>G$252*CAN!G253</f>
        <v>0</v>
      </c>
      <c r="H247" s="5">
        <f>H$252*CAN!H253</f>
        <v>0</v>
      </c>
      <c r="I247" s="5">
        <f>I$252*CAN!I253</f>
        <v>0</v>
      </c>
      <c r="J247" s="5">
        <f>J$252*CAN!J253</f>
        <v>0</v>
      </c>
      <c r="K247" s="5">
        <f>K$252*CAN!K253</f>
        <v>0</v>
      </c>
      <c r="L247" s="5">
        <f>L$252*CAN!L253</f>
        <v>0</v>
      </c>
      <c r="M247" s="5">
        <f>M$252*CAN!M253</f>
        <v>0</v>
      </c>
      <c r="N247" s="5">
        <f>N$252*CAN!N253</f>
        <v>0</v>
      </c>
      <c r="O247" s="5">
        <f>O$252*CAN!O253</f>
        <v>0</v>
      </c>
      <c r="P247" s="5">
        <f>P$252*CAN!P253</f>
        <v>0</v>
      </c>
      <c r="Q247" s="5">
        <f>Q$252*CAN!Q253</f>
        <v>0</v>
      </c>
      <c r="R247" s="5">
        <f>R$252*CAN!R253</f>
        <v>0</v>
      </c>
      <c r="S247" s="5">
        <f>S$252*CAN!S253</f>
        <v>0</v>
      </c>
      <c r="T247" s="5">
        <f>T$252*CAN!T253</f>
        <v>0</v>
      </c>
      <c r="U247" s="5">
        <f>U$252*CAN!U253</f>
        <v>0</v>
      </c>
      <c r="V247" s="5">
        <f>V$252*CAN!V253</f>
        <v>0</v>
      </c>
      <c r="W247" s="5">
        <f>W$252*CAN!W253</f>
        <v>0.95956033861989631</v>
      </c>
      <c r="Z247" s="23"/>
    </row>
    <row r="248" spans="1:26" outlineLevel="1" x14ac:dyDescent="0.25">
      <c r="B248" s="17" t="s">
        <v>9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6" outlineLevel="1" x14ac:dyDescent="0.25">
      <c r="B249" s="10" t="s">
        <v>11</v>
      </c>
      <c r="C249" s="5">
        <f>C250/Inputs!D$7</f>
        <v>0</v>
      </c>
      <c r="D249" s="5">
        <f>D250/Inputs!E$7</f>
        <v>0</v>
      </c>
      <c r="E249" s="5">
        <f>E250/Inputs!F$7</f>
        <v>0</v>
      </c>
      <c r="F249" s="5">
        <f>F250/Inputs!G$7</f>
        <v>0</v>
      </c>
      <c r="G249" s="5">
        <f>G250/Inputs!H$7</f>
        <v>0</v>
      </c>
      <c r="H249" s="5">
        <f>H250/Inputs!I$7</f>
        <v>0</v>
      </c>
      <c r="I249" s="5">
        <f>I250/Inputs!J$7</f>
        <v>0</v>
      </c>
      <c r="J249" s="5">
        <f>J250/Inputs!K$7</f>
        <v>0</v>
      </c>
      <c r="K249" s="5">
        <f>K250/Inputs!L$7</f>
        <v>0</v>
      </c>
      <c r="L249" s="5">
        <f>L250/Inputs!M$7</f>
        <v>0</v>
      </c>
      <c r="M249" s="5">
        <f>M250/Inputs!N$7</f>
        <v>0</v>
      </c>
      <c r="N249" s="5">
        <f>N250/Inputs!O$7</f>
        <v>0</v>
      </c>
      <c r="O249" s="5">
        <f>O250/Inputs!P$7</f>
        <v>0</v>
      </c>
      <c r="P249" s="5">
        <f>P250/Inputs!Q$7</f>
        <v>0</v>
      </c>
      <c r="Q249" s="5">
        <f>Q250/Inputs!R$7</f>
        <v>0</v>
      </c>
      <c r="R249" s="5">
        <f>R250/Inputs!S$7</f>
        <v>0</v>
      </c>
      <c r="S249" s="5">
        <f>S250/Inputs!T$7</f>
        <v>0</v>
      </c>
      <c r="T249" s="5">
        <f>T250/Inputs!U$7</f>
        <v>0</v>
      </c>
      <c r="U249" s="5">
        <f>U250/Inputs!V$7</f>
        <v>0</v>
      </c>
      <c r="V249" s="5">
        <f>V250/Inputs!W$7</f>
        <v>0</v>
      </c>
      <c r="W249" s="5">
        <f>W250/Inputs!X$7</f>
        <v>0</v>
      </c>
    </row>
    <row r="250" spans="1:26" outlineLevel="1" x14ac:dyDescent="0.25">
      <c r="B250" s="10" t="s">
        <v>12</v>
      </c>
      <c r="C250" s="5">
        <f>C$252*CAN!C254</f>
        <v>0</v>
      </c>
      <c r="D250" s="5">
        <f>D$252*CAN!D254</f>
        <v>0</v>
      </c>
      <c r="E250" s="5">
        <f>E$252*CAN!E254</f>
        <v>0</v>
      </c>
      <c r="F250" s="5">
        <f>F$252*CAN!F254</f>
        <v>0</v>
      </c>
      <c r="G250" s="5">
        <f>G$252*CAN!G254</f>
        <v>0</v>
      </c>
      <c r="H250" s="5">
        <f>H$252*CAN!H254</f>
        <v>0</v>
      </c>
      <c r="I250" s="5">
        <f>I$252*CAN!I254</f>
        <v>0</v>
      </c>
      <c r="J250" s="5">
        <f>J$252*CAN!J254</f>
        <v>0</v>
      </c>
      <c r="K250" s="5">
        <f>K$252*CAN!K254</f>
        <v>0</v>
      </c>
      <c r="L250" s="5">
        <f>L$252*CAN!L254</f>
        <v>0</v>
      </c>
      <c r="M250" s="5">
        <f>M$252*CAN!M254</f>
        <v>0</v>
      </c>
      <c r="N250" s="5">
        <f>N$252*CAN!N254</f>
        <v>0</v>
      </c>
      <c r="O250" s="5">
        <f>O$252*CAN!O254</f>
        <v>0</v>
      </c>
      <c r="P250" s="5">
        <f>P$252*CAN!P254</f>
        <v>0</v>
      </c>
      <c r="Q250" s="5">
        <f>Q$252*CAN!Q254</f>
        <v>0</v>
      </c>
      <c r="R250" s="5">
        <f>R$252*CAN!R254</f>
        <v>0</v>
      </c>
      <c r="S250" s="5">
        <f>S$252*CAN!S254</f>
        <v>0</v>
      </c>
      <c r="T250" s="5">
        <f>T$252*CAN!T254</f>
        <v>0</v>
      </c>
      <c r="U250" s="5">
        <f>U$252*CAN!U254</f>
        <v>0</v>
      </c>
      <c r="V250" s="5">
        <f>V$252*CAN!V254</f>
        <v>0</v>
      </c>
      <c r="W250" s="5">
        <f>W$252*CAN!W254</f>
        <v>0</v>
      </c>
      <c r="Y250" s="1" t="s">
        <v>59</v>
      </c>
    </row>
    <row r="251" spans="1:26" outlineLevel="1" x14ac:dyDescent="0.25">
      <c r="B251" s="16" t="s">
        <v>13</v>
      </c>
    </row>
    <row r="252" spans="1:26" outlineLevel="1" x14ac:dyDescent="0.25">
      <c r="B252" s="10" t="s">
        <v>10</v>
      </c>
      <c r="C252" s="5">
        <f>C267/CAN!C268/1000</f>
        <v>0</v>
      </c>
      <c r="D252" s="5">
        <f>D267/CAN!D268/1000</f>
        <v>0</v>
      </c>
      <c r="E252" s="5">
        <f>E267/CAN!E268/1000</f>
        <v>0</v>
      </c>
      <c r="F252" s="5">
        <f>F267/CAN!F268/1000</f>
        <v>0</v>
      </c>
      <c r="G252" s="5">
        <f>G267/CAN!G268/1000</f>
        <v>0</v>
      </c>
      <c r="H252" s="5">
        <f>H267/CAN!H268/1000</f>
        <v>0</v>
      </c>
      <c r="I252" s="5">
        <f>I267/CAN!I268/1000</f>
        <v>0</v>
      </c>
      <c r="J252" s="5">
        <f>J267/CAN!J268/1000</f>
        <v>0</v>
      </c>
      <c r="K252" s="5">
        <f>K267/CAN!K268/1000</f>
        <v>0</v>
      </c>
      <c r="L252" s="5">
        <f>L267/CAN!L268/1000</f>
        <v>0</v>
      </c>
      <c r="M252" s="5">
        <f>M267/CAN!M268/1000</f>
        <v>0</v>
      </c>
      <c r="N252" s="5">
        <f>N267/CAN!N268/1000</f>
        <v>0</v>
      </c>
      <c r="O252" s="5">
        <f>O267/CAN!O268/1000</f>
        <v>0</v>
      </c>
      <c r="P252" s="5">
        <f>P267/CAN!P268/1000</f>
        <v>0</v>
      </c>
      <c r="Q252" s="5">
        <f>Q267/CAN!Q268/1000</f>
        <v>0</v>
      </c>
      <c r="R252" s="5">
        <f>R267/CAN!R268/1000</f>
        <v>0</v>
      </c>
      <c r="S252" s="5">
        <f>S267/CAN!S268/1000</f>
        <v>0</v>
      </c>
      <c r="T252" s="5">
        <f>T267/CAN!T268/1000</f>
        <v>0</v>
      </c>
      <c r="U252" s="5">
        <f>U267/CAN!U268/1000</f>
        <v>0</v>
      </c>
      <c r="V252" s="5">
        <f>V267/CAN!V268/1000</f>
        <v>0</v>
      </c>
      <c r="W252" s="5">
        <f>W267/CAN!W268/1000</f>
        <v>0.95956033861989631</v>
      </c>
    </row>
    <row r="253" spans="1:26" outlineLevel="1" x14ac:dyDescent="0.25">
      <c r="B253" s="18" t="s">
        <v>14</v>
      </c>
      <c r="C253" s="13">
        <f t="shared" ref="C253:W253" si="97">IFERROR(C247/C252,0)</f>
        <v>0</v>
      </c>
      <c r="D253" s="13">
        <f t="shared" si="97"/>
        <v>0</v>
      </c>
      <c r="E253" s="13">
        <f t="shared" si="97"/>
        <v>0</v>
      </c>
      <c r="F253" s="13">
        <f t="shared" si="97"/>
        <v>0</v>
      </c>
      <c r="G253" s="13">
        <f t="shared" si="97"/>
        <v>0</v>
      </c>
      <c r="H253" s="13">
        <f t="shared" si="97"/>
        <v>0</v>
      </c>
      <c r="I253" s="13">
        <f t="shared" si="97"/>
        <v>0</v>
      </c>
      <c r="J253" s="13">
        <f t="shared" si="97"/>
        <v>0</v>
      </c>
      <c r="K253" s="13">
        <f t="shared" si="97"/>
        <v>0</v>
      </c>
      <c r="L253" s="13">
        <f t="shared" si="97"/>
        <v>0</v>
      </c>
      <c r="M253" s="13">
        <f t="shared" si="97"/>
        <v>0</v>
      </c>
      <c r="N253" s="13">
        <f t="shared" si="97"/>
        <v>0</v>
      </c>
      <c r="O253" s="13">
        <f t="shared" si="97"/>
        <v>0</v>
      </c>
      <c r="P253" s="13">
        <f t="shared" si="97"/>
        <v>0</v>
      </c>
      <c r="Q253" s="13">
        <f t="shared" si="97"/>
        <v>0</v>
      </c>
      <c r="R253" s="13">
        <f t="shared" si="97"/>
        <v>0</v>
      </c>
      <c r="S253" s="13">
        <f t="shared" si="97"/>
        <v>0</v>
      </c>
      <c r="T253" s="13">
        <f t="shared" si="97"/>
        <v>0</v>
      </c>
      <c r="U253" s="13">
        <f t="shared" si="97"/>
        <v>0</v>
      </c>
      <c r="V253" s="13">
        <f t="shared" si="97"/>
        <v>0</v>
      </c>
      <c r="W253" s="13">
        <f t="shared" si="97"/>
        <v>1</v>
      </c>
    </row>
    <row r="254" spans="1:26" outlineLevel="1" x14ac:dyDescent="0.25">
      <c r="B254" s="18" t="s">
        <v>15</v>
      </c>
      <c r="C254" s="13">
        <f t="shared" ref="C254:W254" si="98">IFERROR(C250/C252,0)</f>
        <v>0</v>
      </c>
      <c r="D254" s="13">
        <f t="shared" si="98"/>
        <v>0</v>
      </c>
      <c r="E254" s="13">
        <f t="shared" si="98"/>
        <v>0</v>
      </c>
      <c r="F254" s="13">
        <f t="shared" si="98"/>
        <v>0</v>
      </c>
      <c r="G254" s="13">
        <f t="shared" si="98"/>
        <v>0</v>
      </c>
      <c r="H254" s="13">
        <f t="shared" si="98"/>
        <v>0</v>
      </c>
      <c r="I254" s="13">
        <f t="shared" si="98"/>
        <v>0</v>
      </c>
      <c r="J254" s="13">
        <f t="shared" si="98"/>
        <v>0</v>
      </c>
      <c r="K254" s="13">
        <f t="shared" si="98"/>
        <v>0</v>
      </c>
      <c r="L254" s="13">
        <f t="shared" si="98"/>
        <v>0</v>
      </c>
      <c r="M254" s="13">
        <f t="shared" si="98"/>
        <v>0</v>
      </c>
      <c r="N254" s="13">
        <f t="shared" si="98"/>
        <v>0</v>
      </c>
      <c r="O254" s="13">
        <f t="shared" si="98"/>
        <v>0</v>
      </c>
      <c r="P254" s="13">
        <f t="shared" si="98"/>
        <v>0</v>
      </c>
      <c r="Q254" s="13">
        <f t="shared" si="98"/>
        <v>0</v>
      </c>
      <c r="R254" s="13">
        <f t="shared" si="98"/>
        <v>0</v>
      </c>
      <c r="S254" s="13">
        <f t="shared" si="98"/>
        <v>0</v>
      </c>
      <c r="T254" s="13">
        <f t="shared" si="98"/>
        <v>0</v>
      </c>
      <c r="U254" s="13">
        <f t="shared" si="98"/>
        <v>0</v>
      </c>
      <c r="V254" s="13">
        <f t="shared" si="98"/>
        <v>0</v>
      </c>
      <c r="W254" s="13">
        <f t="shared" si="98"/>
        <v>0</v>
      </c>
    </row>
    <row r="255" spans="1:26" outlineLevel="1" x14ac:dyDescent="0.25"/>
    <row r="256" spans="1:26" outlineLevel="1" x14ac:dyDescent="0.25">
      <c r="B256" s="9" t="s">
        <v>19</v>
      </c>
      <c r="C256" s="14"/>
    </row>
    <row r="257" spans="1:26" outlineLevel="1" x14ac:dyDescent="0.25">
      <c r="B257" s="4" t="s">
        <v>23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6" outlineLevel="1" x14ac:dyDescent="0.25">
      <c r="B258" s="4" t="s">
        <v>24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6" outlineLevel="1" x14ac:dyDescent="0.25">
      <c r="B259" s="4" t="s">
        <v>21</v>
      </c>
      <c r="C259" s="25">
        <f>'[4]Table 19'!C$14*INDEX(Inputs!$D$71:$T$71,MATCH($A$1,Inputs!$D$68:$T$68,0))*1000</f>
        <v>0</v>
      </c>
      <c r="D259" s="25">
        <f>'[4]Table 19'!D$14*INDEX(Inputs!$D$71:$T$71,MATCH($A$1,Inputs!$D$68:$T$68,0))*1000</f>
        <v>0</v>
      </c>
      <c r="E259" s="25">
        <f>'[4]Table 19'!E$14*INDEX(Inputs!$D$71:$T$71,MATCH($A$1,Inputs!$D$68:$T$68,0))*1000</f>
        <v>0</v>
      </c>
      <c r="F259" s="25">
        <f>'[4]Table 19'!F$14*INDEX(Inputs!$D$71:$T$71,MATCH($A$1,Inputs!$D$68:$T$68,0))*1000</f>
        <v>0</v>
      </c>
      <c r="G259" s="25">
        <f>'[4]Table 19'!G$14*INDEX(Inputs!$D$71:$T$71,MATCH($A$1,Inputs!$D$68:$T$68,0))*1000</f>
        <v>0</v>
      </c>
      <c r="H259" s="25">
        <f>'[4]Table 19'!H$14*INDEX(Inputs!$D$71:$T$71,MATCH($A$1,Inputs!$D$68:$T$68,0))*1000</f>
        <v>0</v>
      </c>
      <c r="I259" s="25">
        <f>'[4]Table 19'!I$14*INDEX(Inputs!$D$71:$T$71,MATCH($A$1,Inputs!$D$68:$T$68,0))*1000</f>
        <v>0</v>
      </c>
      <c r="J259" s="25">
        <f>'[4]Table 19'!J$14*INDEX(Inputs!$D$71:$T$71,MATCH($A$1,Inputs!$D$68:$T$68,0))*1000</f>
        <v>0</v>
      </c>
      <c r="K259" s="25">
        <f>'[4]Table 19'!K$14*INDEX(Inputs!$D$71:$T$71,MATCH($A$1,Inputs!$D$68:$T$68,0))*1000</f>
        <v>0</v>
      </c>
      <c r="L259" s="25">
        <f>'[4]Table 19'!L$14*INDEX(Inputs!$D$71:$T$71,MATCH($A$1,Inputs!$D$68:$T$68,0))*1000</f>
        <v>0</v>
      </c>
      <c r="M259" s="25">
        <f>'[4]Table 19'!M$14*INDEX(Inputs!$D$71:$T$71,MATCH($A$1,Inputs!$D$68:$T$68,0))*1000</f>
        <v>0</v>
      </c>
      <c r="N259" s="25">
        <f>'[4]Table 19'!N$14*INDEX(Inputs!$D$71:$T$71,MATCH($A$1,Inputs!$D$68:$T$68,0))*1000</f>
        <v>0</v>
      </c>
      <c r="O259" s="25">
        <f>'[4]Table 19'!O$14*INDEX(Inputs!$D$71:$T$71,MATCH($A$1,Inputs!$D$68:$T$68,0))*1000</f>
        <v>0</v>
      </c>
      <c r="P259" s="25">
        <f>'[4]Table 19'!P$14*INDEX(Inputs!$D$71:$T$71,MATCH($A$1,Inputs!$D$68:$T$68,0))*1000</f>
        <v>0</v>
      </c>
      <c r="Q259" s="25">
        <f>'[4]Table 19'!Q$14*INDEX(Inputs!$D$71:$T$71,MATCH($A$1,Inputs!$D$68:$T$68,0))*1000</f>
        <v>0</v>
      </c>
      <c r="R259" s="25">
        <f>'[4]Table 19'!R$14*INDEX(Inputs!$D$71:$T$71,MATCH($A$1,Inputs!$D$68:$T$68,0))*1000</f>
        <v>0</v>
      </c>
      <c r="S259" s="25">
        <f>'[4]Table 19'!S$14*INDEX(Inputs!$D$71:$T$71,MATCH($A$1,Inputs!$D$68:$T$68,0))*1000</f>
        <v>0</v>
      </c>
      <c r="T259" s="25">
        <f>'[4]Table 19'!T$14*INDEX(Inputs!$D$71:$T$71,MATCH($A$1,Inputs!$D$68:$T$68,0))*1000</f>
        <v>0</v>
      </c>
      <c r="U259" s="25">
        <f>'[4]Table 19'!U$14*INDEX(Inputs!$D$71:$T$71,MATCH($A$1,Inputs!$D$68:$T$68,0))*1000</f>
        <v>0</v>
      </c>
      <c r="V259" s="25">
        <f>'[4]Table 19'!V$14*INDEX(Inputs!$D$71:$T$71,MATCH($A$1,Inputs!$D$68:$T$68,0))*1000</f>
        <v>0</v>
      </c>
      <c r="W259" s="25">
        <f>'[4]Table 19'!W$14*INDEX(Inputs!$D$71:$T$71,MATCH($A$1,Inputs!$D$68:$T$68,0))*1000</f>
        <v>1</v>
      </c>
      <c r="Z259" s="23" t="s">
        <v>32</v>
      </c>
    </row>
    <row r="260" spans="1:26" outlineLevel="1" x14ac:dyDescent="0.25">
      <c r="B260" s="4" t="s">
        <v>26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6" outlineLevel="1" x14ac:dyDescent="0.25">
      <c r="B261" s="4" t="s">
        <v>25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6" outlineLevel="1" x14ac:dyDescent="0.25">
      <c r="B262" s="4" t="s">
        <v>0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6" outlineLevel="1" x14ac:dyDescent="0.25">
      <c r="B263" s="4" t="s">
        <v>27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6" outlineLevel="1" x14ac:dyDescent="0.25">
      <c r="B264" s="4" t="s">
        <v>28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6" outlineLevel="1" x14ac:dyDescent="0.25">
      <c r="B265" s="4" t="s">
        <v>22</v>
      </c>
      <c r="C265" s="25">
        <f>'[4]Table 19'!C$15*INDEX(Inputs!$D$71:$T$71,MATCH($A$1,Inputs!$D$68:$T$68,0))*1000</f>
        <v>0</v>
      </c>
      <c r="D265" s="25">
        <f>'[4]Table 19'!D$15*INDEX(Inputs!$D$71:$T$71,MATCH($A$1,Inputs!$D$68:$T$68,0))*1000</f>
        <v>0</v>
      </c>
      <c r="E265" s="25">
        <f>'[4]Table 19'!E$15*INDEX(Inputs!$D$71:$T$71,MATCH($A$1,Inputs!$D$68:$T$68,0))*1000</f>
        <v>0</v>
      </c>
      <c r="F265" s="25">
        <f>'[4]Table 19'!F$15*INDEX(Inputs!$D$71:$T$71,MATCH($A$1,Inputs!$D$68:$T$68,0))*1000</f>
        <v>0</v>
      </c>
      <c r="G265" s="25">
        <f>'[4]Table 19'!G$15*INDEX(Inputs!$D$71:$T$71,MATCH($A$1,Inputs!$D$68:$T$68,0))*1000</f>
        <v>0</v>
      </c>
      <c r="H265" s="25">
        <f>'[4]Table 19'!H$15*INDEX(Inputs!$D$71:$T$71,MATCH($A$1,Inputs!$D$68:$T$68,0))*1000</f>
        <v>0</v>
      </c>
      <c r="I265" s="25">
        <f>'[4]Table 19'!I$15*INDEX(Inputs!$D$71:$T$71,MATCH($A$1,Inputs!$D$68:$T$68,0))*1000</f>
        <v>0</v>
      </c>
      <c r="J265" s="25">
        <f>'[4]Table 19'!J$15*INDEX(Inputs!$D$71:$T$71,MATCH($A$1,Inputs!$D$68:$T$68,0))*1000</f>
        <v>0</v>
      </c>
      <c r="K265" s="25">
        <f>'[4]Table 19'!K$15*INDEX(Inputs!$D$71:$T$71,MATCH($A$1,Inputs!$D$68:$T$68,0))*1000</f>
        <v>0</v>
      </c>
      <c r="L265" s="25">
        <f>'[4]Table 19'!L$15*INDEX(Inputs!$D$71:$T$71,MATCH($A$1,Inputs!$D$68:$T$68,0))*1000</f>
        <v>0</v>
      </c>
      <c r="M265" s="25">
        <f>'[4]Table 19'!M$15*INDEX(Inputs!$D$71:$T$71,MATCH($A$1,Inputs!$D$68:$T$68,0))*1000</f>
        <v>0</v>
      </c>
      <c r="N265" s="25">
        <f>'[4]Table 19'!N$15*INDEX(Inputs!$D$71:$T$71,MATCH($A$1,Inputs!$D$68:$T$68,0))*1000</f>
        <v>0</v>
      </c>
      <c r="O265" s="25">
        <f>'[4]Table 19'!O$15*INDEX(Inputs!$D$71:$T$71,MATCH($A$1,Inputs!$D$68:$T$68,0))*1000</f>
        <v>0</v>
      </c>
      <c r="P265" s="25">
        <f>'[4]Table 19'!P$15*INDEX(Inputs!$D$71:$T$71,MATCH($A$1,Inputs!$D$68:$T$68,0))*1000</f>
        <v>0</v>
      </c>
      <c r="Q265" s="25">
        <f>'[4]Table 19'!Q$15*INDEX(Inputs!$D$71:$T$71,MATCH($A$1,Inputs!$D$68:$T$68,0))*1000</f>
        <v>0</v>
      </c>
      <c r="R265" s="25">
        <f>'[4]Table 19'!R$15*INDEX(Inputs!$D$71:$T$71,MATCH($A$1,Inputs!$D$68:$T$68,0))*1000</f>
        <v>0</v>
      </c>
      <c r="S265" s="25">
        <f>'[4]Table 19'!S$15*INDEX(Inputs!$D$71:$T$71,MATCH($A$1,Inputs!$D$68:$T$68,0))*1000</f>
        <v>0</v>
      </c>
      <c r="T265" s="25">
        <f>'[4]Table 19'!T$15*INDEX(Inputs!$D$71:$T$71,MATCH($A$1,Inputs!$D$68:$T$68,0))*1000</f>
        <v>0</v>
      </c>
      <c r="U265" s="25">
        <f>'[4]Table 19'!U$15*INDEX(Inputs!$D$71:$T$71,MATCH($A$1,Inputs!$D$68:$T$68,0))*1000</f>
        <v>0</v>
      </c>
      <c r="V265" s="25">
        <f>'[4]Table 19'!V$15*INDEX(Inputs!$D$71:$T$71,MATCH($A$1,Inputs!$D$68:$T$68,0))*1000</f>
        <v>0</v>
      </c>
      <c r="W265" s="25">
        <f>'[4]Table 19'!W$15*INDEX(Inputs!$D$71:$T$71,MATCH($A$1,Inputs!$D$68:$T$68,0))*1000</f>
        <v>0</v>
      </c>
      <c r="Z265" s="23" t="s">
        <v>32</v>
      </c>
    </row>
    <row r="266" spans="1:26" outlineLevel="1" x14ac:dyDescent="0.25">
      <c r="B266" s="4" t="s">
        <v>29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6" outlineLevel="1" x14ac:dyDescent="0.25">
      <c r="B267" s="16" t="s">
        <v>13</v>
      </c>
      <c r="C267" s="21">
        <f t="shared" ref="C267:W267" si="99">SUM(C257:C266)</f>
        <v>0</v>
      </c>
      <c r="D267" s="21">
        <f t="shared" si="99"/>
        <v>0</v>
      </c>
      <c r="E267" s="21">
        <f t="shared" si="99"/>
        <v>0</v>
      </c>
      <c r="F267" s="21">
        <f t="shared" si="99"/>
        <v>0</v>
      </c>
      <c r="G267" s="21">
        <f t="shared" si="99"/>
        <v>0</v>
      </c>
      <c r="H267" s="21">
        <f t="shared" si="99"/>
        <v>0</v>
      </c>
      <c r="I267" s="21">
        <f t="shared" si="99"/>
        <v>0</v>
      </c>
      <c r="J267" s="21">
        <f t="shared" si="99"/>
        <v>0</v>
      </c>
      <c r="K267" s="21">
        <f t="shared" si="99"/>
        <v>0</v>
      </c>
      <c r="L267" s="21">
        <f t="shared" si="99"/>
        <v>0</v>
      </c>
      <c r="M267" s="21">
        <f t="shared" si="99"/>
        <v>0</v>
      </c>
      <c r="N267" s="21">
        <f t="shared" si="99"/>
        <v>0</v>
      </c>
      <c r="O267" s="21">
        <f t="shared" si="99"/>
        <v>0</v>
      </c>
      <c r="P267" s="21">
        <f t="shared" si="99"/>
        <v>0</v>
      </c>
      <c r="Q267" s="21">
        <f t="shared" si="99"/>
        <v>0</v>
      </c>
      <c r="R267" s="21">
        <f t="shared" si="99"/>
        <v>0</v>
      </c>
      <c r="S267" s="21">
        <f t="shared" si="99"/>
        <v>0</v>
      </c>
      <c r="T267" s="21">
        <f t="shared" si="99"/>
        <v>0</v>
      </c>
      <c r="U267" s="21">
        <f t="shared" si="99"/>
        <v>0</v>
      </c>
      <c r="V267" s="21">
        <f t="shared" si="99"/>
        <v>0</v>
      </c>
      <c r="W267" s="21">
        <f t="shared" si="99"/>
        <v>1</v>
      </c>
    </row>
    <row r="268" spans="1:26" outlineLevel="1" x14ac:dyDescent="0.25">
      <c r="A268" s="3" t="s">
        <v>8</v>
      </c>
      <c r="B268" s="29" t="s">
        <v>46</v>
      </c>
      <c r="C268" s="28">
        <f>IFERROR(C267/C247/1000,0)</f>
        <v>0</v>
      </c>
      <c r="D268" s="28">
        <f t="shared" ref="D268:W268" si="100">IFERROR(D267/D247/1000,0)</f>
        <v>0</v>
      </c>
      <c r="E268" s="28">
        <f t="shared" si="100"/>
        <v>0</v>
      </c>
      <c r="F268" s="28">
        <f t="shared" si="100"/>
        <v>0</v>
      </c>
      <c r="G268" s="28">
        <f t="shared" si="100"/>
        <v>0</v>
      </c>
      <c r="H268" s="28">
        <f t="shared" si="100"/>
        <v>0</v>
      </c>
      <c r="I268" s="28">
        <f t="shared" si="100"/>
        <v>0</v>
      </c>
      <c r="J268" s="28">
        <f t="shared" si="100"/>
        <v>0</v>
      </c>
      <c r="K268" s="28">
        <f t="shared" si="100"/>
        <v>0</v>
      </c>
      <c r="L268" s="28">
        <f t="shared" si="100"/>
        <v>0</v>
      </c>
      <c r="M268" s="28">
        <f t="shared" si="100"/>
        <v>0</v>
      </c>
      <c r="N268" s="28">
        <f t="shared" si="100"/>
        <v>0</v>
      </c>
      <c r="O268" s="28">
        <f t="shared" si="100"/>
        <v>0</v>
      </c>
      <c r="P268" s="28">
        <f t="shared" si="100"/>
        <v>0</v>
      </c>
      <c r="Q268" s="28">
        <f t="shared" si="100"/>
        <v>0</v>
      </c>
      <c r="R268" s="28">
        <f t="shared" si="100"/>
        <v>0</v>
      </c>
      <c r="S268" s="28">
        <f t="shared" si="100"/>
        <v>0</v>
      </c>
      <c r="T268" s="28">
        <f t="shared" si="100"/>
        <v>0</v>
      </c>
      <c r="U268" s="28">
        <f t="shared" si="100"/>
        <v>0</v>
      </c>
      <c r="V268" s="28">
        <f t="shared" si="100"/>
        <v>0</v>
      </c>
      <c r="W268" s="28">
        <f t="shared" si="100"/>
        <v>1.0421439483818877E-3</v>
      </c>
    </row>
    <row r="269" spans="1:26" outlineLevel="1" x14ac:dyDescent="0.25"/>
    <row r="270" spans="1:26" outlineLevel="1" x14ac:dyDescent="0.25">
      <c r="B270" s="4" t="s">
        <v>23</v>
      </c>
      <c r="C270" s="12">
        <f t="shared" ref="C270:W270" si="101">IFERROR(C257/C267,0)</f>
        <v>0</v>
      </c>
      <c r="D270" s="12">
        <f t="shared" si="101"/>
        <v>0</v>
      </c>
      <c r="E270" s="12">
        <f t="shared" si="101"/>
        <v>0</v>
      </c>
      <c r="F270" s="12">
        <f t="shared" si="101"/>
        <v>0</v>
      </c>
      <c r="G270" s="12">
        <f t="shared" si="101"/>
        <v>0</v>
      </c>
      <c r="H270" s="12">
        <f t="shared" si="101"/>
        <v>0</v>
      </c>
      <c r="I270" s="12">
        <f t="shared" si="101"/>
        <v>0</v>
      </c>
      <c r="J270" s="12">
        <f t="shared" si="101"/>
        <v>0</v>
      </c>
      <c r="K270" s="12">
        <f t="shared" si="101"/>
        <v>0</v>
      </c>
      <c r="L270" s="12">
        <f t="shared" si="101"/>
        <v>0</v>
      </c>
      <c r="M270" s="12">
        <f t="shared" si="101"/>
        <v>0</v>
      </c>
      <c r="N270" s="12">
        <f t="shared" si="101"/>
        <v>0</v>
      </c>
      <c r="O270" s="12">
        <f t="shared" si="101"/>
        <v>0</v>
      </c>
      <c r="P270" s="12">
        <f t="shared" si="101"/>
        <v>0</v>
      </c>
      <c r="Q270" s="12">
        <f t="shared" si="101"/>
        <v>0</v>
      </c>
      <c r="R270" s="12">
        <f t="shared" si="101"/>
        <v>0</v>
      </c>
      <c r="S270" s="12">
        <f t="shared" si="101"/>
        <v>0</v>
      </c>
      <c r="T270" s="12">
        <f t="shared" si="101"/>
        <v>0</v>
      </c>
      <c r="U270" s="12">
        <f t="shared" si="101"/>
        <v>0</v>
      </c>
      <c r="V270" s="12">
        <f t="shared" si="101"/>
        <v>0</v>
      </c>
      <c r="W270" s="12">
        <f t="shared" si="101"/>
        <v>0</v>
      </c>
    </row>
    <row r="271" spans="1:26" outlineLevel="1" x14ac:dyDescent="0.25">
      <c r="B271" s="4" t="s">
        <v>24</v>
      </c>
      <c r="C271" s="12">
        <f t="shared" ref="C271:W271" si="102">IFERROR(C258/C267,0)</f>
        <v>0</v>
      </c>
      <c r="D271" s="12">
        <f t="shared" si="102"/>
        <v>0</v>
      </c>
      <c r="E271" s="12">
        <f t="shared" si="102"/>
        <v>0</v>
      </c>
      <c r="F271" s="12">
        <f t="shared" si="102"/>
        <v>0</v>
      </c>
      <c r="G271" s="12">
        <f t="shared" si="102"/>
        <v>0</v>
      </c>
      <c r="H271" s="12">
        <f t="shared" si="102"/>
        <v>0</v>
      </c>
      <c r="I271" s="12">
        <f t="shared" si="102"/>
        <v>0</v>
      </c>
      <c r="J271" s="12">
        <f t="shared" si="102"/>
        <v>0</v>
      </c>
      <c r="K271" s="12">
        <f t="shared" si="102"/>
        <v>0</v>
      </c>
      <c r="L271" s="12">
        <f t="shared" si="102"/>
        <v>0</v>
      </c>
      <c r="M271" s="12">
        <f t="shared" si="102"/>
        <v>0</v>
      </c>
      <c r="N271" s="12">
        <f t="shared" si="102"/>
        <v>0</v>
      </c>
      <c r="O271" s="12">
        <f t="shared" si="102"/>
        <v>0</v>
      </c>
      <c r="P271" s="12">
        <f t="shared" si="102"/>
        <v>0</v>
      </c>
      <c r="Q271" s="12">
        <f t="shared" si="102"/>
        <v>0</v>
      </c>
      <c r="R271" s="12">
        <f t="shared" si="102"/>
        <v>0</v>
      </c>
      <c r="S271" s="12">
        <f t="shared" si="102"/>
        <v>0</v>
      </c>
      <c r="T271" s="12">
        <f t="shared" si="102"/>
        <v>0</v>
      </c>
      <c r="U271" s="12">
        <f t="shared" si="102"/>
        <v>0</v>
      </c>
      <c r="V271" s="12">
        <f t="shared" si="102"/>
        <v>0</v>
      </c>
      <c r="W271" s="12">
        <f t="shared" si="102"/>
        <v>0</v>
      </c>
    </row>
    <row r="272" spans="1:26" outlineLevel="1" x14ac:dyDescent="0.25">
      <c r="B272" s="4" t="s">
        <v>21</v>
      </c>
      <c r="C272" s="12">
        <f t="shared" ref="C272:W272" si="103">IFERROR(C259/C267,0)</f>
        <v>0</v>
      </c>
      <c r="D272" s="12">
        <f t="shared" si="103"/>
        <v>0</v>
      </c>
      <c r="E272" s="12">
        <f t="shared" si="103"/>
        <v>0</v>
      </c>
      <c r="F272" s="12">
        <f t="shared" si="103"/>
        <v>0</v>
      </c>
      <c r="G272" s="12">
        <f t="shared" si="103"/>
        <v>0</v>
      </c>
      <c r="H272" s="12">
        <f t="shared" si="103"/>
        <v>0</v>
      </c>
      <c r="I272" s="12">
        <f t="shared" si="103"/>
        <v>0</v>
      </c>
      <c r="J272" s="12">
        <f t="shared" si="103"/>
        <v>0</v>
      </c>
      <c r="K272" s="12">
        <f t="shared" si="103"/>
        <v>0</v>
      </c>
      <c r="L272" s="12">
        <f t="shared" si="103"/>
        <v>0</v>
      </c>
      <c r="M272" s="12">
        <f t="shared" si="103"/>
        <v>0</v>
      </c>
      <c r="N272" s="12">
        <f t="shared" si="103"/>
        <v>0</v>
      </c>
      <c r="O272" s="12">
        <f t="shared" si="103"/>
        <v>0</v>
      </c>
      <c r="P272" s="12">
        <f t="shared" si="103"/>
        <v>0</v>
      </c>
      <c r="Q272" s="12">
        <f t="shared" si="103"/>
        <v>0</v>
      </c>
      <c r="R272" s="12">
        <f t="shared" si="103"/>
        <v>0</v>
      </c>
      <c r="S272" s="12">
        <f t="shared" si="103"/>
        <v>0</v>
      </c>
      <c r="T272" s="12">
        <f t="shared" si="103"/>
        <v>0</v>
      </c>
      <c r="U272" s="12">
        <f t="shared" si="103"/>
        <v>0</v>
      </c>
      <c r="V272" s="12">
        <f t="shared" si="103"/>
        <v>0</v>
      </c>
      <c r="W272" s="12">
        <f t="shared" si="103"/>
        <v>1</v>
      </c>
    </row>
    <row r="273" spans="1:26" outlineLevel="1" x14ac:dyDescent="0.25">
      <c r="B273" s="4" t="s">
        <v>26</v>
      </c>
      <c r="C273" s="12">
        <f t="shared" ref="C273:W273" si="104">IFERROR(C260/C267,0)</f>
        <v>0</v>
      </c>
      <c r="D273" s="12">
        <f t="shared" si="104"/>
        <v>0</v>
      </c>
      <c r="E273" s="12">
        <f t="shared" si="104"/>
        <v>0</v>
      </c>
      <c r="F273" s="12">
        <f t="shared" si="104"/>
        <v>0</v>
      </c>
      <c r="G273" s="12">
        <f t="shared" si="104"/>
        <v>0</v>
      </c>
      <c r="H273" s="12">
        <f t="shared" si="104"/>
        <v>0</v>
      </c>
      <c r="I273" s="12">
        <f t="shared" si="104"/>
        <v>0</v>
      </c>
      <c r="J273" s="12">
        <f t="shared" si="104"/>
        <v>0</v>
      </c>
      <c r="K273" s="12">
        <f t="shared" si="104"/>
        <v>0</v>
      </c>
      <c r="L273" s="12">
        <f t="shared" si="104"/>
        <v>0</v>
      </c>
      <c r="M273" s="12">
        <f t="shared" si="104"/>
        <v>0</v>
      </c>
      <c r="N273" s="12">
        <f t="shared" si="104"/>
        <v>0</v>
      </c>
      <c r="O273" s="12">
        <f t="shared" si="104"/>
        <v>0</v>
      </c>
      <c r="P273" s="12">
        <f t="shared" si="104"/>
        <v>0</v>
      </c>
      <c r="Q273" s="12">
        <f t="shared" si="104"/>
        <v>0</v>
      </c>
      <c r="R273" s="12">
        <f t="shared" si="104"/>
        <v>0</v>
      </c>
      <c r="S273" s="12">
        <f t="shared" si="104"/>
        <v>0</v>
      </c>
      <c r="T273" s="12">
        <f t="shared" si="104"/>
        <v>0</v>
      </c>
      <c r="U273" s="12">
        <f t="shared" si="104"/>
        <v>0</v>
      </c>
      <c r="V273" s="12">
        <f t="shared" si="104"/>
        <v>0</v>
      </c>
      <c r="W273" s="12">
        <f t="shared" si="104"/>
        <v>0</v>
      </c>
    </row>
    <row r="274" spans="1:26" outlineLevel="1" x14ac:dyDescent="0.25">
      <c r="B274" s="4" t="s">
        <v>25</v>
      </c>
      <c r="C274" s="12">
        <f t="shared" ref="C274:W274" si="105">IFERROR(C261/C267,0)</f>
        <v>0</v>
      </c>
      <c r="D274" s="12">
        <f t="shared" si="105"/>
        <v>0</v>
      </c>
      <c r="E274" s="12">
        <f t="shared" si="105"/>
        <v>0</v>
      </c>
      <c r="F274" s="12">
        <f t="shared" si="105"/>
        <v>0</v>
      </c>
      <c r="G274" s="12">
        <f t="shared" si="105"/>
        <v>0</v>
      </c>
      <c r="H274" s="12">
        <f t="shared" si="105"/>
        <v>0</v>
      </c>
      <c r="I274" s="12">
        <f t="shared" si="105"/>
        <v>0</v>
      </c>
      <c r="J274" s="12">
        <f t="shared" si="105"/>
        <v>0</v>
      </c>
      <c r="K274" s="12">
        <f t="shared" si="105"/>
        <v>0</v>
      </c>
      <c r="L274" s="12">
        <f t="shared" si="105"/>
        <v>0</v>
      </c>
      <c r="M274" s="12">
        <f t="shared" si="105"/>
        <v>0</v>
      </c>
      <c r="N274" s="12">
        <f t="shared" si="105"/>
        <v>0</v>
      </c>
      <c r="O274" s="12">
        <f t="shared" si="105"/>
        <v>0</v>
      </c>
      <c r="P274" s="12">
        <f t="shared" si="105"/>
        <v>0</v>
      </c>
      <c r="Q274" s="12">
        <f t="shared" si="105"/>
        <v>0</v>
      </c>
      <c r="R274" s="12">
        <f t="shared" si="105"/>
        <v>0</v>
      </c>
      <c r="S274" s="12">
        <f t="shared" si="105"/>
        <v>0</v>
      </c>
      <c r="T274" s="12">
        <f t="shared" si="105"/>
        <v>0</v>
      </c>
      <c r="U274" s="12">
        <f t="shared" si="105"/>
        <v>0</v>
      </c>
      <c r="V274" s="12">
        <f t="shared" si="105"/>
        <v>0</v>
      </c>
      <c r="W274" s="12">
        <f t="shared" si="105"/>
        <v>0</v>
      </c>
    </row>
    <row r="275" spans="1:26" outlineLevel="1" x14ac:dyDescent="0.25">
      <c r="B275" s="4" t="s">
        <v>0</v>
      </c>
      <c r="C275" s="12">
        <f t="shared" ref="C275:W275" si="106">IFERROR(C262/C267,0)</f>
        <v>0</v>
      </c>
      <c r="D275" s="12">
        <f t="shared" si="106"/>
        <v>0</v>
      </c>
      <c r="E275" s="12">
        <f t="shared" si="106"/>
        <v>0</v>
      </c>
      <c r="F275" s="12">
        <f t="shared" si="106"/>
        <v>0</v>
      </c>
      <c r="G275" s="12">
        <f t="shared" si="106"/>
        <v>0</v>
      </c>
      <c r="H275" s="12">
        <f t="shared" si="106"/>
        <v>0</v>
      </c>
      <c r="I275" s="12">
        <f t="shared" si="106"/>
        <v>0</v>
      </c>
      <c r="J275" s="12">
        <f t="shared" si="106"/>
        <v>0</v>
      </c>
      <c r="K275" s="12">
        <f t="shared" si="106"/>
        <v>0</v>
      </c>
      <c r="L275" s="12">
        <f t="shared" si="106"/>
        <v>0</v>
      </c>
      <c r="M275" s="12">
        <f t="shared" si="106"/>
        <v>0</v>
      </c>
      <c r="N275" s="12">
        <f t="shared" si="106"/>
        <v>0</v>
      </c>
      <c r="O275" s="12">
        <f t="shared" si="106"/>
        <v>0</v>
      </c>
      <c r="P275" s="12">
        <f t="shared" si="106"/>
        <v>0</v>
      </c>
      <c r="Q275" s="12">
        <f t="shared" si="106"/>
        <v>0</v>
      </c>
      <c r="R275" s="12">
        <f t="shared" si="106"/>
        <v>0</v>
      </c>
      <c r="S275" s="12">
        <f t="shared" si="106"/>
        <v>0</v>
      </c>
      <c r="T275" s="12">
        <f t="shared" si="106"/>
        <v>0</v>
      </c>
      <c r="U275" s="12">
        <f t="shared" si="106"/>
        <v>0</v>
      </c>
      <c r="V275" s="12">
        <f t="shared" si="106"/>
        <v>0</v>
      </c>
      <c r="W275" s="12">
        <f t="shared" si="106"/>
        <v>0</v>
      </c>
    </row>
    <row r="276" spans="1:26" outlineLevel="1" x14ac:dyDescent="0.25">
      <c r="B276" s="4" t="s">
        <v>27</v>
      </c>
      <c r="C276" s="12">
        <f t="shared" ref="C276:W276" si="107">IFERROR(C263/C267,0)</f>
        <v>0</v>
      </c>
      <c r="D276" s="12">
        <f t="shared" si="107"/>
        <v>0</v>
      </c>
      <c r="E276" s="12">
        <f t="shared" si="107"/>
        <v>0</v>
      </c>
      <c r="F276" s="12">
        <f t="shared" si="107"/>
        <v>0</v>
      </c>
      <c r="G276" s="12">
        <f t="shared" si="107"/>
        <v>0</v>
      </c>
      <c r="H276" s="12">
        <f t="shared" si="107"/>
        <v>0</v>
      </c>
      <c r="I276" s="12">
        <f t="shared" si="107"/>
        <v>0</v>
      </c>
      <c r="J276" s="12">
        <f t="shared" si="107"/>
        <v>0</v>
      </c>
      <c r="K276" s="12">
        <f t="shared" si="107"/>
        <v>0</v>
      </c>
      <c r="L276" s="12">
        <f t="shared" si="107"/>
        <v>0</v>
      </c>
      <c r="M276" s="12">
        <f t="shared" si="107"/>
        <v>0</v>
      </c>
      <c r="N276" s="12">
        <f t="shared" si="107"/>
        <v>0</v>
      </c>
      <c r="O276" s="12">
        <f t="shared" si="107"/>
        <v>0</v>
      </c>
      <c r="P276" s="12">
        <f t="shared" si="107"/>
        <v>0</v>
      </c>
      <c r="Q276" s="12">
        <f t="shared" si="107"/>
        <v>0</v>
      </c>
      <c r="R276" s="12">
        <f t="shared" si="107"/>
        <v>0</v>
      </c>
      <c r="S276" s="12">
        <f t="shared" si="107"/>
        <v>0</v>
      </c>
      <c r="T276" s="12">
        <f t="shared" si="107"/>
        <v>0</v>
      </c>
      <c r="U276" s="12">
        <f t="shared" si="107"/>
        <v>0</v>
      </c>
      <c r="V276" s="12">
        <f t="shared" si="107"/>
        <v>0</v>
      </c>
      <c r="W276" s="12">
        <f t="shared" si="107"/>
        <v>0</v>
      </c>
    </row>
    <row r="277" spans="1:26" outlineLevel="1" x14ac:dyDescent="0.25">
      <c r="B277" s="4" t="s">
        <v>28</v>
      </c>
      <c r="C277" s="12">
        <f t="shared" ref="C277:W277" si="108">IFERROR(C264/C267,0)</f>
        <v>0</v>
      </c>
      <c r="D277" s="12">
        <f t="shared" si="108"/>
        <v>0</v>
      </c>
      <c r="E277" s="12">
        <f t="shared" si="108"/>
        <v>0</v>
      </c>
      <c r="F277" s="12">
        <f t="shared" si="108"/>
        <v>0</v>
      </c>
      <c r="G277" s="12">
        <f t="shared" si="108"/>
        <v>0</v>
      </c>
      <c r="H277" s="12">
        <f t="shared" si="108"/>
        <v>0</v>
      </c>
      <c r="I277" s="12">
        <f t="shared" si="108"/>
        <v>0</v>
      </c>
      <c r="J277" s="12">
        <f t="shared" si="108"/>
        <v>0</v>
      </c>
      <c r="K277" s="12">
        <f t="shared" si="108"/>
        <v>0</v>
      </c>
      <c r="L277" s="12">
        <f t="shared" si="108"/>
        <v>0</v>
      </c>
      <c r="M277" s="12">
        <f t="shared" si="108"/>
        <v>0</v>
      </c>
      <c r="N277" s="12">
        <f t="shared" si="108"/>
        <v>0</v>
      </c>
      <c r="O277" s="12">
        <f t="shared" si="108"/>
        <v>0</v>
      </c>
      <c r="P277" s="12">
        <f t="shared" si="108"/>
        <v>0</v>
      </c>
      <c r="Q277" s="12">
        <f t="shared" si="108"/>
        <v>0</v>
      </c>
      <c r="R277" s="12">
        <f t="shared" si="108"/>
        <v>0</v>
      </c>
      <c r="S277" s="12">
        <f t="shared" si="108"/>
        <v>0</v>
      </c>
      <c r="T277" s="12">
        <f t="shared" si="108"/>
        <v>0</v>
      </c>
      <c r="U277" s="12">
        <f t="shared" si="108"/>
        <v>0</v>
      </c>
      <c r="V277" s="12">
        <f t="shared" si="108"/>
        <v>0</v>
      </c>
      <c r="W277" s="12">
        <f t="shared" si="108"/>
        <v>0</v>
      </c>
    </row>
    <row r="278" spans="1:26" outlineLevel="1" x14ac:dyDescent="0.25">
      <c r="B278" s="4" t="s">
        <v>22</v>
      </c>
      <c r="C278" s="12">
        <f t="shared" ref="C278:W278" si="109">IFERROR(C265/C267,0)</f>
        <v>0</v>
      </c>
      <c r="D278" s="12">
        <f t="shared" si="109"/>
        <v>0</v>
      </c>
      <c r="E278" s="12">
        <f t="shared" si="109"/>
        <v>0</v>
      </c>
      <c r="F278" s="12">
        <f t="shared" si="109"/>
        <v>0</v>
      </c>
      <c r="G278" s="12">
        <f t="shared" si="109"/>
        <v>0</v>
      </c>
      <c r="H278" s="12">
        <f t="shared" si="109"/>
        <v>0</v>
      </c>
      <c r="I278" s="12">
        <f t="shared" si="109"/>
        <v>0</v>
      </c>
      <c r="J278" s="12">
        <f t="shared" si="109"/>
        <v>0</v>
      </c>
      <c r="K278" s="12">
        <f t="shared" si="109"/>
        <v>0</v>
      </c>
      <c r="L278" s="12">
        <f t="shared" si="109"/>
        <v>0</v>
      </c>
      <c r="M278" s="12">
        <f t="shared" si="109"/>
        <v>0</v>
      </c>
      <c r="N278" s="12">
        <f t="shared" si="109"/>
        <v>0</v>
      </c>
      <c r="O278" s="12">
        <f t="shared" si="109"/>
        <v>0</v>
      </c>
      <c r="P278" s="12">
        <f t="shared" si="109"/>
        <v>0</v>
      </c>
      <c r="Q278" s="12">
        <f t="shared" si="109"/>
        <v>0</v>
      </c>
      <c r="R278" s="12">
        <f t="shared" si="109"/>
        <v>0</v>
      </c>
      <c r="S278" s="12">
        <f t="shared" si="109"/>
        <v>0</v>
      </c>
      <c r="T278" s="12">
        <f t="shared" si="109"/>
        <v>0</v>
      </c>
      <c r="U278" s="12">
        <f t="shared" si="109"/>
        <v>0</v>
      </c>
      <c r="V278" s="12">
        <f t="shared" si="109"/>
        <v>0</v>
      </c>
      <c r="W278" s="12">
        <f t="shared" si="109"/>
        <v>0</v>
      </c>
    </row>
    <row r="279" spans="1:26" outlineLevel="1" x14ac:dyDescent="0.25">
      <c r="B279" s="4" t="s">
        <v>29</v>
      </c>
      <c r="C279" s="12">
        <f t="shared" ref="C279:W279" si="110">IFERROR(C266/C267,0)</f>
        <v>0</v>
      </c>
      <c r="D279" s="12">
        <f t="shared" si="110"/>
        <v>0</v>
      </c>
      <c r="E279" s="12">
        <f t="shared" si="110"/>
        <v>0</v>
      </c>
      <c r="F279" s="12">
        <f t="shared" si="110"/>
        <v>0</v>
      </c>
      <c r="G279" s="12">
        <f t="shared" si="110"/>
        <v>0</v>
      </c>
      <c r="H279" s="12">
        <f t="shared" si="110"/>
        <v>0</v>
      </c>
      <c r="I279" s="12">
        <f t="shared" si="110"/>
        <v>0</v>
      </c>
      <c r="J279" s="12">
        <f t="shared" si="110"/>
        <v>0</v>
      </c>
      <c r="K279" s="12">
        <f t="shared" si="110"/>
        <v>0</v>
      </c>
      <c r="L279" s="12">
        <f t="shared" si="110"/>
        <v>0</v>
      </c>
      <c r="M279" s="12">
        <f t="shared" si="110"/>
        <v>0</v>
      </c>
      <c r="N279" s="12">
        <f t="shared" si="110"/>
        <v>0</v>
      </c>
      <c r="O279" s="12">
        <f t="shared" si="110"/>
        <v>0</v>
      </c>
      <c r="P279" s="12">
        <f t="shared" si="110"/>
        <v>0</v>
      </c>
      <c r="Q279" s="12">
        <f t="shared" si="110"/>
        <v>0</v>
      </c>
      <c r="R279" s="12">
        <f t="shared" si="110"/>
        <v>0</v>
      </c>
      <c r="S279" s="12">
        <f t="shared" si="110"/>
        <v>0</v>
      </c>
      <c r="T279" s="12">
        <f t="shared" si="110"/>
        <v>0</v>
      </c>
      <c r="U279" s="12">
        <f t="shared" si="110"/>
        <v>0</v>
      </c>
      <c r="V279" s="12">
        <f t="shared" si="110"/>
        <v>0</v>
      </c>
      <c r="W279" s="12">
        <f t="shared" si="110"/>
        <v>0</v>
      </c>
    </row>
    <row r="282" spans="1:26" s="34" customFormat="1" x14ac:dyDescent="0.25">
      <c r="A282" s="33" t="s">
        <v>50</v>
      </c>
    </row>
    <row r="283" spans="1:26" outlineLevel="1" x14ac:dyDescent="0.25">
      <c r="B283" s="9" t="s">
        <v>5</v>
      </c>
      <c r="C283" s="14"/>
    </row>
    <row r="284" spans="1:26" outlineLevel="1" x14ac:dyDescent="0.25">
      <c r="B284" s="16" t="s">
        <v>8</v>
      </c>
    </row>
    <row r="285" spans="1:26" outlineLevel="1" x14ac:dyDescent="0.25">
      <c r="B285" s="10" t="s">
        <v>10</v>
      </c>
      <c r="C285" s="5">
        <f>C$290*CAN!C291</f>
        <v>8.9845001832692883</v>
      </c>
      <c r="D285" s="5">
        <f>D$290*CAN!D291</f>
        <v>10.37486748073802</v>
      </c>
      <c r="E285" s="5">
        <f>E$290*CAN!E291</f>
        <v>8.7504571672990963</v>
      </c>
      <c r="F285" s="5">
        <f>F$290*CAN!F291</f>
        <v>6.1900491042034353</v>
      </c>
      <c r="G285" s="5">
        <f>G$290*CAN!G291</f>
        <v>5.8295145801806187</v>
      </c>
      <c r="H285" s="5">
        <f>H$290*CAN!H291</f>
        <v>7.4943528419817609</v>
      </c>
      <c r="I285" s="5">
        <f>I$290*CAN!I291</f>
        <v>8.4095190344650756</v>
      </c>
      <c r="J285" s="5">
        <f>J$290*CAN!J291</f>
        <v>11.144028251623526</v>
      </c>
      <c r="K285" s="5">
        <f>K$290*CAN!K291</f>
        <v>11.522360674091784</v>
      </c>
      <c r="L285" s="5">
        <f>L$290*CAN!L291</f>
        <v>10.042132881429501</v>
      </c>
      <c r="M285" s="5">
        <f>M$290*CAN!M291</f>
        <v>13.947136519670485</v>
      </c>
      <c r="N285" s="5">
        <f>N$290*CAN!N291</f>
        <v>15.099899815190076</v>
      </c>
      <c r="O285" s="5">
        <f>O$290*CAN!O291</f>
        <v>13.768317032264386</v>
      </c>
      <c r="P285" s="5">
        <f>P$290*CAN!P291</f>
        <v>13.711659523016756</v>
      </c>
      <c r="Q285" s="5">
        <f>Q$290*CAN!Q291</f>
        <v>23.724234689224392</v>
      </c>
      <c r="R285" s="5">
        <f>R$290*CAN!R291</f>
        <v>14.368667000590387</v>
      </c>
      <c r="S285" s="5">
        <f>S$290*CAN!S291</f>
        <v>13.442191688465796</v>
      </c>
      <c r="T285" s="5">
        <f>T$290*CAN!T291</f>
        <v>14.672849759828493</v>
      </c>
      <c r="U285" s="5">
        <f>U$290*CAN!U291</f>
        <v>13.827857381024989</v>
      </c>
      <c r="V285" s="5">
        <f>V$290*CAN!V291</f>
        <v>9.5517569607262676</v>
      </c>
      <c r="W285" s="5">
        <f>W$290*CAN!W291</f>
        <v>9.4775236365921263</v>
      </c>
      <c r="Z285" s="23"/>
    </row>
    <row r="286" spans="1:26" outlineLevel="1" x14ac:dyDescent="0.25">
      <c r="B286" s="17" t="s">
        <v>9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6" outlineLevel="1" x14ac:dyDescent="0.25">
      <c r="B287" s="10" t="s">
        <v>11</v>
      </c>
      <c r="C287" s="5">
        <f>C288/Inputs!D$7</f>
        <v>404.89347421223766</v>
      </c>
      <c r="D287" s="5">
        <f>D288/Inputs!E$7</f>
        <v>489.67634813367573</v>
      </c>
      <c r="E287" s="5">
        <f>E288/Inputs!F$7</f>
        <v>386.86805310340878</v>
      </c>
      <c r="F287" s="5">
        <f>F288/Inputs!G$7</f>
        <v>301.40268671253108</v>
      </c>
      <c r="G287" s="5">
        <f>G288/Inputs!H$7</f>
        <v>295.29338615572368</v>
      </c>
      <c r="H287" s="5">
        <f>H288/Inputs!I$7</f>
        <v>368.67556947256145</v>
      </c>
      <c r="I287" s="5">
        <f>I288/Inputs!J$7</f>
        <v>448.34028639903568</v>
      </c>
      <c r="J287" s="5">
        <f>J288/Inputs!K$7</f>
        <v>704.92986622061642</v>
      </c>
      <c r="K287" s="5">
        <f>K288/Inputs!L$7</f>
        <v>825.25925052189632</v>
      </c>
      <c r="L287" s="5">
        <f>L288/Inputs!M$7</f>
        <v>756.70559908847565</v>
      </c>
      <c r="M287" s="5">
        <f>M288/Inputs!N$7</f>
        <v>911.55974318463302</v>
      </c>
      <c r="N287" s="5">
        <f>N288/Inputs!O$7</f>
        <v>1004.2695551837844</v>
      </c>
      <c r="O287" s="5">
        <f>O288/Inputs!P$7</f>
        <v>941.01503031431434</v>
      </c>
      <c r="P287" s="5">
        <f>P288/Inputs!Q$7</f>
        <v>940.59025150074524</v>
      </c>
      <c r="Q287" s="5">
        <f>Q288/Inputs!R$7</f>
        <v>1664.4759366527549</v>
      </c>
      <c r="R287" s="5">
        <f>R288/Inputs!S$7</f>
        <v>1105.1708996075097</v>
      </c>
      <c r="S287" s="5">
        <f>S288/Inputs!T$7</f>
        <v>1016.8102117041077</v>
      </c>
      <c r="T287" s="5">
        <f>T288/Inputs!U$7</f>
        <v>999.59451902771036</v>
      </c>
      <c r="U287" s="5">
        <f>U288/Inputs!V$7</f>
        <v>941.22191690635088</v>
      </c>
      <c r="V287" s="5">
        <f>V288/Inputs!W$7</f>
        <v>683.95580329978281</v>
      </c>
      <c r="W287" s="5">
        <f>W288/Inputs!X$7</f>
        <v>238.49004332940035</v>
      </c>
      <c r="Z287" s="23"/>
    </row>
    <row r="288" spans="1:26" outlineLevel="1" x14ac:dyDescent="0.25">
      <c r="B288" s="10" t="s">
        <v>12</v>
      </c>
      <c r="C288" s="5">
        <f>C$290*CAN!C292</f>
        <v>40.489347421223769</v>
      </c>
      <c r="D288" s="5">
        <f>D$290*CAN!D292</f>
        <v>48.967634813367575</v>
      </c>
      <c r="E288" s="5">
        <f>E$290*CAN!E292</f>
        <v>38.68680531034088</v>
      </c>
      <c r="F288" s="5">
        <f>F$290*CAN!F292</f>
        <v>30.140268671253111</v>
      </c>
      <c r="G288" s="5">
        <f>G$290*CAN!G292</f>
        <v>29.529338615572371</v>
      </c>
      <c r="H288" s="5">
        <f>H$290*CAN!H292</f>
        <v>36.867556947256148</v>
      </c>
      <c r="I288" s="5">
        <f>I$290*CAN!I292</f>
        <v>44.834028639903572</v>
      </c>
      <c r="J288" s="5">
        <f>J$290*CAN!J292</f>
        <v>70.49298662206165</v>
      </c>
      <c r="K288" s="5">
        <f>K$290*CAN!K292</f>
        <v>82.525925052189635</v>
      </c>
      <c r="L288" s="5">
        <f>L$290*CAN!L292</f>
        <v>75.670559908847565</v>
      </c>
      <c r="M288" s="5">
        <f>M$290*CAN!M292</f>
        <v>91.155974318463308</v>
      </c>
      <c r="N288" s="5">
        <f>N$290*CAN!N292</f>
        <v>100.42695551837845</v>
      </c>
      <c r="O288" s="5">
        <f>O$290*CAN!O292</f>
        <v>94.101503031431434</v>
      </c>
      <c r="P288" s="5">
        <f>P$290*CAN!P292</f>
        <v>94.059025150074532</v>
      </c>
      <c r="Q288" s="5">
        <f>Q$290*CAN!Q292</f>
        <v>166.44759366527549</v>
      </c>
      <c r="R288" s="5">
        <f>R$290*CAN!R292</f>
        <v>110.51708996075098</v>
      </c>
      <c r="S288" s="5">
        <f>S$290*CAN!S292</f>
        <v>101.68102117041077</v>
      </c>
      <c r="T288" s="5">
        <f>T$290*CAN!T292</f>
        <v>99.959451902771036</v>
      </c>
      <c r="U288" s="5">
        <f>U$290*CAN!U292</f>
        <v>94.122191690635091</v>
      </c>
      <c r="V288" s="5">
        <f>V$290*CAN!V292</f>
        <v>68.395580329978287</v>
      </c>
      <c r="W288" s="5">
        <f>W$290*CAN!W292</f>
        <v>23.849004332940037</v>
      </c>
      <c r="Y288" s="1" t="s">
        <v>59</v>
      </c>
    </row>
    <row r="289" spans="2:26" outlineLevel="1" x14ac:dyDescent="0.25">
      <c r="B289" s="16" t="s">
        <v>13</v>
      </c>
    </row>
    <row r="290" spans="2:26" outlineLevel="1" x14ac:dyDescent="0.25">
      <c r="B290" s="10" t="s">
        <v>10</v>
      </c>
      <c r="C290" s="5">
        <f>C305/CAN!C306/1000</f>
        <v>49.473847604493059</v>
      </c>
      <c r="D290" s="5">
        <f>D305/CAN!D306/1000</f>
        <v>59.3425022941056</v>
      </c>
      <c r="E290" s="5">
        <f>E305/CAN!E306/1000</f>
        <v>47.437262477639976</v>
      </c>
      <c r="F290" s="5">
        <f>F305/CAN!F306/1000</f>
        <v>36.330317775456543</v>
      </c>
      <c r="G290" s="5">
        <f>G305/CAN!G306/1000</f>
        <v>35.358853195752985</v>
      </c>
      <c r="H290" s="5">
        <f>H305/CAN!H306/1000</f>
        <v>44.361909789237906</v>
      </c>
      <c r="I290" s="5">
        <f>I305/CAN!I306/1000</f>
        <v>53.243547674368649</v>
      </c>
      <c r="J290" s="5">
        <f>J305/CAN!J306/1000</f>
        <v>81.637014873685175</v>
      </c>
      <c r="K290" s="5">
        <f>K305/CAN!K306/1000</f>
        <v>94.048285726281421</v>
      </c>
      <c r="L290" s="5">
        <f>L305/CAN!L306/1000</f>
        <v>85.71269279027706</v>
      </c>
      <c r="M290" s="5">
        <f>M305/CAN!M306/1000</f>
        <v>105.1031108381338</v>
      </c>
      <c r="N290" s="5">
        <f>N305/CAN!N306/1000</f>
        <v>115.52685533356852</v>
      </c>
      <c r="O290" s="5">
        <f>O305/CAN!O306/1000</f>
        <v>107.86982006369581</v>
      </c>
      <c r="P290" s="5">
        <f>P305/CAN!P306/1000</f>
        <v>107.7706846730913</v>
      </c>
      <c r="Q290" s="5">
        <f>Q305/CAN!Q306/1000</f>
        <v>190.17182835449989</v>
      </c>
      <c r="R290" s="5">
        <f>R305/CAN!R306/1000</f>
        <v>124.88575696134136</v>
      </c>
      <c r="S290" s="5">
        <f>S305/CAN!S306/1000</f>
        <v>115.12321285887657</v>
      </c>
      <c r="T290" s="5">
        <f>T305/CAN!T306/1000</f>
        <v>114.63230166259953</v>
      </c>
      <c r="U290" s="5">
        <f>U305/CAN!U306/1000</f>
        <v>107.95004907166008</v>
      </c>
      <c r="V290" s="5">
        <f>V305/CAN!V306/1000</f>
        <v>77.947337290704553</v>
      </c>
      <c r="W290" s="5">
        <f>W305/CAN!W306/1000</f>
        <v>33.326527969532165</v>
      </c>
    </row>
    <row r="291" spans="2:26" outlineLevel="1" x14ac:dyDescent="0.25">
      <c r="B291" s="18" t="s">
        <v>14</v>
      </c>
      <c r="C291" s="13">
        <f t="shared" ref="C291:W291" si="111">IFERROR(C285/C290,0)</f>
        <v>0.1816009996856065</v>
      </c>
      <c r="D291" s="13">
        <f t="shared" si="111"/>
        <v>0.17483030003216665</v>
      </c>
      <c r="E291" s="13">
        <f t="shared" si="111"/>
        <v>0.18446378880787465</v>
      </c>
      <c r="F291" s="13">
        <f t="shared" si="111"/>
        <v>0.17038246520335174</v>
      </c>
      <c r="G291" s="13">
        <f t="shared" si="111"/>
        <v>0.16486718468801506</v>
      </c>
      <c r="H291" s="13">
        <f t="shared" si="111"/>
        <v>0.16893665934553326</v>
      </c>
      <c r="I291" s="13">
        <f t="shared" si="111"/>
        <v>0.15794437827277621</v>
      </c>
      <c r="J291" s="13">
        <f t="shared" si="111"/>
        <v>0.13650705220991227</v>
      </c>
      <c r="K291" s="13">
        <f t="shared" si="111"/>
        <v>0.12251537159993024</v>
      </c>
      <c r="L291" s="13">
        <f t="shared" si="111"/>
        <v>0.11716039427206799</v>
      </c>
      <c r="M291" s="13">
        <f t="shared" si="111"/>
        <v>0.13269955958915486</v>
      </c>
      <c r="N291" s="13">
        <f t="shared" si="111"/>
        <v>0.13070467270654179</v>
      </c>
      <c r="O291" s="13">
        <f t="shared" si="111"/>
        <v>0.12763826827683927</v>
      </c>
      <c r="P291" s="13">
        <f t="shared" si="111"/>
        <v>0.12722995650078067</v>
      </c>
      <c r="Q291" s="13">
        <f t="shared" si="111"/>
        <v>0.12475157279867959</v>
      </c>
      <c r="R291" s="13">
        <f t="shared" si="111"/>
        <v>0.1150544894005666</v>
      </c>
      <c r="S291" s="13">
        <f t="shared" si="111"/>
        <v>0.11676352105412367</v>
      </c>
      <c r="T291" s="13">
        <f t="shared" si="111"/>
        <v>0.12799925978120463</v>
      </c>
      <c r="U291" s="13">
        <f t="shared" si="111"/>
        <v>0.12809496151174229</v>
      </c>
      <c r="V291" s="13">
        <f t="shared" si="111"/>
        <v>0.12254115782176106</v>
      </c>
      <c r="W291" s="13">
        <f t="shared" si="111"/>
        <v>0.28438376914800978</v>
      </c>
    </row>
    <row r="292" spans="2:26" outlineLevel="1" x14ac:dyDescent="0.25">
      <c r="B292" s="18" t="s">
        <v>15</v>
      </c>
      <c r="C292" s="13">
        <f t="shared" ref="C292:W292" si="112">IFERROR(C288/C290,0)</f>
        <v>0.8183990003143935</v>
      </c>
      <c r="D292" s="13">
        <f t="shared" si="112"/>
        <v>0.82516969996783329</v>
      </c>
      <c r="E292" s="13">
        <f t="shared" si="112"/>
        <v>0.81553621119212538</v>
      </c>
      <c r="F292" s="13">
        <f t="shared" si="112"/>
        <v>0.82961753479664835</v>
      </c>
      <c r="G292" s="13">
        <f t="shared" si="112"/>
        <v>0.83513281531198502</v>
      </c>
      <c r="H292" s="13">
        <f t="shared" si="112"/>
        <v>0.83106334065446685</v>
      </c>
      <c r="I292" s="13">
        <f t="shared" si="112"/>
        <v>0.84205562172722381</v>
      </c>
      <c r="J292" s="13">
        <f t="shared" si="112"/>
        <v>0.86349294779008778</v>
      </c>
      <c r="K292" s="13">
        <f t="shared" si="112"/>
        <v>0.87748462840006969</v>
      </c>
      <c r="L292" s="13">
        <f t="shared" si="112"/>
        <v>0.88283960572793208</v>
      </c>
      <c r="M292" s="13">
        <f t="shared" si="112"/>
        <v>0.86730044041084509</v>
      </c>
      <c r="N292" s="13">
        <f t="shared" si="112"/>
        <v>0.86929532729345826</v>
      </c>
      <c r="O292" s="13">
        <f t="shared" si="112"/>
        <v>0.87236173172316078</v>
      </c>
      <c r="P292" s="13">
        <f t="shared" si="112"/>
        <v>0.87277004349921927</v>
      </c>
      <c r="Q292" s="13">
        <f t="shared" si="112"/>
        <v>0.87524842720132034</v>
      </c>
      <c r="R292" s="13">
        <f t="shared" si="112"/>
        <v>0.88494551059943349</v>
      </c>
      <c r="S292" s="13">
        <f t="shared" si="112"/>
        <v>0.88323647894587631</v>
      </c>
      <c r="T292" s="13">
        <f t="shared" si="112"/>
        <v>0.87200074021879537</v>
      </c>
      <c r="U292" s="13">
        <f t="shared" si="112"/>
        <v>0.87190503848825773</v>
      </c>
      <c r="V292" s="13">
        <f t="shared" si="112"/>
        <v>0.877458842178239</v>
      </c>
      <c r="W292" s="13">
        <f t="shared" si="112"/>
        <v>0.71561623085199022</v>
      </c>
    </row>
    <row r="293" spans="2:26" outlineLevel="1" x14ac:dyDescent="0.25"/>
    <row r="294" spans="2:26" outlineLevel="1" x14ac:dyDescent="0.25">
      <c r="B294" s="9" t="s">
        <v>19</v>
      </c>
      <c r="C294" s="14"/>
      <c r="S294" s="20"/>
      <c r="T294" s="20"/>
      <c r="U294" s="20"/>
      <c r="V294" s="20"/>
      <c r="W294" s="20"/>
    </row>
    <row r="295" spans="2:26" outlineLevel="1" x14ac:dyDescent="0.25">
      <c r="B295" s="4" t="s">
        <v>23</v>
      </c>
      <c r="C295" s="25">
        <f>'[4]Table 15'!C$15*INDEX(Inputs!$D$60:$T$60,MATCH($A$1,Inputs!$D$57:$T$57,0))*1000</f>
        <v>43.479599999999998</v>
      </c>
      <c r="D295" s="25">
        <f>'[4]Table 15'!D$15*INDEX(Inputs!$D$60:$T$60,MATCH($A$1,Inputs!$D$57:$T$57,0))*1000</f>
        <v>44.668800000000005</v>
      </c>
      <c r="E295" s="25">
        <f>'[4]Table 15'!E$15*INDEX(Inputs!$D$60:$T$60,MATCH($A$1,Inputs!$D$57:$T$57,0))*1000</f>
        <v>39.717599999999997</v>
      </c>
      <c r="F295" s="25">
        <f>'[4]Table 15'!F$15*INDEX(Inputs!$D$60:$T$60,MATCH($A$1,Inputs!$D$57:$T$57,0))*1000</f>
        <v>31.163999999999998</v>
      </c>
      <c r="G295" s="25">
        <f>'[4]Table 15'!G$15*INDEX(Inputs!$D$60:$T$60,MATCH($A$1,Inputs!$D$57:$T$57,0))*1000</f>
        <v>28.8048</v>
      </c>
      <c r="H295" s="25">
        <f>'[4]Table 15'!H$15*INDEX(Inputs!$D$60:$T$60,MATCH($A$1,Inputs!$D$57:$T$57,0))*1000</f>
        <v>36.161999999999999</v>
      </c>
      <c r="I295" s="25">
        <f>'[4]Table 15'!I$15*INDEX(Inputs!$D$60:$T$60,MATCH($A$1,Inputs!$D$57:$T$57,0))*1000</f>
        <v>37.267200000000003</v>
      </c>
      <c r="J295" s="25">
        <f>'[4]Table 15'!J$15*INDEX(Inputs!$D$60:$T$60,MATCH($A$1,Inputs!$D$57:$T$57,0))*1000</f>
        <v>45.651600000000002</v>
      </c>
      <c r="K295" s="25">
        <f>'[4]Table 15'!K$15*INDEX(Inputs!$D$60:$T$60,MATCH($A$1,Inputs!$D$57:$T$57,0))*1000</f>
        <v>43.819199999999995</v>
      </c>
      <c r="L295" s="25">
        <f>'[4]Table 15'!L$15*INDEX(Inputs!$D$60:$T$60,MATCH($A$1,Inputs!$D$57:$T$57,0))*1000</f>
        <v>38.474399999999996</v>
      </c>
      <c r="M295" s="25">
        <f>'[4]Table 15'!M$15*INDEX(Inputs!$D$60:$T$60,MATCH($A$1,Inputs!$D$57:$T$57,0))*1000</f>
        <v>49.670399999999994</v>
      </c>
      <c r="N295" s="25">
        <f>'[4]Table 15'!N$15*INDEX(Inputs!$D$60:$T$60,MATCH($A$1,Inputs!$D$57:$T$57,0))*1000</f>
        <v>52.400399999999991</v>
      </c>
      <c r="O295" s="25">
        <f>'[4]Table 15'!O$15*INDEX(Inputs!$D$60:$T$60,MATCH($A$1,Inputs!$D$57:$T$57,0))*1000</f>
        <v>51.69</v>
      </c>
      <c r="P295" s="25">
        <f>'[4]Table 15'!P$15*INDEX(Inputs!$D$60:$T$60,MATCH($A$1,Inputs!$D$57:$T$57,0))*1000</f>
        <v>54.074999999999996</v>
      </c>
      <c r="Q295" s="25">
        <f>'[4]Table 15'!Q$15*INDEX(Inputs!$D$60:$T$60,MATCH($A$1,Inputs!$D$57:$T$57,0))*1000</f>
        <v>88.97999999999999</v>
      </c>
      <c r="R295" s="25">
        <f>'[4]Table 15'!R$15*INDEX(Inputs!$D$60:$T$60,MATCH($A$1,Inputs!$D$57:$T$57,0))*1000</f>
        <v>50.107199999999999</v>
      </c>
      <c r="S295" s="25">
        <f>'[4]Table 15'!S$15*INDEX(Inputs!$D$60:$T$60,MATCH($A$1,Inputs!$D$57:$T$57,0))*1000</f>
        <v>44.905200000000001</v>
      </c>
      <c r="T295" s="25">
        <f>'[4]Table 15'!T$15*INDEX(Inputs!$D$60:$T$60,MATCH($A$1,Inputs!$D$57:$T$57,0))*1000</f>
        <v>47.73</v>
      </c>
      <c r="U295" s="25">
        <f>'[4]Table 15'!U$15*INDEX(Inputs!$D$60:$T$60,MATCH($A$1,Inputs!$D$57:$T$57,0))*1000</f>
        <v>46.754999999999995</v>
      </c>
      <c r="V295" s="25">
        <f>'[4]Table 15'!V$15*INDEX(Inputs!$D$60:$T$60,MATCH($A$1,Inputs!$D$57:$T$57,0))*1000</f>
        <v>32.0976</v>
      </c>
      <c r="W295" s="25">
        <f>'[4]Table 15'!W$15*INDEX(Inputs!$D$60:$T$60,MATCH($A$1,Inputs!$D$57:$T$57,0))*1000</f>
        <v>51.875999999999998</v>
      </c>
      <c r="Z295" s="23" t="s">
        <v>32</v>
      </c>
    </row>
    <row r="296" spans="2:26" outlineLevel="1" x14ac:dyDescent="0.25">
      <c r="B296" s="4" t="s">
        <v>24</v>
      </c>
      <c r="C296" s="25">
        <f>'[4]Table 15'!C$14*INDEX(Inputs!$D$60:$T$60,MATCH($A$1,Inputs!$D$57:$T$57,0))*1000</f>
        <v>1.1856</v>
      </c>
      <c r="D296" s="25">
        <f>'[4]Table 15'!D$14*INDEX(Inputs!$D$60:$T$60,MATCH($A$1,Inputs!$D$57:$T$57,0))*1000</f>
        <v>2.0951999999999997</v>
      </c>
      <c r="E296" s="25">
        <f>'[4]Table 15'!E$14*INDEX(Inputs!$D$60:$T$60,MATCH($A$1,Inputs!$D$57:$T$57,0))*1000</f>
        <v>2.8271999999999999</v>
      </c>
      <c r="F296" s="25">
        <f>'[4]Table 15'!F$14*INDEX(Inputs!$D$60:$T$60,MATCH($A$1,Inputs!$D$57:$T$57,0))*1000</f>
        <v>1.2599999999999998</v>
      </c>
      <c r="G296" s="25">
        <f>'[4]Table 15'!G$14*INDEX(Inputs!$D$60:$T$60,MATCH($A$1,Inputs!$D$57:$T$57,0))*1000</f>
        <v>1.1628000000000001</v>
      </c>
      <c r="H296" s="25">
        <f>'[4]Table 15'!H$14*INDEX(Inputs!$D$60:$T$60,MATCH($A$1,Inputs!$D$57:$T$57,0))*1000</f>
        <v>1.5539999999999998</v>
      </c>
      <c r="I296" s="25">
        <f>'[4]Table 15'!I$14*INDEX(Inputs!$D$60:$T$60,MATCH($A$1,Inputs!$D$57:$T$57,0))*1000</f>
        <v>1.6128</v>
      </c>
      <c r="J296" s="25">
        <f>'[4]Table 15'!J$14*INDEX(Inputs!$D$60:$T$60,MATCH($A$1,Inputs!$D$57:$T$57,0))*1000</f>
        <v>1.4094</v>
      </c>
      <c r="K296" s="25">
        <f>'[4]Table 15'!K$14*INDEX(Inputs!$D$60:$T$60,MATCH($A$1,Inputs!$D$57:$T$57,0))*1000</f>
        <v>1.1088</v>
      </c>
      <c r="L296" s="25">
        <f>'[4]Table 15'!L$14*INDEX(Inputs!$D$60:$T$60,MATCH($A$1,Inputs!$D$57:$T$57,0))*1000</f>
        <v>0.74519999999999997</v>
      </c>
      <c r="M296" s="25">
        <f>'[4]Table 15'!M$14*INDEX(Inputs!$D$60:$T$60,MATCH($A$1,Inputs!$D$57:$T$57,0))*1000</f>
        <v>0.87359999999999993</v>
      </c>
      <c r="N296" s="25">
        <f>'[4]Table 15'!N$14*INDEX(Inputs!$D$60:$T$60,MATCH($A$1,Inputs!$D$57:$T$57,0))*1000</f>
        <v>0.78</v>
      </c>
      <c r="O296" s="25">
        <f>'[4]Table 15'!O$14*INDEX(Inputs!$D$60:$T$60,MATCH($A$1,Inputs!$D$57:$T$57,0))*1000</f>
        <v>1.0649999999999999</v>
      </c>
      <c r="P296" s="25">
        <f>'[4]Table 15'!P$14*INDEX(Inputs!$D$60:$T$60,MATCH($A$1,Inputs!$D$57:$T$57,0))*1000</f>
        <v>0.40500000000000003</v>
      </c>
      <c r="Q296" s="25">
        <f>'[4]Table 15'!Q$14*INDEX(Inputs!$D$60:$T$60,MATCH($A$1,Inputs!$D$57:$T$57,0))*1000</f>
        <v>0.13500000000000001</v>
      </c>
      <c r="R296" s="25">
        <f>'[4]Table 15'!R$14*INDEX(Inputs!$D$60:$T$60,MATCH($A$1,Inputs!$D$57:$T$57,0))*1000</f>
        <v>0.13200000000000001</v>
      </c>
      <c r="S296" s="25">
        <f>'[4]Table 15'!S$14*INDEX(Inputs!$D$60:$T$60,MATCH($A$1,Inputs!$D$57:$T$57,0))*1000</f>
        <v>0.1104</v>
      </c>
      <c r="T296" s="25">
        <f>'[4]Table 15'!T$14*INDEX(Inputs!$D$60:$T$60,MATCH($A$1,Inputs!$D$57:$T$57,0))*1000</f>
        <v>0.21</v>
      </c>
      <c r="U296" s="25">
        <f>'[4]Table 15'!U$14*INDEX(Inputs!$D$60:$T$60,MATCH($A$1,Inputs!$D$57:$T$57,0))*1000</f>
        <v>0.105</v>
      </c>
      <c r="V296" s="25">
        <f>'[4]Table 15'!V$14*INDEX(Inputs!$D$60:$T$60,MATCH($A$1,Inputs!$D$57:$T$57,0))*1000</f>
        <v>0</v>
      </c>
      <c r="W296" s="25">
        <f>'[4]Table 15'!W$14*INDEX(Inputs!$D$60:$T$60,MATCH($A$1,Inputs!$D$57:$T$57,0))*1000</f>
        <v>3.9600000000000003E-2</v>
      </c>
      <c r="Z296" s="23" t="s">
        <v>32</v>
      </c>
    </row>
    <row r="297" spans="2:26" outlineLevel="1" x14ac:dyDescent="0.25">
      <c r="B297" s="4" t="s">
        <v>21</v>
      </c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</row>
    <row r="298" spans="2:26" outlineLevel="1" x14ac:dyDescent="0.25">
      <c r="B298" s="4" t="s">
        <v>26</v>
      </c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</row>
    <row r="299" spans="2:26" outlineLevel="1" x14ac:dyDescent="0.25">
      <c r="B299" s="4" t="s">
        <v>25</v>
      </c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</row>
    <row r="300" spans="2:26" outlineLevel="1" x14ac:dyDescent="0.25">
      <c r="B300" s="4" t="s">
        <v>0</v>
      </c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</row>
    <row r="301" spans="2:26" outlineLevel="1" x14ac:dyDescent="0.25">
      <c r="B301" s="4" t="s">
        <v>27</v>
      </c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</row>
    <row r="302" spans="2:26" outlineLevel="1" x14ac:dyDescent="0.25">
      <c r="B302" s="4" t="s">
        <v>28</v>
      </c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</row>
    <row r="303" spans="2:26" outlineLevel="1" x14ac:dyDescent="0.25">
      <c r="B303" s="4" t="s">
        <v>22</v>
      </c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</row>
    <row r="304" spans="2:26" outlineLevel="1" x14ac:dyDescent="0.25">
      <c r="B304" s="4" t="s">
        <v>29</v>
      </c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</row>
    <row r="305" spans="1:23" outlineLevel="1" x14ac:dyDescent="0.25">
      <c r="B305" s="16" t="s">
        <v>13</v>
      </c>
      <c r="C305" s="21">
        <f t="shared" ref="C305:W305" si="113">SUM(C295:C304)</f>
        <v>44.665199999999999</v>
      </c>
      <c r="D305" s="21">
        <f t="shared" si="113"/>
        <v>46.764000000000003</v>
      </c>
      <c r="E305" s="21">
        <f t="shared" si="113"/>
        <v>42.544799999999995</v>
      </c>
      <c r="F305" s="21">
        <f t="shared" si="113"/>
        <v>32.423999999999999</v>
      </c>
      <c r="G305" s="21">
        <f t="shared" si="113"/>
        <v>29.967600000000001</v>
      </c>
      <c r="H305" s="21">
        <f t="shared" si="113"/>
        <v>37.716000000000001</v>
      </c>
      <c r="I305" s="21">
        <f t="shared" si="113"/>
        <v>38.880000000000003</v>
      </c>
      <c r="J305" s="21">
        <f t="shared" si="113"/>
        <v>47.061</v>
      </c>
      <c r="K305" s="21">
        <f t="shared" si="113"/>
        <v>44.927999999999997</v>
      </c>
      <c r="L305" s="21">
        <f t="shared" si="113"/>
        <v>39.219599999999993</v>
      </c>
      <c r="M305" s="21">
        <f t="shared" si="113"/>
        <v>50.543999999999997</v>
      </c>
      <c r="N305" s="21">
        <f t="shared" si="113"/>
        <v>53.180399999999992</v>
      </c>
      <c r="O305" s="21">
        <f t="shared" si="113"/>
        <v>52.754999999999995</v>
      </c>
      <c r="P305" s="21">
        <f t="shared" si="113"/>
        <v>54.48</v>
      </c>
      <c r="Q305" s="21">
        <f t="shared" si="113"/>
        <v>89.114999999999995</v>
      </c>
      <c r="R305" s="21">
        <f t="shared" si="113"/>
        <v>50.239199999999997</v>
      </c>
      <c r="S305" s="21">
        <f t="shared" si="113"/>
        <v>45.015599999999999</v>
      </c>
      <c r="T305" s="21">
        <f t="shared" si="113"/>
        <v>47.94</v>
      </c>
      <c r="U305" s="21">
        <f t="shared" si="113"/>
        <v>46.859999999999992</v>
      </c>
      <c r="V305" s="21">
        <f t="shared" si="113"/>
        <v>32.0976</v>
      </c>
      <c r="W305" s="21">
        <f t="shared" si="113"/>
        <v>51.915599999999998</v>
      </c>
    </row>
    <row r="306" spans="1:23" outlineLevel="1" x14ac:dyDescent="0.25">
      <c r="A306" s="3" t="s">
        <v>8</v>
      </c>
      <c r="B306" s="29" t="s">
        <v>46</v>
      </c>
      <c r="C306" s="28">
        <f>IFERROR(C305/C285/1000,0)</f>
        <v>4.971361688341263E-3</v>
      </c>
      <c r="D306" s="28">
        <f t="shared" ref="D306:W306" si="114">IFERROR(D305/D285/1000,0)</f>
        <v>4.5074310671265969E-3</v>
      </c>
      <c r="E306" s="28">
        <f t="shared" si="114"/>
        <v>4.8620088284063697E-3</v>
      </c>
      <c r="F306" s="28">
        <f t="shared" si="114"/>
        <v>5.2380844568716027E-3</v>
      </c>
      <c r="G306" s="28">
        <f t="shared" si="114"/>
        <v>5.1406681616141528E-3</v>
      </c>
      <c r="H306" s="28">
        <f t="shared" si="114"/>
        <v>5.0325893102768048E-3</v>
      </c>
      <c r="I306" s="28">
        <f t="shared" si="114"/>
        <v>4.6233321835239937E-3</v>
      </c>
      <c r="J306" s="28">
        <f t="shared" si="114"/>
        <v>4.2229792438962886E-3</v>
      </c>
      <c r="K306" s="28">
        <f t="shared" si="114"/>
        <v>3.8992009771939649E-3</v>
      </c>
      <c r="L306" s="28">
        <f t="shared" si="114"/>
        <v>3.9055049821664052E-3</v>
      </c>
      <c r="M306" s="28">
        <f t="shared" si="114"/>
        <v>3.6239696893132695E-3</v>
      </c>
      <c r="N306" s="28">
        <f t="shared" si="114"/>
        <v>3.5219041616754306E-3</v>
      </c>
      <c r="O306" s="28">
        <f t="shared" si="114"/>
        <v>3.8316229845939071E-3</v>
      </c>
      <c r="P306" s="28">
        <f t="shared" si="114"/>
        <v>3.9732608520907636E-3</v>
      </c>
      <c r="Q306" s="28">
        <f t="shared" si="114"/>
        <v>3.7562855521942823E-3</v>
      </c>
      <c r="R306" s="28">
        <f t="shared" si="114"/>
        <v>3.4964412494169254E-3</v>
      </c>
      <c r="S306" s="28">
        <f t="shared" si="114"/>
        <v>3.3488288995778925E-3</v>
      </c>
      <c r="T306" s="28">
        <f t="shared" si="114"/>
        <v>3.2672589704592159E-3</v>
      </c>
      <c r="U306" s="28">
        <f t="shared" si="114"/>
        <v>3.3888113471796958E-3</v>
      </c>
      <c r="V306" s="28">
        <f t="shared" si="114"/>
        <v>3.3603870085864769E-3</v>
      </c>
      <c r="W306" s="28">
        <f t="shared" si="114"/>
        <v>5.4777600131280194E-3</v>
      </c>
    </row>
    <row r="307" spans="1:23" outlineLevel="1" x14ac:dyDescent="0.25"/>
    <row r="308" spans="1:23" outlineLevel="1" x14ac:dyDescent="0.25">
      <c r="B308" s="4" t="s">
        <v>23</v>
      </c>
      <c r="C308" s="12">
        <f t="shared" ref="C308:W308" si="115">IFERROR(C295/C305,0)</f>
        <v>0.97345584481878511</v>
      </c>
      <c r="D308" s="12">
        <f t="shared" si="115"/>
        <v>0.9551963048498846</v>
      </c>
      <c r="E308" s="12">
        <f t="shared" si="115"/>
        <v>0.93354769560557349</v>
      </c>
      <c r="F308" s="12">
        <f t="shared" si="115"/>
        <v>0.96113989637305697</v>
      </c>
      <c r="G308" s="12">
        <f t="shared" si="115"/>
        <v>0.96119809394145672</v>
      </c>
      <c r="H308" s="12">
        <f t="shared" si="115"/>
        <v>0.95879732739420931</v>
      </c>
      <c r="I308" s="12">
        <f t="shared" si="115"/>
        <v>0.95851851851851855</v>
      </c>
      <c r="J308" s="12">
        <f t="shared" si="115"/>
        <v>0.97005163511187609</v>
      </c>
      <c r="K308" s="12">
        <f t="shared" si="115"/>
        <v>0.9753205128205128</v>
      </c>
      <c r="L308" s="12">
        <f t="shared" si="115"/>
        <v>0.9809992962702323</v>
      </c>
      <c r="M308" s="12">
        <f t="shared" si="115"/>
        <v>0.98271604938271595</v>
      </c>
      <c r="N308" s="12">
        <f t="shared" si="115"/>
        <v>0.98533294221179224</v>
      </c>
      <c r="O308" s="12">
        <f t="shared" si="115"/>
        <v>0.97981234006255336</v>
      </c>
      <c r="P308" s="12">
        <f t="shared" si="115"/>
        <v>0.99256607929515417</v>
      </c>
      <c r="Q308" s="12">
        <f t="shared" si="115"/>
        <v>0.99848510351792619</v>
      </c>
      <c r="R308" s="12">
        <f t="shared" si="115"/>
        <v>0.9973725696269049</v>
      </c>
      <c r="S308" s="12">
        <f t="shared" si="115"/>
        <v>0.99754751686082166</v>
      </c>
      <c r="T308" s="12">
        <f t="shared" si="115"/>
        <v>0.99561952440550683</v>
      </c>
      <c r="U308" s="12">
        <f t="shared" si="115"/>
        <v>0.99775928297055061</v>
      </c>
      <c r="V308" s="12">
        <f t="shared" si="115"/>
        <v>1</v>
      </c>
      <c r="W308" s="12">
        <f t="shared" si="115"/>
        <v>0.9992372234935164</v>
      </c>
    </row>
    <row r="309" spans="1:23" outlineLevel="1" x14ac:dyDescent="0.25">
      <c r="B309" s="4" t="s">
        <v>24</v>
      </c>
      <c r="C309" s="12">
        <f t="shared" ref="C309:W309" si="116">IFERROR(C296/C305,0)</f>
        <v>2.6544155181214907E-2</v>
      </c>
      <c r="D309" s="12">
        <f t="shared" si="116"/>
        <v>4.4803695150115466E-2</v>
      </c>
      <c r="E309" s="12">
        <f t="shared" si="116"/>
        <v>6.6452304394426592E-2</v>
      </c>
      <c r="F309" s="12">
        <f t="shared" si="116"/>
        <v>3.8860103626942998E-2</v>
      </c>
      <c r="G309" s="12">
        <f t="shared" si="116"/>
        <v>3.880190605854323E-2</v>
      </c>
      <c r="H309" s="12">
        <f t="shared" si="116"/>
        <v>4.1202672605790643E-2</v>
      </c>
      <c r="I309" s="12">
        <f t="shared" si="116"/>
        <v>4.148148148148148E-2</v>
      </c>
      <c r="J309" s="12">
        <f t="shared" si="116"/>
        <v>2.9948364888123923E-2</v>
      </c>
      <c r="K309" s="12">
        <f t="shared" si="116"/>
        <v>2.4679487179487182E-2</v>
      </c>
      <c r="L309" s="12">
        <f t="shared" si="116"/>
        <v>1.9000703729767771E-2</v>
      </c>
      <c r="M309" s="12">
        <f t="shared" si="116"/>
        <v>1.7283950617283949E-2</v>
      </c>
      <c r="N309" s="12">
        <f t="shared" si="116"/>
        <v>1.4667057788207689E-2</v>
      </c>
      <c r="O309" s="12">
        <f t="shared" si="116"/>
        <v>2.018765993744669E-2</v>
      </c>
      <c r="P309" s="12">
        <f t="shared" si="116"/>
        <v>7.4339207048458155E-3</v>
      </c>
      <c r="Q309" s="12">
        <f t="shared" si="116"/>
        <v>1.5148964820737251E-3</v>
      </c>
      <c r="R309" s="12">
        <f t="shared" si="116"/>
        <v>2.6274303730951134E-3</v>
      </c>
      <c r="S309" s="12">
        <f t="shared" si="116"/>
        <v>2.452483139178418E-3</v>
      </c>
      <c r="T309" s="12">
        <f t="shared" si="116"/>
        <v>4.3804755944931162E-3</v>
      </c>
      <c r="U309" s="12">
        <f t="shared" si="116"/>
        <v>2.2407170294494239E-3</v>
      </c>
      <c r="V309" s="12">
        <f t="shared" si="116"/>
        <v>0</v>
      </c>
      <c r="W309" s="12">
        <f t="shared" si="116"/>
        <v>7.6277650648360045E-4</v>
      </c>
    </row>
    <row r="310" spans="1:23" outlineLevel="1" x14ac:dyDescent="0.25">
      <c r="B310" s="4" t="s">
        <v>21</v>
      </c>
      <c r="C310" s="12">
        <f t="shared" ref="C310:W310" si="117">IFERROR(C297/C305,0)</f>
        <v>0</v>
      </c>
      <c r="D310" s="12">
        <f t="shared" si="117"/>
        <v>0</v>
      </c>
      <c r="E310" s="12">
        <f t="shared" si="117"/>
        <v>0</v>
      </c>
      <c r="F310" s="12">
        <f t="shared" si="117"/>
        <v>0</v>
      </c>
      <c r="G310" s="12">
        <f t="shared" si="117"/>
        <v>0</v>
      </c>
      <c r="H310" s="12">
        <f t="shared" si="117"/>
        <v>0</v>
      </c>
      <c r="I310" s="12">
        <f t="shared" si="117"/>
        <v>0</v>
      </c>
      <c r="J310" s="12">
        <f t="shared" si="117"/>
        <v>0</v>
      </c>
      <c r="K310" s="12">
        <f t="shared" si="117"/>
        <v>0</v>
      </c>
      <c r="L310" s="12">
        <f t="shared" si="117"/>
        <v>0</v>
      </c>
      <c r="M310" s="12">
        <f t="shared" si="117"/>
        <v>0</v>
      </c>
      <c r="N310" s="12">
        <f t="shared" si="117"/>
        <v>0</v>
      </c>
      <c r="O310" s="12">
        <f t="shared" si="117"/>
        <v>0</v>
      </c>
      <c r="P310" s="12">
        <f t="shared" si="117"/>
        <v>0</v>
      </c>
      <c r="Q310" s="12">
        <f t="shared" si="117"/>
        <v>0</v>
      </c>
      <c r="R310" s="12">
        <f t="shared" si="117"/>
        <v>0</v>
      </c>
      <c r="S310" s="12">
        <f t="shared" si="117"/>
        <v>0</v>
      </c>
      <c r="T310" s="12">
        <f t="shared" si="117"/>
        <v>0</v>
      </c>
      <c r="U310" s="12">
        <f t="shared" si="117"/>
        <v>0</v>
      </c>
      <c r="V310" s="12">
        <f t="shared" si="117"/>
        <v>0</v>
      </c>
      <c r="W310" s="12">
        <f t="shared" si="117"/>
        <v>0</v>
      </c>
    </row>
    <row r="311" spans="1:23" outlineLevel="1" x14ac:dyDescent="0.25">
      <c r="B311" s="4" t="s">
        <v>26</v>
      </c>
      <c r="C311" s="12">
        <f t="shared" ref="C311:W311" si="118">IFERROR(C298/C305,0)</f>
        <v>0</v>
      </c>
      <c r="D311" s="12">
        <f t="shared" si="118"/>
        <v>0</v>
      </c>
      <c r="E311" s="12">
        <f t="shared" si="118"/>
        <v>0</v>
      </c>
      <c r="F311" s="12">
        <f t="shared" si="118"/>
        <v>0</v>
      </c>
      <c r="G311" s="12">
        <f t="shared" si="118"/>
        <v>0</v>
      </c>
      <c r="H311" s="12">
        <f t="shared" si="118"/>
        <v>0</v>
      </c>
      <c r="I311" s="12">
        <f t="shared" si="118"/>
        <v>0</v>
      </c>
      <c r="J311" s="12">
        <f t="shared" si="118"/>
        <v>0</v>
      </c>
      <c r="K311" s="12">
        <f t="shared" si="118"/>
        <v>0</v>
      </c>
      <c r="L311" s="12">
        <f t="shared" si="118"/>
        <v>0</v>
      </c>
      <c r="M311" s="12">
        <f t="shared" si="118"/>
        <v>0</v>
      </c>
      <c r="N311" s="12">
        <f t="shared" si="118"/>
        <v>0</v>
      </c>
      <c r="O311" s="12">
        <f t="shared" si="118"/>
        <v>0</v>
      </c>
      <c r="P311" s="12">
        <f t="shared" si="118"/>
        <v>0</v>
      </c>
      <c r="Q311" s="12">
        <f t="shared" si="118"/>
        <v>0</v>
      </c>
      <c r="R311" s="12">
        <f t="shared" si="118"/>
        <v>0</v>
      </c>
      <c r="S311" s="12">
        <f t="shared" si="118"/>
        <v>0</v>
      </c>
      <c r="T311" s="12">
        <f t="shared" si="118"/>
        <v>0</v>
      </c>
      <c r="U311" s="12">
        <f t="shared" si="118"/>
        <v>0</v>
      </c>
      <c r="V311" s="12">
        <f t="shared" si="118"/>
        <v>0</v>
      </c>
      <c r="W311" s="12">
        <f t="shared" si="118"/>
        <v>0</v>
      </c>
    </row>
    <row r="312" spans="1:23" outlineLevel="1" x14ac:dyDescent="0.25">
      <c r="B312" s="4" t="s">
        <v>25</v>
      </c>
      <c r="C312" s="12">
        <f t="shared" ref="C312:W312" si="119">IFERROR(C299/C305,0)</f>
        <v>0</v>
      </c>
      <c r="D312" s="12">
        <f t="shared" si="119"/>
        <v>0</v>
      </c>
      <c r="E312" s="12">
        <f t="shared" si="119"/>
        <v>0</v>
      </c>
      <c r="F312" s="12">
        <f t="shared" si="119"/>
        <v>0</v>
      </c>
      <c r="G312" s="12">
        <f t="shared" si="119"/>
        <v>0</v>
      </c>
      <c r="H312" s="12">
        <f t="shared" si="119"/>
        <v>0</v>
      </c>
      <c r="I312" s="12">
        <f t="shared" si="119"/>
        <v>0</v>
      </c>
      <c r="J312" s="12">
        <f t="shared" si="119"/>
        <v>0</v>
      </c>
      <c r="K312" s="12">
        <f t="shared" si="119"/>
        <v>0</v>
      </c>
      <c r="L312" s="12">
        <f t="shared" si="119"/>
        <v>0</v>
      </c>
      <c r="M312" s="12">
        <f t="shared" si="119"/>
        <v>0</v>
      </c>
      <c r="N312" s="12">
        <f t="shared" si="119"/>
        <v>0</v>
      </c>
      <c r="O312" s="12">
        <f t="shared" si="119"/>
        <v>0</v>
      </c>
      <c r="P312" s="12">
        <f t="shared" si="119"/>
        <v>0</v>
      </c>
      <c r="Q312" s="12">
        <f t="shared" si="119"/>
        <v>0</v>
      </c>
      <c r="R312" s="12">
        <f t="shared" si="119"/>
        <v>0</v>
      </c>
      <c r="S312" s="12">
        <f t="shared" si="119"/>
        <v>0</v>
      </c>
      <c r="T312" s="12">
        <f t="shared" si="119"/>
        <v>0</v>
      </c>
      <c r="U312" s="12">
        <f t="shared" si="119"/>
        <v>0</v>
      </c>
      <c r="V312" s="12">
        <f t="shared" si="119"/>
        <v>0</v>
      </c>
      <c r="W312" s="12">
        <f t="shared" si="119"/>
        <v>0</v>
      </c>
    </row>
    <row r="313" spans="1:23" outlineLevel="1" x14ac:dyDescent="0.25">
      <c r="B313" s="4" t="s">
        <v>0</v>
      </c>
      <c r="C313" s="12">
        <f t="shared" ref="C313:W313" si="120">IFERROR(C300/C305,0)</f>
        <v>0</v>
      </c>
      <c r="D313" s="12">
        <f t="shared" si="120"/>
        <v>0</v>
      </c>
      <c r="E313" s="12">
        <f t="shared" si="120"/>
        <v>0</v>
      </c>
      <c r="F313" s="12">
        <f t="shared" si="120"/>
        <v>0</v>
      </c>
      <c r="G313" s="12">
        <f t="shared" si="120"/>
        <v>0</v>
      </c>
      <c r="H313" s="12">
        <f t="shared" si="120"/>
        <v>0</v>
      </c>
      <c r="I313" s="12">
        <f t="shared" si="120"/>
        <v>0</v>
      </c>
      <c r="J313" s="12">
        <f t="shared" si="120"/>
        <v>0</v>
      </c>
      <c r="K313" s="12">
        <f t="shared" si="120"/>
        <v>0</v>
      </c>
      <c r="L313" s="12">
        <f t="shared" si="120"/>
        <v>0</v>
      </c>
      <c r="M313" s="12">
        <f t="shared" si="120"/>
        <v>0</v>
      </c>
      <c r="N313" s="12">
        <f t="shared" si="120"/>
        <v>0</v>
      </c>
      <c r="O313" s="12">
        <f t="shared" si="120"/>
        <v>0</v>
      </c>
      <c r="P313" s="12">
        <f t="shared" si="120"/>
        <v>0</v>
      </c>
      <c r="Q313" s="12">
        <f t="shared" si="120"/>
        <v>0</v>
      </c>
      <c r="R313" s="12">
        <f t="shared" si="120"/>
        <v>0</v>
      </c>
      <c r="S313" s="12">
        <f t="shared" si="120"/>
        <v>0</v>
      </c>
      <c r="T313" s="12">
        <f t="shared" si="120"/>
        <v>0</v>
      </c>
      <c r="U313" s="12">
        <f t="shared" si="120"/>
        <v>0</v>
      </c>
      <c r="V313" s="12">
        <f t="shared" si="120"/>
        <v>0</v>
      </c>
      <c r="W313" s="12">
        <f t="shared" si="120"/>
        <v>0</v>
      </c>
    </row>
    <row r="314" spans="1:23" outlineLevel="1" x14ac:dyDescent="0.25">
      <c r="B314" s="4" t="s">
        <v>27</v>
      </c>
      <c r="C314" s="12">
        <f t="shared" ref="C314:W314" si="121">IFERROR(C301/C305,0)</f>
        <v>0</v>
      </c>
      <c r="D314" s="12">
        <f t="shared" si="121"/>
        <v>0</v>
      </c>
      <c r="E314" s="12">
        <f t="shared" si="121"/>
        <v>0</v>
      </c>
      <c r="F314" s="12">
        <f t="shared" si="121"/>
        <v>0</v>
      </c>
      <c r="G314" s="12">
        <f t="shared" si="121"/>
        <v>0</v>
      </c>
      <c r="H314" s="12">
        <f t="shared" si="121"/>
        <v>0</v>
      </c>
      <c r="I314" s="12">
        <f t="shared" si="121"/>
        <v>0</v>
      </c>
      <c r="J314" s="12">
        <f t="shared" si="121"/>
        <v>0</v>
      </c>
      <c r="K314" s="12">
        <f t="shared" si="121"/>
        <v>0</v>
      </c>
      <c r="L314" s="12">
        <f t="shared" si="121"/>
        <v>0</v>
      </c>
      <c r="M314" s="12">
        <f t="shared" si="121"/>
        <v>0</v>
      </c>
      <c r="N314" s="12">
        <f t="shared" si="121"/>
        <v>0</v>
      </c>
      <c r="O314" s="12">
        <f t="shared" si="121"/>
        <v>0</v>
      </c>
      <c r="P314" s="12">
        <f t="shared" si="121"/>
        <v>0</v>
      </c>
      <c r="Q314" s="12">
        <f t="shared" si="121"/>
        <v>0</v>
      </c>
      <c r="R314" s="12">
        <f t="shared" si="121"/>
        <v>0</v>
      </c>
      <c r="S314" s="12">
        <f t="shared" si="121"/>
        <v>0</v>
      </c>
      <c r="T314" s="12">
        <f t="shared" si="121"/>
        <v>0</v>
      </c>
      <c r="U314" s="12">
        <f t="shared" si="121"/>
        <v>0</v>
      </c>
      <c r="V314" s="12">
        <f t="shared" si="121"/>
        <v>0</v>
      </c>
      <c r="W314" s="12">
        <f t="shared" si="121"/>
        <v>0</v>
      </c>
    </row>
    <row r="315" spans="1:23" outlineLevel="1" x14ac:dyDescent="0.25">
      <c r="B315" s="4" t="s">
        <v>28</v>
      </c>
      <c r="C315" s="12">
        <f t="shared" ref="C315:W315" si="122">IFERROR(C302/C305,0)</f>
        <v>0</v>
      </c>
      <c r="D315" s="12">
        <f t="shared" si="122"/>
        <v>0</v>
      </c>
      <c r="E315" s="12">
        <f t="shared" si="122"/>
        <v>0</v>
      </c>
      <c r="F315" s="12">
        <f t="shared" si="122"/>
        <v>0</v>
      </c>
      <c r="G315" s="12">
        <f t="shared" si="122"/>
        <v>0</v>
      </c>
      <c r="H315" s="12">
        <f t="shared" si="122"/>
        <v>0</v>
      </c>
      <c r="I315" s="12">
        <f t="shared" si="122"/>
        <v>0</v>
      </c>
      <c r="J315" s="12">
        <f t="shared" si="122"/>
        <v>0</v>
      </c>
      <c r="K315" s="12">
        <f t="shared" si="122"/>
        <v>0</v>
      </c>
      <c r="L315" s="12">
        <f t="shared" si="122"/>
        <v>0</v>
      </c>
      <c r="M315" s="12">
        <f t="shared" si="122"/>
        <v>0</v>
      </c>
      <c r="N315" s="12">
        <f t="shared" si="122"/>
        <v>0</v>
      </c>
      <c r="O315" s="12">
        <f t="shared" si="122"/>
        <v>0</v>
      </c>
      <c r="P315" s="12">
        <f t="shared" si="122"/>
        <v>0</v>
      </c>
      <c r="Q315" s="12">
        <f t="shared" si="122"/>
        <v>0</v>
      </c>
      <c r="R315" s="12">
        <f t="shared" si="122"/>
        <v>0</v>
      </c>
      <c r="S315" s="12">
        <f t="shared" si="122"/>
        <v>0</v>
      </c>
      <c r="T315" s="12">
        <f t="shared" si="122"/>
        <v>0</v>
      </c>
      <c r="U315" s="12">
        <f t="shared" si="122"/>
        <v>0</v>
      </c>
      <c r="V315" s="12">
        <f t="shared" si="122"/>
        <v>0</v>
      </c>
      <c r="W315" s="12">
        <f t="shared" si="122"/>
        <v>0</v>
      </c>
    </row>
    <row r="316" spans="1:23" outlineLevel="1" x14ac:dyDescent="0.25">
      <c r="B316" s="4" t="s">
        <v>22</v>
      </c>
      <c r="C316" s="12">
        <f t="shared" ref="C316:W316" si="123">IFERROR(C303/C305,0)</f>
        <v>0</v>
      </c>
      <c r="D316" s="12">
        <f t="shared" si="123"/>
        <v>0</v>
      </c>
      <c r="E316" s="12">
        <f t="shared" si="123"/>
        <v>0</v>
      </c>
      <c r="F316" s="12">
        <f t="shared" si="123"/>
        <v>0</v>
      </c>
      <c r="G316" s="12">
        <f t="shared" si="123"/>
        <v>0</v>
      </c>
      <c r="H316" s="12">
        <f t="shared" si="123"/>
        <v>0</v>
      </c>
      <c r="I316" s="12">
        <f t="shared" si="123"/>
        <v>0</v>
      </c>
      <c r="J316" s="12">
        <f t="shared" si="123"/>
        <v>0</v>
      </c>
      <c r="K316" s="12">
        <f t="shared" si="123"/>
        <v>0</v>
      </c>
      <c r="L316" s="12">
        <f t="shared" si="123"/>
        <v>0</v>
      </c>
      <c r="M316" s="12">
        <f t="shared" si="123"/>
        <v>0</v>
      </c>
      <c r="N316" s="12">
        <f t="shared" si="123"/>
        <v>0</v>
      </c>
      <c r="O316" s="12">
        <f t="shared" si="123"/>
        <v>0</v>
      </c>
      <c r="P316" s="12">
        <f t="shared" si="123"/>
        <v>0</v>
      </c>
      <c r="Q316" s="12">
        <f t="shared" si="123"/>
        <v>0</v>
      </c>
      <c r="R316" s="12">
        <f t="shared" si="123"/>
        <v>0</v>
      </c>
      <c r="S316" s="12">
        <f t="shared" si="123"/>
        <v>0</v>
      </c>
      <c r="T316" s="12">
        <f t="shared" si="123"/>
        <v>0</v>
      </c>
      <c r="U316" s="12">
        <f t="shared" si="123"/>
        <v>0</v>
      </c>
      <c r="V316" s="12">
        <f t="shared" si="123"/>
        <v>0</v>
      </c>
      <c r="W316" s="12">
        <f t="shared" si="123"/>
        <v>0</v>
      </c>
    </row>
    <row r="317" spans="1:23" outlineLevel="1" x14ac:dyDescent="0.25">
      <c r="B317" s="4" t="s">
        <v>29</v>
      </c>
      <c r="C317" s="12">
        <f t="shared" ref="C317:W317" si="124">IFERROR(C304/C305,0)</f>
        <v>0</v>
      </c>
      <c r="D317" s="12">
        <f t="shared" si="124"/>
        <v>0</v>
      </c>
      <c r="E317" s="12">
        <f t="shared" si="124"/>
        <v>0</v>
      </c>
      <c r="F317" s="12">
        <f t="shared" si="124"/>
        <v>0</v>
      </c>
      <c r="G317" s="12">
        <f t="shared" si="124"/>
        <v>0</v>
      </c>
      <c r="H317" s="12">
        <f t="shared" si="124"/>
        <v>0</v>
      </c>
      <c r="I317" s="12">
        <f t="shared" si="124"/>
        <v>0</v>
      </c>
      <c r="J317" s="12">
        <f t="shared" si="124"/>
        <v>0</v>
      </c>
      <c r="K317" s="12">
        <f t="shared" si="124"/>
        <v>0</v>
      </c>
      <c r="L317" s="12">
        <f t="shared" si="124"/>
        <v>0</v>
      </c>
      <c r="M317" s="12">
        <f t="shared" si="124"/>
        <v>0</v>
      </c>
      <c r="N317" s="12">
        <f t="shared" si="124"/>
        <v>0</v>
      </c>
      <c r="O317" s="12">
        <f t="shared" si="124"/>
        <v>0</v>
      </c>
      <c r="P317" s="12">
        <f t="shared" si="124"/>
        <v>0</v>
      </c>
      <c r="Q317" s="12">
        <f t="shared" si="124"/>
        <v>0</v>
      </c>
      <c r="R317" s="12">
        <f t="shared" si="124"/>
        <v>0</v>
      </c>
      <c r="S317" s="12">
        <f t="shared" si="124"/>
        <v>0</v>
      </c>
      <c r="T317" s="12">
        <f t="shared" si="124"/>
        <v>0</v>
      </c>
      <c r="U317" s="12">
        <f t="shared" si="124"/>
        <v>0</v>
      </c>
      <c r="V317" s="12">
        <f t="shared" si="124"/>
        <v>0</v>
      </c>
      <c r="W317" s="12">
        <f t="shared" si="124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9B3C8-0AFB-4084-A084-8715A03DB5FF}">
  <sheetPr codeName="Sheet8">
    <tabColor rgb="FF0070C0"/>
    <outlinePr summaryBelow="0"/>
  </sheetPr>
  <dimension ref="A1:AB317"/>
  <sheetViews>
    <sheetView zoomScale="85" zoomScaleNormal="85" workbookViewId="0">
      <pane xSplit="2" ySplit="1" topLeftCell="C240" activePane="bottomRight" state="frozen"/>
      <selection activeCell="A268" sqref="A268:A306"/>
      <selection pane="topRight" activeCell="A268" sqref="A268:A306"/>
      <selection pane="bottomLeft" activeCell="A268" sqref="A268:A306"/>
      <selection pane="bottomRight" activeCell="C265" sqref="C265:W265"/>
    </sheetView>
  </sheetViews>
  <sheetFormatPr defaultColWidth="9.109375" defaultRowHeight="13.2" outlineLevelRow="1" x14ac:dyDescent="0.25"/>
  <cols>
    <col min="1" max="1" width="7.6640625" style="1" bestFit="1" customWidth="1"/>
    <col min="2" max="2" width="37.33203125" style="1" bestFit="1" customWidth="1"/>
    <col min="3" max="23" width="9.6640625" style="1" customWidth="1"/>
    <col min="24" max="24" width="4.6640625" style="1" customWidth="1"/>
    <col min="25" max="25" width="39.88671875" style="1" customWidth="1"/>
    <col min="26" max="26" width="46.44140625" bestFit="1" customWidth="1"/>
    <col min="27" max="27" width="4.6640625" style="1" customWidth="1"/>
    <col min="28" max="28" width="8.6640625" style="1" customWidth="1"/>
    <col min="29" max="16384" width="9.109375" style="1"/>
  </cols>
  <sheetData>
    <row r="1" spans="1:28" ht="46.95" customHeight="1" thickBot="1" x14ac:dyDescent="0.3">
      <c r="A1" s="30" t="s">
        <v>295</v>
      </c>
      <c r="B1" s="30" t="s">
        <v>64</v>
      </c>
      <c r="C1" s="2">
        <v>2000</v>
      </c>
      <c r="D1" s="2">
        <v>2001</v>
      </c>
      <c r="E1" s="2">
        <v>2002</v>
      </c>
      <c r="F1" s="2">
        <v>2003</v>
      </c>
      <c r="G1" s="2">
        <v>2004</v>
      </c>
      <c r="H1" s="2">
        <v>2005</v>
      </c>
      <c r="I1" s="2">
        <v>2006</v>
      </c>
      <c r="J1" s="2">
        <v>2007</v>
      </c>
      <c r="K1" s="2">
        <v>2008</v>
      </c>
      <c r="L1" s="2">
        <v>2009</v>
      </c>
      <c r="M1" s="2">
        <v>2010</v>
      </c>
      <c r="N1" s="2">
        <v>2011</v>
      </c>
      <c r="O1" s="2">
        <v>2012</v>
      </c>
      <c r="P1" s="2">
        <v>2013</v>
      </c>
      <c r="Q1" s="2">
        <v>2014</v>
      </c>
      <c r="R1" s="2">
        <v>2015</v>
      </c>
      <c r="S1" s="2">
        <v>2016</v>
      </c>
      <c r="T1" s="2">
        <v>2017</v>
      </c>
      <c r="U1" s="2">
        <v>2018</v>
      </c>
      <c r="V1" s="2">
        <v>2019</v>
      </c>
      <c r="W1" s="2">
        <v>2020</v>
      </c>
      <c r="X1" s="2"/>
      <c r="Y1" s="2" t="s">
        <v>52</v>
      </c>
      <c r="Z1" s="2" t="s">
        <v>51</v>
      </c>
      <c r="AA1" s="2"/>
      <c r="AB1" s="2" t="s">
        <v>53</v>
      </c>
    </row>
    <row r="2" spans="1:28" s="32" customFormat="1" ht="13.8" thickTop="1" x14ac:dyDescent="0.25">
      <c r="A2" s="31" t="s">
        <v>8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AA2" s="31"/>
      <c r="AB2" s="31"/>
    </row>
    <row r="3" spans="1:28" outlineLevel="1" x14ac:dyDescent="0.25">
      <c r="A3" s="6"/>
      <c r="B3" s="22" t="s">
        <v>31</v>
      </c>
      <c r="C3" s="5">
        <f t="shared" ref="C3:W3" si="0">C37+C139+C247+C285</f>
        <v>23251.854601743231</v>
      </c>
      <c r="D3" s="5">
        <f t="shared" si="0"/>
        <v>20066.543376252281</v>
      </c>
      <c r="E3" s="5">
        <f t="shared" si="0"/>
        <v>13050.180192091553</v>
      </c>
      <c r="F3" s="5">
        <f t="shared" si="0"/>
        <v>19896.682142338752</v>
      </c>
      <c r="G3" s="5">
        <f t="shared" si="0"/>
        <v>26595.99793767681</v>
      </c>
      <c r="H3" s="5">
        <f t="shared" si="0"/>
        <v>27393.52080204352</v>
      </c>
      <c r="I3" s="5">
        <f t="shared" si="0"/>
        <v>26043.812855505323</v>
      </c>
      <c r="J3" s="5">
        <f t="shared" si="0"/>
        <v>22870.606796362124</v>
      </c>
      <c r="K3" s="5">
        <f t="shared" si="0"/>
        <v>22856.855014230161</v>
      </c>
      <c r="L3" s="5">
        <f t="shared" si="0"/>
        <v>33884.598855570126</v>
      </c>
      <c r="M3" s="5">
        <f t="shared" si="0"/>
        <v>43601.89978361789</v>
      </c>
      <c r="N3" s="5">
        <f t="shared" si="0"/>
        <v>44903.439797176005</v>
      </c>
      <c r="O3" s="5">
        <f t="shared" si="0"/>
        <v>44333.410517601762</v>
      </c>
      <c r="P3" s="5">
        <f t="shared" si="0"/>
        <v>42799.927565202051</v>
      </c>
      <c r="Q3" s="5">
        <f t="shared" si="0"/>
        <v>50421.485843212737</v>
      </c>
      <c r="R3" s="5">
        <f t="shared" si="0"/>
        <v>54056.715023059747</v>
      </c>
      <c r="S3" s="5">
        <f t="shared" si="0"/>
        <v>56668.969647109152</v>
      </c>
      <c r="T3" s="5">
        <f t="shared" si="0"/>
        <v>62661.735656998855</v>
      </c>
      <c r="U3" s="5">
        <f t="shared" si="0"/>
        <v>66827.719709292694</v>
      </c>
      <c r="V3" s="5">
        <f t="shared" si="0"/>
        <v>67865.037265253501</v>
      </c>
      <c r="W3" s="5">
        <f t="shared" si="0"/>
        <v>60000.157031088936</v>
      </c>
      <c r="Z3" s="23"/>
    </row>
    <row r="4" spans="1:28" outlineLevel="1" x14ac:dyDescent="0.25">
      <c r="A4" s="6"/>
      <c r="B4" s="8" t="s">
        <v>30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28" outlineLevel="1" x14ac:dyDescent="0.25">
      <c r="A5" s="6"/>
      <c r="B5" s="8" t="s">
        <v>43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</row>
    <row r="6" spans="1:28" outlineLevel="1" x14ac:dyDescent="0.25">
      <c r="A6" s="6"/>
      <c r="B6" s="8" t="s">
        <v>44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28" outlineLevel="1" x14ac:dyDescent="0.25">
      <c r="A7" s="6"/>
      <c r="B7" s="8" t="s">
        <v>45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</row>
    <row r="8" spans="1:28" outlineLevel="1" x14ac:dyDescent="0.25">
      <c r="A8" s="6"/>
      <c r="B8" s="8" t="s">
        <v>47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spans="1:28" outlineLevel="1" x14ac:dyDescent="0.25"/>
    <row r="10" spans="1:28" outlineLevel="1" x14ac:dyDescent="0.25">
      <c r="B10" s="9" t="s">
        <v>19</v>
      </c>
      <c r="C10" s="14"/>
    </row>
    <row r="11" spans="1:28" outlineLevel="1" x14ac:dyDescent="0.25">
      <c r="B11" s="4" t="s">
        <v>23</v>
      </c>
      <c r="C11" s="5">
        <f t="shared" ref="C11:W20" si="1">C45+C147+C257+C295</f>
        <v>155.268</v>
      </c>
      <c r="D11" s="5">
        <f t="shared" si="1"/>
        <v>126.89999999999999</v>
      </c>
      <c r="E11" s="5">
        <f t="shared" si="1"/>
        <v>115.41359999999999</v>
      </c>
      <c r="F11" s="5">
        <f t="shared" si="1"/>
        <v>113.946</v>
      </c>
      <c r="G11" s="5">
        <f t="shared" si="1"/>
        <v>111.69</v>
      </c>
      <c r="H11" s="5">
        <f t="shared" si="1"/>
        <v>126.18899999999999</v>
      </c>
      <c r="I11" s="5">
        <f t="shared" si="1"/>
        <v>119.0976</v>
      </c>
      <c r="J11" s="5">
        <f t="shared" si="1"/>
        <v>110.40300000000001</v>
      </c>
      <c r="K11" s="5">
        <f t="shared" si="1"/>
        <v>100.008</v>
      </c>
      <c r="L11" s="5">
        <f t="shared" si="1"/>
        <v>93.853800000000007</v>
      </c>
      <c r="M11" s="5">
        <f t="shared" si="1"/>
        <v>118.60679999999998</v>
      </c>
      <c r="N11" s="5">
        <f t="shared" si="1"/>
        <v>118.34159999999999</v>
      </c>
      <c r="O11" s="5">
        <f t="shared" si="1"/>
        <v>116.7</v>
      </c>
      <c r="P11" s="5">
        <f t="shared" si="1"/>
        <v>99.374999999999986</v>
      </c>
      <c r="Q11" s="5">
        <f t="shared" si="1"/>
        <v>71.024999999999991</v>
      </c>
      <c r="R11" s="5">
        <f t="shared" si="1"/>
        <v>58.687199999999997</v>
      </c>
      <c r="S11" s="5">
        <f t="shared" si="1"/>
        <v>63.397199999999998</v>
      </c>
      <c r="T11" s="5">
        <f t="shared" si="1"/>
        <v>90.690000000000012</v>
      </c>
      <c r="U11" s="5">
        <f t="shared" si="1"/>
        <v>123.63000000000001</v>
      </c>
      <c r="V11" s="5">
        <f t="shared" si="1"/>
        <v>134.69759999999999</v>
      </c>
      <c r="W11" s="5">
        <f t="shared" si="1"/>
        <v>237.83760000000001</v>
      </c>
    </row>
    <row r="12" spans="1:28" outlineLevel="1" x14ac:dyDescent="0.25">
      <c r="B12" s="4" t="s">
        <v>24</v>
      </c>
      <c r="C12" s="5">
        <f t="shared" si="1"/>
        <v>2.1888000000000001</v>
      </c>
      <c r="D12" s="5">
        <f t="shared" si="1"/>
        <v>2.0951999999999997</v>
      </c>
      <c r="E12" s="5">
        <f t="shared" si="1"/>
        <v>2.0747999999999998</v>
      </c>
      <c r="F12" s="5">
        <f t="shared" si="1"/>
        <v>2.1</v>
      </c>
      <c r="G12" s="5">
        <f t="shared" si="1"/>
        <v>1.6319999999999999</v>
      </c>
      <c r="H12" s="5">
        <f t="shared" si="1"/>
        <v>1.5539999999999998</v>
      </c>
      <c r="I12" s="5">
        <f t="shared" si="1"/>
        <v>2.1888000000000001</v>
      </c>
      <c r="J12" s="5">
        <f t="shared" si="1"/>
        <v>3.3696000000000002</v>
      </c>
      <c r="K12" s="5">
        <f t="shared" si="1"/>
        <v>2.7072000000000003</v>
      </c>
      <c r="L12" s="5">
        <f t="shared" si="1"/>
        <v>1.4903999999999999</v>
      </c>
      <c r="M12" s="5">
        <f t="shared" si="1"/>
        <v>1.9811999999999999</v>
      </c>
      <c r="N12" s="5">
        <f t="shared" si="1"/>
        <v>2.5115999999999996</v>
      </c>
      <c r="O12" s="5">
        <f t="shared" si="1"/>
        <v>4.3650000000000002</v>
      </c>
      <c r="P12" s="5">
        <f t="shared" si="1"/>
        <v>3.4499999999999997</v>
      </c>
      <c r="Q12" s="5">
        <f t="shared" si="1"/>
        <v>3.5249999999999999</v>
      </c>
      <c r="R12" s="5">
        <f t="shared" si="1"/>
        <v>4.8708</v>
      </c>
      <c r="S12" s="5">
        <f t="shared" si="1"/>
        <v>5.4647999999999994</v>
      </c>
      <c r="T12" s="5">
        <f t="shared" si="1"/>
        <v>7.6499999999999986</v>
      </c>
      <c r="U12" s="5">
        <f t="shared" si="1"/>
        <v>7.6800000000000006</v>
      </c>
      <c r="V12" s="5">
        <f t="shared" si="1"/>
        <v>6.7967999999999993</v>
      </c>
      <c r="W12" s="5">
        <f t="shared" si="1"/>
        <v>15.6816</v>
      </c>
    </row>
    <row r="13" spans="1:28" outlineLevel="1" x14ac:dyDescent="0.25">
      <c r="B13" s="4" t="s">
        <v>21</v>
      </c>
      <c r="C13" s="5">
        <f t="shared" si="1"/>
        <v>17675.575000000001</v>
      </c>
      <c r="D13" s="5">
        <f t="shared" si="1"/>
        <v>17178.832999999999</v>
      </c>
      <c r="E13" s="5">
        <f t="shared" si="1"/>
        <v>15576.808999999997</v>
      </c>
      <c r="F13" s="5">
        <f t="shared" si="1"/>
        <v>18605.564000000002</v>
      </c>
      <c r="G13" s="5">
        <f t="shared" si="1"/>
        <v>21651.065000000002</v>
      </c>
      <c r="H13" s="5">
        <f t="shared" si="1"/>
        <v>23777.588000000003</v>
      </c>
      <c r="I13" s="5">
        <f t="shared" si="1"/>
        <v>22413.730000000003</v>
      </c>
      <c r="J13" s="5">
        <f t="shared" si="1"/>
        <v>22291.623</v>
      </c>
      <c r="K13" s="5">
        <f t="shared" si="1"/>
        <v>23367.043000000001</v>
      </c>
      <c r="L13" s="5">
        <f t="shared" si="1"/>
        <v>27165.33</v>
      </c>
      <c r="M13" s="5">
        <f t="shared" si="1"/>
        <v>28076.512999999999</v>
      </c>
      <c r="N13" s="5">
        <f t="shared" si="1"/>
        <v>30728.51</v>
      </c>
      <c r="O13" s="5">
        <f t="shared" si="1"/>
        <v>32427.419000000002</v>
      </c>
      <c r="P13" s="5">
        <f t="shared" si="1"/>
        <v>27961.418000000001</v>
      </c>
      <c r="Q13" s="5">
        <f t="shared" si="1"/>
        <v>29949.624999999996</v>
      </c>
      <c r="R13" s="5">
        <f t="shared" si="1"/>
        <v>27488.576000000005</v>
      </c>
      <c r="S13" s="5">
        <f t="shared" si="1"/>
        <v>29246.672999999999</v>
      </c>
      <c r="T13" s="5">
        <f t="shared" si="1"/>
        <v>32434.144999999997</v>
      </c>
      <c r="U13" s="5">
        <f t="shared" si="1"/>
        <v>32991.070999999996</v>
      </c>
      <c r="V13" s="5">
        <f t="shared" si="1"/>
        <v>32591.236999999997</v>
      </c>
      <c r="W13" s="5">
        <f t="shared" si="1"/>
        <v>30179.994000000002</v>
      </c>
    </row>
    <row r="14" spans="1:28" outlineLevel="1" x14ac:dyDescent="0.25">
      <c r="B14" s="4" t="s">
        <v>26</v>
      </c>
      <c r="C14" s="5">
        <f t="shared" si="1"/>
        <v>0</v>
      </c>
      <c r="D14" s="5">
        <f t="shared" si="1"/>
        <v>0</v>
      </c>
      <c r="E14" s="5">
        <f t="shared" si="1"/>
        <v>0</v>
      </c>
      <c r="F14" s="5">
        <f t="shared" si="1"/>
        <v>0</v>
      </c>
      <c r="G14" s="5">
        <f t="shared" si="1"/>
        <v>0</v>
      </c>
      <c r="H14" s="5">
        <f t="shared" si="1"/>
        <v>0</v>
      </c>
      <c r="I14" s="5">
        <f t="shared" si="1"/>
        <v>0</v>
      </c>
      <c r="J14" s="5">
        <f t="shared" si="1"/>
        <v>0</v>
      </c>
      <c r="K14" s="5">
        <f t="shared" si="1"/>
        <v>0</v>
      </c>
      <c r="L14" s="5">
        <f t="shared" si="1"/>
        <v>0</v>
      </c>
      <c r="M14" s="5">
        <f t="shared" si="1"/>
        <v>0</v>
      </c>
      <c r="N14" s="5">
        <f t="shared" si="1"/>
        <v>0</v>
      </c>
      <c r="O14" s="5">
        <f t="shared" si="1"/>
        <v>0</v>
      </c>
      <c r="P14" s="5">
        <f t="shared" si="1"/>
        <v>0</v>
      </c>
      <c r="Q14" s="5">
        <f t="shared" si="1"/>
        <v>0</v>
      </c>
      <c r="R14" s="5">
        <f t="shared" si="1"/>
        <v>0</v>
      </c>
      <c r="S14" s="5">
        <f t="shared" si="1"/>
        <v>0</v>
      </c>
      <c r="T14" s="5">
        <f t="shared" si="1"/>
        <v>0</v>
      </c>
      <c r="U14" s="5">
        <f t="shared" si="1"/>
        <v>0</v>
      </c>
      <c r="V14" s="5">
        <f t="shared" si="1"/>
        <v>0</v>
      </c>
      <c r="W14" s="5">
        <f t="shared" si="1"/>
        <v>0</v>
      </c>
    </row>
    <row r="15" spans="1:28" outlineLevel="1" x14ac:dyDescent="0.25">
      <c r="B15" s="4" t="s">
        <v>25</v>
      </c>
      <c r="C15" s="5">
        <f t="shared" si="1"/>
        <v>8905.3590000000004</v>
      </c>
      <c r="D15" s="5">
        <f t="shared" si="1"/>
        <v>9306.6219999999994</v>
      </c>
      <c r="E15" s="5">
        <f t="shared" si="1"/>
        <v>8770.1329999999998</v>
      </c>
      <c r="F15" s="5">
        <f t="shared" si="1"/>
        <v>8482.4710000000014</v>
      </c>
      <c r="G15" s="5">
        <f t="shared" si="1"/>
        <v>8474.5</v>
      </c>
      <c r="H15" s="5">
        <f t="shared" si="1"/>
        <v>8579.8919999999998</v>
      </c>
      <c r="I15" s="5">
        <f t="shared" si="1"/>
        <v>9073.0920000000006</v>
      </c>
      <c r="J15" s="5">
        <f t="shared" si="1"/>
        <v>9562.402</v>
      </c>
      <c r="K15" s="5">
        <f t="shared" si="1"/>
        <v>8215.8420000000006</v>
      </c>
      <c r="L15" s="5">
        <f t="shared" si="1"/>
        <v>8294.7420000000002</v>
      </c>
      <c r="M15" s="5">
        <f t="shared" si="1"/>
        <v>9350.3300000000017</v>
      </c>
      <c r="N15" s="5">
        <f t="shared" si="1"/>
        <v>8866.0490000000009</v>
      </c>
      <c r="O15" s="5">
        <f t="shared" si="1"/>
        <v>11269.34</v>
      </c>
      <c r="P15" s="5">
        <f t="shared" si="1"/>
        <v>11609.474</v>
      </c>
      <c r="Q15" s="5">
        <f t="shared" si="1"/>
        <v>11897.485000000001</v>
      </c>
      <c r="R15" s="5">
        <f t="shared" si="1"/>
        <v>12279.732999999998</v>
      </c>
      <c r="S15" s="5">
        <f t="shared" si="1"/>
        <v>12817.260999999999</v>
      </c>
      <c r="T15" s="5">
        <f t="shared" si="1"/>
        <v>12758.740000000002</v>
      </c>
      <c r="U15" s="5">
        <f t="shared" si="1"/>
        <v>14131.55</v>
      </c>
      <c r="V15" s="5">
        <f t="shared" si="1"/>
        <v>14248.794000000002</v>
      </c>
      <c r="W15" s="5">
        <f t="shared" si="1"/>
        <v>12770.476000000001</v>
      </c>
    </row>
    <row r="16" spans="1:28" outlineLevel="1" x14ac:dyDescent="0.25">
      <c r="B16" s="4" t="s">
        <v>0</v>
      </c>
      <c r="C16" s="5">
        <f t="shared" si="1"/>
        <v>0</v>
      </c>
      <c r="D16" s="5">
        <f t="shared" si="1"/>
        <v>0</v>
      </c>
      <c r="E16" s="5">
        <f t="shared" si="1"/>
        <v>0</v>
      </c>
      <c r="F16" s="5">
        <f t="shared" si="1"/>
        <v>0</v>
      </c>
      <c r="G16" s="5">
        <f t="shared" si="1"/>
        <v>0</v>
      </c>
      <c r="H16" s="5">
        <f t="shared" si="1"/>
        <v>0</v>
      </c>
      <c r="I16" s="5">
        <f t="shared" si="1"/>
        <v>0</v>
      </c>
      <c r="J16" s="5">
        <f t="shared" si="1"/>
        <v>0</v>
      </c>
      <c r="K16" s="5">
        <f t="shared" si="1"/>
        <v>669.44499999999994</v>
      </c>
      <c r="L16" s="5">
        <f t="shared" si="1"/>
        <v>689.94399999999996</v>
      </c>
      <c r="M16" s="5">
        <f t="shared" si="1"/>
        <v>742.96100000000001</v>
      </c>
      <c r="N16" s="5">
        <f t="shared" si="1"/>
        <v>772.51499999999999</v>
      </c>
      <c r="O16" s="5">
        <f t="shared" si="1"/>
        <v>750.13200000000006</v>
      </c>
      <c r="P16" s="5">
        <f t="shared" si="1"/>
        <v>729.41700000000003</v>
      </c>
      <c r="Q16" s="5">
        <f t="shared" si="1"/>
        <v>756.66800000000001</v>
      </c>
      <c r="R16" s="5">
        <f t="shared" si="1"/>
        <v>0</v>
      </c>
      <c r="S16" s="5">
        <f t="shared" si="1"/>
        <v>0</v>
      </c>
      <c r="T16" s="5">
        <f t="shared" si="1"/>
        <v>0</v>
      </c>
      <c r="U16" s="5">
        <f t="shared" si="1"/>
        <v>0</v>
      </c>
      <c r="V16" s="5">
        <f t="shared" si="1"/>
        <v>0</v>
      </c>
      <c r="W16" s="5">
        <f t="shared" si="1"/>
        <v>0</v>
      </c>
    </row>
    <row r="17" spans="2:23" outlineLevel="1" x14ac:dyDescent="0.25">
      <c r="B17" s="4" t="s">
        <v>27</v>
      </c>
      <c r="C17" s="5">
        <f t="shared" si="1"/>
        <v>0</v>
      </c>
      <c r="D17" s="5">
        <f t="shared" si="1"/>
        <v>0</v>
      </c>
      <c r="E17" s="5">
        <f t="shared" si="1"/>
        <v>0</v>
      </c>
      <c r="F17" s="5">
        <f t="shared" si="1"/>
        <v>0</v>
      </c>
      <c r="G17" s="5">
        <f t="shared" si="1"/>
        <v>0</v>
      </c>
      <c r="H17" s="5">
        <f t="shared" si="1"/>
        <v>0</v>
      </c>
      <c r="I17" s="5">
        <f t="shared" si="1"/>
        <v>0</v>
      </c>
      <c r="J17" s="5">
        <f t="shared" si="1"/>
        <v>0</v>
      </c>
      <c r="K17" s="5">
        <f t="shared" si="1"/>
        <v>0</v>
      </c>
      <c r="L17" s="5">
        <f t="shared" si="1"/>
        <v>0</v>
      </c>
      <c r="M17" s="5">
        <f t="shared" si="1"/>
        <v>0</v>
      </c>
      <c r="N17" s="5">
        <f t="shared" si="1"/>
        <v>0</v>
      </c>
      <c r="O17" s="5">
        <f t="shared" si="1"/>
        <v>0</v>
      </c>
      <c r="P17" s="5">
        <f t="shared" si="1"/>
        <v>0</v>
      </c>
      <c r="Q17" s="5">
        <f t="shared" si="1"/>
        <v>0</v>
      </c>
      <c r="R17" s="5">
        <f t="shared" si="1"/>
        <v>0</v>
      </c>
      <c r="S17" s="5">
        <f t="shared" si="1"/>
        <v>0</v>
      </c>
      <c r="T17" s="5">
        <f t="shared" si="1"/>
        <v>0</v>
      </c>
      <c r="U17" s="5">
        <f t="shared" si="1"/>
        <v>0</v>
      </c>
      <c r="V17" s="5">
        <f t="shared" si="1"/>
        <v>0</v>
      </c>
      <c r="W17" s="5">
        <f t="shared" si="1"/>
        <v>0</v>
      </c>
    </row>
    <row r="18" spans="2:23" outlineLevel="1" x14ac:dyDescent="0.25">
      <c r="B18" s="4" t="s">
        <v>28</v>
      </c>
      <c r="C18" s="5">
        <f t="shared" si="1"/>
        <v>0.73599999999999999</v>
      </c>
      <c r="D18" s="5">
        <f t="shared" si="1"/>
        <v>1.2</v>
      </c>
      <c r="E18" s="5">
        <f t="shared" si="1"/>
        <v>1.1890000000000001</v>
      </c>
      <c r="F18" s="5">
        <f t="shared" si="1"/>
        <v>1.224</v>
      </c>
      <c r="G18" s="5">
        <f t="shared" si="1"/>
        <v>1.2769999999999999</v>
      </c>
      <c r="H18" s="5">
        <f t="shared" si="1"/>
        <v>1.3940000000000001</v>
      </c>
      <c r="I18" s="5">
        <f t="shared" si="1"/>
        <v>1.5590000000000002</v>
      </c>
      <c r="J18" s="5">
        <f t="shared" si="1"/>
        <v>1.423</v>
      </c>
      <c r="K18" s="5">
        <f t="shared" si="1"/>
        <v>1.4430000000000001</v>
      </c>
      <c r="L18" s="5">
        <f t="shared" si="1"/>
        <v>1.2270000000000001</v>
      </c>
      <c r="M18" s="5">
        <f t="shared" si="1"/>
        <v>1.4279999999999999</v>
      </c>
      <c r="N18" s="5">
        <f t="shared" si="1"/>
        <v>0</v>
      </c>
      <c r="O18" s="5">
        <f t="shared" si="1"/>
        <v>0</v>
      </c>
      <c r="P18" s="5">
        <f t="shared" si="1"/>
        <v>0</v>
      </c>
      <c r="Q18" s="5">
        <f t="shared" si="1"/>
        <v>0</v>
      </c>
      <c r="R18" s="5">
        <f t="shared" si="1"/>
        <v>0</v>
      </c>
      <c r="S18" s="5">
        <f t="shared" si="1"/>
        <v>0</v>
      </c>
      <c r="T18" s="5">
        <f t="shared" si="1"/>
        <v>0</v>
      </c>
      <c r="U18" s="5">
        <f t="shared" si="1"/>
        <v>0</v>
      </c>
      <c r="V18" s="5">
        <f t="shared" si="1"/>
        <v>0</v>
      </c>
      <c r="W18" s="5">
        <f t="shared" si="1"/>
        <v>0</v>
      </c>
    </row>
    <row r="19" spans="2:23" outlineLevel="1" x14ac:dyDescent="0.25">
      <c r="B19" s="4" t="s">
        <v>22</v>
      </c>
      <c r="C19" s="5">
        <f t="shared" si="1"/>
        <v>0</v>
      </c>
      <c r="D19" s="5">
        <f t="shared" si="1"/>
        <v>0</v>
      </c>
      <c r="E19" s="5">
        <f t="shared" si="1"/>
        <v>0</v>
      </c>
      <c r="F19" s="5">
        <f t="shared" si="1"/>
        <v>0</v>
      </c>
      <c r="G19" s="5">
        <f t="shared" si="1"/>
        <v>0</v>
      </c>
      <c r="H19" s="5">
        <f t="shared" si="1"/>
        <v>0</v>
      </c>
      <c r="I19" s="5">
        <f t="shared" si="1"/>
        <v>0</v>
      </c>
      <c r="J19" s="5">
        <f t="shared" si="1"/>
        <v>4</v>
      </c>
      <c r="K19" s="5">
        <f t="shared" si="1"/>
        <v>0</v>
      </c>
      <c r="L19" s="5">
        <f t="shared" si="1"/>
        <v>0</v>
      </c>
      <c r="M19" s="5">
        <f t="shared" si="1"/>
        <v>0</v>
      </c>
      <c r="N19" s="5">
        <f t="shared" si="1"/>
        <v>0</v>
      </c>
      <c r="O19" s="5">
        <f t="shared" si="1"/>
        <v>0</v>
      </c>
      <c r="P19" s="5">
        <f t="shared" si="1"/>
        <v>0</v>
      </c>
      <c r="Q19" s="5">
        <f t="shared" si="1"/>
        <v>0</v>
      </c>
      <c r="R19" s="5">
        <f t="shared" si="1"/>
        <v>0</v>
      </c>
      <c r="S19" s="5">
        <f t="shared" si="1"/>
        <v>0</v>
      </c>
      <c r="T19" s="5">
        <f t="shared" si="1"/>
        <v>0</v>
      </c>
      <c r="U19" s="5">
        <f t="shared" si="1"/>
        <v>0</v>
      </c>
      <c r="V19" s="5">
        <f t="shared" si="1"/>
        <v>0</v>
      </c>
      <c r="W19" s="5">
        <f t="shared" si="1"/>
        <v>0</v>
      </c>
    </row>
    <row r="20" spans="2:23" outlineLevel="1" x14ac:dyDescent="0.25">
      <c r="B20" s="4" t="s">
        <v>1</v>
      </c>
      <c r="C20" s="5">
        <f t="shared" si="1"/>
        <v>315.76500000000004</v>
      </c>
      <c r="D20" s="5">
        <f t="shared" si="1"/>
        <v>253.65600000000001</v>
      </c>
      <c r="E20" s="5">
        <f t="shared" si="1"/>
        <v>151.81200000000001</v>
      </c>
      <c r="F20" s="5">
        <f t="shared" si="1"/>
        <v>166.36500000000001</v>
      </c>
      <c r="G20" s="5">
        <f t="shared" si="1"/>
        <v>148.63299999999998</v>
      </c>
      <c r="H20" s="5">
        <f t="shared" si="1"/>
        <v>61.167999999999999</v>
      </c>
      <c r="I20" s="5">
        <f t="shared" si="1"/>
        <v>111.611</v>
      </c>
      <c r="J20" s="5">
        <f t="shared" si="1"/>
        <v>132.07</v>
      </c>
      <c r="K20" s="5">
        <f t="shared" si="1"/>
        <v>149.62100000000001</v>
      </c>
      <c r="L20" s="5">
        <f t="shared" si="1"/>
        <v>113.785</v>
      </c>
      <c r="M20" s="5">
        <f t="shared" si="1"/>
        <v>80.525000000000006</v>
      </c>
      <c r="N20" s="5">
        <f t="shared" si="1"/>
        <v>80.56</v>
      </c>
      <c r="O20" s="5">
        <f t="shared" si="1"/>
        <v>97.67</v>
      </c>
      <c r="P20" s="5">
        <f t="shared" si="1"/>
        <v>113.568</v>
      </c>
      <c r="Q20" s="5">
        <f t="shared" si="1"/>
        <v>89.866</v>
      </c>
      <c r="R20" s="5">
        <f t="shared" si="1"/>
        <v>81.484999999999999</v>
      </c>
      <c r="S20" s="5">
        <f t="shared" si="1"/>
        <v>62.76</v>
      </c>
      <c r="T20" s="5">
        <f t="shared" si="1"/>
        <v>105.10799999999999</v>
      </c>
      <c r="U20" s="5">
        <f t="shared" si="1"/>
        <v>131.67499999999998</v>
      </c>
      <c r="V20" s="5">
        <f t="shared" si="1"/>
        <v>135.62899999999999</v>
      </c>
      <c r="W20" s="5">
        <f t="shared" si="1"/>
        <v>148.566</v>
      </c>
    </row>
    <row r="21" spans="2:23" outlineLevel="1" x14ac:dyDescent="0.25">
      <c r="B21" s="16" t="s">
        <v>13</v>
      </c>
      <c r="C21" s="21">
        <f t="shared" ref="C21:W21" si="2">SUM(C11:C20)</f>
        <v>27054.891800000001</v>
      </c>
      <c r="D21" s="21">
        <f t="shared" si="2"/>
        <v>26869.306199999999</v>
      </c>
      <c r="E21" s="21">
        <f t="shared" si="2"/>
        <v>24617.431399999998</v>
      </c>
      <c r="F21" s="21">
        <f t="shared" si="2"/>
        <v>27371.670000000002</v>
      </c>
      <c r="G21" s="21">
        <f t="shared" si="2"/>
        <v>30388.797000000002</v>
      </c>
      <c r="H21" s="21">
        <f t="shared" si="2"/>
        <v>32547.785000000003</v>
      </c>
      <c r="I21" s="21">
        <f t="shared" si="2"/>
        <v>31721.278400000007</v>
      </c>
      <c r="J21" s="21">
        <f t="shared" si="2"/>
        <v>32105.290599999997</v>
      </c>
      <c r="K21" s="21">
        <f t="shared" si="2"/>
        <v>32506.109199999999</v>
      </c>
      <c r="L21" s="21">
        <f t="shared" si="2"/>
        <v>36360.372200000005</v>
      </c>
      <c r="M21" s="21">
        <f t="shared" si="2"/>
        <v>38372.345000000001</v>
      </c>
      <c r="N21" s="21">
        <f t="shared" si="2"/>
        <v>40568.487199999996</v>
      </c>
      <c r="O21" s="21">
        <f t="shared" si="2"/>
        <v>44665.625999999997</v>
      </c>
      <c r="P21" s="21">
        <f t="shared" si="2"/>
        <v>40516.702000000005</v>
      </c>
      <c r="Q21" s="21">
        <f t="shared" si="2"/>
        <v>42768.193999999996</v>
      </c>
      <c r="R21" s="21">
        <f t="shared" si="2"/>
        <v>39913.352000000006</v>
      </c>
      <c r="S21" s="21">
        <f t="shared" si="2"/>
        <v>42195.556000000004</v>
      </c>
      <c r="T21" s="21">
        <f t="shared" si="2"/>
        <v>45396.332999999999</v>
      </c>
      <c r="U21" s="21">
        <f t="shared" si="2"/>
        <v>47385.606</v>
      </c>
      <c r="V21" s="21">
        <f t="shared" si="2"/>
        <v>47117.154399999999</v>
      </c>
      <c r="W21" s="21">
        <f t="shared" si="2"/>
        <v>43352.555200000003</v>
      </c>
    </row>
    <row r="22" spans="2:23" outlineLevel="1" x14ac:dyDescent="0.25">
      <c r="B22" s="29" t="s">
        <v>46</v>
      </c>
      <c r="C22" s="28">
        <f>IFERROR(C21/C3/1000,0)</f>
        <v>1.1635584456979897E-3</v>
      </c>
      <c r="D22" s="28">
        <f t="shared" ref="D22:W22" si="3">IFERROR(D21/D3/1000,0)</f>
        <v>1.3390101970326607E-3</v>
      </c>
      <c r="E22" s="28">
        <f t="shared" si="3"/>
        <v>1.8863671641038513E-3</v>
      </c>
      <c r="F22" s="28">
        <f t="shared" si="3"/>
        <v>1.3756901680484204E-3</v>
      </c>
      <c r="G22" s="28">
        <f t="shared" si="3"/>
        <v>1.1426078867659325E-3</v>
      </c>
      <c r="H22" s="28">
        <f t="shared" si="3"/>
        <v>1.1881563248186768E-3</v>
      </c>
      <c r="I22" s="28">
        <f t="shared" si="3"/>
        <v>1.2179967110036477E-3</v>
      </c>
      <c r="J22" s="28">
        <f t="shared" si="3"/>
        <v>1.4037795711264983E-3</v>
      </c>
      <c r="K22" s="28">
        <f t="shared" si="3"/>
        <v>1.4221601869444606E-3</v>
      </c>
      <c r="L22" s="28">
        <f t="shared" si="3"/>
        <v>1.073064856248782E-3</v>
      </c>
      <c r="M22" s="28">
        <f t="shared" si="3"/>
        <v>8.8006130903537521E-4</v>
      </c>
      <c r="N22" s="28">
        <f t="shared" si="3"/>
        <v>9.0346056745860628E-4</v>
      </c>
      <c r="O22" s="28">
        <f t="shared" si="3"/>
        <v>1.0074935692634414E-3</v>
      </c>
      <c r="P22" s="28">
        <f t="shared" si="3"/>
        <v>9.4665351800598846E-4</v>
      </c>
      <c r="Q22" s="28">
        <f t="shared" si="3"/>
        <v>8.4821367884693234E-4</v>
      </c>
      <c r="R22" s="28">
        <f t="shared" si="3"/>
        <v>7.3836066403542276E-4</v>
      </c>
      <c r="S22" s="28">
        <f t="shared" si="3"/>
        <v>7.4459719777439999E-4</v>
      </c>
      <c r="T22" s="28">
        <f t="shared" si="3"/>
        <v>7.2446657476091735E-4</v>
      </c>
      <c r="U22" s="28">
        <f t="shared" si="3"/>
        <v>7.0907111908250278E-4</v>
      </c>
      <c r="V22" s="28">
        <f t="shared" si="3"/>
        <v>6.9427729356193396E-4</v>
      </c>
      <c r="W22" s="28">
        <f t="shared" si="3"/>
        <v>7.2254069564412935E-4</v>
      </c>
    </row>
    <row r="23" spans="2:23" outlineLevel="1" x14ac:dyDescent="0.25"/>
    <row r="24" spans="2:23" outlineLevel="1" x14ac:dyDescent="0.25">
      <c r="B24" s="4" t="s">
        <v>23</v>
      </c>
      <c r="C24" s="12">
        <f t="shared" ref="C24:W24" si="4">IFERROR(C11/C21,0)</f>
        <v>5.7389991114287133E-3</v>
      </c>
      <c r="D24" s="12">
        <f t="shared" si="4"/>
        <v>4.7228610614441545E-3</v>
      </c>
      <c r="E24" s="12">
        <f t="shared" si="4"/>
        <v>4.6882876659503966E-3</v>
      </c>
      <c r="F24" s="12">
        <f t="shared" si="4"/>
        <v>4.1629173521381775E-3</v>
      </c>
      <c r="G24" s="12">
        <f t="shared" si="4"/>
        <v>3.6753676033967381E-3</v>
      </c>
      <c r="H24" s="12">
        <f t="shared" si="4"/>
        <v>3.8770380227103004E-3</v>
      </c>
      <c r="I24" s="12">
        <f t="shared" si="4"/>
        <v>3.7545018992677162E-3</v>
      </c>
      <c r="J24" s="12">
        <f t="shared" si="4"/>
        <v>3.438779027902648E-3</v>
      </c>
      <c r="K24" s="12">
        <f t="shared" si="4"/>
        <v>3.076590907410106E-3</v>
      </c>
      <c r="L24" s="12">
        <f t="shared" si="4"/>
        <v>2.5812112011328638E-3</v>
      </c>
      <c r="M24" s="12">
        <f t="shared" si="4"/>
        <v>3.0909447937049451E-3</v>
      </c>
      <c r="N24" s="12">
        <f t="shared" si="4"/>
        <v>2.9170819068648928E-3</v>
      </c>
      <c r="O24" s="12">
        <f t="shared" si="4"/>
        <v>2.6127474402799149E-3</v>
      </c>
      <c r="P24" s="12">
        <f t="shared" si="4"/>
        <v>2.4526922255419499E-3</v>
      </c>
      <c r="Q24" s="12">
        <f t="shared" si="4"/>
        <v>1.6606967317815665E-3</v>
      </c>
      <c r="R24" s="12">
        <f t="shared" si="4"/>
        <v>1.4703651048902128E-3</v>
      </c>
      <c r="S24" s="12">
        <f t="shared" si="4"/>
        <v>1.5024615388407252E-3</v>
      </c>
      <c r="T24" s="12">
        <f t="shared" si="4"/>
        <v>1.9977384516938848E-3</v>
      </c>
      <c r="U24" s="12">
        <f t="shared" si="4"/>
        <v>2.6090201315564056E-3</v>
      </c>
      <c r="V24" s="12">
        <f t="shared" si="4"/>
        <v>2.8587804530063043E-3</v>
      </c>
      <c r="W24" s="12">
        <f t="shared" si="4"/>
        <v>5.4861264555866361E-3</v>
      </c>
    </row>
    <row r="25" spans="2:23" outlineLevel="1" x14ac:dyDescent="0.25">
      <c r="B25" s="4" t="s">
        <v>24</v>
      </c>
      <c r="C25" s="12">
        <f t="shared" ref="C25:W25" si="5">IFERROR(C12/C21,0)</f>
        <v>8.090219011705676E-5</v>
      </c>
      <c r="D25" s="12">
        <f t="shared" si="5"/>
        <v>7.7977450716609857E-5</v>
      </c>
      <c r="E25" s="12">
        <f t="shared" si="5"/>
        <v>8.4281741920483222E-5</v>
      </c>
      <c r="F25" s="12">
        <f t="shared" si="5"/>
        <v>7.6721661484301104E-5</v>
      </c>
      <c r="G25" s="12">
        <f t="shared" si="5"/>
        <v>5.3704001510819918E-5</v>
      </c>
      <c r="H25" s="12">
        <f t="shared" si="5"/>
        <v>4.7745184503338698E-5</v>
      </c>
      <c r="I25" s="12">
        <f t="shared" si="5"/>
        <v>6.9001002179029444E-5</v>
      </c>
      <c r="J25" s="12">
        <f t="shared" si="5"/>
        <v>1.0495466438793114E-4</v>
      </c>
      <c r="K25" s="12">
        <f t="shared" si="5"/>
        <v>8.3282806420892729E-5</v>
      </c>
      <c r="L25" s="12">
        <f t="shared" si="5"/>
        <v>4.0989679418078116E-5</v>
      </c>
      <c r="M25" s="12">
        <f t="shared" si="5"/>
        <v>5.1630933684141529E-5</v>
      </c>
      <c r="N25" s="12">
        <f t="shared" si="5"/>
        <v>6.1910122199479006E-5</v>
      </c>
      <c r="O25" s="12">
        <f t="shared" si="5"/>
        <v>9.7726157470624071E-5</v>
      </c>
      <c r="P25" s="12">
        <f t="shared" si="5"/>
        <v>8.5150069716928082E-5</v>
      </c>
      <c r="Q25" s="12">
        <f t="shared" si="5"/>
        <v>8.2421062717775745E-5</v>
      </c>
      <c r="R25" s="12">
        <f t="shared" si="5"/>
        <v>1.2203435081072618E-4</v>
      </c>
      <c r="S25" s="12">
        <f t="shared" si="5"/>
        <v>1.2951126891182566E-4</v>
      </c>
      <c r="T25" s="12">
        <f t="shared" si="5"/>
        <v>1.6851581382134982E-4</v>
      </c>
      <c r="U25" s="12">
        <f t="shared" si="5"/>
        <v>1.620745337729774E-4</v>
      </c>
      <c r="V25" s="12">
        <f t="shared" si="5"/>
        <v>1.4425319369456657E-4</v>
      </c>
      <c r="W25" s="12">
        <f t="shared" si="5"/>
        <v>3.6172262344527271E-4</v>
      </c>
    </row>
    <row r="26" spans="2:23" outlineLevel="1" x14ac:dyDescent="0.25">
      <c r="B26" s="4" t="s">
        <v>21</v>
      </c>
      <c r="C26" s="12">
        <f t="shared" ref="C26:W26" si="6">IFERROR(C13/C21,0)</f>
        <v>0.65332270151603411</v>
      </c>
      <c r="D26" s="12">
        <f t="shared" si="6"/>
        <v>0.6393478444188484</v>
      </c>
      <c r="E26" s="12">
        <f t="shared" si="6"/>
        <v>0.63275525163035484</v>
      </c>
      <c r="F26" s="12">
        <f t="shared" si="6"/>
        <v>0.67973799187261874</v>
      </c>
      <c r="G26" s="12">
        <f t="shared" si="6"/>
        <v>0.71246864428361545</v>
      </c>
      <c r="H26" s="12">
        <f t="shared" si="6"/>
        <v>0.7305439678921315</v>
      </c>
      <c r="I26" s="12">
        <f t="shared" si="6"/>
        <v>0.70658343958798331</v>
      </c>
      <c r="J26" s="12">
        <f t="shared" si="6"/>
        <v>0.69432864750334955</v>
      </c>
      <c r="K26" s="12">
        <f t="shared" si="6"/>
        <v>0.71885081220363345</v>
      </c>
      <c r="L26" s="12">
        <f t="shared" si="6"/>
        <v>0.74711363928227326</v>
      </c>
      <c r="M26" s="12">
        <f t="shared" si="6"/>
        <v>0.73168614010949806</v>
      </c>
      <c r="N26" s="12">
        <f t="shared" si="6"/>
        <v>0.75744776600888386</v>
      </c>
      <c r="O26" s="12">
        <f t="shared" si="6"/>
        <v>0.72600390734476672</v>
      </c>
      <c r="P26" s="12">
        <f t="shared" si="6"/>
        <v>0.69012078031425161</v>
      </c>
      <c r="Q26" s="12">
        <f t="shared" si="6"/>
        <v>0.70027799163088345</v>
      </c>
      <c r="R26" s="12">
        <f t="shared" si="6"/>
        <v>0.68870627553406194</v>
      </c>
      <c r="S26" s="12">
        <f t="shared" si="6"/>
        <v>0.69312211456580863</v>
      </c>
      <c r="T26" s="12">
        <f t="shared" si="6"/>
        <v>0.71446618827119801</v>
      </c>
      <c r="U26" s="12">
        <f t="shared" si="6"/>
        <v>0.69622557955679609</v>
      </c>
      <c r="V26" s="12">
        <f t="shared" si="6"/>
        <v>0.69170639473083284</v>
      </c>
      <c r="W26" s="12">
        <f t="shared" si="6"/>
        <v>0.69615259955888364</v>
      </c>
    </row>
    <row r="27" spans="2:23" outlineLevel="1" x14ac:dyDescent="0.25">
      <c r="B27" s="4" t="s">
        <v>26</v>
      </c>
      <c r="C27" s="12">
        <f t="shared" ref="C27:W27" si="7">IFERROR(C14/C21,0)</f>
        <v>0</v>
      </c>
      <c r="D27" s="12">
        <f t="shared" si="7"/>
        <v>0</v>
      </c>
      <c r="E27" s="12">
        <f t="shared" si="7"/>
        <v>0</v>
      </c>
      <c r="F27" s="12">
        <f t="shared" si="7"/>
        <v>0</v>
      </c>
      <c r="G27" s="12">
        <f t="shared" si="7"/>
        <v>0</v>
      </c>
      <c r="H27" s="12">
        <f t="shared" si="7"/>
        <v>0</v>
      </c>
      <c r="I27" s="12">
        <f t="shared" si="7"/>
        <v>0</v>
      </c>
      <c r="J27" s="12">
        <f t="shared" si="7"/>
        <v>0</v>
      </c>
      <c r="K27" s="12">
        <f t="shared" si="7"/>
        <v>0</v>
      </c>
      <c r="L27" s="12">
        <f t="shared" si="7"/>
        <v>0</v>
      </c>
      <c r="M27" s="12">
        <f t="shared" si="7"/>
        <v>0</v>
      </c>
      <c r="N27" s="12">
        <f t="shared" si="7"/>
        <v>0</v>
      </c>
      <c r="O27" s="12">
        <f t="shared" si="7"/>
        <v>0</v>
      </c>
      <c r="P27" s="12">
        <f t="shared" si="7"/>
        <v>0</v>
      </c>
      <c r="Q27" s="12">
        <f t="shared" si="7"/>
        <v>0</v>
      </c>
      <c r="R27" s="12">
        <f t="shared" si="7"/>
        <v>0</v>
      </c>
      <c r="S27" s="12">
        <f t="shared" si="7"/>
        <v>0</v>
      </c>
      <c r="T27" s="12">
        <f t="shared" si="7"/>
        <v>0</v>
      </c>
      <c r="U27" s="12">
        <f t="shared" si="7"/>
        <v>0</v>
      </c>
      <c r="V27" s="12">
        <f t="shared" si="7"/>
        <v>0</v>
      </c>
      <c r="W27" s="12">
        <f t="shared" si="7"/>
        <v>0</v>
      </c>
    </row>
    <row r="28" spans="2:23" outlineLevel="1" x14ac:dyDescent="0.25">
      <c r="B28" s="4" t="s">
        <v>25</v>
      </c>
      <c r="C28" s="12">
        <f t="shared" ref="C28:W28" si="8">IFERROR(C15/C21,0)</f>
        <v>0.32915892127130963</v>
      </c>
      <c r="D28" s="12">
        <f t="shared" si="8"/>
        <v>0.34636629359637128</v>
      </c>
      <c r="E28" s="12">
        <f t="shared" si="8"/>
        <v>0.35625703013028404</v>
      </c>
      <c r="F28" s="12">
        <f t="shared" si="8"/>
        <v>0.30989965172019102</v>
      </c>
      <c r="G28" s="12">
        <f t="shared" si="8"/>
        <v>0.27886921617858051</v>
      </c>
      <c r="H28" s="12">
        <f t="shared" si="8"/>
        <v>0.26360909044962655</v>
      </c>
      <c r="I28" s="12">
        <f t="shared" si="8"/>
        <v>0.2860254207157048</v>
      </c>
      <c r="J28" s="12">
        <f t="shared" si="8"/>
        <v>0.29784505361244107</v>
      </c>
      <c r="K28" s="12">
        <f t="shared" si="8"/>
        <v>0.25274762812893031</v>
      </c>
      <c r="L28" s="12">
        <f t="shared" si="8"/>
        <v>0.22812588260578914</v>
      </c>
      <c r="M28" s="12">
        <f t="shared" si="8"/>
        <v>0.24367366654292308</v>
      </c>
      <c r="N28" s="12">
        <f t="shared" si="8"/>
        <v>0.21854522098127441</v>
      </c>
      <c r="O28" s="12">
        <f t="shared" si="8"/>
        <v>0.25230453503551031</v>
      </c>
      <c r="P28" s="12">
        <f t="shared" si="8"/>
        <v>0.28653551318169973</v>
      </c>
      <c r="Q28" s="12">
        <f t="shared" si="8"/>
        <v>0.27818534960816915</v>
      </c>
      <c r="R28" s="12">
        <f t="shared" si="8"/>
        <v>0.30765977761025926</v>
      </c>
      <c r="S28" s="12">
        <f t="shared" si="8"/>
        <v>0.30375855220393344</v>
      </c>
      <c r="T28" s="12">
        <f t="shared" si="8"/>
        <v>0.28105221626601429</v>
      </c>
      <c r="U28" s="12">
        <f t="shared" si="8"/>
        <v>0.29822452835149982</v>
      </c>
      <c r="V28" s="12">
        <f t="shared" si="8"/>
        <v>0.30241202342219548</v>
      </c>
      <c r="W28" s="12">
        <f t="shared" si="8"/>
        <v>0.29457262532936007</v>
      </c>
    </row>
    <row r="29" spans="2:23" outlineLevel="1" x14ac:dyDescent="0.25">
      <c r="B29" s="4" t="s">
        <v>0</v>
      </c>
      <c r="C29" s="12">
        <f t="shared" ref="C29:W29" si="9">IFERROR(C16/C21,0)</f>
        <v>0</v>
      </c>
      <c r="D29" s="12">
        <f t="shared" si="9"/>
        <v>0</v>
      </c>
      <c r="E29" s="12">
        <f t="shared" si="9"/>
        <v>0</v>
      </c>
      <c r="F29" s="12">
        <f t="shared" si="9"/>
        <v>0</v>
      </c>
      <c r="G29" s="12">
        <f t="shared" si="9"/>
        <v>0</v>
      </c>
      <c r="H29" s="12">
        <f t="shared" si="9"/>
        <v>0</v>
      </c>
      <c r="I29" s="12">
        <f t="shared" si="9"/>
        <v>0</v>
      </c>
      <c r="J29" s="12">
        <f t="shared" si="9"/>
        <v>0</v>
      </c>
      <c r="K29" s="12">
        <f t="shared" si="9"/>
        <v>2.0594436445195968E-2</v>
      </c>
      <c r="L29" s="12">
        <f t="shared" si="9"/>
        <v>1.8975163296045684E-2</v>
      </c>
      <c r="M29" s="12">
        <f t="shared" si="9"/>
        <v>1.936188679633731E-2</v>
      </c>
      <c r="N29" s="12">
        <f t="shared" si="9"/>
        <v>1.9042243211869141E-2</v>
      </c>
      <c r="O29" s="12">
        <f t="shared" si="9"/>
        <v>1.679439128425067E-2</v>
      </c>
      <c r="P29" s="12">
        <f t="shared" si="9"/>
        <v>1.8002872000786242E-2</v>
      </c>
      <c r="Q29" s="12">
        <f t="shared" si="9"/>
        <v>1.7692306577172748E-2</v>
      </c>
      <c r="R29" s="12">
        <f t="shared" si="9"/>
        <v>0</v>
      </c>
      <c r="S29" s="12">
        <f t="shared" si="9"/>
        <v>0</v>
      </c>
      <c r="T29" s="12">
        <f t="shared" si="9"/>
        <v>0</v>
      </c>
      <c r="U29" s="12">
        <f t="shared" si="9"/>
        <v>0</v>
      </c>
      <c r="V29" s="12">
        <f t="shared" si="9"/>
        <v>0</v>
      </c>
      <c r="W29" s="12">
        <f t="shared" si="9"/>
        <v>0</v>
      </c>
    </row>
    <row r="30" spans="2:23" outlineLevel="1" x14ac:dyDescent="0.25">
      <c r="B30" s="4" t="s">
        <v>27</v>
      </c>
      <c r="C30" s="12">
        <f t="shared" ref="C30:W30" si="10">IFERROR(C17/C21,0)</f>
        <v>0</v>
      </c>
      <c r="D30" s="12">
        <f t="shared" si="10"/>
        <v>0</v>
      </c>
      <c r="E30" s="12">
        <f t="shared" si="10"/>
        <v>0</v>
      </c>
      <c r="F30" s="12">
        <f t="shared" si="10"/>
        <v>0</v>
      </c>
      <c r="G30" s="12">
        <f t="shared" si="10"/>
        <v>0</v>
      </c>
      <c r="H30" s="12">
        <f t="shared" si="10"/>
        <v>0</v>
      </c>
      <c r="I30" s="12">
        <f t="shared" si="10"/>
        <v>0</v>
      </c>
      <c r="J30" s="12">
        <f t="shared" si="10"/>
        <v>0</v>
      </c>
      <c r="K30" s="12">
        <f t="shared" si="10"/>
        <v>0</v>
      </c>
      <c r="L30" s="12">
        <f t="shared" si="10"/>
        <v>0</v>
      </c>
      <c r="M30" s="12">
        <f t="shared" si="10"/>
        <v>0</v>
      </c>
      <c r="N30" s="12">
        <f t="shared" si="10"/>
        <v>0</v>
      </c>
      <c r="O30" s="12">
        <f t="shared" si="10"/>
        <v>0</v>
      </c>
      <c r="P30" s="12">
        <f t="shared" si="10"/>
        <v>0</v>
      </c>
      <c r="Q30" s="12">
        <f t="shared" si="10"/>
        <v>0</v>
      </c>
      <c r="R30" s="12">
        <f t="shared" si="10"/>
        <v>0</v>
      </c>
      <c r="S30" s="12">
        <f t="shared" si="10"/>
        <v>0</v>
      </c>
      <c r="T30" s="12">
        <f t="shared" si="10"/>
        <v>0</v>
      </c>
      <c r="U30" s="12">
        <f t="shared" si="10"/>
        <v>0</v>
      </c>
      <c r="V30" s="12">
        <f t="shared" si="10"/>
        <v>0</v>
      </c>
      <c r="W30" s="12">
        <f t="shared" si="10"/>
        <v>0</v>
      </c>
    </row>
    <row r="31" spans="2:23" outlineLevel="1" x14ac:dyDescent="0.25">
      <c r="B31" s="4" t="s">
        <v>28</v>
      </c>
      <c r="C31" s="12">
        <f t="shared" ref="C31:W31" si="11">IFERROR(C18/C21,0)</f>
        <v>2.7203952817138967E-5</v>
      </c>
      <c r="D31" s="12">
        <f t="shared" si="11"/>
        <v>4.4660624694507368E-5</v>
      </c>
      <c r="E31" s="12">
        <f t="shared" si="11"/>
        <v>4.829910889890812E-5</v>
      </c>
      <c r="F31" s="12">
        <f t="shared" si="11"/>
        <v>4.4717768407992636E-5</v>
      </c>
      <c r="G31" s="12">
        <f t="shared" si="11"/>
        <v>4.2022064907669753E-5</v>
      </c>
      <c r="H31" s="12">
        <f t="shared" si="11"/>
        <v>4.2829335391025837E-5</v>
      </c>
      <c r="I31" s="12">
        <f t="shared" si="11"/>
        <v>4.9146821270608052E-5</v>
      </c>
      <c r="J31" s="12">
        <f t="shared" si="11"/>
        <v>4.4322912934480657E-5</v>
      </c>
      <c r="K31" s="12">
        <f t="shared" si="11"/>
        <v>4.4391655461490913E-5</v>
      </c>
      <c r="L31" s="12">
        <f t="shared" si="11"/>
        <v>3.3745529150551429E-5</v>
      </c>
      <c r="M31" s="12">
        <f t="shared" si="11"/>
        <v>3.7214301080635019E-5</v>
      </c>
      <c r="N31" s="12">
        <f t="shared" si="11"/>
        <v>0</v>
      </c>
      <c r="O31" s="12">
        <f t="shared" si="11"/>
        <v>0</v>
      </c>
      <c r="P31" s="12">
        <f t="shared" si="11"/>
        <v>0</v>
      </c>
      <c r="Q31" s="12">
        <f t="shared" si="11"/>
        <v>0</v>
      </c>
      <c r="R31" s="12">
        <f t="shared" si="11"/>
        <v>0</v>
      </c>
      <c r="S31" s="12">
        <f t="shared" si="11"/>
        <v>0</v>
      </c>
      <c r="T31" s="12">
        <f t="shared" si="11"/>
        <v>0</v>
      </c>
      <c r="U31" s="12">
        <f t="shared" si="11"/>
        <v>0</v>
      </c>
      <c r="V31" s="12">
        <f t="shared" si="11"/>
        <v>0</v>
      </c>
      <c r="W31" s="12">
        <f t="shared" si="11"/>
        <v>0</v>
      </c>
    </row>
    <row r="32" spans="2:23" outlineLevel="1" x14ac:dyDescent="0.25">
      <c r="B32" s="4" t="s">
        <v>22</v>
      </c>
      <c r="C32" s="12">
        <f t="shared" ref="C32:W32" si="12">IFERROR(C19/C21,0)</f>
        <v>0</v>
      </c>
      <c r="D32" s="12">
        <f t="shared" si="12"/>
        <v>0</v>
      </c>
      <c r="E32" s="12">
        <f t="shared" si="12"/>
        <v>0</v>
      </c>
      <c r="F32" s="12">
        <f t="shared" si="12"/>
        <v>0</v>
      </c>
      <c r="G32" s="12">
        <f t="shared" si="12"/>
        <v>0</v>
      </c>
      <c r="H32" s="12">
        <f t="shared" si="12"/>
        <v>0</v>
      </c>
      <c r="I32" s="12">
        <f t="shared" si="12"/>
        <v>0</v>
      </c>
      <c r="J32" s="12">
        <f t="shared" si="12"/>
        <v>1.2459005744056402E-4</v>
      </c>
      <c r="K32" s="12">
        <f t="shared" si="12"/>
        <v>0</v>
      </c>
      <c r="L32" s="12">
        <f t="shared" si="12"/>
        <v>0</v>
      </c>
      <c r="M32" s="12">
        <f t="shared" si="12"/>
        <v>0</v>
      </c>
      <c r="N32" s="12">
        <f t="shared" si="12"/>
        <v>0</v>
      </c>
      <c r="O32" s="12">
        <f t="shared" si="12"/>
        <v>0</v>
      </c>
      <c r="P32" s="12">
        <f t="shared" si="12"/>
        <v>0</v>
      </c>
      <c r="Q32" s="12">
        <f t="shared" si="12"/>
        <v>0</v>
      </c>
      <c r="R32" s="12">
        <f t="shared" si="12"/>
        <v>0</v>
      </c>
      <c r="S32" s="12">
        <f t="shared" si="12"/>
        <v>0</v>
      </c>
      <c r="T32" s="12">
        <f t="shared" si="12"/>
        <v>0</v>
      </c>
      <c r="U32" s="12">
        <f t="shared" si="12"/>
        <v>0</v>
      </c>
      <c r="V32" s="12">
        <f t="shared" si="12"/>
        <v>0</v>
      </c>
      <c r="W32" s="12">
        <f t="shared" si="12"/>
        <v>0</v>
      </c>
    </row>
    <row r="33" spans="1:23" outlineLevel="1" x14ac:dyDescent="0.25">
      <c r="B33" s="4" t="s">
        <v>1</v>
      </c>
      <c r="C33" s="12">
        <f t="shared" ref="C33:W33" si="13">IFERROR(C20/C21,0)</f>
        <v>1.1671271958293325E-2</v>
      </c>
      <c r="D33" s="12">
        <f t="shared" si="13"/>
        <v>9.4403628479249688E-3</v>
      </c>
      <c r="E33" s="12">
        <f t="shared" si="13"/>
        <v>6.1668497225912866E-3</v>
      </c>
      <c r="F33" s="12">
        <f t="shared" si="13"/>
        <v>6.0779996251598828E-3</v>
      </c>
      <c r="G33" s="12">
        <f t="shared" si="13"/>
        <v>4.8910458679887843E-3</v>
      </c>
      <c r="H33" s="12">
        <f t="shared" si="13"/>
        <v>1.8793291156372083E-3</v>
      </c>
      <c r="I33" s="12">
        <f t="shared" si="13"/>
        <v>3.5184899735945063E-3</v>
      </c>
      <c r="J33" s="12">
        <f t="shared" si="13"/>
        <v>4.113652221543823E-3</v>
      </c>
      <c r="K33" s="12">
        <f t="shared" si="13"/>
        <v>4.6028578529478392E-3</v>
      </c>
      <c r="L33" s="12">
        <f t="shared" si="13"/>
        <v>3.1293684061902971E-3</v>
      </c>
      <c r="M33" s="12">
        <f t="shared" si="13"/>
        <v>2.0985165227718036E-3</v>
      </c>
      <c r="N33" s="12">
        <f t="shared" si="13"/>
        <v>1.9857777689082775E-3</v>
      </c>
      <c r="O33" s="12">
        <f t="shared" si="13"/>
        <v>2.1866927377218446E-3</v>
      </c>
      <c r="P33" s="12">
        <f t="shared" si="13"/>
        <v>2.802992208003504E-3</v>
      </c>
      <c r="Q33" s="12">
        <f t="shared" si="13"/>
        <v>2.1012343892753576E-3</v>
      </c>
      <c r="R33" s="12">
        <f t="shared" si="13"/>
        <v>2.0415473999778316E-3</v>
      </c>
      <c r="S33" s="12">
        <f t="shared" si="13"/>
        <v>1.4873604225051566E-3</v>
      </c>
      <c r="T33" s="12">
        <f t="shared" si="13"/>
        <v>2.3153411972724755E-3</v>
      </c>
      <c r="U33" s="12">
        <f t="shared" si="13"/>
        <v>2.7787974263745827E-3</v>
      </c>
      <c r="V33" s="12">
        <f t="shared" si="13"/>
        <v>2.8785482002707699E-3</v>
      </c>
      <c r="W33" s="12">
        <f t="shared" si="13"/>
        <v>3.4269260327243639E-3</v>
      </c>
    </row>
    <row r="34" spans="1:23" x14ac:dyDescent="0.25">
      <c r="B34" s="16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</row>
    <row r="36" spans="1:23" s="34" customFormat="1" x14ac:dyDescent="0.25">
      <c r="A36" s="33" t="s">
        <v>48</v>
      </c>
      <c r="C36" s="35"/>
    </row>
    <row r="37" spans="1:23" outlineLevel="1" x14ac:dyDescent="0.25">
      <c r="B37" s="22" t="s">
        <v>31</v>
      </c>
      <c r="C37" s="5">
        <f t="shared" ref="C37:W38" si="14">C71+C105</f>
        <v>1206.8542419795033</v>
      </c>
      <c r="D37" s="5">
        <f t="shared" si="14"/>
        <v>1264.6220993024947</v>
      </c>
      <c r="E37" s="5">
        <f t="shared" si="14"/>
        <v>1191.8793704757063</v>
      </c>
      <c r="F37" s="5">
        <f t="shared" si="14"/>
        <v>1183.3364004276139</v>
      </c>
      <c r="G37" s="5">
        <f t="shared" si="14"/>
        <v>1161.7188742394783</v>
      </c>
      <c r="H37" s="5">
        <f t="shared" si="14"/>
        <v>1222.9595638461615</v>
      </c>
      <c r="I37" s="5">
        <f t="shared" si="14"/>
        <v>1374.7609096645258</v>
      </c>
      <c r="J37" s="5">
        <f t="shared" si="14"/>
        <v>1569.217395766731</v>
      </c>
      <c r="K37" s="5">
        <f t="shared" si="14"/>
        <v>1463.2517074256157</v>
      </c>
      <c r="L37" s="5">
        <f t="shared" si="14"/>
        <v>1415.2558056600838</v>
      </c>
      <c r="M37" s="5">
        <f t="shared" si="14"/>
        <v>1603.7596188776974</v>
      </c>
      <c r="N37" s="5">
        <f t="shared" si="14"/>
        <v>1572.8645458554452</v>
      </c>
      <c r="O37" s="5">
        <f t="shared" si="14"/>
        <v>1919.6386305499227</v>
      </c>
      <c r="P37" s="5">
        <f t="shared" si="14"/>
        <v>1921.5381152435302</v>
      </c>
      <c r="Q37" s="5">
        <f t="shared" si="14"/>
        <v>1986.1134864703847</v>
      </c>
      <c r="R37" s="5">
        <f t="shared" si="14"/>
        <v>1907.9161931399074</v>
      </c>
      <c r="S37" s="5">
        <f t="shared" si="14"/>
        <v>2021.5290698530066</v>
      </c>
      <c r="T37" s="5">
        <f t="shared" si="14"/>
        <v>2053.566641419131</v>
      </c>
      <c r="U37" s="5">
        <f t="shared" si="14"/>
        <v>2279.2888441257351</v>
      </c>
      <c r="V37" s="5">
        <f t="shared" si="14"/>
        <v>2301.8145429903998</v>
      </c>
      <c r="W37" s="5">
        <f t="shared" si="14"/>
        <v>2097.1513372640884</v>
      </c>
    </row>
    <row r="38" spans="1:23" outlineLevel="1" x14ac:dyDescent="0.25">
      <c r="B38" s="8" t="s">
        <v>30</v>
      </c>
      <c r="C38" s="5">
        <f t="shared" si="14"/>
        <v>87.81</v>
      </c>
      <c r="D38" s="5">
        <f t="shared" si="14"/>
        <v>92.12299999999999</v>
      </c>
      <c r="E38" s="5">
        <f t="shared" si="14"/>
        <v>95.281000000000006</v>
      </c>
      <c r="F38" s="5">
        <f t="shared" si="14"/>
        <v>99.431999999999988</v>
      </c>
      <c r="G38" s="5">
        <f t="shared" si="14"/>
        <v>104.571</v>
      </c>
      <c r="H38" s="5">
        <f t="shared" si="14"/>
        <v>97.032000000000011</v>
      </c>
      <c r="I38" s="5">
        <f t="shared" si="14"/>
        <v>97.369</v>
      </c>
      <c r="J38" s="5">
        <f t="shared" si="14"/>
        <v>122.44200000000001</v>
      </c>
      <c r="K38" s="5">
        <f t="shared" si="14"/>
        <v>128.62</v>
      </c>
      <c r="L38" s="5">
        <f t="shared" si="14"/>
        <v>135.21199999999999</v>
      </c>
      <c r="M38" s="5">
        <f t="shared" si="14"/>
        <v>141.38399999999999</v>
      </c>
      <c r="N38" s="5">
        <f t="shared" si="14"/>
        <v>134.52799999999999</v>
      </c>
      <c r="O38" s="5">
        <f t="shared" si="14"/>
        <v>142.73599999999999</v>
      </c>
      <c r="P38" s="5">
        <f t="shared" si="14"/>
        <v>147.691</v>
      </c>
      <c r="Q38" s="5">
        <f t="shared" si="14"/>
        <v>151.40899999999999</v>
      </c>
      <c r="R38" s="5">
        <f t="shared" si="14"/>
        <v>155.095</v>
      </c>
      <c r="S38" s="5">
        <f t="shared" si="14"/>
        <v>158.636</v>
      </c>
      <c r="T38" s="5">
        <f t="shared" si="14"/>
        <v>162.751</v>
      </c>
      <c r="U38" s="5">
        <f t="shared" si="14"/>
        <v>167.00700000000001</v>
      </c>
      <c r="V38" s="5">
        <f t="shared" si="14"/>
        <v>169.71799999999999</v>
      </c>
      <c r="W38" s="5">
        <f t="shared" si="14"/>
        <v>174.09300000000002</v>
      </c>
    </row>
    <row r="39" spans="1:23" outlineLevel="1" x14ac:dyDescent="0.25">
      <c r="B39" s="8" t="s">
        <v>43</v>
      </c>
      <c r="C39" s="5">
        <f t="shared" ref="C39:W39" si="15">C40/C38*1000</f>
        <v>17497.35441600854</v>
      </c>
      <c r="D39" s="5">
        <f t="shared" si="15"/>
        <v>16943.477851829164</v>
      </c>
      <c r="E39" s="5">
        <f t="shared" si="15"/>
        <v>15979.471492393866</v>
      </c>
      <c r="F39" s="5">
        <f t="shared" si="15"/>
        <v>15395.735869503131</v>
      </c>
      <c r="G39" s="5">
        <f t="shared" si="15"/>
        <v>14610.400201378718</v>
      </c>
      <c r="H39" s="5">
        <f t="shared" si="15"/>
        <v>15911.550910424796</v>
      </c>
      <c r="I39" s="5">
        <f t="shared" si="15"/>
        <v>17556.077025524355</v>
      </c>
      <c r="J39" s="5">
        <f t="shared" si="15"/>
        <v>15311.376038191895</v>
      </c>
      <c r="K39" s="5">
        <f t="shared" si="15"/>
        <v>13745.838358128223</v>
      </c>
      <c r="L39" s="5">
        <f t="shared" si="15"/>
        <v>13018.487804815697</v>
      </c>
      <c r="M39" s="5">
        <f t="shared" si="15"/>
        <v>14137.418631235361</v>
      </c>
      <c r="N39" s="5">
        <f t="shared" si="15"/>
        <v>14648.276111931613</v>
      </c>
      <c r="O39" s="5">
        <f t="shared" si="15"/>
        <v>17191.691135183377</v>
      </c>
      <c r="P39" s="5">
        <f t="shared" si="15"/>
        <v>16953.074570331646</v>
      </c>
      <c r="Q39" s="5">
        <f t="shared" si="15"/>
        <v>17102.000247278247</v>
      </c>
      <c r="R39" s="5">
        <f t="shared" si="15"/>
        <v>16244.02471397368</v>
      </c>
      <c r="S39" s="5">
        <f t="shared" si="15"/>
        <v>16857.286567719257</v>
      </c>
      <c r="T39" s="5">
        <f t="shared" si="15"/>
        <v>16726.312801136297</v>
      </c>
      <c r="U39" s="5">
        <f t="shared" si="15"/>
        <v>18239.003353793869</v>
      </c>
      <c r="V39" s="5">
        <f t="shared" si="15"/>
        <v>18228.000889962685</v>
      </c>
      <c r="W39" s="5">
        <f t="shared" si="15"/>
        <v>16287.627495697749</v>
      </c>
    </row>
    <row r="40" spans="1:23" outlineLevel="1" x14ac:dyDescent="0.25">
      <c r="B40" s="8" t="s">
        <v>44</v>
      </c>
      <c r="C40" s="5">
        <f t="shared" ref="C40:W40" si="16">C74+C108</f>
        <v>1536.4426912697099</v>
      </c>
      <c r="D40" s="5">
        <f t="shared" si="16"/>
        <v>1560.884010144058</v>
      </c>
      <c r="E40" s="5">
        <f t="shared" si="16"/>
        <v>1522.5400232667801</v>
      </c>
      <c r="F40" s="5">
        <f t="shared" si="16"/>
        <v>1530.8288089764351</v>
      </c>
      <c r="G40" s="5">
        <f t="shared" si="16"/>
        <v>1527.824159458374</v>
      </c>
      <c r="H40" s="5">
        <f t="shared" si="16"/>
        <v>1543.9296079403389</v>
      </c>
      <c r="I40" s="5">
        <f t="shared" si="16"/>
        <v>1709.417663898281</v>
      </c>
      <c r="J40" s="5">
        <f t="shared" si="16"/>
        <v>1874.7555048682921</v>
      </c>
      <c r="K40" s="5">
        <f t="shared" si="16"/>
        <v>1767.9897296224522</v>
      </c>
      <c r="L40" s="5">
        <f t="shared" si="16"/>
        <v>1760.25577306474</v>
      </c>
      <c r="M40" s="5">
        <f t="shared" si="16"/>
        <v>1998.80479575858</v>
      </c>
      <c r="N40" s="5">
        <f t="shared" si="16"/>
        <v>1970.603288785936</v>
      </c>
      <c r="O40" s="5">
        <f t="shared" si="16"/>
        <v>2453.873225871534</v>
      </c>
      <c r="P40" s="5">
        <f t="shared" si="16"/>
        <v>2503.8165363668513</v>
      </c>
      <c r="Q40" s="5">
        <f t="shared" si="16"/>
        <v>2589.396755440152</v>
      </c>
      <c r="R40" s="5">
        <f t="shared" si="16"/>
        <v>2519.367013013748</v>
      </c>
      <c r="S40" s="5">
        <f t="shared" si="16"/>
        <v>2674.1725119567118</v>
      </c>
      <c r="T40" s="5">
        <f t="shared" si="16"/>
        <v>2722.2241346977339</v>
      </c>
      <c r="U40" s="5">
        <f t="shared" si="16"/>
        <v>3046.0412331070529</v>
      </c>
      <c r="V40" s="5">
        <f t="shared" si="16"/>
        <v>3093.619855042687</v>
      </c>
      <c r="W40" s="5">
        <f t="shared" si="16"/>
        <v>2835.5619336085083</v>
      </c>
    </row>
    <row r="41" spans="1:23" outlineLevel="1" x14ac:dyDescent="0.25">
      <c r="B41" s="8" t="s">
        <v>45</v>
      </c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outlineLevel="1" x14ac:dyDescent="0.25">
      <c r="B42" s="8" t="s">
        <v>47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</row>
    <row r="43" spans="1:23" outlineLevel="1" x14ac:dyDescent="0.25"/>
    <row r="44" spans="1:23" outlineLevel="1" x14ac:dyDescent="0.25">
      <c r="B44" s="9" t="s">
        <v>19</v>
      </c>
      <c r="C44" s="14"/>
    </row>
    <row r="45" spans="1:23" outlineLevel="1" x14ac:dyDescent="0.25">
      <c r="B45" s="4" t="s">
        <v>23</v>
      </c>
      <c r="C45" s="5">
        <f t="shared" ref="C45:W54" si="17">C79+C113</f>
        <v>0</v>
      </c>
      <c r="D45" s="5">
        <f t="shared" si="17"/>
        <v>0</v>
      </c>
      <c r="E45" s="5">
        <f t="shared" si="17"/>
        <v>0</v>
      </c>
      <c r="F45" s="5">
        <f t="shared" si="17"/>
        <v>0</v>
      </c>
      <c r="G45" s="5">
        <f t="shared" si="17"/>
        <v>0</v>
      </c>
      <c r="H45" s="5">
        <f t="shared" si="17"/>
        <v>0</v>
      </c>
      <c r="I45" s="5">
        <f t="shared" si="17"/>
        <v>0</v>
      </c>
      <c r="J45" s="5">
        <f t="shared" si="17"/>
        <v>0</v>
      </c>
      <c r="K45" s="5">
        <f t="shared" si="17"/>
        <v>0</v>
      </c>
      <c r="L45" s="5">
        <f t="shared" si="17"/>
        <v>0</v>
      </c>
      <c r="M45" s="5">
        <f t="shared" si="17"/>
        <v>0</v>
      </c>
      <c r="N45" s="5">
        <f t="shared" si="17"/>
        <v>0</v>
      </c>
      <c r="O45" s="5">
        <f t="shared" si="17"/>
        <v>0</v>
      </c>
      <c r="P45" s="5">
        <f t="shared" si="17"/>
        <v>0</v>
      </c>
      <c r="Q45" s="5">
        <f t="shared" si="17"/>
        <v>0</v>
      </c>
      <c r="R45" s="5">
        <f t="shared" si="17"/>
        <v>0</v>
      </c>
      <c r="S45" s="5">
        <f t="shared" si="17"/>
        <v>0</v>
      </c>
      <c r="T45" s="5">
        <f t="shared" si="17"/>
        <v>0</v>
      </c>
      <c r="U45" s="5">
        <f t="shared" si="17"/>
        <v>0</v>
      </c>
      <c r="V45" s="5">
        <f t="shared" si="17"/>
        <v>0</v>
      </c>
      <c r="W45" s="5">
        <f t="shared" si="17"/>
        <v>0</v>
      </c>
    </row>
    <row r="46" spans="1:23" outlineLevel="1" x14ac:dyDescent="0.25">
      <c r="B46" s="4" t="s">
        <v>24</v>
      </c>
      <c r="C46" s="5">
        <f t="shared" si="17"/>
        <v>0</v>
      </c>
      <c r="D46" s="5">
        <f t="shared" si="17"/>
        <v>0</v>
      </c>
      <c r="E46" s="5">
        <f t="shared" si="17"/>
        <v>0</v>
      </c>
      <c r="F46" s="5">
        <f t="shared" si="17"/>
        <v>0</v>
      </c>
      <c r="G46" s="5">
        <f t="shared" si="17"/>
        <v>0</v>
      </c>
      <c r="H46" s="5">
        <f t="shared" si="17"/>
        <v>0</v>
      </c>
      <c r="I46" s="5">
        <f t="shared" si="17"/>
        <v>0</v>
      </c>
      <c r="J46" s="5">
        <f t="shared" si="17"/>
        <v>0</v>
      </c>
      <c r="K46" s="5">
        <f t="shared" si="17"/>
        <v>0</v>
      </c>
      <c r="L46" s="5">
        <f t="shared" si="17"/>
        <v>0</v>
      </c>
      <c r="M46" s="5">
        <f t="shared" si="17"/>
        <v>0</v>
      </c>
      <c r="N46" s="5">
        <f t="shared" si="17"/>
        <v>0</v>
      </c>
      <c r="O46" s="5">
        <f t="shared" si="17"/>
        <v>0</v>
      </c>
      <c r="P46" s="5">
        <f t="shared" si="17"/>
        <v>0</v>
      </c>
      <c r="Q46" s="5">
        <f t="shared" si="17"/>
        <v>0</v>
      </c>
      <c r="R46" s="5">
        <f t="shared" si="17"/>
        <v>0</v>
      </c>
      <c r="S46" s="5">
        <f t="shared" si="17"/>
        <v>0</v>
      </c>
      <c r="T46" s="5">
        <f t="shared" si="17"/>
        <v>0</v>
      </c>
      <c r="U46" s="5">
        <f t="shared" si="17"/>
        <v>0</v>
      </c>
      <c r="V46" s="5">
        <f t="shared" si="17"/>
        <v>0</v>
      </c>
      <c r="W46" s="5">
        <f t="shared" si="17"/>
        <v>0</v>
      </c>
    </row>
    <row r="47" spans="1:23" outlineLevel="1" x14ac:dyDescent="0.25">
      <c r="B47" s="4" t="s">
        <v>21</v>
      </c>
      <c r="C47" s="5">
        <f t="shared" si="17"/>
        <v>1082.6079999999999</v>
      </c>
      <c r="D47" s="5">
        <f t="shared" si="17"/>
        <v>1057.5819999999999</v>
      </c>
      <c r="E47" s="5">
        <f t="shared" si="17"/>
        <v>1126.2280000000001</v>
      </c>
      <c r="F47" s="5">
        <f t="shared" si="17"/>
        <v>1316.9439999999997</v>
      </c>
      <c r="G47" s="5">
        <f t="shared" si="17"/>
        <v>1135.624</v>
      </c>
      <c r="H47" s="5">
        <f t="shared" si="17"/>
        <v>1380.559</v>
      </c>
      <c r="I47" s="5">
        <f t="shared" si="17"/>
        <v>1455.239</v>
      </c>
      <c r="J47" s="5">
        <f t="shared" si="17"/>
        <v>2014.771</v>
      </c>
      <c r="K47" s="5">
        <f t="shared" si="17"/>
        <v>2091.9270000000001</v>
      </c>
      <c r="L47" s="5">
        <f t="shared" si="17"/>
        <v>2085.1080000000002</v>
      </c>
      <c r="M47" s="5">
        <f t="shared" si="17"/>
        <v>1975.8720000000001</v>
      </c>
      <c r="N47" s="5">
        <f t="shared" si="17"/>
        <v>2023.7169999999999</v>
      </c>
      <c r="O47" s="5">
        <f t="shared" si="17"/>
        <v>2143.2820000000002</v>
      </c>
      <c r="P47" s="5">
        <f t="shared" si="17"/>
        <v>1717.6389999999999</v>
      </c>
      <c r="Q47" s="5">
        <f t="shared" si="17"/>
        <v>1728.2089999999998</v>
      </c>
      <c r="R47" s="5">
        <f t="shared" si="17"/>
        <v>1417.5260000000001</v>
      </c>
      <c r="S47" s="5">
        <f t="shared" si="17"/>
        <v>1537.655</v>
      </c>
      <c r="T47" s="5">
        <f t="shared" si="17"/>
        <v>1616.7539999999999</v>
      </c>
      <c r="U47" s="5">
        <f t="shared" si="17"/>
        <v>1651.7179999999998</v>
      </c>
      <c r="V47" s="5">
        <f t="shared" si="17"/>
        <v>1540.23</v>
      </c>
      <c r="W47" s="5">
        <f t="shared" si="17"/>
        <v>1490.8420000000001</v>
      </c>
    </row>
    <row r="48" spans="1:23" outlineLevel="1" x14ac:dyDescent="0.25">
      <c r="B48" s="4" t="s">
        <v>26</v>
      </c>
      <c r="C48" s="5">
        <f t="shared" si="17"/>
        <v>0</v>
      </c>
      <c r="D48" s="5">
        <f t="shared" si="17"/>
        <v>0</v>
      </c>
      <c r="E48" s="5">
        <f t="shared" si="17"/>
        <v>0</v>
      </c>
      <c r="F48" s="5">
        <f t="shared" si="17"/>
        <v>0</v>
      </c>
      <c r="G48" s="5">
        <f t="shared" si="17"/>
        <v>0</v>
      </c>
      <c r="H48" s="5">
        <f t="shared" si="17"/>
        <v>0</v>
      </c>
      <c r="I48" s="5">
        <f t="shared" si="17"/>
        <v>0</v>
      </c>
      <c r="J48" s="5">
        <f t="shared" si="17"/>
        <v>0</v>
      </c>
      <c r="K48" s="5">
        <f t="shared" si="17"/>
        <v>0</v>
      </c>
      <c r="L48" s="5">
        <f t="shared" si="17"/>
        <v>0</v>
      </c>
      <c r="M48" s="5">
        <f t="shared" si="17"/>
        <v>0</v>
      </c>
      <c r="N48" s="5">
        <f t="shared" si="17"/>
        <v>0</v>
      </c>
      <c r="O48" s="5">
        <f t="shared" si="17"/>
        <v>0</v>
      </c>
      <c r="P48" s="5">
        <f t="shared" si="17"/>
        <v>0</v>
      </c>
      <c r="Q48" s="5">
        <f t="shared" si="17"/>
        <v>0</v>
      </c>
      <c r="R48" s="5">
        <f t="shared" si="17"/>
        <v>0</v>
      </c>
      <c r="S48" s="5">
        <f t="shared" si="17"/>
        <v>0</v>
      </c>
      <c r="T48" s="5">
        <f t="shared" si="17"/>
        <v>0</v>
      </c>
      <c r="U48" s="5">
        <f t="shared" si="17"/>
        <v>0</v>
      </c>
      <c r="V48" s="5">
        <f t="shared" si="17"/>
        <v>0</v>
      </c>
      <c r="W48" s="5">
        <f t="shared" si="17"/>
        <v>0</v>
      </c>
    </row>
    <row r="49" spans="2:23" outlineLevel="1" x14ac:dyDescent="0.25">
      <c r="B49" s="4" t="s">
        <v>25</v>
      </c>
      <c r="C49" s="5">
        <f t="shared" si="17"/>
        <v>8905.3590000000004</v>
      </c>
      <c r="D49" s="5">
        <f t="shared" si="17"/>
        <v>9306.6219999999994</v>
      </c>
      <c r="E49" s="5">
        <f t="shared" si="17"/>
        <v>8770.1329999999998</v>
      </c>
      <c r="F49" s="5">
        <f t="shared" si="17"/>
        <v>8482.4710000000014</v>
      </c>
      <c r="G49" s="5">
        <f t="shared" si="17"/>
        <v>8474.5</v>
      </c>
      <c r="H49" s="5">
        <f t="shared" si="17"/>
        <v>8579.8919999999998</v>
      </c>
      <c r="I49" s="5">
        <f t="shared" si="17"/>
        <v>9073.0920000000006</v>
      </c>
      <c r="J49" s="5">
        <f t="shared" si="17"/>
        <v>9562.402</v>
      </c>
      <c r="K49" s="5">
        <f t="shared" si="17"/>
        <v>8215.8420000000006</v>
      </c>
      <c r="L49" s="5">
        <f t="shared" si="17"/>
        <v>8294.7420000000002</v>
      </c>
      <c r="M49" s="5">
        <f t="shared" si="17"/>
        <v>9350.3300000000017</v>
      </c>
      <c r="N49" s="5">
        <f t="shared" si="17"/>
        <v>8866.0490000000009</v>
      </c>
      <c r="O49" s="5">
        <f t="shared" si="17"/>
        <v>11269.34</v>
      </c>
      <c r="P49" s="5">
        <f t="shared" si="17"/>
        <v>11609.474</v>
      </c>
      <c r="Q49" s="5">
        <f t="shared" si="17"/>
        <v>11897.485000000001</v>
      </c>
      <c r="R49" s="5">
        <f t="shared" si="17"/>
        <v>12279.732999999998</v>
      </c>
      <c r="S49" s="5">
        <f t="shared" si="17"/>
        <v>12817.260999999999</v>
      </c>
      <c r="T49" s="5">
        <f t="shared" si="17"/>
        <v>12758.740000000002</v>
      </c>
      <c r="U49" s="5">
        <f t="shared" si="17"/>
        <v>14131.55</v>
      </c>
      <c r="V49" s="5">
        <f t="shared" si="17"/>
        <v>14248.794000000002</v>
      </c>
      <c r="W49" s="5">
        <f t="shared" si="17"/>
        <v>12770.476000000001</v>
      </c>
    </row>
    <row r="50" spans="2:23" outlineLevel="1" x14ac:dyDescent="0.25">
      <c r="B50" s="4" t="s">
        <v>0</v>
      </c>
      <c r="C50" s="5">
        <f t="shared" si="17"/>
        <v>0</v>
      </c>
      <c r="D50" s="5">
        <f t="shared" si="17"/>
        <v>0</v>
      </c>
      <c r="E50" s="5">
        <f t="shared" si="17"/>
        <v>0</v>
      </c>
      <c r="F50" s="5">
        <f t="shared" si="17"/>
        <v>0</v>
      </c>
      <c r="G50" s="5">
        <f t="shared" si="17"/>
        <v>0</v>
      </c>
      <c r="H50" s="5">
        <f t="shared" si="17"/>
        <v>0</v>
      </c>
      <c r="I50" s="5">
        <f t="shared" si="17"/>
        <v>0</v>
      </c>
      <c r="J50" s="5">
        <f t="shared" si="17"/>
        <v>0</v>
      </c>
      <c r="K50" s="5">
        <f t="shared" si="17"/>
        <v>669.44499999999994</v>
      </c>
      <c r="L50" s="5">
        <f t="shared" si="17"/>
        <v>689.94399999999996</v>
      </c>
      <c r="M50" s="5">
        <f t="shared" si="17"/>
        <v>742.96100000000001</v>
      </c>
      <c r="N50" s="5">
        <f t="shared" si="17"/>
        <v>772.51499999999999</v>
      </c>
      <c r="O50" s="5">
        <f t="shared" si="17"/>
        <v>750.13200000000006</v>
      </c>
      <c r="P50" s="5">
        <f t="shared" si="17"/>
        <v>729.41700000000003</v>
      </c>
      <c r="Q50" s="5">
        <f t="shared" si="17"/>
        <v>756.66800000000001</v>
      </c>
      <c r="R50" s="5">
        <f t="shared" si="17"/>
        <v>0</v>
      </c>
      <c r="S50" s="5">
        <f t="shared" si="17"/>
        <v>0</v>
      </c>
      <c r="T50" s="5">
        <f t="shared" si="17"/>
        <v>0</v>
      </c>
      <c r="U50" s="5">
        <f t="shared" si="17"/>
        <v>0</v>
      </c>
      <c r="V50" s="5">
        <f t="shared" si="17"/>
        <v>0</v>
      </c>
      <c r="W50" s="5">
        <f t="shared" si="17"/>
        <v>0</v>
      </c>
    </row>
    <row r="51" spans="2:23" outlineLevel="1" x14ac:dyDescent="0.25">
      <c r="B51" s="4" t="s">
        <v>27</v>
      </c>
      <c r="C51" s="5">
        <f t="shared" si="17"/>
        <v>0</v>
      </c>
      <c r="D51" s="5">
        <f t="shared" si="17"/>
        <v>0</v>
      </c>
      <c r="E51" s="5">
        <f t="shared" si="17"/>
        <v>0</v>
      </c>
      <c r="F51" s="5">
        <f t="shared" si="17"/>
        <v>0</v>
      </c>
      <c r="G51" s="5">
        <f t="shared" si="17"/>
        <v>0</v>
      </c>
      <c r="H51" s="5">
        <f t="shared" si="17"/>
        <v>0</v>
      </c>
      <c r="I51" s="5">
        <f t="shared" si="17"/>
        <v>0</v>
      </c>
      <c r="J51" s="5">
        <f t="shared" si="17"/>
        <v>0</v>
      </c>
      <c r="K51" s="5">
        <f t="shared" si="17"/>
        <v>0</v>
      </c>
      <c r="L51" s="5">
        <f t="shared" si="17"/>
        <v>0</v>
      </c>
      <c r="M51" s="5">
        <f t="shared" si="17"/>
        <v>0</v>
      </c>
      <c r="N51" s="5">
        <f t="shared" si="17"/>
        <v>0</v>
      </c>
      <c r="O51" s="5">
        <f t="shared" si="17"/>
        <v>0</v>
      </c>
      <c r="P51" s="5">
        <f t="shared" si="17"/>
        <v>0</v>
      </c>
      <c r="Q51" s="5">
        <f t="shared" si="17"/>
        <v>0</v>
      </c>
      <c r="R51" s="5">
        <f t="shared" si="17"/>
        <v>0</v>
      </c>
      <c r="S51" s="5">
        <f t="shared" si="17"/>
        <v>0</v>
      </c>
      <c r="T51" s="5">
        <f t="shared" si="17"/>
        <v>0</v>
      </c>
      <c r="U51" s="5">
        <f t="shared" si="17"/>
        <v>0</v>
      </c>
      <c r="V51" s="5">
        <f t="shared" si="17"/>
        <v>0</v>
      </c>
      <c r="W51" s="5">
        <f t="shared" si="17"/>
        <v>0</v>
      </c>
    </row>
    <row r="52" spans="2:23" outlineLevel="1" x14ac:dyDescent="0.25">
      <c r="B52" s="4" t="s">
        <v>28</v>
      </c>
      <c r="C52" s="5">
        <f t="shared" si="17"/>
        <v>0.73599999999999999</v>
      </c>
      <c r="D52" s="5">
        <f t="shared" si="17"/>
        <v>1.2</v>
      </c>
      <c r="E52" s="5">
        <f t="shared" si="17"/>
        <v>1.1890000000000001</v>
      </c>
      <c r="F52" s="5">
        <f t="shared" si="17"/>
        <v>1.224</v>
      </c>
      <c r="G52" s="5">
        <f t="shared" si="17"/>
        <v>1.2769999999999999</v>
      </c>
      <c r="H52" s="5">
        <f t="shared" si="17"/>
        <v>1.3940000000000001</v>
      </c>
      <c r="I52" s="5">
        <f t="shared" si="17"/>
        <v>1.5590000000000002</v>
      </c>
      <c r="J52" s="5">
        <f t="shared" si="17"/>
        <v>1.423</v>
      </c>
      <c r="K52" s="5">
        <f t="shared" si="17"/>
        <v>1.4430000000000001</v>
      </c>
      <c r="L52" s="5">
        <f t="shared" si="17"/>
        <v>1.2270000000000001</v>
      </c>
      <c r="M52" s="5">
        <f t="shared" si="17"/>
        <v>1.4279999999999999</v>
      </c>
      <c r="N52" s="5">
        <f t="shared" si="17"/>
        <v>0</v>
      </c>
      <c r="O52" s="5">
        <f t="shared" si="17"/>
        <v>0</v>
      </c>
      <c r="P52" s="5">
        <f t="shared" si="17"/>
        <v>0</v>
      </c>
      <c r="Q52" s="5">
        <f t="shared" si="17"/>
        <v>0</v>
      </c>
      <c r="R52" s="5">
        <f t="shared" si="17"/>
        <v>0</v>
      </c>
      <c r="S52" s="5">
        <f t="shared" si="17"/>
        <v>0</v>
      </c>
      <c r="T52" s="5">
        <f t="shared" si="17"/>
        <v>0</v>
      </c>
      <c r="U52" s="5">
        <f t="shared" si="17"/>
        <v>0</v>
      </c>
      <c r="V52" s="5">
        <f t="shared" si="17"/>
        <v>0</v>
      </c>
      <c r="W52" s="5">
        <f t="shared" si="17"/>
        <v>0</v>
      </c>
    </row>
    <row r="53" spans="2:23" outlineLevel="1" x14ac:dyDescent="0.25">
      <c r="B53" s="4" t="s">
        <v>22</v>
      </c>
      <c r="C53" s="5">
        <f t="shared" si="17"/>
        <v>0</v>
      </c>
      <c r="D53" s="5">
        <f t="shared" si="17"/>
        <v>0</v>
      </c>
      <c r="E53" s="5">
        <f t="shared" si="17"/>
        <v>0</v>
      </c>
      <c r="F53" s="5">
        <f t="shared" si="17"/>
        <v>0</v>
      </c>
      <c r="G53" s="5">
        <f t="shared" si="17"/>
        <v>0</v>
      </c>
      <c r="H53" s="5">
        <f t="shared" si="17"/>
        <v>0</v>
      </c>
      <c r="I53" s="5">
        <f t="shared" si="17"/>
        <v>0</v>
      </c>
      <c r="J53" s="5">
        <f t="shared" si="17"/>
        <v>0</v>
      </c>
      <c r="K53" s="5">
        <f t="shared" si="17"/>
        <v>0</v>
      </c>
      <c r="L53" s="5">
        <f t="shared" si="17"/>
        <v>0</v>
      </c>
      <c r="M53" s="5">
        <f t="shared" si="17"/>
        <v>0</v>
      </c>
      <c r="N53" s="5">
        <f t="shared" si="17"/>
        <v>0</v>
      </c>
      <c r="O53" s="5">
        <f t="shared" si="17"/>
        <v>0</v>
      </c>
      <c r="P53" s="5">
        <f t="shared" si="17"/>
        <v>0</v>
      </c>
      <c r="Q53" s="5">
        <f t="shared" si="17"/>
        <v>0</v>
      </c>
      <c r="R53" s="5">
        <f t="shared" si="17"/>
        <v>0</v>
      </c>
      <c r="S53" s="5">
        <f t="shared" si="17"/>
        <v>0</v>
      </c>
      <c r="T53" s="5">
        <f t="shared" si="17"/>
        <v>0</v>
      </c>
      <c r="U53" s="5">
        <f t="shared" si="17"/>
        <v>0</v>
      </c>
      <c r="V53" s="5">
        <f t="shared" si="17"/>
        <v>0</v>
      </c>
      <c r="W53" s="5">
        <f t="shared" si="17"/>
        <v>0</v>
      </c>
    </row>
    <row r="54" spans="2:23" outlineLevel="1" x14ac:dyDescent="0.25">
      <c r="B54" s="4" t="s">
        <v>1</v>
      </c>
      <c r="C54" s="5">
        <f t="shared" si="17"/>
        <v>315.76500000000004</v>
      </c>
      <c r="D54" s="5">
        <f t="shared" si="17"/>
        <v>253.65600000000001</v>
      </c>
      <c r="E54" s="5">
        <f t="shared" si="17"/>
        <v>151.81200000000001</v>
      </c>
      <c r="F54" s="5">
        <f t="shared" si="17"/>
        <v>166.36500000000001</v>
      </c>
      <c r="G54" s="5">
        <f t="shared" si="17"/>
        <v>148.63299999999998</v>
      </c>
      <c r="H54" s="5">
        <f t="shared" si="17"/>
        <v>61.167999999999999</v>
      </c>
      <c r="I54" s="5">
        <f t="shared" si="17"/>
        <v>111.611</v>
      </c>
      <c r="J54" s="5">
        <f t="shared" si="17"/>
        <v>132.07</v>
      </c>
      <c r="K54" s="5">
        <f t="shared" si="17"/>
        <v>149.62100000000001</v>
      </c>
      <c r="L54" s="5">
        <f t="shared" si="17"/>
        <v>113.785</v>
      </c>
      <c r="M54" s="5">
        <f t="shared" si="17"/>
        <v>80.525000000000006</v>
      </c>
      <c r="N54" s="5">
        <f t="shared" si="17"/>
        <v>80.56</v>
      </c>
      <c r="O54" s="5">
        <f t="shared" si="17"/>
        <v>97.67</v>
      </c>
      <c r="P54" s="5">
        <f t="shared" si="17"/>
        <v>113.568</v>
      </c>
      <c r="Q54" s="5">
        <f t="shared" si="17"/>
        <v>89.866</v>
      </c>
      <c r="R54" s="5">
        <f t="shared" si="17"/>
        <v>81.484999999999999</v>
      </c>
      <c r="S54" s="5">
        <f t="shared" si="17"/>
        <v>62.76</v>
      </c>
      <c r="T54" s="5">
        <f t="shared" si="17"/>
        <v>105.10799999999999</v>
      </c>
      <c r="U54" s="5">
        <f t="shared" si="17"/>
        <v>131.67499999999998</v>
      </c>
      <c r="V54" s="5">
        <f t="shared" si="17"/>
        <v>135.62899999999999</v>
      </c>
      <c r="W54" s="5">
        <f t="shared" si="17"/>
        <v>148.566</v>
      </c>
    </row>
    <row r="55" spans="2:23" outlineLevel="1" x14ac:dyDescent="0.25">
      <c r="B55" s="16" t="s">
        <v>13</v>
      </c>
      <c r="C55" s="21">
        <f t="shared" ref="C55:W55" si="18">SUM(C45:C54)</f>
        <v>10304.468000000001</v>
      </c>
      <c r="D55" s="21">
        <f t="shared" si="18"/>
        <v>10619.060000000001</v>
      </c>
      <c r="E55" s="21">
        <f t="shared" si="18"/>
        <v>10049.362000000001</v>
      </c>
      <c r="F55" s="21">
        <f t="shared" si="18"/>
        <v>9967.0040000000008</v>
      </c>
      <c r="G55" s="21">
        <f t="shared" si="18"/>
        <v>9760.0339999999997</v>
      </c>
      <c r="H55" s="21">
        <f t="shared" si="18"/>
        <v>10023.012999999999</v>
      </c>
      <c r="I55" s="21">
        <f t="shared" si="18"/>
        <v>10641.501</v>
      </c>
      <c r="J55" s="21">
        <f t="shared" si="18"/>
        <v>11710.666000000001</v>
      </c>
      <c r="K55" s="21">
        <f t="shared" si="18"/>
        <v>11128.277999999998</v>
      </c>
      <c r="L55" s="21">
        <f t="shared" si="18"/>
        <v>11184.806</v>
      </c>
      <c r="M55" s="21">
        <f t="shared" si="18"/>
        <v>12151.116</v>
      </c>
      <c r="N55" s="21">
        <f t="shared" si="18"/>
        <v>11742.841</v>
      </c>
      <c r="O55" s="21">
        <f t="shared" si="18"/>
        <v>14260.423999999999</v>
      </c>
      <c r="P55" s="21">
        <f t="shared" si="18"/>
        <v>14170.097999999998</v>
      </c>
      <c r="Q55" s="21">
        <f t="shared" si="18"/>
        <v>14472.227999999999</v>
      </c>
      <c r="R55" s="21">
        <f t="shared" si="18"/>
        <v>13778.743999999999</v>
      </c>
      <c r="S55" s="21">
        <f t="shared" si="18"/>
        <v>14417.675999999999</v>
      </c>
      <c r="T55" s="21">
        <f t="shared" si="18"/>
        <v>14480.602000000003</v>
      </c>
      <c r="U55" s="21">
        <f t="shared" si="18"/>
        <v>15914.942999999999</v>
      </c>
      <c r="V55" s="21">
        <f t="shared" si="18"/>
        <v>15924.653000000002</v>
      </c>
      <c r="W55" s="21">
        <f t="shared" si="18"/>
        <v>14409.884000000002</v>
      </c>
    </row>
    <row r="56" spans="2:23" outlineLevel="1" x14ac:dyDescent="0.25">
      <c r="B56" s="29" t="s">
        <v>46</v>
      </c>
      <c r="C56" s="28">
        <f>IFERROR(C55/C37/1000,0)</f>
        <v>8.5382870951329088E-3</v>
      </c>
      <c r="D56" s="28">
        <f t="shared" ref="D56:W56" si="19">IFERROR(D55/D37/1000,0)</f>
        <v>8.3970223245797854E-3</v>
      </c>
      <c r="E56" s="28">
        <f t="shared" si="19"/>
        <v>8.4315260830373044E-3</v>
      </c>
      <c r="F56" s="28">
        <f t="shared" si="19"/>
        <v>8.4227984505490551E-3</v>
      </c>
      <c r="G56" s="28">
        <f t="shared" si="19"/>
        <v>8.4013733584120572E-3</v>
      </c>
      <c r="H56" s="28">
        <f t="shared" si="19"/>
        <v>8.1957027004866817E-3</v>
      </c>
      <c r="I56" s="28">
        <f t="shared" si="19"/>
        <v>7.7406194234870837E-3</v>
      </c>
      <c r="J56" s="28">
        <f t="shared" si="19"/>
        <v>7.462742913500576E-3</v>
      </c>
      <c r="K56" s="28">
        <f t="shared" si="19"/>
        <v>7.6051700083635152E-3</v>
      </c>
      <c r="L56" s="28">
        <f t="shared" si="19"/>
        <v>7.9030278167863365E-3</v>
      </c>
      <c r="M56" s="28">
        <f t="shared" si="19"/>
        <v>7.5766441909188905E-3</v>
      </c>
      <c r="N56" s="28">
        <f t="shared" si="19"/>
        <v>7.4658946512227075E-3</v>
      </c>
      <c r="O56" s="28">
        <f t="shared" si="19"/>
        <v>7.4287023469176523E-3</v>
      </c>
      <c r="P56" s="28">
        <f t="shared" si="19"/>
        <v>7.3743517693398031E-3</v>
      </c>
      <c r="Q56" s="28">
        <f t="shared" si="19"/>
        <v>7.2867074810107017E-3</v>
      </c>
      <c r="R56" s="28">
        <f t="shared" si="19"/>
        <v>7.2218811547083523E-3</v>
      </c>
      <c r="S56" s="28">
        <f t="shared" si="19"/>
        <v>7.1320646410730892E-3</v>
      </c>
      <c r="T56" s="28">
        <f t="shared" si="19"/>
        <v>7.051440020467553E-3</v>
      </c>
      <c r="U56" s="28">
        <f t="shared" si="19"/>
        <v>6.9824160465737197E-3</v>
      </c>
      <c r="V56" s="28">
        <f t="shared" si="19"/>
        <v>6.9183041042531201E-3</v>
      </c>
      <c r="W56" s="28">
        <f t="shared" si="19"/>
        <v>6.8711703080040548E-3</v>
      </c>
    </row>
    <row r="57" spans="2:23" outlineLevel="1" x14ac:dyDescent="0.25"/>
    <row r="58" spans="2:23" outlineLevel="1" x14ac:dyDescent="0.25">
      <c r="B58" s="4" t="s">
        <v>23</v>
      </c>
      <c r="C58" s="12">
        <f t="shared" ref="C58:W58" si="20">IFERROR(C45/C55,0)</f>
        <v>0</v>
      </c>
      <c r="D58" s="12">
        <f t="shared" si="20"/>
        <v>0</v>
      </c>
      <c r="E58" s="12">
        <f t="shared" si="20"/>
        <v>0</v>
      </c>
      <c r="F58" s="12">
        <f t="shared" si="20"/>
        <v>0</v>
      </c>
      <c r="G58" s="12">
        <f t="shared" si="20"/>
        <v>0</v>
      </c>
      <c r="H58" s="12">
        <f t="shared" si="20"/>
        <v>0</v>
      </c>
      <c r="I58" s="12">
        <f t="shared" si="20"/>
        <v>0</v>
      </c>
      <c r="J58" s="12">
        <f t="shared" si="20"/>
        <v>0</v>
      </c>
      <c r="K58" s="12">
        <f t="shared" si="20"/>
        <v>0</v>
      </c>
      <c r="L58" s="12">
        <f t="shared" si="20"/>
        <v>0</v>
      </c>
      <c r="M58" s="12">
        <f t="shared" si="20"/>
        <v>0</v>
      </c>
      <c r="N58" s="12">
        <f t="shared" si="20"/>
        <v>0</v>
      </c>
      <c r="O58" s="12">
        <f t="shared" si="20"/>
        <v>0</v>
      </c>
      <c r="P58" s="12">
        <f t="shared" si="20"/>
        <v>0</v>
      </c>
      <c r="Q58" s="12">
        <f t="shared" si="20"/>
        <v>0</v>
      </c>
      <c r="R58" s="12">
        <f t="shared" si="20"/>
        <v>0</v>
      </c>
      <c r="S58" s="12">
        <f t="shared" si="20"/>
        <v>0</v>
      </c>
      <c r="T58" s="12">
        <f t="shared" si="20"/>
        <v>0</v>
      </c>
      <c r="U58" s="12">
        <f t="shared" si="20"/>
        <v>0</v>
      </c>
      <c r="V58" s="12">
        <f t="shared" si="20"/>
        <v>0</v>
      </c>
      <c r="W58" s="12">
        <f t="shared" si="20"/>
        <v>0</v>
      </c>
    </row>
    <row r="59" spans="2:23" outlineLevel="1" x14ac:dyDescent="0.25">
      <c r="B59" s="4" t="s">
        <v>24</v>
      </c>
      <c r="C59" s="12">
        <f t="shared" ref="C59:W59" si="21">IFERROR(C46/C55,0)</f>
        <v>0</v>
      </c>
      <c r="D59" s="12">
        <f t="shared" si="21"/>
        <v>0</v>
      </c>
      <c r="E59" s="12">
        <f t="shared" si="21"/>
        <v>0</v>
      </c>
      <c r="F59" s="12">
        <f t="shared" si="21"/>
        <v>0</v>
      </c>
      <c r="G59" s="12">
        <f t="shared" si="21"/>
        <v>0</v>
      </c>
      <c r="H59" s="12">
        <f t="shared" si="21"/>
        <v>0</v>
      </c>
      <c r="I59" s="12">
        <f t="shared" si="21"/>
        <v>0</v>
      </c>
      <c r="J59" s="12">
        <f t="shared" si="21"/>
        <v>0</v>
      </c>
      <c r="K59" s="12">
        <f t="shared" si="21"/>
        <v>0</v>
      </c>
      <c r="L59" s="12">
        <f t="shared" si="21"/>
        <v>0</v>
      </c>
      <c r="M59" s="12">
        <f t="shared" si="21"/>
        <v>0</v>
      </c>
      <c r="N59" s="12">
        <f t="shared" si="21"/>
        <v>0</v>
      </c>
      <c r="O59" s="12">
        <f t="shared" si="21"/>
        <v>0</v>
      </c>
      <c r="P59" s="12">
        <f t="shared" si="21"/>
        <v>0</v>
      </c>
      <c r="Q59" s="12">
        <f t="shared" si="21"/>
        <v>0</v>
      </c>
      <c r="R59" s="12">
        <f t="shared" si="21"/>
        <v>0</v>
      </c>
      <c r="S59" s="12">
        <f t="shared" si="21"/>
        <v>0</v>
      </c>
      <c r="T59" s="12">
        <f t="shared" si="21"/>
        <v>0</v>
      </c>
      <c r="U59" s="12">
        <f t="shared" si="21"/>
        <v>0</v>
      </c>
      <c r="V59" s="12">
        <f t="shared" si="21"/>
        <v>0</v>
      </c>
      <c r="W59" s="12">
        <f t="shared" si="21"/>
        <v>0</v>
      </c>
    </row>
    <row r="60" spans="2:23" outlineLevel="1" x14ac:dyDescent="0.25">
      <c r="B60" s="4" t="s">
        <v>21</v>
      </c>
      <c r="C60" s="12">
        <f t="shared" ref="C60:W60" si="22">IFERROR(C47/C55,0)</f>
        <v>0.10506199834867748</v>
      </c>
      <c r="D60" s="12">
        <f t="shared" si="22"/>
        <v>9.9592807649641277E-2</v>
      </c>
      <c r="E60" s="12">
        <f t="shared" si="22"/>
        <v>0.11206960203045725</v>
      </c>
      <c r="F60" s="12">
        <f t="shared" si="22"/>
        <v>0.13213037739324671</v>
      </c>
      <c r="G60" s="12">
        <f t="shared" si="22"/>
        <v>0.11635451269944347</v>
      </c>
      <c r="H60" s="12">
        <f t="shared" si="22"/>
        <v>0.13773892142013586</v>
      </c>
      <c r="I60" s="12">
        <f t="shared" si="22"/>
        <v>0.1367512910067856</v>
      </c>
      <c r="J60" s="12">
        <f t="shared" si="22"/>
        <v>0.17204580849628875</v>
      </c>
      <c r="K60" s="12">
        <f t="shared" si="22"/>
        <v>0.18798299251690156</v>
      </c>
      <c r="L60" s="12">
        <f t="shared" si="22"/>
        <v>0.18642326026933326</v>
      </c>
      <c r="M60" s="12">
        <f t="shared" si="22"/>
        <v>0.16260827400544939</v>
      </c>
      <c r="N60" s="12">
        <f t="shared" si="22"/>
        <v>0.17233623447681867</v>
      </c>
      <c r="O60" s="12">
        <f t="shared" si="22"/>
        <v>0.15029581168133571</v>
      </c>
      <c r="P60" s="12">
        <f t="shared" si="22"/>
        <v>0.12121574600260351</v>
      </c>
      <c r="Q60" s="12">
        <f t="shared" si="22"/>
        <v>0.11941554541567476</v>
      </c>
      <c r="R60" s="12">
        <f t="shared" si="22"/>
        <v>0.10287773689677376</v>
      </c>
      <c r="S60" s="12">
        <f t="shared" si="22"/>
        <v>0.1066506835082159</v>
      </c>
      <c r="T60" s="12">
        <f t="shared" si="22"/>
        <v>0.11164963998043725</v>
      </c>
      <c r="U60" s="12">
        <f t="shared" si="22"/>
        <v>0.10378409775014588</v>
      </c>
      <c r="V60" s="12">
        <f t="shared" si="22"/>
        <v>9.6719846893995098E-2</v>
      </c>
      <c r="W60" s="12">
        <f t="shared" si="22"/>
        <v>0.10345968086904793</v>
      </c>
    </row>
    <row r="61" spans="2:23" outlineLevel="1" x14ac:dyDescent="0.25">
      <c r="B61" s="4" t="s">
        <v>26</v>
      </c>
      <c r="C61" s="12">
        <f t="shared" ref="C61:W61" si="23">IFERROR(C48/C55,0)</f>
        <v>0</v>
      </c>
      <c r="D61" s="12">
        <f t="shared" si="23"/>
        <v>0</v>
      </c>
      <c r="E61" s="12">
        <f t="shared" si="23"/>
        <v>0</v>
      </c>
      <c r="F61" s="12">
        <f t="shared" si="23"/>
        <v>0</v>
      </c>
      <c r="G61" s="12">
        <f t="shared" si="23"/>
        <v>0</v>
      </c>
      <c r="H61" s="12">
        <f t="shared" si="23"/>
        <v>0</v>
      </c>
      <c r="I61" s="12">
        <f t="shared" si="23"/>
        <v>0</v>
      </c>
      <c r="J61" s="12">
        <f t="shared" si="23"/>
        <v>0</v>
      </c>
      <c r="K61" s="12">
        <f t="shared" si="23"/>
        <v>0</v>
      </c>
      <c r="L61" s="12">
        <f t="shared" si="23"/>
        <v>0</v>
      </c>
      <c r="M61" s="12">
        <f t="shared" si="23"/>
        <v>0</v>
      </c>
      <c r="N61" s="12">
        <f t="shared" si="23"/>
        <v>0</v>
      </c>
      <c r="O61" s="12">
        <f t="shared" si="23"/>
        <v>0</v>
      </c>
      <c r="P61" s="12">
        <f t="shared" si="23"/>
        <v>0</v>
      </c>
      <c r="Q61" s="12">
        <f t="shared" si="23"/>
        <v>0</v>
      </c>
      <c r="R61" s="12">
        <f t="shared" si="23"/>
        <v>0</v>
      </c>
      <c r="S61" s="12">
        <f t="shared" si="23"/>
        <v>0</v>
      </c>
      <c r="T61" s="12">
        <f t="shared" si="23"/>
        <v>0</v>
      </c>
      <c r="U61" s="12">
        <f t="shared" si="23"/>
        <v>0</v>
      </c>
      <c r="V61" s="12">
        <f t="shared" si="23"/>
        <v>0</v>
      </c>
      <c r="W61" s="12">
        <f t="shared" si="23"/>
        <v>0</v>
      </c>
    </row>
    <row r="62" spans="2:23" outlineLevel="1" x14ac:dyDescent="0.25">
      <c r="B62" s="4" t="s">
        <v>25</v>
      </c>
      <c r="C62" s="12">
        <f t="shared" ref="C62:W62" si="24">IFERROR(C49/C55,0)</f>
        <v>0.86422307294272738</v>
      </c>
      <c r="D62" s="12">
        <f t="shared" si="24"/>
        <v>0.87640732795558163</v>
      </c>
      <c r="E62" s="12">
        <f t="shared" si="24"/>
        <v>0.87270545135104094</v>
      </c>
      <c r="F62" s="12">
        <f t="shared" si="24"/>
        <v>0.85105524187609438</v>
      </c>
      <c r="G62" s="12">
        <f t="shared" si="24"/>
        <v>0.86828590965974095</v>
      </c>
      <c r="H62" s="12">
        <f t="shared" si="24"/>
        <v>0.85601924291627685</v>
      </c>
      <c r="I62" s="12">
        <f t="shared" si="24"/>
        <v>0.85261393106104111</v>
      </c>
      <c r="J62" s="12">
        <f t="shared" si="24"/>
        <v>0.81655492522799289</v>
      </c>
      <c r="K62" s="12">
        <f t="shared" si="24"/>
        <v>0.73828511473203684</v>
      </c>
      <c r="L62" s="12">
        <f t="shared" si="24"/>
        <v>0.74160803504325423</v>
      </c>
      <c r="M62" s="12">
        <f t="shared" si="24"/>
        <v>0.76950380524718898</v>
      </c>
      <c r="N62" s="12">
        <f t="shared" si="24"/>
        <v>0.75501737611877739</v>
      </c>
      <c r="O62" s="12">
        <f t="shared" si="24"/>
        <v>0.79025280033749357</v>
      </c>
      <c r="P62" s="12">
        <f t="shared" si="24"/>
        <v>0.81929383974620373</v>
      </c>
      <c r="Q62" s="12">
        <f t="shared" si="24"/>
        <v>0.82209076584476148</v>
      </c>
      <c r="R62" s="12">
        <f t="shared" si="24"/>
        <v>0.89120844396267174</v>
      </c>
      <c r="S62" s="12">
        <f t="shared" si="24"/>
        <v>0.8889963264537224</v>
      </c>
      <c r="T62" s="12">
        <f t="shared" si="24"/>
        <v>0.88109182201126712</v>
      </c>
      <c r="U62" s="12">
        <f t="shared" si="24"/>
        <v>0.88794223139850392</v>
      </c>
      <c r="V62" s="12">
        <f t="shared" si="24"/>
        <v>0.89476323283150971</v>
      </c>
      <c r="W62" s="12">
        <f t="shared" si="24"/>
        <v>0.88623031247163397</v>
      </c>
    </row>
    <row r="63" spans="2:23" outlineLevel="1" x14ac:dyDescent="0.25">
      <c r="B63" s="4" t="s">
        <v>0</v>
      </c>
      <c r="C63" s="12">
        <f t="shared" ref="C63:W63" si="25">IFERROR(C50/C55,0)</f>
        <v>0</v>
      </c>
      <c r="D63" s="12">
        <f t="shared" si="25"/>
        <v>0</v>
      </c>
      <c r="E63" s="12">
        <f t="shared" si="25"/>
        <v>0</v>
      </c>
      <c r="F63" s="12">
        <f t="shared" si="25"/>
        <v>0</v>
      </c>
      <c r="G63" s="12">
        <f t="shared" si="25"/>
        <v>0</v>
      </c>
      <c r="H63" s="12">
        <f t="shared" si="25"/>
        <v>0</v>
      </c>
      <c r="I63" s="12">
        <f t="shared" si="25"/>
        <v>0</v>
      </c>
      <c r="J63" s="12">
        <f t="shared" si="25"/>
        <v>0</v>
      </c>
      <c r="K63" s="12">
        <f t="shared" si="25"/>
        <v>6.015710606798285E-2</v>
      </c>
      <c r="L63" s="12">
        <f t="shared" si="25"/>
        <v>6.1685826289700506E-2</v>
      </c>
      <c r="M63" s="12">
        <f t="shared" si="25"/>
        <v>6.1143437359992288E-2</v>
      </c>
      <c r="N63" s="12">
        <f t="shared" si="25"/>
        <v>6.5786039340905655E-2</v>
      </c>
      <c r="O63" s="12">
        <f t="shared" si="25"/>
        <v>5.2602363015293245E-2</v>
      </c>
      <c r="P63" s="12">
        <f t="shared" si="25"/>
        <v>5.1475790781404629E-2</v>
      </c>
      <c r="Q63" s="12">
        <f t="shared" si="25"/>
        <v>5.2284140354892143E-2</v>
      </c>
      <c r="R63" s="12">
        <f t="shared" si="25"/>
        <v>0</v>
      </c>
      <c r="S63" s="12">
        <f t="shared" si="25"/>
        <v>0</v>
      </c>
      <c r="T63" s="12">
        <f t="shared" si="25"/>
        <v>0</v>
      </c>
      <c r="U63" s="12">
        <f t="shared" si="25"/>
        <v>0</v>
      </c>
      <c r="V63" s="12">
        <f t="shared" si="25"/>
        <v>0</v>
      </c>
      <c r="W63" s="12">
        <f t="shared" si="25"/>
        <v>0</v>
      </c>
    </row>
    <row r="64" spans="2:23" outlineLevel="1" x14ac:dyDescent="0.25">
      <c r="B64" s="4" t="s">
        <v>27</v>
      </c>
      <c r="C64" s="12">
        <f t="shared" ref="C64:W64" si="26">IFERROR(C51/C55,0)</f>
        <v>0</v>
      </c>
      <c r="D64" s="12">
        <f t="shared" si="26"/>
        <v>0</v>
      </c>
      <c r="E64" s="12">
        <f t="shared" si="26"/>
        <v>0</v>
      </c>
      <c r="F64" s="12">
        <f t="shared" si="26"/>
        <v>0</v>
      </c>
      <c r="G64" s="12">
        <f t="shared" si="26"/>
        <v>0</v>
      </c>
      <c r="H64" s="12">
        <f t="shared" si="26"/>
        <v>0</v>
      </c>
      <c r="I64" s="12">
        <f t="shared" si="26"/>
        <v>0</v>
      </c>
      <c r="J64" s="12">
        <f t="shared" si="26"/>
        <v>0</v>
      </c>
      <c r="K64" s="12">
        <f t="shared" si="26"/>
        <v>0</v>
      </c>
      <c r="L64" s="12">
        <f t="shared" si="26"/>
        <v>0</v>
      </c>
      <c r="M64" s="12">
        <f t="shared" si="26"/>
        <v>0</v>
      </c>
      <c r="N64" s="12">
        <f t="shared" si="26"/>
        <v>0</v>
      </c>
      <c r="O64" s="12">
        <f t="shared" si="26"/>
        <v>0</v>
      </c>
      <c r="P64" s="12">
        <f t="shared" si="26"/>
        <v>0</v>
      </c>
      <c r="Q64" s="12">
        <f t="shared" si="26"/>
        <v>0</v>
      </c>
      <c r="R64" s="12">
        <f t="shared" si="26"/>
        <v>0</v>
      </c>
      <c r="S64" s="12">
        <f t="shared" si="26"/>
        <v>0</v>
      </c>
      <c r="T64" s="12">
        <f t="shared" si="26"/>
        <v>0</v>
      </c>
      <c r="U64" s="12">
        <f t="shared" si="26"/>
        <v>0</v>
      </c>
      <c r="V64" s="12">
        <f t="shared" si="26"/>
        <v>0</v>
      </c>
      <c r="W64" s="12">
        <f t="shared" si="26"/>
        <v>0</v>
      </c>
    </row>
    <row r="65" spans="1:28" outlineLevel="1" x14ac:dyDescent="0.25">
      <c r="B65" s="4" t="s">
        <v>28</v>
      </c>
      <c r="C65" s="12">
        <f t="shared" ref="C65:W65" si="27">IFERROR(C52/C55,0)</f>
        <v>7.142532734343975E-5</v>
      </c>
      <c r="D65" s="12">
        <f t="shared" si="27"/>
        <v>1.1300435255097907E-4</v>
      </c>
      <c r="E65" s="12">
        <f t="shared" si="27"/>
        <v>1.1831596871522789E-4</v>
      </c>
      <c r="F65" s="12">
        <f t="shared" si="27"/>
        <v>1.2280520806452972E-4</v>
      </c>
      <c r="G65" s="12">
        <f t="shared" si="27"/>
        <v>1.3083970814036099E-4</v>
      </c>
      <c r="H65" s="12">
        <f t="shared" si="27"/>
        <v>1.3907993534479106E-4</v>
      </c>
      <c r="I65" s="12">
        <f t="shared" si="27"/>
        <v>1.465018891601852E-4</v>
      </c>
      <c r="J65" s="12">
        <f t="shared" si="27"/>
        <v>1.2151315732170997E-4</v>
      </c>
      <c r="K65" s="12">
        <f t="shared" si="27"/>
        <v>1.2966965778532855E-4</v>
      </c>
      <c r="L65" s="12">
        <f t="shared" si="27"/>
        <v>1.0970239448051222E-4</v>
      </c>
      <c r="M65" s="12">
        <f t="shared" si="27"/>
        <v>1.1752006976149351E-4</v>
      </c>
      <c r="N65" s="12">
        <f t="shared" si="27"/>
        <v>0</v>
      </c>
      <c r="O65" s="12">
        <f t="shared" si="27"/>
        <v>0</v>
      </c>
      <c r="P65" s="12">
        <f t="shared" si="27"/>
        <v>0</v>
      </c>
      <c r="Q65" s="12">
        <f t="shared" si="27"/>
        <v>0</v>
      </c>
      <c r="R65" s="12">
        <f t="shared" si="27"/>
        <v>0</v>
      </c>
      <c r="S65" s="12">
        <f t="shared" si="27"/>
        <v>0</v>
      </c>
      <c r="T65" s="12">
        <f t="shared" si="27"/>
        <v>0</v>
      </c>
      <c r="U65" s="12">
        <f t="shared" si="27"/>
        <v>0</v>
      </c>
      <c r="V65" s="12">
        <f t="shared" si="27"/>
        <v>0</v>
      </c>
      <c r="W65" s="12">
        <f t="shared" si="27"/>
        <v>0</v>
      </c>
    </row>
    <row r="66" spans="1:28" outlineLevel="1" x14ac:dyDescent="0.25">
      <c r="B66" s="4" t="s">
        <v>22</v>
      </c>
      <c r="C66" s="12">
        <f t="shared" ref="C66:W66" si="28">IFERROR(C53/C55,0)</f>
        <v>0</v>
      </c>
      <c r="D66" s="12">
        <f t="shared" si="28"/>
        <v>0</v>
      </c>
      <c r="E66" s="12">
        <f t="shared" si="28"/>
        <v>0</v>
      </c>
      <c r="F66" s="12">
        <f t="shared" si="28"/>
        <v>0</v>
      </c>
      <c r="G66" s="12">
        <f t="shared" si="28"/>
        <v>0</v>
      </c>
      <c r="H66" s="12">
        <f t="shared" si="28"/>
        <v>0</v>
      </c>
      <c r="I66" s="12">
        <f t="shared" si="28"/>
        <v>0</v>
      </c>
      <c r="J66" s="12">
        <f t="shared" si="28"/>
        <v>0</v>
      </c>
      <c r="K66" s="12">
        <f t="shared" si="28"/>
        <v>0</v>
      </c>
      <c r="L66" s="12">
        <f t="shared" si="28"/>
        <v>0</v>
      </c>
      <c r="M66" s="12">
        <f t="shared" si="28"/>
        <v>0</v>
      </c>
      <c r="N66" s="12">
        <f t="shared" si="28"/>
        <v>0</v>
      </c>
      <c r="O66" s="12">
        <f t="shared" si="28"/>
        <v>0</v>
      </c>
      <c r="P66" s="12">
        <f t="shared" si="28"/>
        <v>0</v>
      </c>
      <c r="Q66" s="12">
        <f t="shared" si="28"/>
        <v>0</v>
      </c>
      <c r="R66" s="12">
        <f t="shared" si="28"/>
        <v>0</v>
      </c>
      <c r="S66" s="12">
        <f t="shared" si="28"/>
        <v>0</v>
      </c>
      <c r="T66" s="12">
        <f t="shared" si="28"/>
        <v>0</v>
      </c>
      <c r="U66" s="12">
        <f t="shared" si="28"/>
        <v>0</v>
      </c>
      <c r="V66" s="12">
        <f t="shared" si="28"/>
        <v>0</v>
      </c>
      <c r="W66" s="12">
        <f t="shared" si="28"/>
        <v>0</v>
      </c>
    </row>
    <row r="67" spans="1:28" outlineLevel="1" x14ac:dyDescent="0.25">
      <c r="B67" s="4" t="s">
        <v>1</v>
      </c>
      <c r="C67" s="12">
        <f t="shared" ref="C67:W67" si="29">IFERROR(C54/C55,0)</f>
        <v>3.0643503381251706E-2</v>
      </c>
      <c r="D67" s="12">
        <f t="shared" si="29"/>
        <v>2.3886860042225958E-2</v>
      </c>
      <c r="E67" s="12">
        <f t="shared" si="29"/>
        <v>1.5106630649786524E-2</v>
      </c>
      <c r="F67" s="12">
        <f t="shared" si="29"/>
        <v>1.6691575522594353E-2</v>
      </c>
      <c r="G67" s="12">
        <f t="shared" si="29"/>
        <v>1.5228737932675233E-2</v>
      </c>
      <c r="H67" s="12">
        <f t="shared" si="29"/>
        <v>6.1027557282425961E-3</v>
      </c>
      <c r="I67" s="12">
        <f t="shared" si="29"/>
        <v>1.0488276043013105E-2</v>
      </c>
      <c r="J67" s="12">
        <f t="shared" si="29"/>
        <v>1.1277753118396509E-2</v>
      </c>
      <c r="K67" s="12">
        <f t="shared" si="29"/>
        <v>1.3445117025293584E-2</v>
      </c>
      <c r="L67" s="12">
        <f t="shared" si="29"/>
        <v>1.0173176003231525E-2</v>
      </c>
      <c r="M67" s="12">
        <f t="shared" si="29"/>
        <v>6.6269633176080289E-3</v>
      </c>
      <c r="N67" s="12">
        <f t="shared" si="29"/>
        <v>6.8603500634982625E-3</v>
      </c>
      <c r="O67" s="12">
        <f t="shared" si="29"/>
        <v>6.8490249658775927E-3</v>
      </c>
      <c r="P67" s="12">
        <f t="shared" si="29"/>
        <v>8.0146234697882832E-3</v>
      </c>
      <c r="Q67" s="12">
        <f t="shared" si="29"/>
        <v>6.2095483846716622E-3</v>
      </c>
      <c r="R67" s="12">
        <f t="shared" si="29"/>
        <v>5.9138191405544663E-3</v>
      </c>
      <c r="S67" s="12">
        <f t="shared" si="29"/>
        <v>4.352990038061613E-3</v>
      </c>
      <c r="T67" s="12">
        <f t="shared" si="29"/>
        <v>7.2585380082955094E-3</v>
      </c>
      <c r="U67" s="12">
        <f t="shared" si="29"/>
        <v>8.2736708513502059E-3</v>
      </c>
      <c r="V67" s="12">
        <f t="shared" si="29"/>
        <v>8.5169202744951478E-3</v>
      </c>
      <c r="W67" s="12">
        <f t="shared" si="29"/>
        <v>1.0310006659318006E-2</v>
      </c>
    </row>
    <row r="70" spans="1:28" s="37" customFormat="1" x14ac:dyDescent="0.25">
      <c r="A70" s="36" t="s">
        <v>2</v>
      </c>
      <c r="Z70" s="38"/>
    </row>
    <row r="71" spans="1:28" outlineLevel="1" x14ac:dyDescent="0.25">
      <c r="B71" s="22" t="s">
        <v>31</v>
      </c>
      <c r="C71" s="5">
        <f>C74*CAN!C75</f>
        <v>509.50184555543734</v>
      </c>
      <c r="D71" s="5">
        <f>D74*CAN!D75</f>
        <v>497.38464206626327</v>
      </c>
      <c r="E71" s="5">
        <f>E74*CAN!E75</f>
        <v>528.58030646192537</v>
      </c>
      <c r="F71" s="5">
        <f>F74*CAN!F75</f>
        <v>553.55353888963339</v>
      </c>
      <c r="G71" s="5">
        <f>G74*CAN!G75</f>
        <v>577.77128070877768</v>
      </c>
      <c r="H71" s="5">
        <f>H74*CAN!H75</f>
        <v>555.46276702275713</v>
      </c>
      <c r="I71" s="5">
        <f>I74*CAN!I75</f>
        <v>607.66096803958328</v>
      </c>
      <c r="J71" s="5">
        <f>J74*CAN!J75</f>
        <v>627.61514073726607</v>
      </c>
      <c r="K71" s="5">
        <f>K74*CAN!K75</f>
        <v>605.01129499116621</v>
      </c>
      <c r="L71" s="5">
        <f>L74*CAN!L75</f>
        <v>635.28606942763133</v>
      </c>
      <c r="M71" s="5">
        <f>M74*CAN!M75</f>
        <v>723.98429679005267</v>
      </c>
      <c r="N71" s="5">
        <f>N74*CAN!N75</f>
        <v>720.31247835952013</v>
      </c>
      <c r="O71" s="5">
        <f>O74*CAN!O75</f>
        <v>927.79348358769676</v>
      </c>
      <c r="P71" s="5">
        <f>P74*CAN!P75</f>
        <v>976.09586366488588</v>
      </c>
      <c r="Q71" s="5">
        <f>Q74*CAN!Q75</f>
        <v>1010.3315776144269</v>
      </c>
      <c r="R71" s="5">
        <f>R74*CAN!R75</f>
        <v>1002.3849030718187</v>
      </c>
      <c r="S71" s="5">
        <f>S74*CAN!S75</f>
        <v>1066.8435607982915</v>
      </c>
      <c r="T71" s="5">
        <f>T74*CAN!T75</f>
        <v>1089.4064626665129</v>
      </c>
      <c r="U71" s="5">
        <f>U74*CAN!U75</f>
        <v>1233.6812448802698</v>
      </c>
      <c r="V71" s="5">
        <f>V74*CAN!V75</f>
        <v>1263.3008131073857</v>
      </c>
      <c r="W71" s="5">
        <f>W74*CAN!W75</f>
        <v>1167.9367123553866</v>
      </c>
      <c r="Z71" s="23"/>
      <c r="AB71"/>
    </row>
    <row r="72" spans="1:28" outlineLevel="1" x14ac:dyDescent="0.25">
      <c r="B72" s="8" t="s">
        <v>30</v>
      </c>
      <c r="C72" s="5">
        <f>INDEX('[5]Table 37'!C$26:C$28,MATCH($AB72,'[5]Table 37'!$B$26:$B$28,0))</f>
        <v>58.65</v>
      </c>
      <c r="D72" s="5">
        <f>INDEX('[5]Table 37'!D$26:D$28,MATCH($AB72,'[5]Table 37'!$B$26:$B$28,0))</f>
        <v>61.817999999999998</v>
      </c>
      <c r="E72" s="5">
        <f>INDEX('[5]Table 37'!E$26:E$28,MATCH($AB72,'[5]Table 37'!$B$26:$B$28,0))</f>
        <v>63.55</v>
      </c>
      <c r="F72" s="5">
        <f>INDEX('[5]Table 37'!F$26:F$28,MATCH($AB72,'[5]Table 37'!$B$26:$B$28,0))</f>
        <v>66.816999999999993</v>
      </c>
      <c r="G72" s="5">
        <f>INDEX('[5]Table 37'!G$26:G$28,MATCH($AB72,'[5]Table 37'!$B$26:$B$28,0))</f>
        <v>70.572999999999993</v>
      </c>
      <c r="H72" s="5">
        <f>INDEX('[5]Table 37'!H$26:H$28,MATCH($AB72,'[5]Table 37'!$B$26:$B$28,0))</f>
        <v>64.765000000000001</v>
      </c>
      <c r="I72" s="5">
        <f>INDEX('[5]Table 37'!I$26:I$28,MATCH($AB72,'[5]Table 37'!$B$26:$B$28,0))</f>
        <v>62.908000000000001</v>
      </c>
      <c r="J72" s="5">
        <f>INDEX('[5]Table 37'!J$26:J$28,MATCH($AB72,'[5]Table 37'!$B$26:$B$28,0))</f>
        <v>78.8</v>
      </c>
      <c r="K72" s="5">
        <f>INDEX('[5]Table 37'!K$26:K$28,MATCH($AB72,'[5]Table 37'!$B$26:$B$28,0))</f>
        <v>82.158000000000001</v>
      </c>
      <c r="L72" s="5">
        <f>INDEX('[5]Table 37'!L$26:L$28,MATCH($AB72,'[5]Table 37'!$B$26:$B$28,0))</f>
        <v>85.55</v>
      </c>
      <c r="M72" s="5">
        <f>INDEX('[5]Table 37'!M$26:M$28,MATCH($AB72,'[5]Table 37'!$B$26:$B$28,0))</f>
        <v>88.617999999999995</v>
      </c>
      <c r="N72" s="5">
        <f>INDEX('[5]Table 37'!N$26:N$28,MATCH($AB72,'[5]Table 37'!$B$26:$B$28,0))</f>
        <v>82.908000000000001</v>
      </c>
      <c r="O72" s="5">
        <f>INDEX('[5]Table 37'!O$26:O$28,MATCH($AB72,'[5]Table 37'!$B$26:$B$28,0))</f>
        <v>88.412999999999997</v>
      </c>
      <c r="P72" s="5">
        <f>INDEX('[5]Table 37'!P$26:P$28,MATCH($AB72,'[5]Table 37'!$B$26:$B$28,0))</f>
        <v>91.215999999999994</v>
      </c>
      <c r="Q72" s="5">
        <f>INDEX('[5]Table 37'!Q$26:Q$28,MATCH($AB72,'[5]Table 37'!$B$26:$B$28,0))</f>
        <v>94.313000000000002</v>
      </c>
      <c r="R72" s="5">
        <f>INDEX('[5]Table 37'!R$26:R$28,MATCH($AB72,'[5]Table 37'!$B$26:$B$28,0))</f>
        <v>97.406999999999996</v>
      </c>
      <c r="S72" s="5">
        <f>INDEX('[5]Table 37'!S$26:S$28,MATCH($AB72,'[5]Table 37'!$B$26:$B$28,0))</f>
        <v>100.6</v>
      </c>
      <c r="T72" s="5">
        <f>INDEX('[5]Table 37'!T$26:T$28,MATCH($AB72,'[5]Table 37'!$B$26:$B$28,0))</f>
        <v>104.011</v>
      </c>
      <c r="U72" s="5">
        <f>INDEX('[5]Table 37'!U$26:U$28,MATCH($AB72,'[5]Table 37'!$B$26:$B$28,0))</f>
        <v>107.712</v>
      </c>
      <c r="V72" s="5">
        <f>INDEX('[5]Table 37'!V$26:V$28,MATCH($AB72,'[5]Table 37'!$B$26:$B$28,0))</f>
        <v>110.21899999999999</v>
      </c>
      <c r="W72" s="5">
        <f>INDEX('[5]Table 37'!W$26:W$28,MATCH($AB72,'[5]Table 37'!$B$26:$B$28,0))</f>
        <v>114.608</v>
      </c>
      <c r="Z72" s="23" t="s">
        <v>32</v>
      </c>
      <c r="AB72" t="s">
        <v>75</v>
      </c>
    </row>
    <row r="73" spans="1:28" outlineLevel="1" x14ac:dyDescent="0.25">
      <c r="B73" s="8" t="s">
        <v>43</v>
      </c>
      <c r="C73" s="5">
        <f>INDEX('[5]Table 37'!C$38:C$40,MATCH($AB73,'[5]Table 37'!$B$38:$B$40,0))</f>
        <v>16288.416959</v>
      </c>
      <c r="D73" s="5">
        <f>INDEX('[5]Table 37'!D$38:D$40,MATCH($AB73,'[5]Table 37'!$B$38:$B$40,0))</f>
        <v>14992.452626</v>
      </c>
      <c r="E73" s="5">
        <f>INDEX('[5]Table 37'!E$38:E$40,MATCH($AB73,'[5]Table 37'!$B$38:$B$40,0))</f>
        <v>15402.867725</v>
      </c>
      <c r="F73" s="5">
        <f>INDEX('[5]Table 37'!F$38:F$40,MATCH($AB73,'[5]Table 37'!$B$38:$B$40,0))</f>
        <v>15247.76964</v>
      </c>
      <c r="G73" s="5">
        <f>INDEX('[5]Table 37'!G$38:G$40,MATCH($AB73,'[5]Table 37'!$B$38:$B$40,0))</f>
        <v>14975.963652</v>
      </c>
      <c r="H73" s="5">
        <f>INDEX('[5]Table 37'!H$38:H$40,MATCH($AB73,'[5]Table 37'!$B$38:$B$40,0))</f>
        <v>15593.79559</v>
      </c>
      <c r="I73" s="5">
        <f>INDEX('[5]Table 37'!I$38:I$40,MATCH($AB73,'[5]Table 37'!$B$38:$B$40,0))</f>
        <v>17456.961415999998</v>
      </c>
      <c r="J73" s="5">
        <f>INDEX('[5]Table 37'!J$38:J$40,MATCH($AB73,'[5]Table 37'!$B$38:$B$40,0))</f>
        <v>14307.769881</v>
      </c>
      <c r="K73" s="5">
        <f>INDEX('[5]Table 37'!K$38:K$40,MATCH($AB73,'[5]Table 37'!$B$38:$B$40,0))</f>
        <v>13228.738017</v>
      </c>
      <c r="L73" s="5">
        <f>INDEX('[5]Table 37'!L$38:L$40,MATCH($AB73,'[5]Table 37'!$B$38:$B$40,0))</f>
        <v>13339.944146</v>
      </c>
      <c r="M73" s="5">
        <f>INDEX('[5]Table 37'!M$38:M$40,MATCH($AB73,'[5]Table 37'!$B$38:$B$40,0))</f>
        <v>14676.142699</v>
      </c>
      <c r="N73" s="5">
        <f>INDEX('[5]Table 37'!N$38:N$40,MATCH($AB73,'[5]Table 37'!$B$38:$B$40,0))</f>
        <v>15607.355917000001</v>
      </c>
      <c r="O73" s="5">
        <f>INDEX('[5]Table 37'!O$38:O$40,MATCH($AB73,'[5]Table 37'!$B$38:$B$40,0))</f>
        <v>18851.238376000001</v>
      </c>
      <c r="P73" s="5">
        <f>INDEX('[5]Table 37'!P$38:P$40,MATCH($AB73,'[5]Table 37'!$B$38:$B$40,0))</f>
        <v>19223.223386000001</v>
      </c>
      <c r="Q73" s="5">
        <f>INDEX('[5]Table 37'!Q$38:Q$40,MATCH($AB73,'[5]Table 37'!$B$38:$B$40,0))</f>
        <v>19244.077367999998</v>
      </c>
      <c r="R73" s="5">
        <f>INDEX('[5]Table 37'!R$38:R$40,MATCH($AB73,'[5]Table 37'!$B$38:$B$40,0))</f>
        <v>18486.26266</v>
      </c>
      <c r="S73" s="5">
        <f>INDEX('[5]Table 37'!S$38:S$40,MATCH($AB73,'[5]Table 37'!$B$38:$B$40,0))</f>
        <v>19050.552692000001</v>
      </c>
      <c r="T73" s="5">
        <f>INDEX('[5]Table 37'!T$38:T$40,MATCH($AB73,'[5]Table 37'!$B$38:$B$40,0))</f>
        <v>18815.487254</v>
      </c>
      <c r="U73" s="5">
        <f>INDEX('[5]Table 37'!U$38:U$40,MATCH($AB73,'[5]Table 37'!$B$38:$B$40,0))</f>
        <v>20575.181348999999</v>
      </c>
      <c r="V73" s="5">
        <f>INDEX('[5]Table 37'!V$38:V$40,MATCH($AB73,'[5]Table 37'!$B$38:$B$40,0))</f>
        <v>20589.940115000001</v>
      </c>
      <c r="W73" s="5">
        <f>INDEX('[5]Table 37'!W$38:W$40,MATCH($AB73,'[5]Table 37'!$B$38:$B$40,0))</f>
        <v>18306.662796000001</v>
      </c>
      <c r="Z73" s="23" t="s">
        <v>32</v>
      </c>
      <c r="AB73" t="s">
        <v>75</v>
      </c>
    </row>
    <row r="74" spans="1:28" outlineLevel="1" x14ac:dyDescent="0.25">
      <c r="B74" s="8" t="s">
        <v>44</v>
      </c>
      <c r="C74" s="5">
        <f t="shared" ref="C74:W74" si="30">C72*C73/1000</f>
        <v>955.31565464534992</v>
      </c>
      <c r="D74" s="5">
        <f t="shared" si="30"/>
        <v>926.80343643406798</v>
      </c>
      <c r="E74" s="5">
        <f t="shared" si="30"/>
        <v>978.85224392375005</v>
      </c>
      <c r="F74" s="5">
        <f t="shared" si="30"/>
        <v>1018.81022403588</v>
      </c>
      <c r="G74" s="5">
        <f t="shared" si="30"/>
        <v>1056.898682812596</v>
      </c>
      <c r="H74" s="5">
        <f t="shared" si="30"/>
        <v>1009.93217138635</v>
      </c>
      <c r="I74" s="5">
        <f t="shared" si="30"/>
        <v>1098.1825287577281</v>
      </c>
      <c r="J74" s="5">
        <f t="shared" si="30"/>
        <v>1127.4522666227999</v>
      </c>
      <c r="K74" s="5">
        <f t="shared" si="30"/>
        <v>1086.8466580006859</v>
      </c>
      <c r="L74" s="5">
        <f t="shared" si="30"/>
        <v>1141.2322216902999</v>
      </c>
      <c r="M74" s="5">
        <f t="shared" si="30"/>
        <v>1300.5704136999821</v>
      </c>
      <c r="N74" s="5">
        <f t="shared" si="30"/>
        <v>1293.9746643666363</v>
      </c>
      <c r="O74" s="5">
        <f t="shared" si="30"/>
        <v>1666.6945385372881</v>
      </c>
      <c r="P74" s="5">
        <f t="shared" si="30"/>
        <v>1753.4655443773761</v>
      </c>
      <c r="Q74" s="5">
        <f t="shared" si="30"/>
        <v>1814.9666688081838</v>
      </c>
      <c r="R74" s="5">
        <f t="shared" si="30"/>
        <v>1800.69138692262</v>
      </c>
      <c r="S74" s="5">
        <f t="shared" si="30"/>
        <v>1916.4856008152001</v>
      </c>
      <c r="T74" s="5">
        <f t="shared" si="30"/>
        <v>1957.017644775794</v>
      </c>
      <c r="U74" s="5">
        <f t="shared" si="30"/>
        <v>2216.1939334634876</v>
      </c>
      <c r="V74" s="5">
        <f t="shared" si="30"/>
        <v>2269.4026095351851</v>
      </c>
      <c r="W74" s="5">
        <f t="shared" si="30"/>
        <v>2098.0900097239683</v>
      </c>
    </row>
    <row r="75" spans="1:28" outlineLevel="1" x14ac:dyDescent="0.25">
      <c r="B75" s="8" t="s">
        <v>45</v>
      </c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8" outlineLevel="1" x14ac:dyDescent="0.25">
      <c r="B76" s="8" t="s">
        <v>47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8" outlineLevel="1" x14ac:dyDescent="0.25"/>
    <row r="78" spans="1:28" outlineLevel="1" x14ac:dyDescent="0.25">
      <c r="B78" s="9" t="s">
        <v>19</v>
      </c>
      <c r="C78" s="14"/>
    </row>
    <row r="79" spans="1:28" outlineLevel="1" x14ac:dyDescent="0.25">
      <c r="B79" s="4" t="s">
        <v>23</v>
      </c>
      <c r="C79" s="5">
        <f>IFERROR(INDEX('[5]Table 35'!C$14:C$19,MATCH(CAN!$B92,'[5]Table 35'!$B$14:$B$19,0))*1000,0)</f>
        <v>0</v>
      </c>
      <c r="D79" s="5">
        <f>IFERROR(INDEX('[5]Table 35'!D$14:D$19,MATCH(CAN!$B92,'[5]Table 35'!$B$14:$B$19,0))*1000,0)</f>
        <v>0</v>
      </c>
      <c r="E79" s="5">
        <f>IFERROR(INDEX('[5]Table 35'!E$14:E$19,MATCH(CAN!$B92,'[5]Table 35'!$B$14:$B$19,0))*1000,0)</f>
        <v>0</v>
      </c>
      <c r="F79" s="5">
        <f>IFERROR(INDEX('[5]Table 35'!F$14:F$19,MATCH(CAN!$B92,'[5]Table 35'!$B$14:$B$19,0))*1000,0)</f>
        <v>0</v>
      </c>
      <c r="G79" s="5">
        <f>IFERROR(INDEX('[5]Table 35'!G$14:G$19,MATCH(CAN!$B92,'[5]Table 35'!$B$14:$B$19,0))*1000,0)</f>
        <v>0</v>
      </c>
      <c r="H79" s="5">
        <f>IFERROR(INDEX('[5]Table 35'!H$14:H$19,MATCH(CAN!$B92,'[5]Table 35'!$B$14:$B$19,0))*1000,0)</f>
        <v>0</v>
      </c>
      <c r="I79" s="5">
        <f>IFERROR(INDEX('[5]Table 35'!I$14:I$19,MATCH(CAN!$B92,'[5]Table 35'!$B$14:$B$19,0))*1000,0)</f>
        <v>0</v>
      </c>
      <c r="J79" s="5">
        <f>IFERROR(INDEX('[5]Table 35'!J$14:J$19,MATCH(CAN!$B92,'[5]Table 35'!$B$14:$B$19,0))*1000,0)</f>
        <v>0</v>
      </c>
      <c r="K79" s="5">
        <f>IFERROR(INDEX('[5]Table 35'!K$14:K$19,MATCH(CAN!$B92,'[5]Table 35'!$B$14:$B$19,0))*1000,0)</f>
        <v>0</v>
      </c>
      <c r="L79" s="5">
        <f>IFERROR(INDEX('[5]Table 35'!L$14:L$19,MATCH(CAN!$B92,'[5]Table 35'!$B$14:$B$19,0))*1000,0)</f>
        <v>0</v>
      </c>
      <c r="M79" s="5">
        <f>IFERROR(INDEX('[5]Table 35'!M$14:M$19,MATCH(CAN!$B92,'[5]Table 35'!$B$14:$B$19,0))*1000,0)</f>
        <v>0</v>
      </c>
      <c r="N79" s="5">
        <f>IFERROR(INDEX('[5]Table 35'!N$14:N$19,MATCH(CAN!$B92,'[5]Table 35'!$B$14:$B$19,0))*1000,0)</f>
        <v>0</v>
      </c>
      <c r="O79" s="5">
        <f>IFERROR(INDEX('[5]Table 35'!O$14:O$19,MATCH(CAN!$B92,'[5]Table 35'!$B$14:$B$19,0))*1000,0)</f>
        <v>0</v>
      </c>
      <c r="P79" s="5">
        <f>IFERROR(INDEX('[5]Table 35'!P$14:P$19,MATCH(CAN!$B92,'[5]Table 35'!$B$14:$B$19,0))*1000,0)</f>
        <v>0</v>
      </c>
      <c r="Q79" s="5">
        <f>IFERROR(INDEX('[5]Table 35'!Q$14:Q$19,MATCH(CAN!$B92,'[5]Table 35'!$B$14:$B$19,0))*1000,0)</f>
        <v>0</v>
      </c>
      <c r="R79" s="5">
        <f>IFERROR(INDEX('[5]Table 35'!R$14:R$19,MATCH(CAN!$B92,'[5]Table 35'!$B$14:$B$19,0))*1000,0)</f>
        <v>0</v>
      </c>
      <c r="S79" s="5">
        <f>IFERROR(INDEX('[5]Table 35'!S$14:S$19,MATCH(CAN!$B92,'[5]Table 35'!$B$14:$B$19,0))*1000,0)</f>
        <v>0</v>
      </c>
      <c r="T79" s="5">
        <f>IFERROR(INDEX('[5]Table 35'!T$14:T$19,MATCH(CAN!$B92,'[5]Table 35'!$B$14:$B$19,0))*1000,0)</f>
        <v>0</v>
      </c>
      <c r="U79" s="5">
        <f>IFERROR(INDEX('[5]Table 35'!U$14:U$19,MATCH(CAN!$B92,'[5]Table 35'!$B$14:$B$19,0))*1000,0)</f>
        <v>0</v>
      </c>
      <c r="V79" s="5">
        <f>IFERROR(INDEX('[5]Table 35'!V$14:V$19,MATCH(CAN!$B92,'[5]Table 35'!$B$14:$B$19,0))*1000,0)</f>
        <v>0</v>
      </c>
      <c r="W79" s="5">
        <f>IFERROR(INDEX('[5]Table 35'!W$14:W$19,MATCH(CAN!$B92,'[5]Table 35'!$B$14:$B$19,0))*1000,0)</f>
        <v>0</v>
      </c>
      <c r="Z79" s="23" t="s">
        <v>32</v>
      </c>
    </row>
    <row r="80" spans="1:28" outlineLevel="1" x14ac:dyDescent="0.25">
      <c r="B80" s="4" t="s">
        <v>24</v>
      </c>
      <c r="C80" s="5">
        <f>IFERROR(INDEX('[5]Table 35'!C$14:C$19,MATCH(CAN!$B93,'[5]Table 35'!$B$14:$B$19,0))*1000,0)</f>
        <v>0</v>
      </c>
      <c r="D80" s="5">
        <f>IFERROR(INDEX('[5]Table 35'!D$14:D$19,MATCH(CAN!$B93,'[5]Table 35'!$B$14:$B$19,0))*1000,0)</f>
        <v>0</v>
      </c>
      <c r="E80" s="5">
        <f>IFERROR(INDEX('[5]Table 35'!E$14:E$19,MATCH(CAN!$B93,'[5]Table 35'!$B$14:$B$19,0))*1000,0)</f>
        <v>0</v>
      </c>
      <c r="F80" s="5">
        <f>IFERROR(INDEX('[5]Table 35'!F$14:F$19,MATCH(CAN!$B93,'[5]Table 35'!$B$14:$B$19,0))*1000,0)</f>
        <v>0</v>
      </c>
      <c r="G80" s="5">
        <f>IFERROR(INDEX('[5]Table 35'!G$14:G$19,MATCH(CAN!$B93,'[5]Table 35'!$B$14:$B$19,0))*1000,0)</f>
        <v>0</v>
      </c>
      <c r="H80" s="5">
        <f>IFERROR(INDEX('[5]Table 35'!H$14:H$19,MATCH(CAN!$B93,'[5]Table 35'!$B$14:$B$19,0))*1000,0)</f>
        <v>0</v>
      </c>
      <c r="I80" s="5">
        <f>IFERROR(INDEX('[5]Table 35'!I$14:I$19,MATCH(CAN!$B93,'[5]Table 35'!$B$14:$B$19,0))*1000,0)</f>
        <v>0</v>
      </c>
      <c r="J80" s="5">
        <f>IFERROR(INDEX('[5]Table 35'!J$14:J$19,MATCH(CAN!$B93,'[5]Table 35'!$B$14:$B$19,0))*1000,0)</f>
        <v>0</v>
      </c>
      <c r="K80" s="5">
        <f>IFERROR(INDEX('[5]Table 35'!K$14:K$19,MATCH(CAN!$B93,'[5]Table 35'!$B$14:$B$19,0))*1000,0)</f>
        <v>0</v>
      </c>
      <c r="L80" s="5">
        <f>IFERROR(INDEX('[5]Table 35'!L$14:L$19,MATCH(CAN!$B93,'[5]Table 35'!$B$14:$B$19,0))*1000,0)</f>
        <v>0</v>
      </c>
      <c r="M80" s="5">
        <f>IFERROR(INDEX('[5]Table 35'!M$14:M$19,MATCH(CAN!$B93,'[5]Table 35'!$B$14:$B$19,0))*1000,0)</f>
        <v>0</v>
      </c>
      <c r="N80" s="5">
        <f>IFERROR(INDEX('[5]Table 35'!N$14:N$19,MATCH(CAN!$B93,'[5]Table 35'!$B$14:$B$19,0))*1000,0)</f>
        <v>0</v>
      </c>
      <c r="O80" s="5">
        <f>IFERROR(INDEX('[5]Table 35'!O$14:O$19,MATCH(CAN!$B93,'[5]Table 35'!$B$14:$B$19,0))*1000,0)</f>
        <v>0</v>
      </c>
      <c r="P80" s="5">
        <f>IFERROR(INDEX('[5]Table 35'!P$14:P$19,MATCH(CAN!$B93,'[5]Table 35'!$B$14:$B$19,0))*1000,0)</f>
        <v>0</v>
      </c>
      <c r="Q80" s="5">
        <f>IFERROR(INDEX('[5]Table 35'!Q$14:Q$19,MATCH(CAN!$B93,'[5]Table 35'!$B$14:$B$19,0))*1000,0)</f>
        <v>0</v>
      </c>
      <c r="R80" s="5">
        <f>IFERROR(INDEX('[5]Table 35'!R$14:R$19,MATCH(CAN!$B93,'[5]Table 35'!$B$14:$B$19,0))*1000,0)</f>
        <v>0</v>
      </c>
      <c r="S80" s="5">
        <f>IFERROR(INDEX('[5]Table 35'!S$14:S$19,MATCH(CAN!$B93,'[5]Table 35'!$B$14:$B$19,0))*1000,0)</f>
        <v>0</v>
      </c>
      <c r="T80" s="5">
        <f>IFERROR(INDEX('[5]Table 35'!T$14:T$19,MATCH(CAN!$B93,'[5]Table 35'!$B$14:$B$19,0))*1000,0)</f>
        <v>0</v>
      </c>
      <c r="U80" s="5">
        <f>IFERROR(INDEX('[5]Table 35'!U$14:U$19,MATCH(CAN!$B93,'[5]Table 35'!$B$14:$B$19,0))*1000,0)</f>
        <v>0</v>
      </c>
      <c r="V80" s="5">
        <f>IFERROR(INDEX('[5]Table 35'!V$14:V$19,MATCH(CAN!$B93,'[5]Table 35'!$B$14:$B$19,0))*1000,0)</f>
        <v>0</v>
      </c>
      <c r="W80" s="5">
        <f>IFERROR(INDEX('[5]Table 35'!W$14:W$19,MATCH(CAN!$B93,'[5]Table 35'!$B$14:$B$19,0))*1000,0)</f>
        <v>0</v>
      </c>
      <c r="Z80" s="23" t="s">
        <v>32</v>
      </c>
    </row>
    <row r="81" spans="2:26" outlineLevel="1" x14ac:dyDescent="0.25">
      <c r="B81" s="4" t="s">
        <v>21</v>
      </c>
      <c r="C81" s="5">
        <f>IFERROR(INDEX('[5]Table 35'!C$14:C$19,MATCH(CAN!$B94,'[5]Table 35'!$B$14:$B$19,0))*1000,0)</f>
        <v>79.816000000000003</v>
      </c>
      <c r="D81" s="5">
        <f>IFERROR(INDEX('[5]Table 35'!D$14:D$19,MATCH(CAN!$B94,'[5]Table 35'!$B$14:$B$19,0))*1000,0)</f>
        <v>64</v>
      </c>
      <c r="E81" s="5">
        <f>IFERROR(INDEX('[5]Table 35'!E$14:E$19,MATCH(CAN!$B94,'[5]Table 35'!$B$14:$B$19,0))*1000,0)</f>
        <v>77.820999999999998</v>
      </c>
      <c r="F81" s="5">
        <f>IFERROR(INDEX('[5]Table 35'!F$14:F$19,MATCH(CAN!$B94,'[5]Table 35'!$B$14:$B$19,0))*1000,0)</f>
        <v>92.754000000000005</v>
      </c>
      <c r="G81" s="5">
        <f>IFERROR(INDEX('[5]Table 35'!G$14:G$19,MATCH(CAN!$B94,'[5]Table 35'!$B$14:$B$19,0))*1000,0)</f>
        <v>83.037000000000006</v>
      </c>
      <c r="H81" s="5">
        <f>IFERROR(INDEX('[5]Table 35'!H$14:H$19,MATCH(CAN!$B94,'[5]Table 35'!$B$14:$B$19,0))*1000,0)</f>
        <v>93.105999999999995</v>
      </c>
      <c r="I81" s="5">
        <f>IFERROR(INDEX('[5]Table 35'!I$14:I$19,MATCH(CAN!$B94,'[5]Table 35'!$B$14:$B$19,0))*1000,0)</f>
        <v>36.122</v>
      </c>
      <c r="J81" s="5">
        <f>IFERROR(INDEX('[5]Table 35'!J$14:J$19,MATCH(CAN!$B94,'[5]Table 35'!$B$14:$B$19,0))*1000,0)</f>
        <v>38.311</v>
      </c>
      <c r="K81" s="5">
        <f>IFERROR(INDEX('[5]Table 35'!K$14:K$19,MATCH(CAN!$B94,'[5]Table 35'!$B$14:$B$19,0))*1000,0)</f>
        <v>42.000999999999998</v>
      </c>
      <c r="L81" s="5">
        <f>IFERROR(INDEX('[5]Table 35'!L$14:L$19,MATCH(CAN!$B94,'[5]Table 35'!$B$14:$B$19,0))*1000,0)</f>
        <v>42.168999999999997</v>
      </c>
      <c r="M81" s="5">
        <f>IFERROR(INDEX('[5]Table 35'!M$14:M$19,MATCH(CAN!$B94,'[5]Table 35'!$B$14:$B$19,0))*1000,0)</f>
        <v>35.905000000000001</v>
      </c>
      <c r="N81" s="5">
        <f>IFERROR(INDEX('[5]Table 35'!N$14:N$19,MATCH(CAN!$B94,'[5]Table 35'!$B$14:$B$19,0))*1000,0)</f>
        <v>30.415000000000003</v>
      </c>
      <c r="O81" s="5">
        <f>IFERROR(INDEX('[5]Table 35'!O$14:O$19,MATCH(CAN!$B94,'[5]Table 35'!$B$14:$B$19,0))*1000,0)</f>
        <v>30.145000000000003</v>
      </c>
      <c r="P81" s="5">
        <f>IFERROR(INDEX('[5]Table 35'!P$14:P$19,MATCH(CAN!$B94,'[5]Table 35'!$B$14:$B$19,0))*1000,0)</f>
        <v>22.189</v>
      </c>
      <c r="Q81" s="5">
        <f>IFERROR(INDEX('[5]Table 35'!Q$14:Q$19,MATCH(CAN!$B94,'[5]Table 35'!$B$14:$B$19,0))*1000,0)</f>
        <v>21.933</v>
      </c>
      <c r="R81" s="5">
        <f>IFERROR(INDEX('[5]Table 35'!R$14:R$19,MATCH(CAN!$B94,'[5]Table 35'!$B$14:$B$19,0))*1000,0)</f>
        <v>20.115000000000002</v>
      </c>
      <c r="S81" s="5">
        <f>IFERROR(INDEX('[5]Table 35'!S$14:S$19,MATCH(CAN!$B94,'[5]Table 35'!$B$14:$B$19,0))*1000,0)</f>
        <v>24.445</v>
      </c>
      <c r="T81" s="5">
        <f>IFERROR(INDEX('[5]Table 35'!T$14:T$19,MATCH(CAN!$B94,'[5]Table 35'!$B$14:$B$19,0))*1000,0)</f>
        <v>26.504000000000001</v>
      </c>
      <c r="U81" s="5">
        <f>IFERROR(INDEX('[5]Table 35'!U$14:U$19,MATCH(CAN!$B94,'[5]Table 35'!$B$14:$B$19,0))*1000,0)</f>
        <v>27.759</v>
      </c>
      <c r="V81" s="5">
        <f>IFERROR(INDEX('[5]Table 35'!V$14:V$19,MATCH(CAN!$B94,'[5]Table 35'!$B$14:$B$19,0))*1000,0)</f>
        <v>27.314</v>
      </c>
      <c r="W81" s="5">
        <f>IFERROR(INDEX('[5]Table 35'!W$14:W$19,MATCH(CAN!$B94,'[5]Table 35'!$B$14:$B$19,0))*1000,0)</f>
        <v>28.747000000000003</v>
      </c>
      <c r="Z81" s="23" t="s">
        <v>32</v>
      </c>
    </row>
    <row r="82" spans="2:26" outlineLevel="1" x14ac:dyDescent="0.25">
      <c r="B82" s="4" t="s">
        <v>26</v>
      </c>
      <c r="C82" s="5">
        <f>IFERROR(INDEX('[5]Table 35'!C$14:C$19,MATCH(CAN!$B95,'[5]Table 35'!$B$14:$B$19,0))*1000,0)</f>
        <v>0</v>
      </c>
      <c r="D82" s="5">
        <f>IFERROR(INDEX('[5]Table 35'!D$14:D$19,MATCH(CAN!$B95,'[5]Table 35'!$B$14:$B$19,0))*1000,0)</f>
        <v>0</v>
      </c>
      <c r="E82" s="5">
        <f>IFERROR(INDEX('[5]Table 35'!E$14:E$19,MATCH(CAN!$B95,'[5]Table 35'!$B$14:$B$19,0))*1000,0)</f>
        <v>0</v>
      </c>
      <c r="F82" s="5">
        <f>IFERROR(INDEX('[5]Table 35'!F$14:F$19,MATCH(CAN!$B95,'[5]Table 35'!$B$14:$B$19,0))*1000,0)</f>
        <v>0</v>
      </c>
      <c r="G82" s="5">
        <f>IFERROR(INDEX('[5]Table 35'!G$14:G$19,MATCH(CAN!$B95,'[5]Table 35'!$B$14:$B$19,0))*1000,0)</f>
        <v>0</v>
      </c>
      <c r="H82" s="5">
        <f>IFERROR(INDEX('[5]Table 35'!H$14:H$19,MATCH(CAN!$B95,'[5]Table 35'!$B$14:$B$19,0))*1000,0)</f>
        <v>0</v>
      </c>
      <c r="I82" s="5">
        <f>IFERROR(INDEX('[5]Table 35'!I$14:I$19,MATCH(CAN!$B95,'[5]Table 35'!$B$14:$B$19,0))*1000,0)</f>
        <v>0</v>
      </c>
      <c r="J82" s="5">
        <f>IFERROR(INDEX('[5]Table 35'!J$14:J$19,MATCH(CAN!$B95,'[5]Table 35'!$B$14:$B$19,0))*1000,0)</f>
        <v>0</v>
      </c>
      <c r="K82" s="5">
        <f>IFERROR(INDEX('[5]Table 35'!K$14:K$19,MATCH(CAN!$B95,'[5]Table 35'!$B$14:$B$19,0))*1000,0)</f>
        <v>0</v>
      </c>
      <c r="L82" s="5">
        <f>IFERROR(INDEX('[5]Table 35'!L$14:L$19,MATCH(CAN!$B95,'[5]Table 35'!$B$14:$B$19,0))*1000,0)</f>
        <v>0</v>
      </c>
      <c r="M82" s="5">
        <f>IFERROR(INDEX('[5]Table 35'!M$14:M$19,MATCH(CAN!$B95,'[5]Table 35'!$B$14:$B$19,0))*1000,0)</f>
        <v>0</v>
      </c>
      <c r="N82" s="5">
        <f>IFERROR(INDEX('[5]Table 35'!N$14:N$19,MATCH(CAN!$B95,'[5]Table 35'!$B$14:$B$19,0))*1000,0)</f>
        <v>0</v>
      </c>
      <c r="O82" s="5">
        <f>IFERROR(INDEX('[5]Table 35'!O$14:O$19,MATCH(CAN!$B95,'[5]Table 35'!$B$14:$B$19,0))*1000,0)</f>
        <v>0</v>
      </c>
      <c r="P82" s="5">
        <f>IFERROR(INDEX('[5]Table 35'!P$14:P$19,MATCH(CAN!$B95,'[5]Table 35'!$B$14:$B$19,0))*1000,0)</f>
        <v>0</v>
      </c>
      <c r="Q82" s="5">
        <f>IFERROR(INDEX('[5]Table 35'!Q$14:Q$19,MATCH(CAN!$B95,'[5]Table 35'!$B$14:$B$19,0))*1000,0)</f>
        <v>0</v>
      </c>
      <c r="R82" s="5">
        <f>IFERROR(INDEX('[5]Table 35'!R$14:R$19,MATCH(CAN!$B95,'[5]Table 35'!$B$14:$B$19,0))*1000,0)</f>
        <v>0</v>
      </c>
      <c r="S82" s="5">
        <f>IFERROR(INDEX('[5]Table 35'!S$14:S$19,MATCH(CAN!$B95,'[5]Table 35'!$B$14:$B$19,0))*1000,0)</f>
        <v>0</v>
      </c>
      <c r="T82" s="5">
        <f>IFERROR(INDEX('[5]Table 35'!T$14:T$19,MATCH(CAN!$B95,'[5]Table 35'!$B$14:$B$19,0))*1000,0)</f>
        <v>0</v>
      </c>
      <c r="U82" s="5">
        <f>IFERROR(INDEX('[5]Table 35'!U$14:U$19,MATCH(CAN!$B95,'[5]Table 35'!$B$14:$B$19,0))*1000,0)</f>
        <v>0</v>
      </c>
      <c r="V82" s="5">
        <f>IFERROR(INDEX('[5]Table 35'!V$14:V$19,MATCH(CAN!$B95,'[5]Table 35'!$B$14:$B$19,0))*1000,0)</f>
        <v>0</v>
      </c>
      <c r="W82" s="5">
        <f>IFERROR(INDEX('[5]Table 35'!W$14:W$19,MATCH(CAN!$B95,'[5]Table 35'!$B$14:$B$19,0))*1000,0)</f>
        <v>0</v>
      </c>
      <c r="Z82" s="23" t="s">
        <v>32</v>
      </c>
    </row>
    <row r="83" spans="2:26" outlineLevel="1" x14ac:dyDescent="0.25">
      <c r="B83" s="4" t="s">
        <v>25</v>
      </c>
      <c r="C83" s="5">
        <f>IFERROR(INDEX('[5]Table 35'!C$14:C$19,MATCH(CAN!$B96,'[5]Table 35'!$B$14:$B$19,0))*1000,0)</f>
        <v>4610.0810000000001</v>
      </c>
      <c r="D83" s="5">
        <f>IFERROR(INDEX('[5]Table 35'!D$14:D$19,MATCH(CAN!$B96,'[5]Table 35'!$B$14:$B$19,0))*1000,0)</f>
        <v>4503.8809999999994</v>
      </c>
      <c r="E83" s="5">
        <f>IFERROR(INDEX('[5]Table 35'!E$14:E$19,MATCH(CAN!$B96,'[5]Table 35'!$B$14:$B$19,0))*1000,0)</f>
        <v>4836.8140000000003</v>
      </c>
      <c r="F83" s="5">
        <f>IFERROR(INDEX('[5]Table 35'!F$14:F$19,MATCH(CAN!$B96,'[5]Table 35'!$B$14:$B$19,0))*1000,0)</f>
        <v>5023.6840000000002</v>
      </c>
      <c r="G83" s="5">
        <f>IFERROR(INDEX('[5]Table 35'!G$14:G$19,MATCH(CAN!$B96,'[5]Table 35'!$B$14:$B$19,0))*1000,0)</f>
        <v>5244.4690000000001</v>
      </c>
      <c r="H83" s="5">
        <f>IFERROR(INDEX('[5]Table 35'!H$14:H$19,MATCH(CAN!$B96,'[5]Table 35'!$B$14:$B$19,0))*1000,0)</f>
        <v>5014.7029999999995</v>
      </c>
      <c r="I83" s="5">
        <f>IFERROR(INDEX('[5]Table 35'!I$14:I$19,MATCH(CAN!$B96,'[5]Table 35'!$B$14:$B$19,0))*1000,0)</f>
        <v>5447.0680000000002</v>
      </c>
      <c r="J83" s="5">
        <f>IFERROR(INDEX('[5]Table 35'!J$14:J$19,MATCH(CAN!$B96,'[5]Table 35'!$B$14:$B$19,0))*1000,0)</f>
        <v>5522.2179999999998</v>
      </c>
      <c r="K83" s="5">
        <f>IFERROR(INDEX('[5]Table 35'!K$14:K$19,MATCH(CAN!$B96,'[5]Table 35'!$B$14:$B$19,0))*1000,0)</f>
        <v>4860.7539999999999</v>
      </c>
      <c r="L83" s="5">
        <f>IFERROR(INDEX('[5]Table 35'!L$14:L$19,MATCH(CAN!$B96,'[5]Table 35'!$B$14:$B$19,0))*1000,0)</f>
        <v>5077.3609999999999</v>
      </c>
      <c r="M83" s="5">
        <f>IFERROR(INDEX('[5]Table 35'!M$14:M$19,MATCH(CAN!$B96,'[5]Table 35'!$B$14:$B$19,0))*1000,0)</f>
        <v>5806.4730000000009</v>
      </c>
      <c r="N83" s="5">
        <f>IFERROR(INDEX('[5]Table 35'!N$14:N$19,MATCH(CAN!$B96,'[5]Table 35'!$B$14:$B$19,0))*1000,0)</f>
        <v>5614.39</v>
      </c>
      <c r="O83" s="5">
        <f>IFERROR(INDEX('[5]Table 35'!O$14:O$19,MATCH(CAN!$B96,'[5]Table 35'!$B$14:$B$19,0))*1000,0)</f>
        <v>7319.0109999999995</v>
      </c>
      <c r="P83" s="5">
        <f>IFERROR(INDEX('[5]Table 35'!P$14:P$19,MATCH(CAN!$B96,'[5]Table 35'!$B$14:$B$19,0))*1000,0)</f>
        <v>7637.9549999999999</v>
      </c>
      <c r="Q83" s="5">
        <f>IFERROR(INDEX('[5]Table 35'!Q$14:Q$19,MATCH(CAN!$B96,'[5]Table 35'!$B$14:$B$19,0))*1000,0)</f>
        <v>7845.9589999999998</v>
      </c>
      <c r="R83" s="5">
        <f>IFERROR(INDEX('[5]Table 35'!R$14:R$19,MATCH(CAN!$B96,'[5]Table 35'!$B$14:$B$19,0))*1000,0)</f>
        <v>8193.735999999999</v>
      </c>
      <c r="S83" s="5">
        <f>IFERROR(INDEX('[5]Table 35'!S$14:S$19,MATCH(CAN!$B96,'[5]Table 35'!$B$14:$B$19,0))*1000,0)</f>
        <v>8630.5869999999995</v>
      </c>
      <c r="T83" s="5">
        <f>IFERROR(INDEX('[5]Table 35'!T$14:T$19,MATCH(CAN!$B96,'[5]Table 35'!$B$14:$B$19,0))*1000,0)</f>
        <v>8672.3420000000006</v>
      </c>
      <c r="U83" s="5">
        <f>IFERROR(INDEX('[5]Table 35'!U$14:U$19,MATCH(CAN!$B96,'[5]Table 35'!$B$14:$B$19,0))*1000,0)</f>
        <v>9701.9789999999994</v>
      </c>
      <c r="V83" s="5">
        <f>IFERROR(INDEX('[5]Table 35'!V$14:V$19,MATCH(CAN!$B96,'[5]Table 35'!$B$14:$B$19,0))*1000,0)</f>
        <v>9850.6470000000008</v>
      </c>
      <c r="W83" s="5">
        <f>IFERROR(INDEX('[5]Table 35'!W$14:W$19,MATCH(CAN!$B96,'[5]Table 35'!$B$14:$B$19,0))*1000,0)</f>
        <v>9016.1040000000012</v>
      </c>
      <c r="Z83" s="23" t="s">
        <v>32</v>
      </c>
    </row>
    <row r="84" spans="2:26" outlineLevel="1" x14ac:dyDescent="0.25">
      <c r="B84" s="4" t="s">
        <v>0</v>
      </c>
      <c r="C84" s="5">
        <f>IFERROR(INDEX('[5]Table 35'!C$14:C$19,MATCH(CAN!$B97,'[5]Table 35'!$B$14:$B$19,0))*1000,0)</f>
        <v>0</v>
      </c>
      <c r="D84" s="5">
        <f>IFERROR(INDEX('[5]Table 35'!D$14:D$19,MATCH(CAN!$B97,'[5]Table 35'!$B$14:$B$19,0))*1000,0)</f>
        <v>0</v>
      </c>
      <c r="E84" s="5">
        <f>IFERROR(INDEX('[5]Table 35'!E$14:E$19,MATCH(CAN!$B97,'[5]Table 35'!$B$14:$B$19,0))*1000,0)</f>
        <v>0</v>
      </c>
      <c r="F84" s="5">
        <f>IFERROR(INDEX('[5]Table 35'!F$14:F$19,MATCH(CAN!$B97,'[5]Table 35'!$B$14:$B$19,0))*1000,0)</f>
        <v>0</v>
      </c>
      <c r="G84" s="5">
        <f>IFERROR(INDEX('[5]Table 35'!G$14:G$19,MATCH(CAN!$B97,'[5]Table 35'!$B$14:$B$19,0))*1000,0)</f>
        <v>0</v>
      </c>
      <c r="H84" s="5">
        <f>IFERROR(INDEX('[5]Table 35'!H$14:H$19,MATCH(CAN!$B97,'[5]Table 35'!$B$14:$B$19,0))*1000,0)</f>
        <v>0</v>
      </c>
      <c r="I84" s="5">
        <f>IFERROR(INDEX('[5]Table 35'!I$14:I$19,MATCH(CAN!$B97,'[5]Table 35'!$B$14:$B$19,0))*1000,0)</f>
        <v>0</v>
      </c>
      <c r="J84" s="5">
        <f>IFERROR(INDEX('[5]Table 35'!J$14:J$19,MATCH(CAN!$B97,'[5]Table 35'!$B$14:$B$19,0))*1000,0)</f>
        <v>0</v>
      </c>
      <c r="K84" s="5">
        <f>IFERROR(INDEX('[5]Table 35'!K$14:K$19,MATCH(CAN!$B97,'[5]Table 35'!$B$14:$B$19,0))*1000,0)</f>
        <v>396.065</v>
      </c>
      <c r="L84" s="5">
        <f>IFERROR(INDEX('[5]Table 35'!L$14:L$19,MATCH(CAN!$B97,'[5]Table 35'!$B$14:$B$19,0))*1000,0)</f>
        <v>422.327</v>
      </c>
      <c r="M84" s="5">
        <f>IFERROR(INDEX('[5]Table 35'!M$14:M$19,MATCH(CAN!$B97,'[5]Table 35'!$B$14:$B$19,0))*1000,0)</f>
        <v>461.37200000000001</v>
      </c>
      <c r="N84" s="5">
        <f>IFERROR(INDEX('[5]Table 35'!N$14:N$19,MATCH(CAN!$B97,'[5]Table 35'!$B$14:$B$19,0))*1000,0)</f>
        <v>489.19200000000001</v>
      </c>
      <c r="O84" s="5">
        <f>IFERROR(INDEX('[5]Table 35'!O$14:O$19,MATCH(CAN!$B97,'[5]Table 35'!$B$14:$B$19,0))*1000,0)</f>
        <v>487.18200000000002</v>
      </c>
      <c r="P84" s="5">
        <f>IFERROR(INDEX('[5]Table 35'!P$14:P$19,MATCH(CAN!$B97,'[5]Table 35'!$B$14:$B$19,0))*1000,0)</f>
        <v>479.88900000000001</v>
      </c>
      <c r="Q84" s="5">
        <f>IFERROR(INDEX('[5]Table 35'!Q$14:Q$19,MATCH(CAN!$B97,'[5]Table 35'!$B$14:$B$19,0))*1000,0)</f>
        <v>498.995</v>
      </c>
      <c r="R84" s="5">
        <f>IFERROR(INDEX('[5]Table 35'!R$14:R$19,MATCH(CAN!$B97,'[5]Table 35'!$B$14:$B$19,0))*1000,0)</f>
        <v>0</v>
      </c>
      <c r="S84" s="5">
        <f>IFERROR(INDEX('[5]Table 35'!S$14:S$19,MATCH(CAN!$B97,'[5]Table 35'!$B$14:$B$19,0))*1000,0)</f>
        <v>0</v>
      </c>
      <c r="T84" s="5">
        <f>IFERROR(INDEX('[5]Table 35'!T$14:T$19,MATCH(CAN!$B97,'[5]Table 35'!$B$14:$B$19,0))*1000,0)</f>
        <v>0</v>
      </c>
      <c r="U84" s="5">
        <f>IFERROR(INDEX('[5]Table 35'!U$14:U$19,MATCH(CAN!$B97,'[5]Table 35'!$B$14:$B$19,0))*1000,0)</f>
        <v>0</v>
      </c>
      <c r="V84" s="5">
        <f>IFERROR(INDEX('[5]Table 35'!V$14:V$19,MATCH(CAN!$B97,'[5]Table 35'!$B$14:$B$19,0))*1000,0)</f>
        <v>0</v>
      </c>
      <c r="W84" s="5">
        <f>IFERROR(INDEX('[5]Table 35'!W$14:W$19,MATCH(CAN!$B97,'[5]Table 35'!$B$14:$B$19,0))*1000,0)</f>
        <v>0</v>
      </c>
      <c r="Z84" s="23" t="s">
        <v>32</v>
      </c>
    </row>
    <row r="85" spans="2:26" outlineLevel="1" x14ac:dyDescent="0.25">
      <c r="B85" s="4" t="s">
        <v>27</v>
      </c>
      <c r="C85" s="5">
        <f>IFERROR(INDEX('[5]Table 35'!C$14:C$19,MATCH(CAN!$B98,'[5]Table 35'!$B$14:$B$19,0))*1000,0)</f>
        <v>0</v>
      </c>
      <c r="D85" s="5">
        <f>IFERROR(INDEX('[5]Table 35'!D$14:D$19,MATCH(CAN!$B98,'[5]Table 35'!$B$14:$B$19,0))*1000,0)</f>
        <v>0</v>
      </c>
      <c r="E85" s="5">
        <f>IFERROR(INDEX('[5]Table 35'!E$14:E$19,MATCH(CAN!$B98,'[5]Table 35'!$B$14:$B$19,0))*1000,0)</f>
        <v>0</v>
      </c>
      <c r="F85" s="5">
        <f>IFERROR(INDEX('[5]Table 35'!F$14:F$19,MATCH(CAN!$B98,'[5]Table 35'!$B$14:$B$19,0))*1000,0)</f>
        <v>0</v>
      </c>
      <c r="G85" s="5">
        <f>IFERROR(INDEX('[5]Table 35'!G$14:G$19,MATCH(CAN!$B98,'[5]Table 35'!$B$14:$B$19,0))*1000,0)</f>
        <v>0</v>
      </c>
      <c r="H85" s="5">
        <f>IFERROR(INDEX('[5]Table 35'!H$14:H$19,MATCH(CAN!$B98,'[5]Table 35'!$B$14:$B$19,0))*1000,0)</f>
        <v>0</v>
      </c>
      <c r="I85" s="5">
        <f>IFERROR(INDEX('[5]Table 35'!I$14:I$19,MATCH(CAN!$B98,'[5]Table 35'!$B$14:$B$19,0))*1000,0)</f>
        <v>0</v>
      </c>
      <c r="J85" s="5">
        <f>IFERROR(INDEX('[5]Table 35'!J$14:J$19,MATCH(CAN!$B98,'[5]Table 35'!$B$14:$B$19,0))*1000,0)</f>
        <v>0</v>
      </c>
      <c r="K85" s="5">
        <f>IFERROR(INDEX('[5]Table 35'!K$14:K$19,MATCH(CAN!$B98,'[5]Table 35'!$B$14:$B$19,0))*1000,0)</f>
        <v>0</v>
      </c>
      <c r="L85" s="5">
        <f>IFERROR(INDEX('[5]Table 35'!L$14:L$19,MATCH(CAN!$B98,'[5]Table 35'!$B$14:$B$19,0))*1000,0)</f>
        <v>0</v>
      </c>
      <c r="M85" s="5">
        <f>IFERROR(INDEX('[5]Table 35'!M$14:M$19,MATCH(CAN!$B98,'[5]Table 35'!$B$14:$B$19,0))*1000,0)</f>
        <v>0</v>
      </c>
      <c r="N85" s="5">
        <f>IFERROR(INDEX('[5]Table 35'!N$14:N$19,MATCH(CAN!$B98,'[5]Table 35'!$B$14:$B$19,0))*1000,0)</f>
        <v>0</v>
      </c>
      <c r="O85" s="5">
        <f>IFERROR(INDEX('[5]Table 35'!O$14:O$19,MATCH(CAN!$B98,'[5]Table 35'!$B$14:$B$19,0))*1000,0)</f>
        <v>0</v>
      </c>
      <c r="P85" s="5">
        <f>IFERROR(INDEX('[5]Table 35'!P$14:P$19,MATCH(CAN!$B98,'[5]Table 35'!$B$14:$B$19,0))*1000,0)</f>
        <v>0</v>
      </c>
      <c r="Q85" s="5">
        <f>IFERROR(INDEX('[5]Table 35'!Q$14:Q$19,MATCH(CAN!$B98,'[5]Table 35'!$B$14:$B$19,0))*1000,0)</f>
        <v>0</v>
      </c>
      <c r="R85" s="5">
        <f>IFERROR(INDEX('[5]Table 35'!R$14:R$19,MATCH(CAN!$B98,'[5]Table 35'!$B$14:$B$19,0))*1000,0)</f>
        <v>0</v>
      </c>
      <c r="S85" s="5">
        <f>IFERROR(INDEX('[5]Table 35'!S$14:S$19,MATCH(CAN!$B98,'[5]Table 35'!$B$14:$B$19,0))*1000,0)</f>
        <v>0</v>
      </c>
      <c r="T85" s="5">
        <f>IFERROR(INDEX('[5]Table 35'!T$14:T$19,MATCH(CAN!$B98,'[5]Table 35'!$B$14:$B$19,0))*1000,0)</f>
        <v>0</v>
      </c>
      <c r="U85" s="5">
        <f>IFERROR(INDEX('[5]Table 35'!U$14:U$19,MATCH(CAN!$B98,'[5]Table 35'!$B$14:$B$19,0))*1000,0)</f>
        <v>0</v>
      </c>
      <c r="V85" s="5">
        <f>IFERROR(INDEX('[5]Table 35'!V$14:V$19,MATCH(CAN!$B98,'[5]Table 35'!$B$14:$B$19,0))*1000,0)</f>
        <v>0</v>
      </c>
      <c r="W85" s="5">
        <f>IFERROR(INDEX('[5]Table 35'!W$14:W$19,MATCH(CAN!$B98,'[5]Table 35'!$B$14:$B$19,0))*1000,0)</f>
        <v>0</v>
      </c>
      <c r="Z85" s="23" t="s">
        <v>32</v>
      </c>
    </row>
    <row r="86" spans="2:26" outlineLevel="1" x14ac:dyDescent="0.25">
      <c r="B86" s="4" t="s">
        <v>28</v>
      </c>
      <c r="C86" s="5">
        <f>IFERROR(INDEX('[5]Table 35'!C$14:C$19,MATCH(CAN!$B99,'[5]Table 35'!$B$14:$B$19,0))*1000,0)</f>
        <v>0.73599999999999999</v>
      </c>
      <c r="D86" s="5">
        <f>IFERROR(INDEX('[5]Table 35'!D$14:D$19,MATCH(CAN!$B99,'[5]Table 35'!$B$14:$B$19,0))*1000,0)</f>
        <v>1.2</v>
      </c>
      <c r="E86" s="5">
        <f>IFERROR(INDEX('[5]Table 35'!E$14:E$19,MATCH(CAN!$B99,'[5]Table 35'!$B$14:$B$19,0))*1000,0)</f>
        <v>1.1890000000000001</v>
      </c>
      <c r="F86" s="5">
        <f>IFERROR(INDEX('[5]Table 35'!F$14:F$19,MATCH(CAN!$B99,'[5]Table 35'!$B$14:$B$19,0))*1000,0)</f>
        <v>1.224</v>
      </c>
      <c r="G86" s="5">
        <f>IFERROR(INDEX('[5]Table 35'!G$14:G$19,MATCH(CAN!$B99,'[5]Table 35'!$B$14:$B$19,0))*1000,0)</f>
        <v>1.2769999999999999</v>
      </c>
      <c r="H86" s="5">
        <f>IFERROR(INDEX('[5]Table 35'!H$14:H$19,MATCH(CAN!$B99,'[5]Table 35'!$B$14:$B$19,0))*1000,0)</f>
        <v>1.3940000000000001</v>
      </c>
      <c r="I86" s="5">
        <f>IFERROR(INDEX('[5]Table 35'!I$14:I$19,MATCH(CAN!$B99,'[5]Table 35'!$B$14:$B$19,0))*1000,0)</f>
        <v>1.5590000000000002</v>
      </c>
      <c r="J86" s="5">
        <f>IFERROR(INDEX('[5]Table 35'!J$14:J$19,MATCH(CAN!$B99,'[5]Table 35'!$B$14:$B$19,0))*1000,0)</f>
        <v>1.423</v>
      </c>
      <c r="K86" s="5">
        <f>IFERROR(INDEX('[5]Table 35'!K$14:K$19,MATCH(CAN!$B99,'[5]Table 35'!$B$14:$B$19,0))*1000,0)</f>
        <v>1.4430000000000001</v>
      </c>
      <c r="L86" s="5">
        <f>IFERROR(INDEX('[5]Table 35'!L$14:L$19,MATCH(CAN!$B99,'[5]Table 35'!$B$14:$B$19,0))*1000,0)</f>
        <v>1.2270000000000001</v>
      </c>
      <c r="M86" s="5">
        <f>IFERROR(INDEX('[5]Table 35'!M$14:M$19,MATCH(CAN!$B99,'[5]Table 35'!$B$14:$B$19,0))*1000,0)</f>
        <v>1.4279999999999999</v>
      </c>
      <c r="N86" s="5">
        <f>IFERROR(INDEX('[5]Table 35'!N$14:N$19,MATCH(CAN!$B99,'[5]Table 35'!$B$14:$B$19,0))*1000,0)</f>
        <v>0</v>
      </c>
      <c r="O86" s="5">
        <f>IFERROR(INDEX('[5]Table 35'!O$14:O$19,MATCH(CAN!$B99,'[5]Table 35'!$B$14:$B$19,0))*1000,0)</f>
        <v>0</v>
      </c>
      <c r="P86" s="5">
        <f>IFERROR(INDEX('[5]Table 35'!P$14:P$19,MATCH(CAN!$B99,'[5]Table 35'!$B$14:$B$19,0))*1000,0)</f>
        <v>0</v>
      </c>
      <c r="Q86" s="5">
        <f>IFERROR(INDEX('[5]Table 35'!Q$14:Q$19,MATCH(CAN!$B99,'[5]Table 35'!$B$14:$B$19,0))*1000,0)</f>
        <v>0</v>
      </c>
      <c r="R86" s="5">
        <f>IFERROR(INDEX('[5]Table 35'!R$14:R$19,MATCH(CAN!$B99,'[5]Table 35'!$B$14:$B$19,0))*1000,0)</f>
        <v>0</v>
      </c>
      <c r="S86" s="5">
        <f>IFERROR(INDEX('[5]Table 35'!S$14:S$19,MATCH(CAN!$B99,'[5]Table 35'!$B$14:$B$19,0))*1000,0)</f>
        <v>0</v>
      </c>
      <c r="T86" s="5">
        <f>IFERROR(INDEX('[5]Table 35'!T$14:T$19,MATCH(CAN!$B99,'[5]Table 35'!$B$14:$B$19,0))*1000,0)</f>
        <v>0</v>
      </c>
      <c r="U86" s="5">
        <f>IFERROR(INDEX('[5]Table 35'!U$14:U$19,MATCH(CAN!$B99,'[5]Table 35'!$B$14:$B$19,0))*1000,0)</f>
        <v>0</v>
      </c>
      <c r="V86" s="5">
        <f>IFERROR(INDEX('[5]Table 35'!V$14:V$19,MATCH(CAN!$B99,'[5]Table 35'!$B$14:$B$19,0))*1000,0)</f>
        <v>0</v>
      </c>
      <c r="W86" s="5">
        <f>IFERROR(INDEX('[5]Table 35'!W$14:W$19,MATCH(CAN!$B99,'[5]Table 35'!$B$14:$B$19,0))*1000,0)</f>
        <v>0</v>
      </c>
      <c r="Z86" s="23" t="s">
        <v>32</v>
      </c>
    </row>
    <row r="87" spans="2:26" outlineLevel="1" x14ac:dyDescent="0.25">
      <c r="B87" s="4" t="s">
        <v>22</v>
      </c>
      <c r="C87" s="5">
        <f>IFERROR(INDEX('[5]Table 35'!C$14:C$19,MATCH(CAN!$B100,'[5]Table 35'!$B$14:$B$19,0))*1000,0)</f>
        <v>0</v>
      </c>
      <c r="D87" s="5">
        <f>IFERROR(INDEX('[5]Table 35'!D$14:D$19,MATCH(CAN!$B100,'[5]Table 35'!$B$14:$B$19,0))*1000,0)</f>
        <v>0</v>
      </c>
      <c r="E87" s="5">
        <f>IFERROR(INDEX('[5]Table 35'!E$14:E$19,MATCH(CAN!$B100,'[5]Table 35'!$B$14:$B$19,0))*1000,0)</f>
        <v>0</v>
      </c>
      <c r="F87" s="5">
        <f>IFERROR(INDEX('[5]Table 35'!F$14:F$19,MATCH(CAN!$B100,'[5]Table 35'!$B$14:$B$19,0))*1000,0)</f>
        <v>0</v>
      </c>
      <c r="G87" s="5">
        <f>IFERROR(INDEX('[5]Table 35'!G$14:G$19,MATCH(CAN!$B100,'[5]Table 35'!$B$14:$B$19,0))*1000,0)</f>
        <v>0</v>
      </c>
      <c r="H87" s="5">
        <f>IFERROR(INDEX('[5]Table 35'!H$14:H$19,MATCH(CAN!$B100,'[5]Table 35'!$B$14:$B$19,0))*1000,0)</f>
        <v>0</v>
      </c>
      <c r="I87" s="5">
        <f>IFERROR(INDEX('[5]Table 35'!I$14:I$19,MATCH(CAN!$B100,'[5]Table 35'!$B$14:$B$19,0))*1000,0)</f>
        <v>0</v>
      </c>
      <c r="J87" s="5">
        <f>IFERROR(INDEX('[5]Table 35'!J$14:J$19,MATCH(CAN!$B100,'[5]Table 35'!$B$14:$B$19,0))*1000,0)</f>
        <v>0</v>
      </c>
      <c r="K87" s="5">
        <f>IFERROR(INDEX('[5]Table 35'!K$14:K$19,MATCH(CAN!$B100,'[5]Table 35'!$B$14:$B$19,0))*1000,0)</f>
        <v>0</v>
      </c>
      <c r="L87" s="5">
        <f>IFERROR(INDEX('[5]Table 35'!L$14:L$19,MATCH(CAN!$B100,'[5]Table 35'!$B$14:$B$19,0))*1000,0)</f>
        <v>0</v>
      </c>
      <c r="M87" s="5">
        <f>IFERROR(INDEX('[5]Table 35'!M$14:M$19,MATCH(CAN!$B100,'[5]Table 35'!$B$14:$B$19,0))*1000,0)</f>
        <v>0</v>
      </c>
      <c r="N87" s="5">
        <f>IFERROR(INDEX('[5]Table 35'!N$14:N$19,MATCH(CAN!$B100,'[5]Table 35'!$B$14:$B$19,0))*1000,0)</f>
        <v>0</v>
      </c>
      <c r="O87" s="5">
        <f>IFERROR(INDEX('[5]Table 35'!O$14:O$19,MATCH(CAN!$B100,'[5]Table 35'!$B$14:$B$19,0))*1000,0)</f>
        <v>0</v>
      </c>
      <c r="P87" s="5">
        <f>IFERROR(INDEX('[5]Table 35'!P$14:P$19,MATCH(CAN!$B100,'[5]Table 35'!$B$14:$B$19,0))*1000,0)</f>
        <v>0</v>
      </c>
      <c r="Q87" s="5">
        <f>IFERROR(INDEX('[5]Table 35'!Q$14:Q$19,MATCH(CAN!$B100,'[5]Table 35'!$B$14:$B$19,0))*1000,0)</f>
        <v>0</v>
      </c>
      <c r="R87" s="5">
        <f>IFERROR(INDEX('[5]Table 35'!R$14:R$19,MATCH(CAN!$B100,'[5]Table 35'!$B$14:$B$19,0))*1000,0)</f>
        <v>0</v>
      </c>
      <c r="S87" s="5">
        <f>IFERROR(INDEX('[5]Table 35'!S$14:S$19,MATCH(CAN!$B100,'[5]Table 35'!$B$14:$B$19,0))*1000,0)</f>
        <v>0</v>
      </c>
      <c r="T87" s="5">
        <f>IFERROR(INDEX('[5]Table 35'!T$14:T$19,MATCH(CAN!$B100,'[5]Table 35'!$B$14:$B$19,0))*1000,0)</f>
        <v>0</v>
      </c>
      <c r="U87" s="5">
        <f>IFERROR(INDEX('[5]Table 35'!U$14:U$19,MATCH(CAN!$B100,'[5]Table 35'!$B$14:$B$19,0))*1000,0)</f>
        <v>0</v>
      </c>
      <c r="V87" s="5">
        <f>IFERROR(INDEX('[5]Table 35'!V$14:V$19,MATCH(CAN!$B100,'[5]Table 35'!$B$14:$B$19,0))*1000,0)</f>
        <v>0</v>
      </c>
      <c r="W87" s="5">
        <f>IFERROR(INDEX('[5]Table 35'!W$14:W$19,MATCH(CAN!$B100,'[5]Table 35'!$B$14:$B$19,0))*1000,0)</f>
        <v>0</v>
      </c>
      <c r="Z87" s="23" t="s">
        <v>32</v>
      </c>
    </row>
    <row r="88" spans="2:26" outlineLevel="1" x14ac:dyDescent="0.25">
      <c r="B88" s="4" t="s">
        <v>1</v>
      </c>
      <c r="C88" s="5">
        <f>IFERROR(INDEX('[5]Table 35'!C$14:C$19,MATCH(CAN!$B101,'[5]Table 35'!$B$14:$B$19,0))*1000,0)</f>
        <v>315.76500000000004</v>
      </c>
      <c r="D88" s="5">
        <f>IFERROR(INDEX('[5]Table 35'!D$14:D$19,MATCH(CAN!$B101,'[5]Table 35'!$B$14:$B$19,0))*1000,0)</f>
        <v>253.65600000000001</v>
      </c>
      <c r="E88" s="5">
        <f>IFERROR(INDEX('[5]Table 35'!E$14:E$19,MATCH(CAN!$B101,'[5]Table 35'!$B$14:$B$19,0))*1000,0)</f>
        <v>151.81200000000001</v>
      </c>
      <c r="F88" s="5">
        <f>IFERROR(INDEX('[5]Table 35'!F$14:F$19,MATCH(CAN!$B101,'[5]Table 35'!$B$14:$B$19,0))*1000,0)</f>
        <v>166.36500000000001</v>
      </c>
      <c r="G88" s="5">
        <f>IFERROR(INDEX('[5]Table 35'!G$14:G$19,MATCH(CAN!$B101,'[5]Table 35'!$B$14:$B$19,0))*1000,0)</f>
        <v>148.63299999999998</v>
      </c>
      <c r="H88" s="5">
        <f>IFERROR(INDEX('[5]Table 35'!H$14:H$19,MATCH(CAN!$B101,'[5]Table 35'!$B$14:$B$19,0))*1000,0)</f>
        <v>61.167999999999999</v>
      </c>
      <c r="I88" s="5">
        <f>IFERROR(INDEX('[5]Table 35'!I$14:I$19,MATCH(CAN!$B101,'[5]Table 35'!$B$14:$B$19,0))*1000,0)</f>
        <v>111.611</v>
      </c>
      <c r="J88" s="5">
        <f>IFERROR(INDEX('[5]Table 35'!J$14:J$19,MATCH(CAN!$B101,'[5]Table 35'!$B$14:$B$19,0))*1000,0)</f>
        <v>132.07</v>
      </c>
      <c r="K88" s="5">
        <f>IFERROR(INDEX('[5]Table 35'!K$14:K$19,MATCH(CAN!$B101,'[5]Table 35'!$B$14:$B$19,0))*1000,0)</f>
        <v>149.62100000000001</v>
      </c>
      <c r="L88" s="5">
        <f>IFERROR(INDEX('[5]Table 35'!L$14:L$19,MATCH(CAN!$B101,'[5]Table 35'!$B$14:$B$19,0))*1000,0)</f>
        <v>113.785</v>
      </c>
      <c r="M88" s="5">
        <f>IFERROR(INDEX('[5]Table 35'!M$14:M$19,MATCH(CAN!$B101,'[5]Table 35'!$B$14:$B$19,0))*1000,0)</f>
        <v>80.525000000000006</v>
      </c>
      <c r="N88" s="5">
        <f>IFERROR(INDEX('[5]Table 35'!N$14:N$19,MATCH(CAN!$B101,'[5]Table 35'!$B$14:$B$19,0))*1000,0)</f>
        <v>80.56</v>
      </c>
      <c r="O88" s="5">
        <f>IFERROR(INDEX('[5]Table 35'!O$14:O$19,MATCH(CAN!$B101,'[5]Table 35'!$B$14:$B$19,0))*1000,0)</f>
        <v>97.67</v>
      </c>
      <c r="P88" s="5">
        <f>IFERROR(INDEX('[5]Table 35'!P$14:P$19,MATCH(CAN!$B101,'[5]Table 35'!$B$14:$B$19,0))*1000,0)</f>
        <v>113.568</v>
      </c>
      <c r="Q88" s="5">
        <f>IFERROR(INDEX('[5]Table 35'!Q$14:Q$19,MATCH(CAN!$B101,'[5]Table 35'!$B$14:$B$19,0))*1000,0)</f>
        <v>89.866</v>
      </c>
      <c r="R88" s="5">
        <f>IFERROR(INDEX('[5]Table 35'!R$14:R$19,MATCH(CAN!$B101,'[5]Table 35'!$B$14:$B$19,0))*1000,0)</f>
        <v>81.484999999999999</v>
      </c>
      <c r="S88" s="5">
        <f>IFERROR(INDEX('[5]Table 35'!S$14:S$19,MATCH(CAN!$B101,'[5]Table 35'!$B$14:$B$19,0))*1000,0)</f>
        <v>62.76</v>
      </c>
      <c r="T88" s="5">
        <f>IFERROR(INDEX('[5]Table 35'!T$14:T$19,MATCH(CAN!$B101,'[5]Table 35'!$B$14:$B$19,0))*1000,0)</f>
        <v>105.10799999999999</v>
      </c>
      <c r="U88" s="5">
        <f>IFERROR(INDEX('[5]Table 35'!U$14:U$19,MATCH(CAN!$B101,'[5]Table 35'!$B$14:$B$19,0))*1000,0)</f>
        <v>131.67499999999998</v>
      </c>
      <c r="V88" s="5">
        <f>IFERROR(INDEX('[5]Table 35'!V$14:V$19,MATCH(CAN!$B101,'[5]Table 35'!$B$14:$B$19,0))*1000,0)</f>
        <v>135.62899999999999</v>
      </c>
      <c r="W88" s="5">
        <f>IFERROR(INDEX('[5]Table 35'!W$14:W$19,MATCH(CAN!$B101,'[5]Table 35'!$B$14:$B$19,0))*1000,0)</f>
        <v>148.566</v>
      </c>
      <c r="Z88" s="23" t="s">
        <v>32</v>
      </c>
    </row>
    <row r="89" spans="2:26" outlineLevel="1" x14ac:dyDescent="0.25">
      <c r="B89" s="16" t="s">
        <v>13</v>
      </c>
      <c r="C89" s="21">
        <f t="shared" ref="C89:W89" si="31">SUM(C79:C88)</f>
        <v>5006.3980000000001</v>
      </c>
      <c r="D89" s="21">
        <f t="shared" si="31"/>
        <v>4822.7369999999992</v>
      </c>
      <c r="E89" s="21">
        <f t="shared" si="31"/>
        <v>5067.6360000000004</v>
      </c>
      <c r="F89" s="21">
        <f t="shared" si="31"/>
        <v>5284.027</v>
      </c>
      <c r="G89" s="21">
        <f t="shared" si="31"/>
        <v>5477.4160000000002</v>
      </c>
      <c r="H89" s="21">
        <f t="shared" si="31"/>
        <v>5170.3709999999992</v>
      </c>
      <c r="I89" s="21">
        <f t="shared" si="31"/>
        <v>5596.3600000000006</v>
      </c>
      <c r="J89" s="21">
        <f t="shared" si="31"/>
        <v>5694.021999999999</v>
      </c>
      <c r="K89" s="21">
        <f t="shared" si="31"/>
        <v>5449.884</v>
      </c>
      <c r="L89" s="21">
        <f t="shared" si="31"/>
        <v>5656.8689999999997</v>
      </c>
      <c r="M89" s="21">
        <f t="shared" si="31"/>
        <v>6385.7030000000004</v>
      </c>
      <c r="N89" s="21">
        <f t="shared" si="31"/>
        <v>6214.5570000000007</v>
      </c>
      <c r="O89" s="21">
        <f t="shared" si="31"/>
        <v>7934.0079999999998</v>
      </c>
      <c r="P89" s="21">
        <f t="shared" si="31"/>
        <v>8253.6010000000006</v>
      </c>
      <c r="Q89" s="21">
        <f t="shared" si="31"/>
        <v>8456.7530000000006</v>
      </c>
      <c r="R89" s="21">
        <f t="shared" si="31"/>
        <v>8295.3359999999993</v>
      </c>
      <c r="S89" s="21">
        <f t="shared" si="31"/>
        <v>8717.7919999999995</v>
      </c>
      <c r="T89" s="21">
        <f t="shared" si="31"/>
        <v>8803.9540000000015</v>
      </c>
      <c r="U89" s="21">
        <f t="shared" si="31"/>
        <v>9861.4129999999986</v>
      </c>
      <c r="V89" s="21">
        <f t="shared" si="31"/>
        <v>10013.590000000002</v>
      </c>
      <c r="W89" s="21">
        <f t="shared" si="31"/>
        <v>9193.4170000000013</v>
      </c>
    </row>
    <row r="90" spans="2:26" outlineLevel="1" x14ac:dyDescent="0.25">
      <c r="B90" s="29" t="s">
        <v>46</v>
      </c>
      <c r="C90" s="28">
        <f>IFERROR(C89/C71/1000,0)</f>
        <v>9.8260645053056418E-3</v>
      </c>
      <c r="D90" s="28">
        <f t="shared" ref="D90:W90" si="32">IFERROR(D89/D71/1000,0)</f>
        <v>9.6961920254817549E-3</v>
      </c>
      <c r="E90" s="28">
        <f t="shared" si="32"/>
        <v>9.5872584317800939E-3</v>
      </c>
      <c r="F90" s="28">
        <f t="shared" si="32"/>
        <v>9.5456475819830702E-3</v>
      </c>
      <c r="G90" s="28">
        <f t="shared" si="32"/>
        <v>9.4802496816397859E-3</v>
      </c>
      <c r="H90" s="28">
        <f t="shared" si="32"/>
        <v>9.3082224533479318E-3</v>
      </c>
      <c r="I90" s="28">
        <f t="shared" si="32"/>
        <v>9.2096749574928291E-3</v>
      </c>
      <c r="J90" s="28">
        <f t="shared" si="32"/>
        <v>9.072473926156675E-3</v>
      </c>
      <c r="K90" s="28">
        <f t="shared" si="32"/>
        <v>9.0079045550373951E-3</v>
      </c>
      <c r="L90" s="28">
        <f t="shared" si="32"/>
        <v>8.9044436392200811E-3</v>
      </c>
      <c r="M90" s="28">
        <f t="shared" si="32"/>
        <v>8.8202230743297215E-3</v>
      </c>
      <c r="N90" s="28">
        <f t="shared" si="32"/>
        <v>8.6275848145146387E-3</v>
      </c>
      <c r="O90" s="28">
        <f t="shared" si="32"/>
        <v>8.5514806261840527E-3</v>
      </c>
      <c r="P90" s="28">
        <f t="shared" si="32"/>
        <v>8.4557278718616052E-3</v>
      </c>
      <c r="Q90" s="28">
        <f t="shared" si="32"/>
        <v>8.3702748556745126E-3</v>
      </c>
      <c r="R90" s="28">
        <f t="shared" si="32"/>
        <v>8.275599497337657E-3</v>
      </c>
      <c r="S90" s="28">
        <f t="shared" si="32"/>
        <v>8.1715748403418231E-3</v>
      </c>
      <c r="T90" s="28">
        <f t="shared" si="32"/>
        <v>8.0814225926756321E-3</v>
      </c>
      <c r="U90" s="28">
        <f t="shared" si="32"/>
        <v>7.9934853844333669E-3</v>
      </c>
      <c r="V90" s="28">
        <f t="shared" si="32"/>
        <v>7.9265285798156195E-3</v>
      </c>
      <c r="W90" s="28">
        <f t="shared" si="32"/>
        <v>7.8715027130704454E-3</v>
      </c>
    </row>
    <row r="91" spans="2:26" outlineLevel="1" x14ac:dyDescent="0.25"/>
    <row r="92" spans="2:26" outlineLevel="1" x14ac:dyDescent="0.25">
      <c r="B92" s="4" t="s">
        <v>23</v>
      </c>
      <c r="C92" s="12">
        <f t="shared" ref="C92:W92" si="33">IFERROR(C79/C89,0)</f>
        <v>0</v>
      </c>
      <c r="D92" s="12">
        <f t="shared" si="33"/>
        <v>0</v>
      </c>
      <c r="E92" s="12">
        <f t="shared" si="33"/>
        <v>0</v>
      </c>
      <c r="F92" s="12">
        <f t="shared" si="33"/>
        <v>0</v>
      </c>
      <c r="G92" s="12">
        <f t="shared" si="33"/>
        <v>0</v>
      </c>
      <c r="H92" s="12">
        <f t="shared" si="33"/>
        <v>0</v>
      </c>
      <c r="I92" s="12">
        <f t="shared" si="33"/>
        <v>0</v>
      </c>
      <c r="J92" s="12">
        <f t="shared" si="33"/>
        <v>0</v>
      </c>
      <c r="K92" s="12">
        <f t="shared" si="33"/>
        <v>0</v>
      </c>
      <c r="L92" s="12">
        <f t="shared" si="33"/>
        <v>0</v>
      </c>
      <c r="M92" s="12">
        <f t="shared" si="33"/>
        <v>0</v>
      </c>
      <c r="N92" s="12">
        <f t="shared" si="33"/>
        <v>0</v>
      </c>
      <c r="O92" s="12">
        <f t="shared" si="33"/>
        <v>0</v>
      </c>
      <c r="P92" s="12">
        <f t="shared" si="33"/>
        <v>0</v>
      </c>
      <c r="Q92" s="12">
        <f t="shared" si="33"/>
        <v>0</v>
      </c>
      <c r="R92" s="12">
        <f t="shared" si="33"/>
        <v>0</v>
      </c>
      <c r="S92" s="12">
        <f t="shared" si="33"/>
        <v>0</v>
      </c>
      <c r="T92" s="12">
        <f t="shared" si="33"/>
        <v>0</v>
      </c>
      <c r="U92" s="12">
        <f t="shared" si="33"/>
        <v>0</v>
      </c>
      <c r="V92" s="12">
        <f t="shared" si="33"/>
        <v>0</v>
      </c>
      <c r="W92" s="12">
        <f t="shared" si="33"/>
        <v>0</v>
      </c>
    </row>
    <row r="93" spans="2:26" outlineLevel="1" x14ac:dyDescent="0.25">
      <c r="B93" s="4" t="s">
        <v>24</v>
      </c>
      <c r="C93" s="12">
        <f t="shared" ref="C93:W93" si="34">IFERROR(C80/C89,0)</f>
        <v>0</v>
      </c>
      <c r="D93" s="12">
        <f t="shared" si="34"/>
        <v>0</v>
      </c>
      <c r="E93" s="12">
        <f t="shared" si="34"/>
        <v>0</v>
      </c>
      <c r="F93" s="12">
        <f t="shared" si="34"/>
        <v>0</v>
      </c>
      <c r="G93" s="12">
        <f t="shared" si="34"/>
        <v>0</v>
      </c>
      <c r="H93" s="12">
        <f t="shared" si="34"/>
        <v>0</v>
      </c>
      <c r="I93" s="12">
        <f t="shared" si="34"/>
        <v>0</v>
      </c>
      <c r="J93" s="12">
        <f t="shared" si="34"/>
        <v>0</v>
      </c>
      <c r="K93" s="12">
        <f t="shared" si="34"/>
        <v>0</v>
      </c>
      <c r="L93" s="12">
        <f t="shared" si="34"/>
        <v>0</v>
      </c>
      <c r="M93" s="12">
        <f t="shared" si="34"/>
        <v>0</v>
      </c>
      <c r="N93" s="12">
        <f t="shared" si="34"/>
        <v>0</v>
      </c>
      <c r="O93" s="12">
        <f t="shared" si="34"/>
        <v>0</v>
      </c>
      <c r="P93" s="12">
        <f t="shared" si="34"/>
        <v>0</v>
      </c>
      <c r="Q93" s="12">
        <f t="shared" si="34"/>
        <v>0</v>
      </c>
      <c r="R93" s="12">
        <f t="shared" si="34"/>
        <v>0</v>
      </c>
      <c r="S93" s="12">
        <f t="shared" si="34"/>
        <v>0</v>
      </c>
      <c r="T93" s="12">
        <f t="shared" si="34"/>
        <v>0</v>
      </c>
      <c r="U93" s="12">
        <f t="shared" si="34"/>
        <v>0</v>
      </c>
      <c r="V93" s="12">
        <f t="shared" si="34"/>
        <v>0</v>
      </c>
      <c r="W93" s="12">
        <f t="shared" si="34"/>
        <v>0</v>
      </c>
    </row>
    <row r="94" spans="2:26" outlineLevel="1" x14ac:dyDescent="0.25">
      <c r="B94" s="4" t="s">
        <v>21</v>
      </c>
      <c r="C94" s="12">
        <f t="shared" ref="C94:W94" si="35">IFERROR(C81/C89,0)</f>
        <v>1.5942799593639978E-2</v>
      </c>
      <c r="D94" s="12">
        <f t="shared" si="35"/>
        <v>1.3270472762665684E-2</v>
      </c>
      <c r="E94" s="12">
        <f t="shared" si="35"/>
        <v>1.5356469959562998E-2</v>
      </c>
      <c r="F94" s="12">
        <f t="shared" si="35"/>
        <v>1.7553657466171161E-2</v>
      </c>
      <c r="G94" s="12">
        <f t="shared" si="35"/>
        <v>1.5159885610295075E-2</v>
      </c>
      <c r="H94" s="12">
        <f t="shared" si="35"/>
        <v>1.8007605256953517E-2</v>
      </c>
      <c r="I94" s="12">
        <f t="shared" si="35"/>
        <v>6.4545526020484733E-3</v>
      </c>
      <c r="J94" s="12">
        <f t="shared" si="35"/>
        <v>6.7282845061013121E-3</v>
      </c>
      <c r="K94" s="12">
        <f t="shared" si="35"/>
        <v>7.706769538581004E-3</v>
      </c>
      <c r="L94" s="12">
        <f t="shared" si="35"/>
        <v>7.4544770260721966E-3</v>
      </c>
      <c r="M94" s="12">
        <f t="shared" si="35"/>
        <v>5.622716872363152E-3</v>
      </c>
      <c r="N94" s="12">
        <f t="shared" si="35"/>
        <v>4.8941541609482378E-3</v>
      </c>
      <c r="O94" s="12">
        <f t="shared" si="35"/>
        <v>3.799466801646785E-3</v>
      </c>
      <c r="P94" s="12">
        <f t="shared" si="35"/>
        <v>2.6884023107005051E-3</v>
      </c>
      <c r="Q94" s="12">
        <f t="shared" si="35"/>
        <v>2.5935486113878455E-3</v>
      </c>
      <c r="R94" s="12">
        <f t="shared" si="35"/>
        <v>2.4248565700051212E-3</v>
      </c>
      <c r="S94" s="12">
        <f t="shared" si="35"/>
        <v>2.8040357007829506E-3</v>
      </c>
      <c r="T94" s="12">
        <f t="shared" si="35"/>
        <v>3.010465524922097E-3</v>
      </c>
      <c r="U94" s="12">
        <f t="shared" si="35"/>
        <v>2.8149110071751383E-3</v>
      </c>
      <c r="V94" s="12">
        <f t="shared" si="35"/>
        <v>2.7276930651244954E-3</v>
      </c>
      <c r="W94" s="12">
        <f t="shared" si="35"/>
        <v>3.126911354069983E-3</v>
      </c>
    </row>
    <row r="95" spans="2:26" outlineLevel="1" x14ac:dyDescent="0.25">
      <c r="B95" s="4" t="s">
        <v>26</v>
      </c>
      <c r="C95" s="12">
        <f t="shared" ref="C95:W95" si="36">IFERROR(C82/C89,0)</f>
        <v>0</v>
      </c>
      <c r="D95" s="12">
        <f t="shared" si="36"/>
        <v>0</v>
      </c>
      <c r="E95" s="12">
        <f t="shared" si="36"/>
        <v>0</v>
      </c>
      <c r="F95" s="12">
        <f t="shared" si="36"/>
        <v>0</v>
      </c>
      <c r="G95" s="12">
        <f t="shared" si="36"/>
        <v>0</v>
      </c>
      <c r="H95" s="12">
        <f t="shared" si="36"/>
        <v>0</v>
      </c>
      <c r="I95" s="12">
        <f t="shared" si="36"/>
        <v>0</v>
      </c>
      <c r="J95" s="12">
        <f t="shared" si="36"/>
        <v>0</v>
      </c>
      <c r="K95" s="12">
        <f t="shared" si="36"/>
        <v>0</v>
      </c>
      <c r="L95" s="12">
        <f t="shared" si="36"/>
        <v>0</v>
      </c>
      <c r="M95" s="12">
        <f t="shared" si="36"/>
        <v>0</v>
      </c>
      <c r="N95" s="12">
        <f t="shared" si="36"/>
        <v>0</v>
      </c>
      <c r="O95" s="12">
        <f t="shared" si="36"/>
        <v>0</v>
      </c>
      <c r="P95" s="12">
        <f t="shared" si="36"/>
        <v>0</v>
      </c>
      <c r="Q95" s="12">
        <f t="shared" si="36"/>
        <v>0</v>
      </c>
      <c r="R95" s="12">
        <f t="shared" si="36"/>
        <v>0</v>
      </c>
      <c r="S95" s="12">
        <f t="shared" si="36"/>
        <v>0</v>
      </c>
      <c r="T95" s="12">
        <f t="shared" si="36"/>
        <v>0</v>
      </c>
      <c r="U95" s="12">
        <f t="shared" si="36"/>
        <v>0</v>
      </c>
      <c r="V95" s="12">
        <f t="shared" si="36"/>
        <v>0</v>
      </c>
      <c r="W95" s="12">
        <f t="shared" si="36"/>
        <v>0</v>
      </c>
    </row>
    <row r="96" spans="2:26" outlineLevel="1" x14ac:dyDescent="0.25">
      <c r="B96" s="4" t="s">
        <v>25</v>
      </c>
      <c r="C96" s="12">
        <f t="shared" ref="C96:W96" si="37">IFERROR(C83/C89,0)</f>
        <v>0.92083789582849784</v>
      </c>
      <c r="D96" s="12">
        <f t="shared" si="37"/>
        <v>0.93388484588730425</v>
      </c>
      <c r="E96" s="12">
        <f t="shared" si="37"/>
        <v>0.95445174041703074</v>
      </c>
      <c r="F96" s="12">
        <f t="shared" si="37"/>
        <v>0.9507301911969791</v>
      </c>
      <c r="G96" s="12">
        <f t="shared" si="37"/>
        <v>0.95747136971155744</v>
      </c>
      <c r="H96" s="12">
        <f t="shared" si="37"/>
        <v>0.96989229593002135</v>
      </c>
      <c r="I96" s="12">
        <f t="shared" si="37"/>
        <v>0.97332337447912565</v>
      </c>
      <c r="J96" s="12">
        <f t="shared" si="37"/>
        <v>0.96982730309085574</v>
      </c>
      <c r="K96" s="12">
        <f t="shared" si="37"/>
        <v>0.89190045145915031</v>
      </c>
      <c r="L96" s="12">
        <f t="shared" si="37"/>
        <v>0.89755675798750156</v>
      </c>
      <c r="M96" s="12">
        <f t="shared" si="37"/>
        <v>0.90929268085283643</v>
      </c>
      <c r="N96" s="12">
        <f t="shared" si="37"/>
        <v>0.90342561827013568</v>
      </c>
      <c r="O96" s="12">
        <f t="shared" si="37"/>
        <v>0.9224859616980472</v>
      </c>
      <c r="P96" s="12">
        <f t="shared" si="37"/>
        <v>0.92540880035271866</v>
      </c>
      <c r="Q96" s="12">
        <f t="shared" si="37"/>
        <v>0.92777440703305381</v>
      </c>
      <c r="R96" s="12">
        <f t="shared" si="37"/>
        <v>0.98775215374036685</v>
      </c>
      <c r="S96" s="12">
        <f t="shared" si="37"/>
        <v>0.98999689370886579</v>
      </c>
      <c r="T96" s="12">
        <f t="shared" si="37"/>
        <v>0.98505080785292598</v>
      </c>
      <c r="U96" s="12">
        <f t="shared" si="37"/>
        <v>0.98383254002240861</v>
      </c>
      <c r="V96" s="12">
        <f t="shared" si="37"/>
        <v>0.98372781390090858</v>
      </c>
      <c r="W96" s="12">
        <f t="shared" si="37"/>
        <v>0.98071304717277585</v>
      </c>
    </row>
    <row r="97" spans="1:28" outlineLevel="1" x14ac:dyDescent="0.25">
      <c r="B97" s="4" t="s">
        <v>0</v>
      </c>
      <c r="C97" s="12">
        <f t="shared" ref="C97:W97" si="38">IFERROR(C84/C89,0)</f>
        <v>0</v>
      </c>
      <c r="D97" s="12">
        <f t="shared" si="38"/>
        <v>0</v>
      </c>
      <c r="E97" s="12">
        <f t="shared" si="38"/>
        <v>0</v>
      </c>
      <c r="F97" s="12">
        <f t="shared" si="38"/>
        <v>0</v>
      </c>
      <c r="G97" s="12">
        <f t="shared" si="38"/>
        <v>0</v>
      </c>
      <c r="H97" s="12">
        <f t="shared" si="38"/>
        <v>0</v>
      </c>
      <c r="I97" s="12">
        <f t="shared" si="38"/>
        <v>0</v>
      </c>
      <c r="J97" s="12">
        <f t="shared" si="38"/>
        <v>0</v>
      </c>
      <c r="K97" s="12">
        <f t="shared" si="38"/>
        <v>7.2674023887480912E-2</v>
      </c>
      <c r="L97" s="12">
        <f t="shared" si="38"/>
        <v>7.4657376721999402E-2</v>
      </c>
      <c r="M97" s="12">
        <f t="shared" si="38"/>
        <v>7.2250776461103811E-2</v>
      </c>
      <c r="N97" s="12">
        <f t="shared" si="38"/>
        <v>7.8717115314896932E-2</v>
      </c>
      <c r="O97" s="12">
        <f t="shared" si="38"/>
        <v>6.1404273855030146E-2</v>
      </c>
      <c r="P97" s="12">
        <f t="shared" si="38"/>
        <v>5.8142985104319915E-2</v>
      </c>
      <c r="Q97" s="12">
        <f t="shared" si="38"/>
        <v>5.9005507196438156E-2</v>
      </c>
      <c r="R97" s="12">
        <f t="shared" si="38"/>
        <v>0</v>
      </c>
      <c r="S97" s="12">
        <f t="shared" si="38"/>
        <v>0</v>
      </c>
      <c r="T97" s="12">
        <f t="shared" si="38"/>
        <v>0</v>
      </c>
      <c r="U97" s="12">
        <f t="shared" si="38"/>
        <v>0</v>
      </c>
      <c r="V97" s="12">
        <f t="shared" si="38"/>
        <v>0</v>
      </c>
      <c r="W97" s="12">
        <f t="shared" si="38"/>
        <v>0</v>
      </c>
    </row>
    <row r="98" spans="1:28" outlineLevel="1" x14ac:dyDescent="0.25">
      <c r="B98" s="4" t="s">
        <v>27</v>
      </c>
      <c r="C98" s="12">
        <f t="shared" ref="C98:W98" si="39">IFERROR(C85/C89,0)</f>
        <v>0</v>
      </c>
      <c r="D98" s="12">
        <f t="shared" si="39"/>
        <v>0</v>
      </c>
      <c r="E98" s="12">
        <f t="shared" si="39"/>
        <v>0</v>
      </c>
      <c r="F98" s="12">
        <f t="shared" si="39"/>
        <v>0</v>
      </c>
      <c r="G98" s="12">
        <f t="shared" si="39"/>
        <v>0</v>
      </c>
      <c r="H98" s="12">
        <f t="shared" si="39"/>
        <v>0</v>
      </c>
      <c r="I98" s="12">
        <f t="shared" si="39"/>
        <v>0</v>
      </c>
      <c r="J98" s="12">
        <f t="shared" si="39"/>
        <v>0</v>
      </c>
      <c r="K98" s="12">
        <f t="shared" si="39"/>
        <v>0</v>
      </c>
      <c r="L98" s="12">
        <f t="shared" si="39"/>
        <v>0</v>
      </c>
      <c r="M98" s="12">
        <f t="shared" si="39"/>
        <v>0</v>
      </c>
      <c r="N98" s="12">
        <f t="shared" si="39"/>
        <v>0</v>
      </c>
      <c r="O98" s="12">
        <f t="shared" si="39"/>
        <v>0</v>
      </c>
      <c r="P98" s="12">
        <f t="shared" si="39"/>
        <v>0</v>
      </c>
      <c r="Q98" s="12">
        <f t="shared" si="39"/>
        <v>0</v>
      </c>
      <c r="R98" s="12">
        <f t="shared" si="39"/>
        <v>0</v>
      </c>
      <c r="S98" s="12">
        <f t="shared" si="39"/>
        <v>0</v>
      </c>
      <c r="T98" s="12">
        <f t="shared" si="39"/>
        <v>0</v>
      </c>
      <c r="U98" s="12">
        <f t="shared" si="39"/>
        <v>0</v>
      </c>
      <c r="V98" s="12">
        <f t="shared" si="39"/>
        <v>0</v>
      </c>
      <c r="W98" s="12">
        <f t="shared" si="39"/>
        <v>0</v>
      </c>
    </row>
    <row r="99" spans="1:28" outlineLevel="1" x14ac:dyDescent="0.25">
      <c r="B99" s="4" t="s">
        <v>28</v>
      </c>
      <c r="C99" s="12">
        <f t="shared" ref="C99:W99" si="40">IFERROR(C86/C89,0)</f>
        <v>1.4701188359375343E-4</v>
      </c>
      <c r="D99" s="12">
        <f t="shared" si="40"/>
        <v>2.4882136429998155E-4</v>
      </c>
      <c r="E99" s="12">
        <f t="shared" si="40"/>
        <v>2.3462616494160195E-4</v>
      </c>
      <c r="F99" s="12">
        <f t="shared" si="40"/>
        <v>2.3164151129432154E-4</v>
      </c>
      <c r="G99" s="12">
        <f t="shared" si="40"/>
        <v>2.3313912983786514E-4</v>
      </c>
      <c r="H99" s="12">
        <f t="shared" si="40"/>
        <v>2.6961314768321275E-4</v>
      </c>
      <c r="I99" s="12">
        <f t="shared" si="40"/>
        <v>2.785739301974855E-4</v>
      </c>
      <c r="J99" s="12">
        <f t="shared" si="40"/>
        <v>2.4991122268231493E-4</v>
      </c>
      <c r="K99" s="12">
        <f t="shared" si="40"/>
        <v>2.6477627780701387E-4</v>
      </c>
      <c r="L99" s="12">
        <f t="shared" si="40"/>
        <v>2.1690443954067173E-4</v>
      </c>
      <c r="M99" s="12">
        <f t="shared" si="40"/>
        <v>2.2362455629395853E-4</v>
      </c>
      <c r="N99" s="12">
        <f t="shared" si="40"/>
        <v>0</v>
      </c>
      <c r="O99" s="12">
        <f t="shared" si="40"/>
        <v>0</v>
      </c>
      <c r="P99" s="12">
        <f t="shared" si="40"/>
        <v>0</v>
      </c>
      <c r="Q99" s="12">
        <f t="shared" si="40"/>
        <v>0</v>
      </c>
      <c r="R99" s="12">
        <f t="shared" si="40"/>
        <v>0</v>
      </c>
      <c r="S99" s="12">
        <f t="shared" si="40"/>
        <v>0</v>
      </c>
      <c r="T99" s="12">
        <f t="shared" si="40"/>
        <v>0</v>
      </c>
      <c r="U99" s="12">
        <f t="shared" si="40"/>
        <v>0</v>
      </c>
      <c r="V99" s="12">
        <f t="shared" si="40"/>
        <v>0</v>
      </c>
      <c r="W99" s="12">
        <f t="shared" si="40"/>
        <v>0</v>
      </c>
    </row>
    <row r="100" spans="1:28" outlineLevel="1" x14ac:dyDescent="0.25">
      <c r="B100" s="4" t="s">
        <v>22</v>
      </c>
      <c r="C100" s="12">
        <f t="shared" ref="C100:W100" si="41">IFERROR(C87/C89,0)</f>
        <v>0</v>
      </c>
      <c r="D100" s="12">
        <f t="shared" si="41"/>
        <v>0</v>
      </c>
      <c r="E100" s="12">
        <f t="shared" si="41"/>
        <v>0</v>
      </c>
      <c r="F100" s="12">
        <f t="shared" si="41"/>
        <v>0</v>
      </c>
      <c r="G100" s="12">
        <f t="shared" si="41"/>
        <v>0</v>
      </c>
      <c r="H100" s="12">
        <f t="shared" si="41"/>
        <v>0</v>
      </c>
      <c r="I100" s="12">
        <f t="shared" si="41"/>
        <v>0</v>
      </c>
      <c r="J100" s="12">
        <f t="shared" si="41"/>
        <v>0</v>
      </c>
      <c r="K100" s="12">
        <f t="shared" si="41"/>
        <v>0</v>
      </c>
      <c r="L100" s="12">
        <f t="shared" si="41"/>
        <v>0</v>
      </c>
      <c r="M100" s="12">
        <f t="shared" si="41"/>
        <v>0</v>
      </c>
      <c r="N100" s="12">
        <f t="shared" si="41"/>
        <v>0</v>
      </c>
      <c r="O100" s="12">
        <f t="shared" si="41"/>
        <v>0</v>
      </c>
      <c r="P100" s="12">
        <f t="shared" si="41"/>
        <v>0</v>
      </c>
      <c r="Q100" s="12">
        <f t="shared" si="41"/>
        <v>0</v>
      </c>
      <c r="R100" s="12">
        <f t="shared" si="41"/>
        <v>0</v>
      </c>
      <c r="S100" s="12">
        <f t="shared" si="41"/>
        <v>0</v>
      </c>
      <c r="T100" s="12">
        <f t="shared" si="41"/>
        <v>0</v>
      </c>
      <c r="U100" s="12">
        <f t="shared" si="41"/>
        <v>0</v>
      </c>
      <c r="V100" s="12">
        <f t="shared" si="41"/>
        <v>0</v>
      </c>
      <c r="W100" s="12">
        <f t="shared" si="41"/>
        <v>0</v>
      </c>
    </row>
    <row r="101" spans="1:28" outlineLevel="1" x14ac:dyDescent="0.25">
      <c r="B101" s="4" t="s">
        <v>1</v>
      </c>
      <c r="C101" s="12">
        <f t="shared" ref="C101:W101" si="42">IFERROR(C88/C89,0)</f>
        <v>6.3072292694268423E-2</v>
      </c>
      <c r="D101" s="12">
        <f t="shared" si="42"/>
        <v>5.2595859985730103E-2</v>
      </c>
      <c r="E101" s="12">
        <f t="shared" si="42"/>
        <v>2.9957163458464657E-2</v>
      </c>
      <c r="F101" s="12">
        <f t="shared" si="42"/>
        <v>3.1484509825555396E-2</v>
      </c>
      <c r="G101" s="12">
        <f t="shared" si="42"/>
        <v>2.7135605548309637E-2</v>
      </c>
      <c r="H101" s="12">
        <f t="shared" si="42"/>
        <v>1.1830485665342005E-2</v>
      </c>
      <c r="I101" s="12">
        <f t="shared" si="42"/>
        <v>1.9943498988628322E-2</v>
      </c>
      <c r="J101" s="12">
        <f t="shared" si="42"/>
        <v>2.319450118036074E-2</v>
      </c>
      <c r="K101" s="12">
        <f t="shared" si="42"/>
        <v>2.7453978836980752E-2</v>
      </c>
      <c r="L101" s="12">
        <f t="shared" si="42"/>
        <v>2.0114483824886169E-2</v>
      </c>
      <c r="M101" s="12">
        <f t="shared" si="42"/>
        <v>1.261020125740267E-2</v>
      </c>
      <c r="N101" s="12">
        <f t="shared" si="42"/>
        <v>1.296311225401907E-2</v>
      </c>
      <c r="O101" s="12">
        <f t="shared" si="42"/>
        <v>1.2310297645275881E-2</v>
      </c>
      <c r="P101" s="12">
        <f t="shared" si="42"/>
        <v>1.3759812232260802E-2</v>
      </c>
      <c r="Q101" s="12">
        <f t="shared" si="42"/>
        <v>1.0626537159120054E-2</v>
      </c>
      <c r="R101" s="12">
        <f t="shared" si="42"/>
        <v>9.822989689628003E-3</v>
      </c>
      <c r="S101" s="12">
        <f t="shared" si="42"/>
        <v>7.1990705903513183E-3</v>
      </c>
      <c r="T101" s="12">
        <f t="shared" si="42"/>
        <v>1.1938726622151816E-2</v>
      </c>
      <c r="U101" s="12">
        <f t="shared" si="42"/>
        <v>1.3352548970416309E-2</v>
      </c>
      <c r="V101" s="12">
        <f t="shared" si="42"/>
        <v>1.3544493033966836E-2</v>
      </c>
      <c r="W101" s="12">
        <f t="shared" si="42"/>
        <v>1.6160041473154103E-2</v>
      </c>
    </row>
    <row r="104" spans="1:28" s="37" customFormat="1" x14ac:dyDescent="0.25">
      <c r="A104" s="36" t="s">
        <v>3</v>
      </c>
      <c r="Z104" s="38"/>
    </row>
    <row r="105" spans="1:28" outlineLevel="1" x14ac:dyDescent="0.25">
      <c r="B105" s="22" t="s">
        <v>31</v>
      </c>
      <c r="C105" s="5">
        <f>C108*CAN!C109</f>
        <v>697.352396424066</v>
      </c>
      <c r="D105" s="5">
        <f>D108*CAN!D109</f>
        <v>767.23745723623142</v>
      </c>
      <c r="E105" s="5">
        <f>E108*CAN!E109</f>
        <v>663.29906401378094</v>
      </c>
      <c r="F105" s="5">
        <f>F108*CAN!F109</f>
        <v>629.78286153798047</v>
      </c>
      <c r="G105" s="5">
        <f>G108*CAN!G109</f>
        <v>583.94759353070071</v>
      </c>
      <c r="H105" s="5">
        <f>H108*CAN!H109</f>
        <v>667.49679682340445</v>
      </c>
      <c r="I105" s="5">
        <f>I108*CAN!I109</f>
        <v>767.09994162494252</v>
      </c>
      <c r="J105" s="5">
        <f>J108*CAN!J109</f>
        <v>941.60225502946503</v>
      </c>
      <c r="K105" s="5">
        <f>K108*CAN!K109</f>
        <v>858.24041243444947</v>
      </c>
      <c r="L105" s="5">
        <f>L108*CAN!L109</f>
        <v>779.96973623245242</v>
      </c>
      <c r="M105" s="5">
        <f>M108*CAN!M109</f>
        <v>879.77532208764489</v>
      </c>
      <c r="N105" s="5">
        <f>N108*CAN!N109</f>
        <v>852.55206749592503</v>
      </c>
      <c r="O105" s="5">
        <f>O108*CAN!O109</f>
        <v>991.84514696222584</v>
      </c>
      <c r="P105" s="5">
        <f>P108*CAN!P109</f>
        <v>945.44225157864435</v>
      </c>
      <c r="Q105" s="5">
        <f>Q108*CAN!Q109</f>
        <v>975.78190885595779</v>
      </c>
      <c r="R105" s="5">
        <f>R108*CAN!R109</f>
        <v>905.53129006808865</v>
      </c>
      <c r="S105" s="5">
        <f>S108*CAN!S109</f>
        <v>954.68550905471511</v>
      </c>
      <c r="T105" s="5">
        <f>T108*CAN!T109</f>
        <v>964.16017875261832</v>
      </c>
      <c r="U105" s="5">
        <f>U108*CAN!U109</f>
        <v>1045.6075992454653</v>
      </c>
      <c r="V105" s="5">
        <f>V108*CAN!V109</f>
        <v>1038.5137298830141</v>
      </c>
      <c r="W105" s="5">
        <f>W108*CAN!W109</f>
        <v>929.21462490870158</v>
      </c>
      <c r="Z105" s="23"/>
    </row>
    <row r="106" spans="1:28" outlineLevel="1" x14ac:dyDescent="0.25">
      <c r="B106" s="8" t="s">
        <v>30</v>
      </c>
      <c r="C106" s="5">
        <f>INDEX('[5]Table 37'!C$26:C$28,MATCH($AB106,'[5]Table 37'!$B$26:$B$28,0))</f>
        <v>29.16</v>
      </c>
      <c r="D106" s="5">
        <f>INDEX('[5]Table 37'!D$26:D$28,MATCH($AB106,'[5]Table 37'!$B$26:$B$28,0))</f>
        <v>30.305</v>
      </c>
      <c r="E106" s="5">
        <f>INDEX('[5]Table 37'!E$26:E$28,MATCH($AB106,'[5]Table 37'!$B$26:$B$28,0))</f>
        <v>31.731000000000002</v>
      </c>
      <c r="F106" s="5">
        <f>INDEX('[5]Table 37'!F$26:F$28,MATCH($AB106,'[5]Table 37'!$B$26:$B$28,0))</f>
        <v>32.615000000000002</v>
      </c>
      <c r="G106" s="5">
        <f>INDEX('[5]Table 37'!G$26:G$28,MATCH($AB106,'[5]Table 37'!$B$26:$B$28,0))</f>
        <v>33.997999999999998</v>
      </c>
      <c r="H106" s="5">
        <f>INDEX('[5]Table 37'!H$26:H$28,MATCH($AB106,'[5]Table 37'!$B$26:$B$28,0))</f>
        <v>32.267000000000003</v>
      </c>
      <c r="I106" s="5">
        <f>INDEX('[5]Table 37'!I$26:I$28,MATCH($AB106,'[5]Table 37'!$B$26:$B$28,0))</f>
        <v>34.460999999999999</v>
      </c>
      <c r="J106" s="5">
        <f>INDEX('[5]Table 37'!J$26:J$28,MATCH($AB106,'[5]Table 37'!$B$26:$B$28,0))</f>
        <v>43.642000000000003</v>
      </c>
      <c r="K106" s="5">
        <f>INDEX('[5]Table 37'!K$26:K$28,MATCH($AB106,'[5]Table 37'!$B$26:$B$28,0))</f>
        <v>46.462000000000003</v>
      </c>
      <c r="L106" s="5">
        <f>INDEX('[5]Table 37'!L$26:L$28,MATCH($AB106,'[5]Table 37'!$B$26:$B$28,0))</f>
        <v>49.661999999999999</v>
      </c>
      <c r="M106" s="5">
        <f>INDEX('[5]Table 37'!M$26:M$28,MATCH($AB106,'[5]Table 37'!$B$26:$B$28,0))</f>
        <v>52.765999999999998</v>
      </c>
      <c r="N106" s="5">
        <f>INDEX('[5]Table 37'!N$26:N$28,MATCH($AB106,'[5]Table 37'!$B$26:$B$28,0))</f>
        <v>51.62</v>
      </c>
      <c r="O106" s="5">
        <f>INDEX('[5]Table 37'!O$26:O$28,MATCH($AB106,'[5]Table 37'!$B$26:$B$28,0))</f>
        <v>54.323</v>
      </c>
      <c r="P106" s="5">
        <f>INDEX('[5]Table 37'!P$26:P$28,MATCH($AB106,'[5]Table 37'!$B$26:$B$28,0))</f>
        <v>56.475000000000001</v>
      </c>
      <c r="Q106" s="5">
        <f>INDEX('[5]Table 37'!Q$26:Q$28,MATCH($AB106,'[5]Table 37'!$B$26:$B$28,0))</f>
        <v>57.095999999999997</v>
      </c>
      <c r="R106" s="5">
        <f>INDEX('[5]Table 37'!R$26:R$28,MATCH($AB106,'[5]Table 37'!$B$26:$B$28,0))</f>
        <v>57.688000000000002</v>
      </c>
      <c r="S106" s="5">
        <f>INDEX('[5]Table 37'!S$26:S$28,MATCH($AB106,'[5]Table 37'!$B$26:$B$28,0))</f>
        <v>58.036000000000001</v>
      </c>
      <c r="T106" s="5">
        <f>INDEX('[5]Table 37'!T$26:T$28,MATCH($AB106,'[5]Table 37'!$B$26:$B$28,0))</f>
        <v>58.74</v>
      </c>
      <c r="U106" s="5">
        <f>INDEX('[5]Table 37'!U$26:U$28,MATCH($AB106,'[5]Table 37'!$B$26:$B$28,0))</f>
        <v>59.295000000000002</v>
      </c>
      <c r="V106" s="5">
        <f>INDEX('[5]Table 37'!V$26:V$28,MATCH($AB106,'[5]Table 37'!$B$26:$B$28,0))</f>
        <v>59.499000000000002</v>
      </c>
      <c r="W106" s="5">
        <f>INDEX('[5]Table 37'!W$26:W$28,MATCH($AB106,'[5]Table 37'!$B$26:$B$28,0))</f>
        <v>59.484999999999999</v>
      </c>
      <c r="Z106" s="23" t="s">
        <v>32</v>
      </c>
      <c r="AB106" t="s">
        <v>3</v>
      </c>
    </row>
    <row r="107" spans="1:28" outlineLevel="1" x14ac:dyDescent="0.25">
      <c r="B107" s="8" t="s">
        <v>43</v>
      </c>
      <c r="C107" s="5">
        <f>INDEX('[5]Table 37'!C$38:C$40,MATCH($AB107,'[5]Table 37'!$B$38:$B$40,0))</f>
        <v>19928.910721</v>
      </c>
      <c r="D107" s="5">
        <f>INDEX('[5]Table 37'!D$38:D$40,MATCH($AB107,'[5]Table 37'!$B$38:$B$40,0))</f>
        <v>20923.298918</v>
      </c>
      <c r="E107" s="5">
        <f>INDEX('[5]Table 37'!E$38:E$40,MATCH($AB107,'[5]Table 37'!$B$38:$B$40,0))</f>
        <v>17134.278129999999</v>
      </c>
      <c r="F107" s="5">
        <f>INDEX('[5]Table 37'!F$38:F$40,MATCH($AB107,'[5]Table 37'!$B$38:$B$40,0))</f>
        <v>15698.868157000001</v>
      </c>
      <c r="G107" s="5">
        <f>INDEX('[5]Table 37'!G$38:G$40,MATCH($AB107,'[5]Table 37'!$B$38:$B$40,0))</f>
        <v>13851.564111</v>
      </c>
      <c r="H107" s="5">
        <f>INDEX('[5]Table 37'!H$38:H$40,MATCH($AB107,'[5]Table 37'!$B$38:$B$40,0))</f>
        <v>16549.336367</v>
      </c>
      <c r="I107" s="5">
        <f>INDEX('[5]Table 37'!I$38:I$40,MATCH($AB107,'[5]Table 37'!$B$38:$B$40,0))</f>
        <v>17737.010973</v>
      </c>
      <c r="J107" s="5">
        <f>INDEX('[5]Table 37'!J$38:J$40,MATCH($AB107,'[5]Table 37'!$B$38:$B$40,0))</f>
        <v>17123.487426</v>
      </c>
      <c r="K107" s="5">
        <f>INDEX('[5]Table 37'!K$38:K$40,MATCH($AB107,'[5]Table 37'!$B$38:$B$40,0))</f>
        <v>14660.218493</v>
      </c>
      <c r="L107" s="5">
        <f>INDEX('[5]Table 37'!L$38:L$40,MATCH($AB107,'[5]Table 37'!$B$38:$B$40,0))</f>
        <v>12464.732620000001</v>
      </c>
      <c r="M107" s="5">
        <f>INDEX('[5]Table 37'!M$38:M$40,MATCH($AB107,'[5]Table 37'!$B$38:$B$40,0))</f>
        <v>13232.657053000001</v>
      </c>
      <c r="N107" s="5">
        <f>INDEX('[5]Table 37'!N$38:N$40,MATCH($AB107,'[5]Table 37'!$B$38:$B$40,0))</f>
        <v>13107.877264999999</v>
      </c>
      <c r="O107" s="5">
        <f>INDEX('[5]Table 37'!O$38:O$40,MATCH($AB107,'[5]Table 37'!$B$38:$B$40,0))</f>
        <v>14490.707202</v>
      </c>
      <c r="P107" s="5">
        <f>INDEX('[5]Table 37'!P$38:P$40,MATCH($AB107,'[5]Table 37'!$B$38:$B$40,0))</f>
        <v>13286.427481000001</v>
      </c>
      <c r="Q107" s="5">
        <f>INDEX('[5]Table 37'!Q$38:Q$40,MATCH($AB107,'[5]Table 37'!$B$38:$B$40,0))</f>
        <v>13563.648708000001</v>
      </c>
      <c r="R107" s="5">
        <f>INDEX('[5]Table 37'!R$38:R$40,MATCH($AB107,'[5]Table 37'!$B$38:$B$40,0))</f>
        <v>12457.974381</v>
      </c>
      <c r="S107" s="5">
        <f>INDEX('[5]Table 37'!S$38:S$40,MATCH($AB107,'[5]Table 37'!$B$38:$B$40,0))</f>
        <v>13055.464042</v>
      </c>
      <c r="T107" s="5">
        <f>INDEX('[5]Table 37'!T$38:T$40,MATCH($AB107,'[5]Table 37'!$B$38:$B$40,0))</f>
        <v>13027.008680999999</v>
      </c>
      <c r="U107" s="5">
        <f>INDEX('[5]Table 37'!U$38:U$40,MATCH($AB107,'[5]Table 37'!$B$38:$B$40,0))</f>
        <v>13995.232307</v>
      </c>
      <c r="V107" s="5">
        <f>INDEX('[5]Table 37'!V$38:V$40,MATCH($AB107,'[5]Table 37'!$B$38:$B$40,0))</f>
        <v>13852.623498000001</v>
      </c>
      <c r="W107" s="5">
        <f>INDEX('[5]Table 37'!W$38:W$40,MATCH($AB107,'[5]Table 37'!$B$38:$B$40,0))</f>
        <v>12397.611564000001</v>
      </c>
      <c r="Z107" s="23" t="s">
        <v>32</v>
      </c>
      <c r="AB107" t="s">
        <v>3</v>
      </c>
    </row>
    <row r="108" spans="1:28" outlineLevel="1" x14ac:dyDescent="0.25">
      <c r="B108" s="8" t="s">
        <v>44</v>
      </c>
      <c r="C108" s="5">
        <f t="shared" ref="C108:W108" si="43">C106*C107/1000</f>
        <v>581.12703662436002</v>
      </c>
      <c r="D108" s="5">
        <f t="shared" si="43"/>
        <v>634.08057370999006</v>
      </c>
      <c r="E108" s="5">
        <f t="shared" si="43"/>
        <v>543.68777934303</v>
      </c>
      <c r="F108" s="5">
        <f t="shared" si="43"/>
        <v>512.018584940555</v>
      </c>
      <c r="G108" s="5">
        <f t="shared" si="43"/>
        <v>470.92547664577791</v>
      </c>
      <c r="H108" s="5">
        <f t="shared" si="43"/>
        <v>533.99743655398902</v>
      </c>
      <c r="I108" s="5">
        <f t="shared" si="43"/>
        <v>611.23513514055298</v>
      </c>
      <c r="J108" s="5">
        <f t="shared" si="43"/>
        <v>747.30323824549203</v>
      </c>
      <c r="K108" s="5">
        <f t="shared" si="43"/>
        <v>681.14307162176613</v>
      </c>
      <c r="L108" s="5">
        <f t="shared" si="43"/>
        <v>619.02355137443999</v>
      </c>
      <c r="M108" s="5">
        <f t="shared" si="43"/>
        <v>698.23438205859793</v>
      </c>
      <c r="N108" s="5">
        <f t="shared" si="43"/>
        <v>676.62862441929985</v>
      </c>
      <c r="O108" s="5">
        <f t="shared" si="43"/>
        <v>787.17868733424598</v>
      </c>
      <c r="P108" s="5">
        <f t="shared" si="43"/>
        <v>750.35099198947512</v>
      </c>
      <c r="Q108" s="5">
        <f t="shared" si="43"/>
        <v>774.43008663196804</v>
      </c>
      <c r="R108" s="5">
        <f t="shared" si="43"/>
        <v>718.67562609112804</v>
      </c>
      <c r="S108" s="5">
        <f t="shared" si="43"/>
        <v>757.68691114151193</v>
      </c>
      <c r="T108" s="5">
        <f t="shared" si="43"/>
        <v>765.20648992194003</v>
      </c>
      <c r="U108" s="5">
        <f t="shared" si="43"/>
        <v>829.84729964356507</v>
      </c>
      <c r="V108" s="5">
        <f t="shared" si="43"/>
        <v>824.21724550750207</v>
      </c>
      <c r="W108" s="5">
        <f t="shared" si="43"/>
        <v>737.47192388453993</v>
      </c>
    </row>
    <row r="109" spans="1:28" outlineLevel="1" x14ac:dyDescent="0.25">
      <c r="B109" s="8" t="s">
        <v>45</v>
      </c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8" outlineLevel="1" x14ac:dyDescent="0.25">
      <c r="B110" s="8" t="s">
        <v>47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8" outlineLevel="1" x14ac:dyDescent="0.25"/>
    <row r="112" spans="1:28" outlineLevel="1" x14ac:dyDescent="0.25">
      <c r="B112" s="9" t="s">
        <v>19</v>
      </c>
      <c r="C112" s="14"/>
    </row>
    <row r="113" spans="2:26" outlineLevel="1" x14ac:dyDescent="0.25">
      <c r="B113" s="4" t="s">
        <v>23</v>
      </c>
      <c r="C113" s="5">
        <f>IFERROR(INDEX('[5]Table 36'!C$14:C$17,MATCH(CAN!$B126,'[5]Table 36'!$B$14:$B$17,0))*1000,0)</f>
        <v>0</v>
      </c>
      <c r="D113" s="5">
        <f>IFERROR(INDEX('[5]Table 36'!D$14:D$17,MATCH(CAN!$B126,'[5]Table 36'!$B$14:$B$17,0))*1000,0)</f>
        <v>0</v>
      </c>
      <c r="E113" s="5">
        <f>IFERROR(INDEX('[5]Table 36'!E$14:E$17,MATCH(CAN!$B126,'[5]Table 36'!$B$14:$B$17,0))*1000,0)</f>
        <v>0</v>
      </c>
      <c r="F113" s="5">
        <f>IFERROR(INDEX('[5]Table 36'!F$14:F$17,MATCH(CAN!$B126,'[5]Table 36'!$B$14:$B$17,0))*1000,0)</f>
        <v>0</v>
      </c>
      <c r="G113" s="5">
        <f>IFERROR(INDEX('[5]Table 36'!G$14:G$17,MATCH(CAN!$B126,'[5]Table 36'!$B$14:$B$17,0))*1000,0)</f>
        <v>0</v>
      </c>
      <c r="H113" s="5">
        <f>IFERROR(INDEX('[5]Table 36'!H$14:H$17,MATCH(CAN!$B126,'[5]Table 36'!$B$14:$B$17,0))*1000,0)</f>
        <v>0</v>
      </c>
      <c r="I113" s="5">
        <f>IFERROR(INDEX('[5]Table 36'!I$14:I$17,MATCH(CAN!$B126,'[5]Table 36'!$B$14:$B$17,0))*1000,0)</f>
        <v>0</v>
      </c>
      <c r="J113" s="5">
        <f>IFERROR(INDEX('[5]Table 36'!J$14:J$17,MATCH(CAN!$B126,'[5]Table 36'!$B$14:$B$17,0))*1000,0)</f>
        <v>0</v>
      </c>
      <c r="K113" s="5">
        <f>IFERROR(INDEX('[5]Table 36'!K$14:K$17,MATCH(CAN!$B126,'[5]Table 36'!$B$14:$B$17,0))*1000,0)</f>
        <v>0</v>
      </c>
      <c r="L113" s="5">
        <f>IFERROR(INDEX('[5]Table 36'!L$14:L$17,MATCH(CAN!$B126,'[5]Table 36'!$B$14:$B$17,0))*1000,0)</f>
        <v>0</v>
      </c>
      <c r="M113" s="5">
        <f>IFERROR(INDEX('[5]Table 36'!M$14:M$17,MATCH(CAN!$B126,'[5]Table 36'!$B$14:$B$17,0))*1000,0)</f>
        <v>0</v>
      </c>
      <c r="N113" s="5">
        <f>IFERROR(INDEX('[5]Table 36'!N$14:N$17,MATCH(CAN!$B126,'[5]Table 36'!$B$14:$B$17,0))*1000,0)</f>
        <v>0</v>
      </c>
      <c r="O113" s="5">
        <f>IFERROR(INDEX('[5]Table 36'!O$14:O$17,MATCH(CAN!$B126,'[5]Table 36'!$B$14:$B$17,0))*1000,0)</f>
        <v>0</v>
      </c>
      <c r="P113" s="5">
        <f>IFERROR(INDEX('[5]Table 36'!P$14:P$17,MATCH(CAN!$B126,'[5]Table 36'!$B$14:$B$17,0))*1000,0)</f>
        <v>0</v>
      </c>
      <c r="Q113" s="5">
        <f>IFERROR(INDEX('[5]Table 36'!Q$14:Q$17,MATCH(CAN!$B126,'[5]Table 36'!$B$14:$B$17,0))*1000,0)</f>
        <v>0</v>
      </c>
      <c r="R113" s="5">
        <f>IFERROR(INDEX('[5]Table 36'!R$14:R$17,MATCH(CAN!$B126,'[5]Table 36'!$B$14:$B$17,0))*1000,0)</f>
        <v>0</v>
      </c>
      <c r="S113" s="5">
        <f>IFERROR(INDEX('[5]Table 36'!S$14:S$17,MATCH(CAN!$B126,'[5]Table 36'!$B$14:$B$17,0))*1000,0)</f>
        <v>0</v>
      </c>
      <c r="T113" s="5">
        <f>IFERROR(INDEX('[5]Table 36'!T$14:T$17,MATCH(CAN!$B126,'[5]Table 36'!$B$14:$B$17,0))*1000,0)</f>
        <v>0</v>
      </c>
      <c r="U113" s="5">
        <f>IFERROR(INDEX('[5]Table 36'!U$14:U$17,MATCH(CAN!$B126,'[5]Table 36'!$B$14:$B$17,0))*1000,0)</f>
        <v>0</v>
      </c>
      <c r="V113" s="5">
        <f>IFERROR(INDEX('[5]Table 36'!V$14:V$17,MATCH(CAN!$B126,'[5]Table 36'!$B$14:$B$17,0))*1000,0)</f>
        <v>0</v>
      </c>
      <c r="W113" s="5">
        <f>IFERROR(INDEX('[5]Table 36'!W$14:W$17,MATCH(CAN!$B126,'[5]Table 36'!$B$14:$B$17,0))*1000,0)</f>
        <v>0</v>
      </c>
      <c r="Z113" s="23" t="s">
        <v>32</v>
      </c>
    </row>
    <row r="114" spans="2:26" outlineLevel="1" x14ac:dyDescent="0.25">
      <c r="B114" s="4" t="s">
        <v>24</v>
      </c>
      <c r="C114" s="5">
        <f>IFERROR(INDEX('[5]Table 36'!C$14:C$17,MATCH(CAN!$B127,'[5]Table 36'!$B$14:$B$17,0))*1000,0)</f>
        <v>0</v>
      </c>
      <c r="D114" s="5">
        <f>IFERROR(INDEX('[5]Table 36'!D$14:D$17,MATCH(CAN!$B127,'[5]Table 36'!$B$14:$B$17,0))*1000,0)</f>
        <v>0</v>
      </c>
      <c r="E114" s="5">
        <f>IFERROR(INDEX('[5]Table 36'!E$14:E$17,MATCH(CAN!$B127,'[5]Table 36'!$B$14:$B$17,0))*1000,0)</f>
        <v>0</v>
      </c>
      <c r="F114" s="5">
        <f>IFERROR(INDEX('[5]Table 36'!F$14:F$17,MATCH(CAN!$B127,'[5]Table 36'!$B$14:$B$17,0))*1000,0)</f>
        <v>0</v>
      </c>
      <c r="G114" s="5">
        <f>IFERROR(INDEX('[5]Table 36'!G$14:G$17,MATCH(CAN!$B127,'[5]Table 36'!$B$14:$B$17,0))*1000,0)</f>
        <v>0</v>
      </c>
      <c r="H114" s="5">
        <f>IFERROR(INDEX('[5]Table 36'!H$14:H$17,MATCH(CAN!$B127,'[5]Table 36'!$B$14:$B$17,0))*1000,0)</f>
        <v>0</v>
      </c>
      <c r="I114" s="5">
        <f>IFERROR(INDEX('[5]Table 36'!I$14:I$17,MATCH(CAN!$B127,'[5]Table 36'!$B$14:$B$17,0))*1000,0)</f>
        <v>0</v>
      </c>
      <c r="J114" s="5">
        <f>IFERROR(INDEX('[5]Table 36'!J$14:J$17,MATCH(CAN!$B127,'[5]Table 36'!$B$14:$B$17,0))*1000,0)</f>
        <v>0</v>
      </c>
      <c r="K114" s="5">
        <f>IFERROR(INDEX('[5]Table 36'!K$14:K$17,MATCH(CAN!$B127,'[5]Table 36'!$B$14:$B$17,0))*1000,0)</f>
        <v>0</v>
      </c>
      <c r="L114" s="5">
        <f>IFERROR(INDEX('[5]Table 36'!L$14:L$17,MATCH(CAN!$B127,'[5]Table 36'!$B$14:$B$17,0))*1000,0)</f>
        <v>0</v>
      </c>
      <c r="M114" s="5">
        <f>IFERROR(INDEX('[5]Table 36'!M$14:M$17,MATCH(CAN!$B127,'[5]Table 36'!$B$14:$B$17,0))*1000,0)</f>
        <v>0</v>
      </c>
      <c r="N114" s="5">
        <f>IFERROR(INDEX('[5]Table 36'!N$14:N$17,MATCH(CAN!$B127,'[5]Table 36'!$B$14:$B$17,0))*1000,0)</f>
        <v>0</v>
      </c>
      <c r="O114" s="5">
        <f>IFERROR(INDEX('[5]Table 36'!O$14:O$17,MATCH(CAN!$B127,'[5]Table 36'!$B$14:$B$17,0))*1000,0)</f>
        <v>0</v>
      </c>
      <c r="P114" s="5">
        <f>IFERROR(INDEX('[5]Table 36'!P$14:P$17,MATCH(CAN!$B127,'[5]Table 36'!$B$14:$B$17,0))*1000,0)</f>
        <v>0</v>
      </c>
      <c r="Q114" s="5">
        <f>IFERROR(INDEX('[5]Table 36'!Q$14:Q$17,MATCH(CAN!$B127,'[5]Table 36'!$B$14:$B$17,0))*1000,0)</f>
        <v>0</v>
      </c>
      <c r="R114" s="5">
        <f>IFERROR(INDEX('[5]Table 36'!R$14:R$17,MATCH(CAN!$B127,'[5]Table 36'!$B$14:$B$17,0))*1000,0)</f>
        <v>0</v>
      </c>
      <c r="S114" s="5">
        <f>IFERROR(INDEX('[5]Table 36'!S$14:S$17,MATCH(CAN!$B127,'[5]Table 36'!$B$14:$B$17,0))*1000,0)</f>
        <v>0</v>
      </c>
      <c r="T114" s="5">
        <f>IFERROR(INDEX('[5]Table 36'!T$14:T$17,MATCH(CAN!$B127,'[5]Table 36'!$B$14:$B$17,0))*1000,0)</f>
        <v>0</v>
      </c>
      <c r="U114" s="5">
        <f>IFERROR(INDEX('[5]Table 36'!U$14:U$17,MATCH(CAN!$B127,'[5]Table 36'!$B$14:$B$17,0))*1000,0)</f>
        <v>0</v>
      </c>
      <c r="V114" s="5">
        <f>IFERROR(INDEX('[5]Table 36'!V$14:V$17,MATCH(CAN!$B127,'[5]Table 36'!$B$14:$B$17,0))*1000,0)</f>
        <v>0</v>
      </c>
      <c r="W114" s="5">
        <f>IFERROR(INDEX('[5]Table 36'!W$14:W$17,MATCH(CAN!$B127,'[5]Table 36'!$B$14:$B$17,0))*1000,0)</f>
        <v>0</v>
      </c>
      <c r="Z114" s="23" t="s">
        <v>32</v>
      </c>
    </row>
    <row r="115" spans="2:26" outlineLevel="1" x14ac:dyDescent="0.25">
      <c r="B115" s="4" t="s">
        <v>21</v>
      </c>
      <c r="C115" s="5">
        <f>IFERROR(INDEX('[5]Table 36'!C$14:C$17,MATCH(CAN!$B128,'[5]Table 36'!$B$14:$B$17,0))*1000,0)</f>
        <v>1002.7919999999999</v>
      </c>
      <c r="D115" s="5">
        <f>IFERROR(INDEX('[5]Table 36'!D$14:D$17,MATCH(CAN!$B128,'[5]Table 36'!$B$14:$B$17,0))*1000,0)</f>
        <v>993.58199999999999</v>
      </c>
      <c r="E115" s="5">
        <f>IFERROR(INDEX('[5]Table 36'!E$14:E$17,MATCH(CAN!$B128,'[5]Table 36'!$B$14:$B$17,0))*1000,0)</f>
        <v>1048.4070000000002</v>
      </c>
      <c r="F115" s="5">
        <f>IFERROR(INDEX('[5]Table 36'!F$14:F$17,MATCH(CAN!$B128,'[5]Table 36'!$B$14:$B$17,0))*1000,0)</f>
        <v>1224.1899999999998</v>
      </c>
      <c r="G115" s="5">
        <f>IFERROR(INDEX('[5]Table 36'!G$14:G$17,MATCH(CAN!$B128,'[5]Table 36'!$B$14:$B$17,0))*1000,0)</f>
        <v>1052.587</v>
      </c>
      <c r="H115" s="5">
        <f>IFERROR(INDEX('[5]Table 36'!H$14:H$17,MATCH(CAN!$B128,'[5]Table 36'!$B$14:$B$17,0))*1000,0)</f>
        <v>1287.453</v>
      </c>
      <c r="I115" s="5">
        <f>IFERROR(INDEX('[5]Table 36'!I$14:I$17,MATCH(CAN!$B128,'[5]Table 36'!$B$14:$B$17,0))*1000,0)</f>
        <v>1419.117</v>
      </c>
      <c r="J115" s="5">
        <f>IFERROR(INDEX('[5]Table 36'!J$14:J$17,MATCH(CAN!$B128,'[5]Table 36'!$B$14:$B$17,0))*1000,0)</f>
        <v>1976.46</v>
      </c>
      <c r="K115" s="5">
        <f>IFERROR(INDEX('[5]Table 36'!K$14:K$17,MATCH(CAN!$B128,'[5]Table 36'!$B$14:$B$17,0))*1000,0)</f>
        <v>2049.9259999999999</v>
      </c>
      <c r="L115" s="5">
        <f>IFERROR(INDEX('[5]Table 36'!L$14:L$17,MATCH(CAN!$B128,'[5]Table 36'!$B$14:$B$17,0))*1000,0)</f>
        <v>2042.9390000000001</v>
      </c>
      <c r="M115" s="5">
        <f>IFERROR(INDEX('[5]Table 36'!M$14:M$17,MATCH(CAN!$B128,'[5]Table 36'!$B$14:$B$17,0))*1000,0)</f>
        <v>1939.9670000000001</v>
      </c>
      <c r="N115" s="5">
        <f>IFERROR(INDEX('[5]Table 36'!N$14:N$17,MATCH(CAN!$B128,'[5]Table 36'!$B$14:$B$17,0))*1000,0)</f>
        <v>1993.3019999999999</v>
      </c>
      <c r="O115" s="5">
        <f>IFERROR(INDEX('[5]Table 36'!O$14:O$17,MATCH(CAN!$B128,'[5]Table 36'!$B$14:$B$17,0))*1000,0)</f>
        <v>2113.1370000000002</v>
      </c>
      <c r="P115" s="5">
        <f>IFERROR(INDEX('[5]Table 36'!P$14:P$17,MATCH(CAN!$B128,'[5]Table 36'!$B$14:$B$17,0))*1000,0)</f>
        <v>1695.4499999999998</v>
      </c>
      <c r="Q115" s="5">
        <f>IFERROR(INDEX('[5]Table 36'!Q$14:Q$17,MATCH(CAN!$B128,'[5]Table 36'!$B$14:$B$17,0))*1000,0)</f>
        <v>1706.2759999999998</v>
      </c>
      <c r="R115" s="5">
        <f>IFERROR(INDEX('[5]Table 36'!R$14:R$17,MATCH(CAN!$B128,'[5]Table 36'!$B$14:$B$17,0))*1000,0)</f>
        <v>1397.4110000000001</v>
      </c>
      <c r="S115" s="5">
        <f>IFERROR(INDEX('[5]Table 36'!S$14:S$17,MATCH(CAN!$B128,'[5]Table 36'!$B$14:$B$17,0))*1000,0)</f>
        <v>1513.21</v>
      </c>
      <c r="T115" s="5">
        <f>IFERROR(INDEX('[5]Table 36'!T$14:T$17,MATCH(CAN!$B128,'[5]Table 36'!$B$14:$B$17,0))*1000,0)</f>
        <v>1590.25</v>
      </c>
      <c r="U115" s="5">
        <f>IFERROR(INDEX('[5]Table 36'!U$14:U$17,MATCH(CAN!$B128,'[5]Table 36'!$B$14:$B$17,0))*1000,0)</f>
        <v>1623.9589999999998</v>
      </c>
      <c r="V115" s="5">
        <f>IFERROR(INDEX('[5]Table 36'!V$14:V$17,MATCH(CAN!$B128,'[5]Table 36'!$B$14:$B$17,0))*1000,0)</f>
        <v>1512.9159999999999</v>
      </c>
      <c r="W115" s="5">
        <f>IFERROR(INDEX('[5]Table 36'!W$14:W$17,MATCH(CAN!$B128,'[5]Table 36'!$B$14:$B$17,0))*1000,0)</f>
        <v>1462.095</v>
      </c>
      <c r="Z115" s="23" t="s">
        <v>32</v>
      </c>
    </row>
    <row r="116" spans="2:26" outlineLevel="1" x14ac:dyDescent="0.25">
      <c r="B116" s="4" t="s">
        <v>26</v>
      </c>
      <c r="C116" s="5">
        <f>IFERROR(INDEX('[5]Table 36'!C$14:C$17,MATCH(CAN!$B129,'[5]Table 36'!$B$14:$B$17,0))*1000,0)</f>
        <v>0</v>
      </c>
      <c r="D116" s="5">
        <f>IFERROR(INDEX('[5]Table 36'!D$14:D$17,MATCH(CAN!$B129,'[5]Table 36'!$B$14:$B$17,0))*1000,0)</f>
        <v>0</v>
      </c>
      <c r="E116" s="5">
        <f>IFERROR(INDEX('[5]Table 36'!E$14:E$17,MATCH(CAN!$B129,'[5]Table 36'!$B$14:$B$17,0))*1000,0)</f>
        <v>0</v>
      </c>
      <c r="F116" s="5">
        <f>IFERROR(INDEX('[5]Table 36'!F$14:F$17,MATCH(CAN!$B129,'[5]Table 36'!$B$14:$B$17,0))*1000,0)</f>
        <v>0</v>
      </c>
      <c r="G116" s="5">
        <f>IFERROR(INDEX('[5]Table 36'!G$14:G$17,MATCH(CAN!$B129,'[5]Table 36'!$B$14:$B$17,0))*1000,0)</f>
        <v>0</v>
      </c>
      <c r="H116" s="5">
        <f>IFERROR(INDEX('[5]Table 36'!H$14:H$17,MATCH(CAN!$B129,'[5]Table 36'!$B$14:$B$17,0))*1000,0)</f>
        <v>0</v>
      </c>
      <c r="I116" s="5">
        <f>IFERROR(INDEX('[5]Table 36'!I$14:I$17,MATCH(CAN!$B129,'[5]Table 36'!$B$14:$B$17,0))*1000,0)</f>
        <v>0</v>
      </c>
      <c r="J116" s="5">
        <f>IFERROR(INDEX('[5]Table 36'!J$14:J$17,MATCH(CAN!$B129,'[5]Table 36'!$B$14:$B$17,0))*1000,0)</f>
        <v>0</v>
      </c>
      <c r="K116" s="5">
        <f>IFERROR(INDEX('[5]Table 36'!K$14:K$17,MATCH(CAN!$B129,'[5]Table 36'!$B$14:$B$17,0))*1000,0)</f>
        <v>0</v>
      </c>
      <c r="L116" s="5">
        <f>IFERROR(INDEX('[5]Table 36'!L$14:L$17,MATCH(CAN!$B129,'[5]Table 36'!$B$14:$B$17,0))*1000,0)</f>
        <v>0</v>
      </c>
      <c r="M116" s="5">
        <f>IFERROR(INDEX('[5]Table 36'!M$14:M$17,MATCH(CAN!$B129,'[5]Table 36'!$B$14:$B$17,0))*1000,0)</f>
        <v>0</v>
      </c>
      <c r="N116" s="5">
        <f>IFERROR(INDEX('[5]Table 36'!N$14:N$17,MATCH(CAN!$B129,'[5]Table 36'!$B$14:$B$17,0))*1000,0)</f>
        <v>0</v>
      </c>
      <c r="O116" s="5">
        <f>IFERROR(INDEX('[5]Table 36'!O$14:O$17,MATCH(CAN!$B129,'[5]Table 36'!$B$14:$B$17,0))*1000,0)</f>
        <v>0</v>
      </c>
      <c r="P116" s="5">
        <f>IFERROR(INDEX('[5]Table 36'!P$14:P$17,MATCH(CAN!$B129,'[5]Table 36'!$B$14:$B$17,0))*1000,0)</f>
        <v>0</v>
      </c>
      <c r="Q116" s="5">
        <f>IFERROR(INDEX('[5]Table 36'!Q$14:Q$17,MATCH(CAN!$B129,'[5]Table 36'!$B$14:$B$17,0))*1000,0)</f>
        <v>0</v>
      </c>
      <c r="R116" s="5">
        <f>IFERROR(INDEX('[5]Table 36'!R$14:R$17,MATCH(CAN!$B129,'[5]Table 36'!$B$14:$B$17,0))*1000,0)</f>
        <v>0</v>
      </c>
      <c r="S116" s="5">
        <f>IFERROR(INDEX('[5]Table 36'!S$14:S$17,MATCH(CAN!$B129,'[5]Table 36'!$B$14:$B$17,0))*1000,0)</f>
        <v>0</v>
      </c>
      <c r="T116" s="5">
        <f>IFERROR(INDEX('[5]Table 36'!T$14:T$17,MATCH(CAN!$B129,'[5]Table 36'!$B$14:$B$17,0))*1000,0)</f>
        <v>0</v>
      </c>
      <c r="U116" s="5">
        <f>IFERROR(INDEX('[5]Table 36'!U$14:U$17,MATCH(CAN!$B129,'[5]Table 36'!$B$14:$B$17,0))*1000,0)</f>
        <v>0</v>
      </c>
      <c r="V116" s="5">
        <f>IFERROR(INDEX('[5]Table 36'!V$14:V$17,MATCH(CAN!$B129,'[5]Table 36'!$B$14:$B$17,0))*1000,0)</f>
        <v>0</v>
      </c>
      <c r="W116" s="5">
        <f>IFERROR(INDEX('[5]Table 36'!W$14:W$17,MATCH(CAN!$B129,'[5]Table 36'!$B$14:$B$17,0))*1000,0)</f>
        <v>0</v>
      </c>
      <c r="Z116" s="23" t="s">
        <v>32</v>
      </c>
    </row>
    <row r="117" spans="2:26" outlineLevel="1" x14ac:dyDescent="0.25">
      <c r="B117" s="4" t="s">
        <v>25</v>
      </c>
      <c r="C117" s="5">
        <f>IFERROR(INDEX('[5]Table 36'!C$14:C$17,MATCH(CAN!$B130,'[5]Table 36'!$B$14:$B$17,0))*1000,0)</f>
        <v>4295.2779999999993</v>
      </c>
      <c r="D117" s="5">
        <f>IFERROR(INDEX('[5]Table 36'!D$14:D$17,MATCH(CAN!$B130,'[5]Table 36'!$B$14:$B$17,0))*1000,0)</f>
        <v>4802.741</v>
      </c>
      <c r="E117" s="5">
        <f>IFERROR(INDEX('[5]Table 36'!E$14:E$17,MATCH(CAN!$B130,'[5]Table 36'!$B$14:$B$17,0))*1000,0)</f>
        <v>3933.319</v>
      </c>
      <c r="F117" s="5">
        <f>IFERROR(INDEX('[5]Table 36'!F$14:F$17,MATCH(CAN!$B130,'[5]Table 36'!$B$14:$B$17,0))*1000,0)</f>
        <v>3458.7870000000003</v>
      </c>
      <c r="G117" s="5">
        <f>IFERROR(INDEX('[5]Table 36'!G$14:G$17,MATCH(CAN!$B130,'[5]Table 36'!$B$14:$B$17,0))*1000,0)</f>
        <v>3230.0309999999999</v>
      </c>
      <c r="H117" s="5">
        <f>IFERROR(INDEX('[5]Table 36'!H$14:H$17,MATCH(CAN!$B130,'[5]Table 36'!$B$14:$B$17,0))*1000,0)</f>
        <v>3565.1890000000003</v>
      </c>
      <c r="I117" s="5">
        <f>IFERROR(INDEX('[5]Table 36'!I$14:I$17,MATCH(CAN!$B130,'[5]Table 36'!$B$14:$B$17,0))*1000,0)</f>
        <v>3626.0240000000003</v>
      </c>
      <c r="J117" s="5">
        <f>IFERROR(INDEX('[5]Table 36'!J$14:J$17,MATCH(CAN!$B130,'[5]Table 36'!$B$14:$B$17,0))*1000,0)</f>
        <v>4040.1840000000002</v>
      </c>
      <c r="K117" s="5">
        <f>IFERROR(INDEX('[5]Table 36'!K$14:K$17,MATCH(CAN!$B130,'[5]Table 36'!$B$14:$B$17,0))*1000,0)</f>
        <v>3355.0879999999997</v>
      </c>
      <c r="L117" s="5">
        <f>IFERROR(INDEX('[5]Table 36'!L$14:L$17,MATCH(CAN!$B130,'[5]Table 36'!$B$14:$B$17,0))*1000,0)</f>
        <v>3217.3809999999999</v>
      </c>
      <c r="M117" s="5">
        <f>IFERROR(INDEX('[5]Table 36'!M$14:M$17,MATCH(CAN!$B130,'[5]Table 36'!$B$14:$B$17,0))*1000,0)</f>
        <v>3543.857</v>
      </c>
      <c r="N117" s="5">
        <f>IFERROR(INDEX('[5]Table 36'!N$14:N$17,MATCH(CAN!$B130,'[5]Table 36'!$B$14:$B$17,0))*1000,0)</f>
        <v>3251.6590000000001</v>
      </c>
      <c r="O117" s="5">
        <f>IFERROR(INDEX('[5]Table 36'!O$14:O$17,MATCH(CAN!$B130,'[5]Table 36'!$B$14:$B$17,0))*1000,0)</f>
        <v>3950.3290000000002</v>
      </c>
      <c r="P117" s="5">
        <f>IFERROR(INDEX('[5]Table 36'!P$14:P$17,MATCH(CAN!$B130,'[5]Table 36'!$B$14:$B$17,0))*1000,0)</f>
        <v>3971.5189999999998</v>
      </c>
      <c r="Q117" s="5">
        <f>IFERROR(INDEX('[5]Table 36'!Q$14:Q$17,MATCH(CAN!$B130,'[5]Table 36'!$B$14:$B$17,0))*1000,0)</f>
        <v>4051.5259999999998</v>
      </c>
      <c r="R117" s="5">
        <f>IFERROR(INDEX('[5]Table 36'!R$14:R$17,MATCH(CAN!$B130,'[5]Table 36'!$B$14:$B$17,0))*1000,0)</f>
        <v>4085.9969999999998</v>
      </c>
      <c r="S117" s="5">
        <f>IFERROR(INDEX('[5]Table 36'!S$14:S$17,MATCH(CAN!$B130,'[5]Table 36'!$B$14:$B$17,0))*1000,0)</f>
        <v>4186.674</v>
      </c>
      <c r="T117" s="5">
        <f>IFERROR(INDEX('[5]Table 36'!T$14:T$17,MATCH(CAN!$B130,'[5]Table 36'!$B$14:$B$17,0))*1000,0)</f>
        <v>4086.3980000000001</v>
      </c>
      <c r="U117" s="5">
        <f>IFERROR(INDEX('[5]Table 36'!U$14:U$17,MATCH(CAN!$B130,'[5]Table 36'!$B$14:$B$17,0))*1000,0)</f>
        <v>4429.5709999999999</v>
      </c>
      <c r="V117" s="5">
        <f>IFERROR(INDEX('[5]Table 36'!V$14:V$17,MATCH(CAN!$B130,'[5]Table 36'!$B$14:$B$17,0))*1000,0)</f>
        <v>4398.1469999999999</v>
      </c>
      <c r="W117" s="5">
        <f>IFERROR(INDEX('[5]Table 36'!W$14:W$17,MATCH(CAN!$B130,'[5]Table 36'!$B$14:$B$17,0))*1000,0)</f>
        <v>3754.3719999999998</v>
      </c>
      <c r="Z117" s="23" t="s">
        <v>32</v>
      </c>
    </row>
    <row r="118" spans="2:26" outlineLevel="1" x14ac:dyDescent="0.25">
      <c r="B118" s="4" t="s">
        <v>0</v>
      </c>
      <c r="C118" s="5">
        <f>IFERROR(INDEX('[5]Table 36'!C$14:C$17,MATCH(CAN!$B131,'[5]Table 36'!$B$14:$B$17,0))*1000,0)</f>
        <v>0</v>
      </c>
      <c r="D118" s="5">
        <f>IFERROR(INDEX('[5]Table 36'!D$14:D$17,MATCH(CAN!$B131,'[5]Table 36'!$B$14:$B$17,0))*1000,0)</f>
        <v>0</v>
      </c>
      <c r="E118" s="5">
        <f>IFERROR(INDEX('[5]Table 36'!E$14:E$17,MATCH(CAN!$B131,'[5]Table 36'!$B$14:$B$17,0))*1000,0)</f>
        <v>0</v>
      </c>
      <c r="F118" s="5">
        <f>IFERROR(INDEX('[5]Table 36'!F$14:F$17,MATCH(CAN!$B131,'[5]Table 36'!$B$14:$B$17,0))*1000,0)</f>
        <v>0</v>
      </c>
      <c r="G118" s="5">
        <f>IFERROR(INDEX('[5]Table 36'!G$14:G$17,MATCH(CAN!$B131,'[5]Table 36'!$B$14:$B$17,0))*1000,0)</f>
        <v>0</v>
      </c>
      <c r="H118" s="5">
        <f>IFERROR(INDEX('[5]Table 36'!H$14:H$17,MATCH(CAN!$B131,'[5]Table 36'!$B$14:$B$17,0))*1000,0)</f>
        <v>0</v>
      </c>
      <c r="I118" s="5">
        <f>IFERROR(INDEX('[5]Table 36'!I$14:I$17,MATCH(CAN!$B131,'[5]Table 36'!$B$14:$B$17,0))*1000,0)</f>
        <v>0</v>
      </c>
      <c r="J118" s="5">
        <f>IFERROR(INDEX('[5]Table 36'!J$14:J$17,MATCH(CAN!$B131,'[5]Table 36'!$B$14:$B$17,0))*1000,0)</f>
        <v>0</v>
      </c>
      <c r="K118" s="5">
        <f>IFERROR(INDEX('[5]Table 36'!K$14:K$17,MATCH(CAN!$B131,'[5]Table 36'!$B$14:$B$17,0))*1000,0)</f>
        <v>273.38</v>
      </c>
      <c r="L118" s="5">
        <f>IFERROR(INDEX('[5]Table 36'!L$14:L$17,MATCH(CAN!$B131,'[5]Table 36'!$B$14:$B$17,0))*1000,0)</f>
        <v>267.61700000000002</v>
      </c>
      <c r="M118" s="5">
        <f>IFERROR(INDEX('[5]Table 36'!M$14:M$17,MATCH(CAN!$B131,'[5]Table 36'!$B$14:$B$17,0))*1000,0)</f>
        <v>281.589</v>
      </c>
      <c r="N118" s="5">
        <f>IFERROR(INDEX('[5]Table 36'!N$14:N$17,MATCH(CAN!$B131,'[5]Table 36'!$B$14:$B$17,0))*1000,0)</f>
        <v>283.32299999999998</v>
      </c>
      <c r="O118" s="5">
        <f>IFERROR(INDEX('[5]Table 36'!O$14:O$17,MATCH(CAN!$B131,'[5]Table 36'!$B$14:$B$17,0))*1000,0)</f>
        <v>262.95000000000005</v>
      </c>
      <c r="P118" s="5">
        <f>IFERROR(INDEX('[5]Table 36'!P$14:P$17,MATCH(CAN!$B131,'[5]Table 36'!$B$14:$B$17,0))*1000,0)</f>
        <v>249.52799999999999</v>
      </c>
      <c r="Q118" s="5">
        <f>IFERROR(INDEX('[5]Table 36'!Q$14:Q$17,MATCH(CAN!$B131,'[5]Table 36'!$B$14:$B$17,0))*1000,0)</f>
        <v>257.673</v>
      </c>
      <c r="R118" s="5">
        <f>IFERROR(INDEX('[5]Table 36'!R$14:R$17,MATCH(CAN!$B131,'[5]Table 36'!$B$14:$B$17,0))*1000,0)</f>
        <v>0</v>
      </c>
      <c r="S118" s="5">
        <f>IFERROR(INDEX('[5]Table 36'!S$14:S$17,MATCH(CAN!$B131,'[5]Table 36'!$B$14:$B$17,0))*1000,0)</f>
        <v>0</v>
      </c>
      <c r="T118" s="5">
        <f>IFERROR(INDEX('[5]Table 36'!T$14:T$17,MATCH(CAN!$B131,'[5]Table 36'!$B$14:$B$17,0))*1000,0)</f>
        <v>0</v>
      </c>
      <c r="U118" s="5">
        <f>IFERROR(INDEX('[5]Table 36'!U$14:U$17,MATCH(CAN!$B131,'[5]Table 36'!$B$14:$B$17,0))*1000,0)</f>
        <v>0</v>
      </c>
      <c r="V118" s="5">
        <f>IFERROR(INDEX('[5]Table 36'!V$14:V$17,MATCH(CAN!$B131,'[5]Table 36'!$B$14:$B$17,0))*1000,0)</f>
        <v>0</v>
      </c>
      <c r="W118" s="5">
        <f>IFERROR(INDEX('[5]Table 36'!W$14:W$17,MATCH(CAN!$B131,'[5]Table 36'!$B$14:$B$17,0))*1000,0)</f>
        <v>0</v>
      </c>
      <c r="Z118" s="23" t="s">
        <v>32</v>
      </c>
    </row>
    <row r="119" spans="2:26" outlineLevel="1" x14ac:dyDescent="0.25">
      <c r="B119" s="4" t="s">
        <v>27</v>
      </c>
      <c r="C119" s="5">
        <f>IFERROR(INDEX('[5]Table 36'!C$14:C$17,MATCH(CAN!$B132,'[5]Table 36'!$B$14:$B$17,0))*1000,0)</f>
        <v>0</v>
      </c>
      <c r="D119" s="5">
        <f>IFERROR(INDEX('[5]Table 36'!D$14:D$17,MATCH(CAN!$B132,'[5]Table 36'!$B$14:$B$17,0))*1000,0)</f>
        <v>0</v>
      </c>
      <c r="E119" s="5">
        <f>IFERROR(INDEX('[5]Table 36'!E$14:E$17,MATCH(CAN!$B132,'[5]Table 36'!$B$14:$B$17,0))*1000,0)</f>
        <v>0</v>
      </c>
      <c r="F119" s="5">
        <f>IFERROR(INDEX('[5]Table 36'!F$14:F$17,MATCH(CAN!$B132,'[5]Table 36'!$B$14:$B$17,0))*1000,0)</f>
        <v>0</v>
      </c>
      <c r="G119" s="5">
        <f>IFERROR(INDEX('[5]Table 36'!G$14:G$17,MATCH(CAN!$B132,'[5]Table 36'!$B$14:$B$17,0))*1000,0)</f>
        <v>0</v>
      </c>
      <c r="H119" s="5">
        <f>IFERROR(INDEX('[5]Table 36'!H$14:H$17,MATCH(CAN!$B132,'[5]Table 36'!$B$14:$B$17,0))*1000,0)</f>
        <v>0</v>
      </c>
      <c r="I119" s="5">
        <f>IFERROR(INDEX('[5]Table 36'!I$14:I$17,MATCH(CAN!$B132,'[5]Table 36'!$B$14:$B$17,0))*1000,0)</f>
        <v>0</v>
      </c>
      <c r="J119" s="5">
        <f>IFERROR(INDEX('[5]Table 36'!J$14:J$17,MATCH(CAN!$B132,'[5]Table 36'!$B$14:$B$17,0))*1000,0)</f>
        <v>0</v>
      </c>
      <c r="K119" s="5">
        <f>IFERROR(INDEX('[5]Table 36'!K$14:K$17,MATCH(CAN!$B132,'[5]Table 36'!$B$14:$B$17,0))*1000,0)</f>
        <v>0</v>
      </c>
      <c r="L119" s="5">
        <f>IFERROR(INDEX('[5]Table 36'!L$14:L$17,MATCH(CAN!$B132,'[5]Table 36'!$B$14:$B$17,0))*1000,0)</f>
        <v>0</v>
      </c>
      <c r="M119" s="5">
        <f>IFERROR(INDEX('[5]Table 36'!M$14:M$17,MATCH(CAN!$B132,'[5]Table 36'!$B$14:$B$17,0))*1000,0)</f>
        <v>0</v>
      </c>
      <c r="N119" s="5">
        <f>IFERROR(INDEX('[5]Table 36'!N$14:N$17,MATCH(CAN!$B132,'[5]Table 36'!$B$14:$B$17,0))*1000,0)</f>
        <v>0</v>
      </c>
      <c r="O119" s="5">
        <f>IFERROR(INDEX('[5]Table 36'!O$14:O$17,MATCH(CAN!$B132,'[5]Table 36'!$B$14:$B$17,0))*1000,0)</f>
        <v>0</v>
      </c>
      <c r="P119" s="5">
        <f>IFERROR(INDEX('[5]Table 36'!P$14:P$17,MATCH(CAN!$B132,'[5]Table 36'!$B$14:$B$17,0))*1000,0)</f>
        <v>0</v>
      </c>
      <c r="Q119" s="5">
        <f>IFERROR(INDEX('[5]Table 36'!Q$14:Q$17,MATCH(CAN!$B132,'[5]Table 36'!$B$14:$B$17,0))*1000,0)</f>
        <v>0</v>
      </c>
      <c r="R119" s="5">
        <f>IFERROR(INDEX('[5]Table 36'!R$14:R$17,MATCH(CAN!$B132,'[5]Table 36'!$B$14:$B$17,0))*1000,0)</f>
        <v>0</v>
      </c>
      <c r="S119" s="5">
        <f>IFERROR(INDEX('[5]Table 36'!S$14:S$17,MATCH(CAN!$B132,'[5]Table 36'!$B$14:$B$17,0))*1000,0)</f>
        <v>0</v>
      </c>
      <c r="T119" s="5">
        <f>IFERROR(INDEX('[5]Table 36'!T$14:T$17,MATCH(CAN!$B132,'[5]Table 36'!$B$14:$B$17,0))*1000,0)</f>
        <v>0</v>
      </c>
      <c r="U119" s="5">
        <f>IFERROR(INDEX('[5]Table 36'!U$14:U$17,MATCH(CAN!$B132,'[5]Table 36'!$B$14:$B$17,0))*1000,0)</f>
        <v>0</v>
      </c>
      <c r="V119" s="5">
        <f>IFERROR(INDEX('[5]Table 36'!V$14:V$17,MATCH(CAN!$B132,'[5]Table 36'!$B$14:$B$17,0))*1000,0)</f>
        <v>0</v>
      </c>
      <c r="W119" s="5">
        <f>IFERROR(INDEX('[5]Table 36'!W$14:W$17,MATCH(CAN!$B132,'[5]Table 36'!$B$14:$B$17,0))*1000,0)</f>
        <v>0</v>
      </c>
      <c r="Z119" s="23" t="s">
        <v>32</v>
      </c>
    </row>
    <row r="120" spans="2:26" outlineLevel="1" x14ac:dyDescent="0.25">
      <c r="B120" s="4" t="s">
        <v>28</v>
      </c>
      <c r="C120" s="5">
        <f>IFERROR(INDEX('[5]Table 36'!C$14:C$17,MATCH(CAN!$B133,'[5]Table 36'!$B$14:$B$17,0))*1000,0)</f>
        <v>0</v>
      </c>
      <c r="D120" s="5">
        <f>IFERROR(INDEX('[5]Table 36'!D$14:D$17,MATCH(CAN!$B133,'[5]Table 36'!$B$14:$B$17,0))*1000,0)</f>
        <v>0</v>
      </c>
      <c r="E120" s="5">
        <f>IFERROR(INDEX('[5]Table 36'!E$14:E$17,MATCH(CAN!$B133,'[5]Table 36'!$B$14:$B$17,0))*1000,0)</f>
        <v>0</v>
      </c>
      <c r="F120" s="5">
        <f>IFERROR(INDEX('[5]Table 36'!F$14:F$17,MATCH(CAN!$B133,'[5]Table 36'!$B$14:$B$17,0))*1000,0)</f>
        <v>0</v>
      </c>
      <c r="G120" s="5">
        <f>IFERROR(INDEX('[5]Table 36'!G$14:G$17,MATCH(CAN!$B133,'[5]Table 36'!$B$14:$B$17,0))*1000,0)</f>
        <v>0</v>
      </c>
      <c r="H120" s="5">
        <f>IFERROR(INDEX('[5]Table 36'!H$14:H$17,MATCH(CAN!$B133,'[5]Table 36'!$B$14:$B$17,0))*1000,0)</f>
        <v>0</v>
      </c>
      <c r="I120" s="5">
        <f>IFERROR(INDEX('[5]Table 36'!I$14:I$17,MATCH(CAN!$B133,'[5]Table 36'!$B$14:$B$17,0))*1000,0)</f>
        <v>0</v>
      </c>
      <c r="J120" s="5">
        <f>IFERROR(INDEX('[5]Table 36'!J$14:J$17,MATCH(CAN!$B133,'[5]Table 36'!$B$14:$B$17,0))*1000,0)</f>
        <v>0</v>
      </c>
      <c r="K120" s="5">
        <f>IFERROR(INDEX('[5]Table 36'!K$14:K$17,MATCH(CAN!$B133,'[5]Table 36'!$B$14:$B$17,0))*1000,0)</f>
        <v>0</v>
      </c>
      <c r="L120" s="5">
        <f>IFERROR(INDEX('[5]Table 36'!L$14:L$17,MATCH(CAN!$B133,'[5]Table 36'!$B$14:$B$17,0))*1000,0)</f>
        <v>0</v>
      </c>
      <c r="M120" s="5">
        <f>IFERROR(INDEX('[5]Table 36'!M$14:M$17,MATCH(CAN!$B133,'[5]Table 36'!$B$14:$B$17,0))*1000,0)</f>
        <v>0</v>
      </c>
      <c r="N120" s="5">
        <f>IFERROR(INDEX('[5]Table 36'!N$14:N$17,MATCH(CAN!$B133,'[5]Table 36'!$B$14:$B$17,0))*1000,0)</f>
        <v>0</v>
      </c>
      <c r="O120" s="5">
        <f>IFERROR(INDEX('[5]Table 36'!O$14:O$17,MATCH(CAN!$B133,'[5]Table 36'!$B$14:$B$17,0))*1000,0)</f>
        <v>0</v>
      </c>
      <c r="P120" s="5">
        <f>IFERROR(INDEX('[5]Table 36'!P$14:P$17,MATCH(CAN!$B133,'[5]Table 36'!$B$14:$B$17,0))*1000,0)</f>
        <v>0</v>
      </c>
      <c r="Q120" s="5">
        <f>IFERROR(INDEX('[5]Table 36'!Q$14:Q$17,MATCH(CAN!$B133,'[5]Table 36'!$B$14:$B$17,0))*1000,0)</f>
        <v>0</v>
      </c>
      <c r="R120" s="5">
        <f>IFERROR(INDEX('[5]Table 36'!R$14:R$17,MATCH(CAN!$B133,'[5]Table 36'!$B$14:$B$17,0))*1000,0)</f>
        <v>0</v>
      </c>
      <c r="S120" s="5">
        <f>IFERROR(INDEX('[5]Table 36'!S$14:S$17,MATCH(CAN!$B133,'[5]Table 36'!$B$14:$B$17,0))*1000,0)</f>
        <v>0</v>
      </c>
      <c r="T120" s="5">
        <f>IFERROR(INDEX('[5]Table 36'!T$14:T$17,MATCH(CAN!$B133,'[5]Table 36'!$B$14:$B$17,0))*1000,0)</f>
        <v>0</v>
      </c>
      <c r="U120" s="5">
        <f>IFERROR(INDEX('[5]Table 36'!U$14:U$17,MATCH(CAN!$B133,'[5]Table 36'!$B$14:$B$17,0))*1000,0)</f>
        <v>0</v>
      </c>
      <c r="V120" s="5">
        <f>IFERROR(INDEX('[5]Table 36'!V$14:V$17,MATCH(CAN!$B133,'[5]Table 36'!$B$14:$B$17,0))*1000,0)</f>
        <v>0</v>
      </c>
      <c r="W120" s="5">
        <f>IFERROR(INDEX('[5]Table 36'!W$14:W$17,MATCH(CAN!$B133,'[5]Table 36'!$B$14:$B$17,0))*1000,0)</f>
        <v>0</v>
      </c>
      <c r="Z120" s="23" t="s">
        <v>32</v>
      </c>
    </row>
    <row r="121" spans="2:26" outlineLevel="1" x14ac:dyDescent="0.25">
      <c r="B121" s="4" t="s">
        <v>22</v>
      </c>
      <c r="C121" s="5">
        <f>IFERROR(INDEX('[5]Table 36'!C$14:C$17,MATCH(CAN!$B134,'[5]Table 36'!$B$14:$B$17,0))*1000,0)</f>
        <v>0</v>
      </c>
      <c r="D121" s="5">
        <f>IFERROR(INDEX('[5]Table 36'!D$14:D$17,MATCH(CAN!$B134,'[5]Table 36'!$B$14:$B$17,0))*1000,0)</f>
        <v>0</v>
      </c>
      <c r="E121" s="5">
        <f>IFERROR(INDEX('[5]Table 36'!E$14:E$17,MATCH(CAN!$B134,'[5]Table 36'!$B$14:$B$17,0))*1000,0)</f>
        <v>0</v>
      </c>
      <c r="F121" s="5">
        <f>IFERROR(INDEX('[5]Table 36'!F$14:F$17,MATCH(CAN!$B134,'[5]Table 36'!$B$14:$B$17,0))*1000,0)</f>
        <v>0</v>
      </c>
      <c r="G121" s="5">
        <f>IFERROR(INDEX('[5]Table 36'!G$14:G$17,MATCH(CAN!$B134,'[5]Table 36'!$B$14:$B$17,0))*1000,0)</f>
        <v>0</v>
      </c>
      <c r="H121" s="5">
        <f>IFERROR(INDEX('[5]Table 36'!H$14:H$17,MATCH(CAN!$B134,'[5]Table 36'!$B$14:$B$17,0))*1000,0)</f>
        <v>0</v>
      </c>
      <c r="I121" s="5">
        <f>IFERROR(INDEX('[5]Table 36'!I$14:I$17,MATCH(CAN!$B134,'[5]Table 36'!$B$14:$B$17,0))*1000,0)</f>
        <v>0</v>
      </c>
      <c r="J121" s="5">
        <f>IFERROR(INDEX('[5]Table 36'!J$14:J$17,MATCH(CAN!$B134,'[5]Table 36'!$B$14:$B$17,0))*1000,0)</f>
        <v>0</v>
      </c>
      <c r="K121" s="5">
        <f>IFERROR(INDEX('[5]Table 36'!K$14:K$17,MATCH(CAN!$B134,'[5]Table 36'!$B$14:$B$17,0))*1000,0)</f>
        <v>0</v>
      </c>
      <c r="L121" s="5">
        <f>IFERROR(INDEX('[5]Table 36'!L$14:L$17,MATCH(CAN!$B134,'[5]Table 36'!$B$14:$B$17,0))*1000,0)</f>
        <v>0</v>
      </c>
      <c r="M121" s="5">
        <f>IFERROR(INDEX('[5]Table 36'!M$14:M$17,MATCH(CAN!$B134,'[5]Table 36'!$B$14:$B$17,0))*1000,0)</f>
        <v>0</v>
      </c>
      <c r="N121" s="5">
        <f>IFERROR(INDEX('[5]Table 36'!N$14:N$17,MATCH(CAN!$B134,'[5]Table 36'!$B$14:$B$17,0))*1000,0)</f>
        <v>0</v>
      </c>
      <c r="O121" s="5">
        <f>IFERROR(INDEX('[5]Table 36'!O$14:O$17,MATCH(CAN!$B134,'[5]Table 36'!$B$14:$B$17,0))*1000,0)</f>
        <v>0</v>
      </c>
      <c r="P121" s="5">
        <f>IFERROR(INDEX('[5]Table 36'!P$14:P$17,MATCH(CAN!$B134,'[5]Table 36'!$B$14:$B$17,0))*1000,0)</f>
        <v>0</v>
      </c>
      <c r="Q121" s="5">
        <f>IFERROR(INDEX('[5]Table 36'!Q$14:Q$17,MATCH(CAN!$B134,'[5]Table 36'!$B$14:$B$17,0))*1000,0)</f>
        <v>0</v>
      </c>
      <c r="R121" s="5">
        <f>IFERROR(INDEX('[5]Table 36'!R$14:R$17,MATCH(CAN!$B134,'[5]Table 36'!$B$14:$B$17,0))*1000,0)</f>
        <v>0</v>
      </c>
      <c r="S121" s="5">
        <f>IFERROR(INDEX('[5]Table 36'!S$14:S$17,MATCH(CAN!$B134,'[5]Table 36'!$B$14:$B$17,0))*1000,0)</f>
        <v>0</v>
      </c>
      <c r="T121" s="5">
        <f>IFERROR(INDEX('[5]Table 36'!T$14:T$17,MATCH(CAN!$B134,'[5]Table 36'!$B$14:$B$17,0))*1000,0)</f>
        <v>0</v>
      </c>
      <c r="U121" s="5">
        <f>IFERROR(INDEX('[5]Table 36'!U$14:U$17,MATCH(CAN!$B134,'[5]Table 36'!$B$14:$B$17,0))*1000,0)</f>
        <v>0</v>
      </c>
      <c r="V121" s="5">
        <f>IFERROR(INDEX('[5]Table 36'!V$14:V$17,MATCH(CAN!$B134,'[5]Table 36'!$B$14:$B$17,0))*1000,0)</f>
        <v>0</v>
      </c>
      <c r="W121" s="5">
        <f>IFERROR(INDEX('[5]Table 36'!W$14:W$17,MATCH(CAN!$B134,'[5]Table 36'!$B$14:$B$17,0))*1000,0)</f>
        <v>0</v>
      </c>
      <c r="Z121" s="23" t="s">
        <v>32</v>
      </c>
    </row>
    <row r="122" spans="2:26" outlineLevel="1" x14ac:dyDescent="0.25">
      <c r="B122" s="4" t="s">
        <v>1</v>
      </c>
      <c r="C122" s="5">
        <f>IFERROR(INDEX('[5]Table 36'!C$14:C$17,MATCH(CAN!$B135,'[5]Table 36'!$B$14:$B$17,0))*1000,0)</f>
        <v>0</v>
      </c>
      <c r="D122" s="5">
        <f>IFERROR(INDEX('[5]Table 36'!D$14:D$17,MATCH(CAN!$B135,'[5]Table 36'!$B$14:$B$17,0))*1000,0)</f>
        <v>0</v>
      </c>
      <c r="E122" s="5">
        <f>IFERROR(INDEX('[5]Table 36'!E$14:E$17,MATCH(CAN!$B135,'[5]Table 36'!$B$14:$B$17,0))*1000,0)</f>
        <v>0</v>
      </c>
      <c r="F122" s="5">
        <f>IFERROR(INDEX('[5]Table 36'!F$14:F$17,MATCH(CAN!$B135,'[5]Table 36'!$B$14:$B$17,0))*1000,0)</f>
        <v>0</v>
      </c>
      <c r="G122" s="5">
        <f>IFERROR(INDEX('[5]Table 36'!G$14:G$17,MATCH(CAN!$B135,'[5]Table 36'!$B$14:$B$17,0))*1000,0)</f>
        <v>0</v>
      </c>
      <c r="H122" s="5">
        <f>IFERROR(INDEX('[5]Table 36'!H$14:H$17,MATCH(CAN!$B135,'[5]Table 36'!$B$14:$B$17,0))*1000,0)</f>
        <v>0</v>
      </c>
      <c r="I122" s="5">
        <f>IFERROR(INDEX('[5]Table 36'!I$14:I$17,MATCH(CAN!$B135,'[5]Table 36'!$B$14:$B$17,0))*1000,0)</f>
        <v>0</v>
      </c>
      <c r="J122" s="5">
        <f>IFERROR(INDEX('[5]Table 36'!J$14:J$17,MATCH(CAN!$B135,'[5]Table 36'!$B$14:$B$17,0))*1000,0)</f>
        <v>0</v>
      </c>
      <c r="K122" s="5">
        <f>IFERROR(INDEX('[5]Table 36'!K$14:K$17,MATCH(CAN!$B135,'[5]Table 36'!$B$14:$B$17,0))*1000,0)</f>
        <v>0</v>
      </c>
      <c r="L122" s="5">
        <f>IFERROR(INDEX('[5]Table 36'!L$14:L$17,MATCH(CAN!$B135,'[5]Table 36'!$B$14:$B$17,0))*1000,0)</f>
        <v>0</v>
      </c>
      <c r="M122" s="5">
        <f>IFERROR(INDEX('[5]Table 36'!M$14:M$17,MATCH(CAN!$B135,'[5]Table 36'!$B$14:$B$17,0))*1000,0)</f>
        <v>0</v>
      </c>
      <c r="N122" s="5">
        <f>IFERROR(INDEX('[5]Table 36'!N$14:N$17,MATCH(CAN!$B135,'[5]Table 36'!$B$14:$B$17,0))*1000,0)</f>
        <v>0</v>
      </c>
      <c r="O122" s="5">
        <f>IFERROR(INDEX('[5]Table 36'!O$14:O$17,MATCH(CAN!$B135,'[5]Table 36'!$B$14:$B$17,0))*1000,0)</f>
        <v>0</v>
      </c>
      <c r="P122" s="5">
        <f>IFERROR(INDEX('[5]Table 36'!P$14:P$17,MATCH(CAN!$B135,'[5]Table 36'!$B$14:$B$17,0))*1000,0)</f>
        <v>0</v>
      </c>
      <c r="Q122" s="5">
        <f>IFERROR(INDEX('[5]Table 36'!Q$14:Q$17,MATCH(CAN!$B135,'[5]Table 36'!$B$14:$B$17,0))*1000,0)</f>
        <v>0</v>
      </c>
      <c r="R122" s="5">
        <f>IFERROR(INDEX('[5]Table 36'!R$14:R$17,MATCH(CAN!$B135,'[5]Table 36'!$B$14:$B$17,0))*1000,0)</f>
        <v>0</v>
      </c>
      <c r="S122" s="5">
        <f>IFERROR(INDEX('[5]Table 36'!S$14:S$17,MATCH(CAN!$B135,'[5]Table 36'!$B$14:$B$17,0))*1000,0)</f>
        <v>0</v>
      </c>
      <c r="T122" s="5">
        <f>IFERROR(INDEX('[5]Table 36'!T$14:T$17,MATCH(CAN!$B135,'[5]Table 36'!$B$14:$B$17,0))*1000,0)</f>
        <v>0</v>
      </c>
      <c r="U122" s="5">
        <f>IFERROR(INDEX('[5]Table 36'!U$14:U$17,MATCH(CAN!$B135,'[5]Table 36'!$B$14:$B$17,0))*1000,0)</f>
        <v>0</v>
      </c>
      <c r="V122" s="5">
        <f>IFERROR(INDEX('[5]Table 36'!V$14:V$17,MATCH(CAN!$B135,'[5]Table 36'!$B$14:$B$17,0))*1000,0)</f>
        <v>0</v>
      </c>
      <c r="W122" s="5">
        <f>IFERROR(INDEX('[5]Table 36'!W$14:W$17,MATCH(CAN!$B135,'[5]Table 36'!$B$14:$B$17,0))*1000,0)</f>
        <v>0</v>
      </c>
      <c r="Z122" s="23" t="s">
        <v>32</v>
      </c>
    </row>
    <row r="123" spans="2:26" outlineLevel="1" x14ac:dyDescent="0.25">
      <c r="B123" s="16" t="s">
        <v>13</v>
      </c>
      <c r="C123" s="21">
        <f t="shared" ref="C123:W123" si="44">SUM(C113:C122)</f>
        <v>5298.07</v>
      </c>
      <c r="D123" s="21">
        <f t="shared" si="44"/>
        <v>5796.3230000000003</v>
      </c>
      <c r="E123" s="21">
        <f t="shared" si="44"/>
        <v>4981.7260000000006</v>
      </c>
      <c r="F123" s="21">
        <f t="shared" si="44"/>
        <v>4682.9769999999999</v>
      </c>
      <c r="G123" s="21">
        <f t="shared" si="44"/>
        <v>4282.6180000000004</v>
      </c>
      <c r="H123" s="21">
        <f t="shared" si="44"/>
        <v>4852.6419999999998</v>
      </c>
      <c r="I123" s="21">
        <f t="shared" si="44"/>
        <v>5045.1410000000005</v>
      </c>
      <c r="J123" s="21">
        <f t="shared" si="44"/>
        <v>6016.6440000000002</v>
      </c>
      <c r="K123" s="21">
        <f t="shared" si="44"/>
        <v>5678.3939999999993</v>
      </c>
      <c r="L123" s="21">
        <f t="shared" si="44"/>
        <v>5527.9369999999999</v>
      </c>
      <c r="M123" s="21">
        <f t="shared" si="44"/>
        <v>5765.4130000000005</v>
      </c>
      <c r="N123" s="21">
        <f t="shared" si="44"/>
        <v>5528.2840000000006</v>
      </c>
      <c r="O123" s="21">
        <f t="shared" si="44"/>
        <v>6326.4160000000002</v>
      </c>
      <c r="P123" s="21">
        <f t="shared" si="44"/>
        <v>5916.4969999999994</v>
      </c>
      <c r="Q123" s="21">
        <f t="shared" si="44"/>
        <v>6015.4749999999995</v>
      </c>
      <c r="R123" s="21">
        <f t="shared" si="44"/>
        <v>5483.4079999999994</v>
      </c>
      <c r="S123" s="21">
        <f t="shared" si="44"/>
        <v>5699.884</v>
      </c>
      <c r="T123" s="21">
        <f t="shared" si="44"/>
        <v>5676.6480000000001</v>
      </c>
      <c r="U123" s="21">
        <f t="shared" si="44"/>
        <v>6053.53</v>
      </c>
      <c r="V123" s="21">
        <f t="shared" si="44"/>
        <v>5911.0630000000001</v>
      </c>
      <c r="W123" s="21">
        <f t="shared" si="44"/>
        <v>5216.4669999999996</v>
      </c>
    </row>
    <row r="124" spans="2:26" outlineLevel="1" x14ac:dyDescent="0.25">
      <c r="B124" s="29" t="s">
        <v>46</v>
      </c>
      <c r="C124" s="28">
        <f>IFERROR(C123/C105/1000,0)</f>
        <v>7.5974070314633255E-3</v>
      </c>
      <c r="D124" s="28">
        <f t="shared" ref="D124:W124" si="45">IFERROR(D123/D105/1000,0)</f>
        <v>7.5547966869080009E-3</v>
      </c>
      <c r="E124" s="28">
        <f t="shared" si="45"/>
        <v>7.5105277095589241E-3</v>
      </c>
      <c r="F124" s="28">
        <f t="shared" si="45"/>
        <v>7.4358597002207923E-3</v>
      </c>
      <c r="G124" s="28">
        <f t="shared" si="45"/>
        <v>7.333908123683096E-3</v>
      </c>
      <c r="H124" s="28">
        <f t="shared" si="45"/>
        <v>7.2699105420334078E-3</v>
      </c>
      <c r="I124" s="28">
        <f t="shared" si="45"/>
        <v>6.576901817138602E-3</v>
      </c>
      <c r="J124" s="28">
        <f t="shared" si="45"/>
        <v>6.3897935331640905E-3</v>
      </c>
      <c r="K124" s="28">
        <f t="shared" si="45"/>
        <v>6.616320925616751E-3</v>
      </c>
      <c r="L124" s="28">
        <f t="shared" si="45"/>
        <v>7.0873737059363581E-3</v>
      </c>
      <c r="M124" s="28">
        <f t="shared" si="45"/>
        <v>6.5532788375094238E-3</v>
      </c>
      <c r="N124" s="28">
        <f t="shared" si="45"/>
        <v>6.4843945733864808E-3</v>
      </c>
      <c r="O124" s="28">
        <f t="shared" si="45"/>
        <v>6.3784311687930658E-3</v>
      </c>
      <c r="P124" s="28">
        <f t="shared" si="45"/>
        <v>6.2579147379133709E-3</v>
      </c>
      <c r="Q124" s="28">
        <f t="shared" si="45"/>
        <v>6.1647740600691819E-3</v>
      </c>
      <c r="R124" s="28">
        <f t="shared" si="45"/>
        <v>6.0554594414817964E-3</v>
      </c>
      <c r="S124" s="28">
        <f t="shared" si="45"/>
        <v>5.9704310434582361E-3</v>
      </c>
      <c r="T124" s="28">
        <f t="shared" si="45"/>
        <v>5.8876607073154175E-3</v>
      </c>
      <c r="U124" s="28">
        <f t="shared" si="45"/>
        <v>5.7894854669843327E-3</v>
      </c>
      <c r="V124" s="28">
        <f t="shared" si="45"/>
        <v>5.6918486774997831E-3</v>
      </c>
      <c r="W124" s="28">
        <f t="shared" si="45"/>
        <v>5.6138451334776769E-3</v>
      </c>
    </row>
    <row r="125" spans="2:26" outlineLevel="1" x14ac:dyDescent="0.25"/>
    <row r="126" spans="2:26" outlineLevel="1" x14ac:dyDescent="0.25">
      <c r="B126" s="4" t="s">
        <v>23</v>
      </c>
      <c r="C126" s="12">
        <f t="shared" ref="C126:W126" si="46">IFERROR(C113/C123,0)</f>
        <v>0</v>
      </c>
      <c r="D126" s="12">
        <f t="shared" si="46"/>
        <v>0</v>
      </c>
      <c r="E126" s="12">
        <f t="shared" si="46"/>
        <v>0</v>
      </c>
      <c r="F126" s="12">
        <f t="shared" si="46"/>
        <v>0</v>
      </c>
      <c r="G126" s="12">
        <f t="shared" si="46"/>
        <v>0</v>
      </c>
      <c r="H126" s="12">
        <f t="shared" si="46"/>
        <v>0</v>
      </c>
      <c r="I126" s="12">
        <f t="shared" si="46"/>
        <v>0</v>
      </c>
      <c r="J126" s="12">
        <f t="shared" si="46"/>
        <v>0</v>
      </c>
      <c r="K126" s="12">
        <f t="shared" si="46"/>
        <v>0</v>
      </c>
      <c r="L126" s="12">
        <f t="shared" si="46"/>
        <v>0</v>
      </c>
      <c r="M126" s="12">
        <f t="shared" si="46"/>
        <v>0</v>
      </c>
      <c r="N126" s="12">
        <f t="shared" si="46"/>
        <v>0</v>
      </c>
      <c r="O126" s="12">
        <f t="shared" si="46"/>
        <v>0</v>
      </c>
      <c r="P126" s="12">
        <f t="shared" si="46"/>
        <v>0</v>
      </c>
      <c r="Q126" s="12">
        <f t="shared" si="46"/>
        <v>0</v>
      </c>
      <c r="R126" s="12">
        <f t="shared" si="46"/>
        <v>0</v>
      </c>
      <c r="S126" s="12">
        <f t="shared" si="46"/>
        <v>0</v>
      </c>
      <c r="T126" s="12">
        <f t="shared" si="46"/>
        <v>0</v>
      </c>
      <c r="U126" s="12">
        <f t="shared" si="46"/>
        <v>0</v>
      </c>
      <c r="V126" s="12">
        <f t="shared" si="46"/>
        <v>0</v>
      </c>
      <c r="W126" s="12">
        <f t="shared" si="46"/>
        <v>0</v>
      </c>
    </row>
    <row r="127" spans="2:26" outlineLevel="1" x14ac:dyDescent="0.25">
      <c r="B127" s="4" t="s">
        <v>24</v>
      </c>
      <c r="C127" s="12">
        <f t="shared" ref="C127:W127" si="47">IFERROR(C114/C123,0)</f>
        <v>0</v>
      </c>
      <c r="D127" s="12">
        <f t="shared" si="47"/>
        <v>0</v>
      </c>
      <c r="E127" s="12">
        <f t="shared" si="47"/>
        <v>0</v>
      </c>
      <c r="F127" s="12">
        <f t="shared" si="47"/>
        <v>0</v>
      </c>
      <c r="G127" s="12">
        <f t="shared" si="47"/>
        <v>0</v>
      </c>
      <c r="H127" s="12">
        <f t="shared" si="47"/>
        <v>0</v>
      </c>
      <c r="I127" s="12">
        <f t="shared" si="47"/>
        <v>0</v>
      </c>
      <c r="J127" s="12">
        <f t="shared" si="47"/>
        <v>0</v>
      </c>
      <c r="K127" s="12">
        <f t="shared" si="47"/>
        <v>0</v>
      </c>
      <c r="L127" s="12">
        <f t="shared" si="47"/>
        <v>0</v>
      </c>
      <c r="M127" s="12">
        <f t="shared" si="47"/>
        <v>0</v>
      </c>
      <c r="N127" s="12">
        <f t="shared" si="47"/>
        <v>0</v>
      </c>
      <c r="O127" s="12">
        <f t="shared" si="47"/>
        <v>0</v>
      </c>
      <c r="P127" s="12">
        <f t="shared" si="47"/>
        <v>0</v>
      </c>
      <c r="Q127" s="12">
        <f t="shared" si="47"/>
        <v>0</v>
      </c>
      <c r="R127" s="12">
        <f t="shared" si="47"/>
        <v>0</v>
      </c>
      <c r="S127" s="12">
        <f t="shared" si="47"/>
        <v>0</v>
      </c>
      <c r="T127" s="12">
        <f t="shared" si="47"/>
        <v>0</v>
      </c>
      <c r="U127" s="12">
        <f t="shared" si="47"/>
        <v>0</v>
      </c>
      <c r="V127" s="12">
        <f t="shared" si="47"/>
        <v>0</v>
      </c>
      <c r="W127" s="12">
        <f t="shared" si="47"/>
        <v>0</v>
      </c>
    </row>
    <row r="128" spans="2:26" outlineLevel="1" x14ac:dyDescent="0.25">
      <c r="B128" s="4" t="s">
        <v>21</v>
      </c>
      <c r="C128" s="12">
        <f t="shared" ref="C128:W128" si="48">IFERROR(C115/C123,0)</f>
        <v>0.18927496239196537</v>
      </c>
      <c r="D128" s="12">
        <f t="shared" si="48"/>
        <v>0.17141591315735855</v>
      </c>
      <c r="E128" s="12">
        <f t="shared" si="48"/>
        <v>0.21045055468727106</v>
      </c>
      <c r="F128" s="12">
        <f t="shared" si="48"/>
        <v>0.26141277226003884</v>
      </c>
      <c r="G128" s="12">
        <f t="shared" si="48"/>
        <v>0.24578120205911427</v>
      </c>
      <c r="H128" s="12">
        <f t="shared" si="48"/>
        <v>0.26530970139565213</v>
      </c>
      <c r="I128" s="12">
        <f t="shared" si="48"/>
        <v>0.28128391258044122</v>
      </c>
      <c r="J128" s="12">
        <f t="shared" si="48"/>
        <v>0.32849874448280469</v>
      </c>
      <c r="K128" s="12">
        <f t="shared" si="48"/>
        <v>0.36100453755058209</v>
      </c>
      <c r="L128" s="12">
        <f t="shared" si="48"/>
        <v>0.36956625952864514</v>
      </c>
      <c r="M128" s="12">
        <f t="shared" si="48"/>
        <v>0.33648361357633877</v>
      </c>
      <c r="N128" s="12">
        <f t="shared" si="48"/>
        <v>0.36056432701359042</v>
      </c>
      <c r="O128" s="12">
        <f t="shared" si="48"/>
        <v>0.33401802853305884</v>
      </c>
      <c r="P128" s="12">
        <f t="shared" si="48"/>
        <v>0.28656314707841479</v>
      </c>
      <c r="Q128" s="12">
        <f t="shared" si="48"/>
        <v>0.28364775848956236</v>
      </c>
      <c r="R128" s="12">
        <f t="shared" si="48"/>
        <v>0.25484352067181582</v>
      </c>
      <c r="S128" s="12">
        <f t="shared" si="48"/>
        <v>0.2654808413644909</v>
      </c>
      <c r="T128" s="12">
        <f t="shared" si="48"/>
        <v>0.28013891296412952</v>
      </c>
      <c r="U128" s="12">
        <f t="shared" si="48"/>
        <v>0.26826644949310569</v>
      </c>
      <c r="V128" s="12">
        <f t="shared" si="48"/>
        <v>0.25594651926396317</v>
      </c>
      <c r="W128" s="12">
        <f t="shared" si="48"/>
        <v>0.28028452974014789</v>
      </c>
    </row>
    <row r="129" spans="1:23" outlineLevel="1" x14ac:dyDescent="0.25">
      <c r="B129" s="4" t="s">
        <v>26</v>
      </c>
      <c r="C129" s="12">
        <f t="shared" ref="C129:W129" si="49">IFERROR(C116/C123,0)</f>
        <v>0</v>
      </c>
      <c r="D129" s="12">
        <f t="shared" si="49"/>
        <v>0</v>
      </c>
      <c r="E129" s="12">
        <f t="shared" si="49"/>
        <v>0</v>
      </c>
      <c r="F129" s="12">
        <f t="shared" si="49"/>
        <v>0</v>
      </c>
      <c r="G129" s="12">
        <f t="shared" si="49"/>
        <v>0</v>
      </c>
      <c r="H129" s="12">
        <f t="shared" si="49"/>
        <v>0</v>
      </c>
      <c r="I129" s="12">
        <f t="shared" si="49"/>
        <v>0</v>
      </c>
      <c r="J129" s="12">
        <f t="shared" si="49"/>
        <v>0</v>
      </c>
      <c r="K129" s="12">
        <f t="shared" si="49"/>
        <v>0</v>
      </c>
      <c r="L129" s="12">
        <f t="shared" si="49"/>
        <v>0</v>
      </c>
      <c r="M129" s="12">
        <f t="shared" si="49"/>
        <v>0</v>
      </c>
      <c r="N129" s="12">
        <f t="shared" si="49"/>
        <v>0</v>
      </c>
      <c r="O129" s="12">
        <f t="shared" si="49"/>
        <v>0</v>
      </c>
      <c r="P129" s="12">
        <f t="shared" si="49"/>
        <v>0</v>
      </c>
      <c r="Q129" s="12">
        <f t="shared" si="49"/>
        <v>0</v>
      </c>
      <c r="R129" s="12">
        <f t="shared" si="49"/>
        <v>0</v>
      </c>
      <c r="S129" s="12">
        <f t="shared" si="49"/>
        <v>0</v>
      </c>
      <c r="T129" s="12">
        <f t="shared" si="49"/>
        <v>0</v>
      </c>
      <c r="U129" s="12">
        <f t="shared" si="49"/>
        <v>0</v>
      </c>
      <c r="V129" s="12">
        <f t="shared" si="49"/>
        <v>0</v>
      </c>
      <c r="W129" s="12">
        <f t="shared" si="49"/>
        <v>0</v>
      </c>
    </row>
    <row r="130" spans="1:23" outlineLevel="1" x14ac:dyDescent="0.25">
      <c r="B130" s="4" t="s">
        <v>25</v>
      </c>
      <c r="C130" s="12">
        <f t="shared" ref="C130:W130" si="50">IFERROR(C117/C123,0)</f>
        <v>0.81072503760803449</v>
      </c>
      <c r="D130" s="12">
        <f t="shared" si="50"/>
        <v>0.8285840868426414</v>
      </c>
      <c r="E130" s="12">
        <f t="shared" si="50"/>
        <v>0.78954944531272886</v>
      </c>
      <c r="F130" s="12">
        <f t="shared" si="50"/>
        <v>0.73858722773996122</v>
      </c>
      <c r="G130" s="12">
        <f t="shared" si="50"/>
        <v>0.75421879794088564</v>
      </c>
      <c r="H130" s="12">
        <f t="shared" si="50"/>
        <v>0.73469029860434798</v>
      </c>
      <c r="I130" s="12">
        <f t="shared" si="50"/>
        <v>0.71871608741955872</v>
      </c>
      <c r="J130" s="12">
        <f t="shared" si="50"/>
        <v>0.67150125551719531</v>
      </c>
      <c r="K130" s="12">
        <f t="shared" si="50"/>
        <v>0.5908515682427109</v>
      </c>
      <c r="L130" s="12">
        <f t="shared" si="50"/>
        <v>0.58202200929569203</v>
      </c>
      <c r="M130" s="12">
        <f t="shared" si="50"/>
        <v>0.61467530600149545</v>
      </c>
      <c r="N130" s="12">
        <f t="shared" si="50"/>
        <v>0.58818595426718301</v>
      </c>
      <c r="O130" s="12">
        <f t="shared" si="50"/>
        <v>0.6244181539753314</v>
      </c>
      <c r="P130" s="12">
        <f t="shared" si="50"/>
        <v>0.67126189703130079</v>
      </c>
      <c r="Q130" s="12">
        <f t="shared" si="50"/>
        <v>0.67351722016964577</v>
      </c>
      <c r="R130" s="12">
        <f t="shared" si="50"/>
        <v>0.7451564793281843</v>
      </c>
      <c r="S130" s="12">
        <f t="shared" si="50"/>
        <v>0.7345191586355091</v>
      </c>
      <c r="T130" s="12">
        <f t="shared" si="50"/>
        <v>0.71986108703587048</v>
      </c>
      <c r="U130" s="12">
        <f t="shared" si="50"/>
        <v>0.73173355050689437</v>
      </c>
      <c r="V130" s="12">
        <f t="shared" si="50"/>
        <v>0.74405348073603683</v>
      </c>
      <c r="W130" s="12">
        <f t="shared" si="50"/>
        <v>0.71971547025985216</v>
      </c>
    </row>
    <row r="131" spans="1:23" outlineLevel="1" x14ac:dyDescent="0.25">
      <c r="B131" s="4" t="s">
        <v>0</v>
      </c>
      <c r="C131" s="12">
        <f t="shared" ref="C131:W131" si="51">IFERROR(C118/C123,0)</f>
        <v>0</v>
      </c>
      <c r="D131" s="12">
        <f t="shared" si="51"/>
        <v>0</v>
      </c>
      <c r="E131" s="12">
        <f t="shared" si="51"/>
        <v>0</v>
      </c>
      <c r="F131" s="12">
        <f t="shared" si="51"/>
        <v>0</v>
      </c>
      <c r="G131" s="12">
        <f t="shared" si="51"/>
        <v>0</v>
      </c>
      <c r="H131" s="12">
        <f t="shared" si="51"/>
        <v>0</v>
      </c>
      <c r="I131" s="12">
        <f t="shared" si="51"/>
        <v>0</v>
      </c>
      <c r="J131" s="12">
        <f t="shared" si="51"/>
        <v>0</v>
      </c>
      <c r="K131" s="12">
        <f t="shared" si="51"/>
        <v>4.814389420670704E-2</v>
      </c>
      <c r="L131" s="12">
        <f t="shared" si="51"/>
        <v>4.8411731175662824E-2</v>
      </c>
      <c r="M131" s="12">
        <f t="shared" si="51"/>
        <v>4.8841080422165763E-2</v>
      </c>
      <c r="N131" s="12">
        <f t="shared" si="51"/>
        <v>5.1249718719226428E-2</v>
      </c>
      <c r="O131" s="12">
        <f t="shared" si="51"/>
        <v>4.156381749160979E-2</v>
      </c>
      <c r="P131" s="12">
        <f t="shared" si="51"/>
        <v>4.2174955890284409E-2</v>
      </c>
      <c r="Q131" s="12">
        <f t="shared" si="51"/>
        <v>4.2835021340791882E-2</v>
      </c>
      <c r="R131" s="12">
        <f t="shared" si="51"/>
        <v>0</v>
      </c>
      <c r="S131" s="12">
        <f t="shared" si="51"/>
        <v>0</v>
      </c>
      <c r="T131" s="12">
        <f t="shared" si="51"/>
        <v>0</v>
      </c>
      <c r="U131" s="12">
        <f t="shared" si="51"/>
        <v>0</v>
      </c>
      <c r="V131" s="12">
        <f t="shared" si="51"/>
        <v>0</v>
      </c>
      <c r="W131" s="12">
        <f t="shared" si="51"/>
        <v>0</v>
      </c>
    </row>
    <row r="132" spans="1:23" outlineLevel="1" x14ac:dyDescent="0.25">
      <c r="B132" s="4" t="s">
        <v>27</v>
      </c>
      <c r="C132" s="12">
        <f t="shared" ref="C132:W132" si="52">IFERROR(C119/C123,0)</f>
        <v>0</v>
      </c>
      <c r="D132" s="12">
        <f t="shared" si="52"/>
        <v>0</v>
      </c>
      <c r="E132" s="12">
        <f t="shared" si="52"/>
        <v>0</v>
      </c>
      <c r="F132" s="12">
        <f t="shared" si="52"/>
        <v>0</v>
      </c>
      <c r="G132" s="12">
        <f t="shared" si="52"/>
        <v>0</v>
      </c>
      <c r="H132" s="12">
        <f t="shared" si="52"/>
        <v>0</v>
      </c>
      <c r="I132" s="12">
        <f t="shared" si="52"/>
        <v>0</v>
      </c>
      <c r="J132" s="12">
        <f t="shared" si="52"/>
        <v>0</v>
      </c>
      <c r="K132" s="12">
        <f t="shared" si="52"/>
        <v>0</v>
      </c>
      <c r="L132" s="12">
        <f t="shared" si="52"/>
        <v>0</v>
      </c>
      <c r="M132" s="12">
        <f t="shared" si="52"/>
        <v>0</v>
      </c>
      <c r="N132" s="12">
        <f t="shared" si="52"/>
        <v>0</v>
      </c>
      <c r="O132" s="12">
        <f t="shared" si="52"/>
        <v>0</v>
      </c>
      <c r="P132" s="12">
        <f t="shared" si="52"/>
        <v>0</v>
      </c>
      <c r="Q132" s="12">
        <f t="shared" si="52"/>
        <v>0</v>
      </c>
      <c r="R132" s="12">
        <f t="shared" si="52"/>
        <v>0</v>
      </c>
      <c r="S132" s="12">
        <f t="shared" si="52"/>
        <v>0</v>
      </c>
      <c r="T132" s="12">
        <f t="shared" si="52"/>
        <v>0</v>
      </c>
      <c r="U132" s="12">
        <f t="shared" si="52"/>
        <v>0</v>
      </c>
      <c r="V132" s="12">
        <f t="shared" si="52"/>
        <v>0</v>
      </c>
      <c r="W132" s="12">
        <f t="shared" si="52"/>
        <v>0</v>
      </c>
    </row>
    <row r="133" spans="1:23" outlineLevel="1" x14ac:dyDescent="0.25">
      <c r="B133" s="4" t="s">
        <v>28</v>
      </c>
      <c r="C133" s="12">
        <f t="shared" ref="C133:W133" si="53">IFERROR(C120/C123,0)</f>
        <v>0</v>
      </c>
      <c r="D133" s="12">
        <f t="shared" si="53"/>
        <v>0</v>
      </c>
      <c r="E133" s="12">
        <f t="shared" si="53"/>
        <v>0</v>
      </c>
      <c r="F133" s="12">
        <f t="shared" si="53"/>
        <v>0</v>
      </c>
      <c r="G133" s="12">
        <f t="shared" si="53"/>
        <v>0</v>
      </c>
      <c r="H133" s="12">
        <f t="shared" si="53"/>
        <v>0</v>
      </c>
      <c r="I133" s="12">
        <f t="shared" si="53"/>
        <v>0</v>
      </c>
      <c r="J133" s="12">
        <f t="shared" si="53"/>
        <v>0</v>
      </c>
      <c r="K133" s="12">
        <f t="shared" si="53"/>
        <v>0</v>
      </c>
      <c r="L133" s="12">
        <f t="shared" si="53"/>
        <v>0</v>
      </c>
      <c r="M133" s="12">
        <f t="shared" si="53"/>
        <v>0</v>
      </c>
      <c r="N133" s="12">
        <f t="shared" si="53"/>
        <v>0</v>
      </c>
      <c r="O133" s="12">
        <f t="shared" si="53"/>
        <v>0</v>
      </c>
      <c r="P133" s="12">
        <f t="shared" si="53"/>
        <v>0</v>
      </c>
      <c r="Q133" s="12">
        <f t="shared" si="53"/>
        <v>0</v>
      </c>
      <c r="R133" s="12">
        <f t="shared" si="53"/>
        <v>0</v>
      </c>
      <c r="S133" s="12">
        <f t="shared" si="53"/>
        <v>0</v>
      </c>
      <c r="T133" s="12">
        <f t="shared" si="53"/>
        <v>0</v>
      </c>
      <c r="U133" s="12">
        <f t="shared" si="53"/>
        <v>0</v>
      </c>
      <c r="V133" s="12">
        <f t="shared" si="53"/>
        <v>0</v>
      </c>
      <c r="W133" s="12">
        <f t="shared" si="53"/>
        <v>0</v>
      </c>
    </row>
    <row r="134" spans="1:23" outlineLevel="1" x14ac:dyDescent="0.25">
      <c r="B134" s="4" t="s">
        <v>22</v>
      </c>
      <c r="C134" s="12">
        <f t="shared" ref="C134:W134" si="54">IFERROR(C121/C123,0)</f>
        <v>0</v>
      </c>
      <c r="D134" s="12">
        <f t="shared" si="54"/>
        <v>0</v>
      </c>
      <c r="E134" s="12">
        <f t="shared" si="54"/>
        <v>0</v>
      </c>
      <c r="F134" s="12">
        <f t="shared" si="54"/>
        <v>0</v>
      </c>
      <c r="G134" s="12">
        <f t="shared" si="54"/>
        <v>0</v>
      </c>
      <c r="H134" s="12">
        <f t="shared" si="54"/>
        <v>0</v>
      </c>
      <c r="I134" s="12">
        <f t="shared" si="54"/>
        <v>0</v>
      </c>
      <c r="J134" s="12">
        <f t="shared" si="54"/>
        <v>0</v>
      </c>
      <c r="K134" s="12">
        <f t="shared" si="54"/>
        <v>0</v>
      </c>
      <c r="L134" s="12">
        <f t="shared" si="54"/>
        <v>0</v>
      </c>
      <c r="M134" s="12">
        <f t="shared" si="54"/>
        <v>0</v>
      </c>
      <c r="N134" s="12">
        <f t="shared" si="54"/>
        <v>0</v>
      </c>
      <c r="O134" s="12">
        <f t="shared" si="54"/>
        <v>0</v>
      </c>
      <c r="P134" s="12">
        <f t="shared" si="54"/>
        <v>0</v>
      </c>
      <c r="Q134" s="12">
        <f t="shared" si="54"/>
        <v>0</v>
      </c>
      <c r="R134" s="12">
        <f t="shared" si="54"/>
        <v>0</v>
      </c>
      <c r="S134" s="12">
        <f t="shared" si="54"/>
        <v>0</v>
      </c>
      <c r="T134" s="12">
        <f t="shared" si="54"/>
        <v>0</v>
      </c>
      <c r="U134" s="12">
        <f t="shared" si="54"/>
        <v>0</v>
      </c>
      <c r="V134" s="12">
        <f t="shared" si="54"/>
        <v>0</v>
      </c>
      <c r="W134" s="12">
        <f t="shared" si="54"/>
        <v>0</v>
      </c>
    </row>
    <row r="135" spans="1:23" outlineLevel="1" x14ac:dyDescent="0.25">
      <c r="B135" s="4" t="s">
        <v>1</v>
      </c>
      <c r="C135" s="12">
        <f t="shared" ref="C135:W135" si="55">IFERROR(C122/C123,0)</f>
        <v>0</v>
      </c>
      <c r="D135" s="12">
        <f t="shared" si="55"/>
        <v>0</v>
      </c>
      <c r="E135" s="12">
        <f t="shared" si="55"/>
        <v>0</v>
      </c>
      <c r="F135" s="12">
        <f t="shared" si="55"/>
        <v>0</v>
      </c>
      <c r="G135" s="12">
        <f t="shared" si="55"/>
        <v>0</v>
      </c>
      <c r="H135" s="12">
        <f t="shared" si="55"/>
        <v>0</v>
      </c>
      <c r="I135" s="12">
        <f t="shared" si="55"/>
        <v>0</v>
      </c>
      <c r="J135" s="12">
        <f t="shared" si="55"/>
        <v>0</v>
      </c>
      <c r="K135" s="12">
        <f t="shared" si="55"/>
        <v>0</v>
      </c>
      <c r="L135" s="12">
        <f t="shared" si="55"/>
        <v>0</v>
      </c>
      <c r="M135" s="12">
        <f t="shared" si="55"/>
        <v>0</v>
      </c>
      <c r="N135" s="12">
        <f t="shared" si="55"/>
        <v>0</v>
      </c>
      <c r="O135" s="12">
        <f t="shared" si="55"/>
        <v>0</v>
      </c>
      <c r="P135" s="12">
        <f t="shared" si="55"/>
        <v>0</v>
      </c>
      <c r="Q135" s="12">
        <f t="shared" si="55"/>
        <v>0</v>
      </c>
      <c r="R135" s="12">
        <f t="shared" si="55"/>
        <v>0</v>
      </c>
      <c r="S135" s="12">
        <f t="shared" si="55"/>
        <v>0</v>
      </c>
      <c r="T135" s="12">
        <f t="shared" si="55"/>
        <v>0</v>
      </c>
      <c r="U135" s="12">
        <f t="shared" si="55"/>
        <v>0</v>
      </c>
      <c r="V135" s="12">
        <f t="shared" si="55"/>
        <v>0</v>
      </c>
      <c r="W135" s="12">
        <f t="shared" si="55"/>
        <v>0</v>
      </c>
    </row>
    <row r="138" spans="1:23" s="34" customFormat="1" x14ac:dyDescent="0.25">
      <c r="A138" s="33" t="s">
        <v>54</v>
      </c>
    </row>
    <row r="139" spans="1:23" outlineLevel="1" x14ac:dyDescent="0.25">
      <c r="B139" s="22" t="s">
        <v>31</v>
      </c>
      <c r="C139" s="5">
        <f t="shared" ref="C139:W139" si="56">C173+C209</f>
        <v>22004.111476403057</v>
      </c>
      <c r="D139" s="5">
        <f t="shared" si="56"/>
        <v>18763.379356410776</v>
      </c>
      <c r="E139" s="5">
        <f t="shared" si="56"/>
        <v>11820.149966717998</v>
      </c>
      <c r="F139" s="5">
        <f t="shared" si="56"/>
        <v>18671.470478539744</v>
      </c>
      <c r="G139" s="5">
        <f t="shared" si="56"/>
        <v>25394.65733580909</v>
      </c>
      <c r="H139" s="5">
        <f t="shared" si="56"/>
        <v>26123.267514763254</v>
      </c>
      <c r="I139" s="5">
        <f t="shared" si="56"/>
        <v>24614.824792088235</v>
      </c>
      <c r="J139" s="5">
        <f t="shared" si="56"/>
        <v>21255.4736574815</v>
      </c>
      <c r="K139" s="5">
        <f t="shared" si="56"/>
        <v>21347.754729616172</v>
      </c>
      <c r="L139" s="5">
        <f t="shared" si="56"/>
        <v>32400.60007158605</v>
      </c>
      <c r="M139" s="5">
        <f t="shared" si="56"/>
        <v>41923.546819594187</v>
      </c>
      <c r="N139" s="5">
        <f t="shared" si="56"/>
        <v>43249.553078722442</v>
      </c>
      <c r="O139" s="5">
        <f t="shared" si="56"/>
        <v>42332.504132785398</v>
      </c>
      <c r="P139" s="5">
        <f t="shared" si="56"/>
        <v>40799.354351003269</v>
      </c>
      <c r="Q139" s="5">
        <f t="shared" si="56"/>
        <v>48356.817766285923</v>
      </c>
      <c r="R139" s="5">
        <f t="shared" si="56"/>
        <v>52065.604062881815</v>
      </c>
      <c r="S139" s="5">
        <f t="shared" si="56"/>
        <v>54552.695273934776</v>
      </c>
      <c r="T139" s="5">
        <f t="shared" si="56"/>
        <v>60508.788484767523</v>
      </c>
      <c r="U139" s="5">
        <f t="shared" si="56"/>
        <v>64442.350031601818</v>
      </c>
      <c r="V139" s="5">
        <f t="shared" si="56"/>
        <v>65464.799443242242</v>
      </c>
      <c r="W139" s="5">
        <f t="shared" si="56"/>
        <v>57852.885906839954</v>
      </c>
    </row>
    <row r="140" spans="1:23" outlineLevel="1" x14ac:dyDescent="0.25">
      <c r="B140" s="8" t="s">
        <v>30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outlineLevel="1" x14ac:dyDescent="0.25">
      <c r="B141" s="8" t="s">
        <v>43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outlineLevel="1" x14ac:dyDescent="0.25">
      <c r="B142" s="8" t="s">
        <v>44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outlineLevel="1" x14ac:dyDescent="0.25">
      <c r="B143" s="8" t="s">
        <v>45</v>
      </c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outlineLevel="1" x14ac:dyDescent="0.25">
      <c r="B144" s="8" t="s">
        <v>47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2:23" outlineLevel="1" x14ac:dyDescent="0.25"/>
    <row r="146" spans="2:23" outlineLevel="1" x14ac:dyDescent="0.25">
      <c r="B146" s="9" t="s">
        <v>19</v>
      </c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</row>
    <row r="147" spans="2:23" outlineLevel="1" x14ac:dyDescent="0.25">
      <c r="B147" s="4" t="s">
        <v>23</v>
      </c>
      <c r="C147" s="5">
        <f t="shared" ref="C147:W156" si="57">C181+C219</f>
        <v>0</v>
      </c>
      <c r="D147" s="5">
        <f t="shared" si="57"/>
        <v>0</v>
      </c>
      <c r="E147" s="5">
        <f t="shared" si="57"/>
        <v>0</v>
      </c>
      <c r="F147" s="5">
        <f t="shared" si="57"/>
        <v>0</v>
      </c>
      <c r="G147" s="5">
        <f t="shared" si="57"/>
        <v>0</v>
      </c>
      <c r="H147" s="5">
        <f t="shared" si="57"/>
        <v>0</v>
      </c>
      <c r="I147" s="5">
        <f t="shared" si="57"/>
        <v>0</v>
      </c>
      <c r="J147" s="5">
        <f t="shared" si="57"/>
        <v>0</v>
      </c>
      <c r="K147" s="5">
        <f t="shared" si="57"/>
        <v>0</v>
      </c>
      <c r="L147" s="5">
        <f t="shared" si="57"/>
        <v>0</v>
      </c>
      <c r="M147" s="5">
        <f t="shared" si="57"/>
        <v>0</v>
      </c>
      <c r="N147" s="5">
        <f t="shared" si="57"/>
        <v>0</v>
      </c>
      <c r="O147" s="5">
        <f t="shared" si="57"/>
        <v>0</v>
      </c>
      <c r="P147" s="5">
        <f t="shared" si="57"/>
        <v>0</v>
      </c>
      <c r="Q147" s="5">
        <f t="shared" si="57"/>
        <v>0</v>
      </c>
      <c r="R147" s="5">
        <f t="shared" si="57"/>
        <v>0</v>
      </c>
      <c r="S147" s="5">
        <f t="shared" si="57"/>
        <v>0</v>
      </c>
      <c r="T147" s="5">
        <f t="shared" si="57"/>
        <v>0</v>
      </c>
      <c r="U147" s="5">
        <f t="shared" si="57"/>
        <v>0</v>
      </c>
      <c r="V147" s="5">
        <f t="shared" si="57"/>
        <v>0</v>
      </c>
      <c r="W147" s="5">
        <f t="shared" si="57"/>
        <v>0</v>
      </c>
    </row>
    <row r="148" spans="2:23" outlineLevel="1" x14ac:dyDescent="0.25">
      <c r="B148" s="4" t="s">
        <v>24</v>
      </c>
      <c r="C148" s="5">
        <f t="shared" si="57"/>
        <v>0</v>
      </c>
      <c r="D148" s="5">
        <f t="shared" si="57"/>
        <v>0</v>
      </c>
      <c r="E148" s="5">
        <f t="shared" si="57"/>
        <v>0</v>
      </c>
      <c r="F148" s="5">
        <f t="shared" si="57"/>
        <v>0</v>
      </c>
      <c r="G148" s="5">
        <f t="shared" si="57"/>
        <v>0</v>
      </c>
      <c r="H148" s="5">
        <f t="shared" si="57"/>
        <v>0</v>
      </c>
      <c r="I148" s="5">
        <f t="shared" si="57"/>
        <v>0</v>
      </c>
      <c r="J148" s="5">
        <f t="shared" si="57"/>
        <v>0</v>
      </c>
      <c r="K148" s="5">
        <f t="shared" si="57"/>
        <v>0</v>
      </c>
      <c r="L148" s="5">
        <f t="shared" si="57"/>
        <v>0</v>
      </c>
      <c r="M148" s="5">
        <f t="shared" si="57"/>
        <v>0</v>
      </c>
      <c r="N148" s="5">
        <f t="shared" si="57"/>
        <v>0</v>
      </c>
      <c r="O148" s="5">
        <f t="shared" si="57"/>
        <v>0</v>
      </c>
      <c r="P148" s="5">
        <f t="shared" si="57"/>
        <v>0</v>
      </c>
      <c r="Q148" s="5">
        <f t="shared" si="57"/>
        <v>0</v>
      </c>
      <c r="R148" s="5">
        <f t="shared" si="57"/>
        <v>0</v>
      </c>
      <c r="S148" s="5">
        <f t="shared" si="57"/>
        <v>0</v>
      </c>
      <c r="T148" s="5">
        <f t="shared" si="57"/>
        <v>0</v>
      </c>
      <c r="U148" s="5">
        <f t="shared" si="57"/>
        <v>0</v>
      </c>
      <c r="V148" s="5">
        <f t="shared" si="57"/>
        <v>0</v>
      </c>
      <c r="W148" s="5">
        <f t="shared" si="57"/>
        <v>0</v>
      </c>
    </row>
    <row r="149" spans="2:23" outlineLevel="1" x14ac:dyDescent="0.25">
      <c r="B149" s="4" t="s">
        <v>21</v>
      </c>
      <c r="C149" s="5">
        <f t="shared" si="57"/>
        <v>16578.967000000001</v>
      </c>
      <c r="D149" s="5">
        <f t="shared" si="57"/>
        <v>16104.251</v>
      </c>
      <c r="E149" s="5">
        <f t="shared" si="57"/>
        <v>14430.580999999998</v>
      </c>
      <c r="F149" s="5">
        <f t="shared" si="57"/>
        <v>17261.620000000003</v>
      </c>
      <c r="G149" s="5">
        <f t="shared" si="57"/>
        <v>20488.441000000003</v>
      </c>
      <c r="H149" s="5">
        <f t="shared" si="57"/>
        <v>22365.029000000002</v>
      </c>
      <c r="I149" s="5">
        <f t="shared" si="57"/>
        <v>20922.491000000002</v>
      </c>
      <c r="J149" s="5">
        <f t="shared" si="57"/>
        <v>20252.851999999999</v>
      </c>
      <c r="K149" s="5">
        <f t="shared" si="57"/>
        <v>21246.116000000002</v>
      </c>
      <c r="L149" s="5">
        <f t="shared" si="57"/>
        <v>25007.222000000002</v>
      </c>
      <c r="M149" s="5">
        <f t="shared" si="57"/>
        <v>26031.141</v>
      </c>
      <c r="N149" s="5">
        <f t="shared" si="57"/>
        <v>28635.292999999998</v>
      </c>
      <c r="O149" s="5">
        <f t="shared" si="57"/>
        <v>30214.637000000002</v>
      </c>
      <c r="P149" s="5">
        <f t="shared" si="57"/>
        <v>26174.279000000002</v>
      </c>
      <c r="Q149" s="5">
        <f t="shared" si="57"/>
        <v>28151.915999999997</v>
      </c>
      <c r="R149" s="5">
        <f t="shared" si="57"/>
        <v>26001.550000000003</v>
      </c>
      <c r="S149" s="5">
        <f t="shared" si="57"/>
        <v>27639.518</v>
      </c>
      <c r="T149" s="5">
        <f t="shared" si="57"/>
        <v>30747.890999999996</v>
      </c>
      <c r="U149" s="5">
        <f t="shared" si="57"/>
        <v>31269.852999999999</v>
      </c>
      <c r="V149" s="5">
        <f t="shared" si="57"/>
        <v>30985.006999999998</v>
      </c>
      <c r="W149" s="5">
        <f t="shared" si="57"/>
        <v>28685.152000000002</v>
      </c>
    </row>
    <row r="150" spans="2:23" outlineLevel="1" x14ac:dyDescent="0.25">
      <c r="B150" s="4" t="s">
        <v>26</v>
      </c>
      <c r="C150" s="5">
        <f t="shared" si="57"/>
        <v>0</v>
      </c>
      <c r="D150" s="5">
        <f t="shared" si="57"/>
        <v>0</v>
      </c>
      <c r="E150" s="5">
        <f t="shared" si="57"/>
        <v>0</v>
      </c>
      <c r="F150" s="5">
        <f t="shared" si="57"/>
        <v>0</v>
      </c>
      <c r="G150" s="5">
        <f t="shared" si="57"/>
        <v>0</v>
      </c>
      <c r="H150" s="5">
        <f t="shared" si="57"/>
        <v>0</v>
      </c>
      <c r="I150" s="5">
        <f t="shared" si="57"/>
        <v>0</v>
      </c>
      <c r="J150" s="5">
        <f t="shared" si="57"/>
        <v>0</v>
      </c>
      <c r="K150" s="5">
        <f t="shared" si="57"/>
        <v>0</v>
      </c>
      <c r="L150" s="5">
        <f t="shared" si="57"/>
        <v>0</v>
      </c>
      <c r="M150" s="5">
        <f t="shared" si="57"/>
        <v>0</v>
      </c>
      <c r="N150" s="5">
        <f t="shared" si="57"/>
        <v>0</v>
      </c>
      <c r="O150" s="5">
        <f t="shared" si="57"/>
        <v>0</v>
      </c>
      <c r="P150" s="5">
        <f t="shared" si="57"/>
        <v>0</v>
      </c>
      <c r="Q150" s="5">
        <f t="shared" si="57"/>
        <v>0</v>
      </c>
      <c r="R150" s="5">
        <f t="shared" si="57"/>
        <v>0</v>
      </c>
      <c r="S150" s="5">
        <f t="shared" si="57"/>
        <v>0</v>
      </c>
      <c r="T150" s="5">
        <f t="shared" si="57"/>
        <v>0</v>
      </c>
      <c r="U150" s="5">
        <f t="shared" si="57"/>
        <v>0</v>
      </c>
      <c r="V150" s="5">
        <f t="shared" si="57"/>
        <v>0</v>
      </c>
      <c r="W150" s="5">
        <f t="shared" si="57"/>
        <v>0</v>
      </c>
    </row>
    <row r="151" spans="2:23" outlineLevel="1" x14ac:dyDescent="0.25">
      <c r="B151" s="4" t="s">
        <v>25</v>
      </c>
      <c r="C151" s="5">
        <f t="shared" si="57"/>
        <v>0</v>
      </c>
      <c r="D151" s="5">
        <f t="shared" si="57"/>
        <v>0</v>
      </c>
      <c r="E151" s="5">
        <f t="shared" si="57"/>
        <v>0</v>
      </c>
      <c r="F151" s="5">
        <f t="shared" si="57"/>
        <v>0</v>
      </c>
      <c r="G151" s="5">
        <f t="shared" si="57"/>
        <v>0</v>
      </c>
      <c r="H151" s="5">
        <f t="shared" si="57"/>
        <v>0</v>
      </c>
      <c r="I151" s="5">
        <f t="shared" si="57"/>
        <v>0</v>
      </c>
      <c r="J151" s="5">
        <f t="shared" si="57"/>
        <v>0</v>
      </c>
      <c r="K151" s="5">
        <f t="shared" si="57"/>
        <v>0</v>
      </c>
      <c r="L151" s="5">
        <f t="shared" si="57"/>
        <v>0</v>
      </c>
      <c r="M151" s="5">
        <f t="shared" si="57"/>
        <v>0</v>
      </c>
      <c r="N151" s="5">
        <f t="shared" si="57"/>
        <v>0</v>
      </c>
      <c r="O151" s="5">
        <f t="shared" si="57"/>
        <v>0</v>
      </c>
      <c r="P151" s="5">
        <f t="shared" si="57"/>
        <v>0</v>
      </c>
      <c r="Q151" s="5">
        <f t="shared" si="57"/>
        <v>0</v>
      </c>
      <c r="R151" s="5">
        <f t="shared" si="57"/>
        <v>0</v>
      </c>
      <c r="S151" s="5">
        <f t="shared" si="57"/>
        <v>0</v>
      </c>
      <c r="T151" s="5">
        <f t="shared" si="57"/>
        <v>0</v>
      </c>
      <c r="U151" s="5">
        <f t="shared" si="57"/>
        <v>0</v>
      </c>
      <c r="V151" s="5">
        <f t="shared" si="57"/>
        <v>0</v>
      </c>
      <c r="W151" s="5">
        <f t="shared" si="57"/>
        <v>0</v>
      </c>
    </row>
    <row r="152" spans="2:23" outlineLevel="1" x14ac:dyDescent="0.25">
      <c r="B152" s="4" t="s">
        <v>0</v>
      </c>
      <c r="C152" s="5">
        <f t="shared" si="57"/>
        <v>0</v>
      </c>
      <c r="D152" s="5">
        <f t="shared" si="57"/>
        <v>0</v>
      </c>
      <c r="E152" s="5">
        <f t="shared" si="57"/>
        <v>0</v>
      </c>
      <c r="F152" s="5">
        <f t="shared" si="57"/>
        <v>0</v>
      </c>
      <c r="G152" s="5">
        <f t="shared" si="57"/>
        <v>0</v>
      </c>
      <c r="H152" s="5">
        <f t="shared" si="57"/>
        <v>0</v>
      </c>
      <c r="I152" s="5">
        <f t="shared" si="57"/>
        <v>0</v>
      </c>
      <c r="J152" s="5">
        <f t="shared" si="57"/>
        <v>0</v>
      </c>
      <c r="K152" s="5">
        <f t="shared" si="57"/>
        <v>0</v>
      </c>
      <c r="L152" s="5">
        <f t="shared" si="57"/>
        <v>0</v>
      </c>
      <c r="M152" s="5">
        <f t="shared" si="57"/>
        <v>0</v>
      </c>
      <c r="N152" s="5">
        <f t="shared" si="57"/>
        <v>0</v>
      </c>
      <c r="O152" s="5">
        <f t="shared" si="57"/>
        <v>0</v>
      </c>
      <c r="P152" s="5">
        <f t="shared" si="57"/>
        <v>0</v>
      </c>
      <c r="Q152" s="5">
        <f t="shared" si="57"/>
        <v>0</v>
      </c>
      <c r="R152" s="5">
        <f t="shared" si="57"/>
        <v>0</v>
      </c>
      <c r="S152" s="5">
        <f t="shared" si="57"/>
        <v>0</v>
      </c>
      <c r="T152" s="5">
        <f t="shared" si="57"/>
        <v>0</v>
      </c>
      <c r="U152" s="5">
        <f t="shared" si="57"/>
        <v>0</v>
      </c>
      <c r="V152" s="5">
        <f t="shared" si="57"/>
        <v>0</v>
      </c>
      <c r="W152" s="5">
        <f t="shared" si="57"/>
        <v>0</v>
      </c>
    </row>
    <row r="153" spans="2:23" outlineLevel="1" x14ac:dyDescent="0.25">
      <c r="B153" s="4" t="s">
        <v>27</v>
      </c>
      <c r="C153" s="5">
        <f t="shared" si="57"/>
        <v>0</v>
      </c>
      <c r="D153" s="5">
        <f t="shared" si="57"/>
        <v>0</v>
      </c>
      <c r="E153" s="5">
        <f t="shared" si="57"/>
        <v>0</v>
      </c>
      <c r="F153" s="5">
        <f t="shared" si="57"/>
        <v>0</v>
      </c>
      <c r="G153" s="5">
        <f t="shared" si="57"/>
        <v>0</v>
      </c>
      <c r="H153" s="5">
        <f t="shared" si="57"/>
        <v>0</v>
      </c>
      <c r="I153" s="5">
        <f t="shared" si="57"/>
        <v>0</v>
      </c>
      <c r="J153" s="5">
        <f t="shared" si="57"/>
        <v>0</v>
      </c>
      <c r="K153" s="5">
        <f t="shared" si="57"/>
        <v>0</v>
      </c>
      <c r="L153" s="5">
        <f t="shared" si="57"/>
        <v>0</v>
      </c>
      <c r="M153" s="5">
        <f t="shared" si="57"/>
        <v>0</v>
      </c>
      <c r="N153" s="5">
        <f t="shared" si="57"/>
        <v>0</v>
      </c>
      <c r="O153" s="5">
        <f t="shared" si="57"/>
        <v>0</v>
      </c>
      <c r="P153" s="5">
        <f t="shared" si="57"/>
        <v>0</v>
      </c>
      <c r="Q153" s="5">
        <f t="shared" si="57"/>
        <v>0</v>
      </c>
      <c r="R153" s="5">
        <f t="shared" si="57"/>
        <v>0</v>
      </c>
      <c r="S153" s="5">
        <f t="shared" si="57"/>
        <v>0</v>
      </c>
      <c r="T153" s="5">
        <f t="shared" si="57"/>
        <v>0</v>
      </c>
      <c r="U153" s="5">
        <f t="shared" si="57"/>
        <v>0</v>
      </c>
      <c r="V153" s="5">
        <f t="shared" si="57"/>
        <v>0</v>
      </c>
      <c r="W153" s="5">
        <f t="shared" si="57"/>
        <v>0</v>
      </c>
    </row>
    <row r="154" spans="2:23" outlineLevel="1" x14ac:dyDescent="0.25">
      <c r="B154" s="4" t="s">
        <v>28</v>
      </c>
      <c r="C154" s="5">
        <f t="shared" si="57"/>
        <v>0</v>
      </c>
      <c r="D154" s="5">
        <f t="shared" si="57"/>
        <v>0</v>
      </c>
      <c r="E154" s="5">
        <f t="shared" si="57"/>
        <v>0</v>
      </c>
      <c r="F154" s="5">
        <f t="shared" si="57"/>
        <v>0</v>
      </c>
      <c r="G154" s="5">
        <f t="shared" si="57"/>
        <v>0</v>
      </c>
      <c r="H154" s="5">
        <f t="shared" si="57"/>
        <v>0</v>
      </c>
      <c r="I154" s="5">
        <f t="shared" si="57"/>
        <v>0</v>
      </c>
      <c r="J154" s="5">
        <f t="shared" si="57"/>
        <v>0</v>
      </c>
      <c r="K154" s="5">
        <f t="shared" si="57"/>
        <v>0</v>
      </c>
      <c r="L154" s="5">
        <f t="shared" si="57"/>
        <v>0</v>
      </c>
      <c r="M154" s="5">
        <f t="shared" si="57"/>
        <v>0</v>
      </c>
      <c r="N154" s="5">
        <f t="shared" si="57"/>
        <v>0</v>
      </c>
      <c r="O154" s="5">
        <f t="shared" si="57"/>
        <v>0</v>
      </c>
      <c r="P154" s="5">
        <f t="shared" si="57"/>
        <v>0</v>
      </c>
      <c r="Q154" s="5">
        <f t="shared" si="57"/>
        <v>0</v>
      </c>
      <c r="R154" s="5">
        <f t="shared" si="57"/>
        <v>0</v>
      </c>
      <c r="S154" s="5">
        <f t="shared" si="57"/>
        <v>0</v>
      </c>
      <c r="T154" s="5">
        <f t="shared" si="57"/>
        <v>0</v>
      </c>
      <c r="U154" s="5">
        <f t="shared" si="57"/>
        <v>0</v>
      </c>
      <c r="V154" s="5">
        <f t="shared" si="57"/>
        <v>0</v>
      </c>
      <c r="W154" s="5">
        <f t="shared" si="57"/>
        <v>0</v>
      </c>
    </row>
    <row r="155" spans="2:23" outlineLevel="1" x14ac:dyDescent="0.25">
      <c r="B155" s="4" t="s">
        <v>22</v>
      </c>
      <c r="C155" s="5">
        <f t="shared" si="57"/>
        <v>0</v>
      </c>
      <c r="D155" s="5">
        <f t="shared" si="57"/>
        <v>0</v>
      </c>
      <c r="E155" s="5">
        <f t="shared" si="57"/>
        <v>0</v>
      </c>
      <c r="F155" s="5">
        <f t="shared" si="57"/>
        <v>0</v>
      </c>
      <c r="G155" s="5">
        <f t="shared" si="57"/>
        <v>0</v>
      </c>
      <c r="H155" s="5">
        <f t="shared" si="57"/>
        <v>0</v>
      </c>
      <c r="I155" s="5">
        <f t="shared" si="57"/>
        <v>0</v>
      </c>
      <c r="J155" s="5">
        <f t="shared" si="57"/>
        <v>0</v>
      </c>
      <c r="K155" s="5">
        <f t="shared" si="57"/>
        <v>0</v>
      </c>
      <c r="L155" s="5">
        <f t="shared" si="57"/>
        <v>0</v>
      </c>
      <c r="M155" s="5">
        <f t="shared" si="57"/>
        <v>0</v>
      </c>
      <c r="N155" s="5">
        <f t="shared" si="57"/>
        <v>0</v>
      </c>
      <c r="O155" s="5">
        <f t="shared" si="57"/>
        <v>0</v>
      </c>
      <c r="P155" s="5">
        <f t="shared" si="57"/>
        <v>0</v>
      </c>
      <c r="Q155" s="5">
        <f t="shared" si="57"/>
        <v>0</v>
      </c>
      <c r="R155" s="5">
        <f t="shared" si="57"/>
        <v>0</v>
      </c>
      <c r="S155" s="5">
        <f t="shared" si="57"/>
        <v>0</v>
      </c>
      <c r="T155" s="5">
        <f t="shared" si="57"/>
        <v>0</v>
      </c>
      <c r="U155" s="5">
        <f t="shared" si="57"/>
        <v>0</v>
      </c>
      <c r="V155" s="5">
        <f t="shared" si="57"/>
        <v>0</v>
      </c>
      <c r="W155" s="5">
        <f t="shared" si="57"/>
        <v>0</v>
      </c>
    </row>
    <row r="156" spans="2:23" outlineLevel="1" x14ac:dyDescent="0.25">
      <c r="B156" s="4" t="s">
        <v>1</v>
      </c>
      <c r="C156" s="5">
        <f t="shared" si="57"/>
        <v>0</v>
      </c>
      <c r="D156" s="5">
        <f t="shared" si="57"/>
        <v>0</v>
      </c>
      <c r="E156" s="5">
        <f t="shared" si="57"/>
        <v>0</v>
      </c>
      <c r="F156" s="5">
        <f t="shared" si="57"/>
        <v>0</v>
      </c>
      <c r="G156" s="5">
        <f t="shared" si="57"/>
        <v>0</v>
      </c>
      <c r="H156" s="5">
        <f t="shared" si="57"/>
        <v>0</v>
      </c>
      <c r="I156" s="5">
        <f t="shared" si="57"/>
        <v>0</v>
      </c>
      <c r="J156" s="5">
        <f t="shared" si="57"/>
        <v>0</v>
      </c>
      <c r="K156" s="5">
        <f t="shared" si="57"/>
        <v>0</v>
      </c>
      <c r="L156" s="5">
        <f t="shared" si="57"/>
        <v>0</v>
      </c>
      <c r="M156" s="5">
        <f t="shared" si="57"/>
        <v>0</v>
      </c>
      <c r="N156" s="5">
        <f t="shared" si="57"/>
        <v>0</v>
      </c>
      <c r="O156" s="5">
        <f t="shared" si="57"/>
        <v>0</v>
      </c>
      <c r="P156" s="5">
        <f t="shared" si="57"/>
        <v>0</v>
      </c>
      <c r="Q156" s="5">
        <f t="shared" si="57"/>
        <v>0</v>
      </c>
      <c r="R156" s="5">
        <f t="shared" si="57"/>
        <v>0</v>
      </c>
      <c r="S156" s="5">
        <f t="shared" si="57"/>
        <v>0</v>
      </c>
      <c r="T156" s="5">
        <f t="shared" si="57"/>
        <v>0</v>
      </c>
      <c r="U156" s="5">
        <f t="shared" si="57"/>
        <v>0</v>
      </c>
      <c r="V156" s="5">
        <f t="shared" si="57"/>
        <v>0</v>
      </c>
      <c r="W156" s="5">
        <f t="shared" si="57"/>
        <v>0</v>
      </c>
    </row>
    <row r="157" spans="2:23" outlineLevel="1" x14ac:dyDescent="0.25">
      <c r="B157" s="16" t="s">
        <v>13</v>
      </c>
      <c r="C157" s="21">
        <f t="shared" ref="C157:W157" si="58">SUM(C147:C156)</f>
        <v>16578.967000000001</v>
      </c>
      <c r="D157" s="21">
        <f t="shared" si="58"/>
        <v>16104.251</v>
      </c>
      <c r="E157" s="21">
        <f t="shared" si="58"/>
        <v>14430.580999999998</v>
      </c>
      <c r="F157" s="21">
        <f t="shared" si="58"/>
        <v>17261.620000000003</v>
      </c>
      <c r="G157" s="21">
        <f t="shared" si="58"/>
        <v>20488.441000000003</v>
      </c>
      <c r="H157" s="21">
        <f t="shared" si="58"/>
        <v>22365.029000000002</v>
      </c>
      <c r="I157" s="21">
        <f t="shared" si="58"/>
        <v>20922.491000000002</v>
      </c>
      <c r="J157" s="21">
        <f t="shared" si="58"/>
        <v>20252.851999999999</v>
      </c>
      <c r="K157" s="21">
        <f t="shared" si="58"/>
        <v>21246.116000000002</v>
      </c>
      <c r="L157" s="21">
        <f t="shared" si="58"/>
        <v>25007.222000000002</v>
      </c>
      <c r="M157" s="21">
        <f t="shared" si="58"/>
        <v>26031.141</v>
      </c>
      <c r="N157" s="21">
        <f t="shared" si="58"/>
        <v>28635.292999999998</v>
      </c>
      <c r="O157" s="21">
        <f t="shared" si="58"/>
        <v>30214.637000000002</v>
      </c>
      <c r="P157" s="21">
        <f t="shared" si="58"/>
        <v>26174.279000000002</v>
      </c>
      <c r="Q157" s="21">
        <f t="shared" si="58"/>
        <v>28151.915999999997</v>
      </c>
      <c r="R157" s="21">
        <f t="shared" si="58"/>
        <v>26001.550000000003</v>
      </c>
      <c r="S157" s="21">
        <f t="shared" si="58"/>
        <v>27639.518</v>
      </c>
      <c r="T157" s="21">
        <f t="shared" si="58"/>
        <v>30747.890999999996</v>
      </c>
      <c r="U157" s="21">
        <f t="shared" si="58"/>
        <v>31269.852999999999</v>
      </c>
      <c r="V157" s="21">
        <f t="shared" si="58"/>
        <v>30985.006999999998</v>
      </c>
      <c r="W157" s="21">
        <f t="shared" si="58"/>
        <v>28685.152000000002</v>
      </c>
    </row>
    <row r="158" spans="2:23" outlineLevel="1" x14ac:dyDescent="0.25">
      <c r="B158" s="29" t="s">
        <v>46</v>
      </c>
      <c r="C158" s="28">
        <f>IFERROR(C157/C139/1000,0)</f>
        <v>7.5344860062989065E-4</v>
      </c>
      <c r="D158" s="28">
        <f t="shared" ref="D158:W158" si="59">IFERROR(D157/D139/1000,0)</f>
        <v>8.5828094684328564E-4</v>
      </c>
      <c r="E158" s="28">
        <f t="shared" si="59"/>
        <v>1.2208458471874039E-3</v>
      </c>
      <c r="F158" s="28">
        <f t="shared" si="59"/>
        <v>9.2449172762476485E-4</v>
      </c>
      <c r="G158" s="28">
        <f t="shared" si="59"/>
        <v>8.0680123890111265E-4</v>
      </c>
      <c r="H158" s="28">
        <f t="shared" si="59"/>
        <v>8.5613443981924053E-4</v>
      </c>
      <c r="I158" s="28">
        <f t="shared" si="59"/>
        <v>8.4999552817150131E-4</v>
      </c>
      <c r="J158" s="28">
        <f t="shared" si="59"/>
        <v>9.528299545971963E-4</v>
      </c>
      <c r="K158" s="28">
        <f t="shared" si="59"/>
        <v>9.9523890306481917E-4</v>
      </c>
      <c r="L158" s="28">
        <f t="shared" si="59"/>
        <v>7.7181354495746749E-4</v>
      </c>
      <c r="M158" s="28">
        <f t="shared" si="59"/>
        <v>6.2091933948283187E-4</v>
      </c>
      <c r="N158" s="28">
        <f t="shared" si="59"/>
        <v>6.6209454113614306E-4</v>
      </c>
      <c r="O158" s="28">
        <f t="shared" si="59"/>
        <v>7.1374556310737052E-4</v>
      </c>
      <c r="P158" s="28">
        <f t="shared" si="59"/>
        <v>6.4153659822208369E-4</v>
      </c>
      <c r="Q158" s="28">
        <f t="shared" si="59"/>
        <v>5.8217056664194595E-4</v>
      </c>
      <c r="R158" s="28">
        <f t="shared" si="59"/>
        <v>4.9939975667230975E-4</v>
      </c>
      <c r="S158" s="28">
        <f t="shared" si="59"/>
        <v>5.0665723959575164E-4</v>
      </c>
      <c r="T158" s="28">
        <f t="shared" si="59"/>
        <v>5.0815578645638335E-4</v>
      </c>
      <c r="U158" s="28">
        <f t="shared" si="59"/>
        <v>4.8523762688147795E-4</v>
      </c>
      <c r="V158" s="28">
        <f t="shared" si="59"/>
        <v>4.7330790384325389E-4</v>
      </c>
      <c r="W158" s="28">
        <f t="shared" si="59"/>
        <v>4.9582923220444831E-4</v>
      </c>
    </row>
    <row r="159" spans="2:23" outlineLevel="1" x14ac:dyDescent="0.25"/>
    <row r="160" spans="2:23" outlineLevel="1" x14ac:dyDescent="0.25">
      <c r="B160" s="4" t="s">
        <v>23</v>
      </c>
      <c r="C160" s="12">
        <f t="shared" ref="C160:W160" si="60">IFERROR(C147/C157,0)</f>
        <v>0</v>
      </c>
      <c r="D160" s="12">
        <f t="shared" si="60"/>
        <v>0</v>
      </c>
      <c r="E160" s="12">
        <f t="shared" si="60"/>
        <v>0</v>
      </c>
      <c r="F160" s="12">
        <f t="shared" si="60"/>
        <v>0</v>
      </c>
      <c r="G160" s="12">
        <f t="shared" si="60"/>
        <v>0</v>
      </c>
      <c r="H160" s="12">
        <f t="shared" si="60"/>
        <v>0</v>
      </c>
      <c r="I160" s="12">
        <f t="shared" si="60"/>
        <v>0</v>
      </c>
      <c r="J160" s="12">
        <f t="shared" si="60"/>
        <v>0</v>
      </c>
      <c r="K160" s="12">
        <f t="shared" si="60"/>
        <v>0</v>
      </c>
      <c r="L160" s="12">
        <f t="shared" si="60"/>
        <v>0</v>
      </c>
      <c r="M160" s="12">
        <f t="shared" si="60"/>
        <v>0</v>
      </c>
      <c r="N160" s="12">
        <f t="shared" si="60"/>
        <v>0</v>
      </c>
      <c r="O160" s="12">
        <f t="shared" si="60"/>
        <v>0</v>
      </c>
      <c r="P160" s="12">
        <f t="shared" si="60"/>
        <v>0</v>
      </c>
      <c r="Q160" s="12">
        <f t="shared" si="60"/>
        <v>0</v>
      </c>
      <c r="R160" s="12">
        <f t="shared" si="60"/>
        <v>0</v>
      </c>
      <c r="S160" s="12">
        <f t="shared" si="60"/>
        <v>0</v>
      </c>
      <c r="T160" s="12">
        <f t="shared" si="60"/>
        <v>0</v>
      </c>
      <c r="U160" s="12">
        <f t="shared" si="60"/>
        <v>0</v>
      </c>
      <c r="V160" s="12">
        <f t="shared" si="60"/>
        <v>0</v>
      </c>
      <c r="W160" s="12">
        <f t="shared" si="60"/>
        <v>0</v>
      </c>
    </row>
    <row r="161" spans="1:28" outlineLevel="1" x14ac:dyDescent="0.25">
      <c r="B161" s="4" t="s">
        <v>24</v>
      </c>
      <c r="C161" s="12">
        <f t="shared" ref="C161:W161" si="61">IFERROR(C148/C157,0)</f>
        <v>0</v>
      </c>
      <c r="D161" s="12">
        <f t="shared" si="61"/>
        <v>0</v>
      </c>
      <c r="E161" s="12">
        <f t="shared" si="61"/>
        <v>0</v>
      </c>
      <c r="F161" s="12">
        <f t="shared" si="61"/>
        <v>0</v>
      </c>
      <c r="G161" s="12">
        <f t="shared" si="61"/>
        <v>0</v>
      </c>
      <c r="H161" s="12">
        <f t="shared" si="61"/>
        <v>0</v>
      </c>
      <c r="I161" s="12">
        <f t="shared" si="61"/>
        <v>0</v>
      </c>
      <c r="J161" s="12">
        <f t="shared" si="61"/>
        <v>0</v>
      </c>
      <c r="K161" s="12">
        <f t="shared" si="61"/>
        <v>0</v>
      </c>
      <c r="L161" s="12">
        <f t="shared" si="61"/>
        <v>0</v>
      </c>
      <c r="M161" s="12">
        <f t="shared" si="61"/>
        <v>0</v>
      </c>
      <c r="N161" s="12">
        <f t="shared" si="61"/>
        <v>0</v>
      </c>
      <c r="O161" s="12">
        <f t="shared" si="61"/>
        <v>0</v>
      </c>
      <c r="P161" s="12">
        <f t="shared" si="61"/>
        <v>0</v>
      </c>
      <c r="Q161" s="12">
        <f t="shared" si="61"/>
        <v>0</v>
      </c>
      <c r="R161" s="12">
        <f t="shared" si="61"/>
        <v>0</v>
      </c>
      <c r="S161" s="12">
        <f t="shared" si="61"/>
        <v>0</v>
      </c>
      <c r="T161" s="12">
        <f t="shared" si="61"/>
        <v>0</v>
      </c>
      <c r="U161" s="12">
        <f t="shared" si="61"/>
        <v>0</v>
      </c>
      <c r="V161" s="12">
        <f t="shared" si="61"/>
        <v>0</v>
      </c>
      <c r="W161" s="12">
        <f t="shared" si="61"/>
        <v>0</v>
      </c>
    </row>
    <row r="162" spans="1:28" outlineLevel="1" x14ac:dyDescent="0.25">
      <c r="B162" s="4" t="s">
        <v>21</v>
      </c>
      <c r="C162" s="12">
        <f t="shared" ref="C162:W162" si="62">IFERROR(C149/C157,0)</f>
        <v>1</v>
      </c>
      <c r="D162" s="12">
        <f t="shared" si="62"/>
        <v>1</v>
      </c>
      <c r="E162" s="12">
        <f t="shared" si="62"/>
        <v>1</v>
      </c>
      <c r="F162" s="12">
        <f t="shared" si="62"/>
        <v>1</v>
      </c>
      <c r="G162" s="12">
        <f t="shared" si="62"/>
        <v>1</v>
      </c>
      <c r="H162" s="12">
        <f t="shared" si="62"/>
        <v>1</v>
      </c>
      <c r="I162" s="12">
        <f t="shared" si="62"/>
        <v>1</v>
      </c>
      <c r="J162" s="12">
        <f t="shared" si="62"/>
        <v>1</v>
      </c>
      <c r="K162" s="12">
        <f t="shared" si="62"/>
        <v>1</v>
      </c>
      <c r="L162" s="12">
        <f t="shared" si="62"/>
        <v>1</v>
      </c>
      <c r="M162" s="12">
        <f t="shared" si="62"/>
        <v>1</v>
      </c>
      <c r="N162" s="12">
        <f t="shared" si="62"/>
        <v>1</v>
      </c>
      <c r="O162" s="12">
        <f t="shared" si="62"/>
        <v>1</v>
      </c>
      <c r="P162" s="12">
        <f t="shared" si="62"/>
        <v>1</v>
      </c>
      <c r="Q162" s="12">
        <f t="shared" si="62"/>
        <v>1</v>
      </c>
      <c r="R162" s="12">
        <f t="shared" si="62"/>
        <v>1</v>
      </c>
      <c r="S162" s="12">
        <f t="shared" si="62"/>
        <v>1</v>
      </c>
      <c r="T162" s="12">
        <f t="shared" si="62"/>
        <v>1</v>
      </c>
      <c r="U162" s="12">
        <f t="shared" si="62"/>
        <v>1</v>
      </c>
      <c r="V162" s="12">
        <f t="shared" si="62"/>
        <v>1</v>
      </c>
      <c r="W162" s="12">
        <f t="shared" si="62"/>
        <v>1</v>
      </c>
    </row>
    <row r="163" spans="1:28" outlineLevel="1" x14ac:dyDescent="0.25">
      <c r="B163" s="4" t="s">
        <v>26</v>
      </c>
      <c r="C163" s="12">
        <f t="shared" ref="C163:W163" si="63">IFERROR(C150/C157,0)</f>
        <v>0</v>
      </c>
      <c r="D163" s="12">
        <f t="shared" si="63"/>
        <v>0</v>
      </c>
      <c r="E163" s="12">
        <f t="shared" si="63"/>
        <v>0</v>
      </c>
      <c r="F163" s="12">
        <f t="shared" si="63"/>
        <v>0</v>
      </c>
      <c r="G163" s="12">
        <f t="shared" si="63"/>
        <v>0</v>
      </c>
      <c r="H163" s="12">
        <f t="shared" si="63"/>
        <v>0</v>
      </c>
      <c r="I163" s="12">
        <f t="shared" si="63"/>
        <v>0</v>
      </c>
      <c r="J163" s="12">
        <f t="shared" si="63"/>
        <v>0</v>
      </c>
      <c r="K163" s="12">
        <f t="shared" si="63"/>
        <v>0</v>
      </c>
      <c r="L163" s="12">
        <f t="shared" si="63"/>
        <v>0</v>
      </c>
      <c r="M163" s="12">
        <f t="shared" si="63"/>
        <v>0</v>
      </c>
      <c r="N163" s="12">
        <f t="shared" si="63"/>
        <v>0</v>
      </c>
      <c r="O163" s="12">
        <f t="shared" si="63"/>
        <v>0</v>
      </c>
      <c r="P163" s="12">
        <f t="shared" si="63"/>
        <v>0</v>
      </c>
      <c r="Q163" s="12">
        <f t="shared" si="63"/>
        <v>0</v>
      </c>
      <c r="R163" s="12">
        <f t="shared" si="63"/>
        <v>0</v>
      </c>
      <c r="S163" s="12">
        <f t="shared" si="63"/>
        <v>0</v>
      </c>
      <c r="T163" s="12">
        <f t="shared" si="63"/>
        <v>0</v>
      </c>
      <c r="U163" s="12">
        <f t="shared" si="63"/>
        <v>0</v>
      </c>
      <c r="V163" s="12">
        <f t="shared" si="63"/>
        <v>0</v>
      </c>
      <c r="W163" s="12">
        <f t="shared" si="63"/>
        <v>0</v>
      </c>
    </row>
    <row r="164" spans="1:28" outlineLevel="1" x14ac:dyDescent="0.25">
      <c r="B164" s="4" t="s">
        <v>25</v>
      </c>
      <c r="C164" s="12">
        <f t="shared" ref="C164:W164" si="64">IFERROR(C151/C157,0)</f>
        <v>0</v>
      </c>
      <c r="D164" s="12">
        <f t="shared" si="64"/>
        <v>0</v>
      </c>
      <c r="E164" s="12">
        <f t="shared" si="64"/>
        <v>0</v>
      </c>
      <c r="F164" s="12">
        <f t="shared" si="64"/>
        <v>0</v>
      </c>
      <c r="G164" s="12">
        <f t="shared" si="64"/>
        <v>0</v>
      </c>
      <c r="H164" s="12">
        <f t="shared" si="64"/>
        <v>0</v>
      </c>
      <c r="I164" s="12">
        <f t="shared" si="64"/>
        <v>0</v>
      </c>
      <c r="J164" s="12">
        <f t="shared" si="64"/>
        <v>0</v>
      </c>
      <c r="K164" s="12">
        <f t="shared" si="64"/>
        <v>0</v>
      </c>
      <c r="L164" s="12">
        <f t="shared" si="64"/>
        <v>0</v>
      </c>
      <c r="M164" s="12">
        <f t="shared" si="64"/>
        <v>0</v>
      </c>
      <c r="N164" s="12">
        <f t="shared" si="64"/>
        <v>0</v>
      </c>
      <c r="O164" s="12">
        <f t="shared" si="64"/>
        <v>0</v>
      </c>
      <c r="P164" s="12">
        <f t="shared" si="64"/>
        <v>0</v>
      </c>
      <c r="Q164" s="12">
        <f t="shared" si="64"/>
        <v>0</v>
      </c>
      <c r="R164" s="12">
        <f t="shared" si="64"/>
        <v>0</v>
      </c>
      <c r="S164" s="12">
        <f t="shared" si="64"/>
        <v>0</v>
      </c>
      <c r="T164" s="12">
        <f t="shared" si="64"/>
        <v>0</v>
      </c>
      <c r="U164" s="12">
        <f t="shared" si="64"/>
        <v>0</v>
      </c>
      <c r="V164" s="12">
        <f t="shared" si="64"/>
        <v>0</v>
      </c>
      <c r="W164" s="12">
        <f t="shared" si="64"/>
        <v>0</v>
      </c>
    </row>
    <row r="165" spans="1:28" outlineLevel="1" x14ac:dyDescent="0.25">
      <c r="B165" s="4" t="s">
        <v>0</v>
      </c>
      <c r="C165" s="12">
        <f t="shared" ref="C165:W165" si="65">IFERROR(C152/C157,0)</f>
        <v>0</v>
      </c>
      <c r="D165" s="12">
        <f t="shared" si="65"/>
        <v>0</v>
      </c>
      <c r="E165" s="12">
        <f t="shared" si="65"/>
        <v>0</v>
      </c>
      <c r="F165" s="12">
        <f t="shared" si="65"/>
        <v>0</v>
      </c>
      <c r="G165" s="12">
        <f t="shared" si="65"/>
        <v>0</v>
      </c>
      <c r="H165" s="12">
        <f t="shared" si="65"/>
        <v>0</v>
      </c>
      <c r="I165" s="12">
        <f t="shared" si="65"/>
        <v>0</v>
      </c>
      <c r="J165" s="12">
        <f t="shared" si="65"/>
        <v>0</v>
      </c>
      <c r="K165" s="12">
        <f t="shared" si="65"/>
        <v>0</v>
      </c>
      <c r="L165" s="12">
        <f t="shared" si="65"/>
        <v>0</v>
      </c>
      <c r="M165" s="12">
        <f t="shared" si="65"/>
        <v>0</v>
      </c>
      <c r="N165" s="12">
        <f t="shared" si="65"/>
        <v>0</v>
      </c>
      <c r="O165" s="12">
        <f t="shared" si="65"/>
        <v>0</v>
      </c>
      <c r="P165" s="12">
        <f t="shared" si="65"/>
        <v>0</v>
      </c>
      <c r="Q165" s="12">
        <f t="shared" si="65"/>
        <v>0</v>
      </c>
      <c r="R165" s="12">
        <f t="shared" si="65"/>
        <v>0</v>
      </c>
      <c r="S165" s="12">
        <f t="shared" si="65"/>
        <v>0</v>
      </c>
      <c r="T165" s="12">
        <f t="shared" si="65"/>
        <v>0</v>
      </c>
      <c r="U165" s="12">
        <f t="shared" si="65"/>
        <v>0</v>
      </c>
      <c r="V165" s="12">
        <f t="shared" si="65"/>
        <v>0</v>
      </c>
      <c r="W165" s="12">
        <f t="shared" si="65"/>
        <v>0</v>
      </c>
    </row>
    <row r="166" spans="1:28" outlineLevel="1" x14ac:dyDescent="0.25">
      <c r="B166" s="4" t="s">
        <v>27</v>
      </c>
      <c r="C166" s="12">
        <f t="shared" ref="C166:W166" si="66">IFERROR(C153/C157,0)</f>
        <v>0</v>
      </c>
      <c r="D166" s="12">
        <f t="shared" si="66"/>
        <v>0</v>
      </c>
      <c r="E166" s="12">
        <f t="shared" si="66"/>
        <v>0</v>
      </c>
      <c r="F166" s="12">
        <f t="shared" si="66"/>
        <v>0</v>
      </c>
      <c r="G166" s="12">
        <f t="shared" si="66"/>
        <v>0</v>
      </c>
      <c r="H166" s="12">
        <f t="shared" si="66"/>
        <v>0</v>
      </c>
      <c r="I166" s="12">
        <f t="shared" si="66"/>
        <v>0</v>
      </c>
      <c r="J166" s="12">
        <f t="shared" si="66"/>
        <v>0</v>
      </c>
      <c r="K166" s="12">
        <f t="shared" si="66"/>
        <v>0</v>
      </c>
      <c r="L166" s="12">
        <f t="shared" si="66"/>
        <v>0</v>
      </c>
      <c r="M166" s="12">
        <f t="shared" si="66"/>
        <v>0</v>
      </c>
      <c r="N166" s="12">
        <f t="shared" si="66"/>
        <v>0</v>
      </c>
      <c r="O166" s="12">
        <f t="shared" si="66"/>
        <v>0</v>
      </c>
      <c r="P166" s="12">
        <f t="shared" si="66"/>
        <v>0</v>
      </c>
      <c r="Q166" s="12">
        <f t="shared" si="66"/>
        <v>0</v>
      </c>
      <c r="R166" s="12">
        <f t="shared" si="66"/>
        <v>0</v>
      </c>
      <c r="S166" s="12">
        <f t="shared" si="66"/>
        <v>0</v>
      </c>
      <c r="T166" s="12">
        <f t="shared" si="66"/>
        <v>0</v>
      </c>
      <c r="U166" s="12">
        <f t="shared" si="66"/>
        <v>0</v>
      </c>
      <c r="V166" s="12">
        <f t="shared" si="66"/>
        <v>0</v>
      </c>
      <c r="W166" s="12">
        <f t="shared" si="66"/>
        <v>0</v>
      </c>
    </row>
    <row r="167" spans="1:28" outlineLevel="1" x14ac:dyDescent="0.25">
      <c r="B167" s="4" t="s">
        <v>28</v>
      </c>
      <c r="C167" s="12">
        <f t="shared" ref="C167:W167" si="67">IFERROR(C154/C157,0)</f>
        <v>0</v>
      </c>
      <c r="D167" s="12">
        <f t="shared" si="67"/>
        <v>0</v>
      </c>
      <c r="E167" s="12">
        <f t="shared" si="67"/>
        <v>0</v>
      </c>
      <c r="F167" s="12">
        <f t="shared" si="67"/>
        <v>0</v>
      </c>
      <c r="G167" s="12">
        <f t="shared" si="67"/>
        <v>0</v>
      </c>
      <c r="H167" s="12">
        <f t="shared" si="67"/>
        <v>0</v>
      </c>
      <c r="I167" s="12">
        <f t="shared" si="67"/>
        <v>0</v>
      </c>
      <c r="J167" s="12">
        <f t="shared" si="67"/>
        <v>0</v>
      </c>
      <c r="K167" s="12">
        <f t="shared" si="67"/>
        <v>0</v>
      </c>
      <c r="L167" s="12">
        <f t="shared" si="67"/>
        <v>0</v>
      </c>
      <c r="M167" s="12">
        <f t="shared" si="67"/>
        <v>0</v>
      </c>
      <c r="N167" s="12">
        <f t="shared" si="67"/>
        <v>0</v>
      </c>
      <c r="O167" s="12">
        <f t="shared" si="67"/>
        <v>0</v>
      </c>
      <c r="P167" s="12">
        <f t="shared" si="67"/>
        <v>0</v>
      </c>
      <c r="Q167" s="12">
        <f t="shared" si="67"/>
        <v>0</v>
      </c>
      <c r="R167" s="12">
        <f t="shared" si="67"/>
        <v>0</v>
      </c>
      <c r="S167" s="12">
        <f t="shared" si="67"/>
        <v>0</v>
      </c>
      <c r="T167" s="12">
        <f t="shared" si="67"/>
        <v>0</v>
      </c>
      <c r="U167" s="12">
        <f t="shared" si="67"/>
        <v>0</v>
      </c>
      <c r="V167" s="12">
        <f t="shared" si="67"/>
        <v>0</v>
      </c>
      <c r="W167" s="12">
        <f t="shared" si="67"/>
        <v>0</v>
      </c>
    </row>
    <row r="168" spans="1:28" outlineLevel="1" x14ac:dyDescent="0.25">
      <c r="B168" s="4" t="s">
        <v>22</v>
      </c>
      <c r="C168" s="12">
        <f t="shared" ref="C168:W168" si="68">IFERROR(C155/C157,0)</f>
        <v>0</v>
      </c>
      <c r="D168" s="12">
        <f t="shared" si="68"/>
        <v>0</v>
      </c>
      <c r="E168" s="12">
        <f t="shared" si="68"/>
        <v>0</v>
      </c>
      <c r="F168" s="12">
        <f t="shared" si="68"/>
        <v>0</v>
      </c>
      <c r="G168" s="12">
        <f t="shared" si="68"/>
        <v>0</v>
      </c>
      <c r="H168" s="12">
        <f t="shared" si="68"/>
        <v>0</v>
      </c>
      <c r="I168" s="12">
        <f t="shared" si="68"/>
        <v>0</v>
      </c>
      <c r="J168" s="12">
        <f t="shared" si="68"/>
        <v>0</v>
      </c>
      <c r="K168" s="12">
        <f t="shared" si="68"/>
        <v>0</v>
      </c>
      <c r="L168" s="12">
        <f t="shared" si="68"/>
        <v>0</v>
      </c>
      <c r="M168" s="12">
        <f t="shared" si="68"/>
        <v>0</v>
      </c>
      <c r="N168" s="12">
        <f t="shared" si="68"/>
        <v>0</v>
      </c>
      <c r="O168" s="12">
        <f t="shared" si="68"/>
        <v>0</v>
      </c>
      <c r="P168" s="12">
        <f t="shared" si="68"/>
        <v>0</v>
      </c>
      <c r="Q168" s="12">
        <f t="shared" si="68"/>
        <v>0</v>
      </c>
      <c r="R168" s="12">
        <f t="shared" si="68"/>
        <v>0</v>
      </c>
      <c r="S168" s="12">
        <f t="shared" si="68"/>
        <v>0</v>
      </c>
      <c r="T168" s="12">
        <f t="shared" si="68"/>
        <v>0</v>
      </c>
      <c r="U168" s="12">
        <f t="shared" si="68"/>
        <v>0</v>
      </c>
      <c r="V168" s="12">
        <f t="shared" si="68"/>
        <v>0</v>
      </c>
      <c r="W168" s="12">
        <f t="shared" si="68"/>
        <v>0</v>
      </c>
    </row>
    <row r="169" spans="1:28" outlineLevel="1" x14ac:dyDescent="0.25">
      <c r="B169" s="4" t="s">
        <v>1</v>
      </c>
      <c r="C169" s="12">
        <f t="shared" ref="C169:W169" si="69">IFERROR(C156/C157,0)</f>
        <v>0</v>
      </c>
      <c r="D169" s="12">
        <f t="shared" si="69"/>
        <v>0</v>
      </c>
      <c r="E169" s="12">
        <f t="shared" si="69"/>
        <v>0</v>
      </c>
      <c r="F169" s="12">
        <f t="shared" si="69"/>
        <v>0</v>
      </c>
      <c r="G169" s="12">
        <f t="shared" si="69"/>
        <v>0</v>
      </c>
      <c r="H169" s="12">
        <f t="shared" si="69"/>
        <v>0</v>
      </c>
      <c r="I169" s="12">
        <f t="shared" si="69"/>
        <v>0</v>
      </c>
      <c r="J169" s="12">
        <f t="shared" si="69"/>
        <v>0</v>
      </c>
      <c r="K169" s="12">
        <f t="shared" si="69"/>
        <v>0</v>
      </c>
      <c r="L169" s="12">
        <f t="shared" si="69"/>
        <v>0</v>
      </c>
      <c r="M169" s="12">
        <f t="shared" si="69"/>
        <v>0</v>
      </c>
      <c r="N169" s="12">
        <f t="shared" si="69"/>
        <v>0</v>
      </c>
      <c r="O169" s="12">
        <f t="shared" si="69"/>
        <v>0</v>
      </c>
      <c r="P169" s="12">
        <f t="shared" si="69"/>
        <v>0</v>
      </c>
      <c r="Q169" s="12">
        <f t="shared" si="69"/>
        <v>0</v>
      </c>
      <c r="R169" s="12">
        <f t="shared" si="69"/>
        <v>0</v>
      </c>
      <c r="S169" s="12">
        <f t="shared" si="69"/>
        <v>0</v>
      </c>
      <c r="T169" s="12">
        <f t="shared" si="69"/>
        <v>0</v>
      </c>
      <c r="U169" s="12">
        <f t="shared" si="69"/>
        <v>0</v>
      </c>
      <c r="V169" s="12">
        <f t="shared" si="69"/>
        <v>0</v>
      </c>
      <c r="W169" s="12">
        <f t="shared" si="69"/>
        <v>0</v>
      </c>
    </row>
    <row r="172" spans="1:28" s="37" customFormat="1" x14ac:dyDescent="0.25">
      <c r="A172" s="36" t="s">
        <v>4</v>
      </c>
      <c r="Z172" s="38"/>
    </row>
    <row r="173" spans="1:28" outlineLevel="1" x14ac:dyDescent="0.25">
      <c r="B173" s="22" t="s">
        <v>31</v>
      </c>
      <c r="C173" s="5">
        <f>C176*CAN!C177</f>
        <v>6325.2197134764401</v>
      </c>
      <c r="D173" s="5">
        <f>D176*CAN!D177</f>
        <v>6719.5204707534649</v>
      </c>
      <c r="E173" s="5">
        <f>E176*CAN!E177</f>
        <v>6996.55274414212</v>
      </c>
      <c r="F173" s="5">
        <f>F176*CAN!F177</f>
        <v>7944.2928895391915</v>
      </c>
      <c r="G173" s="5">
        <f>G176*CAN!G177</f>
        <v>9301.7219287382304</v>
      </c>
      <c r="H173" s="5">
        <f>H176*CAN!H177</f>
        <v>10127.349987955633</v>
      </c>
      <c r="I173" s="5">
        <f>I176*CAN!I177</f>
        <v>9667.8135768098127</v>
      </c>
      <c r="J173" s="5">
        <f>J176*CAN!J177</f>
        <v>8912.3377521676412</v>
      </c>
      <c r="K173" s="5">
        <f>K176*CAN!K177</f>
        <v>9341.1779796897117</v>
      </c>
      <c r="L173" s="5">
        <f>L176*CAN!L177</f>
        <v>8869.0847322894242</v>
      </c>
      <c r="M173" s="5">
        <f>M176*CAN!M177</f>
        <v>9317.2699663072563</v>
      </c>
      <c r="N173" s="5">
        <f>N176*CAN!N177</f>
        <v>10222.692314839114</v>
      </c>
      <c r="O173" s="5">
        <f>O176*CAN!O177</f>
        <v>12009.741968725441</v>
      </c>
      <c r="P173" s="5">
        <f>P176*CAN!P177</f>
        <v>10559.225679074623</v>
      </c>
      <c r="Q173" s="5">
        <f>Q176*CAN!Q177</f>
        <v>11816.522211093112</v>
      </c>
      <c r="R173" s="5">
        <f>R176*CAN!R177</f>
        <v>11218.149921827582</v>
      </c>
      <c r="S173" s="5">
        <f>S176*CAN!S177</f>
        <v>14479.572199303209</v>
      </c>
      <c r="T173" s="5">
        <f>T176*CAN!T177</f>
        <v>14939.760927856209</v>
      </c>
      <c r="U173" s="5">
        <f>U176*CAN!U177</f>
        <v>12667.203535469576</v>
      </c>
      <c r="V173" s="5">
        <f>V176*CAN!V177</f>
        <v>13008.379734815589</v>
      </c>
      <c r="W173" s="5">
        <f>W176*CAN!W177</f>
        <v>12656.620647556068</v>
      </c>
      <c r="Z173" s="23"/>
      <c r="AB173"/>
    </row>
    <row r="174" spans="1:28" outlineLevel="1" x14ac:dyDescent="0.25">
      <c r="B174" s="8" t="s">
        <v>30</v>
      </c>
      <c r="C174" s="5">
        <f>INDEX('[5]Table 37'!C$26:C$28,MATCH($AB174,'[5]Table 37'!$B$26:$B$28,0))</f>
        <v>15.144</v>
      </c>
      <c r="D174" s="5">
        <f>INDEX('[5]Table 37'!D$26:D$28,MATCH($AB174,'[5]Table 37'!$B$26:$B$28,0))</f>
        <v>16.835999999999999</v>
      </c>
      <c r="E174" s="5">
        <f>INDEX('[5]Table 37'!E$26:E$28,MATCH($AB174,'[5]Table 37'!$B$26:$B$28,0))</f>
        <v>17.623000000000001</v>
      </c>
      <c r="F174" s="5">
        <f>INDEX('[5]Table 37'!F$26:F$28,MATCH($AB174,'[5]Table 37'!$B$26:$B$28,0))</f>
        <v>18.108000000000001</v>
      </c>
      <c r="G174" s="5">
        <f>INDEX('[5]Table 37'!G$26:G$28,MATCH($AB174,'[5]Table 37'!$B$26:$B$28,0))</f>
        <v>18.634</v>
      </c>
      <c r="H174" s="5">
        <f>INDEX('[5]Table 37'!H$26:H$28,MATCH($AB174,'[5]Table 37'!$B$26:$B$28,0))</f>
        <v>19.16</v>
      </c>
      <c r="I174" s="5">
        <f>INDEX('[5]Table 37'!I$26:I$28,MATCH($AB174,'[5]Table 37'!$B$26:$B$28,0))</f>
        <v>19.684999999999999</v>
      </c>
      <c r="J174" s="5">
        <f>INDEX('[5]Table 37'!J$26:J$28,MATCH($AB174,'[5]Table 37'!$B$26:$B$28,0))</f>
        <v>20.210999999999999</v>
      </c>
      <c r="K174" s="5">
        <f>INDEX('[5]Table 37'!K$26:K$28,MATCH($AB174,'[5]Table 37'!$B$26:$B$28,0))</f>
        <v>20.736999999999998</v>
      </c>
      <c r="L174" s="5">
        <f>INDEX('[5]Table 37'!L$26:L$28,MATCH($AB174,'[5]Table 37'!$B$26:$B$28,0))</f>
        <v>21.263000000000002</v>
      </c>
      <c r="M174" s="5">
        <f>INDEX('[5]Table 37'!M$26:M$28,MATCH($AB174,'[5]Table 37'!$B$26:$B$28,0))</f>
        <v>23.797000000000001</v>
      </c>
      <c r="N174" s="5">
        <f>INDEX('[5]Table 37'!N$26:N$28,MATCH($AB174,'[5]Table 37'!$B$26:$B$28,0))</f>
        <v>24.881</v>
      </c>
      <c r="O174" s="5">
        <f>INDEX('[5]Table 37'!O$26:O$28,MATCH($AB174,'[5]Table 37'!$B$26:$B$28,0))</f>
        <v>26.206</v>
      </c>
      <c r="P174" s="5">
        <f>INDEX('[5]Table 37'!P$26:P$28,MATCH($AB174,'[5]Table 37'!$B$26:$B$28,0))</f>
        <v>27.234999999999999</v>
      </c>
      <c r="Q174" s="5">
        <f>INDEX('[5]Table 37'!Q$26:Q$28,MATCH($AB174,'[5]Table 37'!$B$26:$B$28,0))</f>
        <v>28.363</v>
      </c>
      <c r="R174" s="5">
        <f>INDEX('[5]Table 37'!R$26:R$28,MATCH($AB174,'[5]Table 37'!$B$26:$B$28,0))</f>
        <v>29.395</v>
      </c>
      <c r="S174" s="5">
        <f>INDEX('[5]Table 37'!S$26:S$28,MATCH($AB174,'[5]Table 37'!$B$26:$B$28,0))</f>
        <v>30.018000000000001</v>
      </c>
      <c r="T174" s="5">
        <f>INDEX('[5]Table 37'!T$26:T$28,MATCH($AB174,'[5]Table 37'!$B$26:$B$28,0))</f>
        <v>30.573</v>
      </c>
      <c r="U174" s="5">
        <f>INDEX('[5]Table 37'!U$26:U$28,MATCH($AB174,'[5]Table 37'!$B$26:$B$28,0))</f>
        <v>31.268000000000001</v>
      </c>
      <c r="V174" s="5">
        <f>INDEX('[5]Table 37'!V$26:V$28,MATCH($AB174,'[5]Table 37'!$B$26:$B$28,0))</f>
        <v>32.131</v>
      </c>
      <c r="W174" s="5">
        <f>INDEX('[5]Table 37'!W$26:W$28,MATCH($AB174,'[5]Table 37'!$B$26:$B$28,0))</f>
        <v>32.793999999999997</v>
      </c>
      <c r="Z174" s="23" t="s">
        <v>32</v>
      </c>
      <c r="AB174" t="s">
        <v>4</v>
      </c>
    </row>
    <row r="175" spans="1:28" outlineLevel="1" x14ac:dyDescent="0.25">
      <c r="B175" s="8" t="s">
        <v>43</v>
      </c>
      <c r="C175" s="5">
        <f>INDEX('[5]Table 37'!C$38:C$40,MATCH($AB175,'[5]Table 37'!$B$38:$B$40,0))</f>
        <v>58021.040857</v>
      </c>
      <c r="D175" s="5">
        <f>INDEX('[5]Table 37'!D$38:D$40,MATCH($AB175,'[5]Table 37'!$B$38:$B$40,0))</f>
        <v>55443.401353000001</v>
      </c>
      <c r="E175" s="5">
        <f>INDEX('[5]Table 37'!E$38:E$40,MATCH($AB175,'[5]Table 37'!$B$38:$B$40,0))</f>
        <v>55151.175271</v>
      </c>
      <c r="F175" s="5">
        <f>INDEX('[5]Table 37'!F$38:F$40,MATCH($AB175,'[5]Table 37'!$B$38:$B$40,0))</f>
        <v>60944.604423999997</v>
      </c>
      <c r="G175" s="5">
        <f>INDEX('[5]Table 37'!G$38:G$40,MATCH($AB175,'[5]Table 37'!$B$38:$B$40,0))</f>
        <v>69343.819982000001</v>
      </c>
      <c r="H175" s="5">
        <f>INDEX('[5]Table 37'!H$38:H$40,MATCH($AB175,'[5]Table 37'!$B$38:$B$40,0))</f>
        <v>76607.031392000004</v>
      </c>
      <c r="I175" s="5">
        <f>INDEX('[5]Table 37'!I$38:I$40,MATCH($AB175,'[5]Table 37'!$B$38:$B$40,0))</f>
        <v>71307.168850000002</v>
      </c>
      <c r="J175" s="5">
        <f>INDEX('[5]Table 37'!J$38:J$40,MATCH($AB175,'[5]Table 37'!$B$38:$B$40,0))</f>
        <v>66196.633266999997</v>
      </c>
      <c r="K175" s="5">
        <f>INDEX('[5]Table 37'!K$38:K$40,MATCH($AB175,'[5]Table 37'!$B$38:$B$40,0))</f>
        <v>67806.658261000004</v>
      </c>
      <c r="L175" s="5">
        <f>INDEX('[5]Table 37'!L$38:L$40,MATCH($AB175,'[5]Table 37'!$B$38:$B$40,0))</f>
        <v>70373.029580999995</v>
      </c>
      <c r="M175" s="5">
        <f>INDEX('[5]Table 37'!M$38:M$40,MATCH($AB175,'[5]Table 37'!$B$38:$B$40,0))</f>
        <v>64178.240528000002</v>
      </c>
      <c r="N175" s="5">
        <f>INDEX('[5]Table 37'!N$38:N$40,MATCH($AB175,'[5]Table 37'!$B$38:$B$40,0))</f>
        <v>68549.829154000006</v>
      </c>
      <c r="O175" s="5">
        <f>INDEX('[5]Table 37'!O$38:O$40,MATCH($AB175,'[5]Table 37'!$B$38:$B$40,0))</f>
        <v>74463.218561000002</v>
      </c>
      <c r="P175" s="5">
        <f>INDEX('[5]Table 37'!P$38:P$40,MATCH($AB175,'[5]Table 37'!$B$38:$B$40,0))</f>
        <v>61757.646938999998</v>
      </c>
      <c r="Q175" s="5">
        <f>INDEX('[5]Table 37'!Q$38:Q$40,MATCH($AB175,'[5]Table 37'!$B$38:$B$40,0))</f>
        <v>63279.266543999998</v>
      </c>
      <c r="R175" s="5">
        <f>INDEX('[5]Table 37'!R$38:R$40,MATCH($AB175,'[5]Table 37'!$B$38:$B$40,0))</f>
        <v>53683.756994000003</v>
      </c>
      <c r="S175" s="5">
        <f>INDEX('[5]Table 37'!S$38:S$40,MATCH($AB175,'[5]Table 37'!$B$38:$B$40,0))</f>
        <v>60472.002909000003</v>
      </c>
      <c r="T175" s="5">
        <f>INDEX('[5]Table 37'!T$38:T$40,MATCH($AB175,'[5]Table 37'!$B$38:$B$40,0))</f>
        <v>64730.391925999997</v>
      </c>
      <c r="U175" s="5">
        <f>INDEX('[5]Table 37'!U$38:U$40,MATCH($AB175,'[5]Table 37'!$B$38:$B$40,0))</f>
        <v>63163.715024999998</v>
      </c>
      <c r="V175" s="5">
        <f>INDEX('[5]Table 37'!V$38:V$40,MATCH($AB175,'[5]Table 37'!$B$38:$B$40,0))</f>
        <v>61435.878916000001</v>
      </c>
      <c r="W175" s="5">
        <f>INDEX('[5]Table 37'!W$38:W$40,MATCH($AB175,'[5]Table 37'!$B$38:$B$40,0))</f>
        <v>58723.873861</v>
      </c>
      <c r="Z175" s="23" t="s">
        <v>32</v>
      </c>
      <c r="AB175" t="s">
        <v>4</v>
      </c>
    </row>
    <row r="176" spans="1:28" outlineLevel="1" x14ac:dyDescent="0.25">
      <c r="B176" s="8" t="s">
        <v>44</v>
      </c>
      <c r="C176" s="5">
        <f t="shared" ref="C176:W176" si="70">C174*C175/1000</f>
        <v>878.67064273840811</v>
      </c>
      <c r="D176" s="5">
        <f t="shared" si="70"/>
        <v>933.44510517910794</v>
      </c>
      <c r="E176" s="5">
        <f t="shared" si="70"/>
        <v>971.92916180083307</v>
      </c>
      <c r="F176" s="5">
        <f t="shared" si="70"/>
        <v>1103.584896909792</v>
      </c>
      <c r="G176" s="5">
        <f t="shared" si="70"/>
        <v>1292.152741544588</v>
      </c>
      <c r="H176" s="5">
        <f t="shared" si="70"/>
        <v>1467.7907214707202</v>
      </c>
      <c r="I176" s="5">
        <f t="shared" si="70"/>
        <v>1403.68161881225</v>
      </c>
      <c r="J176" s="5">
        <f t="shared" si="70"/>
        <v>1337.9001549593368</v>
      </c>
      <c r="K176" s="5">
        <f t="shared" si="70"/>
        <v>1406.1066723583569</v>
      </c>
      <c r="L176" s="5">
        <f t="shared" si="70"/>
        <v>1496.3417279808029</v>
      </c>
      <c r="M176" s="5">
        <f t="shared" si="70"/>
        <v>1527.2495898448162</v>
      </c>
      <c r="N176" s="5">
        <f t="shared" si="70"/>
        <v>1705.5882991806741</v>
      </c>
      <c r="O176" s="5">
        <f t="shared" si="70"/>
        <v>1951.383105609566</v>
      </c>
      <c r="P176" s="5">
        <f t="shared" si="70"/>
        <v>1681.9695143836648</v>
      </c>
      <c r="Q176" s="5">
        <f t="shared" si="70"/>
        <v>1794.789836987472</v>
      </c>
      <c r="R176" s="5">
        <f t="shared" si="70"/>
        <v>1578.0340368386301</v>
      </c>
      <c r="S176" s="5">
        <f t="shared" si="70"/>
        <v>1815.248583322362</v>
      </c>
      <c r="T176" s="5">
        <f t="shared" si="70"/>
        <v>1979.0022723535978</v>
      </c>
      <c r="U176" s="5">
        <f t="shared" si="70"/>
        <v>1975.0030414016999</v>
      </c>
      <c r="V176" s="5">
        <f t="shared" si="70"/>
        <v>1973.996225449996</v>
      </c>
      <c r="W176" s="5">
        <f t="shared" si="70"/>
        <v>1925.7907193976339</v>
      </c>
    </row>
    <row r="177" spans="2:26" outlineLevel="1" x14ac:dyDescent="0.25">
      <c r="B177" s="8" t="s">
        <v>45</v>
      </c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2:26" outlineLevel="1" x14ac:dyDescent="0.25">
      <c r="B178" s="8" t="s">
        <v>47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2:26" outlineLevel="1" x14ac:dyDescent="0.25"/>
    <row r="180" spans="2:26" outlineLevel="1" x14ac:dyDescent="0.25">
      <c r="B180" s="9" t="s">
        <v>19</v>
      </c>
      <c r="C180" s="14"/>
    </row>
    <row r="181" spans="2:26" outlineLevel="1" x14ac:dyDescent="0.25">
      <c r="B181" s="4" t="s">
        <v>23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Z181" s="23"/>
    </row>
    <row r="182" spans="2:26" outlineLevel="1" x14ac:dyDescent="0.25">
      <c r="B182" s="4" t="s">
        <v>24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Z182" s="23"/>
    </row>
    <row r="183" spans="2:26" outlineLevel="1" x14ac:dyDescent="0.25">
      <c r="B183" s="4" t="s">
        <v>21</v>
      </c>
      <c r="C183" s="5">
        <f>'[5]Table 36'!C$48*1000</f>
        <v>12616.542000000001</v>
      </c>
      <c r="D183" s="5">
        <f>'[5]Table 36'!D$48*1000</f>
        <v>13095.572</v>
      </c>
      <c r="E183" s="5">
        <f>'[5]Table 36'!E$48*1000</f>
        <v>13315.341999999999</v>
      </c>
      <c r="F183" s="5">
        <f>'[5]Table 36'!F$48*1000</f>
        <v>14755.515000000001</v>
      </c>
      <c r="G183" s="5">
        <f>'[5]Table 36'!G$48*1000</f>
        <v>16851.158000000003</v>
      </c>
      <c r="H183" s="5">
        <f>'[5]Table 36'!H$48*1000</f>
        <v>18658.218000000001</v>
      </c>
      <c r="I183" s="5">
        <f>'[5]Table 36'!I$48*1000</f>
        <v>17294.916000000001</v>
      </c>
      <c r="J183" s="5">
        <f>'[5]Table 36'!J$48*1000</f>
        <v>17099.313999999998</v>
      </c>
      <c r="K183" s="5">
        <f>'[5]Table 36'!K$48*1000</f>
        <v>17836.407000000003</v>
      </c>
      <c r="L183" s="5">
        <f>'[5]Table 36'!L$48*1000</f>
        <v>18551.210999999999</v>
      </c>
      <c r="M183" s="5">
        <f>'[5]Table 36'!M$48*1000</f>
        <v>18279.269</v>
      </c>
      <c r="N183" s="5">
        <f>'[5]Table 36'!N$48*1000</f>
        <v>20054.477999999999</v>
      </c>
      <c r="O183" s="5">
        <f>'[5]Table 36'!O$48*1000</f>
        <v>22526.025000000001</v>
      </c>
      <c r="P183" s="5">
        <f>'[5]Table 36'!P$48*1000</f>
        <v>19061.710000000003</v>
      </c>
      <c r="Q183" s="5">
        <f>'[5]Table 36'!Q$48*1000</f>
        <v>19955.352999999999</v>
      </c>
      <c r="R183" s="5">
        <f>'[5]Table 36'!R$48*1000</f>
        <v>17206.899000000001</v>
      </c>
      <c r="S183" s="5">
        <f>'[5]Table 36'!S$48*1000</f>
        <v>19411.107</v>
      </c>
      <c r="T183" s="5">
        <f>'[5]Table 36'!T$48*1000</f>
        <v>20737.726999999999</v>
      </c>
      <c r="U183" s="5">
        <f>'[5]Table 36'!U$48*1000</f>
        <v>20279.786</v>
      </c>
      <c r="V183" s="5">
        <f>'[5]Table 36'!V$48*1000</f>
        <v>19846.063999999998</v>
      </c>
      <c r="W183" s="5">
        <f>'[5]Table 36'!W$48*1000</f>
        <v>18955.751</v>
      </c>
      <c r="Z183" s="23" t="s">
        <v>32</v>
      </c>
    </row>
    <row r="184" spans="2:26" outlineLevel="1" x14ac:dyDescent="0.25">
      <c r="B184" s="4" t="s">
        <v>26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Z184" s="23"/>
    </row>
    <row r="185" spans="2:26" outlineLevel="1" x14ac:dyDescent="0.25">
      <c r="B185" s="4" t="s">
        <v>25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Z185" s="23"/>
    </row>
    <row r="186" spans="2:26" outlineLevel="1" x14ac:dyDescent="0.25">
      <c r="B186" s="4" t="s">
        <v>0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Z186" s="23"/>
    </row>
    <row r="187" spans="2:26" outlineLevel="1" x14ac:dyDescent="0.25">
      <c r="B187" s="4" t="s">
        <v>27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Z187" s="23"/>
    </row>
    <row r="188" spans="2:26" outlineLevel="1" x14ac:dyDescent="0.25">
      <c r="B188" s="4" t="s">
        <v>28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Z188" s="23"/>
    </row>
    <row r="189" spans="2:26" outlineLevel="1" x14ac:dyDescent="0.25">
      <c r="B189" s="4" t="s">
        <v>22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Z189" s="23"/>
    </row>
    <row r="190" spans="2:26" outlineLevel="1" x14ac:dyDescent="0.25">
      <c r="B190" s="4" t="s">
        <v>1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Z190" s="23"/>
    </row>
    <row r="191" spans="2:26" outlineLevel="1" x14ac:dyDescent="0.25">
      <c r="B191" s="16" t="s">
        <v>13</v>
      </c>
      <c r="C191" s="21">
        <f t="shared" ref="C191:W191" si="71">SUM(C181:C190)</f>
        <v>12616.542000000001</v>
      </c>
      <c r="D191" s="21">
        <f t="shared" si="71"/>
        <v>13095.572</v>
      </c>
      <c r="E191" s="21">
        <f t="shared" si="71"/>
        <v>13315.341999999999</v>
      </c>
      <c r="F191" s="21">
        <f t="shared" si="71"/>
        <v>14755.515000000001</v>
      </c>
      <c r="G191" s="21">
        <f t="shared" si="71"/>
        <v>16851.158000000003</v>
      </c>
      <c r="H191" s="21">
        <f t="shared" si="71"/>
        <v>18658.218000000001</v>
      </c>
      <c r="I191" s="21">
        <f t="shared" si="71"/>
        <v>17294.916000000001</v>
      </c>
      <c r="J191" s="21">
        <f t="shared" si="71"/>
        <v>17099.313999999998</v>
      </c>
      <c r="K191" s="21">
        <f t="shared" si="71"/>
        <v>17836.407000000003</v>
      </c>
      <c r="L191" s="21">
        <f t="shared" si="71"/>
        <v>18551.210999999999</v>
      </c>
      <c r="M191" s="21">
        <f t="shared" si="71"/>
        <v>18279.269</v>
      </c>
      <c r="N191" s="21">
        <f t="shared" si="71"/>
        <v>20054.477999999999</v>
      </c>
      <c r="O191" s="21">
        <f t="shared" si="71"/>
        <v>22526.025000000001</v>
      </c>
      <c r="P191" s="21">
        <f t="shared" si="71"/>
        <v>19061.710000000003</v>
      </c>
      <c r="Q191" s="21">
        <f t="shared" si="71"/>
        <v>19955.352999999999</v>
      </c>
      <c r="R191" s="21">
        <f t="shared" si="71"/>
        <v>17206.899000000001</v>
      </c>
      <c r="S191" s="21">
        <f t="shared" si="71"/>
        <v>19411.107</v>
      </c>
      <c r="T191" s="21">
        <f t="shared" si="71"/>
        <v>20737.726999999999</v>
      </c>
      <c r="U191" s="21">
        <f t="shared" si="71"/>
        <v>20279.786</v>
      </c>
      <c r="V191" s="21">
        <f t="shared" si="71"/>
        <v>19846.063999999998</v>
      </c>
      <c r="W191" s="21">
        <f t="shared" si="71"/>
        <v>18955.751</v>
      </c>
    </row>
    <row r="192" spans="2:26" outlineLevel="1" x14ac:dyDescent="0.25">
      <c r="B192" s="29" t="s">
        <v>46</v>
      </c>
      <c r="C192" s="28">
        <f>IFERROR(C191/C173/1000,0)</f>
        <v>1.9946409091717941E-3</v>
      </c>
      <c r="D192" s="28">
        <f t="shared" ref="D192:W192" si="72">IFERROR(D191/D173/1000,0)</f>
        <v>1.9488849028733719E-3</v>
      </c>
      <c r="E192" s="28">
        <f t="shared" si="72"/>
        <v>1.9031289389118519E-3</v>
      </c>
      <c r="F192" s="28">
        <f t="shared" si="72"/>
        <v>1.8573729852570798E-3</v>
      </c>
      <c r="G192" s="28">
        <f t="shared" si="72"/>
        <v>1.8116170456501538E-3</v>
      </c>
      <c r="H192" s="28">
        <f t="shared" si="72"/>
        <v>1.8423593558226042E-3</v>
      </c>
      <c r="I192" s="28">
        <f t="shared" si="72"/>
        <v>1.7889169937539259E-3</v>
      </c>
      <c r="J192" s="28">
        <f t="shared" si="72"/>
        <v>1.9186115333029359E-3</v>
      </c>
      <c r="K192" s="28">
        <f t="shared" si="72"/>
        <v>1.909438728047068E-3</v>
      </c>
      <c r="L192" s="28">
        <f t="shared" si="72"/>
        <v>2.0916714136759947E-3</v>
      </c>
      <c r="M192" s="28">
        <f t="shared" si="72"/>
        <v>1.9618696319952918E-3</v>
      </c>
      <c r="N192" s="28">
        <f t="shared" si="72"/>
        <v>1.9617608925673333E-3</v>
      </c>
      <c r="O192" s="28">
        <f t="shared" si="72"/>
        <v>1.8756460429091653E-3</v>
      </c>
      <c r="P192" s="28">
        <f t="shared" si="72"/>
        <v>1.8052185434179024E-3</v>
      </c>
      <c r="Q192" s="28">
        <f t="shared" si="72"/>
        <v>1.6887670198991644E-3</v>
      </c>
      <c r="R192" s="28">
        <f t="shared" si="72"/>
        <v>1.5338446285621376E-3</v>
      </c>
      <c r="S192" s="28">
        <f t="shared" si="72"/>
        <v>1.340585670130096E-3</v>
      </c>
      <c r="T192" s="28">
        <f t="shared" si="72"/>
        <v>1.3880896153654699E-3</v>
      </c>
      <c r="U192" s="28">
        <f t="shared" si="72"/>
        <v>1.6009678808123946E-3</v>
      </c>
      <c r="V192" s="28">
        <f t="shared" si="72"/>
        <v>1.5256368898029669E-3</v>
      </c>
      <c r="W192" s="28">
        <f t="shared" si="72"/>
        <v>1.4976944895366098E-3</v>
      </c>
    </row>
    <row r="193" spans="1:26" outlineLevel="1" x14ac:dyDescent="0.25"/>
    <row r="194" spans="1:26" outlineLevel="1" x14ac:dyDescent="0.25">
      <c r="B194" s="4" t="s">
        <v>23</v>
      </c>
      <c r="C194" s="12">
        <f t="shared" ref="C194:W194" si="73">IFERROR(C181/C191,0)</f>
        <v>0</v>
      </c>
      <c r="D194" s="12">
        <f t="shared" si="73"/>
        <v>0</v>
      </c>
      <c r="E194" s="12">
        <f t="shared" si="73"/>
        <v>0</v>
      </c>
      <c r="F194" s="12">
        <f t="shared" si="73"/>
        <v>0</v>
      </c>
      <c r="G194" s="12">
        <f t="shared" si="73"/>
        <v>0</v>
      </c>
      <c r="H194" s="12">
        <f t="shared" si="73"/>
        <v>0</v>
      </c>
      <c r="I194" s="12">
        <f t="shared" si="73"/>
        <v>0</v>
      </c>
      <c r="J194" s="12">
        <f t="shared" si="73"/>
        <v>0</v>
      </c>
      <c r="K194" s="12">
        <f t="shared" si="73"/>
        <v>0</v>
      </c>
      <c r="L194" s="12">
        <f t="shared" si="73"/>
        <v>0</v>
      </c>
      <c r="M194" s="12">
        <f t="shared" si="73"/>
        <v>0</v>
      </c>
      <c r="N194" s="12">
        <f t="shared" si="73"/>
        <v>0</v>
      </c>
      <c r="O194" s="12">
        <f t="shared" si="73"/>
        <v>0</v>
      </c>
      <c r="P194" s="12">
        <f t="shared" si="73"/>
        <v>0</v>
      </c>
      <c r="Q194" s="12">
        <f t="shared" si="73"/>
        <v>0</v>
      </c>
      <c r="R194" s="12">
        <f t="shared" si="73"/>
        <v>0</v>
      </c>
      <c r="S194" s="12">
        <f t="shared" si="73"/>
        <v>0</v>
      </c>
      <c r="T194" s="12">
        <f t="shared" si="73"/>
        <v>0</v>
      </c>
      <c r="U194" s="12">
        <f t="shared" si="73"/>
        <v>0</v>
      </c>
      <c r="V194" s="12">
        <f t="shared" si="73"/>
        <v>0</v>
      </c>
      <c r="W194" s="12">
        <f t="shared" si="73"/>
        <v>0</v>
      </c>
    </row>
    <row r="195" spans="1:26" outlineLevel="1" x14ac:dyDescent="0.25">
      <c r="B195" s="4" t="s">
        <v>24</v>
      </c>
      <c r="C195" s="12">
        <f t="shared" ref="C195:W195" si="74">IFERROR(C182/C191,0)</f>
        <v>0</v>
      </c>
      <c r="D195" s="12">
        <f t="shared" si="74"/>
        <v>0</v>
      </c>
      <c r="E195" s="12">
        <f t="shared" si="74"/>
        <v>0</v>
      </c>
      <c r="F195" s="12">
        <f t="shared" si="74"/>
        <v>0</v>
      </c>
      <c r="G195" s="12">
        <f t="shared" si="74"/>
        <v>0</v>
      </c>
      <c r="H195" s="12">
        <f t="shared" si="74"/>
        <v>0</v>
      </c>
      <c r="I195" s="12">
        <f t="shared" si="74"/>
        <v>0</v>
      </c>
      <c r="J195" s="12">
        <f t="shared" si="74"/>
        <v>0</v>
      </c>
      <c r="K195" s="12">
        <f t="shared" si="74"/>
        <v>0</v>
      </c>
      <c r="L195" s="12">
        <f t="shared" si="74"/>
        <v>0</v>
      </c>
      <c r="M195" s="12">
        <f t="shared" si="74"/>
        <v>0</v>
      </c>
      <c r="N195" s="12">
        <f t="shared" si="74"/>
        <v>0</v>
      </c>
      <c r="O195" s="12">
        <f t="shared" si="74"/>
        <v>0</v>
      </c>
      <c r="P195" s="12">
        <f t="shared" si="74"/>
        <v>0</v>
      </c>
      <c r="Q195" s="12">
        <f t="shared" si="74"/>
        <v>0</v>
      </c>
      <c r="R195" s="12">
        <f t="shared" si="74"/>
        <v>0</v>
      </c>
      <c r="S195" s="12">
        <f t="shared" si="74"/>
        <v>0</v>
      </c>
      <c r="T195" s="12">
        <f t="shared" si="74"/>
        <v>0</v>
      </c>
      <c r="U195" s="12">
        <f t="shared" si="74"/>
        <v>0</v>
      </c>
      <c r="V195" s="12">
        <f t="shared" si="74"/>
        <v>0</v>
      </c>
      <c r="W195" s="12">
        <f t="shared" si="74"/>
        <v>0</v>
      </c>
    </row>
    <row r="196" spans="1:26" outlineLevel="1" x14ac:dyDescent="0.25">
      <c r="B196" s="4" t="s">
        <v>21</v>
      </c>
      <c r="C196" s="12">
        <f t="shared" ref="C196:W196" si="75">IFERROR(C183/C191,0)</f>
        <v>1</v>
      </c>
      <c r="D196" s="12">
        <f t="shared" si="75"/>
        <v>1</v>
      </c>
      <c r="E196" s="12">
        <f t="shared" si="75"/>
        <v>1</v>
      </c>
      <c r="F196" s="12">
        <f t="shared" si="75"/>
        <v>1</v>
      </c>
      <c r="G196" s="12">
        <f t="shared" si="75"/>
        <v>1</v>
      </c>
      <c r="H196" s="12">
        <f t="shared" si="75"/>
        <v>1</v>
      </c>
      <c r="I196" s="12">
        <f t="shared" si="75"/>
        <v>1</v>
      </c>
      <c r="J196" s="12">
        <f t="shared" si="75"/>
        <v>1</v>
      </c>
      <c r="K196" s="12">
        <f t="shared" si="75"/>
        <v>1</v>
      </c>
      <c r="L196" s="12">
        <f t="shared" si="75"/>
        <v>1</v>
      </c>
      <c r="M196" s="12">
        <f t="shared" si="75"/>
        <v>1</v>
      </c>
      <c r="N196" s="12">
        <f t="shared" si="75"/>
        <v>1</v>
      </c>
      <c r="O196" s="12">
        <f t="shared" si="75"/>
        <v>1</v>
      </c>
      <c r="P196" s="12">
        <f t="shared" si="75"/>
        <v>1</v>
      </c>
      <c r="Q196" s="12">
        <f t="shared" si="75"/>
        <v>1</v>
      </c>
      <c r="R196" s="12">
        <f t="shared" si="75"/>
        <v>1</v>
      </c>
      <c r="S196" s="12">
        <f t="shared" si="75"/>
        <v>1</v>
      </c>
      <c r="T196" s="12">
        <f t="shared" si="75"/>
        <v>1</v>
      </c>
      <c r="U196" s="12">
        <f t="shared" si="75"/>
        <v>1</v>
      </c>
      <c r="V196" s="12">
        <f t="shared" si="75"/>
        <v>1</v>
      </c>
      <c r="W196" s="12">
        <f t="shared" si="75"/>
        <v>1</v>
      </c>
    </row>
    <row r="197" spans="1:26" outlineLevel="1" x14ac:dyDescent="0.25">
      <c r="B197" s="4" t="s">
        <v>26</v>
      </c>
      <c r="C197" s="12">
        <f t="shared" ref="C197:W197" si="76">IFERROR(C184/C191,0)</f>
        <v>0</v>
      </c>
      <c r="D197" s="12">
        <f t="shared" si="76"/>
        <v>0</v>
      </c>
      <c r="E197" s="12">
        <f t="shared" si="76"/>
        <v>0</v>
      </c>
      <c r="F197" s="12">
        <f t="shared" si="76"/>
        <v>0</v>
      </c>
      <c r="G197" s="12">
        <f t="shared" si="76"/>
        <v>0</v>
      </c>
      <c r="H197" s="12">
        <f t="shared" si="76"/>
        <v>0</v>
      </c>
      <c r="I197" s="12">
        <f t="shared" si="76"/>
        <v>0</v>
      </c>
      <c r="J197" s="12">
        <f t="shared" si="76"/>
        <v>0</v>
      </c>
      <c r="K197" s="12">
        <f t="shared" si="76"/>
        <v>0</v>
      </c>
      <c r="L197" s="12">
        <f t="shared" si="76"/>
        <v>0</v>
      </c>
      <c r="M197" s="12">
        <f t="shared" si="76"/>
        <v>0</v>
      </c>
      <c r="N197" s="12">
        <f t="shared" si="76"/>
        <v>0</v>
      </c>
      <c r="O197" s="12">
        <f t="shared" si="76"/>
        <v>0</v>
      </c>
      <c r="P197" s="12">
        <f t="shared" si="76"/>
        <v>0</v>
      </c>
      <c r="Q197" s="12">
        <f t="shared" si="76"/>
        <v>0</v>
      </c>
      <c r="R197" s="12">
        <f t="shared" si="76"/>
        <v>0</v>
      </c>
      <c r="S197" s="12">
        <f t="shared" si="76"/>
        <v>0</v>
      </c>
      <c r="T197" s="12">
        <f t="shared" si="76"/>
        <v>0</v>
      </c>
      <c r="U197" s="12">
        <f t="shared" si="76"/>
        <v>0</v>
      </c>
      <c r="V197" s="12">
        <f t="shared" si="76"/>
        <v>0</v>
      </c>
      <c r="W197" s="12">
        <f t="shared" si="76"/>
        <v>0</v>
      </c>
    </row>
    <row r="198" spans="1:26" outlineLevel="1" x14ac:dyDescent="0.25">
      <c r="B198" s="4" t="s">
        <v>25</v>
      </c>
      <c r="C198" s="12">
        <f t="shared" ref="C198:W198" si="77">IFERROR(C185/C191,0)</f>
        <v>0</v>
      </c>
      <c r="D198" s="12">
        <f t="shared" si="77"/>
        <v>0</v>
      </c>
      <c r="E198" s="12">
        <f t="shared" si="77"/>
        <v>0</v>
      </c>
      <c r="F198" s="12">
        <f t="shared" si="77"/>
        <v>0</v>
      </c>
      <c r="G198" s="12">
        <f t="shared" si="77"/>
        <v>0</v>
      </c>
      <c r="H198" s="12">
        <f t="shared" si="77"/>
        <v>0</v>
      </c>
      <c r="I198" s="12">
        <f t="shared" si="77"/>
        <v>0</v>
      </c>
      <c r="J198" s="12">
        <f t="shared" si="77"/>
        <v>0</v>
      </c>
      <c r="K198" s="12">
        <f t="shared" si="77"/>
        <v>0</v>
      </c>
      <c r="L198" s="12">
        <f t="shared" si="77"/>
        <v>0</v>
      </c>
      <c r="M198" s="12">
        <f t="shared" si="77"/>
        <v>0</v>
      </c>
      <c r="N198" s="12">
        <f t="shared" si="77"/>
        <v>0</v>
      </c>
      <c r="O198" s="12">
        <f t="shared" si="77"/>
        <v>0</v>
      </c>
      <c r="P198" s="12">
        <f t="shared" si="77"/>
        <v>0</v>
      </c>
      <c r="Q198" s="12">
        <f t="shared" si="77"/>
        <v>0</v>
      </c>
      <c r="R198" s="12">
        <f t="shared" si="77"/>
        <v>0</v>
      </c>
      <c r="S198" s="12">
        <f t="shared" si="77"/>
        <v>0</v>
      </c>
      <c r="T198" s="12">
        <f t="shared" si="77"/>
        <v>0</v>
      </c>
      <c r="U198" s="12">
        <f t="shared" si="77"/>
        <v>0</v>
      </c>
      <c r="V198" s="12">
        <f t="shared" si="77"/>
        <v>0</v>
      </c>
      <c r="W198" s="12">
        <f t="shared" si="77"/>
        <v>0</v>
      </c>
    </row>
    <row r="199" spans="1:26" outlineLevel="1" x14ac:dyDescent="0.25">
      <c r="B199" s="4" t="s">
        <v>0</v>
      </c>
      <c r="C199" s="12">
        <f t="shared" ref="C199:W199" si="78">IFERROR(C186/C191,0)</f>
        <v>0</v>
      </c>
      <c r="D199" s="12">
        <f t="shared" si="78"/>
        <v>0</v>
      </c>
      <c r="E199" s="12">
        <f t="shared" si="78"/>
        <v>0</v>
      </c>
      <c r="F199" s="12">
        <f t="shared" si="78"/>
        <v>0</v>
      </c>
      <c r="G199" s="12">
        <f t="shared" si="78"/>
        <v>0</v>
      </c>
      <c r="H199" s="12">
        <f t="shared" si="78"/>
        <v>0</v>
      </c>
      <c r="I199" s="12">
        <f t="shared" si="78"/>
        <v>0</v>
      </c>
      <c r="J199" s="12">
        <f t="shared" si="78"/>
        <v>0</v>
      </c>
      <c r="K199" s="12">
        <f t="shared" si="78"/>
        <v>0</v>
      </c>
      <c r="L199" s="12">
        <f t="shared" si="78"/>
        <v>0</v>
      </c>
      <c r="M199" s="12">
        <f t="shared" si="78"/>
        <v>0</v>
      </c>
      <c r="N199" s="12">
        <f t="shared" si="78"/>
        <v>0</v>
      </c>
      <c r="O199" s="12">
        <f t="shared" si="78"/>
        <v>0</v>
      </c>
      <c r="P199" s="12">
        <f t="shared" si="78"/>
        <v>0</v>
      </c>
      <c r="Q199" s="12">
        <f t="shared" si="78"/>
        <v>0</v>
      </c>
      <c r="R199" s="12">
        <f t="shared" si="78"/>
        <v>0</v>
      </c>
      <c r="S199" s="12">
        <f t="shared" si="78"/>
        <v>0</v>
      </c>
      <c r="T199" s="12">
        <f t="shared" si="78"/>
        <v>0</v>
      </c>
      <c r="U199" s="12">
        <f t="shared" si="78"/>
        <v>0</v>
      </c>
      <c r="V199" s="12">
        <f t="shared" si="78"/>
        <v>0</v>
      </c>
      <c r="W199" s="12">
        <f t="shared" si="78"/>
        <v>0</v>
      </c>
    </row>
    <row r="200" spans="1:26" outlineLevel="1" x14ac:dyDescent="0.25">
      <c r="B200" s="4" t="s">
        <v>27</v>
      </c>
      <c r="C200" s="12">
        <f t="shared" ref="C200:W200" si="79">IFERROR(C187/C191,0)</f>
        <v>0</v>
      </c>
      <c r="D200" s="12">
        <f t="shared" si="79"/>
        <v>0</v>
      </c>
      <c r="E200" s="12">
        <f t="shared" si="79"/>
        <v>0</v>
      </c>
      <c r="F200" s="12">
        <f t="shared" si="79"/>
        <v>0</v>
      </c>
      <c r="G200" s="12">
        <f t="shared" si="79"/>
        <v>0</v>
      </c>
      <c r="H200" s="12">
        <f t="shared" si="79"/>
        <v>0</v>
      </c>
      <c r="I200" s="12">
        <f t="shared" si="79"/>
        <v>0</v>
      </c>
      <c r="J200" s="12">
        <f t="shared" si="79"/>
        <v>0</v>
      </c>
      <c r="K200" s="12">
        <f t="shared" si="79"/>
        <v>0</v>
      </c>
      <c r="L200" s="12">
        <f t="shared" si="79"/>
        <v>0</v>
      </c>
      <c r="M200" s="12">
        <f t="shared" si="79"/>
        <v>0</v>
      </c>
      <c r="N200" s="12">
        <f t="shared" si="79"/>
        <v>0</v>
      </c>
      <c r="O200" s="12">
        <f t="shared" si="79"/>
        <v>0</v>
      </c>
      <c r="P200" s="12">
        <f t="shared" si="79"/>
        <v>0</v>
      </c>
      <c r="Q200" s="12">
        <f t="shared" si="79"/>
        <v>0</v>
      </c>
      <c r="R200" s="12">
        <f t="shared" si="79"/>
        <v>0</v>
      </c>
      <c r="S200" s="12">
        <f t="shared" si="79"/>
        <v>0</v>
      </c>
      <c r="T200" s="12">
        <f t="shared" si="79"/>
        <v>0</v>
      </c>
      <c r="U200" s="12">
        <f t="shared" si="79"/>
        <v>0</v>
      </c>
      <c r="V200" s="12">
        <f t="shared" si="79"/>
        <v>0</v>
      </c>
      <c r="W200" s="12">
        <f t="shared" si="79"/>
        <v>0</v>
      </c>
    </row>
    <row r="201" spans="1:26" outlineLevel="1" x14ac:dyDescent="0.25">
      <c r="B201" s="4" t="s">
        <v>28</v>
      </c>
      <c r="C201" s="12">
        <f t="shared" ref="C201:W201" si="80">IFERROR(C188/C191,0)</f>
        <v>0</v>
      </c>
      <c r="D201" s="12">
        <f t="shared" si="80"/>
        <v>0</v>
      </c>
      <c r="E201" s="12">
        <f t="shared" si="80"/>
        <v>0</v>
      </c>
      <c r="F201" s="12">
        <f t="shared" si="80"/>
        <v>0</v>
      </c>
      <c r="G201" s="12">
        <f t="shared" si="80"/>
        <v>0</v>
      </c>
      <c r="H201" s="12">
        <f t="shared" si="80"/>
        <v>0</v>
      </c>
      <c r="I201" s="12">
        <f t="shared" si="80"/>
        <v>0</v>
      </c>
      <c r="J201" s="12">
        <f t="shared" si="80"/>
        <v>0</v>
      </c>
      <c r="K201" s="12">
        <f t="shared" si="80"/>
        <v>0</v>
      </c>
      <c r="L201" s="12">
        <f t="shared" si="80"/>
        <v>0</v>
      </c>
      <c r="M201" s="12">
        <f t="shared" si="80"/>
        <v>0</v>
      </c>
      <c r="N201" s="12">
        <f t="shared" si="80"/>
        <v>0</v>
      </c>
      <c r="O201" s="12">
        <f t="shared" si="80"/>
        <v>0</v>
      </c>
      <c r="P201" s="12">
        <f t="shared" si="80"/>
        <v>0</v>
      </c>
      <c r="Q201" s="12">
        <f t="shared" si="80"/>
        <v>0</v>
      </c>
      <c r="R201" s="12">
        <f t="shared" si="80"/>
        <v>0</v>
      </c>
      <c r="S201" s="12">
        <f t="shared" si="80"/>
        <v>0</v>
      </c>
      <c r="T201" s="12">
        <f t="shared" si="80"/>
        <v>0</v>
      </c>
      <c r="U201" s="12">
        <f t="shared" si="80"/>
        <v>0</v>
      </c>
      <c r="V201" s="12">
        <f t="shared" si="80"/>
        <v>0</v>
      </c>
      <c r="W201" s="12">
        <f t="shared" si="80"/>
        <v>0</v>
      </c>
    </row>
    <row r="202" spans="1:26" outlineLevel="1" x14ac:dyDescent="0.25">
      <c r="B202" s="4" t="s">
        <v>22</v>
      </c>
      <c r="C202" s="12">
        <f t="shared" ref="C202:W202" si="81">IFERROR(C189/C191,0)</f>
        <v>0</v>
      </c>
      <c r="D202" s="12">
        <f t="shared" si="81"/>
        <v>0</v>
      </c>
      <c r="E202" s="12">
        <f t="shared" si="81"/>
        <v>0</v>
      </c>
      <c r="F202" s="12">
        <f t="shared" si="81"/>
        <v>0</v>
      </c>
      <c r="G202" s="12">
        <f t="shared" si="81"/>
        <v>0</v>
      </c>
      <c r="H202" s="12">
        <f t="shared" si="81"/>
        <v>0</v>
      </c>
      <c r="I202" s="12">
        <f t="shared" si="81"/>
        <v>0</v>
      </c>
      <c r="J202" s="12">
        <f t="shared" si="81"/>
        <v>0</v>
      </c>
      <c r="K202" s="12">
        <f t="shared" si="81"/>
        <v>0</v>
      </c>
      <c r="L202" s="12">
        <f t="shared" si="81"/>
        <v>0</v>
      </c>
      <c r="M202" s="12">
        <f t="shared" si="81"/>
        <v>0</v>
      </c>
      <c r="N202" s="12">
        <f t="shared" si="81"/>
        <v>0</v>
      </c>
      <c r="O202" s="12">
        <f t="shared" si="81"/>
        <v>0</v>
      </c>
      <c r="P202" s="12">
        <f t="shared" si="81"/>
        <v>0</v>
      </c>
      <c r="Q202" s="12">
        <f t="shared" si="81"/>
        <v>0</v>
      </c>
      <c r="R202" s="12">
        <f t="shared" si="81"/>
        <v>0</v>
      </c>
      <c r="S202" s="12">
        <f t="shared" si="81"/>
        <v>0</v>
      </c>
      <c r="T202" s="12">
        <f t="shared" si="81"/>
        <v>0</v>
      </c>
      <c r="U202" s="12">
        <f t="shared" si="81"/>
        <v>0</v>
      </c>
      <c r="V202" s="12">
        <f t="shared" si="81"/>
        <v>0</v>
      </c>
      <c r="W202" s="12">
        <f t="shared" si="81"/>
        <v>0</v>
      </c>
    </row>
    <row r="203" spans="1:26" outlineLevel="1" x14ac:dyDescent="0.25">
      <c r="B203" s="4" t="s">
        <v>1</v>
      </c>
      <c r="C203" s="12">
        <f t="shared" ref="C203:W203" si="82">IFERROR(C190/C191,0)</f>
        <v>0</v>
      </c>
      <c r="D203" s="12">
        <f t="shared" si="82"/>
        <v>0</v>
      </c>
      <c r="E203" s="12">
        <f t="shared" si="82"/>
        <v>0</v>
      </c>
      <c r="F203" s="12">
        <f t="shared" si="82"/>
        <v>0</v>
      </c>
      <c r="G203" s="12">
        <f t="shared" si="82"/>
        <v>0</v>
      </c>
      <c r="H203" s="12">
        <f t="shared" si="82"/>
        <v>0</v>
      </c>
      <c r="I203" s="12">
        <f t="shared" si="82"/>
        <v>0</v>
      </c>
      <c r="J203" s="12">
        <f t="shared" si="82"/>
        <v>0</v>
      </c>
      <c r="K203" s="12">
        <f t="shared" si="82"/>
        <v>0</v>
      </c>
      <c r="L203" s="12">
        <f t="shared" si="82"/>
        <v>0</v>
      </c>
      <c r="M203" s="12">
        <f t="shared" si="82"/>
        <v>0</v>
      </c>
      <c r="N203" s="12">
        <f t="shared" si="82"/>
        <v>0</v>
      </c>
      <c r="O203" s="12">
        <f t="shared" si="82"/>
        <v>0</v>
      </c>
      <c r="P203" s="12">
        <f t="shared" si="82"/>
        <v>0</v>
      </c>
      <c r="Q203" s="12">
        <f t="shared" si="82"/>
        <v>0</v>
      </c>
      <c r="R203" s="12">
        <f t="shared" si="82"/>
        <v>0</v>
      </c>
      <c r="S203" s="12">
        <f t="shared" si="82"/>
        <v>0</v>
      </c>
      <c r="T203" s="12">
        <f t="shared" si="82"/>
        <v>0</v>
      </c>
      <c r="U203" s="12">
        <f t="shared" si="82"/>
        <v>0</v>
      </c>
      <c r="V203" s="12">
        <f t="shared" si="82"/>
        <v>0</v>
      </c>
      <c r="W203" s="12">
        <f t="shared" si="82"/>
        <v>0</v>
      </c>
    </row>
    <row r="206" spans="1:26" s="37" customFormat="1" x14ac:dyDescent="0.25">
      <c r="A206" s="36" t="s">
        <v>55</v>
      </c>
      <c r="Z206" s="38"/>
    </row>
    <row r="207" spans="1:26" outlineLevel="1" x14ac:dyDescent="0.25">
      <c r="B207" s="9" t="s">
        <v>5</v>
      </c>
      <c r="C207" s="14"/>
    </row>
    <row r="208" spans="1:26" outlineLevel="1" x14ac:dyDescent="0.25">
      <c r="B208" s="16" t="s">
        <v>8</v>
      </c>
    </row>
    <row r="209" spans="2:28" outlineLevel="1" x14ac:dyDescent="0.25">
      <c r="B209" s="10" t="s">
        <v>10</v>
      </c>
      <c r="C209" s="5">
        <f>C$214*CAN!C215</f>
        <v>15678.891762926618</v>
      </c>
      <c r="D209" s="5">
        <f>D$214*CAN!D215</f>
        <v>12043.858885657311</v>
      </c>
      <c r="E209" s="5">
        <f>E$214*CAN!E215</f>
        <v>4823.5972225758778</v>
      </c>
      <c r="F209" s="5">
        <f>F$214*CAN!F215</f>
        <v>10727.177589000554</v>
      </c>
      <c r="G209" s="5">
        <f>G$214*CAN!G215</f>
        <v>16092.935407070861</v>
      </c>
      <c r="H209" s="5">
        <f>H$214*CAN!H215</f>
        <v>15995.917526807621</v>
      </c>
      <c r="I209" s="5">
        <f>I$214*CAN!I215</f>
        <v>14947.011215278424</v>
      </c>
      <c r="J209" s="5">
        <f>J$214*CAN!J215</f>
        <v>12343.135905313859</v>
      </c>
      <c r="K209" s="5">
        <f>K$214*CAN!K215</f>
        <v>12006.57674992646</v>
      </c>
      <c r="L209" s="5">
        <f>L$214*CAN!L215</f>
        <v>23531.515339296624</v>
      </c>
      <c r="M209" s="5">
        <f>M$214*CAN!M215</f>
        <v>32606.27685328693</v>
      </c>
      <c r="N209" s="5">
        <f>N$214*CAN!N215</f>
        <v>33026.860763883327</v>
      </c>
      <c r="O209" s="5">
        <f>O$214*CAN!O215</f>
        <v>30322.762164059961</v>
      </c>
      <c r="P209" s="5">
        <f>P$214*CAN!P215</f>
        <v>30240.128671928647</v>
      </c>
      <c r="Q209" s="5">
        <f>Q$214*CAN!Q215</f>
        <v>36540.29555519281</v>
      </c>
      <c r="R209" s="5">
        <f>R$214*CAN!R215</f>
        <v>40847.454141054237</v>
      </c>
      <c r="S209" s="5">
        <f>S$214*CAN!S215</f>
        <v>40073.123074631563</v>
      </c>
      <c r="T209" s="5">
        <f>T$214*CAN!T215</f>
        <v>45569.027556911315</v>
      </c>
      <c r="U209" s="5">
        <f>U$214*CAN!U215</f>
        <v>51775.146496132242</v>
      </c>
      <c r="V209" s="5">
        <f>V$214*CAN!V215</f>
        <v>52456.419708426656</v>
      </c>
      <c r="W209" s="5">
        <f>W$214*CAN!W215</f>
        <v>45196.265259283886</v>
      </c>
      <c r="Z209" s="23"/>
    </row>
    <row r="210" spans="2:28" outlineLevel="1" x14ac:dyDescent="0.25">
      <c r="B210" s="17" t="s">
        <v>9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2:28" outlineLevel="1" x14ac:dyDescent="0.25">
      <c r="B211" s="10" t="s">
        <v>11</v>
      </c>
      <c r="C211" s="5">
        <f>C212/Inputs!D$7</f>
        <v>75.280761422507169</v>
      </c>
      <c r="D211" s="5">
        <f>D212/Inputs!E$7</f>
        <v>57.871865243138565</v>
      </c>
      <c r="E211" s="5">
        <f>E212/Inputs!F$7</f>
        <v>24.238072521375809</v>
      </c>
      <c r="F211" s="5">
        <f>F212/Inputs!G$7</f>
        <v>48.32149216285751</v>
      </c>
      <c r="G211" s="5">
        <f>G212/Inputs!H$7</f>
        <v>67.468403466848173</v>
      </c>
      <c r="H211" s="5">
        <f>H212/Inputs!I$7</f>
        <v>67.158596726241939</v>
      </c>
      <c r="I211" s="5">
        <f>I212/Inputs!J$7</f>
        <v>61.508568713840233</v>
      </c>
      <c r="J211" s="5">
        <f>J212/Inputs!K$7</f>
        <v>49.980598681557289</v>
      </c>
      <c r="K211" s="5">
        <f>K212/Inputs!L$7</f>
        <v>55.57869556288292</v>
      </c>
      <c r="L211" s="5">
        <f>L212/Inputs!M$7</f>
        <v>110.92427439582417</v>
      </c>
      <c r="M211" s="5">
        <f>M212/Inputs!N$7</f>
        <v>134.1080189828387</v>
      </c>
      <c r="N211" s="5">
        <f>N212/Inputs!O$7</f>
        <v>131.73467367297121</v>
      </c>
      <c r="O211" s="5">
        <f>O212/Inputs!P$7</f>
        <v>112.26181565873044</v>
      </c>
      <c r="P211" s="5">
        <f>P212/Inputs!Q$7</f>
        <v>106.93310849774892</v>
      </c>
      <c r="Q211" s="5">
        <f>Q212/Inputs!R$7</f>
        <v>116.73005340049473</v>
      </c>
      <c r="R211" s="5">
        <f>R212/Inputs!S$7</f>
        <v>133.84320077746091</v>
      </c>
      <c r="S211" s="5">
        <f>S212/Inputs!T$7</f>
        <v>142.5368421247548</v>
      </c>
      <c r="T211" s="5">
        <f>T212/Inputs!U$7</f>
        <v>164.4183528109393</v>
      </c>
      <c r="U211" s="5">
        <f>U212/Inputs!V$7</f>
        <v>176.64139060663419</v>
      </c>
      <c r="V211" s="5">
        <f>V212/Inputs!W$7</f>
        <v>201.00969166851499</v>
      </c>
      <c r="W211" s="5">
        <f>W212/Inputs!X$7</f>
        <v>25.317385455296055</v>
      </c>
      <c r="Z211" s="23"/>
    </row>
    <row r="212" spans="2:28" outlineLevel="1" x14ac:dyDescent="0.25">
      <c r="B212" s="10" t="s">
        <v>12</v>
      </c>
      <c r="C212" s="5">
        <f>C$214*CAN!C216</f>
        <v>7.5280761422507174</v>
      </c>
      <c r="D212" s="5">
        <f>D$214*CAN!D216</f>
        <v>5.7871865243138565</v>
      </c>
      <c r="E212" s="5">
        <f>E$214*CAN!E216</f>
        <v>2.4238072521375811</v>
      </c>
      <c r="F212" s="5">
        <f>F$214*CAN!F216</f>
        <v>4.8321492162857513</v>
      </c>
      <c r="G212" s="5">
        <f>G$214*CAN!G216</f>
        <v>6.7468403466848175</v>
      </c>
      <c r="H212" s="5">
        <f>H$214*CAN!H216</f>
        <v>6.7158596726241937</v>
      </c>
      <c r="I212" s="5">
        <f>I$214*CAN!I216</f>
        <v>6.1508568713840237</v>
      </c>
      <c r="J212" s="5">
        <f>J$214*CAN!J216</f>
        <v>4.9980598681557291</v>
      </c>
      <c r="K212" s="5">
        <f>K$214*CAN!K216</f>
        <v>5.557869556288292</v>
      </c>
      <c r="L212" s="5">
        <f>L$214*CAN!L216</f>
        <v>11.092427439582417</v>
      </c>
      <c r="M212" s="5">
        <f>M$214*CAN!M216</f>
        <v>13.41080189828387</v>
      </c>
      <c r="N212" s="5">
        <f>N$214*CAN!N216</f>
        <v>13.173467367297123</v>
      </c>
      <c r="O212" s="5">
        <f>O$214*CAN!O216</f>
        <v>11.226181565873045</v>
      </c>
      <c r="P212" s="5">
        <f>P$214*CAN!P216</f>
        <v>10.693310849774893</v>
      </c>
      <c r="Q212" s="5">
        <f>Q$214*CAN!Q216</f>
        <v>11.673005340049473</v>
      </c>
      <c r="R212" s="5">
        <f>R$214*CAN!R216</f>
        <v>13.384320077746091</v>
      </c>
      <c r="S212" s="5">
        <f>S$214*CAN!S216</f>
        <v>14.253684212475481</v>
      </c>
      <c r="T212" s="5">
        <f>T$214*CAN!T216</f>
        <v>16.44183528109393</v>
      </c>
      <c r="U212" s="5">
        <f>U$214*CAN!U216</f>
        <v>17.66413906066342</v>
      </c>
      <c r="V212" s="5">
        <f>V$214*CAN!V216</f>
        <v>20.100969166851499</v>
      </c>
      <c r="W212" s="5">
        <f>W$214*CAN!W216</f>
        <v>2.5317385455296058</v>
      </c>
      <c r="Y212" s="1" t="s">
        <v>59</v>
      </c>
    </row>
    <row r="213" spans="2:28" outlineLevel="1" x14ac:dyDescent="0.25">
      <c r="B213" s="16" t="s">
        <v>13</v>
      </c>
    </row>
    <row r="214" spans="2:28" outlineLevel="1" x14ac:dyDescent="0.25">
      <c r="B214" s="10" t="s">
        <v>10</v>
      </c>
      <c r="C214" s="5">
        <f>C229/CAN!C230/1000</f>
        <v>15686.419839068869</v>
      </c>
      <c r="D214" s="5">
        <f>D229/CAN!D230/1000</f>
        <v>12049.646072181624</v>
      </c>
      <c r="E214" s="5">
        <f>E229/CAN!E230/1000</f>
        <v>4826.0210298280153</v>
      </c>
      <c r="F214" s="5">
        <f>F229/CAN!F230/1000</f>
        <v>10732.009738216839</v>
      </c>
      <c r="G214" s="5">
        <f>G229/CAN!G230/1000</f>
        <v>16099.682247417544</v>
      </c>
      <c r="H214" s="5">
        <f>H229/CAN!H230/1000</f>
        <v>16002.633386480245</v>
      </c>
      <c r="I214" s="5">
        <f>I229/CAN!I230/1000</f>
        <v>14953.162072149807</v>
      </c>
      <c r="J214" s="5">
        <f>J229/CAN!J230/1000</f>
        <v>12348.133965182014</v>
      </c>
      <c r="K214" s="5">
        <f>K229/CAN!K230/1000</f>
        <v>12012.134619482749</v>
      </c>
      <c r="L214" s="5">
        <f>L229/CAN!L230/1000</f>
        <v>23542.607766736204</v>
      </c>
      <c r="M214" s="5">
        <f>M229/CAN!M230/1000</f>
        <v>32619.687655185218</v>
      </c>
      <c r="N214" s="5">
        <f>N229/CAN!N230/1000</f>
        <v>33040.034231250625</v>
      </c>
      <c r="O214" s="5">
        <f>O229/CAN!O230/1000</f>
        <v>30333.988345625836</v>
      </c>
      <c r="P214" s="5">
        <f>P229/CAN!P230/1000</f>
        <v>30250.821982778423</v>
      </c>
      <c r="Q214" s="5">
        <f>Q229/CAN!Q230/1000</f>
        <v>36551.968560532856</v>
      </c>
      <c r="R214" s="5">
        <f>R229/CAN!R230/1000</f>
        <v>40860.838461131985</v>
      </c>
      <c r="S214" s="5">
        <f>S229/CAN!S230/1000</f>
        <v>40087.376758844031</v>
      </c>
      <c r="T214" s="5">
        <f>T229/CAN!T230/1000</f>
        <v>45585.469392192412</v>
      </c>
      <c r="U214" s="5">
        <f>U229/CAN!U230/1000</f>
        <v>51792.810635192902</v>
      </c>
      <c r="V214" s="5">
        <f>V229/CAN!V230/1000</f>
        <v>52476.520677593508</v>
      </c>
      <c r="W214" s="5">
        <f>W229/CAN!W230/1000</f>
        <v>45198.796997829413</v>
      </c>
    </row>
    <row r="215" spans="2:28" outlineLevel="1" x14ac:dyDescent="0.25">
      <c r="B215" s="18" t="s">
        <v>14</v>
      </c>
      <c r="C215" s="13">
        <f t="shared" ref="C215:W215" si="83">IFERROR(C209/C214,0)</f>
        <v>0.99952008959217697</v>
      </c>
      <c r="D215" s="13">
        <f t="shared" si="83"/>
        <v>0.9995197214515974</v>
      </c>
      <c r="E215" s="13">
        <f t="shared" si="83"/>
        <v>0.99949776280767189</v>
      </c>
      <c r="F215" s="13">
        <f t="shared" si="83"/>
        <v>0.99954974423857657</v>
      </c>
      <c r="G215" s="13">
        <f t="shared" si="83"/>
        <v>0.99958093332259612</v>
      </c>
      <c r="H215" s="13">
        <f t="shared" si="83"/>
        <v>0.99958032784289752</v>
      </c>
      <c r="I215" s="13">
        <f t="shared" si="83"/>
        <v>0.99958865844951683</v>
      </c>
      <c r="J215" s="13">
        <f t="shared" si="83"/>
        <v>0.9995952376381525</v>
      </c>
      <c r="K215" s="13">
        <f t="shared" si="83"/>
        <v>0.99953731208212782</v>
      </c>
      <c r="L215" s="13">
        <f t="shared" si="83"/>
        <v>0.99952883607672161</v>
      </c>
      <c r="M215" s="13">
        <f t="shared" si="83"/>
        <v>0.99958887399413354</v>
      </c>
      <c r="N215" s="13">
        <f t="shared" si="83"/>
        <v>0.99960128772037293</v>
      </c>
      <c r="O215" s="13">
        <f t="shared" si="83"/>
        <v>0.99962991409378932</v>
      </c>
      <c r="P215" s="13">
        <f t="shared" si="83"/>
        <v>0.99964651172599994</v>
      </c>
      <c r="Q215" s="13">
        <f t="shared" si="83"/>
        <v>0.99968064632905573</v>
      </c>
      <c r="R215" s="13">
        <f t="shared" si="83"/>
        <v>0.99967244137463107</v>
      </c>
      <c r="S215" s="13">
        <f t="shared" si="83"/>
        <v>0.99964443459849683</v>
      </c>
      <c r="T215" s="13">
        <f t="shared" si="83"/>
        <v>0.99963931850433219</v>
      </c>
      <c r="U215" s="13">
        <f t="shared" si="83"/>
        <v>0.99965894611927741</v>
      </c>
      <c r="V215" s="13">
        <f t="shared" si="83"/>
        <v>0.99961695308859466</v>
      </c>
      <c r="W215" s="13">
        <f t="shared" si="83"/>
        <v>0.99994398659447403</v>
      </c>
    </row>
    <row r="216" spans="2:28" outlineLevel="1" x14ac:dyDescent="0.25">
      <c r="B216" s="18" t="s">
        <v>15</v>
      </c>
      <c r="C216" s="13">
        <f t="shared" ref="C216:W216" si="84">IFERROR(C212/C214,0)</f>
        <v>4.7991040782302411E-4</v>
      </c>
      <c r="D216" s="13">
        <f t="shared" si="84"/>
        <v>4.8027854840271413E-4</v>
      </c>
      <c r="E216" s="13">
        <f t="shared" si="84"/>
        <v>5.0223719232818137E-4</v>
      </c>
      <c r="F216" s="13">
        <f t="shared" si="84"/>
        <v>4.5025576142354768E-4</v>
      </c>
      <c r="G216" s="13">
        <f t="shared" si="84"/>
        <v>4.190666774039617E-4</v>
      </c>
      <c r="H216" s="13">
        <f t="shared" si="84"/>
        <v>4.1967215710247155E-4</v>
      </c>
      <c r="I216" s="13">
        <f t="shared" si="84"/>
        <v>4.1134155048315598E-4</v>
      </c>
      <c r="J216" s="13">
        <f t="shared" si="84"/>
        <v>4.0476236184744504E-4</v>
      </c>
      <c r="K216" s="13">
        <f t="shared" si="84"/>
        <v>4.6268791787213733E-4</v>
      </c>
      <c r="L216" s="13">
        <f t="shared" si="84"/>
        <v>4.7116392327850435E-4</v>
      </c>
      <c r="M216" s="13">
        <f t="shared" si="84"/>
        <v>4.1112600586634039E-4</v>
      </c>
      <c r="N216" s="13">
        <f t="shared" si="84"/>
        <v>3.9871227962703243E-4</v>
      </c>
      <c r="O216" s="13">
        <f t="shared" si="84"/>
        <v>3.7008590621061082E-4</v>
      </c>
      <c r="P216" s="13">
        <f t="shared" si="84"/>
        <v>3.5348827400004265E-4</v>
      </c>
      <c r="Q216" s="13">
        <f t="shared" si="84"/>
        <v>3.193536709443729E-4</v>
      </c>
      <c r="R216" s="13">
        <f t="shared" si="84"/>
        <v>3.2755862536882702E-4</v>
      </c>
      <c r="S216" s="13">
        <f t="shared" si="84"/>
        <v>3.5556540150337597E-4</v>
      </c>
      <c r="T216" s="13">
        <f t="shared" si="84"/>
        <v>3.6068149566778363E-4</v>
      </c>
      <c r="U216" s="13">
        <f t="shared" si="84"/>
        <v>3.410538807226025E-4</v>
      </c>
      <c r="V216" s="13">
        <f t="shared" si="84"/>
        <v>3.8304691140535614E-4</v>
      </c>
      <c r="W216" s="13">
        <f t="shared" si="84"/>
        <v>5.6013405526062736E-5</v>
      </c>
    </row>
    <row r="217" spans="2:28" outlineLevel="1" x14ac:dyDescent="0.25"/>
    <row r="218" spans="2:28" outlineLevel="1" x14ac:dyDescent="0.25">
      <c r="B218" s="9" t="s">
        <v>19</v>
      </c>
      <c r="C218" s="14"/>
    </row>
    <row r="219" spans="2:28" outlineLevel="1" x14ac:dyDescent="0.25">
      <c r="B219" s="4" t="s">
        <v>23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Z219" s="23"/>
      <c r="AB219" t="s">
        <v>18</v>
      </c>
    </row>
    <row r="220" spans="2:28" outlineLevel="1" x14ac:dyDescent="0.25">
      <c r="B220" s="4" t="s">
        <v>24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Z220" s="23"/>
      <c r="AB220" t="s">
        <v>18</v>
      </c>
    </row>
    <row r="221" spans="2:28" outlineLevel="1" x14ac:dyDescent="0.25">
      <c r="B221" s="4" t="s">
        <v>21</v>
      </c>
      <c r="C221" s="5">
        <f>'[5]Table 18'!C$12*1000</f>
        <v>3962.4250000000002</v>
      </c>
      <c r="D221" s="5">
        <f>'[5]Table 18'!D$12*1000</f>
        <v>3008.6790000000001</v>
      </c>
      <c r="E221" s="5">
        <f>'[5]Table 18'!E$12*1000</f>
        <v>1115.239</v>
      </c>
      <c r="F221" s="5">
        <f>'[5]Table 18'!F$12*1000</f>
        <v>2506.105</v>
      </c>
      <c r="G221" s="5">
        <f>'[5]Table 18'!G$12*1000</f>
        <v>3637.2829999999999</v>
      </c>
      <c r="H221" s="5">
        <f>'[5]Table 18'!H$12*1000</f>
        <v>3706.8110000000001</v>
      </c>
      <c r="I221" s="5">
        <f>'[5]Table 18'!I$12*1000</f>
        <v>3627.5750000000003</v>
      </c>
      <c r="J221" s="5">
        <f>'[5]Table 18'!J$12*1000</f>
        <v>3153.538</v>
      </c>
      <c r="K221" s="5">
        <f>'[5]Table 18'!K$12*1000</f>
        <v>3409.7089999999998</v>
      </c>
      <c r="L221" s="5">
        <f>'[5]Table 18'!L$12*1000</f>
        <v>6456.0110000000004</v>
      </c>
      <c r="M221" s="5">
        <f>'[5]Table 18'!M$12*1000</f>
        <v>7751.8719999999994</v>
      </c>
      <c r="N221" s="5">
        <f>'[5]Table 18'!N$12*1000</f>
        <v>8580.8149999999987</v>
      </c>
      <c r="O221" s="5">
        <f>'[5]Table 18'!O$12*1000</f>
        <v>7688.6120000000001</v>
      </c>
      <c r="P221" s="5">
        <f>'[5]Table 18'!P$12*1000</f>
        <v>7112.5689999999995</v>
      </c>
      <c r="Q221" s="5">
        <f>'[5]Table 18'!Q$12*1000</f>
        <v>8196.5630000000001</v>
      </c>
      <c r="R221" s="5">
        <f>'[5]Table 18'!R$12*1000</f>
        <v>8794.6509999999998</v>
      </c>
      <c r="S221" s="5">
        <f>'[5]Table 18'!S$12*1000</f>
        <v>8228.4110000000001</v>
      </c>
      <c r="T221" s="5">
        <f>'[5]Table 18'!T$12*1000</f>
        <v>10010.163999999999</v>
      </c>
      <c r="U221" s="5">
        <f>'[5]Table 18'!U$12*1000</f>
        <v>10990.066999999999</v>
      </c>
      <c r="V221" s="5">
        <f>'[5]Table 18'!V$12*1000</f>
        <v>11138.942999999999</v>
      </c>
      <c r="W221" s="5">
        <f>'[5]Table 18'!W$12*1000</f>
        <v>9729.4009999999998</v>
      </c>
      <c r="Z221" s="23" t="s">
        <v>32</v>
      </c>
      <c r="AB221" t="s">
        <v>18</v>
      </c>
    </row>
    <row r="222" spans="2:28" outlineLevel="1" x14ac:dyDescent="0.25">
      <c r="B222" s="4" t="s">
        <v>26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Z222" s="23"/>
      <c r="AB222" t="s">
        <v>18</v>
      </c>
    </row>
    <row r="223" spans="2:28" outlineLevel="1" x14ac:dyDescent="0.25">
      <c r="B223" s="4" t="s">
        <v>25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Z223" s="23"/>
      <c r="AB223" t="s">
        <v>18</v>
      </c>
    </row>
    <row r="224" spans="2:28" outlineLevel="1" x14ac:dyDescent="0.25">
      <c r="B224" s="4" t="s">
        <v>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Z224" s="23"/>
      <c r="AB224" t="s">
        <v>18</v>
      </c>
    </row>
    <row r="225" spans="2:28" outlineLevel="1" x14ac:dyDescent="0.25">
      <c r="B225" s="4" t="s">
        <v>27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Z225" s="23"/>
      <c r="AB225" t="s">
        <v>18</v>
      </c>
    </row>
    <row r="226" spans="2:28" outlineLevel="1" x14ac:dyDescent="0.25">
      <c r="B226" s="4" t="s">
        <v>28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Z226" s="23"/>
      <c r="AB226" t="s">
        <v>18</v>
      </c>
    </row>
    <row r="227" spans="2:28" outlineLevel="1" x14ac:dyDescent="0.25">
      <c r="B227" s="4" t="s">
        <v>22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Z227" s="23"/>
      <c r="AB227" t="s">
        <v>18</v>
      </c>
    </row>
    <row r="228" spans="2:28" outlineLevel="1" x14ac:dyDescent="0.25">
      <c r="B228" s="4" t="s">
        <v>29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Z228" s="23"/>
      <c r="AB228" t="s">
        <v>18</v>
      </c>
    </row>
    <row r="229" spans="2:28" outlineLevel="1" x14ac:dyDescent="0.25">
      <c r="B229" s="16" t="s">
        <v>13</v>
      </c>
      <c r="C229" s="21">
        <f t="shared" ref="C229:W229" si="85">SUM(C219:C228)</f>
        <v>3962.4250000000002</v>
      </c>
      <c r="D229" s="21">
        <f t="shared" si="85"/>
        <v>3008.6790000000001</v>
      </c>
      <c r="E229" s="21">
        <f t="shared" si="85"/>
        <v>1115.239</v>
      </c>
      <c r="F229" s="21">
        <f t="shared" si="85"/>
        <v>2506.105</v>
      </c>
      <c r="G229" s="21">
        <f t="shared" si="85"/>
        <v>3637.2829999999999</v>
      </c>
      <c r="H229" s="21">
        <f t="shared" si="85"/>
        <v>3706.8110000000001</v>
      </c>
      <c r="I229" s="21">
        <f t="shared" si="85"/>
        <v>3627.5750000000003</v>
      </c>
      <c r="J229" s="21">
        <f t="shared" si="85"/>
        <v>3153.538</v>
      </c>
      <c r="K229" s="21">
        <f t="shared" si="85"/>
        <v>3409.7089999999998</v>
      </c>
      <c r="L229" s="21">
        <f t="shared" si="85"/>
        <v>6456.0110000000004</v>
      </c>
      <c r="M229" s="21">
        <f t="shared" si="85"/>
        <v>7751.8719999999994</v>
      </c>
      <c r="N229" s="21">
        <f t="shared" si="85"/>
        <v>8580.8149999999987</v>
      </c>
      <c r="O229" s="21">
        <f t="shared" si="85"/>
        <v>7688.6120000000001</v>
      </c>
      <c r="P229" s="21">
        <f t="shared" si="85"/>
        <v>7112.5689999999995</v>
      </c>
      <c r="Q229" s="21">
        <f t="shared" si="85"/>
        <v>8196.5630000000001</v>
      </c>
      <c r="R229" s="21">
        <f t="shared" si="85"/>
        <v>8794.6509999999998</v>
      </c>
      <c r="S229" s="21">
        <f t="shared" si="85"/>
        <v>8228.4110000000001</v>
      </c>
      <c r="T229" s="21">
        <f t="shared" si="85"/>
        <v>10010.163999999999</v>
      </c>
      <c r="U229" s="21">
        <f t="shared" si="85"/>
        <v>10990.066999999999</v>
      </c>
      <c r="V229" s="21">
        <f t="shared" si="85"/>
        <v>11138.942999999999</v>
      </c>
      <c r="W229" s="21">
        <f t="shared" si="85"/>
        <v>9729.4009999999998</v>
      </c>
    </row>
    <row r="230" spans="2:28" outlineLevel="1" x14ac:dyDescent="0.25">
      <c r="B230" s="29" t="s">
        <v>46</v>
      </c>
      <c r="C230" s="28">
        <f>IFERROR(C229/C209/1000,0)</f>
        <v>2.527235381118783E-4</v>
      </c>
      <c r="D230" s="28">
        <f t="shared" ref="D230:W230" si="86">IFERROR(D229/D209/1000,0)</f>
        <v>2.4981021685524318E-4</v>
      </c>
      <c r="E230" s="28">
        <f t="shared" si="86"/>
        <v>2.312048350099274E-4</v>
      </c>
      <c r="F230" s="28">
        <f t="shared" si="86"/>
        <v>2.3362202957931012E-4</v>
      </c>
      <c r="G230" s="28">
        <f t="shared" si="86"/>
        <v>2.2601737395912632E-4</v>
      </c>
      <c r="H230" s="28">
        <f t="shared" si="86"/>
        <v>2.3173481569830181E-4</v>
      </c>
      <c r="I230" s="28">
        <f t="shared" si="86"/>
        <v>2.4269567659733826E-4</v>
      </c>
      <c r="J230" s="28">
        <f t="shared" si="86"/>
        <v>2.5548920664823647E-4</v>
      </c>
      <c r="K230" s="28">
        <f t="shared" si="86"/>
        <v>2.8398677416699013E-4</v>
      </c>
      <c r="L230" s="28">
        <f t="shared" si="86"/>
        <v>2.7435593955221142E-4</v>
      </c>
      <c r="M230" s="28">
        <f t="shared" si="86"/>
        <v>2.3774170951439244E-4</v>
      </c>
      <c r="N230" s="28">
        <f t="shared" si="86"/>
        <v>2.5981321874174576E-4</v>
      </c>
      <c r="O230" s="28">
        <f t="shared" si="86"/>
        <v>2.5355909063960285E-4</v>
      </c>
      <c r="P230" s="28">
        <f t="shared" si="86"/>
        <v>2.3520300052831672E-4</v>
      </c>
      <c r="Q230" s="28">
        <f t="shared" si="86"/>
        <v>2.2431572803288866E-4</v>
      </c>
      <c r="R230" s="28">
        <f t="shared" si="86"/>
        <v>2.1530475239975427E-4</v>
      </c>
      <c r="S230" s="28">
        <f t="shared" si="86"/>
        <v>2.0533490700676198E-4</v>
      </c>
      <c r="T230" s="28">
        <f t="shared" si="86"/>
        <v>2.1967034489595526E-4</v>
      </c>
      <c r="U230" s="28">
        <f t="shared" si="86"/>
        <v>2.1226529993152195E-4</v>
      </c>
      <c r="V230" s="28">
        <f t="shared" si="86"/>
        <v>2.1234661194787234E-4</v>
      </c>
      <c r="W230" s="28">
        <f t="shared" si="86"/>
        <v>2.1527002163085714E-4</v>
      </c>
    </row>
    <row r="231" spans="2:28" outlineLevel="1" x14ac:dyDescent="0.25"/>
    <row r="232" spans="2:28" outlineLevel="1" x14ac:dyDescent="0.25">
      <c r="B232" s="4" t="s">
        <v>23</v>
      </c>
      <c r="C232" s="12">
        <f t="shared" ref="C232:W232" si="87">IFERROR(C219/C229,0)</f>
        <v>0</v>
      </c>
      <c r="D232" s="12">
        <f t="shared" si="87"/>
        <v>0</v>
      </c>
      <c r="E232" s="12">
        <f t="shared" si="87"/>
        <v>0</v>
      </c>
      <c r="F232" s="12">
        <f t="shared" si="87"/>
        <v>0</v>
      </c>
      <c r="G232" s="12">
        <f t="shared" si="87"/>
        <v>0</v>
      </c>
      <c r="H232" s="12">
        <f t="shared" si="87"/>
        <v>0</v>
      </c>
      <c r="I232" s="12">
        <f t="shared" si="87"/>
        <v>0</v>
      </c>
      <c r="J232" s="12">
        <f t="shared" si="87"/>
        <v>0</v>
      </c>
      <c r="K232" s="12">
        <f t="shared" si="87"/>
        <v>0</v>
      </c>
      <c r="L232" s="12">
        <f t="shared" si="87"/>
        <v>0</v>
      </c>
      <c r="M232" s="12">
        <f t="shared" si="87"/>
        <v>0</v>
      </c>
      <c r="N232" s="12">
        <f t="shared" si="87"/>
        <v>0</v>
      </c>
      <c r="O232" s="12">
        <f t="shared" si="87"/>
        <v>0</v>
      </c>
      <c r="P232" s="12">
        <f t="shared" si="87"/>
        <v>0</v>
      </c>
      <c r="Q232" s="12">
        <f t="shared" si="87"/>
        <v>0</v>
      </c>
      <c r="R232" s="12">
        <f t="shared" si="87"/>
        <v>0</v>
      </c>
      <c r="S232" s="12">
        <f t="shared" si="87"/>
        <v>0</v>
      </c>
      <c r="T232" s="12">
        <f t="shared" si="87"/>
        <v>0</v>
      </c>
      <c r="U232" s="12">
        <f t="shared" si="87"/>
        <v>0</v>
      </c>
      <c r="V232" s="12">
        <f t="shared" si="87"/>
        <v>0</v>
      </c>
      <c r="W232" s="12">
        <f t="shared" si="87"/>
        <v>0</v>
      </c>
    </row>
    <row r="233" spans="2:28" outlineLevel="1" x14ac:dyDescent="0.25">
      <c r="B233" s="4" t="s">
        <v>24</v>
      </c>
      <c r="C233" s="12">
        <f t="shared" ref="C233:W233" si="88">IFERROR(C220/C229,0)</f>
        <v>0</v>
      </c>
      <c r="D233" s="12">
        <f t="shared" si="88"/>
        <v>0</v>
      </c>
      <c r="E233" s="12">
        <f t="shared" si="88"/>
        <v>0</v>
      </c>
      <c r="F233" s="12">
        <f t="shared" si="88"/>
        <v>0</v>
      </c>
      <c r="G233" s="12">
        <f t="shared" si="88"/>
        <v>0</v>
      </c>
      <c r="H233" s="12">
        <f t="shared" si="88"/>
        <v>0</v>
      </c>
      <c r="I233" s="12">
        <f t="shared" si="88"/>
        <v>0</v>
      </c>
      <c r="J233" s="12">
        <f t="shared" si="88"/>
        <v>0</v>
      </c>
      <c r="K233" s="12">
        <f t="shared" si="88"/>
        <v>0</v>
      </c>
      <c r="L233" s="12">
        <f t="shared" si="88"/>
        <v>0</v>
      </c>
      <c r="M233" s="12">
        <f t="shared" si="88"/>
        <v>0</v>
      </c>
      <c r="N233" s="12">
        <f t="shared" si="88"/>
        <v>0</v>
      </c>
      <c r="O233" s="12">
        <f t="shared" si="88"/>
        <v>0</v>
      </c>
      <c r="P233" s="12">
        <f t="shared" si="88"/>
        <v>0</v>
      </c>
      <c r="Q233" s="12">
        <f t="shared" si="88"/>
        <v>0</v>
      </c>
      <c r="R233" s="12">
        <f t="shared" si="88"/>
        <v>0</v>
      </c>
      <c r="S233" s="12">
        <f t="shared" si="88"/>
        <v>0</v>
      </c>
      <c r="T233" s="12">
        <f t="shared" si="88"/>
        <v>0</v>
      </c>
      <c r="U233" s="12">
        <f t="shared" si="88"/>
        <v>0</v>
      </c>
      <c r="V233" s="12">
        <f t="shared" si="88"/>
        <v>0</v>
      </c>
      <c r="W233" s="12">
        <f t="shared" si="88"/>
        <v>0</v>
      </c>
    </row>
    <row r="234" spans="2:28" outlineLevel="1" x14ac:dyDescent="0.25">
      <c r="B234" s="4" t="s">
        <v>21</v>
      </c>
      <c r="C234" s="12">
        <f t="shared" ref="C234:W234" si="89">IFERROR(C221/C229,0)</f>
        <v>1</v>
      </c>
      <c r="D234" s="12">
        <f t="shared" si="89"/>
        <v>1</v>
      </c>
      <c r="E234" s="12">
        <f t="shared" si="89"/>
        <v>1</v>
      </c>
      <c r="F234" s="12">
        <f t="shared" si="89"/>
        <v>1</v>
      </c>
      <c r="G234" s="12">
        <f t="shared" si="89"/>
        <v>1</v>
      </c>
      <c r="H234" s="12">
        <f t="shared" si="89"/>
        <v>1</v>
      </c>
      <c r="I234" s="12">
        <f t="shared" si="89"/>
        <v>1</v>
      </c>
      <c r="J234" s="12">
        <f t="shared" si="89"/>
        <v>1</v>
      </c>
      <c r="K234" s="12">
        <f t="shared" si="89"/>
        <v>1</v>
      </c>
      <c r="L234" s="12">
        <f t="shared" si="89"/>
        <v>1</v>
      </c>
      <c r="M234" s="12">
        <f t="shared" si="89"/>
        <v>1</v>
      </c>
      <c r="N234" s="12">
        <f t="shared" si="89"/>
        <v>1</v>
      </c>
      <c r="O234" s="12">
        <f t="shared" si="89"/>
        <v>1</v>
      </c>
      <c r="P234" s="12">
        <f t="shared" si="89"/>
        <v>1</v>
      </c>
      <c r="Q234" s="12">
        <f t="shared" si="89"/>
        <v>1</v>
      </c>
      <c r="R234" s="12">
        <f t="shared" si="89"/>
        <v>1</v>
      </c>
      <c r="S234" s="12">
        <f t="shared" si="89"/>
        <v>1</v>
      </c>
      <c r="T234" s="12">
        <f t="shared" si="89"/>
        <v>1</v>
      </c>
      <c r="U234" s="12">
        <f t="shared" si="89"/>
        <v>1</v>
      </c>
      <c r="V234" s="12">
        <f t="shared" si="89"/>
        <v>1</v>
      </c>
      <c r="W234" s="12">
        <f t="shared" si="89"/>
        <v>1</v>
      </c>
    </row>
    <row r="235" spans="2:28" outlineLevel="1" x14ac:dyDescent="0.25">
      <c r="B235" s="4" t="s">
        <v>26</v>
      </c>
      <c r="C235" s="12">
        <f t="shared" ref="C235:W235" si="90">IFERROR(C222/C229,0)</f>
        <v>0</v>
      </c>
      <c r="D235" s="12">
        <f t="shared" si="90"/>
        <v>0</v>
      </c>
      <c r="E235" s="12">
        <f t="shared" si="90"/>
        <v>0</v>
      </c>
      <c r="F235" s="12">
        <f t="shared" si="90"/>
        <v>0</v>
      </c>
      <c r="G235" s="12">
        <f t="shared" si="90"/>
        <v>0</v>
      </c>
      <c r="H235" s="12">
        <f t="shared" si="90"/>
        <v>0</v>
      </c>
      <c r="I235" s="12">
        <f t="shared" si="90"/>
        <v>0</v>
      </c>
      <c r="J235" s="12">
        <f t="shared" si="90"/>
        <v>0</v>
      </c>
      <c r="K235" s="12">
        <f t="shared" si="90"/>
        <v>0</v>
      </c>
      <c r="L235" s="12">
        <f t="shared" si="90"/>
        <v>0</v>
      </c>
      <c r="M235" s="12">
        <f t="shared" si="90"/>
        <v>0</v>
      </c>
      <c r="N235" s="12">
        <f t="shared" si="90"/>
        <v>0</v>
      </c>
      <c r="O235" s="12">
        <f t="shared" si="90"/>
        <v>0</v>
      </c>
      <c r="P235" s="12">
        <f t="shared" si="90"/>
        <v>0</v>
      </c>
      <c r="Q235" s="12">
        <f t="shared" si="90"/>
        <v>0</v>
      </c>
      <c r="R235" s="12">
        <f t="shared" si="90"/>
        <v>0</v>
      </c>
      <c r="S235" s="12">
        <f t="shared" si="90"/>
        <v>0</v>
      </c>
      <c r="T235" s="12">
        <f t="shared" si="90"/>
        <v>0</v>
      </c>
      <c r="U235" s="12">
        <f t="shared" si="90"/>
        <v>0</v>
      </c>
      <c r="V235" s="12">
        <f t="shared" si="90"/>
        <v>0</v>
      </c>
      <c r="W235" s="12">
        <f t="shared" si="90"/>
        <v>0</v>
      </c>
    </row>
    <row r="236" spans="2:28" outlineLevel="1" x14ac:dyDescent="0.25">
      <c r="B236" s="4" t="s">
        <v>25</v>
      </c>
      <c r="C236" s="12">
        <f t="shared" ref="C236:W236" si="91">IFERROR(C223/C229,0)</f>
        <v>0</v>
      </c>
      <c r="D236" s="12">
        <f t="shared" si="91"/>
        <v>0</v>
      </c>
      <c r="E236" s="12">
        <f t="shared" si="91"/>
        <v>0</v>
      </c>
      <c r="F236" s="12">
        <f t="shared" si="91"/>
        <v>0</v>
      </c>
      <c r="G236" s="12">
        <f t="shared" si="91"/>
        <v>0</v>
      </c>
      <c r="H236" s="12">
        <f t="shared" si="91"/>
        <v>0</v>
      </c>
      <c r="I236" s="12">
        <f t="shared" si="91"/>
        <v>0</v>
      </c>
      <c r="J236" s="12">
        <f t="shared" si="91"/>
        <v>0</v>
      </c>
      <c r="K236" s="12">
        <f t="shared" si="91"/>
        <v>0</v>
      </c>
      <c r="L236" s="12">
        <f t="shared" si="91"/>
        <v>0</v>
      </c>
      <c r="M236" s="12">
        <f t="shared" si="91"/>
        <v>0</v>
      </c>
      <c r="N236" s="12">
        <f t="shared" si="91"/>
        <v>0</v>
      </c>
      <c r="O236" s="12">
        <f t="shared" si="91"/>
        <v>0</v>
      </c>
      <c r="P236" s="12">
        <f t="shared" si="91"/>
        <v>0</v>
      </c>
      <c r="Q236" s="12">
        <f t="shared" si="91"/>
        <v>0</v>
      </c>
      <c r="R236" s="12">
        <f t="shared" si="91"/>
        <v>0</v>
      </c>
      <c r="S236" s="12">
        <f t="shared" si="91"/>
        <v>0</v>
      </c>
      <c r="T236" s="12">
        <f t="shared" si="91"/>
        <v>0</v>
      </c>
      <c r="U236" s="12">
        <f t="shared" si="91"/>
        <v>0</v>
      </c>
      <c r="V236" s="12">
        <f t="shared" si="91"/>
        <v>0</v>
      </c>
      <c r="W236" s="12">
        <f t="shared" si="91"/>
        <v>0</v>
      </c>
    </row>
    <row r="237" spans="2:28" outlineLevel="1" x14ac:dyDescent="0.25">
      <c r="B237" s="4" t="s">
        <v>0</v>
      </c>
      <c r="C237" s="12">
        <f t="shared" ref="C237:W237" si="92">IFERROR(C224/C229,0)</f>
        <v>0</v>
      </c>
      <c r="D237" s="12">
        <f t="shared" si="92"/>
        <v>0</v>
      </c>
      <c r="E237" s="12">
        <f t="shared" si="92"/>
        <v>0</v>
      </c>
      <c r="F237" s="12">
        <f t="shared" si="92"/>
        <v>0</v>
      </c>
      <c r="G237" s="12">
        <f t="shared" si="92"/>
        <v>0</v>
      </c>
      <c r="H237" s="12">
        <f t="shared" si="92"/>
        <v>0</v>
      </c>
      <c r="I237" s="12">
        <f t="shared" si="92"/>
        <v>0</v>
      </c>
      <c r="J237" s="12">
        <f t="shared" si="92"/>
        <v>0</v>
      </c>
      <c r="K237" s="12">
        <f t="shared" si="92"/>
        <v>0</v>
      </c>
      <c r="L237" s="12">
        <f t="shared" si="92"/>
        <v>0</v>
      </c>
      <c r="M237" s="12">
        <f t="shared" si="92"/>
        <v>0</v>
      </c>
      <c r="N237" s="12">
        <f t="shared" si="92"/>
        <v>0</v>
      </c>
      <c r="O237" s="12">
        <f t="shared" si="92"/>
        <v>0</v>
      </c>
      <c r="P237" s="12">
        <f t="shared" si="92"/>
        <v>0</v>
      </c>
      <c r="Q237" s="12">
        <f t="shared" si="92"/>
        <v>0</v>
      </c>
      <c r="R237" s="12">
        <f t="shared" si="92"/>
        <v>0</v>
      </c>
      <c r="S237" s="12">
        <f t="shared" si="92"/>
        <v>0</v>
      </c>
      <c r="T237" s="12">
        <f t="shared" si="92"/>
        <v>0</v>
      </c>
      <c r="U237" s="12">
        <f t="shared" si="92"/>
        <v>0</v>
      </c>
      <c r="V237" s="12">
        <f t="shared" si="92"/>
        <v>0</v>
      </c>
      <c r="W237" s="12">
        <f t="shared" si="92"/>
        <v>0</v>
      </c>
    </row>
    <row r="238" spans="2:28" outlineLevel="1" x14ac:dyDescent="0.25">
      <c r="B238" s="4" t="s">
        <v>27</v>
      </c>
      <c r="C238" s="12">
        <f t="shared" ref="C238:W238" si="93">IFERROR(C225/C229,0)</f>
        <v>0</v>
      </c>
      <c r="D238" s="12">
        <f t="shared" si="93"/>
        <v>0</v>
      </c>
      <c r="E238" s="12">
        <f t="shared" si="93"/>
        <v>0</v>
      </c>
      <c r="F238" s="12">
        <f t="shared" si="93"/>
        <v>0</v>
      </c>
      <c r="G238" s="12">
        <f t="shared" si="93"/>
        <v>0</v>
      </c>
      <c r="H238" s="12">
        <f t="shared" si="93"/>
        <v>0</v>
      </c>
      <c r="I238" s="12">
        <f t="shared" si="93"/>
        <v>0</v>
      </c>
      <c r="J238" s="12">
        <f t="shared" si="93"/>
        <v>0</v>
      </c>
      <c r="K238" s="12">
        <f t="shared" si="93"/>
        <v>0</v>
      </c>
      <c r="L238" s="12">
        <f t="shared" si="93"/>
        <v>0</v>
      </c>
      <c r="M238" s="12">
        <f t="shared" si="93"/>
        <v>0</v>
      </c>
      <c r="N238" s="12">
        <f t="shared" si="93"/>
        <v>0</v>
      </c>
      <c r="O238" s="12">
        <f t="shared" si="93"/>
        <v>0</v>
      </c>
      <c r="P238" s="12">
        <f t="shared" si="93"/>
        <v>0</v>
      </c>
      <c r="Q238" s="12">
        <f t="shared" si="93"/>
        <v>0</v>
      </c>
      <c r="R238" s="12">
        <f t="shared" si="93"/>
        <v>0</v>
      </c>
      <c r="S238" s="12">
        <f t="shared" si="93"/>
        <v>0</v>
      </c>
      <c r="T238" s="12">
        <f t="shared" si="93"/>
        <v>0</v>
      </c>
      <c r="U238" s="12">
        <f t="shared" si="93"/>
        <v>0</v>
      </c>
      <c r="V238" s="12">
        <f t="shared" si="93"/>
        <v>0</v>
      </c>
      <c r="W238" s="12">
        <f t="shared" si="93"/>
        <v>0</v>
      </c>
    </row>
    <row r="239" spans="2:28" outlineLevel="1" x14ac:dyDescent="0.25">
      <c r="B239" s="4" t="s">
        <v>28</v>
      </c>
      <c r="C239" s="12">
        <f t="shared" ref="C239:W239" si="94">IFERROR(C226/C229,0)</f>
        <v>0</v>
      </c>
      <c r="D239" s="12">
        <f t="shared" si="94"/>
        <v>0</v>
      </c>
      <c r="E239" s="12">
        <f t="shared" si="94"/>
        <v>0</v>
      </c>
      <c r="F239" s="12">
        <f t="shared" si="94"/>
        <v>0</v>
      </c>
      <c r="G239" s="12">
        <f t="shared" si="94"/>
        <v>0</v>
      </c>
      <c r="H239" s="12">
        <f t="shared" si="94"/>
        <v>0</v>
      </c>
      <c r="I239" s="12">
        <f t="shared" si="94"/>
        <v>0</v>
      </c>
      <c r="J239" s="12">
        <f t="shared" si="94"/>
        <v>0</v>
      </c>
      <c r="K239" s="12">
        <f t="shared" si="94"/>
        <v>0</v>
      </c>
      <c r="L239" s="12">
        <f t="shared" si="94"/>
        <v>0</v>
      </c>
      <c r="M239" s="12">
        <f t="shared" si="94"/>
        <v>0</v>
      </c>
      <c r="N239" s="12">
        <f t="shared" si="94"/>
        <v>0</v>
      </c>
      <c r="O239" s="12">
        <f t="shared" si="94"/>
        <v>0</v>
      </c>
      <c r="P239" s="12">
        <f t="shared" si="94"/>
        <v>0</v>
      </c>
      <c r="Q239" s="12">
        <f t="shared" si="94"/>
        <v>0</v>
      </c>
      <c r="R239" s="12">
        <f t="shared" si="94"/>
        <v>0</v>
      </c>
      <c r="S239" s="12">
        <f t="shared" si="94"/>
        <v>0</v>
      </c>
      <c r="T239" s="12">
        <f t="shared" si="94"/>
        <v>0</v>
      </c>
      <c r="U239" s="12">
        <f t="shared" si="94"/>
        <v>0</v>
      </c>
      <c r="V239" s="12">
        <f t="shared" si="94"/>
        <v>0</v>
      </c>
      <c r="W239" s="12">
        <f t="shared" si="94"/>
        <v>0</v>
      </c>
    </row>
    <row r="240" spans="2:28" outlineLevel="1" x14ac:dyDescent="0.25">
      <c r="B240" s="4" t="s">
        <v>22</v>
      </c>
      <c r="C240" s="12">
        <f t="shared" ref="C240:W240" si="95">IFERROR(C227/C229,0)</f>
        <v>0</v>
      </c>
      <c r="D240" s="12">
        <f t="shared" si="95"/>
        <v>0</v>
      </c>
      <c r="E240" s="12">
        <f t="shared" si="95"/>
        <v>0</v>
      </c>
      <c r="F240" s="12">
        <f t="shared" si="95"/>
        <v>0</v>
      </c>
      <c r="G240" s="12">
        <f t="shared" si="95"/>
        <v>0</v>
      </c>
      <c r="H240" s="12">
        <f t="shared" si="95"/>
        <v>0</v>
      </c>
      <c r="I240" s="12">
        <f t="shared" si="95"/>
        <v>0</v>
      </c>
      <c r="J240" s="12">
        <f t="shared" si="95"/>
        <v>0</v>
      </c>
      <c r="K240" s="12">
        <f t="shared" si="95"/>
        <v>0</v>
      </c>
      <c r="L240" s="12">
        <f t="shared" si="95"/>
        <v>0</v>
      </c>
      <c r="M240" s="12">
        <f t="shared" si="95"/>
        <v>0</v>
      </c>
      <c r="N240" s="12">
        <f t="shared" si="95"/>
        <v>0</v>
      </c>
      <c r="O240" s="12">
        <f t="shared" si="95"/>
        <v>0</v>
      </c>
      <c r="P240" s="12">
        <f t="shared" si="95"/>
        <v>0</v>
      </c>
      <c r="Q240" s="12">
        <f t="shared" si="95"/>
        <v>0</v>
      </c>
      <c r="R240" s="12">
        <f t="shared" si="95"/>
        <v>0</v>
      </c>
      <c r="S240" s="12">
        <f t="shared" si="95"/>
        <v>0</v>
      </c>
      <c r="T240" s="12">
        <f t="shared" si="95"/>
        <v>0</v>
      </c>
      <c r="U240" s="12">
        <f t="shared" si="95"/>
        <v>0</v>
      </c>
      <c r="V240" s="12">
        <f t="shared" si="95"/>
        <v>0</v>
      </c>
      <c r="W240" s="12">
        <f t="shared" si="95"/>
        <v>0</v>
      </c>
    </row>
    <row r="241" spans="1:26" outlineLevel="1" x14ac:dyDescent="0.25">
      <c r="B241" s="4" t="s">
        <v>29</v>
      </c>
      <c r="C241" s="12">
        <f t="shared" ref="C241:W241" si="96">IFERROR(C228/C229,0)</f>
        <v>0</v>
      </c>
      <c r="D241" s="12">
        <f t="shared" si="96"/>
        <v>0</v>
      </c>
      <c r="E241" s="12">
        <f t="shared" si="96"/>
        <v>0</v>
      </c>
      <c r="F241" s="12">
        <f t="shared" si="96"/>
        <v>0</v>
      </c>
      <c r="G241" s="12">
        <f t="shared" si="96"/>
        <v>0</v>
      </c>
      <c r="H241" s="12">
        <f t="shared" si="96"/>
        <v>0</v>
      </c>
      <c r="I241" s="12">
        <f t="shared" si="96"/>
        <v>0</v>
      </c>
      <c r="J241" s="12">
        <f t="shared" si="96"/>
        <v>0</v>
      </c>
      <c r="K241" s="12">
        <f t="shared" si="96"/>
        <v>0</v>
      </c>
      <c r="L241" s="12">
        <f t="shared" si="96"/>
        <v>0</v>
      </c>
      <c r="M241" s="12">
        <f t="shared" si="96"/>
        <v>0</v>
      </c>
      <c r="N241" s="12">
        <f t="shared" si="96"/>
        <v>0</v>
      </c>
      <c r="O241" s="12">
        <f t="shared" si="96"/>
        <v>0</v>
      </c>
      <c r="P241" s="12">
        <f t="shared" si="96"/>
        <v>0</v>
      </c>
      <c r="Q241" s="12">
        <f t="shared" si="96"/>
        <v>0</v>
      </c>
      <c r="R241" s="12">
        <f t="shared" si="96"/>
        <v>0</v>
      </c>
      <c r="S241" s="12">
        <f t="shared" si="96"/>
        <v>0</v>
      </c>
      <c r="T241" s="12">
        <f t="shared" si="96"/>
        <v>0</v>
      </c>
      <c r="U241" s="12">
        <f t="shared" si="96"/>
        <v>0</v>
      </c>
      <c r="V241" s="12">
        <f t="shared" si="96"/>
        <v>0</v>
      </c>
      <c r="W241" s="12">
        <f t="shared" si="96"/>
        <v>0</v>
      </c>
    </row>
    <row r="244" spans="1:26" s="34" customFormat="1" x14ac:dyDescent="0.25">
      <c r="A244" s="33" t="s">
        <v>49</v>
      </c>
    </row>
    <row r="245" spans="1:26" outlineLevel="1" x14ac:dyDescent="0.25">
      <c r="B245" s="9" t="s">
        <v>5</v>
      </c>
      <c r="C245" s="14"/>
    </row>
    <row r="246" spans="1:26" outlineLevel="1" x14ac:dyDescent="0.25">
      <c r="B246" s="16" t="s">
        <v>8</v>
      </c>
    </row>
    <row r="247" spans="1:26" outlineLevel="1" x14ac:dyDescent="0.25">
      <c r="B247" s="10" t="s">
        <v>10</v>
      </c>
      <c r="C247" s="5">
        <f>C$252*CAN!C253</f>
        <v>9.2161124236298875</v>
      </c>
      <c r="D247" s="5">
        <f>D$252*CAN!D253</f>
        <v>9.9235793865988633</v>
      </c>
      <c r="E247" s="5">
        <f>E$252*CAN!E253</f>
        <v>13.986275164144589</v>
      </c>
      <c r="F247" s="5">
        <f>F$252*CAN!F253</f>
        <v>19.720981409068049</v>
      </c>
      <c r="G247" s="5">
        <f>G$252*CAN!G253</f>
        <v>17.577511499647535</v>
      </c>
      <c r="H247" s="5">
        <f>H$252*CAN!H253</f>
        <v>21.910567344026632</v>
      </c>
      <c r="I247" s="5">
        <f>I$252*CAN!I253</f>
        <v>27.993607213937796</v>
      </c>
      <c r="J247" s="5">
        <f>J$252*CAN!J253</f>
        <v>18.974431440522046</v>
      </c>
      <c r="K247" s="5">
        <f>K$252*CAN!K253</f>
        <v>19.505949403662186</v>
      </c>
      <c r="L247" s="5">
        <f>L$252*CAN!L253</f>
        <v>44.33020700879915</v>
      </c>
      <c r="M247" s="5">
        <f>M$252*CAN!M253</f>
        <v>41.318232400004284</v>
      </c>
      <c r="N247" s="5">
        <f>N$252*CAN!N253</f>
        <v>46.707439870549862</v>
      </c>
      <c r="O247" s="5">
        <f>O$252*CAN!O253</f>
        <v>49.671482794326231</v>
      </c>
      <c r="P247" s="5">
        <f>P$252*CAN!P253</f>
        <v>53.155851700219237</v>
      </c>
      <c r="Q247" s="5">
        <f>Q$252*CAN!Q253</f>
        <v>58.70785650499792</v>
      </c>
      <c r="R247" s="5">
        <f>R$252*CAN!R253</f>
        <v>65.016855422723324</v>
      </c>
      <c r="S247" s="5">
        <f>S$252*CAN!S253</f>
        <v>74.182293963472972</v>
      </c>
      <c r="T247" s="5">
        <f>T$252*CAN!T253</f>
        <v>69.281906586477845</v>
      </c>
      <c r="U247" s="5">
        <f>U$252*CAN!U253</f>
        <v>67.33273384891973</v>
      </c>
      <c r="V247" s="5">
        <f>V$252*CAN!V253</f>
        <v>56.316700332627754</v>
      </c>
      <c r="W247" s="5">
        <f>W$252*CAN!W253</f>
        <v>3.8382413544795853</v>
      </c>
      <c r="Z247" s="23"/>
    </row>
    <row r="248" spans="1:26" outlineLevel="1" x14ac:dyDescent="0.25">
      <c r="B248" s="17" t="s">
        <v>9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6" outlineLevel="1" x14ac:dyDescent="0.25">
      <c r="B249" s="10" t="s">
        <v>11</v>
      </c>
      <c r="C249" s="5">
        <f>C250/Inputs!D$7</f>
        <v>0</v>
      </c>
      <c r="D249" s="5">
        <f>D250/Inputs!E$7</f>
        <v>0</v>
      </c>
      <c r="E249" s="5">
        <f>E250/Inputs!F$7</f>
        <v>0</v>
      </c>
      <c r="F249" s="5">
        <f>F250/Inputs!G$7</f>
        <v>0</v>
      </c>
      <c r="G249" s="5">
        <f>G250/Inputs!H$7</f>
        <v>0</v>
      </c>
      <c r="H249" s="5">
        <f>H250/Inputs!I$7</f>
        <v>0</v>
      </c>
      <c r="I249" s="5">
        <f>I250/Inputs!J$7</f>
        <v>0</v>
      </c>
      <c r="J249" s="5">
        <f>J250/Inputs!K$7</f>
        <v>0</v>
      </c>
      <c r="K249" s="5">
        <f>K250/Inputs!L$7</f>
        <v>0</v>
      </c>
      <c r="L249" s="5">
        <f>L250/Inputs!M$7</f>
        <v>0</v>
      </c>
      <c r="M249" s="5">
        <f>M250/Inputs!N$7</f>
        <v>0</v>
      </c>
      <c r="N249" s="5">
        <f>N250/Inputs!O$7</f>
        <v>0</v>
      </c>
      <c r="O249" s="5">
        <f>O250/Inputs!P$7</f>
        <v>0</v>
      </c>
      <c r="P249" s="5">
        <f>P250/Inputs!Q$7</f>
        <v>0</v>
      </c>
      <c r="Q249" s="5">
        <f>Q250/Inputs!R$7</f>
        <v>0</v>
      </c>
      <c r="R249" s="5">
        <f>R250/Inputs!S$7</f>
        <v>0</v>
      </c>
      <c r="S249" s="5">
        <f>S250/Inputs!T$7</f>
        <v>0</v>
      </c>
      <c r="T249" s="5">
        <f>T250/Inputs!U$7</f>
        <v>0</v>
      </c>
      <c r="U249" s="5">
        <f>U250/Inputs!V$7</f>
        <v>0</v>
      </c>
      <c r="V249" s="5">
        <f>V250/Inputs!W$7</f>
        <v>0</v>
      </c>
      <c r="W249" s="5">
        <f>W250/Inputs!X$7</f>
        <v>0</v>
      </c>
    </row>
    <row r="250" spans="1:26" outlineLevel="1" x14ac:dyDescent="0.25">
      <c r="B250" s="10" t="s">
        <v>12</v>
      </c>
      <c r="C250" s="5">
        <f>C$252*CAN!C254</f>
        <v>0</v>
      </c>
      <c r="D250" s="5">
        <f>D$252*CAN!D254</f>
        <v>0</v>
      </c>
      <c r="E250" s="5">
        <f>E$252*CAN!E254</f>
        <v>0</v>
      </c>
      <c r="F250" s="5">
        <f>F$252*CAN!F254</f>
        <v>0</v>
      </c>
      <c r="G250" s="5">
        <f>G$252*CAN!G254</f>
        <v>0</v>
      </c>
      <c r="H250" s="5">
        <f>H$252*CAN!H254</f>
        <v>0</v>
      </c>
      <c r="I250" s="5">
        <f>I$252*CAN!I254</f>
        <v>0</v>
      </c>
      <c r="J250" s="5">
        <f>J$252*CAN!J254</f>
        <v>0</v>
      </c>
      <c r="K250" s="5">
        <f>K$252*CAN!K254</f>
        <v>0</v>
      </c>
      <c r="L250" s="5">
        <f>L$252*CAN!L254</f>
        <v>0</v>
      </c>
      <c r="M250" s="5">
        <f>M$252*CAN!M254</f>
        <v>0</v>
      </c>
      <c r="N250" s="5">
        <f>N$252*CAN!N254</f>
        <v>0</v>
      </c>
      <c r="O250" s="5">
        <f>O$252*CAN!O254</f>
        <v>0</v>
      </c>
      <c r="P250" s="5">
        <f>P$252*CAN!P254</f>
        <v>0</v>
      </c>
      <c r="Q250" s="5">
        <f>Q$252*CAN!Q254</f>
        <v>0</v>
      </c>
      <c r="R250" s="5">
        <f>R$252*CAN!R254</f>
        <v>0</v>
      </c>
      <c r="S250" s="5">
        <f>S$252*CAN!S254</f>
        <v>0</v>
      </c>
      <c r="T250" s="5">
        <f>T$252*CAN!T254</f>
        <v>0</v>
      </c>
      <c r="U250" s="5">
        <f>U$252*CAN!U254</f>
        <v>0</v>
      </c>
      <c r="V250" s="5">
        <f>V$252*CAN!V254</f>
        <v>0</v>
      </c>
      <c r="W250" s="5">
        <f>W$252*CAN!W254</f>
        <v>0</v>
      </c>
      <c r="Y250" s="1" t="s">
        <v>59</v>
      </c>
    </row>
    <row r="251" spans="1:26" outlineLevel="1" x14ac:dyDescent="0.25">
      <c r="B251" s="16" t="s">
        <v>13</v>
      </c>
    </row>
    <row r="252" spans="1:26" outlineLevel="1" x14ac:dyDescent="0.25">
      <c r="B252" s="10" t="s">
        <v>10</v>
      </c>
      <c r="C252" s="5">
        <f>C267/CAN!C268/1000</f>
        <v>9.2161124236298875</v>
      </c>
      <c r="D252" s="5">
        <f>D267/CAN!D268/1000</f>
        <v>9.9235793865988633</v>
      </c>
      <c r="E252" s="5">
        <f>E267/CAN!E268/1000</f>
        <v>13.986275164144589</v>
      </c>
      <c r="F252" s="5">
        <f>F267/CAN!F268/1000</f>
        <v>19.720981409068049</v>
      </c>
      <c r="G252" s="5">
        <f>G267/CAN!G268/1000</f>
        <v>17.577511499647535</v>
      </c>
      <c r="H252" s="5">
        <f>H267/CAN!H268/1000</f>
        <v>21.910567344026632</v>
      </c>
      <c r="I252" s="5">
        <f>I267/CAN!I268/1000</f>
        <v>27.993607213937796</v>
      </c>
      <c r="J252" s="5">
        <f>J267/CAN!J268/1000</f>
        <v>18.974431440522046</v>
      </c>
      <c r="K252" s="5">
        <f>K267/CAN!K268/1000</f>
        <v>19.505949403662186</v>
      </c>
      <c r="L252" s="5">
        <f>L267/CAN!L268/1000</f>
        <v>44.33020700879915</v>
      </c>
      <c r="M252" s="5">
        <f>M267/CAN!M268/1000</f>
        <v>41.318232400004284</v>
      </c>
      <c r="N252" s="5">
        <f>N267/CAN!N268/1000</f>
        <v>46.707439870549862</v>
      </c>
      <c r="O252" s="5">
        <f>O267/CAN!O268/1000</f>
        <v>49.671482794326231</v>
      </c>
      <c r="P252" s="5">
        <f>P267/CAN!P268/1000</f>
        <v>53.155851700219237</v>
      </c>
      <c r="Q252" s="5">
        <f>Q267/CAN!Q268/1000</f>
        <v>58.70785650499792</v>
      </c>
      <c r="R252" s="5">
        <f>R267/CAN!R268/1000</f>
        <v>65.016855422723324</v>
      </c>
      <c r="S252" s="5">
        <f>S267/CAN!S268/1000</f>
        <v>74.182293963472972</v>
      </c>
      <c r="T252" s="5">
        <f>T267/CAN!T268/1000</f>
        <v>69.281906586477845</v>
      </c>
      <c r="U252" s="5">
        <f>U267/CAN!U268/1000</f>
        <v>67.33273384891973</v>
      </c>
      <c r="V252" s="5">
        <f>V267/CAN!V268/1000</f>
        <v>56.316700332627754</v>
      </c>
      <c r="W252" s="5">
        <f>W267/CAN!W268/1000</f>
        <v>3.8382413544795853</v>
      </c>
    </row>
    <row r="253" spans="1:26" outlineLevel="1" x14ac:dyDescent="0.25">
      <c r="B253" s="18" t="s">
        <v>14</v>
      </c>
      <c r="C253" s="13">
        <f t="shared" ref="C253:W253" si="97">IFERROR(C247/C252,0)</f>
        <v>1</v>
      </c>
      <c r="D253" s="13">
        <f t="shared" si="97"/>
        <v>1</v>
      </c>
      <c r="E253" s="13">
        <f t="shared" si="97"/>
        <v>1</v>
      </c>
      <c r="F253" s="13">
        <f t="shared" si="97"/>
        <v>1</v>
      </c>
      <c r="G253" s="13">
        <f t="shared" si="97"/>
        <v>1</v>
      </c>
      <c r="H253" s="13">
        <f t="shared" si="97"/>
        <v>1</v>
      </c>
      <c r="I253" s="13">
        <f t="shared" si="97"/>
        <v>1</v>
      </c>
      <c r="J253" s="13">
        <f t="shared" si="97"/>
        <v>1</v>
      </c>
      <c r="K253" s="13">
        <f t="shared" si="97"/>
        <v>1</v>
      </c>
      <c r="L253" s="13">
        <f t="shared" si="97"/>
        <v>1</v>
      </c>
      <c r="M253" s="13">
        <f t="shared" si="97"/>
        <v>1</v>
      </c>
      <c r="N253" s="13">
        <f t="shared" si="97"/>
        <v>1</v>
      </c>
      <c r="O253" s="13">
        <f t="shared" si="97"/>
        <v>1</v>
      </c>
      <c r="P253" s="13">
        <f t="shared" si="97"/>
        <v>1</v>
      </c>
      <c r="Q253" s="13">
        <f t="shared" si="97"/>
        <v>1</v>
      </c>
      <c r="R253" s="13">
        <f t="shared" si="97"/>
        <v>1</v>
      </c>
      <c r="S253" s="13">
        <f t="shared" si="97"/>
        <v>1</v>
      </c>
      <c r="T253" s="13">
        <f t="shared" si="97"/>
        <v>1</v>
      </c>
      <c r="U253" s="13">
        <f t="shared" si="97"/>
        <v>1</v>
      </c>
      <c r="V253" s="13">
        <f t="shared" si="97"/>
        <v>1</v>
      </c>
      <c r="W253" s="13">
        <f t="shared" si="97"/>
        <v>1</v>
      </c>
    </row>
    <row r="254" spans="1:26" outlineLevel="1" x14ac:dyDescent="0.25">
      <c r="B254" s="18" t="s">
        <v>15</v>
      </c>
      <c r="C254" s="13">
        <f t="shared" ref="C254:W254" si="98">IFERROR(C250/C252,0)</f>
        <v>0</v>
      </c>
      <c r="D254" s="13">
        <f t="shared" si="98"/>
        <v>0</v>
      </c>
      <c r="E254" s="13">
        <f t="shared" si="98"/>
        <v>0</v>
      </c>
      <c r="F254" s="13">
        <f t="shared" si="98"/>
        <v>0</v>
      </c>
      <c r="G254" s="13">
        <f t="shared" si="98"/>
        <v>0</v>
      </c>
      <c r="H254" s="13">
        <f t="shared" si="98"/>
        <v>0</v>
      </c>
      <c r="I254" s="13">
        <f t="shared" si="98"/>
        <v>0</v>
      </c>
      <c r="J254" s="13">
        <f t="shared" si="98"/>
        <v>0</v>
      </c>
      <c r="K254" s="13">
        <f t="shared" si="98"/>
        <v>0</v>
      </c>
      <c r="L254" s="13">
        <f t="shared" si="98"/>
        <v>0</v>
      </c>
      <c r="M254" s="13">
        <f t="shared" si="98"/>
        <v>0</v>
      </c>
      <c r="N254" s="13">
        <f t="shared" si="98"/>
        <v>0</v>
      </c>
      <c r="O254" s="13">
        <f t="shared" si="98"/>
        <v>0</v>
      </c>
      <c r="P254" s="13">
        <f t="shared" si="98"/>
        <v>0</v>
      </c>
      <c r="Q254" s="13">
        <f t="shared" si="98"/>
        <v>0</v>
      </c>
      <c r="R254" s="13">
        <f t="shared" si="98"/>
        <v>0</v>
      </c>
      <c r="S254" s="13">
        <f t="shared" si="98"/>
        <v>0</v>
      </c>
      <c r="T254" s="13">
        <f t="shared" si="98"/>
        <v>0</v>
      </c>
      <c r="U254" s="13">
        <f t="shared" si="98"/>
        <v>0</v>
      </c>
      <c r="V254" s="13">
        <f t="shared" si="98"/>
        <v>0</v>
      </c>
      <c r="W254" s="13">
        <f t="shared" si="98"/>
        <v>0</v>
      </c>
    </row>
    <row r="255" spans="1:26" outlineLevel="1" x14ac:dyDescent="0.25"/>
    <row r="256" spans="1:26" outlineLevel="1" x14ac:dyDescent="0.25">
      <c r="B256" s="9" t="s">
        <v>19</v>
      </c>
      <c r="C256" s="14"/>
    </row>
    <row r="257" spans="1:26" outlineLevel="1" x14ac:dyDescent="0.25">
      <c r="B257" s="4" t="s">
        <v>23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6" outlineLevel="1" x14ac:dyDescent="0.25">
      <c r="B258" s="4" t="s">
        <v>24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6" outlineLevel="1" x14ac:dyDescent="0.25">
      <c r="B259" s="4" t="s">
        <v>21</v>
      </c>
      <c r="C259" s="25">
        <f>'[5]Table 19'!C$14*INDEX(Inputs!$D$71:$T$71,MATCH($A$1,Inputs!$D$68:$T$68,0))*1000</f>
        <v>14</v>
      </c>
      <c r="D259" s="25">
        <f>'[5]Table 19'!D$14*INDEX(Inputs!$D$71:$T$71,MATCH($A$1,Inputs!$D$68:$T$68,0))*1000</f>
        <v>17</v>
      </c>
      <c r="E259" s="25">
        <f>'[5]Table 19'!E$14*INDEX(Inputs!$D$71:$T$71,MATCH($A$1,Inputs!$D$68:$T$68,0))*1000</f>
        <v>20</v>
      </c>
      <c r="F259" s="25">
        <f>'[5]Table 19'!F$14*INDEX(Inputs!$D$71:$T$71,MATCH($A$1,Inputs!$D$68:$T$68,0))*1000</f>
        <v>27</v>
      </c>
      <c r="G259" s="25">
        <f>'[5]Table 19'!G$14*INDEX(Inputs!$D$71:$T$71,MATCH($A$1,Inputs!$D$68:$T$68,0))*1000</f>
        <v>27</v>
      </c>
      <c r="H259" s="25">
        <f>'[5]Table 19'!H$14*INDEX(Inputs!$D$71:$T$71,MATCH($A$1,Inputs!$D$68:$T$68,0))*1000</f>
        <v>32</v>
      </c>
      <c r="I259" s="25">
        <f>'[5]Table 19'!I$14*INDEX(Inputs!$D$71:$T$71,MATCH($A$1,Inputs!$D$68:$T$68,0))*1000</f>
        <v>36</v>
      </c>
      <c r="J259" s="25">
        <f>'[5]Table 19'!J$14*INDEX(Inputs!$D$71:$T$71,MATCH($A$1,Inputs!$D$68:$T$68,0))*1000</f>
        <v>24</v>
      </c>
      <c r="K259" s="25">
        <f>'[5]Table 19'!K$14*INDEX(Inputs!$D$71:$T$71,MATCH($A$1,Inputs!$D$68:$T$68,0))*1000</f>
        <v>29</v>
      </c>
      <c r="L259" s="25">
        <f>'[5]Table 19'!L$14*INDEX(Inputs!$D$71:$T$71,MATCH($A$1,Inputs!$D$68:$T$68,0))*1000</f>
        <v>73</v>
      </c>
      <c r="M259" s="39">
        <f>AVERAGE($L$259,$V$259)</f>
        <v>69.5</v>
      </c>
      <c r="N259" s="39">
        <f t="shared" ref="N259:U259" si="99">AVERAGE($L$259,$V$259)</f>
        <v>69.5</v>
      </c>
      <c r="O259" s="39">
        <f t="shared" si="99"/>
        <v>69.5</v>
      </c>
      <c r="P259" s="39">
        <f t="shared" si="99"/>
        <v>69.5</v>
      </c>
      <c r="Q259" s="39">
        <f t="shared" si="99"/>
        <v>69.5</v>
      </c>
      <c r="R259" s="39">
        <f t="shared" si="99"/>
        <v>69.5</v>
      </c>
      <c r="S259" s="39">
        <f t="shared" si="99"/>
        <v>69.5</v>
      </c>
      <c r="T259" s="39">
        <f t="shared" si="99"/>
        <v>69.5</v>
      </c>
      <c r="U259" s="39">
        <f t="shared" si="99"/>
        <v>69.5</v>
      </c>
      <c r="V259" s="25">
        <f>'[5]Table 19'!V$14*INDEX(Inputs!$D$71:$T$71,MATCH($A$1,Inputs!$D$68:$T$68,0))*1000</f>
        <v>66</v>
      </c>
      <c r="W259" s="25">
        <f>'[5]Table 19'!W$14*INDEX(Inputs!$D$71:$T$71,MATCH($A$1,Inputs!$D$68:$T$68,0))*1000</f>
        <v>4</v>
      </c>
      <c r="Z259" s="23" t="s">
        <v>32</v>
      </c>
    </row>
    <row r="260" spans="1:26" outlineLevel="1" x14ac:dyDescent="0.25">
      <c r="B260" s="4" t="s">
        <v>26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6" outlineLevel="1" x14ac:dyDescent="0.25">
      <c r="B261" s="4" t="s">
        <v>25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6" outlineLevel="1" x14ac:dyDescent="0.25">
      <c r="B262" s="4" t="s">
        <v>0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6" outlineLevel="1" x14ac:dyDescent="0.25">
      <c r="B263" s="4" t="s">
        <v>27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6" outlineLevel="1" x14ac:dyDescent="0.25">
      <c r="B264" s="4" t="s">
        <v>28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6" outlineLevel="1" x14ac:dyDescent="0.25">
      <c r="B265" s="4" t="s">
        <v>22</v>
      </c>
      <c r="C265" s="25">
        <f>'[5]Table 19'!C$15*INDEX(Inputs!$D$71:$T$71,MATCH($A$1,Inputs!$D$68:$T$68,0))*1000</f>
        <v>0</v>
      </c>
      <c r="D265" s="25">
        <f>'[5]Table 19'!D$15*INDEX(Inputs!$D$71:$T$71,MATCH($A$1,Inputs!$D$68:$T$68,0))*1000</f>
        <v>0</v>
      </c>
      <c r="E265" s="25">
        <f>'[5]Table 19'!E$15*INDEX(Inputs!$D$71:$T$71,MATCH($A$1,Inputs!$D$68:$T$68,0))*1000</f>
        <v>0</v>
      </c>
      <c r="F265" s="25">
        <f>'[5]Table 19'!F$15*INDEX(Inputs!$D$71:$T$71,MATCH($A$1,Inputs!$D$68:$T$68,0))*1000</f>
        <v>0</v>
      </c>
      <c r="G265" s="25">
        <f>'[5]Table 19'!G$15*INDEX(Inputs!$D$71:$T$71,MATCH($A$1,Inputs!$D$68:$T$68,0))*1000</f>
        <v>0</v>
      </c>
      <c r="H265" s="25">
        <f>'[5]Table 19'!H$15*INDEX(Inputs!$D$71:$T$71,MATCH($A$1,Inputs!$D$68:$T$68,0))*1000</f>
        <v>0</v>
      </c>
      <c r="I265" s="25">
        <f>'[5]Table 19'!I$15*INDEX(Inputs!$D$71:$T$71,MATCH($A$1,Inputs!$D$68:$T$68,0))*1000</f>
        <v>0</v>
      </c>
      <c r="J265" s="25">
        <f>'[5]Table 19'!J$15*INDEX(Inputs!$D$71:$T$71,MATCH($A$1,Inputs!$D$68:$T$68,0))*1000</f>
        <v>4</v>
      </c>
      <c r="K265" s="25">
        <f>'[5]Table 19'!K$15*INDEX(Inputs!$D$71:$T$71,MATCH($A$1,Inputs!$D$68:$T$68,0))*1000</f>
        <v>0</v>
      </c>
      <c r="L265" s="25">
        <f>'[5]Table 19'!L$15*INDEX(Inputs!$D$71:$T$71,MATCH($A$1,Inputs!$D$68:$T$68,0))*1000</f>
        <v>0</v>
      </c>
      <c r="M265" s="25">
        <f>'[5]Table 19'!M$15*INDEX(Inputs!$D$71:$T$71,MATCH($A$1,Inputs!$D$68:$T$68,0))*1000</f>
        <v>0</v>
      </c>
      <c r="N265" s="25">
        <f>'[5]Table 19'!N$15*INDEX(Inputs!$D$71:$T$71,MATCH($A$1,Inputs!$D$68:$T$68,0))*1000</f>
        <v>0</v>
      </c>
      <c r="O265" s="25">
        <f>'[5]Table 19'!O$15*INDEX(Inputs!$D$71:$T$71,MATCH($A$1,Inputs!$D$68:$T$68,0))*1000</f>
        <v>0</v>
      </c>
      <c r="P265" s="25">
        <f>'[5]Table 19'!P$15*INDEX(Inputs!$D$71:$T$71,MATCH($A$1,Inputs!$D$68:$T$68,0))*1000</f>
        <v>0</v>
      </c>
      <c r="Q265" s="25">
        <f>'[5]Table 19'!Q$15*INDEX(Inputs!$D$71:$T$71,MATCH($A$1,Inputs!$D$68:$T$68,0))*1000</f>
        <v>0</v>
      </c>
      <c r="R265" s="25">
        <f>'[5]Table 19'!R$15*INDEX(Inputs!$D$71:$T$71,MATCH($A$1,Inputs!$D$68:$T$68,0))*1000</f>
        <v>0</v>
      </c>
      <c r="S265" s="25">
        <f>'[5]Table 19'!S$15*INDEX(Inputs!$D$71:$T$71,MATCH($A$1,Inputs!$D$68:$T$68,0))*1000</f>
        <v>0</v>
      </c>
      <c r="T265" s="25">
        <f>'[5]Table 19'!T$15*INDEX(Inputs!$D$71:$T$71,MATCH($A$1,Inputs!$D$68:$T$68,0))*1000</f>
        <v>0</v>
      </c>
      <c r="U265" s="25">
        <f>'[5]Table 19'!U$15*INDEX(Inputs!$D$71:$T$71,MATCH($A$1,Inputs!$D$68:$T$68,0))*1000</f>
        <v>0</v>
      </c>
      <c r="V265" s="25">
        <f>'[5]Table 19'!V$15*INDEX(Inputs!$D$71:$T$71,MATCH($A$1,Inputs!$D$68:$T$68,0))*1000</f>
        <v>0</v>
      </c>
      <c r="W265" s="25">
        <f>'[5]Table 19'!W$15*INDEX(Inputs!$D$71:$T$71,MATCH($A$1,Inputs!$D$68:$T$68,0))*1000</f>
        <v>0</v>
      </c>
      <c r="Z265" s="23" t="s">
        <v>32</v>
      </c>
    </row>
    <row r="266" spans="1:26" outlineLevel="1" x14ac:dyDescent="0.25">
      <c r="B266" s="4" t="s">
        <v>29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6" outlineLevel="1" x14ac:dyDescent="0.25">
      <c r="B267" s="16" t="s">
        <v>13</v>
      </c>
      <c r="C267" s="21">
        <f t="shared" ref="C267:W267" si="100">SUM(C257:C266)</f>
        <v>14</v>
      </c>
      <c r="D267" s="21">
        <f t="shared" si="100"/>
        <v>17</v>
      </c>
      <c r="E267" s="21">
        <f t="shared" si="100"/>
        <v>20</v>
      </c>
      <c r="F267" s="21">
        <f t="shared" si="100"/>
        <v>27</v>
      </c>
      <c r="G267" s="21">
        <f t="shared" si="100"/>
        <v>27</v>
      </c>
      <c r="H267" s="21">
        <f t="shared" si="100"/>
        <v>32</v>
      </c>
      <c r="I267" s="21">
        <f t="shared" si="100"/>
        <v>36</v>
      </c>
      <c r="J267" s="21">
        <f t="shared" si="100"/>
        <v>28</v>
      </c>
      <c r="K267" s="21">
        <f t="shared" si="100"/>
        <v>29</v>
      </c>
      <c r="L267" s="21">
        <f t="shared" si="100"/>
        <v>73</v>
      </c>
      <c r="M267" s="21">
        <f t="shared" si="100"/>
        <v>69.5</v>
      </c>
      <c r="N267" s="21">
        <f t="shared" si="100"/>
        <v>69.5</v>
      </c>
      <c r="O267" s="21">
        <f t="shared" si="100"/>
        <v>69.5</v>
      </c>
      <c r="P267" s="21">
        <f t="shared" si="100"/>
        <v>69.5</v>
      </c>
      <c r="Q267" s="21">
        <f t="shared" si="100"/>
        <v>69.5</v>
      </c>
      <c r="R267" s="21">
        <f t="shared" si="100"/>
        <v>69.5</v>
      </c>
      <c r="S267" s="21">
        <f t="shared" si="100"/>
        <v>69.5</v>
      </c>
      <c r="T267" s="21">
        <f t="shared" si="100"/>
        <v>69.5</v>
      </c>
      <c r="U267" s="21">
        <f t="shared" si="100"/>
        <v>69.5</v>
      </c>
      <c r="V267" s="21">
        <f t="shared" si="100"/>
        <v>66</v>
      </c>
      <c r="W267" s="21">
        <f t="shared" si="100"/>
        <v>4</v>
      </c>
    </row>
    <row r="268" spans="1:26" outlineLevel="1" x14ac:dyDescent="0.25">
      <c r="A268" s="3" t="s">
        <v>8</v>
      </c>
      <c r="B268" s="29" t="s">
        <v>46</v>
      </c>
      <c r="C268" s="28">
        <f>IFERROR(C267/C247/1000,0)</f>
        <v>1.5190786913692959E-3</v>
      </c>
      <c r="D268" s="28">
        <f t="shared" ref="D268:W268" si="101">IFERROR(D267/D247/1000,0)</f>
        <v>1.7130915507117699E-3</v>
      </c>
      <c r="E268" s="28">
        <f t="shared" si="101"/>
        <v>1.4299732963407069E-3</v>
      </c>
      <c r="F268" s="28">
        <f t="shared" si="101"/>
        <v>1.3691002207215171E-3</v>
      </c>
      <c r="G268" s="28">
        <f t="shared" si="101"/>
        <v>1.5360536103498725E-3</v>
      </c>
      <c r="H268" s="28">
        <f t="shared" si="101"/>
        <v>1.4604824921945255E-3</v>
      </c>
      <c r="I268" s="28">
        <f t="shared" si="101"/>
        <v>1.2860078990490332E-3</v>
      </c>
      <c r="J268" s="28">
        <f t="shared" si="101"/>
        <v>1.4756700398517782E-3</v>
      </c>
      <c r="K268" s="28">
        <f t="shared" si="101"/>
        <v>1.486725890643156E-3</v>
      </c>
      <c r="L268" s="28">
        <f t="shared" si="101"/>
        <v>1.6467326666331642E-3</v>
      </c>
      <c r="M268" s="28">
        <f t="shared" si="101"/>
        <v>1.6820661476310587E-3</v>
      </c>
      <c r="N268" s="28">
        <f t="shared" si="101"/>
        <v>1.4879856440990975E-3</v>
      </c>
      <c r="O268" s="28">
        <f t="shared" si="101"/>
        <v>1.3991931806782844E-3</v>
      </c>
      <c r="P268" s="28">
        <f t="shared" si="101"/>
        <v>1.3074759932726909E-3</v>
      </c>
      <c r="Q268" s="28">
        <f t="shared" si="101"/>
        <v>1.1838279258940979E-3</v>
      </c>
      <c r="R268" s="28">
        <f t="shared" si="101"/>
        <v>1.0689535743943382E-3</v>
      </c>
      <c r="S268" s="28">
        <f t="shared" si="101"/>
        <v>9.3688124600489558E-4</v>
      </c>
      <c r="T268" s="28">
        <f t="shared" si="101"/>
        <v>1.0031479129872086E-3</v>
      </c>
      <c r="U268" s="28">
        <f t="shared" si="101"/>
        <v>1.0321874076276651E-3</v>
      </c>
      <c r="V268" s="28">
        <f t="shared" si="101"/>
        <v>1.1719436616523876E-3</v>
      </c>
      <c r="W268" s="28">
        <f t="shared" si="101"/>
        <v>1.0421439483818877E-3</v>
      </c>
    </row>
    <row r="269" spans="1:26" outlineLevel="1" x14ac:dyDescent="0.25"/>
    <row r="270" spans="1:26" outlineLevel="1" x14ac:dyDescent="0.25">
      <c r="B270" s="4" t="s">
        <v>23</v>
      </c>
      <c r="C270" s="12">
        <f t="shared" ref="C270:W270" si="102">IFERROR(C257/C267,0)</f>
        <v>0</v>
      </c>
      <c r="D270" s="12">
        <f t="shared" si="102"/>
        <v>0</v>
      </c>
      <c r="E270" s="12">
        <f t="shared" si="102"/>
        <v>0</v>
      </c>
      <c r="F270" s="12">
        <f t="shared" si="102"/>
        <v>0</v>
      </c>
      <c r="G270" s="12">
        <f t="shared" si="102"/>
        <v>0</v>
      </c>
      <c r="H270" s="12">
        <f t="shared" si="102"/>
        <v>0</v>
      </c>
      <c r="I270" s="12">
        <f t="shared" si="102"/>
        <v>0</v>
      </c>
      <c r="J270" s="12">
        <f t="shared" si="102"/>
        <v>0</v>
      </c>
      <c r="K270" s="12">
        <f t="shared" si="102"/>
        <v>0</v>
      </c>
      <c r="L270" s="12">
        <f t="shared" si="102"/>
        <v>0</v>
      </c>
      <c r="M270" s="12">
        <f t="shared" si="102"/>
        <v>0</v>
      </c>
      <c r="N270" s="12">
        <f t="shared" si="102"/>
        <v>0</v>
      </c>
      <c r="O270" s="12">
        <f t="shared" si="102"/>
        <v>0</v>
      </c>
      <c r="P270" s="12">
        <f t="shared" si="102"/>
        <v>0</v>
      </c>
      <c r="Q270" s="12">
        <f t="shared" si="102"/>
        <v>0</v>
      </c>
      <c r="R270" s="12">
        <f t="shared" si="102"/>
        <v>0</v>
      </c>
      <c r="S270" s="12">
        <f t="shared" si="102"/>
        <v>0</v>
      </c>
      <c r="T270" s="12">
        <f t="shared" si="102"/>
        <v>0</v>
      </c>
      <c r="U270" s="12">
        <f t="shared" si="102"/>
        <v>0</v>
      </c>
      <c r="V270" s="12">
        <f t="shared" si="102"/>
        <v>0</v>
      </c>
      <c r="W270" s="12">
        <f t="shared" si="102"/>
        <v>0</v>
      </c>
    </row>
    <row r="271" spans="1:26" outlineLevel="1" x14ac:dyDescent="0.25">
      <c r="B271" s="4" t="s">
        <v>24</v>
      </c>
      <c r="C271" s="12">
        <f t="shared" ref="C271:W271" si="103">IFERROR(C258/C267,0)</f>
        <v>0</v>
      </c>
      <c r="D271" s="12">
        <f t="shared" si="103"/>
        <v>0</v>
      </c>
      <c r="E271" s="12">
        <f t="shared" si="103"/>
        <v>0</v>
      </c>
      <c r="F271" s="12">
        <f t="shared" si="103"/>
        <v>0</v>
      </c>
      <c r="G271" s="12">
        <f t="shared" si="103"/>
        <v>0</v>
      </c>
      <c r="H271" s="12">
        <f t="shared" si="103"/>
        <v>0</v>
      </c>
      <c r="I271" s="12">
        <f t="shared" si="103"/>
        <v>0</v>
      </c>
      <c r="J271" s="12">
        <f t="shared" si="103"/>
        <v>0</v>
      </c>
      <c r="K271" s="12">
        <f t="shared" si="103"/>
        <v>0</v>
      </c>
      <c r="L271" s="12">
        <f t="shared" si="103"/>
        <v>0</v>
      </c>
      <c r="M271" s="12">
        <f t="shared" si="103"/>
        <v>0</v>
      </c>
      <c r="N271" s="12">
        <f t="shared" si="103"/>
        <v>0</v>
      </c>
      <c r="O271" s="12">
        <f t="shared" si="103"/>
        <v>0</v>
      </c>
      <c r="P271" s="12">
        <f t="shared" si="103"/>
        <v>0</v>
      </c>
      <c r="Q271" s="12">
        <f t="shared" si="103"/>
        <v>0</v>
      </c>
      <c r="R271" s="12">
        <f t="shared" si="103"/>
        <v>0</v>
      </c>
      <c r="S271" s="12">
        <f t="shared" si="103"/>
        <v>0</v>
      </c>
      <c r="T271" s="12">
        <f t="shared" si="103"/>
        <v>0</v>
      </c>
      <c r="U271" s="12">
        <f t="shared" si="103"/>
        <v>0</v>
      </c>
      <c r="V271" s="12">
        <f t="shared" si="103"/>
        <v>0</v>
      </c>
      <c r="W271" s="12">
        <f t="shared" si="103"/>
        <v>0</v>
      </c>
    </row>
    <row r="272" spans="1:26" outlineLevel="1" x14ac:dyDescent="0.25">
      <c r="B272" s="4" t="s">
        <v>21</v>
      </c>
      <c r="C272" s="12">
        <f t="shared" ref="C272:W272" si="104">IFERROR(C259/C267,0)</f>
        <v>1</v>
      </c>
      <c r="D272" s="12">
        <f t="shared" si="104"/>
        <v>1</v>
      </c>
      <c r="E272" s="12">
        <f t="shared" si="104"/>
        <v>1</v>
      </c>
      <c r="F272" s="12">
        <f t="shared" si="104"/>
        <v>1</v>
      </c>
      <c r="G272" s="12">
        <f t="shared" si="104"/>
        <v>1</v>
      </c>
      <c r="H272" s="12">
        <f t="shared" si="104"/>
        <v>1</v>
      </c>
      <c r="I272" s="12">
        <f t="shared" si="104"/>
        <v>1</v>
      </c>
      <c r="J272" s="12">
        <f t="shared" si="104"/>
        <v>0.8571428571428571</v>
      </c>
      <c r="K272" s="12">
        <f t="shared" si="104"/>
        <v>1</v>
      </c>
      <c r="L272" s="12">
        <f t="shared" si="104"/>
        <v>1</v>
      </c>
      <c r="M272" s="12">
        <f t="shared" si="104"/>
        <v>1</v>
      </c>
      <c r="N272" s="12">
        <f t="shared" si="104"/>
        <v>1</v>
      </c>
      <c r="O272" s="12">
        <f t="shared" si="104"/>
        <v>1</v>
      </c>
      <c r="P272" s="12">
        <f t="shared" si="104"/>
        <v>1</v>
      </c>
      <c r="Q272" s="12">
        <f t="shared" si="104"/>
        <v>1</v>
      </c>
      <c r="R272" s="12">
        <f t="shared" si="104"/>
        <v>1</v>
      </c>
      <c r="S272" s="12">
        <f t="shared" si="104"/>
        <v>1</v>
      </c>
      <c r="T272" s="12">
        <f t="shared" si="104"/>
        <v>1</v>
      </c>
      <c r="U272" s="12">
        <f t="shared" si="104"/>
        <v>1</v>
      </c>
      <c r="V272" s="12">
        <f t="shared" si="104"/>
        <v>1</v>
      </c>
      <c r="W272" s="12">
        <f t="shared" si="104"/>
        <v>1</v>
      </c>
    </row>
    <row r="273" spans="1:26" outlineLevel="1" x14ac:dyDescent="0.25">
      <c r="B273" s="4" t="s">
        <v>26</v>
      </c>
      <c r="C273" s="12">
        <f t="shared" ref="C273:W273" si="105">IFERROR(C260/C267,0)</f>
        <v>0</v>
      </c>
      <c r="D273" s="12">
        <f t="shared" si="105"/>
        <v>0</v>
      </c>
      <c r="E273" s="12">
        <f t="shared" si="105"/>
        <v>0</v>
      </c>
      <c r="F273" s="12">
        <f t="shared" si="105"/>
        <v>0</v>
      </c>
      <c r="G273" s="12">
        <f t="shared" si="105"/>
        <v>0</v>
      </c>
      <c r="H273" s="12">
        <f t="shared" si="105"/>
        <v>0</v>
      </c>
      <c r="I273" s="12">
        <f t="shared" si="105"/>
        <v>0</v>
      </c>
      <c r="J273" s="12">
        <f t="shared" si="105"/>
        <v>0</v>
      </c>
      <c r="K273" s="12">
        <f t="shared" si="105"/>
        <v>0</v>
      </c>
      <c r="L273" s="12">
        <f t="shared" si="105"/>
        <v>0</v>
      </c>
      <c r="M273" s="12">
        <f t="shared" si="105"/>
        <v>0</v>
      </c>
      <c r="N273" s="12">
        <f t="shared" si="105"/>
        <v>0</v>
      </c>
      <c r="O273" s="12">
        <f t="shared" si="105"/>
        <v>0</v>
      </c>
      <c r="P273" s="12">
        <f t="shared" si="105"/>
        <v>0</v>
      </c>
      <c r="Q273" s="12">
        <f t="shared" si="105"/>
        <v>0</v>
      </c>
      <c r="R273" s="12">
        <f t="shared" si="105"/>
        <v>0</v>
      </c>
      <c r="S273" s="12">
        <f t="shared" si="105"/>
        <v>0</v>
      </c>
      <c r="T273" s="12">
        <f t="shared" si="105"/>
        <v>0</v>
      </c>
      <c r="U273" s="12">
        <f t="shared" si="105"/>
        <v>0</v>
      </c>
      <c r="V273" s="12">
        <f t="shared" si="105"/>
        <v>0</v>
      </c>
      <c r="W273" s="12">
        <f t="shared" si="105"/>
        <v>0</v>
      </c>
    </row>
    <row r="274" spans="1:26" outlineLevel="1" x14ac:dyDescent="0.25">
      <c r="B274" s="4" t="s">
        <v>25</v>
      </c>
      <c r="C274" s="12">
        <f t="shared" ref="C274:W274" si="106">IFERROR(C261/C267,0)</f>
        <v>0</v>
      </c>
      <c r="D274" s="12">
        <f t="shared" si="106"/>
        <v>0</v>
      </c>
      <c r="E274" s="12">
        <f t="shared" si="106"/>
        <v>0</v>
      </c>
      <c r="F274" s="12">
        <f t="shared" si="106"/>
        <v>0</v>
      </c>
      <c r="G274" s="12">
        <f t="shared" si="106"/>
        <v>0</v>
      </c>
      <c r="H274" s="12">
        <f t="shared" si="106"/>
        <v>0</v>
      </c>
      <c r="I274" s="12">
        <f t="shared" si="106"/>
        <v>0</v>
      </c>
      <c r="J274" s="12">
        <f t="shared" si="106"/>
        <v>0</v>
      </c>
      <c r="K274" s="12">
        <f t="shared" si="106"/>
        <v>0</v>
      </c>
      <c r="L274" s="12">
        <f t="shared" si="106"/>
        <v>0</v>
      </c>
      <c r="M274" s="12">
        <f t="shared" si="106"/>
        <v>0</v>
      </c>
      <c r="N274" s="12">
        <f t="shared" si="106"/>
        <v>0</v>
      </c>
      <c r="O274" s="12">
        <f t="shared" si="106"/>
        <v>0</v>
      </c>
      <c r="P274" s="12">
        <f t="shared" si="106"/>
        <v>0</v>
      </c>
      <c r="Q274" s="12">
        <f t="shared" si="106"/>
        <v>0</v>
      </c>
      <c r="R274" s="12">
        <f t="shared" si="106"/>
        <v>0</v>
      </c>
      <c r="S274" s="12">
        <f t="shared" si="106"/>
        <v>0</v>
      </c>
      <c r="T274" s="12">
        <f t="shared" si="106"/>
        <v>0</v>
      </c>
      <c r="U274" s="12">
        <f t="shared" si="106"/>
        <v>0</v>
      </c>
      <c r="V274" s="12">
        <f t="shared" si="106"/>
        <v>0</v>
      </c>
      <c r="W274" s="12">
        <f t="shared" si="106"/>
        <v>0</v>
      </c>
    </row>
    <row r="275" spans="1:26" outlineLevel="1" x14ac:dyDescent="0.25">
      <c r="B275" s="4" t="s">
        <v>0</v>
      </c>
      <c r="C275" s="12">
        <f t="shared" ref="C275:W275" si="107">IFERROR(C262/C267,0)</f>
        <v>0</v>
      </c>
      <c r="D275" s="12">
        <f t="shared" si="107"/>
        <v>0</v>
      </c>
      <c r="E275" s="12">
        <f t="shared" si="107"/>
        <v>0</v>
      </c>
      <c r="F275" s="12">
        <f t="shared" si="107"/>
        <v>0</v>
      </c>
      <c r="G275" s="12">
        <f t="shared" si="107"/>
        <v>0</v>
      </c>
      <c r="H275" s="12">
        <f t="shared" si="107"/>
        <v>0</v>
      </c>
      <c r="I275" s="12">
        <f t="shared" si="107"/>
        <v>0</v>
      </c>
      <c r="J275" s="12">
        <f t="shared" si="107"/>
        <v>0</v>
      </c>
      <c r="K275" s="12">
        <f t="shared" si="107"/>
        <v>0</v>
      </c>
      <c r="L275" s="12">
        <f t="shared" si="107"/>
        <v>0</v>
      </c>
      <c r="M275" s="12">
        <f t="shared" si="107"/>
        <v>0</v>
      </c>
      <c r="N275" s="12">
        <f t="shared" si="107"/>
        <v>0</v>
      </c>
      <c r="O275" s="12">
        <f t="shared" si="107"/>
        <v>0</v>
      </c>
      <c r="P275" s="12">
        <f t="shared" si="107"/>
        <v>0</v>
      </c>
      <c r="Q275" s="12">
        <f t="shared" si="107"/>
        <v>0</v>
      </c>
      <c r="R275" s="12">
        <f t="shared" si="107"/>
        <v>0</v>
      </c>
      <c r="S275" s="12">
        <f t="shared" si="107"/>
        <v>0</v>
      </c>
      <c r="T275" s="12">
        <f t="shared" si="107"/>
        <v>0</v>
      </c>
      <c r="U275" s="12">
        <f t="shared" si="107"/>
        <v>0</v>
      </c>
      <c r="V275" s="12">
        <f t="shared" si="107"/>
        <v>0</v>
      </c>
      <c r="W275" s="12">
        <f t="shared" si="107"/>
        <v>0</v>
      </c>
    </row>
    <row r="276" spans="1:26" outlineLevel="1" x14ac:dyDescent="0.25">
      <c r="B276" s="4" t="s">
        <v>27</v>
      </c>
      <c r="C276" s="12">
        <f t="shared" ref="C276:W276" si="108">IFERROR(C263/C267,0)</f>
        <v>0</v>
      </c>
      <c r="D276" s="12">
        <f t="shared" si="108"/>
        <v>0</v>
      </c>
      <c r="E276" s="12">
        <f t="shared" si="108"/>
        <v>0</v>
      </c>
      <c r="F276" s="12">
        <f t="shared" si="108"/>
        <v>0</v>
      </c>
      <c r="G276" s="12">
        <f t="shared" si="108"/>
        <v>0</v>
      </c>
      <c r="H276" s="12">
        <f t="shared" si="108"/>
        <v>0</v>
      </c>
      <c r="I276" s="12">
        <f t="shared" si="108"/>
        <v>0</v>
      </c>
      <c r="J276" s="12">
        <f t="shared" si="108"/>
        <v>0</v>
      </c>
      <c r="K276" s="12">
        <f t="shared" si="108"/>
        <v>0</v>
      </c>
      <c r="L276" s="12">
        <f t="shared" si="108"/>
        <v>0</v>
      </c>
      <c r="M276" s="12">
        <f t="shared" si="108"/>
        <v>0</v>
      </c>
      <c r="N276" s="12">
        <f t="shared" si="108"/>
        <v>0</v>
      </c>
      <c r="O276" s="12">
        <f t="shared" si="108"/>
        <v>0</v>
      </c>
      <c r="P276" s="12">
        <f t="shared" si="108"/>
        <v>0</v>
      </c>
      <c r="Q276" s="12">
        <f t="shared" si="108"/>
        <v>0</v>
      </c>
      <c r="R276" s="12">
        <f t="shared" si="108"/>
        <v>0</v>
      </c>
      <c r="S276" s="12">
        <f t="shared" si="108"/>
        <v>0</v>
      </c>
      <c r="T276" s="12">
        <f t="shared" si="108"/>
        <v>0</v>
      </c>
      <c r="U276" s="12">
        <f t="shared" si="108"/>
        <v>0</v>
      </c>
      <c r="V276" s="12">
        <f t="shared" si="108"/>
        <v>0</v>
      </c>
      <c r="W276" s="12">
        <f t="shared" si="108"/>
        <v>0</v>
      </c>
    </row>
    <row r="277" spans="1:26" outlineLevel="1" x14ac:dyDescent="0.25">
      <c r="B277" s="4" t="s">
        <v>28</v>
      </c>
      <c r="C277" s="12">
        <f t="shared" ref="C277:W277" si="109">IFERROR(C264/C267,0)</f>
        <v>0</v>
      </c>
      <c r="D277" s="12">
        <f t="shared" si="109"/>
        <v>0</v>
      </c>
      <c r="E277" s="12">
        <f t="shared" si="109"/>
        <v>0</v>
      </c>
      <c r="F277" s="12">
        <f t="shared" si="109"/>
        <v>0</v>
      </c>
      <c r="G277" s="12">
        <f t="shared" si="109"/>
        <v>0</v>
      </c>
      <c r="H277" s="12">
        <f t="shared" si="109"/>
        <v>0</v>
      </c>
      <c r="I277" s="12">
        <f t="shared" si="109"/>
        <v>0</v>
      </c>
      <c r="J277" s="12">
        <f t="shared" si="109"/>
        <v>0</v>
      </c>
      <c r="K277" s="12">
        <f t="shared" si="109"/>
        <v>0</v>
      </c>
      <c r="L277" s="12">
        <f t="shared" si="109"/>
        <v>0</v>
      </c>
      <c r="M277" s="12">
        <f t="shared" si="109"/>
        <v>0</v>
      </c>
      <c r="N277" s="12">
        <f t="shared" si="109"/>
        <v>0</v>
      </c>
      <c r="O277" s="12">
        <f t="shared" si="109"/>
        <v>0</v>
      </c>
      <c r="P277" s="12">
        <f t="shared" si="109"/>
        <v>0</v>
      </c>
      <c r="Q277" s="12">
        <f t="shared" si="109"/>
        <v>0</v>
      </c>
      <c r="R277" s="12">
        <f t="shared" si="109"/>
        <v>0</v>
      </c>
      <c r="S277" s="12">
        <f t="shared" si="109"/>
        <v>0</v>
      </c>
      <c r="T277" s="12">
        <f t="shared" si="109"/>
        <v>0</v>
      </c>
      <c r="U277" s="12">
        <f t="shared" si="109"/>
        <v>0</v>
      </c>
      <c r="V277" s="12">
        <f t="shared" si="109"/>
        <v>0</v>
      </c>
      <c r="W277" s="12">
        <f t="shared" si="109"/>
        <v>0</v>
      </c>
    </row>
    <row r="278" spans="1:26" outlineLevel="1" x14ac:dyDescent="0.25">
      <c r="B278" s="4" t="s">
        <v>22</v>
      </c>
      <c r="C278" s="12">
        <f t="shared" ref="C278:W278" si="110">IFERROR(C265/C267,0)</f>
        <v>0</v>
      </c>
      <c r="D278" s="12">
        <f t="shared" si="110"/>
        <v>0</v>
      </c>
      <c r="E278" s="12">
        <f t="shared" si="110"/>
        <v>0</v>
      </c>
      <c r="F278" s="12">
        <f t="shared" si="110"/>
        <v>0</v>
      </c>
      <c r="G278" s="12">
        <f t="shared" si="110"/>
        <v>0</v>
      </c>
      <c r="H278" s="12">
        <f t="shared" si="110"/>
        <v>0</v>
      </c>
      <c r="I278" s="12">
        <f t="shared" si="110"/>
        <v>0</v>
      </c>
      <c r="J278" s="12">
        <f t="shared" si="110"/>
        <v>0.14285714285714285</v>
      </c>
      <c r="K278" s="12">
        <f t="shared" si="110"/>
        <v>0</v>
      </c>
      <c r="L278" s="12">
        <f t="shared" si="110"/>
        <v>0</v>
      </c>
      <c r="M278" s="12">
        <f t="shared" si="110"/>
        <v>0</v>
      </c>
      <c r="N278" s="12">
        <f t="shared" si="110"/>
        <v>0</v>
      </c>
      <c r="O278" s="12">
        <f t="shared" si="110"/>
        <v>0</v>
      </c>
      <c r="P278" s="12">
        <f t="shared" si="110"/>
        <v>0</v>
      </c>
      <c r="Q278" s="12">
        <f t="shared" si="110"/>
        <v>0</v>
      </c>
      <c r="R278" s="12">
        <f t="shared" si="110"/>
        <v>0</v>
      </c>
      <c r="S278" s="12">
        <f t="shared" si="110"/>
        <v>0</v>
      </c>
      <c r="T278" s="12">
        <f t="shared" si="110"/>
        <v>0</v>
      </c>
      <c r="U278" s="12">
        <f t="shared" si="110"/>
        <v>0</v>
      </c>
      <c r="V278" s="12">
        <f t="shared" si="110"/>
        <v>0</v>
      </c>
      <c r="W278" s="12">
        <f t="shared" si="110"/>
        <v>0</v>
      </c>
    </row>
    <row r="279" spans="1:26" outlineLevel="1" x14ac:dyDescent="0.25">
      <c r="B279" s="4" t="s">
        <v>29</v>
      </c>
      <c r="C279" s="12">
        <f t="shared" ref="C279:W279" si="111">IFERROR(C266/C267,0)</f>
        <v>0</v>
      </c>
      <c r="D279" s="12">
        <f t="shared" si="111"/>
        <v>0</v>
      </c>
      <c r="E279" s="12">
        <f t="shared" si="111"/>
        <v>0</v>
      </c>
      <c r="F279" s="12">
        <f t="shared" si="111"/>
        <v>0</v>
      </c>
      <c r="G279" s="12">
        <f t="shared" si="111"/>
        <v>0</v>
      </c>
      <c r="H279" s="12">
        <f t="shared" si="111"/>
        <v>0</v>
      </c>
      <c r="I279" s="12">
        <f t="shared" si="111"/>
        <v>0</v>
      </c>
      <c r="J279" s="12">
        <f t="shared" si="111"/>
        <v>0</v>
      </c>
      <c r="K279" s="12">
        <f t="shared" si="111"/>
        <v>0</v>
      </c>
      <c r="L279" s="12">
        <f t="shared" si="111"/>
        <v>0</v>
      </c>
      <c r="M279" s="12">
        <f t="shared" si="111"/>
        <v>0</v>
      </c>
      <c r="N279" s="12">
        <f t="shared" si="111"/>
        <v>0</v>
      </c>
      <c r="O279" s="12">
        <f t="shared" si="111"/>
        <v>0</v>
      </c>
      <c r="P279" s="12">
        <f t="shared" si="111"/>
        <v>0</v>
      </c>
      <c r="Q279" s="12">
        <f t="shared" si="111"/>
        <v>0</v>
      </c>
      <c r="R279" s="12">
        <f t="shared" si="111"/>
        <v>0</v>
      </c>
      <c r="S279" s="12">
        <f t="shared" si="111"/>
        <v>0</v>
      </c>
      <c r="T279" s="12">
        <f t="shared" si="111"/>
        <v>0</v>
      </c>
      <c r="U279" s="12">
        <f t="shared" si="111"/>
        <v>0</v>
      </c>
      <c r="V279" s="12">
        <f t="shared" si="111"/>
        <v>0</v>
      </c>
      <c r="W279" s="12">
        <f t="shared" si="111"/>
        <v>0</v>
      </c>
    </row>
    <row r="282" spans="1:26" s="34" customFormat="1" x14ac:dyDescent="0.25">
      <c r="A282" s="33" t="s">
        <v>50</v>
      </c>
    </row>
    <row r="283" spans="1:26" outlineLevel="1" x14ac:dyDescent="0.25">
      <c r="B283" s="9" t="s">
        <v>5</v>
      </c>
      <c r="C283" s="14"/>
    </row>
    <row r="284" spans="1:26" outlineLevel="1" x14ac:dyDescent="0.25">
      <c r="B284" s="16" t="s">
        <v>8</v>
      </c>
    </row>
    <row r="285" spans="1:26" outlineLevel="1" x14ac:dyDescent="0.25">
      <c r="B285" s="10" t="s">
        <v>10</v>
      </c>
      <c r="C285" s="5">
        <f>C$290*CAN!C291</f>
        <v>31.672770937038131</v>
      </c>
      <c r="D285" s="5">
        <f>D$290*CAN!D291</f>
        <v>28.618341152409908</v>
      </c>
      <c r="E285" s="5">
        <f>E$290*CAN!E291</f>
        <v>24.164579733704311</v>
      </c>
      <c r="F285" s="5">
        <f>F$290*CAN!F291</f>
        <v>22.15428196232395</v>
      </c>
      <c r="G285" s="5">
        <f>G$290*CAN!G291</f>
        <v>22.044216128593153</v>
      </c>
      <c r="H285" s="5">
        <f>H$290*CAN!H291</f>
        <v>25.383156090075197</v>
      </c>
      <c r="I285" s="5">
        <f>I$290*CAN!I291</f>
        <v>26.233546538625127</v>
      </c>
      <c r="J285" s="5">
        <f>J$290*CAN!J291</f>
        <v>26.941311673374194</v>
      </c>
      <c r="K285" s="5">
        <f>K$290*CAN!K291</f>
        <v>26.34262778471048</v>
      </c>
      <c r="L285" s="5">
        <f>L$290*CAN!L291</f>
        <v>24.412771315199311</v>
      </c>
      <c r="M285" s="5">
        <f>M$290*CAN!M291</f>
        <v>33.275112746003956</v>
      </c>
      <c r="N285" s="5">
        <f>N$290*CAN!N291</f>
        <v>34.314732727567474</v>
      </c>
      <c r="O285" s="5">
        <f>O$290*CAN!O291</f>
        <v>31.596271472108576</v>
      </c>
      <c r="P285" s="5">
        <f>P$290*CAN!P291</f>
        <v>25.879247255033</v>
      </c>
      <c r="Q285" s="5">
        <f>Q$290*CAN!Q291</f>
        <v>19.846733951429929</v>
      </c>
      <c r="R285" s="5">
        <f>R$290*CAN!R291</f>
        <v>18.177911615302865</v>
      </c>
      <c r="S285" s="5">
        <f>S$290*CAN!S291</f>
        <v>20.563009357892184</v>
      </c>
      <c r="T285" s="5">
        <f>T$290*CAN!T291</f>
        <v>30.098624225730795</v>
      </c>
      <c r="U285" s="5">
        <f>U$290*CAN!U291</f>
        <v>38.748099716226882</v>
      </c>
      <c r="V285" s="5">
        <f>V$290*CAN!V291</f>
        <v>42.106578688244184</v>
      </c>
      <c r="W285" s="5">
        <f>W$290*CAN!W291</f>
        <v>46.281545630406399</v>
      </c>
      <c r="Z285" s="23"/>
    </row>
    <row r="286" spans="1:26" outlineLevel="1" x14ac:dyDescent="0.25">
      <c r="B286" s="17" t="s">
        <v>9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6" outlineLevel="1" x14ac:dyDescent="0.25">
      <c r="B287" s="10" t="s">
        <v>11</v>
      </c>
      <c r="C287" s="5">
        <f>C288/Inputs!D$7</f>
        <v>1427.3580055690213</v>
      </c>
      <c r="D287" s="5">
        <f>D288/Inputs!E$7</f>
        <v>1350.7377141128457</v>
      </c>
      <c r="E287" s="5">
        <f>E288/Inputs!F$7</f>
        <v>1068.3446289613426</v>
      </c>
      <c r="F287" s="5">
        <f>F288/Inputs!G$7</f>
        <v>1078.7249007600042</v>
      </c>
      <c r="G287" s="5">
        <f>G288/Inputs!H$7</f>
        <v>1116.6472158577571</v>
      </c>
      <c r="H287" s="5">
        <f>H288/Inputs!I$7</f>
        <v>1248.693479455229</v>
      </c>
      <c r="I287" s="5">
        <f>I288/Inputs!J$7</f>
        <v>1398.6002909544236</v>
      </c>
      <c r="J287" s="5">
        <f>J288/Inputs!K$7</f>
        <v>1704.20738398189</v>
      </c>
      <c r="K287" s="5">
        <f>K288/Inputs!L$7</f>
        <v>1886.7225108886819</v>
      </c>
      <c r="L287" s="5">
        <f>L288/Inputs!M$7</f>
        <v>1839.577404680605</v>
      </c>
      <c r="M287" s="5">
        <f>M288/Inputs!N$7</f>
        <v>2174.801486054695</v>
      </c>
      <c r="N287" s="5">
        <f>N288/Inputs!O$7</f>
        <v>2282.2165573507709</v>
      </c>
      <c r="O287" s="5">
        <f>O288/Inputs!P$7</f>
        <v>2159.4917002180355</v>
      </c>
      <c r="P287" s="5">
        <f>P288/Inputs!Q$7</f>
        <v>1775.2605104729098</v>
      </c>
      <c r="Q287" s="5">
        <f>Q288/Inputs!R$7</f>
        <v>1392.4331602700204</v>
      </c>
      <c r="R287" s="5">
        <f>R288/Inputs!S$7</f>
        <v>1398.1602421466523</v>
      </c>
      <c r="S287" s="5">
        <f>S288/Inputs!T$7</f>
        <v>1555.4515500930399</v>
      </c>
      <c r="T287" s="5">
        <f>T288/Inputs!U$7</f>
        <v>2050.4823738253035</v>
      </c>
      <c r="U287" s="5">
        <f>U288/Inputs!V$7</f>
        <v>2637.470121830409</v>
      </c>
      <c r="V287" s="5">
        <f>V288/Inputs!W$7</f>
        <v>3015.0514684718109</v>
      </c>
      <c r="W287" s="5">
        <f>W288/Inputs!X$7</f>
        <v>1164.6172825284677</v>
      </c>
      <c r="Z287" s="23"/>
    </row>
    <row r="288" spans="1:26" outlineLevel="1" x14ac:dyDescent="0.25">
      <c r="B288" s="10" t="s">
        <v>12</v>
      </c>
      <c r="C288" s="5">
        <f>C$290*CAN!C292</f>
        <v>142.73580055690215</v>
      </c>
      <c r="D288" s="5">
        <f>D$290*CAN!D292</f>
        <v>135.07377141128458</v>
      </c>
      <c r="E288" s="5">
        <f>E$290*CAN!E292</f>
        <v>106.83446289613427</v>
      </c>
      <c r="F288" s="5">
        <f>F$290*CAN!F292</f>
        <v>107.87249007600043</v>
      </c>
      <c r="G288" s="5">
        <f>G$290*CAN!G292</f>
        <v>111.66472158577572</v>
      </c>
      <c r="H288" s="5">
        <f>H$290*CAN!H292</f>
        <v>124.8693479455229</v>
      </c>
      <c r="I288" s="5">
        <f>I$290*CAN!I292</f>
        <v>139.86002909544237</v>
      </c>
      <c r="J288" s="5">
        <f>J$290*CAN!J292</f>
        <v>170.420738398189</v>
      </c>
      <c r="K288" s="5">
        <f>K$290*CAN!K292</f>
        <v>188.67225108886819</v>
      </c>
      <c r="L288" s="5">
        <f>L$290*CAN!L292</f>
        <v>183.95774046806051</v>
      </c>
      <c r="M288" s="5">
        <f>M$290*CAN!M292</f>
        <v>217.48014860546954</v>
      </c>
      <c r="N288" s="5">
        <f>N$290*CAN!N292</f>
        <v>228.22165573507712</v>
      </c>
      <c r="O288" s="5">
        <f>O$290*CAN!O292</f>
        <v>215.94917002180358</v>
      </c>
      <c r="P288" s="5">
        <f>P$290*CAN!P292</f>
        <v>177.52605104729099</v>
      </c>
      <c r="Q288" s="5">
        <f>Q$290*CAN!Q292</f>
        <v>139.24331602700204</v>
      </c>
      <c r="R288" s="5">
        <f>R$290*CAN!R292</f>
        <v>139.81602421466525</v>
      </c>
      <c r="S288" s="5">
        <f>S$290*CAN!S292</f>
        <v>155.54515500930401</v>
      </c>
      <c r="T288" s="5">
        <f>T$290*CAN!T292</f>
        <v>205.04823738253037</v>
      </c>
      <c r="U288" s="5">
        <f>U$290*CAN!U292</f>
        <v>263.74701218304091</v>
      </c>
      <c r="V288" s="5">
        <f>V$290*CAN!V292</f>
        <v>301.50514684718109</v>
      </c>
      <c r="W288" s="5">
        <f>W$290*CAN!W292</f>
        <v>116.46172825284678</v>
      </c>
      <c r="Y288" s="1" t="s">
        <v>59</v>
      </c>
    </row>
    <row r="289" spans="2:26" outlineLevel="1" x14ac:dyDescent="0.25">
      <c r="B289" s="16" t="s">
        <v>13</v>
      </c>
    </row>
    <row r="290" spans="2:26" outlineLevel="1" x14ac:dyDescent="0.25">
      <c r="B290" s="10" t="s">
        <v>10</v>
      </c>
      <c r="C290" s="5">
        <f>C305/CAN!C306/1000</f>
        <v>174.40857149394029</v>
      </c>
      <c r="D290" s="5">
        <f>D305/CAN!D306/1000</f>
        <v>163.69211256369451</v>
      </c>
      <c r="E290" s="5">
        <f>E305/CAN!E306/1000</f>
        <v>130.99904262983858</v>
      </c>
      <c r="F290" s="5">
        <f>F305/CAN!F306/1000</f>
        <v>130.02677203832437</v>
      </c>
      <c r="G290" s="5">
        <f>G305/CAN!G306/1000</f>
        <v>133.70893771436886</v>
      </c>
      <c r="H290" s="5">
        <f>H305/CAN!H306/1000</f>
        <v>150.25250403559809</v>
      </c>
      <c r="I290" s="5">
        <f>I305/CAN!I306/1000</f>
        <v>166.09357563406752</v>
      </c>
      <c r="J290" s="5">
        <f>J305/CAN!J306/1000</f>
        <v>197.36205007156317</v>
      </c>
      <c r="K290" s="5">
        <f>K305/CAN!K306/1000</f>
        <v>215.01487887357865</v>
      </c>
      <c r="L290" s="5">
        <f>L305/CAN!L306/1000</f>
        <v>208.37051178325981</v>
      </c>
      <c r="M290" s="5">
        <f>M305/CAN!M306/1000</f>
        <v>250.75526135147351</v>
      </c>
      <c r="N290" s="5">
        <f>N305/CAN!N306/1000</f>
        <v>262.5363884626446</v>
      </c>
      <c r="O290" s="5">
        <f>O305/CAN!O306/1000</f>
        <v>247.54544149391214</v>
      </c>
      <c r="P290" s="5">
        <f>P305/CAN!P306/1000</f>
        <v>203.40529830232401</v>
      </c>
      <c r="Q290" s="5">
        <f>Q305/CAN!Q306/1000</f>
        <v>159.09004997843198</v>
      </c>
      <c r="R290" s="5">
        <f>R305/CAN!R306/1000</f>
        <v>157.99393582996811</v>
      </c>
      <c r="S290" s="5">
        <f>S305/CAN!S306/1000</f>
        <v>176.1081643671962</v>
      </c>
      <c r="T290" s="5">
        <f>T305/CAN!T306/1000</f>
        <v>235.14686160826116</v>
      </c>
      <c r="U290" s="5">
        <f>U305/CAN!U306/1000</f>
        <v>302.49511189926778</v>
      </c>
      <c r="V290" s="5">
        <f>V305/CAN!V306/1000</f>
        <v>343.61172553542525</v>
      </c>
      <c r="W290" s="5">
        <f>W305/CAN!W306/1000</f>
        <v>162.74327388325318</v>
      </c>
    </row>
    <row r="291" spans="2:26" outlineLevel="1" x14ac:dyDescent="0.25">
      <c r="B291" s="18" t="s">
        <v>14</v>
      </c>
      <c r="C291" s="13">
        <f t="shared" ref="C291:W291" si="112">IFERROR(C285/C290,0)</f>
        <v>0.1816009996856065</v>
      </c>
      <c r="D291" s="13">
        <f t="shared" si="112"/>
        <v>0.17483030003216665</v>
      </c>
      <c r="E291" s="13">
        <f t="shared" si="112"/>
        <v>0.18446378880787465</v>
      </c>
      <c r="F291" s="13">
        <f t="shared" si="112"/>
        <v>0.17038246520335174</v>
      </c>
      <c r="G291" s="13">
        <f t="shared" si="112"/>
        <v>0.16486718468801506</v>
      </c>
      <c r="H291" s="13">
        <f t="shared" si="112"/>
        <v>0.16893665934553326</v>
      </c>
      <c r="I291" s="13">
        <f t="shared" si="112"/>
        <v>0.15794437827277621</v>
      </c>
      <c r="J291" s="13">
        <f t="shared" si="112"/>
        <v>0.13650705220991227</v>
      </c>
      <c r="K291" s="13">
        <f t="shared" si="112"/>
        <v>0.12251537159993024</v>
      </c>
      <c r="L291" s="13">
        <f t="shared" si="112"/>
        <v>0.11716039427206801</v>
      </c>
      <c r="M291" s="13">
        <f t="shared" si="112"/>
        <v>0.13269955958915486</v>
      </c>
      <c r="N291" s="13">
        <f t="shared" si="112"/>
        <v>0.13070467270654179</v>
      </c>
      <c r="O291" s="13">
        <f t="shared" si="112"/>
        <v>0.12763826827683927</v>
      </c>
      <c r="P291" s="13">
        <f t="shared" si="112"/>
        <v>0.12722995650078067</v>
      </c>
      <c r="Q291" s="13">
        <f t="shared" si="112"/>
        <v>0.12475157279867957</v>
      </c>
      <c r="R291" s="13">
        <f t="shared" si="112"/>
        <v>0.11505448940056659</v>
      </c>
      <c r="S291" s="13">
        <f t="shared" si="112"/>
        <v>0.11676352105412367</v>
      </c>
      <c r="T291" s="13">
        <f t="shared" si="112"/>
        <v>0.12799925978120463</v>
      </c>
      <c r="U291" s="13">
        <f t="shared" si="112"/>
        <v>0.12809496151174229</v>
      </c>
      <c r="V291" s="13">
        <f t="shared" si="112"/>
        <v>0.12254115782176105</v>
      </c>
      <c r="W291" s="13">
        <f t="shared" si="112"/>
        <v>0.28438376914800978</v>
      </c>
    </row>
    <row r="292" spans="2:26" outlineLevel="1" x14ac:dyDescent="0.25">
      <c r="B292" s="18" t="s">
        <v>15</v>
      </c>
      <c r="C292" s="13">
        <f t="shared" ref="C292:W292" si="113">IFERROR(C288/C290,0)</f>
        <v>0.8183990003143935</v>
      </c>
      <c r="D292" s="13">
        <f t="shared" si="113"/>
        <v>0.82516969996783318</v>
      </c>
      <c r="E292" s="13">
        <f t="shared" si="113"/>
        <v>0.81553621119212538</v>
      </c>
      <c r="F292" s="13">
        <f t="shared" si="113"/>
        <v>0.82961753479664835</v>
      </c>
      <c r="G292" s="13">
        <f t="shared" si="113"/>
        <v>0.83513281531198502</v>
      </c>
      <c r="H292" s="13">
        <f t="shared" si="113"/>
        <v>0.83106334065446674</v>
      </c>
      <c r="I292" s="13">
        <f t="shared" si="113"/>
        <v>0.8420556217272237</v>
      </c>
      <c r="J292" s="13">
        <f t="shared" si="113"/>
        <v>0.86349294779008778</v>
      </c>
      <c r="K292" s="13">
        <f t="shared" si="113"/>
        <v>0.8774846284000698</v>
      </c>
      <c r="L292" s="13">
        <f t="shared" si="113"/>
        <v>0.88283960572793196</v>
      </c>
      <c r="M292" s="13">
        <f t="shared" si="113"/>
        <v>0.86730044041084509</v>
      </c>
      <c r="N292" s="13">
        <f t="shared" si="113"/>
        <v>0.86929532729345826</v>
      </c>
      <c r="O292" s="13">
        <f t="shared" si="113"/>
        <v>0.87236173172316078</v>
      </c>
      <c r="P292" s="13">
        <f t="shared" si="113"/>
        <v>0.87277004349921927</v>
      </c>
      <c r="Q292" s="13">
        <f t="shared" si="113"/>
        <v>0.87524842720132034</v>
      </c>
      <c r="R292" s="13">
        <f t="shared" si="113"/>
        <v>0.88494551059943338</v>
      </c>
      <c r="S292" s="13">
        <f t="shared" si="113"/>
        <v>0.88323647894587631</v>
      </c>
      <c r="T292" s="13">
        <f t="shared" si="113"/>
        <v>0.87200074021879537</v>
      </c>
      <c r="U292" s="13">
        <f t="shared" si="113"/>
        <v>0.87190503848825773</v>
      </c>
      <c r="V292" s="13">
        <f t="shared" si="113"/>
        <v>0.877458842178239</v>
      </c>
      <c r="W292" s="13">
        <f t="shared" si="113"/>
        <v>0.71561623085199022</v>
      </c>
    </row>
    <row r="293" spans="2:26" outlineLevel="1" x14ac:dyDescent="0.25"/>
    <row r="294" spans="2:26" outlineLevel="1" x14ac:dyDescent="0.25">
      <c r="B294" s="9" t="s">
        <v>19</v>
      </c>
      <c r="C294" s="14"/>
      <c r="S294" s="20"/>
      <c r="T294" s="20"/>
      <c r="U294" s="20"/>
      <c r="V294" s="20"/>
      <c r="W294" s="20"/>
    </row>
    <row r="295" spans="2:26" outlineLevel="1" x14ac:dyDescent="0.25">
      <c r="B295" s="4" t="s">
        <v>23</v>
      </c>
      <c r="C295" s="25">
        <f>'[5]Table 15'!C$15*INDEX(Inputs!$D$60:$T$60,MATCH($A$1,Inputs!$D$57:$T$57,0))*1000</f>
        <v>155.268</v>
      </c>
      <c r="D295" s="25">
        <f>'[5]Table 15'!D$15*INDEX(Inputs!$D$60:$T$60,MATCH($A$1,Inputs!$D$57:$T$57,0))*1000</f>
        <v>126.89999999999999</v>
      </c>
      <c r="E295" s="25">
        <f>'[5]Table 15'!E$15*INDEX(Inputs!$D$60:$T$60,MATCH($A$1,Inputs!$D$57:$T$57,0))*1000</f>
        <v>115.41359999999999</v>
      </c>
      <c r="F295" s="25">
        <f>'[5]Table 15'!F$15*INDEX(Inputs!$D$60:$T$60,MATCH($A$1,Inputs!$D$57:$T$57,0))*1000</f>
        <v>113.946</v>
      </c>
      <c r="G295" s="25">
        <f>'[5]Table 15'!G$15*INDEX(Inputs!$D$60:$T$60,MATCH($A$1,Inputs!$D$57:$T$57,0))*1000</f>
        <v>111.69</v>
      </c>
      <c r="H295" s="25">
        <f>'[5]Table 15'!H$15*INDEX(Inputs!$D$60:$T$60,MATCH($A$1,Inputs!$D$57:$T$57,0))*1000</f>
        <v>126.18899999999999</v>
      </c>
      <c r="I295" s="25">
        <f>'[5]Table 15'!I$15*INDEX(Inputs!$D$60:$T$60,MATCH($A$1,Inputs!$D$57:$T$57,0))*1000</f>
        <v>119.0976</v>
      </c>
      <c r="J295" s="25">
        <f>'[5]Table 15'!J$15*INDEX(Inputs!$D$60:$T$60,MATCH($A$1,Inputs!$D$57:$T$57,0))*1000</f>
        <v>110.40300000000001</v>
      </c>
      <c r="K295" s="25">
        <f>'[5]Table 15'!K$15*INDEX(Inputs!$D$60:$T$60,MATCH($A$1,Inputs!$D$57:$T$57,0))*1000</f>
        <v>100.008</v>
      </c>
      <c r="L295" s="25">
        <f>'[5]Table 15'!L$15*INDEX(Inputs!$D$60:$T$60,MATCH($A$1,Inputs!$D$57:$T$57,0))*1000</f>
        <v>93.853800000000007</v>
      </c>
      <c r="M295" s="25">
        <f>'[5]Table 15'!M$15*INDEX(Inputs!$D$60:$T$60,MATCH($A$1,Inputs!$D$57:$T$57,0))*1000</f>
        <v>118.60679999999998</v>
      </c>
      <c r="N295" s="25">
        <f>'[5]Table 15'!N$15*INDEX(Inputs!$D$60:$T$60,MATCH($A$1,Inputs!$D$57:$T$57,0))*1000</f>
        <v>118.34159999999999</v>
      </c>
      <c r="O295" s="25">
        <f>'[5]Table 15'!O$15*INDEX(Inputs!$D$60:$T$60,MATCH($A$1,Inputs!$D$57:$T$57,0))*1000</f>
        <v>116.7</v>
      </c>
      <c r="P295" s="25">
        <f>'[5]Table 15'!P$15*INDEX(Inputs!$D$60:$T$60,MATCH($A$1,Inputs!$D$57:$T$57,0))*1000</f>
        <v>99.374999999999986</v>
      </c>
      <c r="Q295" s="25">
        <f>'[5]Table 15'!Q$15*INDEX(Inputs!$D$60:$T$60,MATCH($A$1,Inputs!$D$57:$T$57,0))*1000</f>
        <v>71.024999999999991</v>
      </c>
      <c r="R295" s="25">
        <f>'[5]Table 15'!R$15*INDEX(Inputs!$D$60:$T$60,MATCH($A$1,Inputs!$D$57:$T$57,0))*1000</f>
        <v>58.687199999999997</v>
      </c>
      <c r="S295" s="25">
        <f>'[5]Table 15'!S$15*INDEX(Inputs!$D$60:$T$60,MATCH($A$1,Inputs!$D$57:$T$57,0))*1000</f>
        <v>63.397199999999998</v>
      </c>
      <c r="T295" s="25">
        <f>'[5]Table 15'!T$15*INDEX(Inputs!$D$60:$T$60,MATCH($A$1,Inputs!$D$57:$T$57,0))*1000</f>
        <v>90.690000000000012</v>
      </c>
      <c r="U295" s="25">
        <f>'[5]Table 15'!U$15*INDEX(Inputs!$D$60:$T$60,MATCH($A$1,Inputs!$D$57:$T$57,0))*1000</f>
        <v>123.63000000000001</v>
      </c>
      <c r="V295" s="25">
        <f>'[5]Table 15'!V$15*INDEX(Inputs!$D$60:$T$60,MATCH($A$1,Inputs!$D$57:$T$57,0))*1000</f>
        <v>134.69759999999999</v>
      </c>
      <c r="W295" s="25">
        <f>'[5]Table 15'!W$15*INDEX(Inputs!$D$60:$T$60,MATCH($A$1,Inputs!$D$57:$T$57,0))*1000</f>
        <v>237.83760000000001</v>
      </c>
      <c r="Z295" s="23" t="s">
        <v>32</v>
      </c>
    </row>
    <row r="296" spans="2:26" outlineLevel="1" x14ac:dyDescent="0.25">
      <c r="B296" s="4" t="s">
        <v>24</v>
      </c>
      <c r="C296" s="25">
        <f>'[5]Table 15'!C$14*INDEX(Inputs!$D$60:$T$60,MATCH($A$1,Inputs!$D$57:$T$57,0))*1000</f>
        <v>2.1888000000000001</v>
      </c>
      <c r="D296" s="25">
        <f>'[5]Table 15'!D$14*INDEX(Inputs!$D$60:$T$60,MATCH($A$1,Inputs!$D$57:$T$57,0))*1000</f>
        <v>2.0951999999999997</v>
      </c>
      <c r="E296" s="25">
        <f>'[5]Table 15'!E$14*INDEX(Inputs!$D$60:$T$60,MATCH($A$1,Inputs!$D$57:$T$57,0))*1000</f>
        <v>2.0747999999999998</v>
      </c>
      <c r="F296" s="25">
        <f>'[5]Table 15'!F$14*INDEX(Inputs!$D$60:$T$60,MATCH($A$1,Inputs!$D$57:$T$57,0))*1000</f>
        <v>2.1</v>
      </c>
      <c r="G296" s="25">
        <f>'[5]Table 15'!G$14*INDEX(Inputs!$D$60:$T$60,MATCH($A$1,Inputs!$D$57:$T$57,0))*1000</f>
        <v>1.6319999999999999</v>
      </c>
      <c r="H296" s="25">
        <f>'[5]Table 15'!H$14*INDEX(Inputs!$D$60:$T$60,MATCH($A$1,Inputs!$D$57:$T$57,0))*1000</f>
        <v>1.5539999999999998</v>
      </c>
      <c r="I296" s="25">
        <f>'[5]Table 15'!I$14*INDEX(Inputs!$D$60:$T$60,MATCH($A$1,Inputs!$D$57:$T$57,0))*1000</f>
        <v>2.1888000000000001</v>
      </c>
      <c r="J296" s="25">
        <f>'[5]Table 15'!J$14*INDEX(Inputs!$D$60:$T$60,MATCH($A$1,Inputs!$D$57:$T$57,0))*1000</f>
        <v>3.3696000000000002</v>
      </c>
      <c r="K296" s="25">
        <f>'[5]Table 15'!K$14*INDEX(Inputs!$D$60:$T$60,MATCH($A$1,Inputs!$D$57:$T$57,0))*1000</f>
        <v>2.7072000000000003</v>
      </c>
      <c r="L296" s="25">
        <f>'[5]Table 15'!L$14*INDEX(Inputs!$D$60:$T$60,MATCH($A$1,Inputs!$D$57:$T$57,0))*1000</f>
        <v>1.4903999999999999</v>
      </c>
      <c r="M296" s="25">
        <f>'[5]Table 15'!M$14*INDEX(Inputs!$D$60:$T$60,MATCH($A$1,Inputs!$D$57:$T$57,0))*1000</f>
        <v>1.9811999999999999</v>
      </c>
      <c r="N296" s="25">
        <f>'[5]Table 15'!N$14*INDEX(Inputs!$D$60:$T$60,MATCH($A$1,Inputs!$D$57:$T$57,0))*1000</f>
        <v>2.5115999999999996</v>
      </c>
      <c r="O296" s="25">
        <f>'[5]Table 15'!O$14*INDEX(Inputs!$D$60:$T$60,MATCH($A$1,Inputs!$D$57:$T$57,0))*1000</f>
        <v>4.3650000000000002</v>
      </c>
      <c r="P296" s="25">
        <f>'[5]Table 15'!P$14*INDEX(Inputs!$D$60:$T$60,MATCH($A$1,Inputs!$D$57:$T$57,0))*1000</f>
        <v>3.4499999999999997</v>
      </c>
      <c r="Q296" s="25">
        <f>'[5]Table 15'!Q$14*INDEX(Inputs!$D$60:$T$60,MATCH($A$1,Inputs!$D$57:$T$57,0))*1000</f>
        <v>3.5249999999999999</v>
      </c>
      <c r="R296" s="25">
        <f>'[5]Table 15'!R$14*INDEX(Inputs!$D$60:$T$60,MATCH($A$1,Inputs!$D$57:$T$57,0))*1000</f>
        <v>4.8708</v>
      </c>
      <c r="S296" s="25">
        <f>'[5]Table 15'!S$14*INDEX(Inputs!$D$60:$T$60,MATCH($A$1,Inputs!$D$57:$T$57,0))*1000</f>
        <v>5.4647999999999994</v>
      </c>
      <c r="T296" s="25">
        <f>'[5]Table 15'!T$14*INDEX(Inputs!$D$60:$T$60,MATCH($A$1,Inputs!$D$57:$T$57,0))*1000</f>
        <v>7.6499999999999986</v>
      </c>
      <c r="U296" s="25">
        <f>'[5]Table 15'!U$14*INDEX(Inputs!$D$60:$T$60,MATCH($A$1,Inputs!$D$57:$T$57,0))*1000</f>
        <v>7.6800000000000006</v>
      </c>
      <c r="V296" s="25">
        <f>'[5]Table 15'!V$14*INDEX(Inputs!$D$60:$T$60,MATCH($A$1,Inputs!$D$57:$T$57,0))*1000</f>
        <v>6.7967999999999993</v>
      </c>
      <c r="W296" s="25">
        <f>'[5]Table 15'!W$14*INDEX(Inputs!$D$60:$T$60,MATCH($A$1,Inputs!$D$57:$T$57,0))*1000</f>
        <v>15.6816</v>
      </c>
      <c r="Z296" s="23" t="s">
        <v>32</v>
      </c>
    </row>
    <row r="297" spans="2:26" outlineLevel="1" x14ac:dyDescent="0.25">
      <c r="B297" s="4" t="s">
        <v>21</v>
      </c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</row>
    <row r="298" spans="2:26" outlineLevel="1" x14ac:dyDescent="0.25">
      <c r="B298" s="4" t="s">
        <v>26</v>
      </c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</row>
    <row r="299" spans="2:26" outlineLevel="1" x14ac:dyDescent="0.25">
      <c r="B299" s="4" t="s">
        <v>25</v>
      </c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</row>
    <row r="300" spans="2:26" outlineLevel="1" x14ac:dyDescent="0.25">
      <c r="B300" s="4" t="s">
        <v>0</v>
      </c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</row>
    <row r="301" spans="2:26" outlineLevel="1" x14ac:dyDescent="0.25">
      <c r="B301" s="4" t="s">
        <v>27</v>
      </c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</row>
    <row r="302" spans="2:26" outlineLevel="1" x14ac:dyDescent="0.25">
      <c r="B302" s="4" t="s">
        <v>28</v>
      </c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</row>
    <row r="303" spans="2:26" outlineLevel="1" x14ac:dyDescent="0.25">
      <c r="B303" s="4" t="s">
        <v>22</v>
      </c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</row>
    <row r="304" spans="2:26" outlineLevel="1" x14ac:dyDescent="0.25">
      <c r="B304" s="4" t="s">
        <v>29</v>
      </c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</row>
    <row r="305" spans="1:23" outlineLevel="1" x14ac:dyDescent="0.25">
      <c r="B305" s="16" t="s">
        <v>13</v>
      </c>
      <c r="C305" s="21">
        <f t="shared" ref="C305:W305" si="114">SUM(C295:C304)</f>
        <v>157.45679999999999</v>
      </c>
      <c r="D305" s="21">
        <f t="shared" si="114"/>
        <v>128.99519999999998</v>
      </c>
      <c r="E305" s="21">
        <f t="shared" si="114"/>
        <v>117.48839999999998</v>
      </c>
      <c r="F305" s="21">
        <f t="shared" si="114"/>
        <v>116.04599999999999</v>
      </c>
      <c r="G305" s="21">
        <f t="shared" si="114"/>
        <v>113.322</v>
      </c>
      <c r="H305" s="21">
        <f t="shared" si="114"/>
        <v>127.74299999999999</v>
      </c>
      <c r="I305" s="21">
        <f t="shared" si="114"/>
        <v>121.2864</v>
      </c>
      <c r="J305" s="21">
        <f t="shared" si="114"/>
        <v>113.77260000000001</v>
      </c>
      <c r="K305" s="21">
        <f t="shared" si="114"/>
        <v>102.7152</v>
      </c>
      <c r="L305" s="21">
        <f t="shared" si="114"/>
        <v>95.344200000000001</v>
      </c>
      <c r="M305" s="21">
        <f t="shared" si="114"/>
        <v>120.58799999999998</v>
      </c>
      <c r="N305" s="21">
        <f t="shared" si="114"/>
        <v>120.85319999999999</v>
      </c>
      <c r="O305" s="21">
        <f t="shared" si="114"/>
        <v>121.065</v>
      </c>
      <c r="P305" s="21">
        <f t="shared" si="114"/>
        <v>102.82499999999999</v>
      </c>
      <c r="Q305" s="21">
        <f t="shared" si="114"/>
        <v>74.55</v>
      </c>
      <c r="R305" s="21">
        <f t="shared" si="114"/>
        <v>63.558</v>
      </c>
      <c r="S305" s="21">
        <f t="shared" si="114"/>
        <v>68.861999999999995</v>
      </c>
      <c r="T305" s="21">
        <f t="shared" si="114"/>
        <v>98.34</v>
      </c>
      <c r="U305" s="21">
        <f t="shared" si="114"/>
        <v>131.31</v>
      </c>
      <c r="V305" s="21">
        <f t="shared" si="114"/>
        <v>141.49439999999998</v>
      </c>
      <c r="W305" s="21">
        <f t="shared" si="114"/>
        <v>253.51920000000001</v>
      </c>
    </row>
    <row r="306" spans="1:23" outlineLevel="1" x14ac:dyDescent="0.25">
      <c r="A306" s="3" t="s">
        <v>8</v>
      </c>
      <c r="B306" s="29" t="s">
        <v>46</v>
      </c>
      <c r="C306" s="28">
        <f>IFERROR(C305/C285/1000,0)</f>
        <v>4.9713616883412639E-3</v>
      </c>
      <c r="D306" s="28">
        <f t="shared" ref="D306:W306" si="115">IFERROR(D305/D285/1000,0)</f>
        <v>4.5074310671265961E-3</v>
      </c>
      <c r="E306" s="28">
        <f t="shared" si="115"/>
        <v>4.8620088284063688E-3</v>
      </c>
      <c r="F306" s="28">
        <f t="shared" si="115"/>
        <v>5.2380844568716027E-3</v>
      </c>
      <c r="G306" s="28">
        <f t="shared" si="115"/>
        <v>5.1406681616141519E-3</v>
      </c>
      <c r="H306" s="28">
        <f t="shared" si="115"/>
        <v>5.0325893102768039E-3</v>
      </c>
      <c r="I306" s="28">
        <f t="shared" si="115"/>
        <v>4.6233321835239928E-3</v>
      </c>
      <c r="J306" s="28">
        <f t="shared" si="115"/>
        <v>4.2229792438962886E-3</v>
      </c>
      <c r="K306" s="28">
        <f t="shared" si="115"/>
        <v>3.8992009771939649E-3</v>
      </c>
      <c r="L306" s="28">
        <f t="shared" si="115"/>
        <v>3.9055049821664048E-3</v>
      </c>
      <c r="M306" s="28">
        <f t="shared" si="115"/>
        <v>3.62396968931327E-3</v>
      </c>
      <c r="N306" s="28">
        <f t="shared" si="115"/>
        <v>3.5219041616754306E-3</v>
      </c>
      <c r="O306" s="28">
        <f t="shared" si="115"/>
        <v>3.8316229845939075E-3</v>
      </c>
      <c r="P306" s="28">
        <f t="shared" si="115"/>
        <v>3.9732608520907636E-3</v>
      </c>
      <c r="Q306" s="28">
        <f t="shared" si="115"/>
        <v>3.7562855521942832E-3</v>
      </c>
      <c r="R306" s="28">
        <f t="shared" si="115"/>
        <v>3.4964412494169262E-3</v>
      </c>
      <c r="S306" s="28">
        <f t="shared" si="115"/>
        <v>3.348828899577893E-3</v>
      </c>
      <c r="T306" s="28">
        <f t="shared" si="115"/>
        <v>3.2672589704592155E-3</v>
      </c>
      <c r="U306" s="28">
        <f t="shared" si="115"/>
        <v>3.3888113471796958E-3</v>
      </c>
      <c r="V306" s="28">
        <f t="shared" si="115"/>
        <v>3.3603870085864773E-3</v>
      </c>
      <c r="W306" s="28">
        <f t="shared" si="115"/>
        <v>5.4777600131280203E-3</v>
      </c>
    </row>
    <row r="307" spans="1:23" outlineLevel="1" x14ac:dyDescent="0.25"/>
    <row r="308" spans="1:23" outlineLevel="1" x14ac:dyDescent="0.25">
      <c r="B308" s="4" t="s">
        <v>23</v>
      </c>
      <c r="C308" s="12">
        <f t="shared" ref="C308:W308" si="116">IFERROR(C295/C305,0)</f>
        <v>0.9860990443092964</v>
      </c>
      <c r="D308" s="12">
        <f t="shared" si="116"/>
        <v>0.98375753516409914</v>
      </c>
      <c r="E308" s="12">
        <f t="shared" si="116"/>
        <v>0.98234038424218906</v>
      </c>
      <c r="F308" s="12">
        <f t="shared" si="116"/>
        <v>0.9819037278320667</v>
      </c>
      <c r="G308" s="12">
        <f t="shared" si="116"/>
        <v>0.98559855985598555</v>
      </c>
      <c r="H308" s="12">
        <f t="shared" si="116"/>
        <v>0.98783494986026632</v>
      </c>
      <c r="I308" s="12">
        <f t="shared" si="116"/>
        <v>0.98195345892037356</v>
      </c>
      <c r="J308" s="12">
        <f t="shared" si="116"/>
        <v>0.97038302719635483</v>
      </c>
      <c r="K308" s="12">
        <f t="shared" si="116"/>
        <v>0.97364362820692552</v>
      </c>
      <c r="L308" s="12">
        <f t="shared" si="116"/>
        <v>0.98436821537125496</v>
      </c>
      <c r="M308" s="12">
        <f t="shared" si="116"/>
        <v>0.98357050452781369</v>
      </c>
      <c r="N308" s="12">
        <f t="shared" si="116"/>
        <v>0.97921776171421193</v>
      </c>
      <c r="O308" s="12">
        <f t="shared" si="116"/>
        <v>0.96394498822946351</v>
      </c>
      <c r="P308" s="12">
        <f t="shared" si="116"/>
        <v>0.96644784828592267</v>
      </c>
      <c r="Q308" s="12">
        <f t="shared" si="116"/>
        <v>0.95271629778672029</v>
      </c>
      <c r="R308" s="12">
        <f t="shared" si="116"/>
        <v>0.92336448598130838</v>
      </c>
      <c r="S308" s="12">
        <f t="shared" si="116"/>
        <v>0.92064128256513034</v>
      </c>
      <c r="T308" s="12">
        <f t="shared" si="116"/>
        <v>0.92220866381940214</v>
      </c>
      <c r="U308" s="12">
        <f t="shared" si="116"/>
        <v>0.94151245145076545</v>
      </c>
      <c r="V308" s="12">
        <f t="shared" si="116"/>
        <v>0.95196417667412991</v>
      </c>
      <c r="W308" s="12">
        <f t="shared" si="116"/>
        <v>0.93814432989690721</v>
      </c>
    </row>
    <row r="309" spans="1:23" outlineLevel="1" x14ac:dyDescent="0.25">
      <c r="B309" s="4" t="s">
        <v>24</v>
      </c>
      <c r="C309" s="12">
        <f t="shared" ref="C309:W309" si="117">IFERROR(C296/C305,0)</f>
        <v>1.3900955690703737E-2</v>
      </c>
      <c r="D309" s="12">
        <f t="shared" si="117"/>
        <v>1.6242464835900871E-2</v>
      </c>
      <c r="E309" s="12">
        <f t="shared" si="117"/>
        <v>1.7659615757810984E-2</v>
      </c>
      <c r="F309" s="12">
        <f t="shared" si="117"/>
        <v>1.8096272167933407E-2</v>
      </c>
      <c r="G309" s="12">
        <f t="shared" si="117"/>
        <v>1.4401440144014401E-2</v>
      </c>
      <c r="H309" s="12">
        <f t="shared" si="117"/>
        <v>1.2165050139733683E-2</v>
      </c>
      <c r="I309" s="12">
        <f t="shared" si="117"/>
        <v>1.8046541079626405E-2</v>
      </c>
      <c r="J309" s="12">
        <f t="shared" si="117"/>
        <v>2.9616972803645163E-2</v>
      </c>
      <c r="K309" s="12">
        <f t="shared" si="117"/>
        <v>2.6356371793074446E-2</v>
      </c>
      <c r="L309" s="12">
        <f t="shared" si="117"/>
        <v>1.5631784628745114E-2</v>
      </c>
      <c r="M309" s="12">
        <f t="shared" si="117"/>
        <v>1.6429495472186289E-2</v>
      </c>
      <c r="N309" s="12">
        <f t="shared" si="117"/>
        <v>2.0782238285788047E-2</v>
      </c>
      <c r="O309" s="12">
        <f t="shared" si="117"/>
        <v>3.6055011770536494E-2</v>
      </c>
      <c r="P309" s="12">
        <f t="shared" si="117"/>
        <v>3.355215171407732E-2</v>
      </c>
      <c r="Q309" s="12">
        <f t="shared" si="117"/>
        <v>4.7283702213279676E-2</v>
      </c>
      <c r="R309" s="12">
        <f t="shared" si="117"/>
        <v>7.6635514018691592E-2</v>
      </c>
      <c r="S309" s="12">
        <f t="shared" si="117"/>
        <v>7.9358717434869733E-2</v>
      </c>
      <c r="T309" s="12">
        <f t="shared" si="117"/>
        <v>7.7791336180597914E-2</v>
      </c>
      <c r="U309" s="12">
        <f t="shared" si="117"/>
        <v>5.8487548549234637E-2</v>
      </c>
      <c r="V309" s="12">
        <f t="shared" si="117"/>
        <v>4.8035823325870142E-2</v>
      </c>
      <c r="W309" s="12">
        <f t="shared" si="117"/>
        <v>6.1855670103092779E-2</v>
      </c>
    </row>
    <row r="310" spans="1:23" outlineLevel="1" x14ac:dyDescent="0.25">
      <c r="B310" s="4" t="s">
        <v>21</v>
      </c>
      <c r="C310" s="12">
        <f t="shared" ref="C310:W310" si="118">IFERROR(C297/C305,0)</f>
        <v>0</v>
      </c>
      <c r="D310" s="12">
        <f t="shared" si="118"/>
        <v>0</v>
      </c>
      <c r="E310" s="12">
        <f t="shared" si="118"/>
        <v>0</v>
      </c>
      <c r="F310" s="12">
        <f t="shared" si="118"/>
        <v>0</v>
      </c>
      <c r="G310" s="12">
        <f t="shared" si="118"/>
        <v>0</v>
      </c>
      <c r="H310" s="12">
        <f t="shared" si="118"/>
        <v>0</v>
      </c>
      <c r="I310" s="12">
        <f t="shared" si="118"/>
        <v>0</v>
      </c>
      <c r="J310" s="12">
        <f t="shared" si="118"/>
        <v>0</v>
      </c>
      <c r="K310" s="12">
        <f t="shared" si="118"/>
        <v>0</v>
      </c>
      <c r="L310" s="12">
        <f t="shared" si="118"/>
        <v>0</v>
      </c>
      <c r="M310" s="12">
        <f t="shared" si="118"/>
        <v>0</v>
      </c>
      <c r="N310" s="12">
        <f t="shared" si="118"/>
        <v>0</v>
      </c>
      <c r="O310" s="12">
        <f t="shared" si="118"/>
        <v>0</v>
      </c>
      <c r="P310" s="12">
        <f t="shared" si="118"/>
        <v>0</v>
      </c>
      <c r="Q310" s="12">
        <f t="shared" si="118"/>
        <v>0</v>
      </c>
      <c r="R310" s="12">
        <f t="shared" si="118"/>
        <v>0</v>
      </c>
      <c r="S310" s="12">
        <f t="shared" si="118"/>
        <v>0</v>
      </c>
      <c r="T310" s="12">
        <f t="shared" si="118"/>
        <v>0</v>
      </c>
      <c r="U310" s="12">
        <f t="shared" si="118"/>
        <v>0</v>
      </c>
      <c r="V310" s="12">
        <f t="shared" si="118"/>
        <v>0</v>
      </c>
      <c r="W310" s="12">
        <f t="shared" si="118"/>
        <v>0</v>
      </c>
    </row>
    <row r="311" spans="1:23" outlineLevel="1" x14ac:dyDescent="0.25">
      <c r="B311" s="4" t="s">
        <v>26</v>
      </c>
      <c r="C311" s="12">
        <f t="shared" ref="C311:W311" si="119">IFERROR(C298/C305,0)</f>
        <v>0</v>
      </c>
      <c r="D311" s="12">
        <f t="shared" si="119"/>
        <v>0</v>
      </c>
      <c r="E311" s="12">
        <f t="shared" si="119"/>
        <v>0</v>
      </c>
      <c r="F311" s="12">
        <f t="shared" si="119"/>
        <v>0</v>
      </c>
      <c r="G311" s="12">
        <f t="shared" si="119"/>
        <v>0</v>
      </c>
      <c r="H311" s="12">
        <f t="shared" si="119"/>
        <v>0</v>
      </c>
      <c r="I311" s="12">
        <f t="shared" si="119"/>
        <v>0</v>
      </c>
      <c r="J311" s="12">
        <f t="shared" si="119"/>
        <v>0</v>
      </c>
      <c r="K311" s="12">
        <f t="shared" si="119"/>
        <v>0</v>
      </c>
      <c r="L311" s="12">
        <f t="shared" si="119"/>
        <v>0</v>
      </c>
      <c r="M311" s="12">
        <f t="shared" si="119"/>
        <v>0</v>
      </c>
      <c r="N311" s="12">
        <f t="shared" si="119"/>
        <v>0</v>
      </c>
      <c r="O311" s="12">
        <f t="shared" si="119"/>
        <v>0</v>
      </c>
      <c r="P311" s="12">
        <f t="shared" si="119"/>
        <v>0</v>
      </c>
      <c r="Q311" s="12">
        <f t="shared" si="119"/>
        <v>0</v>
      </c>
      <c r="R311" s="12">
        <f t="shared" si="119"/>
        <v>0</v>
      </c>
      <c r="S311" s="12">
        <f t="shared" si="119"/>
        <v>0</v>
      </c>
      <c r="T311" s="12">
        <f t="shared" si="119"/>
        <v>0</v>
      </c>
      <c r="U311" s="12">
        <f t="shared" si="119"/>
        <v>0</v>
      </c>
      <c r="V311" s="12">
        <f t="shared" si="119"/>
        <v>0</v>
      </c>
      <c r="W311" s="12">
        <f t="shared" si="119"/>
        <v>0</v>
      </c>
    </row>
    <row r="312" spans="1:23" outlineLevel="1" x14ac:dyDescent="0.25">
      <c r="B312" s="4" t="s">
        <v>25</v>
      </c>
      <c r="C312" s="12">
        <f t="shared" ref="C312:W312" si="120">IFERROR(C299/C305,0)</f>
        <v>0</v>
      </c>
      <c r="D312" s="12">
        <f t="shared" si="120"/>
        <v>0</v>
      </c>
      <c r="E312" s="12">
        <f t="shared" si="120"/>
        <v>0</v>
      </c>
      <c r="F312" s="12">
        <f t="shared" si="120"/>
        <v>0</v>
      </c>
      <c r="G312" s="12">
        <f t="shared" si="120"/>
        <v>0</v>
      </c>
      <c r="H312" s="12">
        <f t="shared" si="120"/>
        <v>0</v>
      </c>
      <c r="I312" s="12">
        <f t="shared" si="120"/>
        <v>0</v>
      </c>
      <c r="J312" s="12">
        <f t="shared" si="120"/>
        <v>0</v>
      </c>
      <c r="K312" s="12">
        <f t="shared" si="120"/>
        <v>0</v>
      </c>
      <c r="L312" s="12">
        <f t="shared" si="120"/>
        <v>0</v>
      </c>
      <c r="M312" s="12">
        <f t="shared" si="120"/>
        <v>0</v>
      </c>
      <c r="N312" s="12">
        <f t="shared" si="120"/>
        <v>0</v>
      </c>
      <c r="O312" s="12">
        <f t="shared" si="120"/>
        <v>0</v>
      </c>
      <c r="P312" s="12">
        <f t="shared" si="120"/>
        <v>0</v>
      </c>
      <c r="Q312" s="12">
        <f t="shared" si="120"/>
        <v>0</v>
      </c>
      <c r="R312" s="12">
        <f t="shared" si="120"/>
        <v>0</v>
      </c>
      <c r="S312" s="12">
        <f t="shared" si="120"/>
        <v>0</v>
      </c>
      <c r="T312" s="12">
        <f t="shared" si="120"/>
        <v>0</v>
      </c>
      <c r="U312" s="12">
        <f t="shared" si="120"/>
        <v>0</v>
      </c>
      <c r="V312" s="12">
        <f t="shared" si="120"/>
        <v>0</v>
      </c>
      <c r="W312" s="12">
        <f t="shared" si="120"/>
        <v>0</v>
      </c>
    </row>
    <row r="313" spans="1:23" outlineLevel="1" x14ac:dyDescent="0.25">
      <c r="B313" s="4" t="s">
        <v>0</v>
      </c>
      <c r="C313" s="12">
        <f t="shared" ref="C313:W313" si="121">IFERROR(C300/C305,0)</f>
        <v>0</v>
      </c>
      <c r="D313" s="12">
        <f t="shared" si="121"/>
        <v>0</v>
      </c>
      <c r="E313" s="12">
        <f t="shared" si="121"/>
        <v>0</v>
      </c>
      <c r="F313" s="12">
        <f t="shared" si="121"/>
        <v>0</v>
      </c>
      <c r="G313" s="12">
        <f t="shared" si="121"/>
        <v>0</v>
      </c>
      <c r="H313" s="12">
        <f t="shared" si="121"/>
        <v>0</v>
      </c>
      <c r="I313" s="12">
        <f t="shared" si="121"/>
        <v>0</v>
      </c>
      <c r="J313" s="12">
        <f t="shared" si="121"/>
        <v>0</v>
      </c>
      <c r="K313" s="12">
        <f t="shared" si="121"/>
        <v>0</v>
      </c>
      <c r="L313" s="12">
        <f t="shared" si="121"/>
        <v>0</v>
      </c>
      <c r="M313" s="12">
        <f t="shared" si="121"/>
        <v>0</v>
      </c>
      <c r="N313" s="12">
        <f t="shared" si="121"/>
        <v>0</v>
      </c>
      <c r="O313" s="12">
        <f t="shared" si="121"/>
        <v>0</v>
      </c>
      <c r="P313" s="12">
        <f t="shared" si="121"/>
        <v>0</v>
      </c>
      <c r="Q313" s="12">
        <f t="shared" si="121"/>
        <v>0</v>
      </c>
      <c r="R313" s="12">
        <f t="shared" si="121"/>
        <v>0</v>
      </c>
      <c r="S313" s="12">
        <f t="shared" si="121"/>
        <v>0</v>
      </c>
      <c r="T313" s="12">
        <f t="shared" si="121"/>
        <v>0</v>
      </c>
      <c r="U313" s="12">
        <f t="shared" si="121"/>
        <v>0</v>
      </c>
      <c r="V313" s="12">
        <f t="shared" si="121"/>
        <v>0</v>
      </c>
      <c r="W313" s="12">
        <f t="shared" si="121"/>
        <v>0</v>
      </c>
    </row>
    <row r="314" spans="1:23" outlineLevel="1" x14ac:dyDescent="0.25">
      <c r="B314" s="4" t="s">
        <v>27</v>
      </c>
      <c r="C314" s="12">
        <f t="shared" ref="C314:W314" si="122">IFERROR(C301/C305,0)</f>
        <v>0</v>
      </c>
      <c r="D314" s="12">
        <f t="shared" si="122"/>
        <v>0</v>
      </c>
      <c r="E314" s="12">
        <f t="shared" si="122"/>
        <v>0</v>
      </c>
      <c r="F314" s="12">
        <f t="shared" si="122"/>
        <v>0</v>
      </c>
      <c r="G314" s="12">
        <f t="shared" si="122"/>
        <v>0</v>
      </c>
      <c r="H314" s="12">
        <f t="shared" si="122"/>
        <v>0</v>
      </c>
      <c r="I314" s="12">
        <f t="shared" si="122"/>
        <v>0</v>
      </c>
      <c r="J314" s="12">
        <f t="shared" si="122"/>
        <v>0</v>
      </c>
      <c r="K314" s="12">
        <f t="shared" si="122"/>
        <v>0</v>
      </c>
      <c r="L314" s="12">
        <f t="shared" si="122"/>
        <v>0</v>
      </c>
      <c r="M314" s="12">
        <f t="shared" si="122"/>
        <v>0</v>
      </c>
      <c r="N314" s="12">
        <f t="shared" si="122"/>
        <v>0</v>
      </c>
      <c r="O314" s="12">
        <f t="shared" si="122"/>
        <v>0</v>
      </c>
      <c r="P314" s="12">
        <f t="shared" si="122"/>
        <v>0</v>
      </c>
      <c r="Q314" s="12">
        <f t="shared" si="122"/>
        <v>0</v>
      </c>
      <c r="R314" s="12">
        <f t="shared" si="122"/>
        <v>0</v>
      </c>
      <c r="S314" s="12">
        <f t="shared" si="122"/>
        <v>0</v>
      </c>
      <c r="T314" s="12">
        <f t="shared" si="122"/>
        <v>0</v>
      </c>
      <c r="U314" s="12">
        <f t="shared" si="122"/>
        <v>0</v>
      </c>
      <c r="V314" s="12">
        <f t="shared" si="122"/>
        <v>0</v>
      </c>
      <c r="W314" s="12">
        <f t="shared" si="122"/>
        <v>0</v>
      </c>
    </row>
    <row r="315" spans="1:23" outlineLevel="1" x14ac:dyDescent="0.25">
      <c r="B315" s="4" t="s">
        <v>28</v>
      </c>
      <c r="C315" s="12">
        <f t="shared" ref="C315:W315" si="123">IFERROR(C302/C305,0)</f>
        <v>0</v>
      </c>
      <c r="D315" s="12">
        <f t="shared" si="123"/>
        <v>0</v>
      </c>
      <c r="E315" s="12">
        <f t="shared" si="123"/>
        <v>0</v>
      </c>
      <c r="F315" s="12">
        <f t="shared" si="123"/>
        <v>0</v>
      </c>
      <c r="G315" s="12">
        <f t="shared" si="123"/>
        <v>0</v>
      </c>
      <c r="H315" s="12">
        <f t="shared" si="123"/>
        <v>0</v>
      </c>
      <c r="I315" s="12">
        <f t="shared" si="123"/>
        <v>0</v>
      </c>
      <c r="J315" s="12">
        <f t="shared" si="123"/>
        <v>0</v>
      </c>
      <c r="K315" s="12">
        <f t="shared" si="123"/>
        <v>0</v>
      </c>
      <c r="L315" s="12">
        <f t="shared" si="123"/>
        <v>0</v>
      </c>
      <c r="M315" s="12">
        <f t="shared" si="123"/>
        <v>0</v>
      </c>
      <c r="N315" s="12">
        <f t="shared" si="123"/>
        <v>0</v>
      </c>
      <c r="O315" s="12">
        <f t="shared" si="123"/>
        <v>0</v>
      </c>
      <c r="P315" s="12">
        <f t="shared" si="123"/>
        <v>0</v>
      </c>
      <c r="Q315" s="12">
        <f t="shared" si="123"/>
        <v>0</v>
      </c>
      <c r="R315" s="12">
        <f t="shared" si="123"/>
        <v>0</v>
      </c>
      <c r="S315" s="12">
        <f t="shared" si="123"/>
        <v>0</v>
      </c>
      <c r="T315" s="12">
        <f t="shared" si="123"/>
        <v>0</v>
      </c>
      <c r="U315" s="12">
        <f t="shared" si="123"/>
        <v>0</v>
      </c>
      <c r="V315" s="12">
        <f t="shared" si="123"/>
        <v>0</v>
      </c>
      <c r="W315" s="12">
        <f t="shared" si="123"/>
        <v>0</v>
      </c>
    </row>
    <row r="316" spans="1:23" outlineLevel="1" x14ac:dyDescent="0.25">
      <c r="B316" s="4" t="s">
        <v>22</v>
      </c>
      <c r="C316" s="12">
        <f t="shared" ref="C316:W316" si="124">IFERROR(C303/C305,0)</f>
        <v>0</v>
      </c>
      <c r="D316" s="12">
        <f t="shared" si="124"/>
        <v>0</v>
      </c>
      <c r="E316" s="12">
        <f t="shared" si="124"/>
        <v>0</v>
      </c>
      <c r="F316" s="12">
        <f t="shared" si="124"/>
        <v>0</v>
      </c>
      <c r="G316" s="12">
        <f t="shared" si="124"/>
        <v>0</v>
      </c>
      <c r="H316" s="12">
        <f t="shared" si="124"/>
        <v>0</v>
      </c>
      <c r="I316" s="12">
        <f t="shared" si="124"/>
        <v>0</v>
      </c>
      <c r="J316" s="12">
        <f t="shared" si="124"/>
        <v>0</v>
      </c>
      <c r="K316" s="12">
        <f t="shared" si="124"/>
        <v>0</v>
      </c>
      <c r="L316" s="12">
        <f t="shared" si="124"/>
        <v>0</v>
      </c>
      <c r="M316" s="12">
        <f t="shared" si="124"/>
        <v>0</v>
      </c>
      <c r="N316" s="12">
        <f t="shared" si="124"/>
        <v>0</v>
      </c>
      <c r="O316" s="12">
        <f t="shared" si="124"/>
        <v>0</v>
      </c>
      <c r="P316" s="12">
        <f t="shared" si="124"/>
        <v>0</v>
      </c>
      <c r="Q316" s="12">
        <f t="shared" si="124"/>
        <v>0</v>
      </c>
      <c r="R316" s="12">
        <f t="shared" si="124"/>
        <v>0</v>
      </c>
      <c r="S316" s="12">
        <f t="shared" si="124"/>
        <v>0</v>
      </c>
      <c r="T316" s="12">
        <f t="shared" si="124"/>
        <v>0</v>
      </c>
      <c r="U316" s="12">
        <f t="shared" si="124"/>
        <v>0</v>
      </c>
      <c r="V316" s="12">
        <f t="shared" si="124"/>
        <v>0</v>
      </c>
      <c r="W316" s="12">
        <f t="shared" si="124"/>
        <v>0</v>
      </c>
    </row>
    <row r="317" spans="1:23" outlineLevel="1" x14ac:dyDescent="0.25">
      <c r="B317" s="4" t="s">
        <v>29</v>
      </c>
      <c r="C317" s="12">
        <f t="shared" ref="C317:W317" si="125">IFERROR(C304/C305,0)</f>
        <v>0</v>
      </c>
      <c r="D317" s="12">
        <f t="shared" si="125"/>
        <v>0</v>
      </c>
      <c r="E317" s="12">
        <f t="shared" si="125"/>
        <v>0</v>
      </c>
      <c r="F317" s="12">
        <f t="shared" si="125"/>
        <v>0</v>
      </c>
      <c r="G317" s="12">
        <f t="shared" si="125"/>
        <v>0</v>
      </c>
      <c r="H317" s="12">
        <f t="shared" si="125"/>
        <v>0</v>
      </c>
      <c r="I317" s="12">
        <f t="shared" si="125"/>
        <v>0</v>
      </c>
      <c r="J317" s="12">
        <f t="shared" si="125"/>
        <v>0</v>
      </c>
      <c r="K317" s="12">
        <f t="shared" si="125"/>
        <v>0</v>
      </c>
      <c r="L317" s="12">
        <f t="shared" si="125"/>
        <v>0</v>
      </c>
      <c r="M317" s="12">
        <f t="shared" si="125"/>
        <v>0</v>
      </c>
      <c r="N317" s="12">
        <f t="shared" si="125"/>
        <v>0</v>
      </c>
      <c r="O317" s="12">
        <f t="shared" si="125"/>
        <v>0</v>
      </c>
      <c r="P317" s="12">
        <f t="shared" si="125"/>
        <v>0</v>
      </c>
      <c r="Q317" s="12">
        <f t="shared" si="125"/>
        <v>0</v>
      </c>
      <c r="R317" s="12">
        <f t="shared" si="125"/>
        <v>0</v>
      </c>
      <c r="S317" s="12">
        <f t="shared" si="125"/>
        <v>0</v>
      </c>
      <c r="T317" s="12">
        <f t="shared" si="125"/>
        <v>0</v>
      </c>
      <c r="U317" s="12">
        <f t="shared" si="125"/>
        <v>0</v>
      </c>
      <c r="V317" s="12">
        <f t="shared" si="125"/>
        <v>0</v>
      </c>
      <c r="W317" s="12">
        <f t="shared" si="125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F2ABB-9FA2-4954-8E25-21CB4E40D7EE}">
  <sheetPr codeName="Sheet9">
    <tabColor rgb="FF0070C0"/>
    <outlinePr summaryBelow="0"/>
  </sheetPr>
  <dimension ref="A1:AB317"/>
  <sheetViews>
    <sheetView zoomScale="85" zoomScaleNormal="85" workbookViewId="0">
      <pane xSplit="2" ySplit="1" topLeftCell="C226" activePane="bottomRight" state="frozen"/>
      <selection activeCell="A268" sqref="A268:A306"/>
      <selection pane="topRight" activeCell="A268" sqref="A268:A306"/>
      <selection pane="bottomLeft" activeCell="A268" sqref="A268:A306"/>
      <selection pane="bottomRight" activeCell="R252" sqref="R252"/>
    </sheetView>
  </sheetViews>
  <sheetFormatPr defaultColWidth="9.109375" defaultRowHeight="13.2" outlineLevelRow="1" x14ac:dyDescent="0.25"/>
  <cols>
    <col min="1" max="1" width="7.6640625" style="1" bestFit="1" customWidth="1"/>
    <col min="2" max="2" width="37.33203125" style="1" bestFit="1" customWidth="1"/>
    <col min="3" max="23" width="9.6640625" style="1" customWidth="1"/>
    <col min="24" max="24" width="4.6640625" style="1" customWidth="1"/>
    <col min="25" max="25" width="39.88671875" style="1" customWidth="1"/>
    <col min="26" max="26" width="46.44140625" bestFit="1" customWidth="1"/>
    <col min="27" max="27" width="4.6640625" style="1" customWidth="1"/>
    <col min="28" max="28" width="8.6640625" style="1" customWidth="1"/>
    <col min="29" max="16384" width="9.109375" style="1"/>
  </cols>
  <sheetData>
    <row r="1" spans="1:28" ht="46.95" customHeight="1" thickBot="1" x14ac:dyDescent="0.3">
      <c r="A1" s="30" t="s">
        <v>296</v>
      </c>
      <c r="B1" s="30" t="s">
        <v>20</v>
      </c>
      <c r="C1" s="2">
        <v>2000</v>
      </c>
      <c r="D1" s="2">
        <v>2001</v>
      </c>
      <c r="E1" s="2">
        <v>2002</v>
      </c>
      <c r="F1" s="2">
        <v>2003</v>
      </c>
      <c r="G1" s="2">
        <v>2004</v>
      </c>
      <c r="H1" s="2">
        <v>2005</v>
      </c>
      <c r="I1" s="2">
        <v>2006</v>
      </c>
      <c r="J1" s="2">
        <v>2007</v>
      </c>
      <c r="K1" s="2">
        <v>2008</v>
      </c>
      <c r="L1" s="2">
        <v>2009</v>
      </c>
      <c r="M1" s="2">
        <v>2010</v>
      </c>
      <c r="N1" s="2">
        <v>2011</v>
      </c>
      <c r="O1" s="2">
        <v>2012</v>
      </c>
      <c r="P1" s="2">
        <v>2013</v>
      </c>
      <c r="Q1" s="2">
        <v>2014</v>
      </c>
      <c r="R1" s="2">
        <v>2015</v>
      </c>
      <c r="S1" s="2">
        <v>2016</v>
      </c>
      <c r="T1" s="2">
        <v>2017</v>
      </c>
      <c r="U1" s="2">
        <v>2018</v>
      </c>
      <c r="V1" s="2">
        <v>2019</v>
      </c>
      <c r="W1" s="2">
        <v>2020</v>
      </c>
      <c r="X1" s="2"/>
      <c r="Y1" s="2" t="s">
        <v>52</v>
      </c>
      <c r="Z1" s="2" t="s">
        <v>51</v>
      </c>
      <c r="AA1" s="2"/>
      <c r="AB1" s="2" t="s">
        <v>53</v>
      </c>
    </row>
    <row r="2" spans="1:28" s="32" customFormat="1" ht="13.8" thickTop="1" x14ac:dyDescent="0.25">
      <c r="A2" s="31" t="s">
        <v>8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AA2" s="31"/>
      <c r="AB2" s="31"/>
    </row>
    <row r="3" spans="1:28" outlineLevel="1" x14ac:dyDescent="0.25">
      <c r="A3" s="6"/>
      <c r="B3" s="22" t="s">
        <v>31</v>
      </c>
      <c r="C3" s="5">
        <f t="shared" ref="C3:W3" si="0">C37+C139+C247+C285</f>
        <v>175117.22912682735</v>
      </c>
      <c r="D3" s="5">
        <f t="shared" si="0"/>
        <v>167779.22029828676</v>
      </c>
      <c r="E3" s="5">
        <f t="shared" si="0"/>
        <v>168677.38568037908</v>
      </c>
      <c r="F3" s="5">
        <f t="shared" si="0"/>
        <v>165633.35776353066</v>
      </c>
      <c r="G3" s="5">
        <f t="shared" si="0"/>
        <v>180810.91945114682</v>
      </c>
      <c r="H3" s="5">
        <f t="shared" si="0"/>
        <v>190912.45559975679</v>
      </c>
      <c r="I3" s="5">
        <f t="shared" si="0"/>
        <v>179075.0468437002</v>
      </c>
      <c r="J3" s="5">
        <f t="shared" si="0"/>
        <v>174826.59996878996</v>
      </c>
      <c r="K3" s="5">
        <f t="shared" si="0"/>
        <v>165730.54252579881</v>
      </c>
      <c r="L3" s="5">
        <f t="shared" si="0"/>
        <v>143382.70362712696</v>
      </c>
      <c r="M3" s="5">
        <f t="shared" si="0"/>
        <v>167237.83618082921</v>
      </c>
      <c r="N3" s="5">
        <f t="shared" si="0"/>
        <v>167901.54068937001</v>
      </c>
      <c r="O3" s="5">
        <f t="shared" si="0"/>
        <v>170213.86222818383</v>
      </c>
      <c r="P3" s="5">
        <f t="shared" si="0"/>
        <v>184932.80322215924</v>
      </c>
      <c r="Q3" s="5">
        <f t="shared" si="0"/>
        <v>196120.49741173408</v>
      </c>
      <c r="R3" s="5">
        <f t="shared" si="0"/>
        <v>204855.33724231104</v>
      </c>
      <c r="S3" s="5">
        <f t="shared" si="0"/>
        <v>214709.91873574318</v>
      </c>
      <c r="T3" s="5">
        <f t="shared" si="0"/>
        <v>210762.2650858952</v>
      </c>
      <c r="U3" s="5">
        <f t="shared" si="0"/>
        <v>212460.55711120294</v>
      </c>
      <c r="V3" s="5">
        <f t="shared" si="0"/>
        <v>217628.70024850592</v>
      </c>
      <c r="W3" s="5">
        <f t="shared" si="0"/>
        <v>202982.96710284892</v>
      </c>
      <c r="Z3" s="23"/>
    </row>
    <row r="4" spans="1:28" outlineLevel="1" x14ac:dyDescent="0.25">
      <c r="A4" s="6"/>
      <c r="B4" s="8" t="s">
        <v>30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28" outlineLevel="1" x14ac:dyDescent="0.25">
      <c r="A5" s="6"/>
      <c r="B5" s="8" t="s">
        <v>43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</row>
    <row r="6" spans="1:28" outlineLevel="1" x14ac:dyDescent="0.25">
      <c r="A6" s="6"/>
      <c r="B6" s="8" t="s">
        <v>44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28" outlineLevel="1" x14ac:dyDescent="0.25">
      <c r="A7" s="6"/>
      <c r="B7" s="8" t="s">
        <v>45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</row>
    <row r="8" spans="1:28" outlineLevel="1" x14ac:dyDescent="0.25">
      <c r="A8" s="6"/>
      <c r="B8" s="8" t="s">
        <v>47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spans="1:28" outlineLevel="1" x14ac:dyDescent="0.25"/>
    <row r="10" spans="1:28" outlineLevel="1" x14ac:dyDescent="0.25">
      <c r="B10" s="9" t="s">
        <v>19</v>
      </c>
      <c r="C10" s="14"/>
    </row>
    <row r="11" spans="1:28" outlineLevel="1" x14ac:dyDescent="0.25">
      <c r="B11" s="4" t="s">
        <v>23</v>
      </c>
      <c r="C11" s="5">
        <f t="shared" ref="C11:W20" si="1">C45+C147+C257+C295</f>
        <v>989.59600000000012</v>
      </c>
      <c r="D11" s="5">
        <f t="shared" si="1"/>
        <v>783.08640000000003</v>
      </c>
      <c r="E11" s="5">
        <f t="shared" si="1"/>
        <v>619.3696000000001</v>
      </c>
      <c r="F11" s="5">
        <f t="shared" si="1"/>
        <v>676.1160000000001</v>
      </c>
      <c r="G11" s="5">
        <f t="shared" si="1"/>
        <v>826.18639999999994</v>
      </c>
      <c r="H11" s="5">
        <f t="shared" si="1"/>
        <v>1145.3820000000001</v>
      </c>
      <c r="I11" s="5">
        <f t="shared" si="1"/>
        <v>722.16319999999996</v>
      </c>
      <c r="J11" s="5">
        <f t="shared" si="1"/>
        <v>509.32799999999997</v>
      </c>
      <c r="K11" s="5">
        <f t="shared" si="1"/>
        <v>526.26240000000007</v>
      </c>
      <c r="L11" s="5">
        <f t="shared" si="1"/>
        <v>516.46960000000013</v>
      </c>
      <c r="M11" s="5">
        <f t="shared" si="1"/>
        <v>566.99760000000003</v>
      </c>
      <c r="N11" s="5">
        <f t="shared" si="1"/>
        <v>561.97439999999995</v>
      </c>
      <c r="O11" s="5">
        <f t="shared" si="1"/>
        <v>652.64</v>
      </c>
      <c r="P11" s="5">
        <f t="shared" si="1"/>
        <v>685</v>
      </c>
      <c r="Q11" s="5">
        <f t="shared" si="1"/>
        <v>670.90000000000009</v>
      </c>
      <c r="R11" s="5">
        <f t="shared" si="1"/>
        <v>630.74000000000012</v>
      </c>
      <c r="S11" s="5">
        <f t="shared" si="1"/>
        <v>700.51560000000018</v>
      </c>
      <c r="T11" s="5">
        <f t="shared" si="1"/>
        <v>916.35000000000014</v>
      </c>
      <c r="U11" s="5">
        <f t="shared" si="1"/>
        <v>990.24</v>
      </c>
      <c r="V11" s="5">
        <f t="shared" si="1"/>
        <v>900.56640000000004</v>
      </c>
      <c r="W11" s="5">
        <f t="shared" si="1"/>
        <v>1165.7976000000001</v>
      </c>
    </row>
    <row r="12" spans="1:28" outlineLevel="1" x14ac:dyDescent="0.25">
      <c r="B12" s="4" t="s">
        <v>24</v>
      </c>
      <c r="C12" s="5">
        <f t="shared" si="1"/>
        <v>1.4136000000000002</v>
      </c>
      <c r="D12" s="5">
        <f t="shared" si="1"/>
        <v>1.8432000000000002</v>
      </c>
      <c r="E12" s="5">
        <f t="shared" si="1"/>
        <v>1.9911999999999999</v>
      </c>
      <c r="F12" s="5">
        <f t="shared" si="1"/>
        <v>2.1420000000000003</v>
      </c>
      <c r="G12" s="5">
        <f t="shared" si="1"/>
        <v>1.7680000000000002</v>
      </c>
      <c r="H12" s="5">
        <f t="shared" si="1"/>
        <v>3.1360000000000001</v>
      </c>
      <c r="I12" s="5">
        <f t="shared" si="1"/>
        <v>2.6112000000000002</v>
      </c>
      <c r="J12" s="5">
        <f t="shared" si="1"/>
        <v>2.0411999999999999</v>
      </c>
      <c r="K12" s="5">
        <f t="shared" si="1"/>
        <v>1.5456000000000001</v>
      </c>
      <c r="L12" s="5">
        <f t="shared" si="1"/>
        <v>1.5732000000000002</v>
      </c>
      <c r="M12" s="5">
        <f t="shared" si="1"/>
        <v>0.75919999999999999</v>
      </c>
      <c r="N12" s="5">
        <f t="shared" si="1"/>
        <v>1.1440000000000001</v>
      </c>
      <c r="O12" s="5">
        <f t="shared" si="1"/>
        <v>0.76</v>
      </c>
      <c r="P12" s="5">
        <f t="shared" si="1"/>
        <v>0.57000000000000006</v>
      </c>
      <c r="Q12" s="5">
        <f t="shared" si="1"/>
        <v>1.85</v>
      </c>
      <c r="R12" s="5">
        <f t="shared" si="1"/>
        <v>2.4287999999999998</v>
      </c>
      <c r="S12" s="5">
        <f t="shared" si="1"/>
        <v>2.7508000000000004</v>
      </c>
      <c r="T12" s="5">
        <f t="shared" si="1"/>
        <v>2.6300000000000003</v>
      </c>
      <c r="U12" s="5">
        <f t="shared" si="1"/>
        <v>1.8</v>
      </c>
      <c r="V12" s="5">
        <f t="shared" si="1"/>
        <v>3.2448000000000001</v>
      </c>
      <c r="W12" s="5">
        <f t="shared" si="1"/>
        <v>5.8080000000000007</v>
      </c>
    </row>
    <row r="13" spans="1:28" outlineLevel="1" x14ac:dyDescent="0.25">
      <c r="B13" s="4" t="s">
        <v>21</v>
      </c>
      <c r="C13" s="5">
        <f t="shared" si="1"/>
        <v>187393.33499999999</v>
      </c>
      <c r="D13" s="5">
        <f t="shared" si="1"/>
        <v>178678.28500000003</v>
      </c>
      <c r="E13" s="5">
        <f t="shared" si="1"/>
        <v>175715.69899999999</v>
      </c>
      <c r="F13" s="5">
        <f t="shared" si="1"/>
        <v>185139.45300000001</v>
      </c>
      <c r="G13" s="5">
        <f t="shared" si="1"/>
        <v>191322.06400000001</v>
      </c>
      <c r="H13" s="5">
        <f t="shared" si="1"/>
        <v>207084.33099999998</v>
      </c>
      <c r="I13" s="5">
        <f t="shared" si="1"/>
        <v>195508.28600000002</v>
      </c>
      <c r="J13" s="5">
        <f t="shared" si="1"/>
        <v>198299.114</v>
      </c>
      <c r="K13" s="5">
        <f t="shared" si="1"/>
        <v>196835.41899999997</v>
      </c>
      <c r="L13" s="5">
        <f t="shared" si="1"/>
        <v>192073.788</v>
      </c>
      <c r="M13" s="5">
        <f t="shared" si="1"/>
        <v>204070.24300000002</v>
      </c>
      <c r="N13" s="5">
        <f t="shared" si="1"/>
        <v>215753.70199999999</v>
      </c>
      <c r="O13" s="5">
        <f t="shared" si="1"/>
        <v>213757.71400000001</v>
      </c>
      <c r="P13" s="5">
        <f t="shared" si="1"/>
        <v>211614.30399999997</v>
      </c>
      <c r="Q13" s="5">
        <f t="shared" si="1"/>
        <v>204790.04</v>
      </c>
      <c r="R13" s="5">
        <f t="shared" si="1"/>
        <v>193967.48699999996</v>
      </c>
      <c r="S13" s="5">
        <f t="shared" si="1"/>
        <v>179013.96400000001</v>
      </c>
      <c r="T13" s="5">
        <f t="shared" si="1"/>
        <v>189596.11000000002</v>
      </c>
      <c r="U13" s="5">
        <f t="shared" si="1"/>
        <v>204505.30100000001</v>
      </c>
      <c r="V13" s="5">
        <f t="shared" si="1"/>
        <v>201649.66600000003</v>
      </c>
      <c r="W13" s="5">
        <f t="shared" si="1"/>
        <v>183917.13200000001</v>
      </c>
    </row>
    <row r="14" spans="1:28" outlineLevel="1" x14ac:dyDescent="0.25">
      <c r="B14" s="4" t="s">
        <v>26</v>
      </c>
      <c r="C14" s="5">
        <f t="shared" si="1"/>
        <v>0</v>
      </c>
      <c r="D14" s="5">
        <f t="shared" si="1"/>
        <v>0</v>
      </c>
      <c r="E14" s="5">
        <f t="shared" si="1"/>
        <v>0</v>
      </c>
      <c r="F14" s="5">
        <f t="shared" si="1"/>
        <v>0</v>
      </c>
      <c r="G14" s="5">
        <f t="shared" si="1"/>
        <v>0</v>
      </c>
      <c r="H14" s="5">
        <f t="shared" si="1"/>
        <v>0</v>
      </c>
      <c r="I14" s="5">
        <f t="shared" si="1"/>
        <v>0</v>
      </c>
      <c r="J14" s="5">
        <f t="shared" si="1"/>
        <v>0</v>
      </c>
      <c r="K14" s="5">
        <f t="shared" si="1"/>
        <v>0</v>
      </c>
      <c r="L14" s="5">
        <f t="shared" si="1"/>
        <v>0</v>
      </c>
      <c r="M14" s="5">
        <f t="shared" si="1"/>
        <v>0</v>
      </c>
      <c r="N14" s="5">
        <f t="shared" si="1"/>
        <v>0</v>
      </c>
      <c r="O14" s="5">
        <f t="shared" si="1"/>
        <v>0</v>
      </c>
      <c r="P14" s="5">
        <f t="shared" si="1"/>
        <v>0</v>
      </c>
      <c r="Q14" s="5">
        <f t="shared" si="1"/>
        <v>0</v>
      </c>
      <c r="R14" s="5">
        <f t="shared" si="1"/>
        <v>0</v>
      </c>
      <c r="S14" s="5">
        <f t="shared" si="1"/>
        <v>0</v>
      </c>
      <c r="T14" s="5">
        <f t="shared" si="1"/>
        <v>0</v>
      </c>
      <c r="U14" s="5">
        <f t="shared" si="1"/>
        <v>0</v>
      </c>
      <c r="V14" s="5">
        <f t="shared" si="1"/>
        <v>0</v>
      </c>
      <c r="W14" s="5">
        <f t="shared" si="1"/>
        <v>0</v>
      </c>
    </row>
    <row r="15" spans="1:28" outlineLevel="1" x14ac:dyDescent="0.25">
      <c r="B15" s="4" t="s">
        <v>25</v>
      </c>
      <c r="C15" s="5">
        <f t="shared" si="1"/>
        <v>78235.12</v>
      </c>
      <c r="D15" s="5">
        <f t="shared" si="1"/>
        <v>80263.55799999999</v>
      </c>
      <c r="E15" s="5">
        <f t="shared" si="1"/>
        <v>80651.237999999998</v>
      </c>
      <c r="F15" s="5">
        <f t="shared" si="1"/>
        <v>87269.796999999991</v>
      </c>
      <c r="G15" s="5">
        <f t="shared" si="1"/>
        <v>86368.17300000001</v>
      </c>
      <c r="H15" s="5">
        <f t="shared" si="1"/>
        <v>82478.613000000012</v>
      </c>
      <c r="I15" s="5">
        <f t="shared" si="1"/>
        <v>84683.733999999997</v>
      </c>
      <c r="J15" s="5">
        <f t="shared" si="1"/>
        <v>85812.978999999992</v>
      </c>
      <c r="K15" s="5">
        <f t="shared" si="1"/>
        <v>85444.722999999998</v>
      </c>
      <c r="L15" s="5">
        <f t="shared" si="1"/>
        <v>90280.744999999995</v>
      </c>
      <c r="M15" s="5">
        <f t="shared" si="1"/>
        <v>93084.054000000004</v>
      </c>
      <c r="N15" s="5">
        <f t="shared" si="1"/>
        <v>91282.116000000009</v>
      </c>
      <c r="O15" s="5">
        <f t="shared" si="1"/>
        <v>83879.168999999994</v>
      </c>
      <c r="P15" s="5">
        <f t="shared" si="1"/>
        <v>90216.733999999997</v>
      </c>
      <c r="Q15" s="5">
        <f t="shared" si="1"/>
        <v>89790.467000000004</v>
      </c>
      <c r="R15" s="5">
        <f t="shared" si="1"/>
        <v>98107.652000000002</v>
      </c>
      <c r="S15" s="5">
        <f t="shared" si="1"/>
        <v>102548.106</v>
      </c>
      <c r="T15" s="5">
        <f t="shared" si="1"/>
        <v>103616.435</v>
      </c>
      <c r="U15" s="5">
        <f t="shared" si="1"/>
        <v>107915.06200000001</v>
      </c>
      <c r="V15" s="5">
        <f t="shared" si="1"/>
        <v>112154.87700000001</v>
      </c>
      <c r="W15" s="5">
        <f t="shared" si="1"/>
        <v>89854.445999999996</v>
      </c>
    </row>
    <row r="16" spans="1:28" outlineLevel="1" x14ac:dyDescent="0.25">
      <c r="B16" s="4" t="s">
        <v>0</v>
      </c>
      <c r="C16" s="5">
        <f t="shared" si="1"/>
        <v>0</v>
      </c>
      <c r="D16" s="5">
        <f t="shared" si="1"/>
        <v>0</v>
      </c>
      <c r="E16" s="5">
        <f t="shared" si="1"/>
        <v>0</v>
      </c>
      <c r="F16" s="5">
        <f t="shared" si="1"/>
        <v>0</v>
      </c>
      <c r="G16" s="5">
        <f t="shared" si="1"/>
        <v>0</v>
      </c>
      <c r="H16" s="5">
        <f t="shared" si="1"/>
        <v>0</v>
      </c>
      <c r="I16" s="5">
        <f t="shared" si="1"/>
        <v>0</v>
      </c>
      <c r="J16" s="5">
        <f t="shared" si="1"/>
        <v>3212.6000000000004</v>
      </c>
      <c r="K16" s="5">
        <f t="shared" si="1"/>
        <v>3960.8289999999997</v>
      </c>
      <c r="L16" s="5">
        <f t="shared" si="1"/>
        <v>4045.2449999999999</v>
      </c>
      <c r="M16" s="5">
        <f t="shared" si="1"/>
        <v>4452.1139999999996</v>
      </c>
      <c r="N16" s="5">
        <f t="shared" si="1"/>
        <v>5036.2939999999999</v>
      </c>
      <c r="O16" s="5">
        <f t="shared" si="1"/>
        <v>5023.59</v>
      </c>
      <c r="P16" s="5">
        <f t="shared" si="1"/>
        <v>5136.91</v>
      </c>
      <c r="Q16" s="5">
        <f t="shared" si="1"/>
        <v>5460.6319999999996</v>
      </c>
      <c r="R16" s="5">
        <f t="shared" si="1"/>
        <v>0</v>
      </c>
      <c r="S16" s="5">
        <f t="shared" si="1"/>
        <v>0</v>
      </c>
      <c r="T16" s="5">
        <f t="shared" si="1"/>
        <v>0</v>
      </c>
      <c r="U16" s="5">
        <f t="shared" si="1"/>
        <v>0</v>
      </c>
      <c r="V16" s="5">
        <f t="shared" si="1"/>
        <v>0</v>
      </c>
      <c r="W16" s="5">
        <f t="shared" si="1"/>
        <v>0</v>
      </c>
    </row>
    <row r="17" spans="2:23" outlineLevel="1" x14ac:dyDescent="0.25">
      <c r="B17" s="4" t="s">
        <v>27</v>
      </c>
      <c r="C17" s="5">
        <f t="shared" si="1"/>
        <v>0</v>
      </c>
      <c r="D17" s="5">
        <f t="shared" si="1"/>
        <v>0</v>
      </c>
      <c r="E17" s="5">
        <f t="shared" si="1"/>
        <v>0</v>
      </c>
      <c r="F17" s="5">
        <f t="shared" si="1"/>
        <v>0</v>
      </c>
      <c r="G17" s="5">
        <f t="shared" si="1"/>
        <v>0</v>
      </c>
      <c r="H17" s="5">
        <f t="shared" si="1"/>
        <v>0</v>
      </c>
      <c r="I17" s="5">
        <f t="shared" si="1"/>
        <v>0</v>
      </c>
      <c r="J17" s="5">
        <f t="shared" si="1"/>
        <v>0</v>
      </c>
      <c r="K17" s="5">
        <f t="shared" si="1"/>
        <v>0</v>
      </c>
      <c r="L17" s="5">
        <f t="shared" si="1"/>
        <v>0</v>
      </c>
      <c r="M17" s="5">
        <f t="shared" si="1"/>
        <v>0</v>
      </c>
      <c r="N17" s="5">
        <f t="shared" si="1"/>
        <v>0</v>
      </c>
      <c r="O17" s="5">
        <f t="shared" si="1"/>
        <v>0</v>
      </c>
      <c r="P17" s="5">
        <f t="shared" si="1"/>
        <v>0</v>
      </c>
      <c r="Q17" s="5">
        <f t="shared" si="1"/>
        <v>0</v>
      </c>
      <c r="R17" s="5">
        <f t="shared" si="1"/>
        <v>0</v>
      </c>
      <c r="S17" s="5">
        <f t="shared" si="1"/>
        <v>0</v>
      </c>
      <c r="T17" s="5">
        <f t="shared" si="1"/>
        <v>0</v>
      </c>
      <c r="U17" s="5">
        <f t="shared" si="1"/>
        <v>0</v>
      </c>
      <c r="V17" s="5">
        <f t="shared" si="1"/>
        <v>0</v>
      </c>
      <c r="W17" s="5">
        <f t="shared" si="1"/>
        <v>0</v>
      </c>
    </row>
    <row r="18" spans="2:23" outlineLevel="1" x14ac:dyDescent="0.25">
      <c r="B18" s="4" t="s">
        <v>28</v>
      </c>
      <c r="C18" s="5">
        <f t="shared" si="1"/>
        <v>36.902999999999999</v>
      </c>
      <c r="D18" s="5">
        <f t="shared" si="1"/>
        <v>42.028000000000006</v>
      </c>
      <c r="E18" s="5">
        <f t="shared" si="1"/>
        <v>47.246000000000002</v>
      </c>
      <c r="F18" s="5">
        <f t="shared" si="1"/>
        <v>51.445999999999998</v>
      </c>
      <c r="G18" s="5">
        <f t="shared" si="1"/>
        <v>56.078999999999994</v>
      </c>
      <c r="H18" s="5">
        <f t="shared" si="1"/>
        <v>66.934999999999988</v>
      </c>
      <c r="I18" s="5">
        <f t="shared" si="1"/>
        <v>101.62899999999999</v>
      </c>
      <c r="J18" s="5">
        <f t="shared" si="1"/>
        <v>101.03099999999999</v>
      </c>
      <c r="K18" s="5">
        <f t="shared" si="1"/>
        <v>110.08800000000001</v>
      </c>
      <c r="L18" s="5">
        <f t="shared" si="1"/>
        <v>81.082999999999998</v>
      </c>
      <c r="M18" s="5">
        <f t="shared" si="1"/>
        <v>85.552000000000007</v>
      </c>
      <c r="N18" s="5">
        <f t="shared" si="1"/>
        <v>54.906000000000006</v>
      </c>
      <c r="O18" s="5">
        <f t="shared" si="1"/>
        <v>42.472999999999999</v>
      </c>
      <c r="P18" s="5">
        <f t="shared" si="1"/>
        <v>28.774000000000001</v>
      </c>
      <c r="Q18" s="5">
        <f t="shared" si="1"/>
        <v>41.423000000000002</v>
      </c>
      <c r="R18" s="5">
        <f t="shared" si="1"/>
        <v>29.752000000000002</v>
      </c>
      <c r="S18" s="5">
        <f t="shared" si="1"/>
        <v>19.218</v>
      </c>
      <c r="T18" s="5">
        <f t="shared" si="1"/>
        <v>12.997</v>
      </c>
      <c r="U18" s="5">
        <f t="shared" si="1"/>
        <v>12.497</v>
      </c>
      <c r="V18" s="5">
        <f t="shared" si="1"/>
        <v>6.3480000000000008</v>
      </c>
      <c r="W18" s="5">
        <f t="shared" si="1"/>
        <v>3.899</v>
      </c>
    </row>
    <row r="19" spans="2:23" outlineLevel="1" x14ac:dyDescent="0.25">
      <c r="B19" s="4" t="s">
        <v>22</v>
      </c>
      <c r="C19" s="5">
        <f t="shared" si="1"/>
        <v>9211.5</v>
      </c>
      <c r="D19" s="5">
        <f t="shared" si="1"/>
        <v>10790.1</v>
      </c>
      <c r="E19" s="5">
        <f t="shared" si="1"/>
        <v>9162.8999999999978</v>
      </c>
      <c r="F19" s="5">
        <f t="shared" si="1"/>
        <v>9417.6</v>
      </c>
      <c r="G19" s="5">
        <f t="shared" si="1"/>
        <v>10427.4</v>
      </c>
      <c r="H19" s="5">
        <f t="shared" si="1"/>
        <v>9333.9</v>
      </c>
      <c r="I19" s="5">
        <f t="shared" si="1"/>
        <v>9092.7000000000007</v>
      </c>
      <c r="J19" s="5">
        <f t="shared" si="1"/>
        <v>8271.9</v>
      </c>
      <c r="K19" s="5">
        <f t="shared" si="1"/>
        <v>8089.2</v>
      </c>
      <c r="L19" s="5">
        <f t="shared" si="1"/>
        <v>7129.7999999999993</v>
      </c>
      <c r="M19" s="5">
        <f t="shared" si="1"/>
        <v>12456</v>
      </c>
      <c r="N19" s="5">
        <f t="shared" si="1"/>
        <v>8411.4</v>
      </c>
      <c r="O19" s="5">
        <f t="shared" si="1"/>
        <v>10376.999999999998</v>
      </c>
      <c r="P19" s="5">
        <f t="shared" si="1"/>
        <v>13925.7</v>
      </c>
      <c r="Q19" s="5">
        <f t="shared" si="1"/>
        <v>13425.3</v>
      </c>
      <c r="R19" s="5">
        <f t="shared" si="1"/>
        <v>14138.1</v>
      </c>
      <c r="S19" s="5">
        <f t="shared" si="1"/>
        <v>13199.400000000001</v>
      </c>
      <c r="T19" s="5">
        <f t="shared" si="1"/>
        <v>13579.2</v>
      </c>
      <c r="U19" s="5">
        <f t="shared" si="1"/>
        <v>13420.800000000001</v>
      </c>
      <c r="V19" s="5">
        <f t="shared" si="1"/>
        <v>16374.6</v>
      </c>
      <c r="W19" s="5">
        <f t="shared" si="1"/>
        <v>14662.800000000003</v>
      </c>
    </row>
    <row r="20" spans="2:23" outlineLevel="1" x14ac:dyDescent="0.25">
      <c r="B20" s="4" t="s">
        <v>1</v>
      </c>
      <c r="C20" s="5">
        <f t="shared" si="1"/>
        <v>2107.366</v>
      </c>
      <c r="D20" s="5">
        <f t="shared" si="1"/>
        <v>2303.1239999999998</v>
      </c>
      <c r="E20" s="5">
        <f t="shared" si="1"/>
        <v>1215.0049999999999</v>
      </c>
      <c r="F20" s="5">
        <f t="shared" si="1"/>
        <v>1358.5020000000002</v>
      </c>
      <c r="G20" s="5">
        <f t="shared" si="1"/>
        <v>1526.2830000000001</v>
      </c>
      <c r="H20" s="5">
        <f t="shared" si="1"/>
        <v>1276.048</v>
      </c>
      <c r="I20" s="5">
        <f t="shared" si="1"/>
        <v>2527.7910000000002</v>
      </c>
      <c r="J20" s="5">
        <f t="shared" si="1"/>
        <v>2823.7070000000003</v>
      </c>
      <c r="K20" s="5">
        <f t="shared" si="1"/>
        <v>3005.0119999999997</v>
      </c>
      <c r="L20" s="5">
        <f t="shared" si="1"/>
        <v>2447.6950000000002</v>
      </c>
      <c r="M20" s="5">
        <f t="shared" si="1"/>
        <v>2646.0070000000001</v>
      </c>
      <c r="N20" s="5">
        <f t="shared" si="1"/>
        <v>3189.027</v>
      </c>
      <c r="O20" s="5">
        <f t="shared" si="1"/>
        <v>3735.1740000000004</v>
      </c>
      <c r="P20" s="5">
        <f t="shared" si="1"/>
        <v>2644.55</v>
      </c>
      <c r="Q20" s="5">
        <f t="shared" si="1"/>
        <v>2371.7840000000001</v>
      </c>
      <c r="R20" s="5">
        <f t="shared" si="1"/>
        <v>2373.0370000000003</v>
      </c>
      <c r="S20" s="5">
        <f t="shared" si="1"/>
        <v>3283.884</v>
      </c>
      <c r="T20" s="5">
        <f t="shared" si="1"/>
        <v>3281.8629999999998</v>
      </c>
      <c r="U20" s="5">
        <f t="shared" si="1"/>
        <v>2428.1329999999998</v>
      </c>
      <c r="V20" s="5">
        <f t="shared" si="1"/>
        <v>2457.663</v>
      </c>
      <c r="W20" s="5">
        <f t="shared" si="1"/>
        <v>2500.4559999999997</v>
      </c>
    </row>
    <row r="21" spans="2:23" outlineLevel="1" x14ac:dyDescent="0.25">
      <c r="B21" s="16" t="s">
        <v>13</v>
      </c>
      <c r="C21" s="21">
        <f t="shared" ref="C21:W21" si="2">SUM(C11:C20)</f>
        <v>277975.23359999992</v>
      </c>
      <c r="D21" s="21">
        <f t="shared" si="2"/>
        <v>272862.0246</v>
      </c>
      <c r="E21" s="21">
        <f t="shared" si="2"/>
        <v>267413.44880000001</v>
      </c>
      <c r="F21" s="21">
        <f t="shared" si="2"/>
        <v>283915.05599999998</v>
      </c>
      <c r="G21" s="21">
        <f t="shared" si="2"/>
        <v>290527.95340000006</v>
      </c>
      <c r="H21" s="21">
        <f t="shared" si="2"/>
        <v>301388.34500000003</v>
      </c>
      <c r="I21" s="21">
        <f t="shared" si="2"/>
        <v>292638.91440000007</v>
      </c>
      <c r="J21" s="21">
        <f t="shared" si="2"/>
        <v>299032.70019999996</v>
      </c>
      <c r="K21" s="21">
        <f t="shared" si="2"/>
        <v>297973.07899999997</v>
      </c>
      <c r="L21" s="21">
        <f t="shared" si="2"/>
        <v>296576.39879999997</v>
      </c>
      <c r="M21" s="21">
        <f t="shared" si="2"/>
        <v>317361.7268</v>
      </c>
      <c r="N21" s="21">
        <f t="shared" si="2"/>
        <v>324290.56340000004</v>
      </c>
      <c r="O21" s="21">
        <f t="shared" si="2"/>
        <v>317468.52</v>
      </c>
      <c r="P21" s="21">
        <f t="shared" si="2"/>
        <v>324252.54199999996</v>
      </c>
      <c r="Q21" s="21">
        <f t="shared" si="2"/>
        <v>316552.39599999995</v>
      </c>
      <c r="R21" s="21">
        <f t="shared" si="2"/>
        <v>309249.19679999992</v>
      </c>
      <c r="S21" s="21">
        <f t="shared" si="2"/>
        <v>298767.83840000007</v>
      </c>
      <c r="T21" s="21">
        <f t="shared" si="2"/>
        <v>311005.58500000002</v>
      </c>
      <c r="U21" s="21">
        <f t="shared" si="2"/>
        <v>329273.83299999998</v>
      </c>
      <c r="V21" s="21">
        <f t="shared" si="2"/>
        <v>333546.96520000004</v>
      </c>
      <c r="W21" s="21">
        <f t="shared" si="2"/>
        <v>292110.33859999996</v>
      </c>
    </row>
    <row r="22" spans="2:23" outlineLevel="1" x14ac:dyDescent="0.25">
      <c r="B22" s="29" t="s">
        <v>46</v>
      </c>
      <c r="C22" s="28">
        <f>IFERROR(C21/C3/1000,0)</f>
        <v>1.5873665600240764E-3</v>
      </c>
      <c r="D22" s="28">
        <f t="shared" ref="D22:W22" si="3">IFERROR(D21/D3/1000,0)</f>
        <v>1.6263159652005266E-3</v>
      </c>
      <c r="E22" s="28">
        <f t="shared" si="3"/>
        <v>1.585354478440355E-3</v>
      </c>
      <c r="F22" s="28">
        <f t="shared" si="3"/>
        <v>1.7141176139490949E-3</v>
      </c>
      <c r="G22" s="28">
        <f t="shared" si="3"/>
        <v>1.6068053538021946E-3</v>
      </c>
      <c r="H22" s="28">
        <f t="shared" si="3"/>
        <v>1.578673031328313E-3</v>
      </c>
      <c r="I22" s="28">
        <f t="shared" si="3"/>
        <v>1.6341691349963481E-3</v>
      </c>
      <c r="J22" s="28">
        <f t="shared" si="3"/>
        <v>1.7104531018356662E-3</v>
      </c>
      <c r="K22" s="28">
        <f t="shared" si="3"/>
        <v>1.7979370275313937E-3</v>
      </c>
      <c r="L22" s="28">
        <f t="shared" si="3"/>
        <v>2.0684252095793921E-3</v>
      </c>
      <c r="M22" s="28">
        <f t="shared" si="3"/>
        <v>1.8976670234889094E-3</v>
      </c>
      <c r="N22" s="28">
        <f t="shared" si="3"/>
        <v>1.9314329223456086E-3</v>
      </c>
      <c r="O22" s="28">
        <f t="shared" si="3"/>
        <v>1.8651155425544062E-3</v>
      </c>
      <c r="P22" s="28">
        <f t="shared" si="3"/>
        <v>1.7533533064465383E-3</v>
      </c>
      <c r="Q22" s="28">
        <f t="shared" si="3"/>
        <v>1.6140709419853853E-3</v>
      </c>
      <c r="R22" s="28">
        <f t="shared" si="3"/>
        <v>1.5095979483034296E-3</v>
      </c>
      <c r="S22" s="28">
        <f t="shared" si="3"/>
        <v>1.391495279580969E-3</v>
      </c>
      <c r="T22" s="28">
        <f t="shared" si="3"/>
        <v>1.4756227110827979E-3</v>
      </c>
      <c r="U22" s="28">
        <f t="shared" si="3"/>
        <v>1.5498115860990442E-3</v>
      </c>
      <c r="V22" s="28">
        <f t="shared" si="3"/>
        <v>1.5326423620557828E-3</v>
      </c>
      <c r="W22" s="28">
        <f t="shared" si="3"/>
        <v>1.4390879331859965E-3</v>
      </c>
    </row>
    <row r="23" spans="2:23" outlineLevel="1" x14ac:dyDescent="0.25"/>
    <row r="24" spans="2:23" outlineLevel="1" x14ac:dyDescent="0.25">
      <c r="B24" s="4" t="s">
        <v>23</v>
      </c>
      <c r="C24" s="12">
        <f t="shared" ref="C24:W24" si="4">IFERROR(C11/C21,0)</f>
        <v>3.5600149955229694E-3</v>
      </c>
      <c r="D24" s="12">
        <f t="shared" si="4"/>
        <v>2.8698988111224327E-3</v>
      </c>
      <c r="E24" s="12">
        <f t="shared" si="4"/>
        <v>2.316149777729504E-3</v>
      </c>
      <c r="F24" s="12">
        <f t="shared" si="4"/>
        <v>2.3814024149532956E-3</v>
      </c>
      <c r="G24" s="12">
        <f t="shared" si="4"/>
        <v>2.8437415069058887E-3</v>
      </c>
      <c r="H24" s="12">
        <f t="shared" si="4"/>
        <v>3.800352664599555E-3</v>
      </c>
      <c r="I24" s="12">
        <f t="shared" si="4"/>
        <v>2.4677620250220548E-3</v>
      </c>
      <c r="J24" s="12">
        <f t="shared" si="4"/>
        <v>1.7032518505813901E-3</v>
      </c>
      <c r="K24" s="12">
        <f t="shared" si="4"/>
        <v>1.7661407593133611E-3</v>
      </c>
      <c r="L24" s="12">
        <f t="shared" si="4"/>
        <v>1.7414386380363595E-3</v>
      </c>
      <c r="M24" s="12">
        <f t="shared" si="4"/>
        <v>1.7865972866895807E-3</v>
      </c>
      <c r="N24" s="12">
        <f t="shared" si="4"/>
        <v>1.7329347918978017E-3</v>
      </c>
      <c r="O24" s="12">
        <f t="shared" si="4"/>
        <v>2.0557628831986237E-3</v>
      </c>
      <c r="P24" s="12">
        <f t="shared" si="4"/>
        <v>2.1125509017597775E-3</v>
      </c>
      <c r="Q24" s="12">
        <f t="shared" si="4"/>
        <v>2.1193963731678729E-3</v>
      </c>
      <c r="R24" s="12">
        <f t="shared" si="4"/>
        <v>2.0395849254474128E-3</v>
      </c>
      <c r="S24" s="12">
        <f t="shared" si="4"/>
        <v>2.344682090788257E-3</v>
      </c>
      <c r="T24" s="12">
        <f t="shared" si="4"/>
        <v>2.9464101102878912E-3</v>
      </c>
      <c r="U24" s="12">
        <f t="shared" si="4"/>
        <v>3.0073449535238353E-3</v>
      </c>
      <c r="V24" s="12">
        <f t="shared" si="4"/>
        <v>2.6999688018747412E-3</v>
      </c>
      <c r="W24" s="12">
        <f t="shared" si="4"/>
        <v>3.9909494665177877E-3</v>
      </c>
    </row>
    <row r="25" spans="2:23" outlineLevel="1" x14ac:dyDescent="0.25">
      <c r="B25" s="4" t="s">
        <v>24</v>
      </c>
      <c r="C25" s="12">
        <f t="shared" ref="C25:W25" si="5">IFERROR(C12/C21,0)</f>
        <v>5.0853451283870081E-6</v>
      </c>
      <c r="D25" s="12">
        <f t="shared" si="5"/>
        <v>6.7550623898727757E-6</v>
      </c>
      <c r="E25" s="12">
        <f t="shared" si="5"/>
        <v>7.446147562642705E-6</v>
      </c>
      <c r="F25" s="12">
        <f t="shared" si="5"/>
        <v>7.5445100734636649E-6</v>
      </c>
      <c r="G25" s="12">
        <f t="shared" si="5"/>
        <v>6.0854729443738267E-6</v>
      </c>
      <c r="H25" s="12">
        <f t="shared" si="5"/>
        <v>1.0405180067596839E-5</v>
      </c>
      <c r="I25" s="12">
        <f t="shared" si="5"/>
        <v>8.9229417945107019E-6</v>
      </c>
      <c r="J25" s="12">
        <f t="shared" si="5"/>
        <v>6.8260093248490827E-6</v>
      </c>
      <c r="K25" s="12">
        <f t="shared" si="5"/>
        <v>5.1870457733532369E-6</v>
      </c>
      <c r="L25" s="12">
        <f t="shared" si="5"/>
        <v>5.3045353789628672E-6</v>
      </c>
      <c r="M25" s="12">
        <f t="shared" si="5"/>
        <v>2.3922229301406736E-6</v>
      </c>
      <c r="N25" s="12">
        <f t="shared" si="5"/>
        <v>3.5277005534968953E-6</v>
      </c>
      <c r="O25" s="12">
        <f t="shared" si="5"/>
        <v>2.3939381454261984E-6</v>
      </c>
      <c r="P25" s="12">
        <f t="shared" si="5"/>
        <v>1.7578890715373331E-6</v>
      </c>
      <c r="Q25" s="12">
        <f t="shared" si="5"/>
        <v>5.8442141755262541E-6</v>
      </c>
      <c r="R25" s="12">
        <f t="shared" si="5"/>
        <v>7.8538603337772699E-6</v>
      </c>
      <c r="S25" s="12">
        <f t="shared" si="5"/>
        <v>9.2071489847482851E-6</v>
      </c>
      <c r="T25" s="12">
        <f t="shared" si="5"/>
        <v>8.4564397774400097E-6</v>
      </c>
      <c r="U25" s="12">
        <f t="shared" si="5"/>
        <v>5.4665746852711495E-6</v>
      </c>
      <c r="V25" s="12">
        <f t="shared" si="5"/>
        <v>9.7281652616877107E-6</v>
      </c>
      <c r="W25" s="12">
        <f t="shared" si="5"/>
        <v>1.9882897770192108E-5</v>
      </c>
    </row>
    <row r="26" spans="2:23" outlineLevel="1" x14ac:dyDescent="0.25">
      <c r="B26" s="4" t="s">
        <v>21</v>
      </c>
      <c r="C26" s="12">
        <f t="shared" ref="C26:W26" si="6">IFERROR(C13/C21,0)</f>
        <v>0.67413680194853176</v>
      </c>
      <c r="D26" s="12">
        <f t="shared" si="6"/>
        <v>0.65483016649873538</v>
      </c>
      <c r="E26" s="12">
        <f t="shared" si="6"/>
        <v>0.65709372430037627</v>
      </c>
      <c r="F26" s="12">
        <f t="shared" si="6"/>
        <v>0.65209452294773695</v>
      </c>
      <c r="G26" s="12">
        <f t="shared" si="6"/>
        <v>0.65853237790370911</v>
      </c>
      <c r="H26" s="12">
        <f t="shared" si="6"/>
        <v>0.68710132437271243</v>
      </c>
      <c r="I26" s="12">
        <f t="shared" si="6"/>
        <v>0.66808710796666337</v>
      </c>
      <c r="J26" s="12">
        <f t="shared" si="6"/>
        <v>0.6631352152034643</v>
      </c>
      <c r="K26" s="12">
        <f t="shared" si="6"/>
        <v>0.66058121646620294</v>
      </c>
      <c r="L26" s="12">
        <f t="shared" si="6"/>
        <v>0.64763679368002369</v>
      </c>
      <c r="M26" s="12">
        <f t="shared" si="6"/>
        <v>0.64302096241303919</v>
      </c>
      <c r="N26" s="12">
        <f t="shared" si="6"/>
        <v>0.66530983738147209</v>
      </c>
      <c r="O26" s="12">
        <f t="shared" si="6"/>
        <v>0.67331940187329442</v>
      </c>
      <c r="P26" s="12">
        <f t="shared" si="6"/>
        <v>0.65262188137294541</v>
      </c>
      <c r="Q26" s="12">
        <f t="shared" si="6"/>
        <v>0.64693884041869654</v>
      </c>
      <c r="R26" s="12">
        <f t="shared" si="6"/>
        <v>0.6272206654280954</v>
      </c>
      <c r="S26" s="12">
        <f t="shared" si="6"/>
        <v>0.59917414457552931</v>
      </c>
      <c r="T26" s="12">
        <f t="shared" si="6"/>
        <v>0.60962284648360898</v>
      </c>
      <c r="U26" s="12">
        <f t="shared" si="6"/>
        <v>0.62107972302797598</v>
      </c>
      <c r="V26" s="12">
        <f t="shared" si="6"/>
        <v>0.604561537170898</v>
      </c>
      <c r="W26" s="12">
        <f t="shared" si="6"/>
        <v>0.62961527784830018</v>
      </c>
    </row>
    <row r="27" spans="2:23" outlineLevel="1" x14ac:dyDescent="0.25">
      <c r="B27" s="4" t="s">
        <v>26</v>
      </c>
      <c r="C27" s="12">
        <f t="shared" ref="C27:W27" si="7">IFERROR(C14/C21,0)</f>
        <v>0</v>
      </c>
      <c r="D27" s="12">
        <f t="shared" si="7"/>
        <v>0</v>
      </c>
      <c r="E27" s="12">
        <f t="shared" si="7"/>
        <v>0</v>
      </c>
      <c r="F27" s="12">
        <f t="shared" si="7"/>
        <v>0</v>
      </c>
      <c r="G27" s="12">
        <f t="shared" si="7"/>
        <v>0</v>
      </c>
      <c r="H27" s="12">
        <f t="shared" si="7"/>
        <v>0</v>
      </c>
      <c r="I27" s="12">
        <f t="shared" si="7"/>
        <v>0</v>
      </c>
      <c r="J27" s="12">
        <f t="shared" si="7"/>
        <v>0</v>
      </c>
      <c r="K27" s="12">
        <f t="shared" si="7"/>
        <v>0</v>
      </c>
      <c r="L27" s="12">
        <f t="shared" si="7"/>
        <v>0</v>
      </c>
      <c r="M27" s="12">
        <f t="shared" si="7"/>
        <v>0</v>
      </c>
      <c r="N27" s="12">
        <f t="shared" si="7"/>
        <v>0</v>
      </c>
      <c r="O27" s="12">
        <f t="shared" si="7"/>
        <v>0</v>
      </c>
      <c r="P27" s="12">
        <f t="shared" si="7"/>
        <v>0</v>
      </c>
      <c r="Q27" s="12">
        <f t="shared" si="7"/>
        <v>0</v>
      </c>
      <c r="R27" s="12">
        <f t="shared" si="7"/>
        <v>0</v>
      </c>
      <c r="S27" s="12">
        <f t="shared" si="7"/>
        <v>0</v>
      </c>
      <c r="T27" s="12">
        <f t="shared" si="7"/>
        <v>0</v>
      </c>
      <c r="U27" s="12">
        <f t="shared" si="7"/>
        <v>0</v>
      </c>
      <c r="V27" s="12">
        <f t="shared" si="7"/>
        <v>0</v>
      </c>
      <c r="W27" s="12">
        <f t="shared" si="7"/>
        <v>0</v>
      </c>
    </row>
    <row r="28" spans="2:23" outlineLevel="1" x14ac:dyDescent="0.25">
      <c r="B28" s="4" t="s">
        <v>25</v>
      </c>
      <c r="C28" s="12">
        <f t="shared" ref="C28:W28" si="8">IFERROR(C15/C21,0)</f>
        <v>0.28144636839330284</v>
      </c>
      <c r="D28" s="12">
        <f t="shared" si="8"/>
        <v>0.29415437387324872</v>
      </c>
      <c r="E28" s="12">
        <f t="shared" si="8"/>
        <v>0.3015975387996267</v>
      </c>
      <c r="F28" s="12">
        <f t="shared" si="8"/>
        <v>0.30737995451710032</v>
      </c>
      <c r="G28" s="12">
        <f t="shared" si="8"/>
        <v>0.29728007921182015</v>
      </c>
      <c r="H28" s="12">
        <f t="shared" si="8"/>
        <v>0.27366225127252353</v>
      </c>
      <c r="I28" s="12">
        <f t="shared" si="8"/>
        <v>0.28937960685655134</v>
      </c>
      <c r="J28" s="12">
        <f t="shared" si="8"/>
        <v>0.28696854538853539</v>
      </c>
      <c r="K28" s="12">
        <f t="shared" si="8"/>
        <v>0.28675316336211704</v>
      </c>
      <c r="L28" s="12">
        <f t="shared" si="8"/>
        <v>0.30440974185839365</v>
      </c>
      <c r="M28" s="12">
        <f t="shared" si="8"/>
        <v>0.29330585933779335</v>
      </c>
      <c r="N28" s="12">
        <f t="shared" si="8"/>
        <v>0.28148249225311872</v>
      </c>
      <c r="O28" s="12">
        <f t="shared" si="8"/>
        <v>0.26421255562598772</v>
      </c>
      <c r="P28" s="12">
        <f t="shared" si="8"/>
        <v>0.27822984345331675</v>
      </c>
      <c r="Q28" s="12">
        <f t="shared" si="8"/>
        <v>0.28365120003703909</v>
      </c>
      <c r="R28" s="12">
        <f t="shared" si="8"/>
        <v>0.31724464611446979</v>
      </c>
      <c r="S28" s="12">
        <f t="shared" si="8"/>
        <v>0.34323676386715118</v>
      </c>
      <c r="T28" s="12">
        <f t="shared" si="8"/>
        <v>0.33316583366179742</v>
      </c>
      <c r="U28" s="12">
        <f t="shared" si="8"/>
        <v>0.32773652560481481</v>
      </c>
      <c r="V28" s="12">
        <f t="shared" si="8"/>
        <v>0.33624913041181526</v>
      </c>
      <c r="W28" s="12">
        <f t="shared" si="8"/>
        <v>0.30760447038830008</v>
      </c>
    </row>
    <row r="29" spans="2:23" outlineLevel="1" x14ac:dyDescent="0.25">
      <c r="B29" s="4" t="s">
        <v>0</v>
      </c>
      <c r="C29" s="12">
        <f t="shared" ref="C29:W29" si="9">IFERROR(C16/C21,0)</f>
        <v>0</v>
      </c>
      <c r="D29" s="12">
        <f t="shared" si="9"/>
        <v>0</v>
      </c>
      <c r="E29" s="12">
        <f t="shared" si="9"/>
        <v>0</v>
      </c>
      <c r="F29" s="12">
        <f t="shared" si="9"/>
        <v>0</v>
      </c>
      <c r="G29" s="12">
        <f t="shared" si="9"/>
        <v>0</v>
      </c>
      <c r="H29" s="12">
        <f t="shared" si="9"/>
        <v>0</v>
      </c>
      <c r="I29" s="12">
        <f t="shared" si="9"/>
        <v>0</v>
      </c>
      <c r="J29" s="12">
        <f t="shared" si="9"/>
        <v>1.074330666128266E-2</v>
      </c>
      <c r="K29" s="12">
        <f t="shared" si="9"/>
        <v>1.3292573320021303E-2</v>
      </c>
      <c r="L29" s="12">
        <f t="shared" si="9"/>
        <v>1.3639807538184999E-2</v>
      </c>
      <c r="M29" s="12">
        <f t="shared" si="9"/>
        <v>1.4028515804004629E-2</v>
      </c>
      <c r="N29" s="12">
        <f t="shared" si="9"/>
        <v>1.5530189800151303E-2</v>
      </c>
      <c r="O29" s="12">
        <f t="shared" si="9"/>
        <v>1.5823899642081047E-2</v>
      </c>
      <c r="P29" s="12">
        <f t="shared" si="9"/>
        <v>1.5842312193808494E-2</v>
      </c>
      <c r="Q29" s="12">
        <f t="shared" si="9"/>
        <v>1.7250325914449881E-2</v>
      </c>
      <c r="R29" s="12">
        <f t="shared" si="9"/>
        <v>0</v>
      </c>
      <c r="S29" s="12">
        <f t="shared" si="9"/>
        <v>0</v>
      </c>
      <c r="T29" s="12">
        <f t="shared" si="9"/>
        <v>0</v>
      </c>
      <c r="U29" s="12">
        <f t="shared" si="9"/>
        <v>0</v>
      </c>
      <c r="V29" s="12">
        <f t="shared" si="9"/>
        <v>0</v>
      </c>
      <c r="W29" s="12">
        <f t="shared" si="9"/>
        <v>0</v>
      </c>
    </row>
    <row r="30" spans="2:23" outlineLevel="1" x14ac:dyDescent="0.25">
      <c r="B30" s="4" t="s">
        <v>27</v>
      </c>
      <c r="C30" s="12">
        <f t="shared" ref="C30:W30" si="10">IFERROR(C17/C21,0)</f>
        <v>0</v>
      </c>
      <c r="D30" s="12">
        <f t="shared" si="10"/>
        <v>0</v>
      </c>
      <c r="E30" s="12">
        <f t="shared" si="10"/>
        <v>0</v>
      </c>
      <c r="F30" s="12">
        <f t="shared" si="10"/>
        <v>0</v>
      </c>
      <c r="G30" s="12">
        <f t="shared" si="10"/>
        <v>0</v>
      </c>
      <c r="H30" s="12">
        <f t="shared" si="10"/>
        <v>0</v>
      </c>
      <c r="I30" s="12">
        <f t="shared" si="10"/>
        <v>0</v>
      </c>
      <c r="J30" s="12">
        <f t="shared" si="10"/>
        <v>0</v>
      </c>
      <c r="K30" s="12">
        <f t="shared" si="10"/>
        <v>0</v>
      </c>
      <c r="L30" s="12">
        <f t="shared" si="10"/>
        <v>0</v>
      </c>
      <c r="M30" s="12">
        <f t="shared" si="10"/>
        <v>0</v>
      </c>
      <c r="N30" s="12">
        <f t="shared" si="10"/>
        <v>0</v>
      </c>
      <c r="O30" s="12">
        <f t="shared" si="10"/>
        <v>0</v>
      </c>
      <c r="P30" s="12">
        <f t="shared" si="10"/>
        <v>0</v>
      </c>
      <c r="Q30" s="12">
        <f t="shared" si="10"/>
        <v>0</v>
      </c>
      <c r="R30" s="12">
        <f t="shared" si="10"/>
        <v>0</v>
      </c>
      <c r="S30" s="12">
        <f t="shared" si="10"/>
        <v>0</v>
      </c>
      <c r="T30" s="12">
        <f t="shared" si="10"/>
        <v>0</v>
      </c>
      <c r="U30" s="12">
        <f t="shared" si="10"/>
        <v>0</v>
      </c>
      <c r="V30" s="12">
        <f t="shared" si="10"/>
        <v>0</v>
      </c>
      <c r="W30" s="12">
        <f t="shared" si="10"/>
        <v>0</v>
      </c>
    </row>
    <row r="31" spans="2:23" outlineLevel="1" x14ac:dyDescent="0.25">
      <c r="B31" s="4" t="s">
        <v>28</v>
      </c>
      <c r="C31" s="12">
        <f t="shared" ref="C31:W31" si="11">IFERROR(C18/C21,0)</f>
        <v>1.32756431290935E-4</v>
      </c>
      <c r="D31" s="12">
        <f t="shared" si="11"/>
        <v>1.5402656365102704E-4</v>
      </c>
      <c r="E31" s="12">
        <f t="shared" si="11"/>
        <v>1.7667772586611957E-4</v>
      </c>
      <c r="F31" s="12">
        <f t="shared" si="11"/>
        <v>1.8120208461223699E-4</v>
      </c>
      <c r="G31" s="12">
        <f t="shared" si="11"/>
        <v>1.9302445545675326E-4</v>
      </c>
      <c r="H31" s="12">
        <f t="shared" si="11"/>
        <v>2.2208888004610791E-4</v>
      </c>
      <c r="I31" s="12">
        <f t="shared" si="11"/>
        <v>3.4728463987221506E-4</v>
      </c>
      <c r="J31" s="12">
        <f t="shared" si="11"/>
        <v>3.3785937100667631E-4</v>
      </c>
      <c r="K31" s="12">
        <f t="shared" si="11"/>
        <v>3.6945619506787732E-4</v>
      </c>
      <c r="L31" s="12">
        <f t="shared" si="11"/>
        <v>2.7339667056473815E-4</v>
      </c>
      <c r="M31" s="12">
        <f t="shared" si="11"/>
        <v>2.6957251859772779E-4</v>
      </c>
      <c r="N31" s="12">
        <f t="shared" si="11"/>
        <v>1.6931112464187108E-4</v>
      </c>
      <c r="O31" s="12">
        <f t="shared" si="11"/>
        <v>1.3378649322458804E-4</v>
      </c>
      <c r="P31" s="12">
        <f t="shared" si="11"/>
        <v>8.8739473937570563E-5</v>
      </c>
      <c r="Q31" s="12">
        <f t="shared" si="11"/>
        <v>1.3085669394206705E-4</v>
      </c>
      <c r="R31" s="12">
        <f t="shared" si="11"/>
        <v>9.6207202178253193E-5</v>
      </c>
      <c r="S31" s="12">
        <f t="shared" si="11"/>
        <v>6.4324192667185011E-5</v>
      </c>
      <c r="T31" s="12">
        <f t="shared" si="11"/>
        <v>4.1790246306991558E-5</v>
      </c>
      <c r="U31" s="12">
        <f t="shared" si="11"/>
        <v>3.7953213245463084E-5</v>
      </c>
      <c r="V31" s="12">
        <f t="shared" si="11"/>
        <v>1.903180260145266E-5</v>
      </c>
      <c r="W31" s="12">
        <f t="shared" si="11"/>
        <v>1.3347696006539088E-5</v>
      </c>
    </row>
    <row r="32" spans="2:23" outlineLevel="1" x14ac:dyDescent="0.25">
      <c r="B32" s="4" t="s">
        <v>22</v>
      </c>
      <c r="C32" s="12">
        <f t="shared" ref="C32:W32" si="12">IFERROR(C19/C21,0)</f>
        <v>3.313784426297179E-2</v>
      </c>
      <c r="D32" s="12">
        <f t="shared" si="12"/>
        <v>3.9544161617277689E-2</v>
      </c>
      <c r="E32" s="12">
        <f t="shared" si="12"/>
        <v>3.4264918391793305E-2</v>
      </c>
      <c r="F32" s="12">
        <f t="shared" si="12"/>
        <v>3.3170484625514189E-2</v>
      </c>
      <c r="G32" s="12">
        <f t="shared" si="12"/>
        <v>3.5891210735386668E-2</v>
      </c>
      <c r="H32" s="12">
        <f t="shared" si="12"/>
        <v>3.0969678007953489E-2</v>
      </c>
      <c r="I32" s="12">
        <f t="shared" si="12"/>
        <v>3.1071397386239069E-2</v>
      </c>
      <c r="J32" s="12">
        <f t="shared" si="12"/>
        <v>2.7662192109650759E-2</v>
      </c>
      <c r="K32" s="12">
        <f t="shared" si="12"/>
        <v>2.7147418911625906E-2</v>
      </c>
      <c r="L32" s="12">
        <f t="shared" si="12"/>
        <v>2.4040348553858022E-2</v>
      </c>
      <c r="M32" s="12">
        <f t="shared" si="12"/>
        <v>3.9248589064584082E-2</v>
      </c>
      <c r="N32" s="12">
        <f t="shared" si="12"/>
        <v>2.5937850031192113E-2</v>
      </c>
      <c r="O32" s="12">
        <f t="shared" si="12"/>
        <v>3.2686705440904809E-2</v>
      </c>
      <c r="P32" s="12">
        <f t="shared" si="12"/>
        <v>4.2947080427206033E-2</v>
      </c>
      <c r="Q32" s="12">
        <f t="shared" si="12"/>
        <v>4.2410988416590606E-2</v>
      </c>
      <c r="R32" s="12">
        <f t="shared" si="12"/>
        <v>4.5717499499743255E-2</v>
      </c>
      <c r="S32" s="12">
        <f t="shared" si="12"/>
        <v>4.4179454089459981E-2</v>
      </c>
      <c r="T32" s="12">
        <f t="shared" si="12"/>
        <v>4.3662238412856796E-2</v>
      </c>
      <c r="U32" s="12">
        <f t="shared" si="12"/>
        <v>4.0758780853381693E-2</v>
      </c>
      <c r="V32" s="12">
        <f t="shared" si="12"/>
        <v>4.9092336937263184E-2</v>
      </c>
      <c r="W32" s="12">
        <f t="shared" si="12"/>
        <v>5.0196100796276316E-2</v>
      </c>
    </row>
    <row r="33" spans="1:23" outlineLevel="1" x14ac:dyDescent="0.25">
      <c r="B33" s="4" t="s">
        <v>1</v>
      </c>
      <c r="C33" s="12">
        <f t="shared" ref="C33:W33" si="13">IFERROR(C20/C21,0)</f>
        <v>7.5811286232515662E-3</v>
      </c>
      <c r="D33" s="12">
        <f t="shared" si="13"/>
        <v>8.4406175735749472E-3</v>
      </c>
      <c r="E33" s="12">
        <f t="shared" si="13"/>
        <v>4.5435448570453497E-3</v>
      </c>
      <c r="F33" s="12">
        <f t="shared" si="13"/>
        <v>4.784888900009587E-3</v>
      </c>
      <c r="G33" s="12">
        <f t="shared" si="13"/>
        <v>5.2534807137769894E-3</v>
      </c>
      <c r="H33" s="12">
        <f t="shared" si="13"/>
        <v>4.2338996220971977E-3</v>
      </c>
      <c r="I33" s="12">
        <f t="shared" si="13"/>
        <v>8.6379181838572312E-3</v>
      </c>
      <c r="J33" s="12">
        <f t="shared" si="13"/>
        <v>9.4428034061540423E-3</v>
      </c>
      <c r="K33" s="12">
        <f t="shared" si="13"/>
        <v>1.0084843939878206E-2</v>
      </c>
      <c r="L33" s="12">
        <f t="shared" si="13"/>
        <v>8.2531685255596964E-3</v>
      </c>
      <c r="M33" s="12">
        <f t="shared" si="13"/>
        <v>8.3375113523613455E-3</v>
      </c>
      <c r="N33" s="12">
        <f t="shared" si="13"/>
        <v>9.8338569169725016E-3</v>
      </c>
      <c r="O33" s="12">
        <f t="shared" si="13"/>
        <v>1.1765494103163363E-2</v>
      </c>
      <c r="P33" s="12">
        <f t="shared" si="13"/>
        <v>8.1558342879544804E-3</v>
      </c>
      <c r="Q33" s="12">
        <f t="shared" si="13"/>
        <v>7.4925479319385736E-3</v>
      </c>
      <c r="R33" s="12">
        <f t="shared" si="13"/>
        <v>7.6735429697323016E-3</v>
      </c>
      <c r="S33" s="12">
        <f t="shared" si="13"/>
        <v>1.09914240354192E-2</v>
      </c>
      <c r="T33" s="12">
        <f t="shared" si="13"/>
        <v>1.0552424645364487E-2</v>
      </c>
      <c r="U33" s="12">
        <f t="shared" si="13"/>
        <v>7.3742057723730509E-3</v>
      </c>
      <c r="V33" s="12">
        <f t="shared" si="13"/>
        <v>7.3682667102857504E-3</v>
      </c>
      <c r="W33" s="12">
        <f t="shared" si="13"/>
        <v>8.5599709068291084E-3</v>
      </c>
    </row>
    <row r="34" spans="1:23" x14ac:dyDescent="0.25">
      <c r="B34" s="16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</row>
    <row r="36" spans="1:23" s="34" customFormat="1" x14ac:dyDescent="0.25">
      <c r="A36" s="33" t="s">
        <v>48</v>
      </c>
      <c r="C36" s="35"/>
    </row>
    <row r="37" spans="1:23" outlineLevel="1" x14ac:dyDescent="0.25">
      <c r="B37" s="22" t="s">
        <v>31</v>
      </c>
      <c r="C37" s="5">
        <f t="shared" ref="C37:W38" si="14">C71+C105</f>
        <v>13335.184283054594</v>
      </c>
      <c r="D37" s="5">
        <f t="shared" si="14"/>
        <v>14272.303716617524</v>
      </c>
      <c r="E37" s="5">
        <f t="shared" si="14"/>
        <v>14308.657835254198</v>
      </c>
      <c r="F37" s="5">
        <f t="shared" si="14"/>
        <v>16090.226038773415</v>
      </c>
      <c r="G37" s="5">
        <f t="shared" si="14"/>
        <v>16018.446388360295</v>
      </c>
      <c r="H37" s="5">
        <f t="shared" si="14"/>
        <v>15298.682468960229</v>
      </c>
      <c r="I37" s="5">
        <f t="shared" si="14"/>
        <v>16548.05568062645</v>
      </c>
      <c r="J37" s="5">
        <f t="shared" si="14"/>
        <v>17981.742123592288</v>
      </c>
      <c r="K37" s="5">
        <f t="shared" si="14"/>
        <v>17759.726498618875</v>
      </c>
      <c r="L37" s="5">
        <f t="shared" si="14"/>
        <v>18493.42844678519</v>
      </c>
      <c r="M37" s="5">
        <f t="shared" si="14"/>
        <v>20370.956559544338</v>
      </c>
      <c r="N37" s="5">
        <f t="shared" si="14"/>
        <v>20550.098438812623</v>
      </c>
      <c r="O37" s="5">
        <f t="shared" si="14"/>
        <v>19327.970337807201</v>
      </c>
      <c r="P37" s="5">
        <f t="shared" si="14"/>
        <v>20094.895283205289</v>
      </c>
      <c r="Q37" s="5">
        <f t="shared" si="14"/>
        <v>20039.705202132973</v>
      </c>
      <c r="R37" s="5">
        <f t="shared" si="14"/>
        <v>20387.133496338109</v>
      </c>
      <c r="S37" s="5">
        <f t="shared" si="14"/>
        <v>21086.80166696493</v>
      </c>
      <c r="T37" s="5">
        <f t="shared" si="14"/>
        <v>21799.120545533347</v>
      </c>
      <c r="U37" s="5">
        <f t="shared" si="14"/>
        <v>23313.105568780065</v>
      </c>
      <c r="V37" s="5">
        <f t="shared" si="14"/>
        <v>24100.341396933363</v>
      </c>
      <c r="W37" s="5">
        <f t="shared" si="14"/>
        <v>20068.239324934126</v>
      </c>
    </row>
    <row r="38" spans="1:23" outlineLevel="1" x14ac:dyDescent="0.25">
      <c r="B38" s="8" t="s">
        <v>30</v>
      </c>
      <c r="C38" s="5">
        <f t="shared" si="14"/>
        <v>669.03300000000002</v>
      </c>
      <c r="D38" s="5">
        <f t="shared" si="14"/>
        <v>699.24</v>
      </c>
      <c r="E38" s="5">
        <f t="shared" si="14"/>
        <v>715.13599999999997</v>
      </c>
      <c r="F38" s="5">
        <f t="shared" si="14"/>
        <v>743.91200000000003</v>
      </c>
      <c r="G38" s="5">
        <f t="shared" si="14"/>
        <v>781.13</v>
      </c>
      <c r="H38" s="5">
        <f t="shared" si="14"/>
        <v>809.43700000000001</v>
      </c>
      <c r="I38" s="5">
        <f t="shared" si="14"/>
        <v>820.12200000000007</v>
      </c>
      <c r="J38" s="5">
        <f t="shared" si="14"/>
        <v>868.0619999999999</v>
      </c>
      <c r="K38" s="5">
        <f t="shared" si="14"/>
        <v>911.04700000000003</v>
      </c>
      <c r="L38" s="5">
        <f t="shared" si="14"/>
        <v>950.52</v>
      </c>
      <c r="M38" s="5">
        <f t="shared" si="14"/>
        <v>996.13200000000006</v>
      </c>
      <c r="N38" s="5">
        <f t="shared" si="14"/>
        <v>1025.029</v>
      </c>
      <c r="O38" s="5">
        <f t="shared" si="14"/>
        <v>1042.6890000000001</v>
      </c>
      <c r="P38" s="5">
        <f t="shared" si="14"/>
        <v>1094.194</v>
      </c>
      <c r="Q38" s="5">
        <f t="shared" si="14"/>
        <v>1155.4490000000001</v>
      </c>
      <c r="R38" s="5">
        <f t="shared" si="14"/>
        <v>1225.1969999999999</v>
      </c>
      <c r="S38" s="5">
        <f t="shared" si="14"/>
        <v>1317.702</v>
      </c>
      <c r="T38" s="5">
        <f t="shared" si="14"/>
        <v>1411.567</v>
      </c>
      <c r="U38" s="5">
        <f t="shared" si="14"/>
        <v>1516.4409999999998</v>
      </c>
      <c r="V38" s="5">
        <f t="shared" si="14"/>
        <v>1547.7840000000001</v>
      </c>
      <c r="W38" s="5">
        <f t="shared" si="14"/>
        <v>1500.221</v>
      </c>
    </row>
    <row r="39" spans="1:23" outlineLevel="1" x14ac:dyDescent="0.25">
      <c r="B39" s="8" t="s">
        <v>43</v>
      </c>
      <c r="C39" s="5">
        <f t="shared" ref="C39:W39" si="15">C40/C38*1000</f>
        <v>25847.918471965564</v>
      </c>
      <c r="D39" s="5">
        <f t="shared" si="15"/>
        <v>25947.320353987172</v>
      </c>
      <c r="E39" s="5">
        <f t="shared" si="15"/>
        <v>25730.777962335491</v>
      </c>
      <c r="F39" s="5">
        <f t="shared" si="15"/>
        <v>26956.218839869991</v>
      </c>
      <c r="G39" s="5">
        <f t="shared" si="15"/>
        <v>26047.14937587098</v>
      </c>
      <c r="H39" s="5">
        <f t="shared" si="15"/>
        <v>24843.043414099106</v>
      </c>
      <c r="I39" s="5">
        <f t="shared" si="15"/>
        <v>25819.049298234688</v>
      </c>
      <c r="J39" s="5">
        <f t="shared" si="15"/>
        <v>26050.515252828347</v>
      </c>
      <c r="K39" s="5">
        <f t="shared" si="15"/>
        <v>24810.462450305167</v>
      </c>
      <c r="L39" s="5">
        <f t="shared" si="15"/>
        <v>24880.636573382082</v>
      </c>
      <c r="M39" s="5">
        <f t="shared" si="15"/>
        <v>25741.990905022882</v>
      </c>
      <c r="N39" s="5">
        <f t="shared" si="15"/>
        <v>25438.105213524752</v>
      </c>
      <c r="O39" s="5">
        <f t="shared" si="15"/>
        <v>23761.491804844638</v>
      </c>
      <c r="P39" s="5">
        <f t="shared" si="15"/>
        <v>23864.85513033492</v>
      </c>
      <c r="Q39" s="5">
        <f t="shared" si="15"/>
        <v>22537.051438562641</v>
      </c>
      <c r="R39" s="5">
        <f t="shared" si="15"/>
        <v>21888.614735537616</v>
      </c>
      <c r="S39" s="5">
        <f t="shared" si="15"/>
        <v>21386.81192058427</v>
      </c>
      <c r="T39" s="5">
        <f t="shared" si="15"/>
        <v>20617.963201538212</v>
      </c>
      <c r="U39" s="5">
        <f t="shared" si="15"/>
        <v>20432.980527418906</v>
      </c>
      <c r="V39" s="5">
        <f t="shared" si="15"/>
        <v>20870.462175299414</v>
      </c>
      <c r="W39" s="5">
        <f t="shared" si="15"/>
        <v>17912.696778070778</v>
      </c>
    </row>
    <row r="40" spans="1:23" outlineLevel="1" x14ac:dyDescent="0.25">
      <c r="B40" s="8" t="s">
        <v>44</v>
      </c>
      <c r="C40" s="5">
        <f t="shared" ref="C40:W40" si="16">C74+C108</f>
        <v>17293.110439054537</v>
      </c>
      <c r="D40" s="5">
        <f t="shared" si="16"/>
        <v>18143.40428432199</v>
      </c>
      <c r="E40" s="5">
        <f t="shared" si="16"/>
        <v>18401.005628872754</v>
      </c>
      <c r="F40" s="5">
        <f t="shared" si="16"/>
        <v>20053.054669605364</v>
      </c>
      <c r="G40" s="5">
        <f t="shared" si="16"/>
        <v>20346.209791974099</v>
      </c>
      <c r="H40" s="5">
        <f t="shared" si="16"/>
        <v>20108.878531978138</v>
      </c>
      <c r="I40" s="5">
        <f t="shared" si="16"/>
        <v>21174.770348566832</v>
      </c>
      <c r="J40" s="5">
        <f t="shared" si="16"/>
        <v>22613.462371400678</v>
      </c>
      <c r="K40" s="5">
        <f t="shared" si="16"/>
        <v>22603.497383963171</v>
      </c>
      <c r="L40" s="5">
        <f t="shared" si="16"/>
        <v>23649.542675731136</v>
      </c>
      <c r="M40" s="5">
        <f t="shared" si="16"/>
        <v>25642.420884202253</v>
      </c>
      <c r="N40" s="5">
        <f t="shared" si="16"/>
        <v>26074.795548914066</v>
      </c>
      <c r="O40" s="5">
        <f t="shared" si="16"/>
        <v>24775.846128501653</v>
      </c>
      <c r="P40" s="5">
        <f t="shared" si="16"/>
        <v>26112.781294481687</v>
      </c>
      <c r="Q40" s="5">
        <f t="shared" si="16"/>
        <v>26040.41354763577</v>
      </c>
      <c r="R40" s="5">
        <f t="shared" si="16"/>
        <v>26817.865108136477</v>
      </c>
      <c r="S40" s="5">
        <f t="shared" si="16"/>
        <v>28181.444841377735</v>
      </c>
      <c r="T40" s="5">
        <f t="shared" si="16"/>
        <v>29103.636462505692</v>
      </c>
      <c r="U40" s="5">
        <f t="shared" si="16"/>
        <v>30985.40942397965</v>
      </c>
      <c r="V40" s="5">
        <f t="shared" si="16"/>
        <v>32302.967427533626</v>
      </c>
      <c r="W40" s="5">
        <f t="shared" si="16"/>
        <v>26873.00387309412</v>
      </c>
    </row>
    <row r="41" spans="1:23" outlineLevel="1" x14ac:dyDescent="0.25">
      <c r="B41" s="8" t="s">
        <v>45</v>
      </c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outlineLevel="1" x14ac:dyDescent="0.25">
      <c r="B42" s="8" t="s">
        <v>47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</row>
    <row r="43" spans="1:23" outlineLevel="1" x14ac:dyDescent="0.25"/>
    <row r="44" spans="1:23" outlineLevel="1" x14ac:dyDescent="0.25">
      <c r="B44" s="9" t="s">
        <v>19</v>
      </c>
      <c r="C44" s="14"/>
    </row>
    <row r="45" spans="1:23" outlineLevel="1" x14ac:dyDescent="0.25">
      <c r="B45" s="4" t="s">
        <v>23</v>
      </c>
      <c r="C45" s="5">
        <f t="shared" ref="C45:W54" si="17">C79+C113</f>
        <v>0</v>
      </c>
      <c r="D45" s="5">
        <f t="shared" si="17"/>
        <v>0</v>
      </c>
      <c r="E45" s="5">
        <f t="shared" si="17"/>
        <v>0</v>
      </c>
      <c r="F45" s="5">
        <f t="shared" si="17"/>
        <v>0</v>
      </c>
      <c r="G45" s="5">
        <f t="shared" si="17"/>
        <v>0</v>
      </c>
      <c r="H45" s="5">
        <f t="shared" si="17"/>
        <v>0</v>
      </c>
      <c r="I45" s="5">
        <f t="shared" si="17"/>
        <v>0</v>
      </c>
      <c r="J45" s="5">
        <f t="shared" si="17"/>
        <v>0</v>
      </c>
      <c r="K45" s="5">
        <f t="shared" si="17"/>
        <v>0</v>
      </c>
      <c r="L45" s="5">
        <f t="shared" si="17"/>
        <v>0</v>
      </c>
      <c r="M45" s="5">
        <f t="shared" si="17"/>
        <v>0</v>
      </c>
      <c r="N45" s="5">
        <f t="shared" si="17"/>
        <v>0</v>
      </c>
      <c r="O45" s="5">
        <f t="shared" si="17"/>
        <v>0</v>
      </c>
      <c r="P45" s="5">
        <f t="shared" si="17"/>
        <v>0</v>
      </c>
      <c r="Q45" s="5">
        <f t="shared" si="17"/>
        <v>0</v>
      </c>
      <c r="R45" s="5">
        <f t="shared" si="17"/>
        <v>0</v>
      </c>
      <c r="S45" s="5">
        <f t="shared" si="17"/>
        <v>0</v>
      </c>
      <c r="T45" s="5">
        <f t="shared" si="17"/>
        <v>0</v>
      </c>
      <c r="U45" s="5">
        <f t="shared" si="17"/>
        <v>0</v>
      </c>
      <c r="V45" s="5">
        <f t="shared" si="17"/>
        <v>0</v>
      </c>
      <c r="W45" s="5">
        <f t="shared" si="17"/>
        <v>0</v>
      </c>
    </row>
    <row r="46" spans="1:23" outlineLevel="1" x14ac:dyDescent="0.25">
      <c r="B46" s="4" t="s">
        <v>24</v>
      </c>
      <c r="C46" s="5">
        <f t="shared" si="17"/>
        <v>0</v>
      </c>
      <c r="D46" s="5">
        <f t="shared" si="17"/>
        <v>0</v>
      </c>
      <c r="E46" s="5">
        <f t="shared" si="17"/>
        <v>0</v>
      </c>
      <c r="F46" s="5">
        <f t="shared" si="17"/>
        <v>0</v>
      </c>
      <c r="G46" s="5">
        <f t="shared" si="17"/>
        <v>0</v>
      </c>
      <c r="H46" s="5">
        <f t="shared" si="17"/>
        <v>0</v>
      </c>
      <c r="I46" s="5">
        <f t="shared" si="17"/>
        <v>0</v>
      </c>
      <c r="J46" s="5">
        <f t="shared" si="17"/>
        <v>0</v>
      </c>
      <c r="K46" s="5">
        <f t="shared" si="17"/>
        <v>0</v>
      </c>
      <c r="L46" s="5">
        <f t="shared" si="17"/>
        <v>0</v>
      </c>
      <c r="M46" s="5">
        <f t="shared" si="17"/>
        <v>0</v>
      </c>
      <c r="N46" s="5">
        <f t="shared" si="17"/>
        <v>0</v>
      </c>
      <c r="O46" s="5">
        <f t="shared" si="17"/>
        <v>0</v>
      </c>
      <c r="P46" s="5">
        <f t="shared" si="17"/>
        <v>0</v>
      </c>
      <c r="Q46" s="5">
        <f t="shared" si="17"/>
        <v>0</v>
      </c>
      <c r="R46" s="5">
        <f t="shared" si="17"/>
        <v>0</v>
      </c>
      <c r="S46" s="5">
        <f t="shared" si="17"/>
        <v>0</v>
      </c>
      <c r="T46" s="5">
        <f t="shared" si="17"/>
        <v>0</v>
      </c>
      <c r="U46" s="5">
        <f t="shared" si="17"/>
        <v>0</v>
      </c>
      <c r="V46" s="5">
        <f t="shared" si="17"/>
        <v>0</v>
      </c>
      <c r="W46" s="5">
        <f t="shared" si="17"/>
        <v>0</v>
      </c>
    </row>
    <row r="47" spans="1:23" outlineLevel="1" x14ac:dyDescent="0.25">
      <c r="B47" s="4" t="s">
        <v>21</v>
      </c>
      <c r="C47" s="5">
        <f t="shared" si="17"/>
        <v>21447.532999999999</v>
      </c>
      <c r="D47" s="5">
        <f t="shared" si="17"/>
        <v>25246.646000000001</v>
      </c>
      <c r="E47" s="5">
        <f t="shared" si="17"/>
        <v>25084.802</v>
      </c>
      <c r="F47" s="5">
        <f t="shared" si="17"/>
        <v>30213.134000000002</v>
      </c>
      <c r="G47" s="5">
        <f t="shared" si="17"/>
        <v>28964.129000000001</v>
      </c>
      <c r="H47" s="5">
        <f t="shared" si="17"/>
        <v>26279.569</v>
      </c>
      <c r="I47" s="5">
        <f t="shared" si="17"/>
        <v>25421.928999999996</v>
      </c>
      <c r="J47" s="5">
        <f t="shared" si="17"/>
        <v>27961.257999999998</v>
      </c>
      <c r="K47" s="5">
        <f t="shared" si="17"/>
        <v>26828.178</v>
      </c>
      <c r="L47" s="5">
        <f t="shared" si="17"/>
        <v>31238.093999999997</v>
      </c>
      <c r="M47" s="5">
        <f t="shared" si="17"/>
        <v>35234.732000000004</v>
      </c>
      <c r="N47" s="5">
        <f t="shared" si="17"/>
        <v>35775.095000000001</v>
      </c>
      <c r="O47" s="5">
        <f t="shared" si="17"/>
        <v>33306.673999999999</v>
      </c>
      <c r="P47" s="5">
        <f t="shared" si="17"/>
        <v>31475.144</v>
      </c>
      <c r="Q47" s="5">
        <f t="shared" si="17"/>
        <v>29970.850000000002</v>
      </c>
      <c r="R47" s="5">
        <f t="shared" si="17"/>
        <v>27715.095999999998</v>
      </c>
      <c r="S47" s="5">
        <f t="shared" si="17"/>
        <v>25125.64</v>
      </c>
      <c r="T47" s="5">
        <f t="shared" si="17"/>
        <v>26867.892</v>
      </c>
      <c r="U47" s="5">
        <f t="shared" si="17"/>
        <v>30788.482</v>
      </c>
      <c r="V47" s="5">
        <f t="shared" si="17"/>
        <v>29299.102999999999</v>
      </c>
      <c r="W47" s="5">
        <f t="shared" si="17"/>
        <v>25891.168000000001</v>
      </c>
    </row>
    <row r="48" spans="1:23" outlineLevel="1" x14ac:dyDescent="0.25">
      <c r="B48" s="4" t="s">
        <v>26</v>
      </c>
      <c r="C48" s="5">
        <f t="shared" si="17"/>
        <v>0</v>
      </c>
      <c r="D48" s="5">
        <f t="shared" si="17"/>
        <v>0</v>
      </c>
      <c r="E48" s="5">
        <f t="shared" si="17"/>
        <v>0</v>
      </c>
      <c r="F48" s="5">
        <f t="shared" si="17"/>
        <v>0</v>
      </c>
      <c r="G48" s="5">
        <f t="shared" si="17"/>
        <v>0</v>
      </c>
      <c r="H48" s="5">
        <f t="shared" si="17"/>
        <v>0</v>
      </c>
      <c r="I48" s="5">
        <f t="shared" si="17"/>
        <v>0</v>
      </c>
      <c r="J48" s="5">
        <f t="shared" si="17"/>
        <v>0</v>
      </c>
      <c r="K48" s="5">
        <f t="shared" si="17"/>
        <v>0</v>
      </c>
      <c r="L48" s="5">
        <f t="shared" si="17"/>
        <v>0</v>
      </c>
      <c r="M48" s="5">
        <f t="shared" si="17"/>
        <v>0</v>
      </c>
      <c r="N48" s="5">
        <f t="shared" si="17"/>
        <v>0</v>
      </c>
      <c r="O48" s="5">
        <f t="shared" si="17"/>
        <v>0</v>
      </c>
      <c r="P48" s="5">
        <f t="shared" si="17"/>
        <v>0</v>
      </c>
      <c r="Q48" s="5">
        <f t="shared" si="17"/>
        <v>0</v>
      </c>
      <c r="R48" s="5">
        <f t="shared" si="17"/>
        <v>0</v>
      </c>
      <c r="S48" s="5">
        <f t="shared" si="17"/>
        <v>0</v>
      </c>
      <c r="T48" s="5">
        <f t="shared" si="17"/>
        <v>0</v>
      </c>
      <c r="U48" s="5">
        <f t="shared" si="17"/>
        <v>0</v>
      </c>
      <c r="V48" s="5">
        <f t="shared" si="17"/>
        <v>0</v>
      </c>
      <c r="W48" s="5">
        <f t="shared" si="17"/>
        <v>0</v>
      </c>
    </row>
    <row r="49" spans="2:23" outlineLevel="1" x14ac:dyDescent="0.25">
      <c r="B49" s="4" t="s">
        <v>25</v>
      </c>
      <c r="C49" s="5">
        <f t="shared" si="17"/>
        <v>78235.12</v>
      </c>
      <c r="D49" s="5">
        <f t="shared" si="17"/>
        <v>80263.55799999999</v>
      </c>
      <c r="E49" s="5">
        <f t="shared" si="17"/>
        <v>80651.237999999998</v>
      </c>
      <c r="F49" s="5">
        <f t="shared" si="17"/>
        <v>87269.796999999991</v>
      </c>
      <c r="G49" s="5">
        <f t="shared" si="17"/>
        <v>86368.17300000001</v>
      </c>
      <c r="H49" s="5">
        <f t="shared" si="17"/>
        <v>82478.613000000012</v>
      </c>
      <c r="I49" s="5">
        <f t="shared" si="17"/>
        <v>84683.733999999997</v>
      </c>
      <c r="J49" s="5">
        <f t="shared" si="17"/>
        <v>85812.978999999992</v>
      </c>
      <c r="K49" s="5">
        <f t="shared" si="17"/>
        <v>85444.722999999998</v>
      </c>
      <c r="L49" s="5">
        <f t="shared" si="17"/>
        <v>90280.744999999995</v>
      </c>
      <c r="M49" s="5">
        <f t="shared" si="17"/>
        <v>93084.054000000004</v>
      </c>
      <c r="N49" s="5">
        <f t="shared" si="17"/>
        <v>91282.116000000009</v>
      </c>
      <c r="O49" s="5">
        <f t="shared" si="17"/>
        <v>83879.168999999994</v>
      </c>
      <c r="P49" s="5">
        <f t="shared" si="17"/>
        <v>90216.733999999997</v>
      </c>
      <c r="Q49" s="5">
        <f t="shared" si="17"/>
        <v>89790.467000000004</v>
      </c>
      <c r="R49" s="5">
        <f t="shared" si="17"/>
        <v>98107.652000000002</v>
      </c>
      <c r="S49" s="5">
        <f t="shared" si="17"/>
        <v>102548.106</v>
      </c>
      <c r="T49" s="5">
        <f t="shared" si="17"/>
        <v>103616.435</v>
      </c>
      <c r="U49" s="5">
        <f t="shared" si="17"/>
        <v>107915.06200000001</v>
      </c>
      <c r="V49" s="5">
        <f t="shared" si="17"/>
        <v>112154.87700000001</v>
      </c>
      <c r="W49" s="5">
        <f t="shared" si="17"/>
        <v>89854.445999999996</v>
      </c>
    </row>
    <row r="50" spans="2:23" outlineLevel="1" x14ac:dyDescent="0.25">
      <c r="B50" s="4" t="s">
        <v>0</v>
      </c>
      <c r="C50" s="5">
        <f t="shared" si="17"/>
        <v>0</v>
      </c>
      <c r="D50" s="5">
        <f t="shared" si="17"/>
        <v>0</v>
      </c>
      <c r="E50" s="5">
        <f t="shared" si="17"/>
        <v>0</v>
      </c>
      <c r="F50" s="5">
        <f t="shared" si="17"/>
        <v>0</v>
      </c>
      <c r="G50" s="5">
        <f t="shared" si="17"/>
        <v>0</v>
      </c>
      <c r="H50" s="5">
        <f t="shared" si="17"/>
        <v>0</v>
      </c>
      <c r="I50" s="5">
        <f t="shared" si="17"/>
        <v>0</v>
      </c>
      <c r="J50" s="5">
        <f t="shared" si="17"/>
        <v>3212.6000000000004</v>
      </c>
      <c r="K50" s="5">
        <f t="shared" si="17"/>
        <v>3960.8289999999997</v>
      </c>
      <c r="L50" s="5">
        <f t="shared" si="17"/>
        <v>4045.2449999999999</v>
      </c>
      <c r="M50" s="5">
        <f t="shared" si="17"/>
        <v>4452.1139999999996</v>
      </c>
      <c r="N50" s="5">
        <f t="shared" si="17"/>
        <v>5036.2939999999999</v>
      </c>
      <c r="O50" s="5">
        <f t="shared" si="17"/>
        <v>5023.59</v>
      </c>
      <c r="P50" s="5">
        <f t="shared" si="17"/>
        <v>5136.91</v>
      </c>
      <c r="Q50" s="5">
        <f t="shared" si="17"/>
        <v>5460.6319999999996</v>
      </c>
      <c r="R50" s="5">
        <f t="shared" si="17"/>
        <v>0</v>
      </c>
      <c r="S50" s="5">
        <f t="shared" si="17"/>
        <v>0</v>
      </c>
      <c r="T50" s="5">
        <f t="shared" si="17"/>
        <v>0</v>
      </c>
      <c r="U50" s="5">
        <f t="shared" si="17"/>
        <v>0</v>
      </c>
      <c r="V50" s="5">
        <f t="shared" si="17"/>
        <v>0</v>
      </c>
      <c r="W50" s="5">
        <f t="shared" si="17"/>
        <v>0</v>
      </c>
    </row>
    <row r="51" spans="2:23" outlineLevel="1" x14ac:dyDescent="0.25">
      <c r="B51" s="4" t="s">
        <v>27</v>
      </c>
      <c r="C51" s="5">
        <f t="shared" si="17"/>
        <v>0</v>
      </c>
      <c r="D51" s="5">
        <f t="shared" si="17"/>
        <v>0</v>
      </c>
      <c r="E51" s="5">
        <f t="shared" si="17"/>
        <v>0</v>
      </c>
      <c r="F51" s="5">
        <f t="shared" si="17"/>
        <v>0</v>
      </c>
      <c r="G51" s="5">
        <f t="shared" si="17"/>
        <v>0</v>
      </c>
      <c r="H51" s="5">
        <f t="shared" si="17"/>
        <v>0</v>
      </c>
      <c r="I51" s="5">
        <f t="shared" si="17"/>
        <v>0</v>
      </c>
      <c r="J51" s="5">
        <f t="shared" si="17"/>
        <v>0</v>
      </c>
      <c r="K51" s="5">
        <f t="shared" si="17"/>
        <v>0</v>
      </c>
      <c r="L51" s="5">
        <f t="shared" si="17"/>
        <v>0</v>
      </c>
      <c r="M51" s="5">
        <f t="shared" si="17"/>
        <v>0</v>
      </c>
      <c r="N51" s="5">
        <f t="shared" si="17"/>
        <v>0</v>
      </c>
      <c r="O51" s="5">
        <f t="shared" si="17"/>
        <v>0</v>
      </c>
      <c r="P51" s="5">
        <f t="shared" si="17"/>
        <v>0</v>
      </c>
      <c r="Q51" s="5">
        <f t="shared" si="17"/>
        <v>0</v>
      </c>
      <c r="R51" s="5">
        <f t="shared" si="17"/>
        <v>0</v>
      </c>
      <c r="S51" s="5">
        <f t="shared" si="17"/>
        <v>0</v>
      </c>
      <c r="T51" s="5">
        <f t="shared" si="17"/>
        <v>0</v>
      </c>
      <c r="U51" s="5">
        <f t="shared" si="17"/>
        <v>0</v>
      </c>
      <c r="V51" s="5">
        <f t="shared" si="17"/>
        <v>0</v>
      </c>
      <c r="W51" s="5">
        <f t="shared" si="17"/>
        <v>0</v>
      </c>
    </row>
    <row r="52" spans="2:23" outlineLevel="1" x14ac:dyDescent="0.25">
      <c r="B52" s="4" t="s">
        <v>28</v>
      </c>
      <c r="C52" s="5">
        <f t="shared" si="17"/>
        <v>36.902999999999999</v>
      </c>
      <c r="D52" s="5">
        <f t="shared" si="17"/>
        <v>42.028000000000006</v>
      </c>
      <c r="E52" s="5">
        <f t="shared" si="17"/>
        <v>47.246000000000002</v>
      </c>
      <c r="F52" s="5">
        <f t="shared" si="17"/>
        <v>51.445999999999998</v>
      </c>
      <c r="G52" s="5">
        <f t="shared" si="17"/>
        <v>56.078999999999994</v>
      </c>
      <c r="H52" s="5">
        <f t="shared" si="17"/>
        <v>66.934999999999988</v>
      </c>
      <c r="I52" s="5">
        <f t="shared" si="17"/>
        <v>101.62899999999999</v>
      </c>
      <c r="J52" s="5">
        <f t="shared" si="17"/>
        <v>101.03099999999999</v>
      </c>
      <c r="K52" s="5">
        <f t="shared" si="17"/>
        <v>110.08800000000001</v>
      </c>
      <c r="L52" s="5">
        <f t="shared" si="17"/>
        <v>81.082999999999998</v>
      </c>
      <c r="M52" s="5">
        <f t="shared" si="17"/>
        <v>85.552000000000007</v>
      </c>
      <c r="N52" s="5">
        <f t="shared" si="17"/>
        <v>54.906000000000006</v>
      </c>
      <c r="O52" s="5">
        <f t="shared" si="17"/>
        <v>42.472999999999999</v>
      </c>
      <c r="P52" s="5">
        <f t="shared" si="17"/>
        <v>28.774000000000001</v>
      </c>
      <c r="Q52" s="5">
        <f t="shared" si="17"/>
        <v>41.423000000000002</v>
      </c>
      <c r="R52" s="5">
        <f t="shared" si="17"/>
        <v>29.752000000000002</v>
      </c>
      <c r="S52" s="5">
        <f t="shared" si="17"/>
        <v>19.218</v>
      </c>
      <c r="T52" s="5">
        <f t="shared" si="17"/>
        <v>12.997</v>
      </c>
      <c r="U52" s="5">
        <f t="shared" si="17"/>
        <v>12.497</v>
      </c>
      <c r="V52" s="5">
        <f t="shared" si="17"/>
        <v>6.3480000000000008</v>
      </c>
      <c r="W52" s="5">
        <f t="shared" si="17"/>
        <v>3.899</v>
      </c>
    </row>
    <row r="53" spans="2:23" outlineLevel="1" x14ac:dyDescent="0.25">
      <c r="B53" s="4" t="s">
        <v>22</v>
      </c>
      <c r="C53" s="5">
        <f t="shared" si="17"/>
        <v>0</v>
      </c>
      <c r="D53" s="5">
        <f t="shared" si="17"/>
        <v>0</v>
      </c>
      <c r="E53" s="5">
        <f t="shared" si="17"/>
        <v>0</v>
      </c>
      <c r="F53" s="5">
        <f t="shared" si="17"/>
        <v>0</v>
      </c>
      <c r="G53" s="5">
        <f t="shared" si="17"/>
        <v>0</v>
      </c>
      <c r="H53" s="5">
        <f t="shared" si="17"/>
        <v>0</v>
      </c>
      <c r="I53" s="5">
        <f t="shared" si="17"/>
        <v>0</v>
      </c>
      <c r="J53" s="5">
        <f t="shared" si="17"/>
        <v>0</v>
      </c>
      <c r="K53" s="5">
        <f t="shared" si="17"/>
        <v>0</v>
      </c>
      <c r="L53" s="5">
        <f t="shared" si="17"/>
        <v>0</v>
      </c>
      <c r="M53" s="5">
        <f t="shared" si="17"/>
        <v>0</v>
      </c>
      <c r="N53" s="5">
        <f t="shared" si="17"/>
        <v>0</v>
      </c>
      <c r="O53" s="5">
        <f t="shared" si="17"/>
        <v>0</v>
      </c>
      <c r="P53" s="5">
        <f t="shared" si="17"/>
        <v>0</v>
      </c>
      <c r="Q53" s="5">
        <f t="shared" si="17"/>
        <v>0</v>
      </c>
      <c r="R53" s="5">
        <f t="shared" si="17"/>
        <v>0</v>
      </c>
      <c r="S53" s="5">
        <f t="shared" si="17"/>
        <v>0</v>
      </c>
      <c r="T53" s="5">
        <f t="shared" si="17"/>
        <v>0</v>
      </c>
      <c r="U53" s="5">
        <f t="shared" si="17"/>
        <v>0</v>
      </c>
      <c r="V53" s="5">
        <f t="shared" si="17"/>
        <v>0</v>
      </c>
      <c r="W53" s="5">
        <f t="shared" si="17"/>
        <v>0</v>
      </c>
    </row>
    <row r="54" spans="2:23" outlineLevel="1" x14ac:dyDescent="0.25">
      <c r="B54" s="4" t="s">
        <v>1</v>
      </c>
      <c r="C54" s="5">
        <f t="shared" si="17"/>
        <v>2107.366</v>
      </c>
      <c r="D54" s="5">
        <f t="shared" si="17"/>
        <v>2303.1239999999998</v>
      </c>
      <c r="E54" s="5">
        <f t="shared" si="17"/>
        <v>1215.0049999999999</v>
      </c>
      <c r="F54" s="5">
        <f t="shared" si="17"/>
        <v>1358.5020000000002</v>
      </c>
      <c r="G54" s="5">
        <f t="shared" si="17"/>
        <v>1526.2830000000001</v>
      </c>
      <c r="H54" s="5">
        <f t="shared" si="17"/>
        <v>1276.048</v>
      </c>
      <c r="I54" s="5">
        <f t="shared" si="17"/>
        <v>2527.7910000000002</v>
      </c>
      <c r="J54" s="5">
        <f t="shared" si="17"/>
        <v>2823.7070000000003</v>
      </c>
      <c r="K54" s="5">
        <f t="shared" si="17"/>
        <v>3005.0119999999997</v>
      </c>
      <c r="L54" s="5">
        <f t="shared" si="17"/>
        <v>2447.6950000000002</v>
      </c>
      <c r="M54" s="5">
        <f t="shared" si="17"/>
        <v>2646.0070000000001</v>
      </c>
      <c r="N54" s="5">
        <f t="shared" si="17"/>
        <v>3189.027</v>
      </c>
      <c r="O54" s="5">
        <f t="shared" si="17"/>
        <v>3735.1740000000004</v>
      </c>
      <c r="P54" s="5">
        <f t="shared" si="17"/>
        <v>2644.55</v>
      </c>
      <c r="Q54" s="5">
        <f t="shared" si="17"/>
        <v>2371.7840000000001</v>
      </c>
      <c r="R54" s="5">
        <f t="shared" si="17"/>
        <v>2373.0370000000003</v>
      </c>
      <c r="S54" s="5">
        <f t="shared" si="17"/>
        <v>3283.884</v>
      </c>
      <c r="T54" s="5">
        <f t="shared" si="17"/>
        <v>3281.8629999999998</v>
      </c>
      <c r="U54" s="5">
        <f t="shared" si="17"/>
        <v>2428.1329999999998</v>
      </c>
      <c r="V54" s="5">
        <f t="shared" si="17"/>
        <v>2457.663</v>
      </c>
      <c r="W54" s="5">
        <f t="shared" si="17"/>
        <v>2500.4559999999997</v>
      </c>
    </row>
    <row r="55" spans="2:23" outlineLevel="1" x14ac:dyDescent="0.25">
      <c r="B55" s="16" t="s">
        <v>13</v>
      </c>
      <c r="C55" s="21">
        <f t="shared" ref="C55:W55" si="18">SUM(C45:C54)</f>
        <v>101826.92199999999</v>
      </c>
      <c r="D55" s="21">
        <f t="shared" si="18"/>
        <v>107855.356</v>
      </c>
      <c r="E55" s="21">
        <f t="shared" si="18"/>
        <v>106998.291</v>
      </c>
      <c r="F55" s="21">
        <f t="shared" si="18"/>
        <v>118892.87899999999</v>
      </c>
      <c r="G55" s="21">
        <f t="shared" si="18"/>
        <v>116914.664</v>
      </c>
      <c r="H55" s="21">
        <f t="shared" si="18"/>
        <v>110101.16500000001</v>
      </c>
      <c r="I55" s="21">
        <f t="shared" si="18"/>
        <v>112735.083</v>
      </c>
      <c r="J55" s="21">
        <f t="shared" si="18"/>
        <v>119911.575</v>
      </c>
      <c r="K55" s="21">
        <f t="shared" si="18"/>
        <v>119348.83</v>
      </c>
      <c r="L55" s="21">
        <f t="shared" si="18"/>
        <v>128092.86199999999</v>
      </c>
      <c r="M55" s="21">
        <f t="shared" si="18"/>
        <v>135502.459</v>
      </c>
      <c r="N55" s="21">
        <f t="shared" si="18"/>
        <v>135337.43799999999</v>
      </c>
      <c r="O55" s="21">
        <f t="shared" si="18"/>
        <v>125987.07999999999</v>
      </c>
      <c r="P55" s="21">
        <f t="shared" si="18"/>
        <v>129502.11200000001</v>
      </c>
      <c r="Q55" s="21">
        <f t="shared" si="18"/>
        <v>127635.156</v>
      </c>
      <c r="R55" s="21">
        <f t="shared" si="18"/>
        <v>128225.53699999998</v>
      </c>
      <c r="S55" s="21">
        <f t="shared" si="18"/>
        <v>130976.848</v>
      </c>
      <c r="T55" s="21">
        <f t="shared" si="18"/>
        <v>133779.18700000001</v>
      </c>
      <c r="U55" s="21">
        <f t="shared" si="18"/>
        <v>141144.174</v>
      </c>
      <c r="V55" s="21">
        <f t="shared" si="18"/>
        <v>143917.99100000001</v>
      </c>
      <c r="W55" s="21">
        <f t="shared" si="18"/>
        <v>118249.96900000001</v>
      </c>
    </row>
    <row r="56" spans="2:23" outlineLevel="1" x14ac:dyDescent="0.25">
      <c r="B56" s="29" t="s">
        <v>46</v>
      </c>
      <c r="C56" s="28">
        <f t="shared" ref="C56:W56" si="19">IFERROR(C55/C37/1000,0)</f>
        <v>7.6359591167700939E-3</v>
      </c>
      <c r="D56" s="28">
        <f t="shared" si="19"/>
        <v>7.5569689477965555E-3</v>
      </c>
      <c r="E56" s="28">
        <f t="shared" si="19"/>
        <v>7.4778705474648826E-3</v>
      </c>
      <c r="F56" s="28">
        <f t="shared" si="19"/>
        <v>7.389136654357616E-3</v>
      </c>
      <c r="G56" s="28">
        <f t="shared" si="19"/>
        <v>7.2987517743890147E-3</v>
      </c>
      <c r="H56" s="28">
        <f t="shared" si="19"/>
        <v>7.1967743119962287E-3</v>
      </c>
      <c r="I56" s="28">
        <f t="shared" si="19"/>
        <v>6.8125878457119286E-3</v>
      </c>
      <c r="J56" s="28">
        <f t="shared" si="19"/>
        <v>6.6685182211947301E-3</v>
      </c>
      <c r="K56" s="28">
        <f t="shared" si="19"/>
        <v>6.7201952692954722E-3</v>
      </c>
      <c r="L56" s="28">
        <f t="shared" si="19"/>
        <v>6.9263988756107066E-3</v>
      </c>
      <c r="M56" s="28">
        <f t="shared" si="19"/>
        <v>6.6517474819567796E-3</v>
      </c>
      <c r="N56" s="28">
        <f t="shared" si="19"/>
        <v>6.5857318592883463E-3</v>
      </c>
      <c r="O56" s="28">
        <f t="shared" si="19"/>
        <v>6.5183812784293362E-3</v>
      </c>
      <c r="P56" s="28">
        <f t="shared" si="19"/>
        <v>6.4445278352972552E-3</v>
      </c>
      <c r="Q56" s="28">
        <f t="shared" si="19"/>
        <v>6.3691134531467493E-3</v>
      </c>
      <c r="R56" s="28">
        <f t="shared" si="19"/>
        <v>6.2895324162679156E-3</v>
      </c>
      <c r="S56" s="28">
        <f t="shared" si="19"/>
        <v>6.2113188177414002E-3</v>
      </c>
      <c r="T56" s="28">
        <f t="shared" si="19"/>
        <v>6.1369075289329248E-3</v>
      </c>
      <c r="U56" s="28">
        <f t="shared" si="19"/>
        <v>6.0542845132145057E-3</v>
      </c>
      <c r="V56" s="28">
        <f t="shared" si="19"/>
        <v>5.9716162783616331E-3</v>
      </c>
      <c r="W56" s="28">
        <f t="shared" si="19"/>
        <v>5.8923938012378756E-3</v>
      </c>
    </row>
    <row r="57" spans="2:23" outlineLevel="1" x14ac:dyDescent="0.25"/>
    <row r="58" spans="2:23" outlineLevel="1" x14ac:dyDescent="0.25">
      <c r="B58" s="4" t="s">
        <v>23</v>
      </c>
      <c r="C58" s="12">
        <f t="shared" ref="C58:W58" si="20">IFERROR(C45/C55,0)</f>
        <v>0</v>
      </c>
      <c r="D58" s="12">
        <f t="shared" si="20"/>
        <v>0</v>
      </c>
      <c r="E58" s="12">
        <f t="shared" si="20"/>
        <v>0</v>
      </c>
      <c r="F58" s="12">
        <f t="shared" si="20"/>
        <v>0</v>
      </c>
      <c r="G58" s="12">
        <f t="shared" si="20"/>
        <v>0</v>
      </c>
      <c r="H58" s="12">
        <f t="shared" si="20"/>
        <v>0</v>
      </c>
      <c r="I58" s="12">
        <f t="shared" si="20"/>
        <v>0</v>
      </c>
      <c r="J58" s="12">
        <f t="shared" si="20"/>
        <v>0</v>
      </c>
      <c r="K58" s="12">
        <f t="shared" si="20"/>
        <v>0</v>
      </c>
      <c r="L58" s="12">
        <f t="shared" si="20"/>
        <v>0</v>
      </c>
      <c r="M58" s="12">
        <f t="shared" si="20"/>
        <v>0</v>
      </c>
      <c r="N58" s="12">
        <f t="shared" si="20"/>
        <v>0</v>
      </c>
      <c r="O58" s="12">
        <f t="shared" si="20"/>
        <v>0</v>
      </c>
      <c r="P58" s="12">
        <f t="shared" si="20"/>
        <v>0</v>
      </c>
      <c r="Q58" s="12">
        <f t="shared" si="20"/>
        <v>0</v>
      </c>
      <c r="R58" s="12">
        <f t="shared" si="20"/>
        <v>0</v>
      </c>
      <c r="S58" s="12">
        <f t="shared" si="20"/>
        <v>0</v>
      </c>
      <c r="T58" s="12">
        <f t="shared" si="20"/>
        <v>0</v>
      </c>
      <c r="U58" s="12">
        <f t="shared" si="20"/>
        <v>0</v>
      </c>
      <c r="V58" s="12">
        <f t="shared" si="20"/>
        <v>0</v>
      </c>
      <c r="W58" s="12">
        <f t="shared" si="20"/>
        <v>0</v>
      </c>
    </row>
    <row r="59" spans="2:23" outlineLevel="1" x14ac:dyDescent="0.25">
      <c r="B59" s="4" t="s">
        <v>24</v>
      </c>
      <c r="C59" s="12">
        <f t="shared" ref="C59:W59" si="21">IFERROR(C46/C55,0)</f>
        <v>0</v>
      </c>
      <c r="D59" s="12">
        <f t="shared" si="21"/>
        <v>0</v>
      </c>
      <c r="E59" s="12">
        <f t="shared" si="21"/>
        <v>0</v>
      </c>
      <c r="F59" s="12">
        <f t="shared" si="21"/>
        <v>0</v>
      </c>
      <c r="G59" s="12">
        <f t="shared" si="21"/>
        <v>0</v>
      </c>
      <c r="H59" s="12">
        <f t="shared" si="21"/>
        <v>0</v>
      </c>
      <c r="I59" s="12">
        <f t="shared" si="21"/>
        <v>0</v>
      </c>
      <c r="J59" s="12">
        <f t="shared" si="21"/>
        <v>0</v>
      </c>
      <c r="K59" s="12">
        <f t="shared" si="21"/>
        <v>0</v>
      </c>
      <c r="L59" s="12">
        <f t="shared" si="21"/>
        <v>0</v>
      </c>
      <c r="M59" s="12">
        <f t="shared" si="21"/>
        <v>0</v>
      </c>
      <c r="N59" s="12">
        <f t="shared" si="21"/>
        <v>0</v>
      </c>
      <c r="O59" s="12">
        <f t="shared" si="21"/>
        <v>0</v>
      </c>
      <c r="P59" s="12">
        <f t="shared" si="21"/>
        <v>0</v>
      </c>
      <c r="Q59" s="12">
        <f t="shared" si="21"/>
        <v>0</v>
      </c>
      <c r="R59" s="12">
        <f t="shared" si="21"/>
        <v>0</v>
      </c>
      <c r="S59" s="12">
        <f t="shared" si="21"/>
        <v>0</v>
      </c>
      <c r="T59" s="12">
        <f t="shared" si="21"/>
        <v>0</v>
      </c>
      <c r="U59" s="12">
        <f t="shared" si="21"/>
        <v>0</v>
      </c>
      <c r="V59" s="12">
        <f t="shared" si="21"/>
        <v>0</v>
      </c>
      <c r="W59" s="12">
        <f t="shared" si="21"/>
        <v>0</v>
      </c>
    </row>
    <row r="60" spans="2:23" outlineLevel="1" x14ac:dyDescent="0.25">
      <c r="B60" s="4" t="s">
        <v>21</v>
      </c>
      <c r="C60" s="12">
        <f t="shared" ref="C60:W60" si="22">IFERROR(C47/C55,0)</f>
        <v>0.21062733291692742</v>
      </c>
      <c r="D60" s="12">
        <f t="shared" si="22"/>
        <v>0.23407874153231667</v>
      </c>
      <c r="E60" s="12">
        <f t="shared" si="22"/>
        <v>0.23444114635438429</v>
      </c>
      <c r="F60" s="12">
        <f t="shared" si="22"/>
        <v>0.25412063576995225</v>
      </c>
      <c r="G60" s="12">
        <f t="shared" si="22"/>
        <v>0.2477373496963563</v>
      </c>
      <c r="H60" s="12">
        <f t="shared" si="22"/>
        <v>0.23868565786747123</v>
      </c>
      <c r="I60" s="12">
        <f t="shared" si="22"/>
        <v>0.22550148829889979</v>
      </c>
      <c r="J60" s="12">
        <f t="shared" si="22"/>
        <v>0.23318230954768127</v>
      </c>
      <c r="K60" s="12">
        <f t="shared" si="22"/>
        <v>0.22478794304058111</v>
      </c>
      <c r="L60" s="12">
        <f t="shared" si="22"/>
        <v>0.24387068500350939</v>
      </c>
      <c r="M60" s="12">
        <f t="shared" si="22"/>
        <v>0.26003020358471873</v>
      </c>
      <c r="N60" s="12">
        <f t="shared" si="22"/>
        <v>0.26433997516636898</v>
      </c>
      <c r="O60" s="12">
        <f t="shared" si="22"/>
        <v>0.26436579052391723</v>
      </c>
      <c r="P60" s="12">
        <f t="shared" si="22"/>
        <v>0.24304734118930815</v>
      </c>
      <c r="Q60" s="12">
        <f t="shared" si="22"/>
        <v>0.23481657357789418</v>
      </c>
      <c r="R60" s="12">
        <f t="shared" si="22"/>
        <v>0.21614334124410803</v>
      </c>
      <c r="S60" s="12">
        <f t="shared" si="22"/>
        <v>0.19183268175761872</v>
      </c>
      <c r="T60" s="12">
        <f t="shared" si="22"/>
        <v>0.20083760861844674</v>
      </c>
      <c r="U60" s="12">
        <f t="shared" si="22"/>
        <v>0.2181349830280632</v>
      </c>
      <c r="V60" s="12">
        <f t="shared" si="22"/>
        <v>0.20358193438094893</v>
      </c>
      <c r="W60" s="12">
        <f t="shared" si="22"/>
        <v>0.21895285232590631</v>
      </c>
    </row>
    <row r="61" spans="2:23" outlineLevel="1" x14ac:dyDescent="0.25">
      <c r="B61" s="4" t="s">
        <v>26</v>
      </c>
      <c r="C61" s="12">
        <f t="shared" ref="C61:W61" si="23">IFERROR(C48/C55,0)</f>
        <v>0</v>
      </c>
      <c r="D61" s="12">
        <f t="shared" si="23"/>
        <v>0</v>
      </c>
      <c r="E61" s="12">
        <f t="shared" si="23"/>
        <v>0</v>
      </c>
      <c r="F61" s="12">
        <f t="shared" si="23"/>
        <v>0</v>
      </c>
      <c r="G61" s="12">
        <f t="shared" si="23"/>
        <v>0</v>
      </c>
      <c r="H61" s="12">
        <f t="shared" si="23"/>
        <v>0</v>
      </c>
      <c r="I61" s="12">
        <f t="shared" si="23"/>
        <v>0</v>
      </c>
      <c r="J61" s="12">
        <f t="shared" si="23"/>
        <v>0</v>
      </c>
      <c r="K61" s="12">
        <f t="shared" si="23"/>
        <v>0</v>
      </c>
      <c r="L61" s="12">
        <f t="shared" si="23"/>
        <v>0</v>
      </c>
      <c r="M61" s="12">
        <f t="shared" si="23"/>
        <v>0</v>
      </c>
      <c r="N61" s="12">
        <f t="shared" si="23"/>
        <v>0</v>
      </c>
      <c r="O61" s="12">
        <f t="shared" si="23"/>
        <v>0</v>
      </c>
      <c r="P61" s="12">
        <f t="shared" si="23"/>
        <v>0</v>
      </c>
      <c r="Q61" s="12">
        <f t="shared" si="23"/>
        <v>0</v>
      </c>
      <c r="R61" s="12">
        <f t="shared" si="23"/>
        <v>0</v>
      </c>
      <c r="S61" s="12">
        <f t="shared" si="23"/>
        <v>0</v>
      </c>
      <c r="T61" s="12">
        <f t="shared" si="23"/>
        <v>0</v>
      </c>
      <c r="U61" s="12">
        <f t="shared" si="23"/>
        <v>0</v>
      </c>
      <c r="V61" s="12">
        <f t="shared" si="23"/>
        <v>0</v>
      </c>
      <c r="W61" s="12">
        <f t="shared" si="23"/>
        <v>0</v>
      </c>
    </row>
    <row r="62" spans="2:23" outlineLevel="1" x14ac:dyDescent="0.25">
      <c r="B62" s="4" t="s">
        <v>25</v>
      </c>
      <c r="C62" s="12">
        <f t="shared" ref="C62:W62" si="24">IFERROR(C49/C55,0)</f>
        <v>0.76831468990096752</v>
      </c>
      <c r="D62" s="12">
        <f t="shared" si="24"/>
        <v>0.74417776711988226</v>
      </c>
      <c r="E62" s="12">
        <f t="shared" si="24"/>
        <v>0.75376192690778587</v>
      </c>
      <c r="F62" s="12">
        <f t="shared" si="24"/>
        <v>0.73402038653635426</v>
      </c>
      <c r="G62" s="12">
        <f t="shared" si="24"/>
        <v>0.73872831726223842</v>
      </c>
      <c r="H62" s="12">
        <f t="shared" si="24"/>
        <v>0.74911662378867661</v>
      </c>
      <c r="I62" s="12">
        <f t="shared" si="24"/>
        <v>0.7511746276888801</v>
      </c>
      <c r="J62" s="12">
        <f t="shared" si="24"/>
        <v>0.71563549223667522</v>
      </c>
      <c r="K62" s="12">
        <f t="shared" si="24"/>
        <v>0.71592426167897916</v>
      </c>
      <c r="L62" s="12">
        <f t="shared" si="24"/>
        <v>0.70480699385107037</v>
      </c>
      <c r="M62" s="12">
        <f t="shared" si="24"/>
        <v>0.68695472161136206</v>
      </c>
      <c r="N62" s="12">
        <f t="shared" si="24"/>
        <v>0.67447793713961113</v>
      </c>
      <c r="O62" s="12">
        <f t="shared" si="24"/>
        <v>0.66577595893166186</v>
      </c>
      <c r="P62" s="12">
        <f t="shared" si="24"/>
        <v>0.69664295513574315</v>
      </c>
      <c r="Q62" s="12">
        <f t="shared" si="24"/>
        <v>0.70349322094298217</v>
      </c>
      <c r="R62" s="12">
        <f t="shared" si="24"/>
        <v>0.76511788755464538</v>
      </c>
      <c r="S62" s="12">
        <f t="shared" si="24"/>
        <v>0.78294834213753561</v>
      </c>
      <c r="T62" s="12">
        <f t="shared" si="24"/>
        <v>0.77453329866625664</v>
      </c>
      <c r="U62" s="12">
        <f t="shared" si="24"/>
        <v>0.76457326534781378</v>
      </c>
      <c r="V62" s="12">
        <f t="shared" si="24"/>
        <v>0.77929712762596859</v>
      </c>
      <c r="W62" s="12">
        <f t="shared" si="24"/>
        <v>0.75986866432074907</v>
      </c>
    </row>
    <row r="63" spans="2:23" outlineLevel="1" x14ac:dyDescent="0.25">
      <c r="B63" s="4" t="s">
        <v>0</v>
      </c>
      <c r="C63" s="12">
        <f t="shared" ref="C63:W63" si="25">IFERROR(C50/C55,0)</f>
        <v>0</v>
      </c>
      <c r="D63" s="12">
        <f t="shared" si="25"/>
        <v>0</v>
      </c>
      <c r="E63" s="12">
        <f t="shared" si="25"/>
        <v>0</v>
      </c>
      <c r="F63" s="12">
        <f t="shared" si="25"/>
        <v>0</v>
      </c>
      <c r="G63" s="12">
        <f t="shared" si="25"/>
        <v>0</v>
      </c>
      <c r="H63" s="12">
        <f t="shared" si="25"/>
        <v>0</v>
      </c>
      <c r="I63" s="12">
        <f t="shared" si="25"/>
        <v>0</v>
      </c>
      <c r="J63" s="12">
        <f t="shared" si="25"/>
        <v>2.6791408585868381E-2</v>
      </c>
      <c r="K63" s="12">
        <f t="shared" si="25"/>
        <v>3.3186994795005531E-2</v>
      </c>
      <c r="L63" s="12">
        <f t="shared" si="25"/>
        <v>3.1580565355780715E-2</v>
      </c>
      <c r="M63" s="12">
        <f t="shared" si="25"/>
        <v>3.285633362565029E-2</v>
      </c>
      <c r="N63" s="12">
        <f t="shared" si="25"/>
        <v>3.7212866405820388E-2</v>
      </c>
      <c r="O63" s="12">
        <f t="shared" si="25"/>
        <v>3.9873850556739636E-2</v>
      </c>
      <c r="P63" s="12">
        <f t="shared" si="25"/>
        <v>3.9666611769235083E-2</v>
      </c>
      <c r="Q63" s="12">
        <f t="shared" si="25"/>
        <v>4.2783134138998501E-2</v>
      </c>
      <c r="R63" s="12">
        <f t="shared" si="25"/>
        <v>0</v>
      </c>
      <c r="S63" s="12">
        <f t="shared" si="25"/>
        <v>0</v>
      </c>
      <c r="T63" s="12">
        <f t="shared" si="25"/>
        <v>0</v>
      </c>
      <c r="U63" s="12">
        <f t="shared" si="25"/>
        <v>0</v>
      </c>
      <c r="V63" s="12">
        <f t="shared" si="25"/>
        <v>0</v>
      </c>
      <c r="W63" s="12">
        <f t="shared" si="25"/>
        <v>0</v>
      </c>
    </row>
    <row r="64" spans="2:23" outlineLevel="1" x14ac:dyDescent="0.25">
      <c r="B64" s="4" t="s">
        <v>27</v>
      </c>
      <c r="C64" s="12">
        <f t="shared" ref="C64:W64" si="26">IFERROR(C51/C55,0)</f>
        <v>0</v>
      </c>
      <c r="D64" s="12">
        <f t="shared" si="26"/>
        <v>0</v>
      </c>
      <c r="E64" s="12">
        <f t="shared" si="26"/>
        <v>0</v>
      </c>
      <c r="F64" s="12">
        <f t="shared" si="26"/>
        <v>0</v>
      </c>
      <c r="G64" s="12">
        <f t="shared" si="26"/>
        <v>0</v>
      </c>
      <c r="H64" s="12">
        <f t="shared" si="26"/>
        <v>0</v>
      </c>
      <c r="I64" s="12">
        <f t="shared" si="26"/>
        <v>0</v>
      </c>
      <c r="J64" s="12">
        <f t="shared" si="26"/>
        <v>0</v>
      </c>
      <c r="K64" s="12">
        <f t="shared" si="26"/>
        <v>0</v>
      </c>
      <c r="L64" s="12">
        <f t="shared" si="26"/>
        <v>0</v>
      </c>
      <c r="M64" s="12">
        <f t="shared" si="26"/>
        <v>0</v>
      </c>
      <c r="N64" s="12">
        <f t="shared" si="26"/>
        <v>0</v>
      </c>
      <c r="O64" s="12">
        <f t="shared" si="26"/>
        <v>0</v>
      </c>
      <c r="P64" s="12">
        <f t="shared" si="26"/>
        <v>0</v>
      </c>
      <c r="Q64" s="12">
        <f t="shared" si="26"/>
        <v>0</v>
      </c>
      <c r="R64" s="12">
        <f t="shared" si="26"/>
        <v>0</v>
      </c>
      <c r="S64" s="12">
        <f t="shared" si="26"/>
        <v>0</v>
      </c>
      <c r="T64" s="12">
        <f t="shared" si="26"/>
        <v>0</v>
      </c>
      <c r="U64" s="12">
        <f t="shared" si="26"/>
        <v>0</v>
      </c>
      <c r="V64" s="12">
        <f t="shared" si="26"/>
        <v>0</v>
      </c>
      <c r="W64" s="12">
        <f t="shared" si="26"/>
        <v>0</v>
      </c>
    </row>
    <row r="65" spans="1:28" outlineLevel="1" x14ac:dyDescent="0.25">
      <c r="B65" s="4" t="s">
        <v>28</v>
      </c>
      <c r="C65" s="12">
        <f t="shared" ref="C65:W65" si="27">IFERROR(C52/C55,0)</f>
        <v>3.6240906898865117E-4</v>
      </c>
      <c r="D65" s="12">
        <f t="shared" si="27"/>
        <v>3.896700317784868E-4</v>
      </c>
      <c r="E65" s="12">
        <f t="shared" si="27"/>
        <v>4.4155845442428611E-4</v>
      </c>
      <c r="F65" s="12">
        <f t="shared" si="27"/>
        <v>4.3270884204932075E-4</v>
      </c>
      <c r="G65" s="12">
        <f t="shared" si="27"/>
        <v>4.7965753893797268E-4</v>
      </c>
      <c r="H65" s="12">
        <f t="shared" si="27"/>
        <v>6.0794088781894343E-4</v>
      </c>
      <c r="I65" s="12">
        <f t="shared" si="27"/>
        <v>9.0148512153931707E-4</v>
      </c>
      <c r="J65" s="12">
        <f t="shared" si="27"/>
        <v>8.4254585097393638E-4</v>
      </c>
      <c r="K65" s="12">
        <f t="shared" si="27"/>
        <v>9.2240535579611474E-4</v>
      </c>
      <c r="L65" s="12">
        <f t="shared" si="27"/>
        <v>6.3300170465392528E-4</v>
      </c>
      <c r="M65" s="12">
        <f t="shared" si="27"/>
        <v>6.313686159747109E-4</v>
      </c>
      <c r="N65" s="12">
        <f t="shared" si="27"/>
        <v>4.0569705479425442E-4</v>
      </c>
      <c r="O65" s="12">
        <f t="shared" si="27"/>
        <v>3.3712186995682415E-4</v>
      </c>
      <c r="P65" s="12">
        <f t="shared" si="27"/>
        <v>2.2218942653228697E-4</v>
      </c>
      <c r="Q65" s="12">
        <f t="shared" si="27"/>
        <v>3.2454224445810213E-4</v>
      </c>
      <c r="R65" s="12">
        <f t="shared" si="27"/>
        <v>2.3202866368186867E-4</v>
      </c>
      <c r="S65" s="12">
        <f t="shared" si="27"/>
        <v>1.467282217693924E-4</v>
      </c>
      <c r="T65" s="12">
        <f t="shared" si="27"/>
        <v>9.715263107406984E-5</v>
      </c>
      <c r="U65" s="12">
        <f t="shared" si="27"/>
        <v>8.8540671894824367E-5</v>
      </c>
      <c r="V65" s="12">
        <f t="shared" si="27"/>
        <v>4.4108453403855536E-5</v>
      </c>
      <c r="W65" s="12">
        <f t="shared" si="27"/>
        <v>3.2972524500196695E-5</v>
      </c>
    </row>
    <row r="66" spans="1:28" outlineLevel="1" x14ac:dyDescent="0.25">
      <c r="B66" s="4" t="s">
        <v>22</v>
      </c>
      <c r="C66" s="12">
        <f t="shared" ref="C66:W66" si="28">IFERROR(C53/C55,0)</f>
        <v>0</v>
      </c>
      <c r="D66" s="12">
        <f t="shared" si="28"/>
        <v>0</v>
      </c>
      <c r="E66" s="12">
        <f t="shared" si="28"/>
        <v>0</v>
      </c>
      <c r="F66" s="12">
        <f t="shared" si="28"/>
        <v>0</v>
      </c>
      <c r="G66" s="12">
        <f t="shared" si="28"/>
        <v>0</v>
      </c>
      <c r="H66" s="12">
        <f t="shared" si="28"/>
        <v>0</v>
      </c>
      <c r="I66" s="12">
        <f t="shared" si="28"/>
        <v>0</v>
      </c>
      <c r="J66" s="12">
        <f t="shared" si="28"/>
        <v>0</v>
      </c>
      <c r="K66" s="12">
        <f t="shared" si="28"/>
        <v>0</v>
      </c>
      <c r="L66" s="12">
        <f t="shared" si="28"/>
        <v>0</v>
      </c>
      <c r="M66" s="12">
        <f t="shared" si="28"/>
        <v>0</v>
      </c>
      <c r="N66" s="12">
        <f t="shared" si="28"/>
        <v>0</v>
      </c>
      <c r="O66" s="12">
        <f t="shared" si="28"/>
        <v>0</v>
      </c>
      <c r="P66" s="12">
        <f t="shared" si="28"/>
        <v>0</v>
      </c>
      <c r="Q66" s="12">
        <f t="shared" si="28"/>
        <v>0</v>
      </c>
      <c r="R66" s="12">
        <f t="shared" si="28"/>
        <v>0</v>
      </c>
      <c r="S66" s="12">
        <f t="shared" si="28"/>
        <v>0</v>
      </c>
      <c r="T66" s="12">
        <f t="shared" si="28"/>
        <v>0</v>
      </c>
      <c r="U66" s="12">
        <f t="shared" si="28"/>
        <v>0</v>
      </c>
      <c r="V66" s="12">
        <f t="shared" si="28"/>
        <v>0</v>
      </c>
      <c r="W66" s="12">
        <f t="shared" si="28"/>
        <v>0</v>
      </c>
    </row>
    <row r="67" spans="1:28" outlineLevel="1" x14ac:dyDescent="0.25">
      <c r="B67" s="4" t="s">
        <v>1</v>
      </c>
      <c r="C67" s="12">
        <f t="shared" ref="C67:W67" si="29">IFERROR(C54/C55,0)</f>
        <v>2.0695568113116493E-2</v>
      </c>
      <c r="D67" s="12">
        <f t="shared" si="29"/>
        <v>2.1353821316022543E-2</v>
      </c>
      <c r="E67" s="12">
        <f t="shared" si="29"/>
        <v>1.1355368283405573E-2</v>
      </c>
      <c r="F67" s="12">
        <f t="shared" si="29"/>
        <v>1.1426268851644179E-2</v>
      </c>
      <c r="G67" s="12">
        <f t="shared" si="29"/>
        <v>1.3054675502467339E-2</v>
      </c>
      <c r="H67" s="12">
        <f t="shared" si="29"/>
        <v>1.1589777456033276E-2</v>
      </c>
      <c r="I67" s="12">
        <f t="shared" si="29"/>
        <v>2.242239889068073E-2</v>
      </c>
      <c r="J67" s="12">
        <f t="shared" si="29"/>
        <v>2.3548243778801173E-2</v>
      </c>
      <c r="K67" s="12">
        <f t="shared" si="29"/>
        <v>2.517839512963805E-2</v>
      </c>
      <c r="L67" s="12">
        <f t="shared" si="29"/>
        <v>1.9108754084985628E-2</v>
      </c>
      <c r="M67" s="12">
        <f t="shared" si="29"/>
        <v>1.952737256229424E-2</v>
      </c>
      <c r="N67" s="12">
        <f t="shared" si="29"/>
        <v>2.3563524233405395E-2</v>
      </c>
      <c r="O67" s="12">
        <f t="shared" si="29"/>
        <v>2.9647278117724458E-2</v>
      </c>
      <c r="P67" s="12">
        <f t="shared" si="29"/>
        <v>2.0420902479181189E-2</v>
      </c>
      <c r="Q67" s="12">
        <f t="shared" si="29"/>
        <v>1.8582529095667027E-2</v>
      </c>
      <c r="R67" s="12">
        <f t="shared" si="29"/>
        <v>1.8506742537564888E-2</v>
      </c>
      <c r="S67" s="12">
        <f t="shared" si="29"/>
        <v>2.5072247883076253E-2</v>
      </c>
      <c r="T67" s="12">
        <f t="shared" si="29"/>
        <v>2.4531940084222516E-2</v>
      </c>
      <c r="U67" s="12">
        <f t="shared" si="29"/>
        <v>1.7203210952228178E-2</v>
      </c>
      <c r="V67" s="12">
        <f t="shared" si="29"/>
        <v>1.7076829539678606E-2</v>
      </c>
      <c r="W67" s="12">
        <f t="shared" si="29"/>
        <v>2.114551082884427E-2</v>
      </c>
    </row>
    <row r="70" spans="1:28" s="37" customFormat="1" x14ac:dyDescent="0.25">
      <c r="A70" s="36" t="s">
        <v>2</v>
      </c>
      <c r="Z70" s="38"/>
    </row>
    <row r="71" spans="1:28" outlineLevel="1" x14ac:dyDescent="0.25">
      <c r="B71" s="22" t="s">
        <v>31</v>
      </c>
      <c r="C71" s="5">
        <f>C74*CAN!C75</f>
        <v>5933.241609819258</v>
      </c>
      <c r="D71" s="5">
        <f>D74*CAN!D75</f>
        <v>6122.1594711601256</v>
      </c>
      <c r="E71" s="5">
        <f>E74*CAN!E75</f>
        <v>6464.5713527193329</v>
      </c>
      <c r="F71" s="5">
        <f>F74*CAN!F75</f>
        <v>6785.0971758121668</v>
      </c>
      <c r="G71" s="5">
        <f>G74*CAN!G75</f>
        <v>7262.4039679518282</v>
      </c>
      <c r="H71" s="5">
        <f>H74*CAN!H75</f>
        <v>7729.399864937558</v>
      </c>
      <c r="I71" s="5">
        <f>I74*CAN!I75</f>
        <v>7906.7089063777139</v>
      </c>
      <c r="J71" s="5">
        <f>J74*CAN!J75</f>
        <v>8319.3096962505097</v>
      </c>
      <c r="K71" s="5">
        <f>K74*CAN!K75</f>
        <v>8485.0890568379255</v>
      </c>
      <c r="L71" s="5">
        <f>L74*CAN!L75</f>
        <v>8947.5594849286535</v>
      </c>
      <c r="M71" s="5">
        <f>M74*CAN!M75</f>
        <v>9448.9523741782941</v>
      </c>
      <c r="N71" s="5">
        <f>N74*CAN!N75</f>
        <v>9738.3488543846033</v>
      </c>
      <c r="O71" s="5">
        <f>O74*CAN!O75</f>
        <v>9410.2522640891675</v>
      </c>
      <c r="P71" s="5">
        <f>P74*CAN!P75</f>
        <v>10136.512337433334</v>
      </c>
      <c r="Q71" s="5">
        <f>Q74*CAN!Q75</f>
        <v>10108.02629637813</v>
      </c>
      <c r="R71" s="5">
        <f>R74*CAN!R75</f>
        <v>10608.360229400476</v>
      </c>
      <c r="S71" s="5">
        <f>S74*CAN!S75</f>
        <v>11414.423609326621</v>
      </c>
      <c r="T71" s="5">
        <f>T74*CAN!T75</f>
        <v>11770.303074006848</v>
      </c>
      <c r="U71" s="5">
        <f>U74*CAN!U75</f>
        <v>12448.630584210621</v>
      </c>
      <c r="V71" s="5">
        <f>V74*CAN!V75</f>
        <v>13139.495262776101</v>
      </c>
      <c r="W71" s="5">
        <f>W74*CAN!W75</f>
        <v>10915.740749073533</v>
      </c>
      <c r="Z71" s="23"/>
      <c r="AB71"/>
    </row>
    <row r="72" spans="1:28" outlineLevel="1" x14ac:dyDescent="0.25">
      <c r="B72" s="8" t="s">
        <v>30</v>
      </c>
      <c r="C72" s="5">
        <f>INDEX('[6]Table 37'!C$26:C$28,MATCH($AB72,'[6]Table 37'!$B$26:$B$28,0))</f>
        <v>465.74400000000003</v>
      </c>
      <c r="D72" s="5">
        <f>INDEX('[6]Table 37'!D$26:D$28,MATCH($AB72,'[6]Table 37'!$B$26:$B$28,0))</f>
        <v>491.18200000000002</v>
      </c>
      <c r="E72" s="5">
        <f>INDEX('[6]Table 37'!E$26:E$28,MATCH($AB72,'[6]Table 37'!$B$26:$B$28,0))</f>
        <v>501.69</v>
      </c>
      <c r="F72" s="5">
        <f>INDEX('[6]Table 37'!F$26:F$28,MATCH($AB72,'[6]Table 37'!$B$26:$B$28,0))</f>
        <v>522.42600000000004</v>
      </c>
      <c r="G72" s="5">
        <f>INDEX('[6]Table 37'!G$26:G$28,MATCH($AB72,'[6]Table 37'!$B$26:$B$28,0))</f>
        <v>549.96799999999996</v>
      </c>
      <c r="H72" s="5">
        <f>INDEX('[6]Table 37'!H$26:H$28,MATCH($AB72,'[6]Table 37'!$B$26:$B$28,0))</f>
        <v>574.31200000000001</v>
      </c>
      <c r="I72" s="5">
        <f>INDEX('[6]Table 37'!I$26:I$28,MATCH($AB72,'[6]Table 37'!$B$26:$B$28,0))</f>
        <v>585.61800000000005</v>
      </c>
      <c r="J72" s="5">
        <f>INDEX('[6]Table 37'!J$26:J$28,MATCH($AB72,'[6]Table 37'!$B$26:$B$28,0))</f>
        <v>610.10299999999995</v>
      </c>
      <c r="K72" s="5">
        <f>INDEX('[6]Table 37'!K$26:K$28,MATCH($AB72,'[6]Table 37'!$B$26:$B$28,0))</f>
        <v>633.99300000000005</v>
      </c>
      <c r="L72" s="5">
        <f>INDEX('[6]Table 37'!L$26:L$28,MATCH($AB72,'[6]Table 37'!$B$26:$B$28,0))</f>
        <v>656.97199999999998</v>
      </c>
      <c r="M72" s="5">
        <f>INDEX('[6]Table 37'!M$26:M$28,MATCH($AB72,'[6]Table 37'!$B$26:$B$28,0))</f>
        <v>681.90200000000004</v>
      </c>
      <c r="N72" s="5">
        <f>INDEX('[6]Table 37'!N$26:N$28,MATCH($AB72,'[6]Table 37'!$B$26:$B$28,0))</f>
        <v>707.30499999999995</v>
      </c>
      <c r="O72" s="5">
        <f>INDEX('[6]Table 37'!O$26:O$28,MATCH($AB72,'[6]Table 37'!$B$26:$B$28,0))</f>
        <v>724.71500000000003</v>
      </c>
      <c r="P72" s="5">
        <f>INDEX('[6]Table 37'!P$26:P$28,MATCH($AB72,'[6]Table 37'!$B$26:$B$28,0))</f>
        <v>766.34500000000003</v>
      </c>
      <c r="Q72" s="5">
        <f>INDEX('[6]Table 37'!Q$26:Q$28,MATCH($AB72,'[6]Table 37'!$B$26:$B$28,0))</f>
        <v>813.68600000000004</v>
      </c>
      <c r="R72" s="5">
        <f>INDEX('[6]Table 37'!R$26:R$28,MATCH($AB72,'[6]Table 37'!$B$26:$B$28,0))</f>
        <v>870.22799999999995</v>
      </c>
      <c r="S72" s="5">
        <f>INDEX('[6]Table 37'!S$26:S$28,MATCH($AB72,'[6]Table 37'!$B$26:$B$28,0))</f>
        <v>945.03099999999995</v>
      </c>
      <c r="T72" s="5">
        <f>INDEX('[6]Table 37'!T$26:T$28,MATCH($AB72,'[6]Table 37'!$B$26:$B$28,0))</f>
        <v>1019.605</v>
      </c>
      <c r="U72" s="5">
        <f>INDEX('[6]Table 37'!U$26:U$28,MATCH($AB72,'[6]Table 37'!$B$26:$B$28,0))</f>
        <v>1106.9349999999999</v>
      </c>
      <c r="V72" s="5">
        <f>INDEX('[6]Table 37'!V$26:V$28,MATCH($AB72,'[6]Table 37'!$B$26:$B$28,0))</f>
        <v>1133.683</v>
      </c>
      <c r="W72" s="5">
        <f>INDEX('[6]Table 37'!W$26:W$28,MATCH($AB72,'[6]Table 37'!$B$26:$B$28,0))</f>
        <v>1099.7750000000001</v>
      </c>
      <c r="Z72" s="23" t="s">
        <v>32</v>
      </c>
      <c r="AB72" t="s">
        <v>75</v>
      </c>
    </row>
    <row r="73" spans="1:28" outlineLevel="1" x14ac:dyDescent="0.25">
      <c r="B73" s="8" t="s">
        <v>43</v>
      </c>
      <c r="C73" s="5">
        <f>INDEX('[6]Table 37'!C$38:C$40,MATCH($AB73,'[6]Table 37'!$B$38:$B$40,0))</f>
        <v>23886.135855</v>
      </c>
      <c r="D73" s="5">
        <f>INDEX('[6]Table 37'!D$38:D$40,MATCH($AB73,'[6]Table 37'!$B$38:$B$40,0))</f>
        <v>23225.092854999999</v>
      </c>
      <c r="E73" s="5">
        <f>INDEX('[6]Table 37'!E$38:E$40,MATCH($AB73,'[6]Table 37'!$B$38:$B$40,0))</f>
        <v>23862.198339999999</v>
      </c>
      <c r="F73" s="5">
        <f>INDEX('[6]Table 37'!F$38:F$40,MATCH($AB73,'[6]Table 37'!$B$38:$B$40,0))</f>
        <v>23903.69024</v>
      </c>
      <c r="G73" s="5">
        <f>INDEX('[6]Table 37'!G$38:G$40,MATCH($AB73,'[6]Table 37'!$B$38:$B$40,0))</f>
        <v>24155.742315</v>
      </c>
      <c r="H73" s="5">
        <f>INDEX('[6]Table 37'!H$38:H$40,MATCH($AB73,'[6]Table 37'!$B$38:$B$40,0))</f>
        <v>24470.065850999999</v>
      </c>
      <c r="I73" s="5">
        <f>INDEX('[6]Table 37'!I$38:I$40,MATCH($AB73,'[6]Table 37'!$B$38:$B$40,0))</f>
        <v>24400.263819</v>
      </c>
      <c r="J73" s="5">
        <f>INDEX('[6]Table 37'!J$38:J$40,MATCH($AB73,'[6]Table 37'!$B$38:$B$40,0))</f>
        <v>24495.645211999999</v>
      </c>
      <c r="K73" s="5">
        <f>INDEX('[6]Table 37'!K$38:K$40,MATCH($AB73,'[6]Table 37'!$B$38:$B$40,0))</f>
        <v>24042.339958</v>
      </c>
      <c r="L73" s="5">
        <f>INDEX('[6]Table 37'!L$38:L$40,MATCH($AB73,'[6]Table 37'!$B$38:$B$40,0))</f>
        <v>24465.969319</v>
      </c>
      <c r="M73" s="5">
        <f>INDEX('[6]Table 37'!M$38:M$40,MATCH($AB73,'[6]Table 37'!$B$38:$B$40,0))</f>
        <v>24892.379844999999</v>
      </c>
      <c r="N73" s="5">
        <f>INDEX('[6]Table 37'!N$38:N$40,MATCH($AB73,'[6]Table 37'!$B$38:$B$40,0))</f>
        <v>24733.377988</v>
      </c>
      <c r="O73" s="5">
        <f>INDEX('[6]Table 37'!O$38:O$40,MATCH($AB73,'[6]Table 37'!$B$38:$B$40,0))</f>
        <v>23325.916140000001</v>
      </c>
      <c r="P73" s="5">
        <f>INDEX('[6]Table 37'!P$38:P$40,MATCH($AB73,'[6]Table 37'!$B$38:$B$40,0))</f>
        <v>23761.233883000001</v>
      </c>
      <c r="Q73" s="5">
        <f>INDEX('[6]Table 37'!Q$38:Q$40,MATCH($AB73,'[6]Table 37'!$B$38:$B$40,0))</f>
        <v>22315.891756000001</v>
      </c>
      <c r="R73" s="5">
        <f>INDEX('[6]Table 37'!R$38:R$40,MATCH($AB73,'[6]Table 37'!$B$38:$B$40,0))</f>
        <v>21898.782794999999</v>
      </c>
      <c r="S73" s="5">
        <f>INDEX('[6]Table 37'!S$38:S$40,MATCH($AB73,'[6]Table 37'!$B$38:$B$40,0))</f>
        <v>21697.652592999999</v>
      </c>
      <c r="T73" s="5">
        <f>INDEX('[6]Table 37'!T$38:T$40,MATCH($AB73,'[6]Table 37'!$B$38:$B$40,0))</f>
        <v>20737.695017999999</v>
      </c>
      <c r="U73" s="5">
        <f>INDEX('[6]Table 37'!U$38:U$40,MATCH($AB73,'[6]Table 37'!$B$38:$B$40,0))</f>
        <v>20202.460166000001</v>
      </c>
      <c r="V73" s="5">
        <f>INDEX('[6]Table 37'!V$38:V$40,MATCH($AB73,'[6]Table 37'!$B$38:$B$40,0))</f>
        <v>20820.532017000001</v>
      </c>
      <c r="W73" s="5">
        <f>INDEX('[6]Table 37'!W$38:W$40,MATCH($AB73,'[6]Table 37'!$B$38:$B$40,0))</f>
        <v>17830.116269999999</v>
      </c>
      <c r="Z73" s="23" t="s">
        <v>32</v>
      </c>
      <c r="AB73" t="s">
        <v>75</v>
      </c>
    </row>
    <row r="74" spans="1:28" outlineLevel="1" x14ac:dyDescent="0.25">
      <c r="B74" s="8" t="s">
        <v>44</v>
      </c>
      <c r="C74" s="5">
        <f t="shared" ref="C74:W74" si="30">C72*C73/1000</f>
        <v>11124.824457651122</v>
      </c>
      <c r="D74" s="5">
        <f t="shared" si="30"/>
        <v>11407.747558704608</v>
      </c>
      <c r="E74" s="5">
        <f t="shared" si="30"/>
        <v>11971.4262851946</v>
      </c>
      <c r="F74" s="5">
        <f t="shared" si="30"/>
        <v>12487.90927732224</v>
      </c>
      <c r="G74" s="5">
        <f t="shared" si="30"/>
        <v>13284.885289495918</v>
      </c>
      <c r="H74" s="5">
        <f t="shared" si="30"/>
        <v>14053.452459019512</v>
      </c>
      <c r="I74" s="5">
        <f t="shared" si="30"/>
        <v>14289.233697155145</v>
      </c>
      <c r="J74" s="5">
        <f t="shared" si="30"/>
        <v>14944.866630776834</v>
      </c>
      <c r="K74" s="5">
        <f t="shared" si="30"/>
        <v>15242.675236992296</v>
      </c>
      <c r="L74" s="5">
        <f t="shared" si="30"/>
        <v>16073.456795442067</v>
      </c>
      <c r="M74" s="5">
        <f t="shared" si="30"/>
        <v>16974.163601065193</v>
      </c>
      <c r="N74" s="5">
        <f t="shared" si="30"/>
        <v>17494.041917802337</v>
      </c>
      <c r="O74" s="5">
        <f t="shared" si="30"/>
        <v>16904.641315400102</v>
      </c>
      <c r="P74" s="5">
        <f t="shared" si="30"/>
        <v>18209.302780067639</v>
      </c>
      <c r="Q74" s="5">
        <f t="shared" si="30"/>
        <v>18158.128699372617</v>
      </c>
      <c r="R74" s="5">
        <f t="shared" si="30"/>
        <v>19056.93395412726</v>
      </c>
      <c r="S74" s="5">
        <f t="shared" si="30"/>
        <v>20504.954327615382</v>
      </c>
      <c r="T74" s="5">
        <f t="shared" si="30"/>
        <v>21144.257528827886</v>
      </c>
      <c r="U74" s="5">
        <f t="shared" si="30"/>
        <v>22362.810243851211</v>
      </c>
      <c r="V74" s="5">
        <f t="shared" si="30"/>
        <v>23603.883198628613</v>
      </c>
      <c r="W74" s="5">
        <f t="shared" si="30"/>
        <v>19609.116120839248</v>
      </c>
    </row>
    <row r="75" spans="1:28" outlineLevel="1" x14ac:dyDescent="0.25">
      <c r="B75" s="8" t="s">
        <v>45</v>
      </c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8" outlineLevel="1" x14ac:dyDescent="0.25">
      <c r="B76" s="8" t="s">
        <v>47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8" outlineLevel="1" x14ac:dyDescent="0.25"/>
    <row r="78" spans="1:28" outlineLevel="1" x14ac:dyDescent="0.25">
      <c r="B78" s="9" t="s">
        <v>19</v>
      </c>
      <c r="C78" s="14"/>
    </row>
    <row r="79" spans="1:28" outlineLevel="1" x14ac:dyDescent="0.25">
      <c r="B79" s="4" t="s">
        <v>23</v>
      </c>
      <c r="C79" s="5">
        <f>IFERROR(INDEX('[6]Table 35'!C$14:C$19,MATCH(CAN!$B92,'[6]Table 35'!$B$14:$B$19,0))*1000,0)</f>
        <v>0</v>
      </c>
      <c r="D79" s="5">
        <f>IFERROR(INDEX('[6]Table 35'!D$14:D$19,MATCH(CAN!$B92,'[6]Table 35'!$B$14:$B$19,0))*1000,0)</f>
        <v>0</v>
      </c>
      <c r="E79" s="5">
        <f>IFERROR(INDEX('[6]Table 35'!E$14:E$19,MATCH(CAN!$B92,'[6]Table 35'!$B$14:$B$19,0))*1000,0)</f>
        <v>0</v>
      </c>
      <c r="F79" s="5">
        <f>IFERROR(INDEX('[6]Table 35'!F$14:F$19,MATCH(CAN!$B92,'[6]Table 35'!$B$14:$B$19,0))*1000,0)</f>
        <v>0</v>
      </c>
      <c r="G79" s="5">
        <f>IFERROR(INDEX('[6]Table 35'!G$14:G$19,MATCH(CAN!$B92,'[6]Table 35'!$B$14:$B$19,0))*1000,0)</f>
        <v>0</v>
      </c>
      <c r="H79" s="5">
        <f>IFERROR(INDEX('[6]Table 35'!H$14:H$19,MATCH(CAN!$B92,'[6]Table 35'!$B$14:$B$19,0))*1000,0)</f>
        <v>0</v>
      </c>
      <c r="I79" s="5">
        <f>IFERROR(INDEX('[6]Table 35'!I$14:I$19,MATCH(CAN!$B92,'[6]Table 35'!$B$14:$B$19,0))*1000,0)</f>
        <v>0</v>
      </c>
      <c r="J79" s="5">
        <f>IFERROR(INDEX('[6]Table 35'!J$14:J$19,MATCH(CAN!$B92,'[6]Table 35'!$B$14:$B$19,0))*1000,0)</f>
        <v>0</v>
      </c>
      <c r="K79" s="5">
        <f>IFERROR(INDEX('[6]Table 35'!K$14:K$19,MATCH(CAN!$B92,'[6]Table 35'!$B$14:$B$19,0))*1000,0)</f>
        <v>0</v>
      </c>
      <c r="L79" s="5">
        <f>IFERROR(INDEX('[6]Table 35'!L$14:L$19,MATCH(CAN!$B92,'[6]Table 35'!$B$14:$B$19,0))*1000,0)</f>
        <v>0</v>
      </c>
      <c r="M79" s="5">
        <f>IFERROR(INDEX('[6]Table 35'!M$14:M$19,MATCH(CAN!$B92,'[6]Table 35'!$B$14:$B$19,0))*1000,0)</f>
        <v>0</v>
      </c>
      <c r="N79" s="5">
        <f>IFERROR(INDEX('[6]Table 35'!N$14:N$19,MATCH(CAN!$B92,'[6]Table 35'!$B$14:$B$19,0))*1000,0)</f>
        <v>0</v>
      </c>
      <c r="O79" s="5">
        <f>IFERROR(INDEX('[6]Table 35'!O$14:O$19,MATCH(CAN!$B92,'[6]Table 35'!$B$14:$B$19,0))*1000,0)</f>
        <v>0</v>
      </c>
      <c r="P79" s="5">
        <f>IFERROR(INDEX('[6]Table 35'!P$14:P$19,MATCH(CAN!$B92,'[6]Table 35'!$B$14:$B$19,0))*1000,0)</f>
        <v>0</v>
      </c>
      <c r="Q79" s="5">
        <f>IFERROR(INDEX('[6]Table 35'!Q$14:Q$19,MATCH(CAN!$B92,'[6]Table 35'!$B$14:$B$19,0))*1000,0)</f>
        <v>0</v>
      </c>
      <c r="R79" s="5">
        <f>IFERROR(INDEX('[6]Table 35'!R$14:R$19,MATCH(CAN!$B92,'[6]Table 35'!$B$14:$B$19,0))*1000,0)</f>
        <v>0</v>
      </c>
      <c r="S79" s="5">
        <f>IFERROR(INDEX('[6]Table 35'!S$14:S$19,MATCH(CAN!$B92,'[6]Table 35'!$B$14:$B$19,0))*1000,0)</f>
        <v>0</v>
      </c>
      <c r="T79" s="5">
        <f>IFERROR(INDEX('[6]Table 35'!T$14:T$19,MATCH(CAN!$B92,'[6]Table 35'!$B$14:$B$19,0))*1000,0)</f>
        <v>0</v>
      </c>
      <c r="U79" s="5">
        <f>IFERROR(INDEX('[6]Table 35'!U$14:U$19,MATCH(CAN!$B92,'[6]Table 35'!$B$14:$B$19,0))*1000,0)</f>
        <v>0</v>
      </c>
      <c r="V79" s="5">
        <f>IFERROR(INDEX('[6]Table 35'!V$14:V$19,MATCH(CAN!$B92,'[6]Table 35'!$B$14:$B$19,0))*1000,0)</f>
        <v>0</v>
      </c>
      <c r="W79" s="5">
        <f>IFERROR(INDEX('[6]Table 35'!W$14:W$19,MATCH(CAN!$B92,'[6]Table 35'!$B$14:$B$19,0))*1000,0)</f>
        <v>0</v>
      </c>
      <c r="Z79" s="23" t="s">
        <v>32</v>
      </c>
    </row>
    <row r="80" spans="1:28" outlineLevel="1" x14ac:dyDescent="0.25">
      <c r="B80" s="4" t="s">
        <v>24</v>
      </c>
      <c r="C80" s="5">
        <f>IFERROR(INDEX('[6]Table 35'!C$14:C$19,MATCH(CAN!$B93,'[6]Table 35'!$B$14:$B$19,0))*1000,0)</f>
        <v>0</v>
      </c>
      <c r="D80" s="5">
        <f>IFERROR(INDEX('[6]Table 35'!D$14:D$19,MATCH(CAN!$B93,'[6]Table 35'!$B$14:$B$19,0))*1000,0)</f>
        <v>0</v>
      </c>
      <c r="E80" s="5">
        <f>IFERROR(INDEX('[6]Table 35'!E$14:E$19,MATCH(CAN!$B93,'[6]Table 35'!$B$14:$B$19,0))*1000,0)</f>
        <v>0</v>
      </c>
      <c r="F80" s="5">
        <f>IFERROR(INDEX('[6]Table 35'!F$14:F$19,MATCH(CAN!$B93,'[6]Table 35'!$B$14:$B$19,0))*1000,0)</f>
        <v>0</v>
      </c>
      <c r="G80" s="5">
        <f>IFERROR(INDEX('[6]Table 35'!G$14:G$19,MATCH(CAN!$B93,'[6]Table 35'!$B$14:$B$19,0))*1000,0)</f>
        <v>0</v>
      </c>
      <c r="H80" s="5">
        <f>IFERROR(INDEX('[6]Table 35'!H$14:H$19,MATCH(CAN!$B93,'[6]Table 35'!$B$14:$B$19,0))*1000,0)</f>
        <v>0</v>
      </c>
      <c r="I80" s="5">
        <f>IFERROR(INDEX('[6]Table 35'!I$14:I$19,MATCH(CAN!$B93,'[6]Table 35'!$B$14:$B$19,0))*1000,0)</f>
        <v>0</v>
      </c>
      <c r="J80" s="5">
        <f>IFERROR(INDEX('[6]Table 35'!J$14:J$19,MATCH(CAN!$B93,'[6]Table 35'!$B$14:$B$19,0))*1000,0)</f>
        <v>0</v>
      </c>
      <c r="K80" s="5">
        <f>IFERROR(INDEX('[6]Table 35'!K$14:K$19,MATCH(CAN!$B93,'[6]Table 35'!$B$14:$B$19,0))*1000,0)</f>
        <v>0</v>
      </c>
      <c r="L80" s="5">
        <f>IFERROR(INDEX('[6]Table 35'!L$14:L$19,MATCH(CAN!$B93,'[6]Table 35'!$B$14:$B$19,0))*1000,0)</f>
        <v>0</v>
      </c>
      <c r="M80" s="5">
        <f>IFERROR(INDEX('[6]Table 35'!M$14:M$19,MATCH(CAN!$B93,'[6]Table 35'!$B$14:$B$19,0))*1000,0)</f>
        <v>0</v>
      </c>
      <c r="N80" s="5">
        <f>IFERROR(INDEX('[6]Table 35'!N$14:N$19,MATCH(CAN!$B93,'[6]Table 35'!$B$14:$B$19,0))*1000,0)</f>
        <v>0</v>
      </c>
      <c r="O80" s="5">
        <f>IFERROR(INDEX('[6]Table 35'!O$14:O$19,MATCH(CAN!$B93,'[6]Table 35'!$B$14:$B$19,0))*1000,0)</f>
        <v>0</v>
      </c>
      <c r="P80" s="5">
        <f>IFERROR(INDEX('[6]Table 35'!P$14:P$19,MATCH(CAN!$B93,'[6]Table 35'!$B$14:$B$19,0))*1000,0)</f>
        <v>0</v>
      </c>
      <c r="Q80" s="5">
        <f>IFERROR(INDEX('[6]Table 35'!Q$14:Q$19,MATCH(CAN!$B93,'[6]Table 35'!$B$14:$B$19,0))*1000,0)</f>
        <v>0</v>
      </c>
      <c r="R80" s="5">
        <f>IFERROR(INDEX('[6]Table 35'!R$14:R$19,MATCH(CAN!$B93,'[6]Table 35'!$B$14:$B$19,0))*1000,0)</f>
        <v>0</v>
      </c>
      <c r="S80" s="5">
        <f>IFERROR(INDEX('[6]Table 35'!S$14:S$19,MATCH(CAN!$B93,'[6]Table 35'!$B$14:$B$19,0))*1000,0)</f>
        <v>0</v>
      </c>
      <c r="T80" s="5">
        <f>IFERROR(INDEX('[6]Table 35'!T$14:T$19,MATCH(CAN!$B93,'[6]Table 35'!$B$14:$B$19,0))*1000,0)</f>
        <v>0</v>
      </c>
      <c r="U80" s="5">
        <f>IFERROR(INDEX('[6]Table 35'!U$14:U$19,MATCH(CAN!$B93,'[6]Table 35'!$B$14:$B$19,0))*1000,0)</f>
        <v>0</v>
      </c>
      <c r="V80" s="5">
        <f>IFERROR(INDEX('[6]Table 35'!V$14:V$19,MATCH(CAN!$B93,'[6]Table 35'!$B$14:$B$19,0))*1000,0)</f>
        <v>0</v>
      </c>
      <c r="W80" s="5">
        <f>IFERROR(INDEX('[6]Table 35'!W$14:W$19,MATCH(CAN!$B93,'[6]Table 35'!$B$14:$B$19,0))*1000,0)</f>
        <v>0</v>
      </c>
      <c r="Z80" s="23" t="s">
        <v>32</v>
      </c>
    </row>
    <row r="81" spans="2:26" outlineLevel="1" x14ac:dyDescent="0.25">
      <c r="B81" s="4" t="s">
        <v>21</v>
      </c>
      <c r="C81" s="5">
        <f>IFERROR(INDEX('[6]Table 35'!C$14:C$19,MATCH(CAN!$B94,'[6]Table 35'!$B$14:$B$19,0))*1000,0)</f>
        <v>465.72999999999996</v>
      </c>
      <c r="D81" s="5">
        <f>IFERROR(INDEX('[6]Table 35'!D$14:D$19,MATCH(CAN!$B94,'[6]Table 35'!$B$14:$B$19,0))*1000,0)</f>
        <v>450.7</v>
      </c>
      <c r="E81" s="5">
        <f>IFERROR(INDEX('[6]Table 35'!E$14:E$19,MATCH(CAN!$B94,'[6]Table 35'!$B$14:$B$19,0))*1000,0)</f>
        <v>461.28500000000003</v>
      </c>
      <c r="F81" s="5">
        <f>IFERROR(INDEX('[6]Table 35'!F$14:F$19,MATCH(CAN!$B94,'[6]Table 35'!$B$14:$B$19,0))*1000,0)</f>
        <v>478.53800000000001</v>
      </c>
      <c r="G81" s="5">
        <f>IFERROR(INDEX('[6]Table 35'!G$14:G$19,MATCH(CAN!$B94,'[6]Table 35'!$B$14:$B$19,0))*1000,0)</f>
        <v>501.98200000000003</v>
      </c>
      <c r="H81" s="5">
        <f>IFERROR(INDEX('[6]Table 35'!H$14:H$19,MATCH(CAN!$B94,'[6]Table 35'!$B$14:$B$19,0))*1000,0)</f>
        <v>606.98300000000006</v>
      </c>
      <c r="I81" s="5">
        <f>IFERROR(INDEX('[6]Table 35'!I$14:I$19,MATCH(CAN!$B94,'[6]Table 35'!$B$14:$B$19,0))*1000,0)</f>
        <v>154.11699999999999</v>
      </c>
      <c r="J81" s="5">
        <f>IFERROR(INDEX('[6]Table 35'!J$14:J$19,MATCH(CAN!$B94,'[6]Table 35'!$B$14:$B$19,0))*1000,0)</f>
        <v>147.16299999999998</v>
      </c>
      <c r="K81" s="5">
        <f>IFERROR(INDEX('[6]Table 35'!K$14:K$19,MATCH(CAN!$B94,'[6]Table 35'!$B$14:$B$19,0))*1000,0)</f>
        <v>171.178</v>
      </c>
      <c r="L81" s="5">
        <f>IFERROR(INDEX('[6]Table 35'!L$14:L$19,MATCH(CAN!$B94,'[6]Table 35'!$B$14:$B$19,0))*1000,0)</f>
        <v>223.69</v>
      </c>
      <c r="M81" s="5">
        <f>IFERROR(INDEX('[6]Table 35'!M$14:M$19,MATCH(CAN!$B94,'[6]Table 35'!$B$14:$B$19,0))*1000,0)</f>
        <v>268.38600000000002</v>
      </c>
      <c r="N81" s="5">
        <f>IFERROR(INDEX('[6]Table 35'!N$14:N$19,MATCH(CAN!$B94,'[6]Table 35'!$B$14:$B$19,0))*1000,0)</f>
        <v>316.35799999999995</v>
      </c>
      <c r="O81" s="5">
        <f>IFERROR(INDEX('[6]Table 35'!O$14:O$19,MATCH(CAN!$B94,'[6]Table 35'!$B$14:$B$19,0))*1000,0)</f>
        <v>345.875</v>
      </c>
      <c r="P81" s="5">
        <f>IFERROR(INDEX('[6]Table 35'!P$14:P$19,MATCH(CAN!$B94,'[6]Table 35'!$B$14:$B$19,0))*1000,0)</f>
        <v>413.005</v>
      </c>
      <c r="Q81" s="5">
        <f>IFERROR(INDEX('[6]Table 35'!Q$14:Q$19,MATCH(CAN!$B94,'[6]Table 35'!$B$14:$B$19,0))*1000,0)</f>
        <v>509.64799999999997</v>
      </c>
      <c r="R81" s="5">
        <f>IFERROR(INDEX('[6]Table 35'!R$14:R$19,MATCH(CAN!$B94,'[6]Table 35'!$B$14:$B$19,0))*1000,0)</f>
        <v>654.79500000000007</v>
      </c>
      <c r="S81" s="5">
        <f>IFERROR(INDEX('[6]Table 35'!S$14:S$19,MATCH(CAN!$B94,'[6]Table 35'!$B$14:$B$19,0))*1000,0)</f>
        <v>734.16499999999996</v>
      </c>
      <c r="T81" s="5">
        <f>IFERROR(INDEX('[6]Table 35'!T$14:T$19,MATCH(CAN!$B94,'[6]Table 35'!$B$14:$B$19,0))*1000,0)</f>
        <v>803.38099999999997</v>
      </c>
      <c r="U81" s="5">
        <f>IFERROR(INDEX('[6]Table 35'!U$14:U$19,MATCH(CAN!$B94,'[6]Table 35'!$B$14:$B$19,0))*1000,0)</f>
        <v>983.60899999999992</v>
      </c>
      <c r="V81" s="5">
        <f>IFERROR(INDEX('[6]Table 35'!V$14:V$19,MATCH(CAN!$B94,'[6]Table 35'!$B$14:$B$19,0))*1000,0)</f>
        <v>978.33600000000001</v>
      </c>
      <c r="W81" s="5">
        <f>IFERROR(INDEX('[6]Table 35'!W$14:W$19,MATCH(CAN!$B94,'[6]Table 35'!$B$14:$B$19,0))*1000,0)</f>
        <v>941.09199999999998</v>
      </c>
      <c r="Z81" s="23" t="s">
        <v>32</v>
      </c>
    </row>
    <row r="82" spans="2:26" outlineLevel="1" x14ac:dyDescent="0.25">
      <c r="B82" s="4" t="s">
        <v>26</v>
      </c>
      <c r="C82" s="5">
        <f>IFERROR(INDEX('[6]Table 35'!C$14:C$19,MATCH(CAN!$B95,'[6]Table 35'!$B$14:$B$19,0))*1000,0)</f>
        <v>0</v>
      </c>
      <c r="D82" s="5">
        <f>IFERROR(INDEX('[6]Table 35'!D$14:D$19,MATCH(CAN!$B95,'[6]Table 35'!$B$14:$B$19,0))*1000,0)</f>
        <v>0</v>
      </c>
      <c r="E82" s="5">
        <f>IFERROR(INDEX('[6]Table 35'!E$14:E$19,MATCH(CAN!$B95,'[6]Table 35'!$B$14:$B$19,0))*1000,0)</f>
        <v>0</v>
      </c>
      <c r="F82" s="5">
        <f>IFERROR(INDEX('[6]Table 35'!F$14:F$19,MATCH(CAN!$B95,'[6]Table 35'!$B$14:$B$19,0))*1000,0)</f>
        <v>0</v>
      </c>
      <c r="G82" s="5">
        <f>IFERROR(INDEX('[6]Table 35'!G$14:G$19,MATCH(CAN!$B95,'[6]Table 35'!$B$14:$B$19,0))*1000,0)</f>
        <v>0</v>
      </c>
      <c r="H82" s="5">
        <f>IFERROR(INDEX('[6]Table 35'!H$14:H$19,MATCH(CAN!$B95,'[6]Table 35'!$B$14:$B$19,0))*1000,0)</f>
        <v>0</v>
      </c>
      <c r="I82" s="5">
        <f>IFERROR(INDEX('[6]Table 35'!I$14:I$19,MATCH(CAN!$B95,'[6]Table 35'!$B$14:$B$19,0))*1000,0)</f>
        <v>0</v>
      </c>
      <c r="J82" s="5">
        <f>IFERROR(INDEX('[6]Table 35'!J$14:J$19,MATCH(CAN!$B95,'[6]Table 35'!$B$14:$B$19,0))*1000,0)</f>
        <v>0</v>
      </c>
      <c r="K82" s="5">
        <f>IFERROR(INDEX('[6]Table 35'!K$14:K$19,MATCH(CAN!$B95,'[6]Table 35'!$B$14:$B$19,0))*1000,0)</f>
        <v>0</v>
      </c>
      <c r="L82" s="5">
        <f>IFERROR(INDEX('[6]Table 35'!L$14:L$19,MATCH(CAN!$B95,'[6]Table 35'!$B$14:$B$19,0))*1000,0)</f>
        <v>0</v>
      </c>
      <c r="M82" s="5">
        <f>IFERROR(INDEX('[6]Table 35'!M$14:M$19,MATCH(CAN!$B95,'[6]Table 35'!$B$14:$B$19,0))*1000,0)</f>
        <v>0</v>
      </c>
      <c r="N82" s="5">
        <f>IFERROR(INDEX('[6]Table 35'!N$14:N$19,MATCH(CAN!$B95,'[6]Table 35'!$B$14:$B$19,0))*1000,0)</f>
        <v>0</v>
      </c>
      <c r="O82" s="5">
        <f>IFERROR(INDEX('[6]Table 35'!O$14:O$19,MATCH(CAN!$B95,'[6]Table 35'!$B$14:$B$19,0))*1000,0)</f>
        <v>0</v>
      </c>
      <c r="P82" s="5">
        <f>IFERROR(INDEX('[6]Table 35'!P$14:P$19,MATCH(CAN!$B95,'[6]Table 35'!$B$14:$B$19,0))*1000,0)</f>
        <v>0</v>
      </c>
      <c r="Q82" s="5">
        <f>IFERROR(INDEX('[6]Table 35'!Q$14:Q$19,MATCH(CAN!$B95,'[6]Table 35'!$B$14:$B$19,0))*1000,0)</f>
        <v>0</v>
      </c>
      <c r="R82" s="5">
        <f>IFERROR(INDEX('[6]Table 35'!R$14:R$19,MATCH(CAN!$B95,'[6]Table 35'!$B$14:$B$19,0))*1000,0)</f>
        <v>0</v>
      </c>
      <c r="S82" s="5">
        <f>IFERROR(INDEX('[6]Table 35'!S$14:S$19,MATCH(CAN!$B95,'[6]Table 35'!$B$14:$B$19,0))*1000,0)</f>
        <v>0</v>
      </c>
      <c r="T82" s="5">
        <f>IFERROR(INDEX('[6]Table 35'!T$14:T$19,MATCH(CAN!$B95,'[6]Table 35'!$B$14:$B$19,0))*1000,0)</f>
        <v>0</v>
      </c>
      <c r="U82" s="5">
        <f>IFERROR(INDEX('[6]Table 35'!U$14:U$19,MATCH(CAN!$B95,'[6]Table 35'!$B$14:$B$19,0))*1000,0)</f>
        <v>0</v>
      </c>
      <c r="V82" s="5">
        <f>IFERROR(INDEX('[6]Table 35'!V$14:V$19,MATCH(CAN!$B95,'[6]Table 35'!$B$14:$B$19,0))*1000,0)</f>
        <v>0</v>
      </c>
      <c r="W82" s="5">
        <f>IFERROR(INDEX('[6]Table 35'!W$14:W$19,MATCH(CAN!$B95,'[6]Table 35'!$B$14:$B$19,0))*1000,0)</f>
        <v>0</v>
      </c>
      <c r="Z82" s="23" t="s">
        <v>32</v>
      </c>
    </row>
    <row r="83" spans="2:26" outlineLevel="1" x14ac:dyDescent="0.25">
      <c r="B83" s="4" t="s">
        <v>25</v>
      </c>
      <c r="C83" s="5">
        <f>IFERROR(INDEX('[6]Table 35'!C$14:C$19,MATCH(CAN!$B96,'[6]Table 35'!$B$14:$B$19,0))*1000,0)</f>
        <v>42009.222000000002</v>
      </c>
      <c r="D83" s="5">
        <f>IFERROR(INDEX('[6]Table 35'!D$14:D$19,MATCH(CAN!$B96,'[6]Table 35'!$B$14:$B$19,0))*1000,0)</f>
        <v>42325.235999999997</v>
      </c>
      <c r="E83" s="5">
        <f>IFERROR(INDEX('[6]Table 35'!E$14:E$19,MATCH(CAN!$B96,'[6]Table 35'!$B$14:$B$19,0))*1000,0)</f>
        <v>45257.430999999997</v>
      </c>
      <c r="F83" s="5">
        <f>IFERROR(INDEX('[6]Table 35'!F$14:F$19,MATCH(CAN!$B96,'[6]Table 35'!$B$14:$B$19,0))*1000,0)</f>
        <v>46787.402000000002</v>
      </c>
      <c r="G83" s="5">
        <f>IFERROR(INDEX('[6]Table 35'!G$14:G$19,MATCH(CAN!$B96,'[6]Table 35'!$B$14:$B$19,0))*1000,0)</f>
        <v>49506.238000000005</v>
      </c>
      <c r="H83" s="5">
        <f>IFERROR(INDEX('[6]Table 35'!H$14:H$19,MATCH(CAN!$B96,'[6]Table 35'!$B$14:$B$19,0))*1000,0)</f>
        <v>52198.872000000003</v>
      </c>
      <c r="I83" s="5">
        <f>IFERROR(INDEX('[6]Table 35'!I$14:I$19,MATCH(CAN!$B96,'[6]Table 35'!$B$14:$B$19,0))*1000,0)</f>
        <v>52176.158000000003</v>
      </c>
      <c r="J83" s="5">
        <f>IFERROR(INDEX('[6]Table 35'!J$14:J$19,MATCH(CAN!$B96,'[6]Table 35'!$B$14:$B$19,0))*1000,0)</f>
        <v>51992.341</v>
      </c>
      <c r="K83" s="5">
        <f>IFERROR(INDEX('[6]Table 35'!K$14:K$19,MATCH(CAN!$B96,'[6]Table 35'!$B$14:$B$19,0))*1000,0)</f>
        <v>51845.014999999999</v>
      </c>
      <c r="L83" s="5">
        <f>IFERROR(INDEX('[6]Table 35'!L$14:L$19,MATCH(CAN!$B96,'[6]Table 35'!$B$14:$B$19,0))*1000,0)</f>
        <v>54999.108</v>
      </c>
      <c r="M83" s="5">
        <f>IFERROR(INDEX('[6]Table 35'!M$14:M$19,MATCH(CAN!$B96,'[6]Table 35'!$B$14:$B$19,0))*1000,0)</f>
        <v>57297.390999999996</v>
      </c>
      <c r="N83" s="5">
        <f>IFERROR(INDEX('[6]Table 35'!N$14:N$19,MATCH(CAN!$B96,'[6]Table 35'!$B$14:$B$19,0))*1000,0)</f>
        <v>57755.028000000006</v>
      </c>
      <c r="O83" s="5">
        <f>IFERROR(INDEX('[6]Table 35'!O$14:O$19,MATCH(CAN!$B96,'[6]Table 35'!$B$14:$B$19,0))*1000,0)</f>
        <v>54519.927000000003</v>
      </c>
      <c r="P83" s="5">
        <f>IFERROR(INDEX('[6]Table 35'!P$14:P$19,MATCH(CAN!$B96,'[6]Table 35'!$B$14:$B$19,0))*1000,0)</f>
        <v>59613.691000000006</v>
      </c>
      <c r="Q83" s="5">
        <f>IFERROR(INDEX('[6]Table 35'!Q$14:Q$19,MATCH(CAN!$B96,'[6]Table 35'!$B$14:$B$19,0))*1000,0)</f>
        <v>58960.28</v>
      </c>
      <c r="R83" s="5">
        <f>IFERROR(INDEX('[6]Table 35'!R$14:R$19,MATCH(CAN!$B96,'[6]Table 35'!$B$14:$B$19,0))*1000,0)</f>
        <v>64947.143999999993</v>
      </c>
      <c r="S83" s="5">
        <f>IFERROR(INDEX('[6]Table 35'!S$14:S$19,MATCH(CAN!$B96,'[6]Table 35'!$B$14:$B$19,0))*1000,0)</f>
        <v>68518.634000000005</v>
      </c>
      <c r="T83" s="5">
        <f>IFERROR(INDEX('[6]Table 35'!T$14:T$19,MATCH(CAN!$B96,'[6]Table 35'!$B$14:$B$19,0))*1000,0)</f>
        <v>69946.453000000009</v>
      </c>
      <c r="U83" s="5">
        <f>IFERROR(INDEX('[6]Table 35'!U$14:U$19,MATCH(CAN!$B96,'[6]Table 35'!$B$14:$B$19,0))*1000,0)</f>
        <v>73858.350999999995</v>
      </c>
      <c r="V83" s="5">
        <f>IFERROR(INDEX('[6]Table 35'!V$14:V$19,MATCH(CAN!$B96,'[6]Table 35'!$B$14:$B$19,0))*1000,0)</f>
        <v>77240.644</v>
      </c>
      <c r="W83" s="5">
        <f>IFERROR(INDEX('[6]Table 35'!W$14:W$19,MATCH(CAN!$B96,'[6]Table 35'!$B$14:$B$19,0))*1000,0)</f>
        <v>62736.224000000002</v>
      </c>
      <c r="Z83" s="23" t="s">
        <v>32</v>
      </c>
    </row>
    <row r="84" spans="2:26" outlineLevel="1" x14ac:dyDescent="0.25">
      <c r="B84" s="4" t="s">
        <v>0</v>
      </c>
      <c r="C84" s="5">
        <f>IFERROR(INDEX('[6]Table 35'!C$14:C$19,MATCH(CAN!$B97,'[6]Table 35'!$B$14:$B$19,0))*1000,0)</f>
        <v>0</v>
      </c>
      <c r="D84" s="5">
        <f>IFERROR(INDEX('[6]Table 35'!D$14:D$19,MATCH(CAN!$B97,'[6]Table 35'!$B$14:$B$19,0))*1000,0)</f>
        <v>0</v>
      </c>
      <c r="E84" s="5">
        <f>IFERROR(INDEX('[6]Table 35'!E$14:E$19,MATCH(CAN!$B97,'[6]Table 35'!$B$14:$B$19,0))*1000,0)</f>
        <v>0</v>
      </c>
      <c r="F84" s="5">
        <f>IFERROR(INDEX('[6]Table 35'!F$14:F$19,MATCH(CAN!$B97,'[6]Table 35'!$B$14:$B$19,0))*1000,0)</f>
        <v>0</v>
      </c>
      <c r="G84" s="5">
        <f>IFERROR(INDEX('[6]Table 35'!G$14:G$19,MATCH(CAN!$B97,'[6]Table 35'!$B$14:$B$19,0))*1000,0)</f>
        <v>0</v>
      </c>
      <c r="H84" s="5">
        <f>IFERROR(INDEX('[6]Table 35'!H$14:H$19,MATCH(CAN!$B97,'[6]Table 35'!$B$14:$B$19,0))*1000,0)</f>
        <v>0</v>
      </c>
      <c r="I84" s="5">
        <f>IFERROR(INDEX('[6]Table 35'!I$14:I$19,MATCH(CAN!$B97,'[6]Table 35'!$B$14:$B$19,0))*1000,0)</f>
        <v>0</v>
      </c>
      <c r="J84" s="5">
        <f>IFERROR(INDEX('[6]Table 35'!J$14:J$19,MATCH(CAN!$B97,'[6]Table 35'!$B$14:$B$19,0))*1000,0)</f>
        <v>1946.4490000000001</v>
      </c>
      <c r="K84" s="5">
        <f>IFERROR(INDEX('[6]Table 35'!K$14:K$19,MATCH(CAN!$B97,'[6]Table 35'!$B$14:$B$19,0))*1000,0)</f>
        <v>2403.299</v>
      </c>
      <c r="L84" s="5">
        <f>IFERROR(INDEX('[6]Table 35'!L$14:L$19,MATCH(CAN!$B97,'[6]Table 35'!$B$14:$B$19,0))*1000,0)</f>
        <v>2464.3670000000002</v>
      </c>
      <c r="M84" s="5">
        <f>IFERROR(INDEX('[6]Table 35'!M$14:M$19,MATCH(CAN!$B97,'[6]Table 35'!$B$14:$B$19,0))*1000,0)</f>
        <v>2740.4749999999999</v>
      </c>
      <c r="N84" s="5">
        <f>IFERROR(INDEX('[6]Table 35'!N$14:N$19,MATCH(CAN!$B97,'[6]Table 35'!$B$14:$B$19,0))*1000,0)</f>
        <v>3186.509</v>
      </c>
      <c r="O84" s="5">
        <f>IFERROR(INDEX('[6]Table 35'!O$14:O$19,MATCH(CAN!$B97,'[6]Table 35'!$B$14:$B$19,0))*1000,0)</f>
        <v>3265.2420000000002</v>
      </c>
      <c r="P84" s="5">
        <f>IFERROR(INDEX('[6]Table 35'!P$14:P$19,MATCH(CAN!$B97,'[6]Table 35'!$B$14:$B$19,0))*1000,0)</f>
        <v>3394.3829999999998</v>
      </c>
      <c r="Q84" s="5">
        <f>IFERROR(INDEX('[6]Table 35'!Q$14:Q$19,MATCH(CAN!$B97,'[6]Table 35'!$B$14:$B$19,0))*1000,0)</f>
        <v>3585.6860000000001</v>
      </c>
      <c r="R84" s="5">
        <f>IFERROR(INDEX('[6]Table 35'!R$14:R$19,MATCH(CAN!$B97,'[6]Table 35'!$B$14:$B$19,0))*1000,0)</f>
        <v>0</v>
      </c>
      <c r="S84" s="5">
        <f>IFERROR(INDEX('[6]Table 35'!S$14:S$19,MATCH(CAN!$B97,'[6]Table 35'!$B$14:$B$19,0))*1000,0)</f>
        <v>0</v>
      </c>
      <c r="T84" s="5">
        <f>IFERROR(INDEX('[6]Table 35'!T$14:T$19,MATCH(CAN!$B97,'[6]Table 35'!$B$14:$B$19,0))*1000,0)</f>
        <v>0</v>
      </c>
      <c r="U84" s="5">
        <f>IFERROR(INDEX('[6]Table 35'!U$14:U$19,MATCH(CAN!$B97,'[6]Table 35'!$B$14:$B$19,0))*1000,0)</f>
        <v>0</v>
      </c>
      <c r="V84" s="5">
        <f>IFERROR(INDEX('[6]Table 35'!V$14:V$19,MATCH(CAN!$B97,'[6]Table 35'!$B$14:$B$19,0))*1000,0)</f>
        <v>0</v>
      </c>
      <c r="W84" s="5">
        <f>IFERROR(INDEX('[6]Table 35'!W$14:W$19,MATCH(CAN!$B97,'[6]Table 35'!$B$14:$B$19,0))*1000,0)</f>
        <v>0</v>
      </c>
      <c r="Z84" s="23" t="s">
        <v>32</v>
      </c>
    </row>
    <row r="85" spans="2:26" outlineLevel="1" x14ac:dyDescent="0.25">
      <c r="B85" s="4" t="s">
        <v>27</v>
      </c>
      <c r="C85" s="5">
        <f>IFERROR(INDEX('[6]Table 35'!C$14:C$19,MATCH(CAN!$B98,'[6]Table 35'!$B$14:$B$19,0))*1000,0)</f>
        <v>0</v>
      </c>
      <c r="D85" s="5">
        <f>IFERROR(INDEX('[6]Table 35'!D$14:D$19,MATCH(CAN!$B98,'[6]Table 35'!$B$14:$B$19,0))*1000,0)</f>
        <v>0</v>
      </c>
      <c r="E85" s="5">
        <f>IFERROR(INDEX('[6]Table 35'!E$14:E$19,MATCH(CAN!$B98,'[6]Table 35'!$B$14:$B$19,0))*1000,0)</f>
        <v>0</v>
      </c>
      <c r="F85" s="5">
        <f>IFERROR(INDEX('[6]Table 35'!F$14:F$19,MATCH(CAN!$B98,'[6]Table 35'!$B$14:$B$19,0))*1000,0)</f>
        <v>0</v>
      </c>
      <c r="G85" s="5">
        <f>IFERROR(INDEX('[6]Table 35'!G$14:G$19,MATCH(CAN!$B98,'[6]Table 35'!$B$14:$B$19,0))*1000,0)</f>
        <v>0</v>
      </c>
      <c r="H85" s="5">
        <f>IFERROR(INDEX('[6]Table 35'!H$14:H$19,MATCH(CAN!$B98,'[6]Table 35'!$B$14:$B$19,0))*1000,0)</f>
        <v>0</v>
      </c>
      <c r="I85" s="5">
        <f>IFERROR(INDEX('[6]Table 35'!I$14:I$19,MATCH(CAN!$B98,'[6]Table 35'!$B$14:$B$19,0))*1000,0)</f>
        <v>0</v>
      </c>
      <c r="J85" s="5">
        <f>IFERROR(INDEX('[6]Table 35'!J$14:J$19,MATCH(CAN!$B98,'[6]Table 35'!$B$14:$B$19,0))*1000,0)</f>
        <v>0</v>
      </c>
      <c r="K85" s="5">
        <f>IFERROR(INDEX('[6]Table 35'!K$14:K$19,MATCH(CAN!$B98,'[6]Table 35'!$B$14:$B$19,0))*1000,0)</f>
        <v>0</v>
      </c>
      <c r="L85" s="5">
        <f>IFERROR(INDEX('[6]Table 35'!L$14:L$19,MATCH(CAN!$B98,'[6]Table 35'!$B$14:$B$19,0))*1000,0)</f>
        <v>0</v>
      </c>
      <c r="M85" s="5">
        <f>IFERROR(INDEX('[6]Table 35'!M$14:M$19,MATCH(CAN!$B98,'[6]Table 35'!$B$14:$B$19,0))*1000,0)</f>
        <v>0</v>
      </c>
      <c r="N85" s="5">
        <f>IFERROR(INDEX('[6]Table 35'!N$14:N$19,MATCH(CAN!$B98,'[6]Table 35'!$B$14:$B$19,0))*1000,0)</f>
        <v>0</v>
      </c>
      <c r="O85" s="5">
        <f>IFERROR(INDEX('[6]Table 35'!O$14:O$19,MATCH(CAN!$B98,'[6]Table 35'!$B$14:$B$19,0))*1000,0)</f>
        <v>0</v>
      </c>
      <c r="P85" s="5">
        <f>IFERROR(INDEX('[6]Table 35'!P$14:P$19,MATCH(CAN!$B98,'[6]Table 35'!$B$14:$B$19,0))*1000,0)</f>
        <v>0</v>
      </c>
      <c r="Q85" s="5">
        <f>IFERROR(INDEX('[6]Table 35'!Q$14:Q$19,MATCH(CAN!$B98,'[6]Table 35'!$B$14:$B$19,0))*1000,0)</f>
        <v>0</v>
      </c>
      <c r="R85" s="5">
        <f>IFERROR(INDEX('[6]Table 35'!R$14:R$19,MATCH(CAN!$B98,'[6]Table 35'!$B$14:$B$19,0))*1000,0)</f>
        <v>0</v>
      </c>
      <c r="S85" s="5">
        <f>IFERROR(INDEX('[6]Table 35'!S$14:S$19,MATCH(CAN!$B98,'[6]Table 35'!$B$14:$B$19,0))*1000,0)</f>
        <v>0</v>
      </c>
      <c r="T85" s="5">
        <f>IFERROR(INDEX('[6]Table 35'!T$14:T$19,MATCH(CAN!$B98,'[6]Table 35'!$B$14:$B$19,0))*1000,0)</f>
        <v>0</v>
      </c>
      <c r="U85" s="5">
        <f>IFERROR(INDEX('[6]Table 35'!U$14:U$19,MATCH(CAN!$B98,'[6]Table 35'!$B$14:$B$19,0))*1000,0)</f>
        <v>0</v>
      </c>
      <c r="V85" s="5">
        <f>IFERROR(INDEX('[6]Table 35'!V$14:V$19,MATCH(CAN!$B98,'[6]Table 35'!$B$14:$B$19,0))*1000,0)</f>
        <v>0</v>
      </c>
      <c r="W85" s="5">
        <f>IFERROR(INDEX('[6]Table 35'!W$14:W$19,MATCH(CAN!$B98,'[6]Table 35'!$B$14:$B$19,0))*1000,0)</f>
        <v>0</v>
      </c>
      <c r="Z85" s="23" t="s">
        <v>32</v>
      </c>
    </row>
    <row r="86" spans="2:26" outlineLevel="1" x14ac:dyDescent="0.25">
      <c r="B86" s="4" t="s">
        <v>28</v>
      </c>
      <c r="C86" s="5">
        <f>IFERROR(INDEX('[6]Table 35'!C$14:C$19,MATCH(CAN!$B99,'[6]Table 35'!$B$14:$B$19,0))*1000,0)</f>
        <v>36.902999999999999</v>
      </c>
      <c r="D86" s="5">
        <f>IFERROR(INDEX('[6]Table 35'!D$14:D$19,MATCH(CAN!$B99,'[6]Table 35'!$B$14:$B$19,0))*1000,0)</f>
        <v>42.028000000000006</v>
      </c>
      <c r="E86" s="5">
        <f>IFERROR(INDEX('[6]Table 35'!E$14:E$19,MATCH(CAN!$B99,'[6]Table 35'!$B$14:$B$19,0))*1000,0)</f>
        <v>47.246000000000002</v>
      </c>
      <c r="F86" s="5">
        <f>IFERROR(INDEX('[6]Table 35'!F$14:F$19,MATCH(CAN!$B99,'[6]Table 35'!$B$14:$B$19,0))*1000,0)</f>
        <v>51.445999999999998</v>
      </c>
      <c r="G86" s="5">
        <f>IFERROR(INDEX('[6]Table 35'!G$14:G$19,MATCH(CAN!$B99,'[6]Table 35'!$B$14:$B$19,0))*1000,0)</f>
        <v>56.078999999999994</v>
      </c>
      <c r="H86" s="5">
        <f>IFERROR(INDEX('[6]Table 35'!H$14:H$19,MATCH(CAN!$B99,'[6]Table 35'!$B$14:$B$19,0))*1000,0)</f>
        <v>66.934999999999988</v>
      </c>
      <c r="I86" s="5">
        <f>IFERROR(INDEX('[6]Table 35'!I$14:I$19,MATCH(CAN!$B99,'[6]Table 35'!$B$14:$B$19,0))*1000,0)</f>
        <v>101.62899999999999</v>
      </c>
      <c r="J86" s="5">
        <f>IFERROR(INDEX('[6]Table 35'!J$14:J$19,MATCH(CAN!$B99,'[6]Table 35'!$B$14:$B$19,0))*1000,0)</f>
        <v>101.03099999999999</v>
      </c>
      <c r="K86" s="5">
        <f>IFERROR(INDEX('[6]Table 35'!K$14:K$19,MATCH(CAN!$B99,'[6]Table 35'!$B$14:$B$19,0))*1000,0)</f>
        <v>110.08800000000001</v>
      </c>
      <c r="L86" s="5">
        <f>IFERROR(INDEX('[6]Table 35'!L$14:L$19,MATCH(CAN!$B99,'[6]Table 35'!$B$14:$B$19,0))*1000,0)</f>
        <v>81.082999999999998</v>
      </c>
      <c r="M86" s="5">
        <f>IFERROR(INDEX('[6]Table 35'!M$14:M$19,MATCH(CAN!$B99,'[6]Table 35'!$B$14:$B$19,0))*1000,0)</f>
        <v>85.552000000000007</v>
      </c>
      <c r="N86" s="5">
        <f>IFERROR(INDEX('[6]Table 35'!N$14:N$19,MATCH(CAN!$B99,'[6]Table 35'!$B$14:$B$19,0))*1000,0)</f>
        <v>54.906000000000006</v>
      </c>
      <c r="O86" s="5">
        <f>IFERROR(INDEX('[6]Table 35'!O$14:O$19,MATCH(CAN!$B99,'[6]Table 35'!$B$14:$B$19,0))*1000,0)</f>
        <v>42.472999999999999</v>
      </c>
      <c r="P86" s="5">
        <f>IFERROR(INDEX('[6]Table 35'!P$14:P$19,MATCH(CAN!$B99,'[6]Table 35'!$B$14:$B$19,0))*1000,0)</f>
        <v>28.774000000000001</v>
      </c>
      <c r="Q86" s="5">
        <f>IFERROR(INDEX('[6]Table 35'!Q$14:Q$19,MATCH(CAN!$B99,'[6]Table 35'!$B$14:$B$19,0))*1000,0)</f>
        <v>41.423000000000002</v>
      </c>
      <c r="R86" s="5">
        <f>IFERROR(INDEX('[6]Table 35'!R$14:R$19,MATCH(CAN!$B99,'[6]Table 35'!$B$14:$B$19,0))*1000,0)</f>
        <v>29.752000000000002</v>
      </c>
      <c r="S86" s="5">
        <f>IFERROR(INDEX('[6]Table 35'!S$14:S$19,MATCH(CAN!$B99,'[6]Table 35'!$B$14:$B$19,0))*1000,0)</f>
        <v>19.218</v>
      </c>
      <c r="T86" s="5">
        <f>IFERROR(INDEX('[6]Table 35'!T$14:T$19,MATCH(CAN!$B99,'[6]Table 35'!$B$14:$B$19,0))*1000,0)</f>
        <v>12.997</v>
      </c>
      <c r="U86" s="5">
        <f>IFERROR(INDEX('[6]Table 35'!U$14:U$19,MATCH(CAN!$B99,'[6]Table 35'!$B$14:$B$19,0))*1000,0)</f>
        <v>12.497</v>
      </c>
      <c r="V86" s="5">
        <f>IFERROR(INDEX('[6]Table 35'!V$14:V$19,MATCH(CAN!$B99,'[6]Table 35'!$B$14:$B$19,0))*1000,0)</f>
        <v>6.3480000000000008</v>
      </c>
      <c r="W86" s="5">
        <f>IFERROR(INDEX('[6]Table 35'!W$14:W$19,MATCH(CAN!$B99,'[6]Table 35'!$B$14:$B$19,0))*1000,0)</f>
        <v>3.899</v>
      </c>
      <c r="Z86" s="23" t="s">
        <v>32</v>
      </c>
    </row>
    <row r="87" spans="2:26" outlineLevel="1" x14ac:dyDescent="0.25">
      <c r="B87" s="4" t="s">
        <v>22</v>
      </c>
      <c r="C87" s="5">
        <f>IFERROR(INDEX('[6]Table 35'!C$14:C$19,MATCH(CAN!$B100,'[6]Table 35'!$B$14:$B$19,0))*1000,0)</f>
        <v>0</v>
      </c>
      <c r="D87" s="5">
        <f>IFERROR(INDEX('[6]Table 35'!D$14:D$19,MATCH(CAN!$B100,'[6]Table 35'!$B$14:$B$19,0))*1000,0)</f>
        <v>0</v>
      </c>
      <c r="E87" s="5">
        <f>IFERROR(INDEX('[6]Table 35'!E$14:E$19,MATCH(CAN!$B100,'[6]Table 35'!$B$14:$B$19,0))*1000,0)</f>
        <v>0</v>
      </c>
      <c r="F87" s="5">
        <f>IFERROR(INDEX('[6]Table 35'!F$14:F$19,MATCH(CAN!$B100,'[6]Table 35'!$B$14:$B$19,0))*1000,0)</f>
        <v>0</v>
      </c>
      <c r="G87" s="5">
        <f>IFERROR(INDEX('[6]Table 35'!G$14:G$19,MATCH(CAN!$B100,'[6]Table 35'!$B$14:$B$19,0))*1000,0)</f>
        <v>0</v>
      </c>
      <c r="H87" s="5">
        <f>IFERROR(INDEX('[6]Table 35'!H$14:H$19,MATCH(CAN!$B100,'[6]Table 35'!$B$14:$B$19,0))*1000,0)</f>
        <v>0</v>
      </c>
      <c r="I87" s="5">
        <f>IFERROR(INDEX('[6]Table 35'!I$14:I$19,MATCH(CAN!$B100,'[6]Table 35'!$B$14:$B$19,0))*1000,0)</f>
        <v>0</v>
      </c>
      <c r="J87" s="5">
        <f>IFERROR(INDEX('[6]Table 35'!J$14:J$19,MATCH(CAN!$B100,'[6]Table 35'!$B$14:$B$19,0))*1000,0)</f>
        <v>0</v>
      </c>
      <c r="K87" s="5">
        <f>IFERROR(INDEX('[6]Table 35'!K$14:K$19,MATCH(CAN!$B100,'[6]Table 35'!$B$14:$B$19,0))*1000,0)</f>
        <v>0</v>
      </c>
      <c r="L87" s="5">
        <f>IFERROR(INDEX('[6]Table 35'!L$14:L$19,MATCH(CAN!$B100,'[6]Table 35'!$B$14:$B$19,0))*1000,0)</f>
        <v>0</v>
      </c>
      <c r="M87" s="5">
        <f>IFERROR(INDEX('[6]Table 35'!M$14:M$19,MATCH(CAN!$B100,'[6]Table 35'!$B$14:$B$19,0))*1000,0)</f>
        <v>0</v>
      </c>
      <c r="N87" s="5">
        <f>IFERROR(INDEX('[6]Table 35'!N$14:N$19,MATCH(CAN!$B100,'[6]Table 35'!$B$14:$B$19,0))*1000,0)</f>
        <v>0</v>
      </c>
      <c r="O87" s="5">
        <f>IFERROR(INDEX('[6]Table 35'!O$14:O$19,MATCH(CAN!$B100,'[6]Table 35'!$B$14:$B$19,0))*1000,0)</f>
        <v>0</v>
      </c>
      <c r="P87" s="5">
        <f>IFERROR(INDEX('[6]Table 35'!P$14:P$19,MATCH(CAN!$B100,'[6]Table 35'!$B$14:$B$19,0))*1000,0)</f>
        <v>0</v>
      </c>
      <c r="Q87" s="5">
        <f>IFERROR(INDEX('[6]Table 35'!Q$14:Q$19,MATCH(CAN!$B100,'[6]Table 35'!$B$14:$B$19,0))*1000,0)</f>
        <v>0</v>
      </c>
      <c r="R87" s="5">
        <f>IFERROR(INDEX('[6]Table 35'!R$14:R$19,MATCH(CAN!$B100,'[6]Table 35'!$B$14:$B$19,0))*1000,0)</f>
        <v>0</v>
      </c>
      <c r="S87" s="5">
        <f>IFERROR(INDEX('[6]Table 35'!S$14:S$19,MATCH(CAN!$B100,'[6]Table 35'!$B$14:$B$19,0))*1000,0)</f>
        <v>0</v>
      </c>
      <c r="T87" s="5">
        <f>IFERROR(INDEX('[6]Table 35'!T$14:T$19,MATCH(CAN!$B100,'[6]Table 35'!$B$14:$B$19,0))*1000,0)</f>
        <v>0</v>
      </c>
      <c r="U87" s="5">
        <f>IFERROR(INDEX('[6]Table 35'!U$14:U$19,MATCH(CAN!$B100,'[6]Table 35'!$B$14:$B$19,0))*1000,0)</f>
        <v>0</v>
      </c>
      <c r="V87" s="5">
        <f>IFERROR(INDEX('[6]Table 35'!V$14:V$19,MATCH(CAN!$B100,'[6]Table 35'!$B$14:$B$19,0))*1000,0)</f>
        <v>0</v>
      </c>
      <c r="W87" s="5">
        <f>IFERROR(INDEX('[6]Table 35'!W$14:W$19,MATCH(CAN!$B100,'[6]Table 35'!$B$14:$B$19,0))*1000,0)</f>
        <v>0</v>
      </c>
      <c r="Z87" s="23" t="s">
        <v>32</v>
      </c>
    </row>
    <row r="88" spans="2:26" outlineLevel="1" x14ac:dyDescent="0.25">
      <c r="B88" s="4" t="s">
        <v>1</v>
      </c>
      <c r="C88" s="5">
        <f>IFERROR(INDEX('[6]Table 35'!C$14:C$19,MATCH(CAN!$B101,'[6]Table 35'!$B$14:$B$19,0))*1000,0)</f>
        <v>2107.366</v>
      </c>
      <c r="D88" s="5">
        <f>IFERROR(INDEX('[6]Table 35'!D$14:D$19,MATCH(CAN!$B101,'[6]Table 35'!$B$14:$B$19,0))*1000,0)</f>
        <v>2303.1239999999998</v>
      </c>
      <c r="E88" s="5">
        <f>IFERROR(INDEX('[6]Table 35'!E$14:E$19,MATCH(CAN!$B101,'[6]Table 35'!$B$14:$B$19,0))*1000,0)</f>
        <v>1215.0049999999999</v>
      </c>
      <c r="F88" s="5">
        <f>IFERROR(INDEX('[6]Table 35'!F$14:F$19,MATCH(CAN!$B101,'[6]Table 35'!$B$14:$B$19,0))*1000,0)</f>
        <v>1358.5020000000002</v>
      </c>
      <c r="G88" s="5">
        <f>IFERROR(INDEX('[6]Table 35'!G$14:G$19,MATCH(CAN!$B101,'[6]Table 35'!$B$14:$B$19,0))*1000,0)</f>
        <v>1526.2830000000001</v>
      </c>
      <c r="H88" s="5">
        <f>IFERROR(INDEX('[6]Table 35'!H$14:H$19,MATCH(CAN!$B101,'[6]Table 35'!$B$14:$B$19,0))*1000,0)</f>
        <v>1276.048</v>
      </c>
      <c r="I88" s="5">
        <f>IFERROR(INDEX('[6]Table 35'!I$14:I$19,MATCH(CAN!$B101,'[6]Table 35'!$B$14:$B$19,0))*1000,0)</f>
        <v>2527.7910000000002</v>
      </c>
      <c r="J88" s="5">
        <f>IFERROR(INDEX('[6]Table 35'!J$14:J$19,MATCH(CAN!$B101,'[6]Table 35'!$B$14:$B$19,0))*1000,0)</f>
        <v>2823.7070000000003</v>
      </c>
      <c r="K88" s="5">
        <f>IFERROR(INDEX('[6]Table 35'!K$14:K$19,MATCH(CAN!$B101,'[6]Table 35'!$B$14:$B$19,0))*1000,0)</f>
        <v>3005.0119999999997</v>
      </c>
      <c r="L88" s="5">
        <f>IFERROR(INDEX('[6]Table 35'!L$14:L$19,MATCH(CAN!$B101,'[6]Table 35'!$B$14:$B$19,0))*1000,0)</f>
        <v>2447.6950000000002</v>
      </c>
      <c r="M88" s="5">
        <f>IFERROR(INDEX('[6]Table 35'!M$14:M$19,MATCH(CAN!$B101,'[6]Table 35'!$B$14:$B$19,0))*1000,0)</f>
        <v>2646.0070000000001</v>
      </c>
      <c r="N88" s="5">
        <f>IFERROR(INDEX('[6]Table 35'!N$14:N$19,MATCH(CAN!$B101,'[6]Table 35'!$B$14:$B$19,0))*1000,0)</f>
        <v>3189.027</v>
      </c>
      <c r="O88" s="5">
        <f>IFERROR(INDEX('[6]Table 35'!O$14:O$19,MATCH(CAN!$B101,'[6]Table 35'!$B$14:$B$19,0))*1000,0)</f>
        <v>3735.1740000000004</v>
      </c>
      <c r="P88" s="5">
        <f>IFERROR(INDEX('[6]Table 35'!P$14:P$19,MATCH(CAN!$B101,'[6]Table 35'!$B$14:$B$19,0))*1000,0)</f>
        <v>2644.55</v>
      </c>
      <c r="Q88" s="5">
        <f>IFERROR(INDEX('[6]Table 35'!Q$14:Q$19,MATCH(CAN!$B101,'[6]Table 35'!$B$14:$B$19,0))*1000,0)</f>
        <v>2371.7840000000001</v>
      </c>
      <c r="R88" s="5">
        <f>IFERROR(INDEX('[6]Table 35'!R$14:R$19,MATCH(CAN!$B101,'[6]Table 35'!$B$14:$B$19,0))*1000,0)</f>
        <v>2373.0370000000003</v>
      </c>
      <c r="S88" s="5">
        <f>IFERROR(INDEX('[6]Table 35'!S$14:S$19,MATCH(CAN!$B101,'[6]Table 35'!$B$14:$B$19,0))*1000,0)</f>
        <v>3283.884</v>
      </c>
      <c r="T88" s="5">
        <f>IFERROR(INDEX('[6]Table 35'!T$14:T$19,MATCH(CAN!$B101,'[6]Table 35'!$B$14:$B$19,0))*1000,0)</f>
        <v>3281.8629999999998</v>
      </c>
      <c r="U88" s="5">
        <f>IFERROR(INDEX('[6]Table 35'!U$14:U$19,MATCH(CAN!$B101,'[6]Table 35'!$B$14:$B$19,0))*1000,0)</f>
        <v>2428.1329999999998</v>
      </c>
      <c r="V88" s="5">
        <f>IFERROR(INDEX('[6]Table 35'!V$14:V$19,MATCH(CAN!$B101,'[6]Table 35'!$B$14:$B$19,0))*1000,0)</f>
        <v>2457.663</v>
      </c>
      <c r="W88" s="5">
        <f>IFERROR(INDEX('[6]Table 35'!W$14:W$19,MATCH(CAN!$B101,'[6]Table 35'!$B$14:$B$19,0))*1000,0)</f>
        <v>2500.4559999999997</v>
      </c>
      <c r="Z88" s="23" t="s">
        <v>32</v>
      </c>
    </row>
    <row r="89" spans="2:26" outlineLevel="1" x14ac:dyDescent="0.25">
      <c r="B89" s="16" t="s">
        <v>13</v>
      </c>
      <c r="C89" s="21">
        <f t="shared" ref="C89:W89" si="31">SUM(C79:C88)</f>
        <v>44619.221000000005</v>
      </c>
      <c r="D89" s="21">
        <f t="shared" si="31"/>
        <v>45121.087999999989</v>
      </c>
      <c r="E89" s="21">
        <f t="shared" si="31"/>
        <v>46980.966999999997</v>
      </c>
      <c r="F89" s="21">
        <f t="shared" si="31"/>
        <v>48675.888000000006</v>
      </c>
      <c r="G89" s="21">
        <f t="shared" si="31"/>
        <v>51590.582000000009</v>
      </c>
      <c r="H89" s="21">
        <f t="shared" si="31"/>
        <v>54148.838000000003</v>
      </c>
      <c r="I89" s="21">
        <f t="shared" si="31"/>
        <v>54959.695</v>
      </c>
      <c r="J89" s="21">
        <f t="shared" si="31"/>
        <v>57010.691000000006</v>
      </c>
      <c r="K89" s="21">
        <f t="shared" si="31"/>
        <v>57534.592000000004</v>
      </c>
      <c r="L89" s="21">
        <f t="shared" si="31"/>
        <v>60215.942999999999</v>
      </c>
      <c r="M89" s="21">
        <f t="shared" si="31"/>
        <v>63037.810999999994</v>
      </c>
      <c r="N89" s="21">
        <f t="shared" si="31"/>
        <v>64501.828000000009</v>
      </c>
      <c r="O89" s="21">
        <f t="shared" si="31"/>
        <v>61908.690999999999</v>
      </c>
      <c r="P89" s="21">
        <f t="shared" si="31"/>
        <v>66094.403000000006</v>
      </c>
      <c r="Q89" s="21">
        <f t="shared" si="31"/>
        <v>65468.821000000004</v>
      </c>
      <c r="R89" s="21">
        <f t="shared" si="31"/>
        <v>68004.727999999988</v>
      </c>
      <c r="S89" s="21">
        <f t="shared" si="31"/>
        <v>72555.900999999998</v>
      </c>
      <c r="T89" s="21">
        <f t="shared" si="31"/>
        <v>74044.694000000003</v>
      </c>
      <c r="U89" s="21">
        <f t="shared" si="31"/>
        <v>77282.59</v>
      </c>
      <c r="V89" s="21">
        <f t="shared" si="31"/>
        <v>80682.990999999995</v>
      </c>
      <c r="W89" s="21">
        <f t="shared" si="31"/>
        <v>66181.671000000002</v>
      </c>
    </row>
    <row r="90" spans="2:26" outlineLevel="1" x14ac:dyDescent="0.25">
      <c r="B90" s="29" t="s">
        <v>46</v>
      </c>
      <c r="C90" s="28">
        <f>IFERROR(C89/C71/1000,0)</f>
        <v>7.5202096820323524E-3</v>
      </c>
      <c r="D90" s="28">
        <f t="shared" ref="D90:W90" si="32">IFERROR(D89/D71/1000,0)</f>
        <v>7.3701262132346438E-3</v>
      </c>
      <c r="E90" s="28">
        <f t="shared" si="32"/>
        <v>7.2674527724467565E-3</v>
      </c>
      <c r="F90" s="28">
        <f t="shared" si="32"/>
        <v>7.1739411741252729E-3</v>
      </c>
      <c r="G90" s="28">
        <f t="shared" si="32"/>
        <v>7.1037885289311148E-3</v>
      </c>
      <c r="H90" s="28">
        <f t="shared" si="32"/>
        <v>7.0055682130811129E-3</v>
      </c>
      <c r="I90" s="28">
        <f t="shared" si="32"/>
        <v>6.9510204120033278E-3</v>
      </c>
      <c r="J90" s="28">
        <f t="shared" si="32"/>
        <v>6.8528150870131171E-3</v>
      </c>
      <c r="K90" s="28">
        <f t="shared" si="32"/>
        <v>6.7806703753609142E-3</v>
      </c>
      <c r="L90" s="28">
        <f t="shared" si="32"/>
        <v>6.729873447774027E-3</v>
      </c>
      <c r="M90" s="28">
        <f t="shared" si="32"/>
        <v>6.6714074220828026E-3</v>
      </c>
      <c r="N90" s="28">
        <f t="shared" si="32"/>
        <v>6.6234870987352899E-3</v>
      </c>
      <c r="O90" s="28">
        <f t="shared" si="32"/>
        <v>6.5788556207204115E-3</v>
      </c>
      <c r="P90" s="28">
        <f t="shared" si="32"/>
        <v>6.5204284076998183E-3</v>
      </c>
      <c r="Q90" s="28">
        <f t="shared" si="32"/>
        <v>6.4769143926206984E-3</v>
      </c>
      <c r="R90" s="28">
        <f t="shared" si="32"/>
        <v>6.4104844226093201E-3</v>
      </c>
      <c r="S90" s="28">
        <f t="shared" si="32"/>
        <v>6.3565102788646494E-3</v>
      </c>
      <c r="T90" s="28">
        <f t="shared" si="32"/>
        <v>6.290806067986294E-3</v>
      </c>
      <c r="U90" s="28">
        <f t="shared" si="32"/>
        <v>6.2081197989779175E-3</v>
      </c>
      <c r="V90" s="28">
        <f t="shared" si="32"/>
        <v>6.1404939372803093E-3</v>
      </c>
      <c r="W90" s="28">
        <f t="shared" si="32"/>
        <v>6.0629573861597195E-3</v>
      </c>
    </row>
    <row r="91" spans="2:26" outlineLevel="1" x14ac:dyDescent="0.25"/>
    <row r="92" spans="2:26" outlineLevel="1" x14ac:dyDescent="0.25">
      <c r="B92" s="4" t="s">
        <v>23</v>
      </c>
      <c r="C92" s="12">
        <f t="shared" ref="C92:W92" si="33">IFERROR(C79/C89,0)</f>
        <v>0</v>
      </c>
      <c r="D92" s="12">
        <f t="shared" si="33"/>
        <v>0</v>
      </c>
      <c r="E92" s="12">
        <f t="shared" si="33"/>
        <v>0</v>
      </c>
      <c r="F92" s="12">
        <f t="shared" si="33"/>
        <v>0</v>
      </c>
      <c r="G92" s="12">
        <f t="shared" si="33"/>
        <v>0</v>
      </c>
      <c r="H92" s="12">
        <f t="shared" si="33"/>
        <v>0</v>
      </c>
      <c r="I92" s="12">
        <f t="shared" si="33"/>
        <v>0</v>
      </c>
      <c r="J92" s="12">
        <f t="shared" si="33"/>
        <v>0</v>
      </c>
      <c r="K92" s="12">
        <f t="shared" si="33"/>
        <v>0</v>
      </c>
      <c r="L92" s="12">
        <f t="shared" si="33"/>
        <v>0</v>
      </c>
      <c r="M92" s="12">
        <f t="shared" si="33"/>
        <v>0</v>
      </c>
      <c r="N92" s="12">
        <f t="shared" si="33"/>
        <v>0</v>
      </c>
      <c r="O92" s="12">
        <f t="shared" si="33"/>
        <v>0</v>
      </c>
      <c r="P92" s="12">
        <f t="shared" si="33"/>
        <v>0</v>
      </c>
      <c r="Q92" s="12">
        <f t="shared" si="33"/>
        <v>0</v>
      </c>
      <c r="R92" s="12">
        <f t="shared" si="33"/>
        <v>0</v>
      </c>
      <c r="S92" s="12">
        <f t="shared" si="33"/>
        <v>0</v>
      </c>
      <c r="T92" s="12">
        <f t="shared" si="33"/>
        <v>0</v>
      </c>
      <c r="U92" s="12">
        <f t="shared" si="33"/>
        <v>0</v>
      </c>
      <c r="V92" s="12">
        <f t="shared" si="33"/>
        <v>0</v>
      </c>
      <c r="W92" s="12">
        <f t="shared" si="33"/>
        <v>0</v>
      </c>
    </row>
    <row r="93" spans="2:26" outlineLevel="1" x14ac:dyDescent="0.25">
      <c r="B93" s="4" t="s">
        <v>24</v>
      </c>
      <c r="C93" s="12">
        <f t="shared" ref="C93:W93" si="34">IFERROR(C80/C89,0)</f>
        <v>0</v>
      </c>
      <c r="D93" s="12">
        <f t="shared" si="34"/>
        <v>0</v>
      </c>
      <c r="E93" s="12">
        <f t="shared" si="34"/>
        <v>0</v>
      </c>
      <c r="F93" s="12">
        <f t="shared" si="34"/>
        <v>0</v>
      </c>
      <c r="G93" s="12">
        <f t="shared" si="34"/>
        <v>0</v>
      </c>
      <c r="H93" s="12">
        <f t="shared" si="34"/>
        <v>0</v>
      </c>
      <c r="I93" s="12">
        <f t="shared" si="34"/>
        <v>0</v>
      </c>
      <c r="J93" s="12">
        <f t="shared" si="34"/>
        <v>0</v>
      </c>
      <c r="K93" s="12">
        <f t="shared" si="34"/>
        <v>0</v>
      </c>
      <c r="L93" s="12">
        <f t="shared" si="34"/>
        <v>0</v>
      </c>
      <c r="M93" s="12">
        <f t="shared" si="34"/>
        <v>0</v>
      </c>
      <c r="N93" s="12">
        <f t="shared" si="34"/>
        <v>0</v>
      </c>
      <c r="O93" s="12">
        <f t="shared" si="34"/>
        <v>0</v>
      </c>
      <c r="P93" s="12">
        <f t="shared" si="34"/>
        <v>0</v>
      </c>
      <c r="Q93" s="12">
        <f t="shared" si="34"/>
        <v>0</v>
      </c>
      <c r="R93" s="12">
        <f t="shared" si="34"/>
        <v>0</v>
      </c>
      <c r="S93" s="12">
        <f t="shared" si="34"/>
        <v>0</v>
      </c>
      <c r="T93" s="12">
        <f t="shared" si="34"/>
        <v>0</v>
      </c>
      <c r="U93" s="12">
        <f t="shared" si="34"/>
        <v>0</v>
      </c>
      <c r="V93" s="12">
        <f t="shared" si="34"/>
        <v>0</v>
      </c>
      <c r="W93" s="12">
        <f t="shared" si="34"/>
        <v>0</v>
      </c>
    </row>
    <row r="94" spans="2:26" outlineLevel="1" x14ac:dyDescent="0.25">
      <c r="B94" s="4" t="s">
        <v>21</v>
      </c>
      <c r="C94" s="12">
        <f t="shared" ref="C94:W94" si="35">IFERROR(C81/C89,0)</f>
        <v>1.0437878330506934E-2</v>
      </c>
      <c r="D94" s="12">
        <f t="shared" si="35"/>
        <v>9.9886775779874839E-3</v>
      </c>
      <c r="E94" s="12">
        <f t="shared" si="35"/>
        <v>9.8185505632525632E-3</v>
      </c>
      <c r="F94" s="12">
        <f t="shared" si="35"/>
        <v>9.8311098094399415E-3</v>
      </c>
      <c r="G94" s="12">
        <f t="shared" si="35"/>
        <v>9.7301092668425401E-3</v>
      </c>
      <c r="H94" s="12">
        <f t="shared" si="35"/>
        <v>1.1209529556294449E-2</v>
      </c>
      <c r="I94" s="12">
        <f t="shared" si="35"/>
        <v>2.8041822284494118E-3</v>
      </c>
      <c r="J94" s="12">
        <f t="shared" si="35"/>
        <v>2.5813228610051396E-3</v>
      </c>
      <c r="K94" s="12">
        <f t="shared" si="35"/>
        <v>2.9752188040196755E-3</v>
      </c>
      <c r="L94" s="12">
        <f t="shared" si="35"/>
        <v>3.7147969267873129E-3</v>
      </c>
      <c r="M94" s="12">
        <f t="shared" si="35"/>
        <v>4.2575399707328043E-3</v>
      </c>
      <c r="N94" s="12">
        <f t="shared" si="35"/>
        <v>4.9046361910859322E-3</v>
      </c>
      <c r="O94" s="12">
        <f t="shared" si="35"/>
        <v>5.5868569406515153E-3</v>
      </c>
      <c r="P94" s="12">
        <f t="shared" si="35"/>
        <v>6.2487136770113492E-3</v>
      </c>
      <c r="Q94" s="12">
        <f t="shared" si="35"/>
        <v>7.7845910803861877E-3</v>
      </c>
      <c r="R94" s="12">
        <f t="shared" si="35"/>
        <v>9.6286687596191869E-3</v>
      </c>
      <c r="S94" s="12">
        <f t="shared" si="35"/>
        <v>1.0118611854878626E-2</v>
      </c>
      <c r="T94" s="12">
        <f t="shared" si="35"/>
        <v>1.0849946925298927E-2</v>
      </c>
      <c r="U94" s="12">
        <f t="shared" si="35"/>
        <v>1.2727433177381866E-2</v>
      </c>
      <c r="V94" s="12">
        <f t="shared" si="35"/>
        <v>1.21256783849275E-2</v>
      </c>
      <c r="W94" s="12">
        <f t="shared" si="35"/>
        <v>1.4219828326788544E-2</v>
      </c>
    </row>
    <row r="95" spans="2:26" outlineLevel="1" x14ac:dyDescent="0.25">
      <c r="B95" s="4" t="s">
        <v>26</v>
      </c>
      <c r="C95" s="12">
        <f t="shared" ref="C95:W95" si="36">IFERROR(C82/C89,0)</f>
        <v>0</v>
      </c>
      <c r="D95" s="12">
        <f t="shared" si="36"/>
        <v>0</v>
      </c>
      <c r="E95" s="12">
        <f t="shared" si="36"/>
        <v>0</v>
      </c>
      <c r="F95" s="12">
        <f t="shared" si="36"/>
        <v>0</v>
      </c>
      <c r="G95" s="12">
        <f t="shared" si="36"/>
        <v>0</v>
      </c>
      <c r="H95" s="12">
        <f t="shared" si="36"/>
        <v>0</v>
      </c>
      <c r="I95" s="12">
        <f t="shared" si="36"/>
        <v>0</v>
      </c>
      <c r="J95" s="12">
        <f t="shared" si="36"/>
        <v>0</v>
      </c>
      <c r="K95" s="12">
        <f t="shared" si="36"/>
        <v>0</v>
      </c>
      <c r="L95" s="12">
        <f t="shared" si="36"/>
        <v>0</v>
      </c>
      <c r="M95" s="12">
        <f t="shared" si="36"/>
        <v>0</v>
      </c>
      <c r="N95" s="12">
        <f t="shared" si="36"/>
        <v>0</v>
      </c>
      <c r="O95" s="12">
        <f t="shared" si="36"/>
        <v>0</v>
      </c>
      <c r="P95" s="12">
        <f t="shared" si="36"/>
        <v>0</v>
      </c>
      <c r="Q95" s="12">
        <f t="shared" si="36"/>
        <v>0</v>
      </c>
      <c r="R95" s="12">
        <f t="shared" si="36"/>
        <v>0</v>
      </c>
      <c r="S95" s="12">
        <f t="shared" si="36"/>
        <v>0</v>
      </c>
      <c r="T95" s="12">
        <f t="shared" si="36"/>
        <v>0</v>
      </c>
      <c r="U95" s="12">
        <f t="shared" si="36"/>
        <v>0</v>
      </c>
      <c r="V95" s="12">
        <f t="shared" si="36"/>
        <v>0</v>
      </c>
      <c r="W95" s="12">
        <f t="shared" si="36"/>
        <v>0</v>
      </c>
    </row>
    <row r="96" spans="2:26" outlineLevel="1" x14ac:dyDescent="0.25">
      <c r="B96" s="4" t="s">
        <v>25</v>
      </c>
      <c r="C96" s="12">
        <f t="shared" ref="C96:W96" si="37">IFERROR(C83/C89,0)</f>
        <v>0.94150505227332404</v>
      </c>
      <c r="D96" s="12">
        <f t="shared" si="37"/>
        <v>0.93803668918621841</v>
      </c>
      <c r="E96" s="12">
        <f t="shared" si="37"/>
        <v>0.96331416507455025</v>
      </c>
      <c r="F96" s="12">
        <f t="shared" si="37"/>
        <v>0.96120284441446646</v>
      </c>
      <c r="G96" s="12">
        <f t="shared" si="37"/>
        <v>0.95959836235226026</v>
      </c>
      <c r="H96" s="12">
        <f t="shared" si="37"/>
        <v>0.96398877479143685</v>
      </c>
      <c r="I96" s="12">
        <f t="shared" si="37"/>
        <v>0.94935312141015349</v>
      </c>
      <c r="J96" s="12">
        <f t="shared" si="37"/>
        <v>0.91197528196948174</v>
      </c>
      <c r="K96" s="12">
        <f t="shared" si="37"/>
        <v>0.9011103268099997</v>
      </c>
      <c r="L96" s="12">
        <f t="shared" si="37"/>
        <v>0.91336455529725746</v>
      </c>
      <c r="M96" s="12">
        <f t="shared" si="37"/>
        <v>0.90893687599653483</v>
      </c>
      <c r="N96" s="12">
        <f t="shared" si="37"/>
        <v>0.89540141404984674</v>
      </c>
      <c r="O96" s="12">
        <f t="shared" si="37"/>
        <v>0.88065061818218715</v>
      </c>
      <c r="P96" s="12">
        <f t="shared" si="37"/>
        <v>0.90194764297969376</v>
      </c>
      <c r="Q96" s="12">
        <f t="shared" si="37"/>
        <v>0.90058563907848588</v>
      </c>
      <c r="R96" s="12">
        <f t="shared" si="37"/>
        <v>0.9550386555475967</v>
      </c>
      <c r="S96" s="12">
        <f t="shared" si="37"/>
        <v>0.94435646247436178</v>
      </c>
      <c r="T96" s="12">
        <f t="shared" si="37"/>
        <v>0.94465179368558139</v>
      </c>
      <c r="U96" s="12">
        <f t="shared" si="37"/>
        <v>0.95569197409144802</v>
      </c>
      <c r="V96" s="12">
        <f t="shared" si="37"/>
        <v>0.95733491089838263</v>
      </c>
      <c r="W96" s="12">
        <f t="shared" si="37"/>
        <v>0.94793955867327673</v>
      </c>
    </row>
    <row r="97" spans="1:28" outlineLevel="1" x14ac:dyDescent="0.25">
      <c r="B97" s="4" t="s">
        <v>0</v>
      </c>
      <c r="C97" s="12">
        <f t="shared" ref="C97:W97" si="38">IFERROR(C84/C89,0)</f>
        <v>0</v>
      </c>
      <c r="D97" s="12">
        <f t="shared" si="38"/>
        <v>0</v>
      </c>
      <c r="E97" s="12">
        <f t="shared" si="38"/>
        <v>0</v>
      </c>
      <c r="F97" s="12">
        <f t="shared" si="38"/>
        <v>0</v>
      </c>
      <c r="G97" s="12">
        <f t="shared" si="38"/>
        <v>0</v>
      </c>
      <c r="H97" s="12">
        <f t="shared" si="38"/>
        <v>0</v>
      </c>
      <c r="I97" s="12">
        <f t="shared" si="38"/>
        <v>0</v>
      </c>
      <c r="J97" s="12">
        <f t="shared" si="38"/>
        <v>3.414182438167606E-2</v>
      </c>
      <c r="K97" s="12">
        <f t="shared" si="38"/>
        <v>4.1771374688813291E-2</v>
      </c>
      <c r="L97" s="12">
        <f t="shared" si="38"/>
        <v>4.0925490446940278E-2</v>
      </c>
      <c r="M97" s="12">
        <f t="shared" si="38"/>
        <v>4.34735114771038E-2</v>
      </c>
      <c r="N97" s="12">
        <f t="shared" si="38"/>
        <v>4.9401840208311606E-2</v>
      </c>
      <c r="O97" s="12">
        <f t="shared" si="38"/>
        <v>5.2742869333160351E-2</v>
      </c>
      <c r="P97" s="12">
        <f t="shared" si="38"/>
        <v>5.1356587637231547E-2</v>
      </c>
      <c r="Q97" s="12">
        <f t="shared" si="38"/>
        <v>5.476936876562967E-2</v>
      </c>
      <c r="R97" s="12">
        <f t="shared" si="38"/>
        <v>0</v>
      </c>
      <c r="S97" s="12">
        <f t="shared" si="38"/>
        <v>0</v>
      </c>
      <c r="T97" s="12">
        <f t="shared" si="38"/>
        <v>0</v>
      </c>
      <c r="U97" s="12">
        <f t="shared" si="38"/>
        <v>0</v>
      </c>
      <c r="V97" s="12">
        <f t="shared" si="38"/>
        <v>0</v>
      </c>
      <c r="W97" s="12">
        <f t="shared" si="38"/>
        <v>0</v>
      </c>
    </row>
    <row r="98" spans="1:28" outlineLevel="1" x14ac:dyDescent="0.25">
      <c r="B98" s="4" t="s">
        <v>27</v>
      </c>
      <c r="C98" s="12">
        <f t="shared" ref="C98:W98" si="39">IFERROR(C85/C89,0)</f>
        <v>0</v>
      </c>
      <c r="D98" s="12">
        <f t="shared" si="39"/>
        <v>0</v>
      </c>
      <c r="E98" s="12">
        <f t="shared" si="39"/>
        <v>0</v>
      </c>
      <c r="F98" s="12">
        <f t="shared" si="39"/>
        <v>0</v>
      </c>
      <c r="G98" s="12">
        <f t="shared" si="39"/>
        <v>0</v>
      </c>
      <c r="H98" s="12">
        <f t="shared" si="39"/>
        <v>0</v>
      </c>
      <c r="I98" s="12">
        <f t="shared" si="39"/>
        <v>0</v>
      </c>
      <c r="J98" s="12">
        <f t="shared" si="39"/>
        <v>0</v>
      </c>
      <c r="K98" s="12">
        <f t="shared" si="39"/>
        <v>0</v>
      </c>
      <c r="L98" s="12">
        <f t="shared" si="39"/>
        <v>0</v>
      </c>
      <c r="M98" s="12">
        <f t="shared" si="39"/>
        <v>0</v>
      </c>
      <c r="N98" s="12">
        <f t="shared" si="39"/>
        <v>0</v>
      </c>
      <c r="O98" s="12">
        <f t="shared" si="39"/>
        <v>0</v>
      </c>
      <c r="P98" s="12">
        <f t="shared" si="39"/>
        <v>0</v>
      </c>
      <c r="Q98" s="12">
        <f t="shared" si="39"/>
        <v>0</v>
      </c>
      <c r="R98" s="12">
        <f t="shared" si="39"/>
        <v>0</v>
      </c>
      <c r="S98" s="12">
        <f t="shared" si="39"/>
        <v>0</v>
      </c>
      <c r="T98" s="12">
        <f t="shared" si="39"/>
        <v>0</v>
      </c>
      <c r="U98" s="12">
        <f t="shared" si="39"/>
        <v>0</v>
      </c>
      <c r="V98" s="12">
        <f t="shared" si="39"/>
        <v>0</v>
      </c>
      <c r="W98" s="12">
        <f t="shared" si="39"/>
        <v>0</v>
      </c>
    </row>
    <row r="99" spans="1:28" outlineLevel="1" x14ac:dyDescent="0.25">
      <c r="B99" s="4" t="s">
        <v>28</v>
      </c>
      <c r="C99" s="12">
        <f t="shared" ref="C99:W99" si="40">IFERROR(C86/C89,0)</f>
        <v>8.270650892806935E-4</v>
      </c>
      <c r="D99" s="12">
        <f t="shared" si="40"/>
        <v>9.3144917072921678E-4</v>
      </c>
      <c r="E99" s="12">
        <f t="shared" si="40"/>
        <v>1.00564128448016E-3</v>
      </c>
      <c r="F99" s="12">
        <f t="shared" si="40"/>
        <v>1.0569093264410502E-3</v>
      </c>
      <c r="G99" s="12">
        <f t="shared" si="40"/>
        <v>1.0870007242794815E-3</v>
      </c>
      <c r="H99" s="12">
        <f t="shared" si="40"/>
        <v>1.2361299424375456E-3</v>
      </c>
      <c r="I99" s="12">
        <f t="shared" si="40"/>
        <v>1.8491550944742324E-3</v>
      </c>
      <c r="J99" s="12">
        <f t="shared" si="40"/>
        <v>1.7721412989012881E-3</v>
      </c>
      <c r="K99" s="12">
        <f t="shared" si="40"/>
        <v>1.9134227978882686E-3</v>
      </c>
      <c r="L99" s="12">
        <f t="shared" si="40"/>
        <v>1.3465370790589463E-3</v>
      </c>
      <c r="M99" s="12">
        <f t="shared" si="40"/>
        <v>1.3571537247700435E-3</v>
      </c>
      <c r="N99" s="12">
        <f t="shared" si="40"/>
        <v>8.5123168912360121E-4</v>
      </c>
      <c r="O99" s="12">
        <f t="shared" si="40"/>
        <v>6.8605876354258563E-4</v>
      </c>
      <c r="P99" s="12">
        <f t="shared" si="40"/>
        <v>4.3534699904922353E-4</v>
      </c>
      <c r="Q99" s="12">
        <f t="shared" si="40"/>
        <v>6.3271339497621322E-4</v>
      </c>
      <c r="R99" s="12">
        <f t="shared" si="40"/>
        <v>4.374989927170947E-4</v>
      </c>
      <c r="S99" s="12">
        <f t="shared" si="40"/>
        <v>2.6487163325282118E-4</v>
      </c>
      <c r="T99" s="12">
        <f t="shared" si="40"/>
        <v>1.7552912029050993E-4</v>
      </c>
      <c r="U99" s="12">
        <f t="shared" si="40"/>
        <v>1.6170524305668328E-4</v>
      </c>
      <c r="V99" s="12">
        <f t="shared" si="40"/>
        <v>7.8678292925456875E-5</v>
      </c>
      <c r="W99" s="12">
        <f t="shared" si="40"/>
        <v>5.8913592556464762E-5</v>
      </c>
    </row>
    <row r="100" spans="1:28" outlineLevel="1" x14ac:dyDescent="0.25">
      <c r="B100" s="4" t="s">
        <v>22</v>
      </c>
      <c r="C100" s="12">
        <f t="shared" ref="C100:W100" si="41">IFERROR(C87/C89,0)</f>
        <v>0</v>
      </c>
      <c r="D100" s="12">
        <f t="shared" si="41"/>
        <v>0</v>
      </c>
      <c r="E100" s="12">
        <f t="shared" si="41"/>
        <v>0</v>
      </c>
      <c r="F100" s="12">
        <f t="shared" si="41"/>
        <v>0</v>
      </c>
      <c r="G100" s="12">
        <f t="shared" si="41"/>
        <v>0</v>
      </c>
      <c r="H100" s="12">
        <f t="shared" si="41"/>
        <v>0</v>
      </c>
      <c r="I100" s="12">
        <f t="shared" si="41"/>
        <v>0</v>
      </c>
      <c r="J100" s="12">
        <f t="shared" si="41"/>
        <v>0</v>
      </c>
      <c r="K100" s="12">
        <f t="shared" si="41"/>
        <v>0</v>
      </c>
      <c r="L100" s="12">
        <f t="shared" si="41"/>
        <v>0</v>
      </c>
      <c r="M100" s="12">
        <f t="shared" si="41"/>
        <v>0</v>
      </c>
      <c r="N100" s="12">
        <f t="shared" si="41"/>
        <v>0</v>
      </c>
      <c r="O100" s="12">
        <f t="shared" si="41"/>
        <v>0</v>
      </c>
      <c r="P100" s="12">
        <f t="shared" si="41"/>
        <v>0</v>
      </c>
      <c r="Q100" s="12">
        <f t="shared" si="41"/>
        <v>0</v>
      </c>
      <c r="R100" s="12">
        <f t="shared" si="41"/>
        <v>0</v>
      </c>
      <c r="S100" s="12">
        <f t="shared" si="41"/>
        <v>0</v>
      </c>
      <c r="T100" s="12">
        <f t="shared" si="41"/>
        <v>0</v>
      </c>
      <c r="U100" s="12">
        <f t="shared" si="41"/>
        <v>0</v>
      </c>
      <c r="V100" s="12">
        <f t="shared" si="41"/>
        <v>0</v>
      </c>
      <c r="W100" s="12">
        <f t="shared" si="41"/>
        <v>0</v>
      </c>
    </row>
    <row r="101" spans="1:28" outlineLevel="1" x14ac:dyDescent="0.25">
      <c r="B101" s="4" t="s">
        <v>1</v>
      </c>
      <c r="C101" s="12">
        <f t="shared" ref="C101:W101" si="42">IFERROR(C88/C89,0)</f>
        <v>4.7230004306888278E-2</v>
      </c>
      <c r="D101" s="12">
        <f t="shared" si="42"/>
        <v>5.1043184065065104E-2</v>
      </c>
      <c r="E101" s="12">
        <f t="shared" si="42"/>
        <v>2.5861643077716982E-2</v>
      </c>
      <c r="F101" s="12">
        <f t="shared" si="42"/>
        <v>2.7909136449652445E-2</v>
      </c>
      <c r="G101" s="12">
        <f t="shared" si="42"/>
        <v>2.9584527656617635E-2</v>
      </c>
      <c r="H101" s="12">
        <f t="shared" si="42"/>
        <v>2.3565565709831114E-2</v>
      </c>
      <c r="I101" s="12">
        <f t="shared" si="42"/>
        <v>4.5993541266922976E-2</v>
      </c>
      <c r="J101" s="12">
        <f t="shared" si="42"/>
        <v>4.9529429488935683E-2</v>
      </c>
      <c r="K101" s="12">
        <f t="shared" si="42"/>
        <v>5.2229656899278949E-2</v>
      </c>
      <c r="L101" s="12">
        <f t="shared" si="42"/>
        <v>4.0648620249956066E-2</v>
      </c>
      <c r="M101" s="12">
        <f t="shared" si="42"/>
        <v>4.1974918830858521E-2</v>
      </c>
      <c r="N101" s="12">
        <f t="shared" si="42"/>
        <v>4.9440877861632072E-2</v>
      </c>
      <c r="O101" s="12">
        <f t="shared" si="42"/>
        <v>6.0333596780458507E-2</v>
      </c>
      <c r="P101" s="12">
        <f t="shared" si="42"/>
        <v>4.0011708707014114E-2</v>
      </c>
      <c r="Q101" s="12">
        <f t="shared" si="42"/>
        <v>3.6227687680522001E-2</v>
      </c>
      <c r="R101" s="12">
        <f t="shared" si="42"/>
        <v>3.4895176700067101E-2</v>
      </c>
      <c r="S101" s="12">
        <f t="shared" si="42"/>
        <v>4.5260054037506887E-2</v>
      </c>
      <c r="T101" s="12">
        <f t="shared" si="42"/>
        <v>4.4322730268829255E-2</v>
      </c>
      <c r="U101" s="12">
        <f t="shared" si="42"/>
        <v>3.1418887488113431E-2</v>
      </c>
      <c r="V101" s="12">
        <f t="shared" si="42"/>
        <v>3.046073242376451E-2</v>
      </c>
      <c r="W101" s="12">
        <f t="shared" si="42"/>
        <v>3.7781699407378209E-2</v>
      </c>
    </row>
    <row r="104" spans="1:28" s="37" customFormat="1" x14ac:dyDescent="0.25">
      <c r="A104" s="36" t="s">
        <v>3</v>
      </c>
      <c r="Z104" s="38"/>
    </row>
    <row r="105" spans="1:28" outlineLevel="1" x14ac:dyDescent="0.25">
      <c r="B105" s="22" t="s">
        <v>31</v>
      </c>
      <c r="C105" s="5">
        <f>C108*CAN!C109</f>
        <v>7401.942673235335</v>
      </c>
      <c r="D105" s="5">
        <f>D108*CAN!D109</f>
        <v>8150.1442454573971</v>
      </c>
      <c r="E105" s="5">
        <f>E108*CAN!E109</f>
        <v>7844.0864825348644</v>
      </c>
      <c r="F105" s="5">
        <f>F108*CAN!F109</f>
        <v>9305.1288629612482</v>
      </c>
      <c r="G105" s="5">
        <f>G108*CAN!G109</f>
        <v>8756.0424204084666</v>
      </c>
      <c r="H105" s="5">
        <f>H108*CAN!H109</f>
        <v>7569.2826040226719</v>
      </c>
      <c r="I105" s="5">
        <f>I108*CAN!I109</f>
        <v>8641.3467742487355</v>
      </c>
      <c r="J105" s="5">
        <f>J108*CAN!J109</f>
        <v>9662.4324273417806</v>
      </c>
      <c r="K105" s="5">
        <f>K108*CAN!K109</f>
        <v>9274.6374417809475</v>
      </c>
      <c r="L105" s="5">
        <f>L108*CAN!L109</f>
        <v>9545.8689618565368</v>
      </c>
      <c r="M105" s="5">
        <f>M108*CAN!M109</f>
        <v>10922.004185366044</v>
      </c>
      <c r="N105" s="5">
        <f>N108*CAN!N109</f>
        <v>10811.749584428022</v>
      </c>
      <c r="O105" s="5">
        <f>O108*CAN!O109</f>
        <v>9917.7180737180315</v>
      </c>
      <c r="P105" s="5">
        <f>P108*CAN!P109</f>
        <v>9958.382945771953</v>
      </c>
      <c r="Q105" s="5">
        <f>Q108*CAN!Q109</f>
        <v>9931.6789057548449</v>
      </c>
      <c r="R105" s="5">
        <f>R108*CAN!R109</f>
        <v>9778.773266937631</v>
      </c>
      <c r="S105" s="5">
        <f>S108*CAN!S109</f>
        <v>9672.3780576383069</v>
      </c>
      <c r="T105" s="5">
        <f>T108*CAN!T109</f>
        <v>10028.817471526501</v>
      </c>
      <c r="U105" s="5">
        <f>U108*CAN!U109</f>
        <v>10864.474984569444</v>
      </c>
      <c r="V105" s="5">
        <f>V108*CAN!V109</f>
        <v>10960.84613415726</v>
      </c>
      <c r="W105" s="5">
        <f>W108*CAN!W109</f>
        <v>9152.4985758605908</v>
      </c>
      <c r="Z105" s="23"/>
    </row>
    <row r="106" spans="1:28" outlineLevel="1" x14ac:dyDescent="0.25">
      <c r="B106" s="8" t="s">
        <v>30</v>
      </c>
      <c r="C106" s="5">
        <f>INDEX('[6]Table 37'!C$26:C$28,MATCH($AB106,'[6]Table 37'!$B$26:$B$28,0))</f>
        <v>203.28899999999999</v>
      </c>
      <c r="D106" s="5">
        <f>INDEX('[6]Table 37'!D$26:D$28,MATCH($AB106,'[6]Table 37'!$B$26:$B$28,0))</f>
        <v>208.05799999999999</v>
      </c>
      <c r="E106" s="5">
        <f>INDEX('[6]Table 37'!E$26:E$28,MATCH($AB106,'[6]Table 37'!$B$26:$B$28,0))</f>
        <v>213.446</v>
      </c>
      <c r="F106" s="5">
        <f>INDEX('[6]Table 37'!F$26:F$28,MATCH($AB106,'[6]Table 37'!$B$26:$B$28,0))</f>
        <v>221.48599999999999</v>
      </c>
      <c r="G106" s="5">
        <f>INDEX('[6]Table 37'!G$26:G$28,MATCH($AB106,'[6]Table 37'!$B$26:$B$28,0))</f>
        <v>231.16200000000001</v>
      </c>
      <c r="H106" s="5">
        <f>INDEX('[6]Table 37'!H$26:H$28,MATCH($AB106,'[6]Table 37'!$B$26:$B$28,0))</f>
        <v>235.125</v>
      </c>
      <c r="I106" s="5">
        <f>INDEX('[6]Table 37'!I$26:I$28,MATCH($AB106,'[6]Table 37'!$B$26:$B$28,0))</f>
        <v>234.50399999999999</v>
      </c>
      <c r="J106" s="5">
        <f>INDEX('[6]Table 37'!J$26:J$28,MATCH($AB106,'[6]Table 37'!$B$26:$B$28,0))</f>
        <v>257.959</v>
      </c>
      <c r="K106" s="5">
        <f>INDEX('[6]Table 37'!K$26:K$28,MATCH($AB106,'[6]Table 37'!$B$26:$B$28,0))</f>
        <v>277.05399999999997</v>
      </c>
      <c r="L106" s="5">
        <f>INDEX('[6]Table 37'!L$26:L$28,MATCH($AB106,'[6]Table 37'!$B$26:$B$28,0))</f>
        <v>293.548</v>
      </c>
      <c r="M106" s="5">
        <f>INDEX('[6]Table 37'!M$26:M$28,MATCH($AB106,'[6]Table 37'!$B$26:$B$28,0))</f>
        <v>314.23</v>
      </c>
      <c r="N106" s="5">
        <f>INDEX('[6]Table 37'!N$26:N$28,MATCH($AB106,'[6]Table 37'!$B$26:$B$28,0))</f>
        <v>317.72399999999999</v>
      </c>
      <c r="O106" s="5">
        <f>INDEX('[6]Table 37'!O$26:O$28,MATCH($AB106,'[6]Table 37'!$B$26:$B$28,0))</f>
        <v>317.97399999999999</v>
      </c>
      <c r="P106" s="5">
        <f>INDEX('[6]Table 37'!P$26:P$28,MATCH($AB106,'[6]Table 37'!$B$26:$B$28,0))</f>
        <v>327.84899999999999</v>
      </c>
      <c r="Q106" s="5">
        <f>INDEX('[6]Table 37'!Q$26:Q$28,MATCH($AB106,'[6]Table 37'!$B$26:$B$28,0))</f>
        <v>341.76299999999998</v>
      </c>
      <c r="R106" s="5">
        <f>INDEX('[6]Table 37'!R$26:R$28,MATCH($AB106,'[6]Table 37'!$B$26:$B$28,0))</f>
        <v>354.96899999999999</v>
      </c>
      <c r="S106" s="5">
        <f>INDEX('[6]Table 37'!S$26:S$28,MATCH($AB106,'[6]Table 37'!$B$26:$B$28,0))</f>
        <v>372.67099999999999</v>
      </c>
      <c r="T106" s="5">
        <f>INDEX('[6]Table 37'!T$26:T$28,MATCH($AB106,'[6]Table 37'!$B$26:$B$28,0))</f>
        <v>391.96199999999999</v>
      </c>
      <c r="U106" s="5">
        <f>INDEX('[6]Table 37'!U$26:U$28,MATCH($AB106,'[6]Table 37'!$B$26:$B$28,0))</f>
        <v>409.50599999999997</v>
      </c>
      <c r="V106" s="5">
        <f>INDEX('[6]Table 37'!V$26:V$28,MATCH($AB106,'[6]Table 37'!$B$26:$B$28,0))</f>
        <v>414.101</v>
      </c>
      <c r="W106" s="5">
        <f>INDEX('[6]Table 37'!W$26:W$28,MATCH($AB106,'[6]Table 37'!$B$26:$B$28,0))</f>
        <v>400.44600000000003</v>
      </c>
      <c r="Z106" s="23" t="s">
        <v>32</v>
      </c>
      <c r="AB106" t="s">
        <v>3</v>
      </c>
    </row>
    <row r="107" spans="1:28" outlineLevel="1" x14ac:dyDescent="0.25">
      <c r="B107" s="8" t="s">
        <v>43</v>
      </c>
      <c r="C107" s="5">
        <f>INDEX('[6]Table 37'!C$38:C$40,MATCH($AB107,'[6]Table 37'!$B$38:$B$40,0))</f>
        <v>30342.448344</v>
      </c>
      <c r="D107" s="5">
        <f>INDEX('[6]Table 37'!D$38:D$40,MATCH($AB107,'[6]Table 37'!$B$38:$B$40,0))</f>
        <v>32373.937678999999</v>
      </c>
      <c r="E107" s="5">
        <f>INDEX('[6]Table 37'!E$38:E$40,MATCH($AB107,'[6]Table 37'!$B$38:$B$40,0))</f>
        <v>30122.744599000001</v>
      </c>
      <c r="F107" s="5">
        <f>INDEX('[6]Table 37'!F$38:F$40,MATCH($AB107,'[6]Table 37'!$B$38:$B$40,0))</f>
        <v>34156.314134</v>
      </c>
      <c r="G107" s="5">
        <f>INDEX('[6]Table 37'!G$38:G$40,MATCH($AB107,'[6]Table 37'!$B$38:$B$40,0))</f>
        <v>30547.081710999999</v>
      </c>
      <c r="H107" s="5">
        <f>INDEX('[6]Table 37'!H$38:H$40,MATCH($AB107,'[6]Table 37'!$B$38:$B$40,0))</f>
        <v>25754.071549</v>
      </c>
      <c r="I107" s="5">
        <f>INDEX('[6]Table 37'!I$38:I$40,MATCH($AB107,'[6]Table 37'!$B$38:$B$40,0))</f>
        <v>29362.128797000001</v>
      </c>
      <c r="J107" s="5">
        <f>INDEX('[6]Table 37'!J$38:J$40,MATCH($AB107,'[6]Table 37'!$B$38:$B$40,0))</f>
        <v>29727.963516</v>
      </c>
      <c r="K107" s="5">
        <f>INDEX('[6]Table 37'!K$38:K$40,MATCH($AB107,'[6]Table 37'!$B$38:$B$40,0))</f>
        <v>26568.185794000001</v>
      </c>
      <c r="L107" s="5">
        <f>INDEX('[6]Table 37'!L$38:L$40,MATCH($AB107,'[6]Table 37'!$B$38:$B$40,0))</f>
        <v>25808.678241000001</v>
      </c>
      <c r="M107" s="5">
        <f>INDEX('[6]Table 37'!M$38:M$40,MATCH($AB107,'[6]Table 37'!$B$38:$B$40,0))</f>
        <v>27585.708822000001</v>
      </c>
      <c r="N107" s="5">
        <f>INDEX('[6]Table 37'!N$38:N$40,MATCH($AB107,'[6]Table 37'!$B$38:$B$40,0))</f>
        <v>27006.941972000001</v>
      </c>
      <c r="O107" s="5">
        <f>INDEX('[6]Table 37'!O$38:O$40,MATCH($AB107,'[6]Table 37'!$B$38:$B$40,0))</f>
        <v>24754.240324999999</v>
      </c>
      <c r="P107" s="5">
        <f>INDEX('[6]Table 37'!P$38:P$40,MATCH($AB107,'[6]Table 37'!$B$38:$B$40,0))</f>
        <v>24107.069152</v>
      </c>
      <c r="Q107" s="5">
        <f>INDEX('[6]Table 37'!Q$38:Q$40,MATCH($AB107,'[6]Table 37'!$B$38:$B$40,0))</f>
        <v>23063.599184999999</v>
      </c>
      <c r="R107" s="5">
        <f>INDEX('[6]Table 37'!R$38:R$40,MATCH($AB107,'[6]Table 37'!$B$38:$B$40,0))</f>
        <v>21863.687121999999</v>
      </c>
      <c r="S107" s="5">
        <f>INDEX('[6]Table 37'!S$38:S$40,MATCH($AB107,'[6]Table 37'!$B$38:$B$40,0))</f>
        <v>20598.572236</v>
      </c>
      <c r="T107" s="5">
        <f>INDEX('[6]Table 37'!T$38:T$40,MATCH($AB107,'[6]Table 37'!$B$38:$B$40,0))</f>
        <v>20306.506583999999</v>
      </c>
      <c r="U107" s="5">
        <f>INDEX('[6]Table 37'!U$38:U$40,MATCH($AB107,'[6]Table 37'!$B$38:$B$40,0))</f>
        <v>21056.099740000001</v>
      </c>
      <c r="V107" s="5">
        <f>INDEX('[6]Table 37'!V$38:V$40,MATCH($AB107,'[6]Table 37'!$B$38:$B$40,0))</f>
        <v>21007.155812000001</v>
      </c>
      <c r="W107" s="5">
        <f>INDEX('[6]Table 37'!W$38:W$40,MATCH($AB107,'[6]Table 37'!$B$38:$B$40,0))</f>
        <v>18139.493845000001</v>
      </c>
      <c r="Z107" s="23" t="s">
        <v>32</v>
      </c>
      <c r="AB107" t="s">
        <v>3</v>
      </c>
    </row>
    <row r="108" spans="1:28" outlineLevel="1" x14ac:dyDescent="0.25">
      <c r="B108" s="8" t="s">
        <v>44</v>
      </c>
      <c r="C108" s="5">
        <f t="shared" ref="C108:W108" si="43">C106*C107/1000</f>
        <v>6168.2859814034164</v>
      </c>
      <c r="D108" s="5">
        <f t="shared" si="43"/>
        <v>6735.6567256173821</v>
      </c>
      <c r="E108" s="5">
        <f t="shared" si="43"/>
        <v>6429.5793436781541</v>
      </c>
      <c r="F108" s="5">
        <f t="shared" si="43"/>
        <v>7565.1453922831242</v>
      </c>
      <c r="G108" s="5">
        <f t="shared" si="43"/>
        <v>7061.3245024781827</v>
      </c>
      <c r="H108" s="5">
        <f t="shared" si="43"/>
        <v>6055.4260729586249</v>
      </c>
      <c r="I108" s="5">
        <f t="shared" si="43"/>
        <v>6885.5366514116877</v>
      </c>
      <c r="J108" s="5">
        <f t="shared" si="43"/>
        <v>7668.595740623844</v>
      </c>
      <c r="K108" s="5">
        <f t="shared" si="43"/>
        <v>7360.8221469708751</v>
      </c>
      <c r="L108" s="5">
        <f t="shared" si="43"/>
        <v>7576.0858802890689</v>
      </c>
      <c r="M108" s="5">
        <f t="shared" si="43"/>
        <v>8668.2572831370599</v>
      </c>
      <c r="N108" s="5">
        <f t="shared" si="43"/>
        <v>8580.7536311117274</v>
      </c>
      <c r="O108" s="5">
        <f t="shared" si="43"/>
        <v>7871.2048131015499</v>
      </c>
      <c r="P108" s="5">
        <f t="shared" si="43"/>
        <v>7903.4785144140478</v>
      </c>
      <c r="Q108" s="5">
        <f t="shared" si="43"/>
        <v>7882.2848482631534</v>
      </c>
      <c r="R108" s="5">
        <f t="shared" si="43"/>
        <v>7760.9311540092176</v>
      </c>
      <c r="S108" s="5">
        <f t="shared" si="43"/>
        <v>7676.4905137623555</v>
      </c>
      <c r="T108" s="5">
        <f t="shared" si="43"/>
        <v>7959.3789336778073</v>
      </c>
      <c r="U108" s="5">
        <f t="shared" si="43"/>
        <v>8622.5991801284399</v>
      </c>
      <c r="V108" s="5">
        <f t="shared" si="43"/>
        <v>8699.0842289050124</v>
      </c>
      <c r="W108" s="5">
        <f t="shared" si="43"/>
        <v>7263.887752254871</v>
      </c>
    </row>
    <row r="109" spans="1:28" outlineLevel="1" x14ac:dyDescent="0.25">
      <c r="B109" s="8" t="s">
        <v>45</v>
      </c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8" outlineLevel="1" x14ac:dyDescent="0.25">
      <c r="B110" s="8" t="s">
        <v>47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8" outlineLevel="1" x14ac:dyDescent="0.25"/>
    <row r="112" spans="1:28" outlineLevel="1" x14ac:dyDescent="0.25">
      <c r="B112" s="9" t="s">
        <v>19</v>
      </c>
      <c r="C112" s="14"/>
    </row>
    <row r="113" spans="2:26" outlineLevel="1" x14ac:dyDescent="0.25">
      <c r="B113" s="4" t="s">
        <v>23</v>
      </c>
      <c r="C113" s="5">
        <f>IFERROR(INDEX('[6]Table 36'!C$14:C$17,MATCH(CAN!$B126,'[6]Table 36'!$B$14:$B$17,0))*1000,0)</f>
        <v>0</v>
      </c>
      <c r="D113" s="5">
        <f>IFERROR(INDEX('[6]Table 36'!D$14:D$17,MATCH(CAN!$B126,'[6]Table 36'!$B$14:$B$17,0))*1000,0)</f>
        <v>0</v>
      </c>
      <c r="E113" s="5">
        <f>IFERROR(INDEX('[6]Table 36'!E$14:E$17,MATCH(CAN!$B126,'[6]Table 36'!$B$14:$B$17,0))*1000,0)</f>
        <v>0</v>
      </c>
      <c r="F113" s="5">
        <f>IFERROR(INDEX('[6]Table 36'!F$14:F$17,MATCH(CAN!$B126,'[6]Table 36'!$B$14:$B$17,0))*1000,0)</f>
        <v>0</v>
      </c>
      <c r="G113" s="5">
        <f>IFERROR(INDEX('[6]Table 36'!G$14:G$17,MATCH(CAN!$B126,'[6]Table 36'!$B$14:$B$17,0))*1000,0)</f>
        <v>0</v>
      </c>
      <c r="H113" s="5">
        <f>IFERROR(INDEX('[6]Table 36'!H$14:H$17,MATCH(CAN!$B126,'[6]Table 36'!$B$14:$B$17,0))*1000,0)</f>
        <v>0</v>
      </c>
      <c r="I113" s="5">
        <f>IFERROR(INDEX('[6]Table 36'!I$14:I$17,MATCH(CAN!$B126,'[6]Table 36'!$B$14:$B$17,0))*1000,0)</f>
        <v>0</v>
      </c>
      <c r="J113" s="5">
        <f>IFERROR(INDEX('[6]Table 36'!J$14:J$17,MATCH(CAN!$B126,'[6]Table 36'!$B$14:$B$17,0))*1000,0)</f>
        <v>0</v>
      </c>
      <c r="K113" s="5">
        <f>IFERROR(INDEX('[6]Table 36'!K$14:K$17,MATCH(CAN!$B126,'[6]Table 36'!$B$14:$B$17,0))*1000,0)</f>
        <v>0</v>
      </c>
      <c r="L113" s="5">
        <f>IFERROR(INDEX('[6]Table 36'!L$14:L$17,MATCH(CAN!$B126,'[6]Table 36'!$B$14:$B$17,0))*1000,0)</f>
        <v>0</v>
      </c>
      <c r="M113" s="5">
        <f>IFERROR(INDEX('[6]Table 36'!M$14:M$17,MATCH(CAN!$B126,'[6]Table 36'!$B$14:$B$17,0))*1000,0)</f>
        <v>0</v>
      </c>
      <c r="N113" s="5">
        <f>IFERROR(INDEX('[6]Table 36'!N$14:N$17,MATCH(CAN!$B126,'[6]Table 36'!$B$14:$B$17,0))*1000,0)</f>
        <v>0</v>
      </c>
      <c r="O113" s="5">
        <f>IFERROR(INDEX('[6]Table 36'!O$14:O$17,MATCH(CAN!$B126,'[6]Table 36'!$B$14:$B$17,0))*1000,0)</f>
        <v>0</v>
      </c>
      <c r="P113" s="5">
        <f>IFERROR(INDEX('[6]Table 36'!P$14:P$17,MATCH(CAN!$B126,'[6]Table 36'!$B$14:$B$17,0))*1000,0)</f>
        <v>0</v>
      </c>
      <c r="Q113" s="5">
        <f>IFERROR(INDEX('[6]Table 36'!Q$14:Q$17,MATCH(CAN!$B126,'[6]Table 36'!$B$14:$B$17,0))*1000,0)</f>
        <v>0</v>
      </c>
      <c r="R113" s="5">
        <f>IFERROR(INDEX('[6]Table 36'!R$14:R$17,MATCH(CAN!$B126,'[6]Table 36'!$B$14:$B$17,0))*1000,0)</f>
        <v>0</v>
      </c>
      <c r="S113" s="5">
        <f>IFERROR(INDEX('[6]Table 36'!S$14:S$17,MATCH(CAN!$B126,'[6]Table 36'!$B$14:$B$17,0))*1000,0)</f>
        <v>0</v>
      </c>
      <c r="T113" s="5">
        <f>IFERROR(INDEX('[6]Table 36'!T$14:T$17,MATCH(CAN!$B126,'[6]Table 36'!$B$14:$B$17,0))*1000,0)</f>
        <v>0</v>
      </c>
      <c r="U113" s="5">
        <f>IFERROR(INDEX('[6]Table 36'!U$14:U$17,MATCH(CAN!$B126,'[6]Table 36'!$B$14:$B$17,0))*1000,0)</f>
        <v>0</v>
      </c>
      <c r="V113" s="5">
        <f>IFERROR(INDEX('[6]Table 36'!V$14:V$17,MATCH(CAN!$B126,'[6]Table 36'!$B$14:$B$17,0))*1000,0)</f>
        <v>0</v>
      </c>
      <c r="W113" s="5">
        <f>IFERROR(INDEX('[6]Table 36'!W$14:W$17,MATCH(CAN!$B126,'[6]Table 36'!$B$14:$B$17,0))*1000,0)</f>
        <v>0</v>
      </c>
      <c r="Z113" s="23" t="s">
        <v>32</v>
      </c>
    </row>
    <row r="114" spans="2:26" outlineLevel="1" x14ac:dyDescent="0.25">
      <c r="B114" s="4" t="s">
        <v>24</v>
      </c>
      <c r="C114" s="5">
        <f>IFERROR(INDEX('[6]Table 36'!C$14:C$17,MATCH(CAN!$B127,'[6]Table 36'!$B$14:$B$17,0))*1000,0)</f>
        <v>0</v>
      </c>
      <c r="D114" s="5">
        <f>IFERROR(INDEX('[6]Table 36'!D$14:D$17,MATCH(CAN!$B127,'[6]Table 36'!$B$14:$B$17,0))*1000,0)</f>
        <v>0</v>
      </c>
      <c r="E114" s="5">
        <f>IFERROR(INDEX('[6]Table 36'!E$14:E$17,MATCH(CAN!$B127,'[6]Table 36'!$B$14:$B$17,0))*1000,0)</f>
        <v>0</v>
      </c>
      <c r="F114" s="5">
        <f>IFERROR(INDEX('[6]Table 36'!F$14:F$17,MATCH(CAN!$B127,'[6]Table 36'!$B$14:$B$17,0))*1000,0)</f>
        <v>0</v>
      </c>
      <c r="G114" s="5">
        <f>IFERROR(INDEX('[6]Table 36'!G$14:G$17,MATCH(CAN!$B127,'[6]Table 36'!$B$14:$B$17,0))*1000,0)</f>
        <v>0</v>
      </c>
      <c r="H114" s="5">
        <f>IFERROR(INDEX('[6]Table 36'!H$14:H$17,MATCH(CAN!$B127,'[6]Table 36'!$B$14:$B$17,0))*1000,0)</f>
        <v>0</v>
      </c>
      <c r="I114" s="5">
        <f>IFERROR(INDEX('[6]Table 36'!I$14:I$17,MATCH(CAN!$B127,'[6]Table 36'!$B$14:$B$17,0))*1000,0)</f>
        <v>0</v>
      </c>
      <c r="J114" s="5">
        <f>IFERROR(INDEX('[6]Table 36'!J$14:J$17,MATCH(CAN!$B127,'[6]Table 36'!$B$14:$B$17,0))*1000,0)</f>
        <v>0</v>
      </c>
      <c r="K114" s="5">
        <f>IFERROR(INDEX('[6]Table 36'!K$14:K$17,MATCH(CAN!$B127,'[6]Table 36'!$B$14:$B$17,0))*1000,0)</f>
        <v>0</v>
      </c>
      <c r="L114" s="5">
        <f>IFERROR(INDEX('[6]Table 36'!L$14:L$17,MATCH(CAN!$B127,'[6]Table 36'!$B$14:$B$17,0))*1000,0)</f>
        <v>0</v>
      </c>
      <c r="M114" s="5">
        <f>IFERROR(INDEX('[6]Table 36'!M$14:M$17,MATCH(CAN!$B127,'[6]Table 36'!$B$14:$B$17,0))*1000,0)</f>
        <v>0</v>
      </c>
      <c r="N114" s="5">
        <f>IFERROR(INDEX('[6]Table 36'!N$14:N$17,MATCH(CAN!$B127,'[6]Table 36'!$B$14:$B$17,0))*1000,0)</f>
        <v>0</v>
      </c>
      <c r="O114" s="5">
        <f>IFERROR(INDEX('[6]Table 36'!O$14:O$17,MATCH(CAN!$B127,'[6]Table 36'!$B$14:$B$17,0))*1000,0)</f>
        <v>0</v>
      </c>
      <c r="P114" s="5">
        <f>IFERROR(INDEX('[6]Table 36'!P$14:P$17,MATCH(CAN!$B127,'[6]Table 36'!$B$14:$B$17,0))*1000,0)</f>
        <v>0</v>
      </c>
      <c r="Q114" s="5">
        <f>IFERROR(INDEX('[6]Table 36'!Q$14:Q$17,MATCH(CAN!$B127,'[6]Table 36'!$B$14:$B$17,0))*1000,0)</f>
        <v>0</v>
      </c>
      <c r="R114" s="5">
        <f>IFERROR(INDEX('[6]Table 36'!R$14:R$17,MATCH(CAN!$B127,'[6]Table 36'!$B$14:$B$17,0))*1000,0)</f>
        <v>0</v>
      </c>
      <c r="S114" s="5">
        <f>IFERROR(INDEX('[6]Table 36'!S$14:S$17,MATCH(CAN!$B127,'[6]Table 36'!$B$14:$B$17,0))*1000,0)</f>
        <v>0</v>
      </c>
      <c r="T114" s="5">
        <f>IFERROR(INDEX('[6]Table 36'!T$14:T$17,MATCH(CAN!$B127,'[6]Table 36'!$B$14:$B$17,0))*1000,0)</f>
        <v>0</v>
      </c>
      <c r="U114" s="5">
        <f>IFERROR(INDEX('[6]Table 36'!U$14:U$17,MATCH(CAN!$B127,'[6]Table 36'!$B$14:$B$17,0))*1000,0)</f>
        <v>0</v>
      </c>
      <c r="V114" s="5">
        <f>IFERROR(INDEX('[6]Table 36'!V$14:V$17,MATCH(CAN!$B127,'[6]Table 36'!$B$14:$B$17,0))*1000,0)</f>
        <v>0</v>
      </c>
      <c r="W114" s="5">
        <f>IFERROR(INDEX('[6]Table 36'!W$14:W$17,MATCH(CAN!$B127,'[6]Table 36'!$B$14:$B$17,0))*1000,0)</f>
        <v>0</v>
      </c>
      <c r="Z114" s="23" t="s">
        <v>32</v>
      </c>
    </row>
    <row r="115" spans="2:26" outlineLevel="1" x14ac:dyDescent="0.25">
      <c r="B115" s="4" t="s">
        <v>21</v>
      </c>
      <c r="C115" s="5">
        <f>IFERROR(INDEX('[6]Table 36'!C$14:C$17,MATCH(CAN!$B128,'[6]Table 36'!$B$14:$B$17,0))*1000,0)</f>
        <v>20981.803</v>
      </c>
      <c r="D115" s="5">
        <f>IFERROR(INDEX('[6]Table 36'!D$14:D$17,MATCH(CAN!$B128,'[6]Table 36'!$B$14:$B$17,0))*1000,0)</f>
        <v>24795.946</v>
      </c>
      <c r="E115" s="5">
        <f>IFERROR(INDEX('[6]Table 36'!E$14:E$17,MATCH(CAN!$B128,'[6]Table 36'!$B$14:$B$17,0))*1000,0)</f>
        <v>24623.517</v>
      </c>
      <c r="F115" s="5">
        <f>IFERROR(INDEX('[6]Table 36'!F$14:F$17,MATCH(CAN!$B128,'[6]Table 36'!$B$14:$B$17,0))*1000,0)</f>
        <v>29734.596000000001</v>
      </c>
      <c r="G115" s="5">
        <f>IFERROR(INDEX('[6]Table 36'!G$14:G$17,MATCH(CAN!$B128,'[6]Table 36'!$B$14:$B$17,0))*1000,0)</f>
        <v>28462.147000000001</v>
      </c>
      <c r="H115" s="5">
        <f>IFERROR(INDEX('[6]Table 36'!H$14:H$17,MATCH(CAN!$B128,'[6]Table 36'!$B$14:$B$17,0))*1000,0)</f>
        <v>25672.585999999999</v>
      </c>
      <c r="I115" s="5">
        <f>IFERROR(INDEX('[6]Table 36'!I$14:I$17,MATCH(CAN!$B128,'[6]Table 36'!$B$14:$B$17,0))*1000,0)</f>
        <v>25267.811999999998</v>
      </c>
      <c r="J115" s="5">
        <f>IFERROR(INDEX('[6]Table 36'!J$14:J$17,MATCH(CAN!$B128,'[6]Table 36'!$B$14:$B$17,0))*1000,0)</f>
        <v>27814.094999999998</v>
      </c>
      <c r="K115" s="5">
        <f>IFERROR(INDEX('[6]Table 36'!K$14:K$17,MATCH(CAN!$B128,'[6]Table 36'!$B$14:$B$17,0))*1000,0)</f>
        <v>26657</v>
      </c>
      <c r="L115" s="5">
        <f>IFERROR(INDEX('[6]Table 36'!L$14:L$17,MATCH(CAN!$B128,'[6]Table 36'!$B$14:$B$17,0))*1000,0)</f>
        <v>31014.403999999999</v>
      </c>
      <c r="M115" s="5">
        <f>IFERROR(INDEX('[6]Table 36'!M$14:M$17,MATCH(CAN!$B128,'[6]Table 36'!$B$14:$B$17,0))*1000,0)</f>
        <v>34966.346000000005</v>
      </c>
      <c r="N115" s="5">
        <f>IFERROR(INDEX('[6]Table 36'!N$14:N$17,MATCH(CAN!$B128,'[6]Table 36'!$B$14:$B$17,0))*1000,0)</f>
        <v>35458.737000000001</v>
      </c>
      <c r="O115" s="5">
        <f>IFERROR(INDEX('[6]Table 36'!O$14:O$17,MATCH(CAN!$B128,'[6]Table 36'!$B$14:$B$17,0))*1000,0)</f>
        <v>32960.798999999999</v>
      </c>
      <c r="P115" s="5">
        <f>IFERROR(INDEX('[6]Table 36'!P$14:P$17,MATCH(CAN!$B128,'[6]Table 36'!$B$14:$B$17,0))*1000,0)</f>
        <v>31062.138999999999</v>
      </c>
      <c r="Q115" s="5">
        <f>IFERROR(INDEX('[6]Table 36'!Q$14:Q$17,MATCH(CAN!$B128,'[6]Table 36'!$B$14:$B$17,0))*1000,0)</f>
        <v>29461.202000000001</v>
      </c>
      <c r="R115" s="5">
        <f>IFERROR(INDEX('[6]Table 36'!R$14:R$17,MATCH(CAN!$B128,'[6]Table 36'!$B$14:$B$17,0))*1000,0)</f>
        <v>27060.300999999999</v>
      </c>
      <c r="S115" s="5">
        <f>IFERROR(INDEX('[6]Table 36'!S$14:S$17,MATCH(CAN!$B128,'[6]Table 36'!$B$14:$B$17,0))*1000,0)</f>
        <v>24391.474999999999</v>
      </c>
      <c r="T115" s="5">
        <f>IFERROR(INDEX('[6]Table 36'!T$14:T$17,MATCH(CAN!$B128,'[6]Table 36'!$B$14:$B$17,0))*1000,0)</f>
        <v>26064.510999999999</v>
      </c>
      <c r="U115" s="5">
        <f>IFERROR(INDEX('[6]Table 36'!U$14:U$17,MATCH(CAN!$B128,'[6]Table 36'!$B$14:$B$17,0))*1000,0)</f>
        <v>29804.873</v>
      </c>
      <c r="V115" s="5">
        <f>IFERROR(INDEX('[6]Table 36'!V$14:V$17,MATCH(CAN!$B128,'[6]Table 36'!$B$14:$B$17,0))*1000,0)</f>
        <v>28320.767</v>
      </c>
      <c r="W115" s="5">
        <f>IFERROR(INDEX('[6]Table 36'!W$14:W$17,MATCH(CAN!$B128,'[6]Table 36'!$B$14:$B$17,0))*1000,0)</f>
        <v>24950.076000000001</v>
      </c>
      <c r="Z115" s="23" t="s">
        <v>32</v>
      </c>
    </row>
    <row r="116" spans="2:26" outlineLevel="1" x14ac:dyDescent="0.25">
      <c r="B116" s="4" t="s">
        <v>26</v>
      </c>
      <c r="C116" s="5">
        <f>IFERROR(INDEX('[6]Table 36'!C$14:C$17,MATCH(CAN!$B129,'[6]Table 36'!$B$14:$B$17,0))*1000,0)</f>
        <v>0</v>
      </c>
      <c r="D116" s="5">
        <f>IFERROR(INDEX('[6]Table 36'!D$14:D$17,MATCH(CAN!$B129,'[6]Table 36'!$B$14:$B$17,0))*1000,0)</f>
        <v>0</v>
      </c>
      <c r="E116" s="5">
        <f>IFERROR(INDEX('[6]Table 36'!E$14:E$17,MATCH(CAN!$B129,'[6]Table 36'!$B$14:$B$17,0))*1000,0)</f>
        <v>0</v>
      </c>
      <c r="F116" s="5">
        <f>IFERROR(INDEX('[6]Table 36'!F$14:F$17,MATCH(CAN!$B129,'[6]Table 36'!$B$14:$B$17,0))*1000,0)</f>
        <v>0</v>
      </c>
      <c r="G116" s="5">
        <f>IFERROR(INDEX('[6]Table 36'!G$14:G$17,MATCH(CAN!$B129,'[6]Table 36'!$B$14:$B$17,0))*1000,0)</f>
        <v>0</v>
      </c>
      <c r="H116" s="5">
        <f>IFERROR(INDEX('[6]Table 36'!H$14:H$17,MATCH(CAN!$B129,'[6]Table 36'!$B$14:$B$17,0))*1000,0)</f>
        <v>0</v>
      </c>
      <c r="I116" s="5">
        <f>IFERROR(INDEX('[6]Table 36'!I$14:I$17,MATCH(CAN!$B129,'[6]Table 36'!$B$14:$B$17,0))*1000,0)</f>
        <v>0</v>
      </c>
      <c r="J116" s="5">
        <f>IFERROR(INDEX('[6]Table 36'!J$14:J$17,MATCH(CAN!$B129,'[6]Table 36'!$B$14:$B$17,0))*1000,0)</f>
        <v>0</v>
      </c>
      <c r="K116" s="5">
        <f>IFERROR(INDEX('[6]Table 36'!K$14:K$17,MATCH(CAN!$B129,'[6]Table 36'!$B$14:$B$17,0))*1000,0)</f>
        <v>0</v>
      </c>
      <c r="L116" s="5">
        <f>IFERROR(INDEX('[6]Table 36'!L$14:L$17,MATCH(CAN!$B129,'[6]Table 36'!$B$14:$B$17,0))*1000,0)</f>
        <v>0</v>
      </c>
      <c r="M116" s="5">
        <f>IFERROR(INDEX('[6]Table 36'!M$14:M$17,MATCH(CAN!$B129,'[6]Table 36'!$B$14:$B$17,0))*1000,0)</f>
        <v>0</v>
      </c>
      <c r="N116" s="5">
        <f>IFERROR(INDEX('[6]Table 36'!N$14:N$17,MATCH(CAN!$B129,'[6]Table 36'!$B$14:$B$17,0))*1000,0)</f>
        <v>0</v>
      </c>
      <c r="O116" s="5">
        <f>IFERROR(INDEX('[6]Table 36'!O$14:O$17,MATCH(CAN!$B129,'[6]Table 36'!$B$14:$B$17,0))*1000,0)</f>
        <v>0</v>
      </c>
      <c r="P116" s="5">
        <f>IFERROR(INDEX('[6]Table 36'!P$14:P$17,MATCH(CAN!$B129,'[6]Table 36'!$B$14:$B$17,0))*1000,0)</f>
        <v>0</v>
      </c>
      <c r="Q116" s="5">
        <f>IFERROR(INDEX('[6]Table 36'!Q$14:Q$17,MATCH(CAN!$B129,'[6]Table 36'!$B$14:$B$17,0))*1000,0)</f>
        <v>0</v>
      </c>
      <c r="R116" s="5">
        <f>IFERROR(INDEX('[6]Table 36'!R$14:R$17,MATCH(CAN!$B129,'[6]Table 36'!$B$14:$B$17,0))*1000,0)</f>
        <v>0</v>
      </c>
      <c r="S116" s="5">
        <f>IFERROR(INDEX('[6]Table 36'!S$14:S$17,MATCH(CAN!$B129,'[6]Table 36'!$B$14:$B$17,0))*1000,0)</f>
        <v>0</v>
      </c>
      <c r="T116" s="5">
        <f>IFERROR(INDEX('[6]Table 36'!T$14:T$17,MATCH(CAN!$B129,'[6]Table 36'!$B$14:$B$17,0))*1000,0)</f>
        <v>0</v>
      </c>
      <c r="U116" s="5">
        <f>IFERROR(INDEX('[6]Table 36'!U$14:U$17,MATCH(CAN!$B129,'[6]Table 36'!$B$14:$B$17,0))*1000,0)</f>
        <v>0</v>
      </c>
      <c r="V116" s="5">
        <f>IFERROR(INDEX('[6]Table 36'!V$14:V$17,MATCH(CAN!$B129,'[6]Table 36'!$B$14:$B$17,0))*1000,0)</f>
        <v>0</v>
      </c>
      <c r="W116" s="5">
        <f>IFERROR(INDEX('[6]Table 36'!W$14:W$17,MATCH(CAN!$B129,'[6]Table 36'!$B$14:$B$17,0))*1000,0)</f>
        <v>0</v>
      </c>
      <c r="Z116" s="23" t="s">
        <v>32</v>
      </c>
    </row>
    <row r="117" spans="2:26" outlineLevel="1" x14ac:dyDescent="0.25">
      <c r="B117" s="4" t="s">
        <v>25</v>
      </c>
      <c r="C117" s="5">
        <f>IFERROR(INDEX('[6]Table 36'!C$14:C$17,MATCH(CAN!$B130,'[6]Table 36'!$B$14:$B$17,0))*1000,0)</f>
        <v>36225.898000000001</v>
      </c>
      <c r="D117" s="5">
        <f>IFERROR(INDEX('[6]Table 36'!D$14:D$17,MATCH(CAN!$B130,'[6]Table 36'!$B$14:$B$17,0))*1000,0)</f>
        <v>37938.322</v>
      </c>
      <c r="E117" s="5">
        <f>IFERROR(INDEX('[6]Table 36'!E$14:E$17,MATCH(CAN!$B130,'[6]Table 36'!$B$14:$B$17,0))*1000,0)</f>
        <v>35393.807000000001</v>
      </c>
      <c r="F117" s="5">
        <f>IFERROR(INDEX('[6]Table 36'!F$14:F$17,MATCH(CAN!$B130,'[6]Table 36'!$B$14:$B$17,0))*1000,0)</f>
        <v>40482.394999999997</v>
      </c>
      <c r="G117" s="5">
        <f>IFERROR(INDEX('[6]Table 36'!G$14:G$17,MATCH(CAN!$B130,'[6]Table 36'!$B$14:$B$17,0))*1000,0)</f>
        <v>36861.935000000005</v>
      </c>
      <c r="H117" s="5">
        <f>IFERROR(INDEX('[6]Table 36'!H$14:H$17,MATCH(CAN!$B130,'[6]Table 36'!$B$14:$B$17,0))*1000,0)</f>
        <v>30279.741000000002</v>
      </c>
      <c r="I117" s="5">
        <f>IFERROR(INDEX('[6]Table 36'!I$14:I$17,MATCH(CAN!$B130,'[6]Table 36'!$B$14:$B$17,0))*1000,0)</f>
        <v>32507.576000000001</v>
      </c>
      <c r="J117" s="5">
        <f>IFERROR(INDEX('[6]Table 36'!J$14:J$17,MATCH(CAN!$B130,'[6]Table 36'!$B$14:$B$17,0))*1000,0)</f>
        <v>33820.637999999999</v>
      </c>
      <c r="K117" s="5">
        <f>IFERROR(INDEX('[6]Table 36'!K$14:K$17,MATCH(CAN!$B130,'[6]Table 36'!$B$14:$B$17,0))*1000,0)</f>
        <v>33599.707999999999</v>
      </c>
      <c r="L117" s="5">
        <f>IFERROR(INDEX('[6]Table 36'!L$14:L$17,MATCH(CAN!$B130,'[6]Table 36'!$B$14:$B$17,0))*1000,0)</f>
        <v>35281.637000000002</v>
      </c>
      <c r="M117" s="5">
        <f>IFERROR(INDEX('[6]Table 36'!M$14:M$17,MATCH(CAN!$B130,'[6]Table 36'!$B$14:$B$17,0))*1000,0)</f>
        <v>35786.663</v>
      </c>
      <c r="N117" s="5">
        <f>IFERROR(INDEX('[6]Table 36'!N$14:N$17,MATCH(CAN!$B130,'[6]Table 36'!$B$14:$B$17,0))*1000,0)</f>
        <v>33527.087999999996</v>
      </c>
      <c r="O117" s="5">
        <f>IFERROR(INDEX('[6]Table 36'!O$14:O$17,MATCH(CAN!$B130,'[6]Table 36'!$B$14:$B$17,0))*1000,0)</f>
        <v>29359.241999999998</v>
      </c>
      <c r="P117" s="5">
        <f>IFERROR(INDEX('[6]Table 36'!P$14:P$17,MATCH(CAN!$B130,'[6]Table 36'!$B$14:$B$17,0))*1000,0)</f>
        <v>30603.042999999998</v>
      </c>
      <c r="Q117" s="5">
        <f>IFERROR(INDEX('[6]Table 36'!Q$14:Q$17,MATCH(CAN!$B130,'[6]Table 36'!$B$14:$B$17,0))*1000,0)</f>
        <v>30830.186999999998</v>
      </c>
      <c r="R117" s="5">
        <f>IFERROR(INDEX('[6]Table 36'!R$14:R$17,MATCH(CAN!$B130,'[6]Table 36'!$B$14:$B$17,0))*1000,0)</f>
        <v>33160.508000000002</v>
      </c>
      <c r="S117" s="5">
        <f>IFERROR(INDEX('[6]Table 36'!S$14:S$17,MATCH(CAN!$B130,'[6]Table 36'!$B$14:$B$17,0))*1000,0)</f>
        <v>34029.472000000002</v>
      </c>
      <c r="T117" s="5">
        <f>IFERROR(INDEX('[6]Table 36'!T$14:T$17,MATCH(CAN!$B130,'[6]Table 36'!$B$14:$B$17,0))*1000,0)</f>
        <v>33669.981999999996</v>
      </c>
      <c r="U117" s="5">
        <f>IFERROR(INDEX('[6]Table 36'!U$14:U$17,MATCH(CAN!$B130,'[6]Table 36'!$B$14:$B$17,0))*1000,0)</f>
        <v>34056.711000000003</v>
      </c>
      <c r="V117" s="5">
        <f>IFERROR(INDEX('[6]Table 36'!V$14:V$17,MATCH(CAN!$B130,'[6]Table 36'!$B$14:$B$17,0))*1000,0)</f>
        <v>34914.233</v>
      </c>
      <c r="W117" s="5">
        <f>IFERROR(INDEX('[6]Table 36'!W$14:W$17,MATCH(CAN!$B130,'[6]Table 36'!$B$14:$B$17,0))*1000,0)</f>
        <v>27118.221999999998</v>
      </c>
      <c r="Z117" s="23" t="s">
        <v>32</v>
      </c>
    </row>
    <row r="118" spans="2:26" outlineLevel="1" x14ac:dyDescent="0.25">
      <c r="B118" s="4" t="s">
        <v>0</v>
      </c>
      <c r="C118" s="5">
        <f>IFERROR(INDEX('[6]Table 36'!C$14:C$17,MATCH(CAN!$B131,'[6]Table 36'!$B$14:$B$17,0))*1000,0)</f>
        <v>0</v>
      </c>
      <c r="D118" s="5">
        <f>IFERROR(INDEX('[6]Table 36'!D$14:D$17,MATCH(CAN!$B131,'[6]Table 36'!$B$14:$B$17,0))*1000,0)</f>
        <v>0</v>
      </c>
      <c r="E118" s="5">
        <f>IFERROR(INDEX('[6]Table 36'!E$14:E$17,MATCH(CAN!$B131,'[6]Table 36'!$B$14:$B$17,0))*1000,0)</f>
        <v>0</v>
      </c>
      <c r="F118" s="5">
        <f>IFERROR(INDEX('[6]Table 36'!F$14:F$17,MATCH(CAN!$B131,'[6]Table 36'!$B$14:$B$17,0))*1000,0)</f>
        <v>0</v>
      </c>
      <c r="G118" s="5">
        <f>IFERROR(INDEX('[6]Table 36'!G$14:G$17,MATCH(CAN!$B131,'[6]Table 36'!$B$14:$B$17,0))*1000,0)</f>
        <v>0</v>
      </c>
      <c r="H118" s="5">
        <f>IFERROR(INDEX('[6]Table 36'!H$14:H$17,MATCH(CAN!$B131,'[6]Table 36'!$B$14:$B$17,0))*1000,0)</f>
        <v>0</v>
      </c>
      <c r="I118" s="5">
        <f>IFERROR(INDEX('[6]Table 36'!I$14:I$17,MATCH(CAN!$B131,'[6]Table 36'!$B$14:$B$17,0))*1000,0)</f>
        <v>0</v>
      </c>
      <c r="J118" s="5">
        <f>IFERROR(INDEX('[6]Table 36'!J$14:J$17,MATCH(CAN!$B131,'[6]Table 36'!$B$14:$B$17,0))*1000,0)</f>
        <v>1266.1510000000001</v>
      </c>
      <c r="K118" s="5">
        <f>IFERROR(INDEX('[6]Table 36'!K$14:K$17,MATCH(CAN!$B131,'[6]Table 36'!$B$14:$B$17,0))*1000,0)</f>
        <v>1557.53</v>
      </c>
      <c r="L118" s="5">
        <f>IFERROR(INDEX('[6]Table 36'!L$14:L$17,MATCH(CAN!$B131,'[6]Table 36'!$B$14:$B$17,0))*1000,0)</f>
        <v>1580.8779999999999</v>
      </c>
      <c r="M118" s="5">
        <f>IFERROR(INDEX('[6]Table 36'!M$14:M$17,MATCH(CAN!$B131,'[6]Table 36'!$B$14:$B$17,0))*1000,0)</f>
        <v>1711.6389999999999</v>
      </c>
      <c r="N118" s="5">
        <f>IFERROR(INDEX('[6]Table 36'!N$14:N$17,MATCH(CAN!$B131,'[6]Table 36'!$B$14:$B$17,0))*1000,0)</f>
        <v>1849.7850000000001</v>
      </c>
      <c r="O118" s="5">
        <f>IFERROR(INDEX('[6]Table 36'!O$14:O$17,MATCH(CAN!$B131,'[6]Table 36'!$B$14:$B$17,0))*1000,0)</f>
        <v>1758.348</v>
      </c>
      <c r="P118" s="5">
        <f>IFERROR(INDEX('[6]Table 36'!P$14:P$17,MATCH(CAN!$B131,'[6]Table 36'!$B$14:$B$17,0))*1000,0)</f>
        <v>1742.527</v>
      </c>
      <c r="Q118" s="5">
        <f>IFERROR(INDEX('[6]Table 36'!Q$14:Q$17,MATCH(CAN!$B131,'[6]Table 36'!$B$14:$B$17,0))*1000,0)</f>
        <v>1874.9459999999999</v>
      </c>
      <c r="R118" s="5">
        <f>IFERROR(INDEX('[6]Table 36'!R$14:R$17,MATCH(CAN!$B131,'[6]Table 36'!$B$14:$B$17,0))*1000,0)</f>
        <v>0</v>
      </c>
      <c r="S118" s="5">
        <f>IFERROR(INDEX('[6]Table 36'!S$14:S$17,MATCH(CAN!$B131,'[6]Table 36'!$B$14:$B$17,0))*1000,0)</f>
        <v>0</v>
      </c>
      <c r="T118" s="5">
        <f>IFERROR(INDEX('[6]Table 36'!T$14:T$17,MATCH(CAN!$B131,'[6]Table 36'!$B$14:$B$17,0))*1000,0)</f>
        <v>0</v>
      </c>
      <c r="U118" s="5">
        <f>IFERROR(INDEX('[6]Table 36'!U$14:U$17,MATCH(CAN!$B131,'[6]Table 36'!$B$14:$B$17,0))*1000,0)</f>
        <v>0</v>
      </c>
      <c r="V118" s="5">
        <f>IFERROR(INDEX('[6]Table 36'!V$14:V$17,MATCH(CAN!$B131,'[6]Table 36'!$B$14:$B$17,0))*1000,0)</f>
        <v>0</v>
      </c>
      <c r="W118" s="5">
        <f>IFERROR(INDEX('[6]Table 36'!W$14:W$17,MATCH(CAN!$B131,'[6]Table 36'!$B$14:$B$17,0))*1000,0)</f>
        <v>0</v>
      </c>
      <c r="Z118" s="23" t="s">
        <v>32</v>
      </c>
    </row>
    <row r="119" spans="2:26" outlineLevel="1" x14ac:dyDescent="0.25">
      <c r="B119" s="4" t="s">
        <v>27</v>
      </c>
      <c r="C119" s="5">
        <f>IFERROR(INDEX('[6]Table 36'!C$14:C$17,MATCH(CAN!$B132,'[6]Table 36'!$B$14:$B$17,0))*1000,0)</f>
        <v>0</v>
      </c>
      <c r="D119" s="5">
        <f>IFERROR(INDEX('[6]Table 36'!D$14:D$17,MATCH(CAN!$B132,'[6]Table 36'!$B$14:$B$17,0))*1000,0)</f>
        <v>0</v>
      </c>
      <c r="E119" s="5">
        <f>IFERROR(INDEX('[6]Table 36'!E$14:E$17,MATCH(CAN!$B132,'[6]Table 36'!$B$14:$B$17,0))*1000,0)</f>
        <v>0</v>
      </c>
      <c r="F119" s="5">
        <f>IFERROR(INDEX('[6]Table 36'!F$14:F$17,MATCH(CAN!$B132,'[6]Table 36'!$B$14:$B$17,0))*1000,0)</f>
        <v>0</v>
      </c>
      <c r="G119" s="5">
        <f>IFERROR(INDEX('[6]Table 36'!G$14:G$17,MATCH(CAN!$B132,'[6]Table 36'!$B$14:$B$17,0))*1000,0)</f>
        <v>0</v>
      </c>
      <c r="H119" s="5">
        <f>IFERROR(INDEX('[6]Table 36'!H$14:H$17,MATCH(CAN!$B132,'[6]Table 36'!$B$14:$B$17,0))*1000,0)</f>
        <v>0</v>
      </c>
      <c r="I119" s="5">
        <f>IFERROR(INDEX('[6]Table 36'!I$14:I$17,MATCH(CAN!$B132,'[6]Table 36'!$B$14:$B$17,0))*1000,0)</f>
        <v>0</v>
      </c>
      <c r="J119" s="5">
        <f>IFERROR(INDEX('[6]Table 36'!J$14:J$17,MATCH(CAN!$B132,'[6]Table 36'!$B$14:$B$17,0))*1000,0)</f>
        <v>0</v>
      </c>
      <c r="K119" s="5">
        <f>IFERROR(INDEX('[6]Table 36'!K$14:K$17,MATCH(CAN!$B132,'[6]Table 36'!$B$14:$B$17,0))*1000,0)</f>
        <v>0</v>
      </c>
      <c r="L119" s="5">
        <f>IFERROR(INDEX('[6]Table 36'!L$14:L$17,MATCH(CAN!$B132,'[6]Table 36'!$B$14:$B$17,0))*1000,0)</f>
        <v>0</v>
      </c>
      <c r="M119" s="5">
        <f>IFERROR(INDEX('[6]Table 36'!M$14:M$17,MATCH(CAN!$B132,'[6]Table 36'!$B$14:$B$17,0))*1000,0)</f>
        <v>0</v>
      </c>
      <c r="N119" s="5">
        <f>IFERROR(INDEX('[6]Table 36'!N$14:N$17,MATCH(CAN!$B132,'[6]Table 36'!$B$14:$B$17,0))*1000,0)</f>
        <v>0</v>
      </c>
      <c r="O119" s="5">
        <f>IFERROR(INDEX('[6]Table 36'!O$14:O$17,MATCH(CAN!$B132,'[6]Table 36'!$B$14:$B$17,0))*1000,0)</f>
        <v>0</v>
      </c>
      <c r="P119" s="5">
        <f>IFERROR(INDEX('[6]Table 36'!P$14:P$17,MATCH(CAN!$B132,'[6]Table 36'!$B$14:$B$17,0))*1000,0)</f>
        <v>0</v>
      </c>
      <c r="Q119" s="5">
        <f>IFERROR(INDEX('[6]Table 36'!Q$14:Q$17,MATCH(CAN!$B132,'[6]Table 36'!$B$14:$B$17,0))*1000,0)</f>
        <v>0</v>
      </c>
      <c r="R119" s="5">
        <f>IFERROR(INDEX('[6]Table 36'!R$14:R$17,MATCH(CAN!$B132,'[6]Table 36'!$B$14:$B$17,0))*1000,0)</f>
        <v>0</v>
      </c>
      <c r="S119" s="5">
        <f>IFERROR(INDEX('[6]Table 36'!S$14:S$17,MATCH(CAN!$B132,'[6]Table 36'!$B$14:$B$17,0))*1000,0)</f>
        <v>0</v>
      </c>
      <c r="T119" s="5">
        <f>IFERROR(INDEX('[6]Table 36'!T$14:T$17,MATCH(CAN!$B132,'[6]Table 36'!$B$14:$B$17,0))*1000,0)</f>
        <v>0</v>
      </c>
      <c r="U119" s="5">
        <f>IFERROR(INDEX('[6]Table 36'!U$14:U$17,MATCH(CAN!$B132,'[6]Table 36'!$B$14:$B$17,0))*1000,0)</f>
        <v>0</v>
      </c>
      <c r="V119" s="5">
        <f>IFERROR(INDEX('[6]Table 36'!V$14:V$17,MATCH(CAN!$B132,'[6]Table 36'!$B$14:$B$17,0))*1000,0)</f>
        <v>0</v>
      </c>
      <c r="W119" s="5">
        <f>IFERROR(INDEX('[6]Table 36'!W$14:W$17,MATCH(CAN!$B132,'[6]Table 36'!$B$14:$B$17,0))*1000,0)</f>
        <v>0</v>
      </c>
      <c r="Z119" s="23" t="s">
        <v>32</v>
      </c>
    </row>
    <row r="120" spans="2:26" outlineLevel="1" x14ac:dyDescent="0.25">
      <c r="B120" s="4" t="s">
        <v>28</v>
      </c>
      <c r="C120" s="5">
        <f>IFERROR(INDEX('[6]Table 36'!C$14:C$17,MATCH(CAN!$B133,'[6]Table 36'!$B$14:$B$17,0))*1000,0)</f>
        <v>0</v>
      </c>
      <c r="D120" s="5">
        <f>IFERROR(INDEX('[6]Table 36'!D$14:D$17,MATCH(CAN!$B133,'[6]Table 36'!$B$14:$B$17,0))*1000,0)</f>
        <v>0</v>
      </c>
      <c r="E120" s="5">
        <f>IFERROR(INDEX('[6]Table 36'!E$14:E$17,MATCH(CAN!$B133,'[6]Table 36'!$B$14:$B$17,0))*1000,0)</f>
        <v>0</v>
      </c>
      <c r="F120" s="5">
        <f>IFERROR(INDEX('[6]Table 36'!F$14:F$17,MATCH(CAN!$B133,'[6]Table 36'!$B$14:$B$17,0))*1000,0)</f>
        <v>0</v>
      </c>
      <c r="G120" s="5">
        <f>IFERROR(INDEX('[6]Table 36'!G$14:G$17,MATCH(CAN!$B133,'[6]Table 36'!$B$14:$B$17,0))*1000,0)</f>
        <v>0</v>
      </c>
      <c r="H120" s="5">
        <f>IFERROR(INDEX('[6]Table 36'!H$14:H$17,MATCH(CAN!$B133,'[6]Table 36'!$B$14:$B$17,0))*1000,0)</f>
        <v>0</v>
      </c>
      <c r="I120" s="5">
        <f>IFERROR(INDEX('[6]Table 36'!I$14:I$17,MATCH(CAN!$B133,'[6]Table 36'!$B$14:$B$17,0))*1000,0)</f>
        <v>0</v>
      </c>
      <c r="J120" s="5">
        <f>IFERROR(INDEX('[6]Table 36'!J$14:J$17,MATCH(CAN!$B133,'[6]Table 36'!$B$14:$B$17,0))*1000,0)</f>
        <v>0</v>
      </c>
      <c r="K120" s="5">
        <f>IFERROR(INDEX('[6]Table 36'!K$14:K$17,MATCH(CAN!$B133,'[6]Table 36'!$B$14:$B$17,0))*1000,0)</f>
        <v>0</v>
      </c>
      <c r="L120" s="5">
        <f>IFERROR(INDEX('[6]Table 36'!L$14:L$17,MATCH(CAN!$B133,'[6]Table 36'!$B$14:$B$17,0))*1000,0)</f>
        <v>0</v>
      </c>
      <c r="M120" s="5">
        <f>IFERROR(INDEX('[6]Table 36'!M$14:M$17,MATCH(CAN!$B133,'[6]Table 36'!$B$14:$B$17,0))*1000,0)</f>
        <v>0</v>
      </c>
      <c r="N120" s="5">
        <f>IFERROR(INDEX('[6]Table 36'!N$14:N$17,MATCH(CAN!$B133,'[6]Table 36'!$B$14:$B$17,0))*1000,0)</f>
        <v>0</v>
      </c>
      <c r="O120" s="5">
        <f>IFERROR(INDEX('[6]Table 36'!O$14:O$17,MATCH(CAN!$B133,'[6]Table 36'!$B$14:$B$17,0))*1000,0)</f>
        <v>0</v>
      </c>
      <c r="P120" s="5">
        <f>IFERROR(INDEX('[6]Table 36'!P$14:P$17,MATCH(CAN!$B133,'[6]Table 36'!$B$14:$B$17,0))*1000,0)</f>
        <v>0</v>
      </c>
      <c r="Q120" s="5">
        <f>IFERROR(INDEX('[6]Table 36'!Q$14:Q$17,MATCH(CAN!$B133,'[6]Table 36'!$B$14:$B$17,0))*1000,0)</f>
        <v>0</v>
      </c>
      <c r="R120" s="5">
        <f>IFERROR(INDEX('[6]Table 36'!R$14:R$17,MATCH(CAN!$B133,'[6]Table 36'!$B$14:$B$17,0))*1000,0)</f>
        <v>0</v>
      </c>
      <c r="S120" s="5">
        <f>IFERROR(INDEX('[6]Table 36'!S$14:S$17,MATCH(CAN!$B133,'[6]Table 36'!$B$14:$B$17,0))*1000,0)</f>
        <v>0</v>
      </c>
      <c r="T120" s="5">
        <f>IFERROR(INDEX('[6]Table 36'!T$14:T$17,MATCH(CAN!$B133,'[6]Table 36'!$B$14:$B$17,0))*1000,0)</f>
        <v>0</v>
      </c>
      <c r="U120" s="5">
        <f>IFERROR(INDEX('[6]Table 36'!U$14:U$17,MATCH(CAN!$B133,'[6]Table 36'!$B$14:$B$17,0))*1000,0)</f>
        <v>0</v>
      </c>
      <c r="V120" s="5">
        <f>IFERROR(INDEX('[6]Table 36'!V$14:V$17,MATCH(CAN!$B133,'[6]Table 36'!$B$14:$B$17,0))*1000,0)</f>
        <v>0</v>
      </c>
      <c r="W120" s="5">
        <f>IFERROR(INDEX('[6]Table 36'!W$14:W$17,MATCH(CAN!$B133,'[6]Table 36'!$B$14:$B$17,0))*1000,0)</f>
        <v>0</v>
      </c>
      <c r="Z120" s="23" t="s">
        <v>32</v>
      </c>
    </row>
    <row r="121" spans="2:26" outlineLevel="1" x14ac:dyDescent="0.25">
      <c r="B121" s="4" t="s">
        <v>22</v>
      </c>
      <c r="C121" s="5">
        <f>IFERROR(INDEX('[6]Table 36'!C$14:C$17,MATCH(CAN!$B134,'[6]Table 36'!$B$14:$B$17,0))*1000,0)</f>
        <v>0</v>
      </c>
      <c r="D121" s="5">
        <f>IFERROR(INDEX('[6]Table 36'!D$14:D$17,MATCH(CAN!$B134,'[6]Table 36'!$B$14:$B$17,0))*1000,0)</f>
        <v>0</v>
      </c>
      <c r="E121" s="5">
        <f>IFERROR(INDEX('[6]Table 36'!E$14:E$17,MATCH(CAN!$B134,'[6]Table 36'!$B$14:$B$17,0))*1000,0)</f>
        <v>0</v>
      </c>
      <c r="F121" s="5">
        <f>IFERROR(INDEX('[6]Table 36'!F$14:F$17,MATCH(CAN!$B134,'[6]Table 36'!$B$14:$B$17,0))*1000,0)</f>
        <v>0</v>
      </c>
      <c r="G121" s="5">
        <f>IFERROR(INDEX('[6]Table 36'!G$14:G$17,MATCH(CAN!$B134,'[6]Table 36'!$B$14:$B$17,0))*1000,0)</f>
        <v>0</v>
      </c>
      <c r="H121" s="5">
        <f>IFERROR(INDEX('[6]Table 36'!H$14:H$17,MATCH(CAN!$B134,'[6]Table 36'!$B$14:$B$17,0))*1000,0)</f>
        <v>0</v>
      </c>
      <c r="I121" s="5">
        <f>IFERROR(INDEX('[6]Table 36'!I$14:I$17,MATCH(CAN!$B134,'[6]Table 36'!$B$14:$B$17,0))*1000,0)</f>
        <v>0</v>
      </c>
      <c r="J121" s="5">
        <f>IFERROR(INDEX('[6]Table 36'!J$14:J$17,MATCH(CAN!$B134,'[6]Table 36'!$B$14:$B$17,0))*1000,0)</f>
        <v>0</v>
      </c>
      <c r="K121" s="5">
        <f>IFERROR(INDEX('[6]Table 36'!K$14:K$17,MATCH(CAN!$B134,'[6]Table 36'!$B$14:$B$17,0))*1000,0)</f>
        <v>0</v>
      </c>
      <c r="L121" s="5">
        <f>IFERROR(INDEX('[6]Table 36'!L$14:L$17,MATCH(CAN!$B134,'[6]Table 36'!$B$14:$B$17,0))*1000,0)</f>
        <v>0</v>
      </c>
      <c r="M121" s="5">
        <f>IFERROR(INDEX('[6]Table 36'!M$14:M$17,MATCH(CAN!$B134,'[6]Table 36'!$B$14:$B$17,0))*1000,0)</f>
        <v>0</v>
      </c>
      <c r="N121" s="5">
        <f>IFERROR(INDEX('[6]Table 36'!N$14:N$17,MATCH(CAN!$B134,'[6]Table 36'!$B$14:$B$17,0))*1000,0)</f>
        <v>0</v>
      </c>
      <c r="O121" s="5">
        <f>IFERROR(INDEX('[6]Table 36'!O$14:O$17,MATCH(CAN!$B134,'[6]Table 36'!$B$14:$B$17,0))*1000,0)</f>
        <v>0</v>
      </c>
      <c r="P121" s="5">
        <f>IFERROR(INDEX('[6]Table 36'!P$14:P$17,MATCH(CAN!$B134,'[6]Table 36'!$B$14:$B$17,0))*1000,0)</f>
        <v>0</v>
      </c>
      <c r="Q121" s="5">
        <f>IFERROR(INDEX('[6]Table 36'!Q$14:Q$17,MATCH(CAN!$B134,'[6]Table 36'!$B$14:$B$17,0))*1000,0)</f>
        <v>0</v>
      </c>
      <c r="R121" s="5">
        <f>IFERROR(INDEX('[6]Table 36'!R$14:R$17,MATCH(CAN!$B134,'[6]Table 36'!$B$14:$B$17,0))*1000,0)</f>
        <v>0</v>
      </c>
      <c r="S121" s="5">
        <f>IFERROR(INDEX('[6]Table 36'!S$14:S$17,MATCH(CAN!$B134,'[6]Table 36'!$B$14:$B$17,0))*1000,0)</f>
        <v>0</v>
      </c>
      <c r="T121" s="5">
        <f>IFERROR(INDEX('[6]Table 36'!T$14:T$17,MATCH(CAN!$B134,'[6]Table 36'!$B$14:$B$17,0))*1000,0)</f>
        <v>0</v>
      </c>
      <c r="U121" s="5">
        <f>IFERROR(INDEX('[6]Table 36'!U$14:U$17,MATCH(CAN!$B134,'[6]Table 36'!$B$14:$B$17,0))*1000,0)</f>
        <v>0</v>
      </c>
      <c r="V121" s="5">
        <f>IFERROR(INDEX('[6]Table 36'!V$14:V$17,MATCH(CAN!$B134,'[6]Table 36'!$B$14:$B$17,0))*1000,0)</f>
        <v>0</v>
      </c>
      <c r="W121" s="5">
        <f>IFERROR(INDEX('[6]Table 36'!W$14:W$17,MATCH(CAN!$B134,'[6]Table 36'!$B$14:$B$17,0))*1000,0)</f>
        <v>0</v>
      </c>
      <c r="Z121" s="23" t="s">
        <v>32</v>
      </c>
    </row>
    <row r="122" spans="2:26" outlineLevel="1" x14ac:dyDescent="0.25">
      <c r="B122" s="4" t="s">
        <v>1</v>
      </c>
      <c r="C122" s="5">
        <f>IFERROR(INDEX('[6]Table 36'!C$14:C$17,MATCH(CAN!$B135,'[6]Table 36'!$B$14:$B$17,0))*1000,0)</f>
        <v>0</v>
      </c>
      <c r="D122" s="5">
        <f>IFERROR(INDEX('[6]Table 36'!D$14:D$17,MATCH(CAN!$B135,'[6]Table 36'!$B$14:$B$17,0))*1000,0)</f>
        <v>0</v>
      </c>
      <c r="E122" s="5">
        <f>IFERROR(INDEX('[6]Table 36'!E$14:E$17,MATCH(CAN!$B135,'[6]Table 36'!$B$14:$B$17,0))*1000,0)</f>
        <v>0</v>
      </c>
      <c r="F122" s="5">
        <f>IFERROR(INDEX('[6]Table 36'!F$14:F$17,MATCH(CAN!$B135,'[6]Table 36'!$B$14:$B$17,0))*1000,0)</f>
        <v>0</v>
      </c>
      <c r="G122" s="5">
        <f>IFERROR(INDEX('[6]Table 36'!G$14:G$17,MATCH(CAN!$B135,'[6]Table 36'!$B$14:$B$17,0))*1000,0)</f>
        <v>0</v>
      </c>
      <c r="H122" s="5">
        <f>IFERROR(INDEX('[6]Table 36'!H$14:H$17,MATCH(CAN!$B135,'[6]Table 36'!$B$14:$B$17,0))*1000,0)</f>
        <v>0</v>
      </c>
      <c r="I122" s="5">
        <f>IFERROR(INDEX('[6]Table 36'!I$14:I$17,MATCH(CAN!$B135,'[6]Table 36'!$B$14:$B$17,0))*1000,0)</f>
        <v>0</v>
      </c>
      <c r="J122" s="5">
        <f>IFERROR(INDEX('[6]Table 36'!J$14:J$17,MATCH(CAN!$B135,'[6]Table 36'!$B$14:$B$17,0))*1000,0)</f>
        <v>0</v>
      </c>
      <c r="K122" s="5">
        <f>IFERROR(INDEX('[6]Table 36'!K$14:K$17,MATCH(CAN!$B135,'[6]Table 36'!$B$14:$B$17,0))*1000,0)</f>
        <v>0</v>
      </c>
      <c r="L122" s="5">
        <f>IFERROR(INDEX('[6]Table 36'!L$14:L$17,MATCH(CAN!$B135,'[6]Table 36'!$B$14:$B$17,0))*1000,0)</f>
        <v>0</v>
      </c>
      <c r="M122" s="5">
        <f>IFERROR(INDEX('[6]Table 36'!M$14:M$17,MATCH(CAN!$B135,'[6]Table 36'!$B$14:$B$17,0))*1000,0)</f>
        <v>0</v>
      </c>
      <c r="N122" s="5">
        <f>IFERROR(INDEX('[6]Table 36'!N$14:N$17,MATCH(CAN!$B135,'[6]Table 36'!$B$14:$B$17,0))*1000,0)</f>
        <v>0</v>
      </c>
      <c r="O122" s="5">
        <f>IFERROR(INDEX('[6]Table 36'!O$14:O$17,MATCH(CAN!$B135,'[6]Table 36'!$B$14:$B$17,0))*1000,0)</f>
        <v>0</v>
      </c>
      <c r="P122" s="5">
        <f>IFERROR(INDEX('[6]Table 36'!P$14:P$17,MATCH(CAN!$B135,'[6]Table 36'!$B$14:$B$17,0))*1000,0)</f>
        <v>0</v>
      </c>
      <c r="Q122" s="5">
        <f>IFERROR(INDEX('[6]Table 36'!Q$14:Q$17,MATCH(CAN!$B135,'[6]Table 36'!$B$14:$B$17,0))*1000,0)</f>
        <v>0</v>
      </c>
      <c r="R122" s="5">
        <f>IFERROR(INDEX('[6]Table 36'!R$14:R$17,MATCH(CAN!$B135,'[6]Table 36'!$B$14:$B$17,0))*1000,0)</f>
        <v>0</v>
      </c>
      <c r="S122" s="5">
        <f>IFERROR(INDEX('[6]Table 36'!S$14:S$17,MATCH(CAN!$B135,'[6]Table 36'!$B$14:$B$17,0))*1000,0)</f>
        <v>0</v>
      </c>
      <c r="T122" s="5">
        <f>IFERROR(INDEX('[6]Table 36'!T$14:T$17,MATCH(CAN!$B135,'[6]Table 36'!$B$14:$B$17,0))*1000,0)</f>
        <v>0</v>
      </c>
      <c r="U122" s="5">
        <f>IFERROR(INDEX('[6]Table 36'!U$14:U$17,MATCH(CAN!$B135,'[6]Table 36'!$B$14:$B$17,0))*1000,0)</f>
        <v>0</v>
      </c>
      <c r="V122" s="5">
        <f>IFERROR(INDEX('[6]Table 36'!V$14:V$17,MATCH(CAN!$B135,'[6]Table 36'!$B$14:$B$17,0))*1000,0)</f>
        <v>0</v>
      </c>
      <c r="W122" s="5">
        <f>IFERROR(INDEX('[6]Table 36'!W$14:W$17,MATCH(CAN!$B135,'[6]Table 36'!$B$14:$B$17,0))*1000,0)</f>
        <v>0</v>
      </c>
      <c r="Z122" s="23" t="s">
        <v>32</v>
      </c>
    </row>
    <row r="123" spans="2:26" outlineLevel="1" x14ac:dyDescent="0.25">
      <c r="B123" s="16" t="s">
        <v>13</v>
      </c>
      <c r="C123" s="21">
        <f t="shared" ref="C123:W123" si="44">SUM(C113:C122)</f>
        <v>57207.701000000001</v>
      </c>
      <c r="D123" s="21">
        <f t="shared" si="44"/>
        <v>62734.267999999996</v>
      </c>
      <c r="E123" s="21">
        <f t="shared" si="44"/>
        <v>60017.324000000001</v>
      </c>
      <c r="F123" s="21">
        <f t="shared" si="44"/>
        <v>70216.990999999995</v>
      </c>
      <c r="G123" s="21">
        <f t="shared" si="44"/>
        <v>65324.082000000009</v>
      </c>
      <c r="H123" s="21">
        <f t="shared" si="44"/>
        <v>55952.327000000005</v>
      </c>
      <c r="I123" s="21">
        <f t="shared" si="44"/>
        <v>57775.387999999999</v>
      </c>
      <c r="J123" s="21">
        <f t="shared" si="44"/>
        <v>62900.883999999991</v>
      </c>
      <c r="K123" s="21">
        <f t="shared" si="44"/>
        <v>61814.237999999998</v>
      </c>
      <c r="L123" s="21">
        <f t="shared" si="44"/>
        <v>67876.918999999994</v>
      </c>
      <c r="M123" s="21">
        <f t="shared" si="44"/>
        <v>72464.648000000001</v>
      </c>
      <c r="N123" s="21">
        <f t="shared" si="44"/>
        <v>70835.61</v>
      </c>
      <c r="O123" s="21">
        <f t="shared" si="44"/>
        <v>64078.388999999996</v>
      </c>
      <c r="P123" s="21">
        <f t="shared" si="44"/>
        <v>63407.709000000003</v>
      </c>
      <c r="Q123" s="21">
        <f t="shared" si="44"/>
        <v>62166.334999999992</v>
      </c>
      <c r="R123" s="21">
        <f t="shared" si="44"/>
        <v>60220.809000000001</v>
      </c>
      <c r="S123" s="21">
        <f t="shared" si="44"/>
        <v>58420.947</v>
      </c>
      <c r="T123" s="21">
        <f t="shared" si="44"/>
        <v>59734.492999999995</v>
      </c>
      <c r="U123" s="21">
        <f t="shared" si="44"/>
        <v>63861.584000000003</v>
      </c>
      <c r="V123" s="21">
        <f t="shared" si="44"/>
        <v>63235</v>
      </c>
      <c r="W123" s="21">
        <f t="shared" si="44"/>
        <v>52068.297999999995</v>
      </c>
    </row>
    <row r="124" spans="2:26" outlineLevel="1" x14ac:dyDescent="0.25">
      <c r="B124" s="29" t="s">
        <v>46</v>
      </c>
      <c r="C124" s="28">
        <f>IFERROR(C123/C105/1000,0)</f>
        <v>7.7287414298488396E-3</v>
      </c>
      <c r="D124" s="28">
        <f t="shared" ref="D124:W124" si="45">IFERROR(D123/D105/1000,0)</f>
        <v>7.697319962768249E-3</v>
      </c>
      <c r="E124" s="28">
        <f t="shared" si="45"/>
        <v>7.6512828018445089E-3</v>
      </c>
      <c r="F124" s="28">
        <f t="shared" si="45"/>
        <v>7.5460525086865123E-3</v>
      </c>
      <c r="G124" s="28">
        <f t="shared" si="45"/>
        <v>7.4604574605238909E-3</v>
      </c>
      <c r="H124" s="28">
        <f t="shared" si="45"/>
        <v>7.3920251002736132E-3</v>
      </c>
      <c r="I124" s="28">
        <f t="shared" si="45"/>
        <v>6.6859240242702674E-3</v>
      </c>
      <c r="J124" s="28">
        <f t="shared" si="45"/>
        <v>6.5098394708571917E-3</v>
      </c>
      <c r="K124" s="28">
        <f t="shared" si="45"/>
        <v>6.6648683992255571E-3</v>
      </c>
      <c r="L124" s="28">
        <f t="shared" si="45"/>
        <v>7.1106066164560982E-3</v>
      </c>
      <c r="M124" s="28">
        <f t="shared" si="45"/>
        <v>6.6347390799476593E-3</v>
      </c>
      <c r="N124" s="28">
        <f t="shared" si="45"/>
        <v>6.5517249957419768E-3</v>
      </c>
      <c r="O124" s="28">
        <f t="shared" si="45"/>
        <v>6.4610012629626795E-3</v>
      </c>
      <c r="P124" s="28">
        <f t="shared" si="45"/>
        <v>6.3672696004245469E-3</v>
      </c>
      <c r="Q124" s="28">
        <f t="shared" si="45"/>
        <v>6.2593983947646682E-3</v>
      </c>
      <c r="R124" s="28">
        <f t="shared" si="45"/>
        <v>6.1583193879347457E-3</v>
      </c>
      <c r="S124" s="28">
        <f t="shared" si="45"/>
        <v>6.0399776199674899E-3</v>
      </c>
      <c r="T124" s="28">
        <f t="shared" si="45"/>
        <v>5.9562847932566583E-3</v>
      </c>
      <c r="U124" s="28">
        <f t="shared" si="45"/>
        <v>5.8780184123670125E-3</v>
      </c>
      <c r="V124" s="28">
        <f t="shared" si="45"/>
        <v>5.7691713966261148E-3</v>
      </c>
      <c r="W124" s="28">
        <f t="shared" si="45"/>
        <v>5.688970893404823E-3</v>
      </c>
    </row>
    <row r="125" spans="2:26" outlineLevel="1" x14ac:dyDescent="0.25"/>
    <row r="126" spans="2:26" outlineLevel="1" x14ac:dyDescent="0.25">
      <c r="B126" s="4" t="s">
        <v>23</v>
      </c>
      <c r="C126" s="12">
        <f t="shared" ref="C126:W126" si="46">IFERROR(C113/C123,0)</f>
        <v>0</v>
      </c>
      <c r="D126" s="12">
        <f t="shared" si="46"/>
        <v>0</v>
      </c>
      <c r="E126" s="12">
        <f t="shared" si="46"/>
        <v>0</v>
      </c>
      <c r="F126" s="12">
        <f t="shared" si="46"/>
        <v>0</v>
      </c>
      <c r="G126" s="12">
        <f t="shared" si="46"/>
        <v>0</v>
      </c>
      <c r="H126" s="12">
        <f t="shared" si="46"/>
        <v>0</v>
      </c>
      <c r="I126" s="12">
        <f t="shared" si="46"/>
        <v>0</v>
      </c>
      <c r="J126" s="12">
        <f t="shared" si="46"/>
        <v>0</v>
      </c>
      <c r="K126" s="12">
        <f t="shared" si="46"/>
        <v>0</v>
      </c>
      <c r="L126" s="12">
        <f t="shared" si="46"/>
        <v>0</v>
      </c>
      <c r="M126" s="12">
        <f t="shared" si="46"/>
        <v>0</v>
      </c>
      <c r="N126" s="12">
        <f t="shared" si="46"/>
        <v>0</v>
      </c>
      <c r="O126" s="12">
        <f t="shared" si="46"/>
        <v>0</v>
      </c>
      <c r="P126" s="12">
        <f t="shared" si="46"/>
        <v>0</v>
      </c>
      <c r="Q126" s="12">
        <f t="shared" si="46"/>
        <v>0</v>
      </c>
      <c r="R126" s="12">
        <f t="shared" si="46"/>
        <v>0</v>
      </c>
      <c r="S126" s="12">
        <f t="shared" si="46"/>
        <v>0</v>
      </c>
      <c r="T126" s="12">
        <f t="shared" si="46"/>
        <v>0</v>
      </c>
      <c r="U126" s="12">
        <f t="shared" si="46"/>
        <v>0</v>
      </c>
      <c r="V126" s="12">
        <f t="shared" si="46"/>
        <v>0</v>
      </c>
      <c r="W126" s="12">
        <f t="shared" si="46"/>
        <v>0</v>
      </c>
    </row>
    <row r="127" spans="2:26" outlineLevel="1" x14ac:dyDescent="0.25">
      <c r="B127" s="4" t="s">
        <v>24</v>
      </c>
      <c r="C127" s="12">
        <f t="shared" ref="C127:W127" si="47">IFERROR(C114/C123,0)</f>
        <v>0</v>
      </c>
      <c r="D127" s="12">
        <f t="shared" si="47"/>
        <v>0</v>
      </c>
      <c r="E127" s="12">
        <f t="shared" si="47"/>
        <v>0</v>
      </c>
      <c r="F127" s="12">
        <f t="shared" si="47"/>
        <v>0</v>
      </c>
      <c r="G127" s="12">
        <f t="shared" si="47"/>
        <v>0</v>
      </c>
      <c r="H127" s="12">
        <f t="shared" si="47"/>
        <v>0</v>
      </c>
      <c r="I127" s="12">
        <f t="shared" si="47"/>
        <v>0</v>
      </c>
      <c r="J127" s="12">
        <f t="shared" si="47"/>
        <v>0</v>
      </c>
      <c r="K127" s="12">
        <f t="shared" si="47"/>
        <v>0</v>
      </c>
      <c r="L127" s="12">
        <f t="shared" si="47"/>
        <v>0</v>
      </c>
      <c r="M127" s="12">
        <f t="shared" si="47"/>
        <v>0</v>
      </c>
      <c r="N127" s="12">
        <f t="shared" si="47"/>
        <v>0</v>
      </c>
      <c r="O127" s="12">
        <f t="shared" si="47"/>
        <v>0</v>
      </c>
      <c r="P127" s="12">
        <f t="shared" si="47"/>
        <v>0</v>
      </c>
      <c r="Q127" s="12">
        <f t="shared" si="47"/>
        <v>0</v>
      </c>
      <c r="R127" s="12">
        <f t="shared" si="47"/>
        <v>0</v>
      </c>
      <c r="S127" s="12">
        <f t="shared" si="47"/>
        <v>0</v>
      </c>
      <c r="T127" s="12">
        <f t="shared" si="47"/>
        <v>0</v>
      </c>
      <c r="U127" s="12">
        <f t="shared" si="47"/>
        <v>0</v>
      </c>
      <c r="V127" s="12">
        <f t="shared" si="47"/>
        <v>0</v>
      </c>
      <c r="W127" s="12">
        <f t="shared" si="47"/>
        <v>0</v>
      </c>
    </row>
    <row r="128" spans="2:26" outlineLevel="1" x14ac:dyDescent="0.25">
      <c r="B128" s="4" t="s">
        <v>21</v>
      </c>
      <c r="C128" s="12">
        <f t="shared" ref="C128:W128" si="48">IFERROR(C115/C123,0)</f>
        <v>0.36676535909037838</v>
      </c>
      <c r="D128" s="12">
        <f t="shared" si="48"/>
        <v>0.39525361163056849</v>
      </c>
      <c r="E128" s="12">
        <f t="shared" si="48"/>
        <v>0.41027349036754784</v>
      </c>
      <c r="F128" s="12">
        <f t="shared" si="48"/>
        <v>0.42346724883155423</v>
      </c>
      <c r="G128" s="12">
        <f t="shared" si="48"/>
        <v>0.43570680411551743</v>
      </c>
      <c r="H128" s="12">
        <f t="shared" si="48"/>
        <v>0.45882963902466462</v>
      </c>
      <c r="I128" s="12">
        <f t="shared" si="48"/>
        <v>0.43734560467166395</v>
      </c>
      <c r="J128" s="12">
        <f t="shared" si="48"/>
        <v>0.44218925444672608</v>
      </c>
      <c r="K128" s="12">
        <f t="shared" si="48"/>
        <v>0.43124368854955392</v>
      </c>
      <c r="L128" s="12">
        <f t="shared" si="48"/>
        <v>0.45692121058116975</v>
      </c>
      <c r="M128" s="12">
        <f t="shared" si="48"/>
        <v>0.48252971573117975</v>
      </c>
      <c r="N128" s="12">
        <f t="shared" si="48"/>
        <v>0.50057784495679503</v>
      </c>
      <c r="O128" s="12">
        <f t="shared" si="48"/>
        <v>0.51438245427799378</v>
      </c>
      <c r="P128" s="12">
        <f t="shared" si="48"/>
        <v>0.48987953499471171</v>
      </c>
      <c r="Q128" s="12">
        <f t="shared" si="48"/>
        <v>0.47390926294754232</v>
      </c>
      <c r="R128" s="12">
        <f t="shared" si="48"/>
        <v>0.44935133634621216</v>
      </c>
      <c r="S128" s="12">
        <f t="shared" si="48"/>
        <v>0.41751248914195105</v>
      </c>
      <c r="T128" s="12">
        <f t="shared" si="48"/>
        <v>0.43633936928199929</v>
      </c>
      <c r="U128" s="12">
        <f t="shared" si="48"/>
        <v>0.46671051879953368</v>
      </c>
      <c r="V128" s="12">
        <f t="shared" si="48"/>
        <v>0.44786537518779157</v>
      </c>
      <c r="W128" s="12">
        <f t="shared" si="48"/>
        <v>0.47917978805452799</v>
      </c>
    </row>
    <row r="129" spans="1:23" outlineLevel="1" x14ac:dyDescent="0.25">
      <c r="B129" s="4" t="s">
        <v>26</v>
      </c>
      <c r="C129" s="12">
        <f t="shared" ref="C129:W129" si="49">IFERROR(C116/C123,0)</f>
        <v>0</v>
      </c>
      <c r="D129" s="12">
        <f t="shared" si="49"/>
        <v>0</v>
      </c>
      <c r="E129" s="12">
        <f t="shared" si="49"/>
        <v>0</v>
      </c>
      <c r="F129" s="12">
        <f t="shared" si="49"/>
        <v>0</v>
      </c>
      <c r="G129" s="12">
        <f t="shared" si="49"/>
        <v>0</v>
      </c>
      <c r="H129" s="12">
        <f t="shared" si="49"/>
        <v>0</v>
      </c>
      <c r="I129" s="12">
        <f t="shared" si="49"/>
        <v>0</v>
      </c>
      <c r="J129" s="12">
        <f t="shared" si="49"/>
        <v>0</v>
      </c>
      <c r="K129" s="12">
        <f t="shared" si="49"/>
        <v>0</v>
      </c>
      <c r="L129" s="12">
        <f t="shared" si="49"/>
        <v>0</v>
      </c>
      <c r="M129" s="12">
        <f t="shared" si="49"/>
        <v>0</v>
      </c>
      <c r="N129" s="12">
        <f t="shared" si="49"/>
        <v>0</v>
      </c>
      <c r="O129" s="12">
        <f t="shared" si="49"/>
        <v>0</v>
      </c>
      <c r="P129" s="12">
        <f t="shared" si="49"/>
        <v>0</v>
      </c>
      <c r="Q129" s="12">
        <f t="shared" si="49"/>
        <v>0</v>
      </c>
      <c r="R129" s="12">
        <f t="shared" si="49"/>
        <v>0</v>
      </c>
      <c r="S129" s="12">
        <f t="shared" si="49"/>
        <v>0</v>
      </c>
      <c r="T129" s="12">
        <f t="shared" si="49"/>
        <v>0</v>
      </c>
      <c r="U129" s="12">
        <f t="shared" si="49"/>
        <v>0</v>
      </c>
      <c r="V129" s="12">
        <f t="shared" si="49"/>
        <v>0</v>
      </c>
      <c r="W129" s="12">
        <f t="shared" si="49"/>
        <v>0</v>
      </c>
    </row>
    <row r="130" spans="1:23" outlineLevel="1" x14ac:dyDescent="0.25">
      <c r="B130" s="4" t="s">
        <v>25</v>
      </c>
      <c r="C130" s="12">
        <f t="shared" ref="C130:W130" si="50">IFERROR(C117/C123,0)</f>
        <v>0.63323464090962156</v>
      </c>
      <c r="D130" s="12">
        <f t="shared" si="50"/>
        <v>0.60474638836943151</v>
      </c>
      <c r="E130" s="12">
        <f t="shared" si="50"/>
        <v>0.5897265096324521</v>
      </c>
      <c r="F130" s="12">
        <f t="shared" si="50"/>
        <v>0.57653275116844582</v>
      </c>
      <c r="G130" s="12">
        <f t="shared" si="50"/>
        <v>0.56429319588448257</v>
      </c>
      <c r="H130" s="12">
        <f t="shared" si="50"/>
        <v>0.54117036097533533</v>
      </c>
      <c r="I130" s="12">
        <f t="shared" si="50"/>
        <v>0.56265439532833605</v>
      </c>
      <c r="J130" s="12">
        <f t="shared" si="50"/>
        <v>0.53768144180612798</v>
      </c>
      <c r="K130" s="12">
        <f t="shared" si="50"/>
        <v>0.54355936572412333</v>
      </c>
      <c r="L130" s="12">
        <f t="shared" si="50"/>
        <v>0.5197884276391509</v>
      </c>
      <c r="M130" s="12">
        <f t="shared" si="50"/>
        <v>0.49384995287633221</v>
      </c>
      <c r="N130" s="12">
        <f t="shared" si="50"/>
        <v>0.47330838260586722</v>
      </c>
      <c r="O130" s="12">
        <f t="shared" si="50"/>
        <v>0.45817696821310538</v>
      </c>
      <c r="P130" s="12">
        <f t="shared" si="50"/>
        <v>0.48263915354519427</v>
      </c>
      <c r="Q130" s="12">
        <f t="shared" si="50"/>
        <v>0.49593058686827851</v>
      </c>
      <c r="R130" s="12">
        <f t="shared" si="50"/>
        <v>0.55064866365378784</v>
      </c>
      <c r="S130" s="12">
        <f t="shared" si="50"/>
        <v>0.58248751085804895</v>
      </c>
      <c r="T130" s="12">
        <f t="shared" si="50"/>
        <v>0.56366063071800077</v>
      </c>
      <c r="U130" s="12">
        <f t="shared" si="50"/>
        <v>0.53328948120046638</v>
      </c>
      <c r="V130" s="12">
        <f t="shared" si="50"/>
        <v>0.55213462481220843</v>
      </c>
      <c r="W130" s="12">
        <f t="shared" si="50"/>
        <v>0.52082021194547212</v>
      </c>
    </row>
    <row r="131" spans="1:23" outlineLevel="1" x14ac:dyDescent="0.25">
      <c r="B131" s="4" t="s">
        <v>0</v>
      </c>
      <c r="C131" s="12">
        <f t="shared" ref="C131:W131" si="51">IFERROR(C118/C123,0)</f>
        <v>0</v>
      </c>
      <c r="D131" s="12">
        <f t="shared" si="51"/>
        <v>0</v>
      </c>
      <c r="E131" s="12">
        <f t="shared" si="51"/>
        <v>0</v>
      </c>
      <c r="F131" s="12">
        <f t="shared" si="51"/>
        <v>0</v>
      </c>
      <c r="G131" s="12">
        <f t="shared" si="51"/>
        <v>0</v>
      </c>
      <c r="H131" s="12">
        <f t="shared" si="51"/>
        <v>0</v>
      </c>
      <c r="I131" s="12">
        <f t="shared" si="51"/>
        <v>0</v>
      </c>
      <c r="J131" s="12">
        <f t="shared" si="51"/>
        <v>2.0129303747146068E-2</v>
      </c>
      <c r="K131" s="12">
        <f t="shared" si="51"/>
        <v>2.5196945726322795E-2</v>
      </c>
      <c r="L131" s="12">
        <f t="shared" si="51"/>
        <v>2.3290361779679483E-2</v>
      </c>
      <c r="M131" s="12">
        <f t="shared" si="51"/>
        <v>2.3620331392488099E-2</v>
      </c>
      <c r="N131" s="12">
        <f t="shared" si="51"/>
        <v>2.6113772437337663E-2</v>
      </c>
      <c r="O131" s="12">
        <f t="shared" si="51"/>
        <v>2.7440577508900856E-2</v>
      </c>
      <c r="P131" s="12">
        <f t="shared" si="51"/>
        <v>2.7481311460093912E-2</v>
      </c>
      <c r="Q131" s="12">
        <f t="shared" si="51"/>
        <v>3.0160150184179269E-2</v>
      </c>
      <c r="R131" s="12">
        <f t="shared" si="51"/>
        <v>0</v>
      </c>
      <c r="S131" s="12">
        <f t="shared" si="51"/>
        <v>0</v>
      </c>
      <c r="T131" s="12">
        <f t="shared" si="51"/>
        <v>0</v>
      </c>
      <c r="U131" s="12">
        <f t="shared" si="51"/>
        <v>0</v>
      </c>
      <c r="V131" s="12">
        <f t="shared" si="51"/>
        <v>0</v>
      </c>
      <c r="W131" s="12">
        <f t="shared" si="51"/>
        <v>0</v>
      </c>
    </row>
    <row r="132" spans="1:23" outlineLevel="1" x14ac:dyDescent="0.25">
      <c r="B132" s="4" t="s">
        <v>27</v>
      </c>
      <c r="C132" s="12">
        <f t="shared" ref="C132:W132" si="52">IFERROR(C119/C123,0)</f>
        <v>0</v>
      </c>
      <c r="D132" s="12">
        <f t="shared" si="52"/>
        <v>0</v>
      </c>
      <c r="E132" s="12">
        <f t="shared" si="52"/>
        <v>0</v>
      </c>
      <c r="F132" s="12">
        <f t="shared" si="52"/>
        <v>0</v>
      </c>
      <c r="G132" s="12">
        <f t="shared" si="52"/>
        <v>0</v>
      </c>
      <c r="H132" s="12">
        <f t="shared" si="52"/>
        <v>0</v>
      </c>
      <c r="I132" s="12">
        <f t="shared" si="52"/>
        <v>0</v>
      </c>
      <c r="J132" s="12">
        <f t="shared" si="52"/>
        <v>0</v>
      </c>
      <c r="K132" s="12">
        <f t="shared" si="52"/>
        <v>0</v>
      </c>
      <c r="L132" s="12">
        <f t="shared" si="52"/>
        <v>0</v>
      </c>
      <c r="M132" s="12">
        <f t="shared" si="52"/>
        <v>0</v>
      </c>
      <c r="N132" s="12">
        <f t="shared" si="52"/>
        <v>0</v>
      </c>
      <c r="O132" s="12">
        <f t="shared" si="52"/>
        <v>0</v>
      </c>
      <c r="P132" s="12">
        <f t="shared" si="52"/>
        <v>0</v>
      </c>
      <c r="Q132" s="12">
        <f t="shared" si="52"/>
        <v>0</v>
      </c>
      <c r="R132" s="12">
        <f t="shared" si="52"/>
        <v>0</v>
      </c>
      <c r="S132" s="12">
        <f t="shared" si="52"/>
        <v>0</v>
      </c>
      <c r="T132" s="12">
        <f t="shared" si="52"/>
        <v>0</v>
      </c>
      <c r="U132" s="12">
        <f t="shared" si="52"/>
        <v>0</v>
      </c>
      <c r="V132" s="12">
        <f t="shared" si="52"/>
        <v>0</v>
      </c>
      <c r="W132" s="12">
        <f t="shared" si="52"/>
        <v>0</v>
      </c>
    </row>
    <row r="133" spans="1:23" outlineLevel="1" x14ac:dyDescent="0.25">
      <c r="B133" s="4" t="s">
        <v>28</v>
      </c>
      <c r="C133" s="12">
        <f t="shared" ref="C133:W133" si="53">IFERROR(C120/C123,0)</f>
        <v>0</v>
      </c>
      <c r="D133" s="12">
        <f t="shared" si="53"/>
        <v>0</v>
      </c>
      <c r="E133" s="12">
        <f t="shared" si="53"/>
        <v>0</v>
      </c>
      <c r="F133" s="12">
        <f t="shared" si="53"/>
        <v>0</v>
      </c>
      <c r="G133" s="12">
        <f t="shared" si="53"/>
        <v>0</v>
      </c>
      <c r="H133" s="12">
        <f t="shared" si="53"/>
        <v>0</v>
      </c>
      <c r="I133" s="12">
        <f t="shared" si="53"/>
        <v>0</v>
      </c>
      <c r="J133" s="12">
        <f t="shared" si="53"/>
        <v>0</v>
      </c>
      <c r="K133" s="12">
        <f t="shared" si="53"/>
        <v>0</v>
      </c>
      <c r="L133" s="12">
        <f t="shared" si="53"/>
        <v>0</v>
      </c>
      <c r="M133" s="12">
        <f t="shared" si="53"/>
        <v>0</v>
      </c>
      <c r="N133" s="12">
        <f t="shared" si="53"/>
        <v>0</v>
      </c>
      <c r="O133" s="12">
        <f t="shared" si="53"/>
        <v>0</v>
      </c>
      <c r="P133" s="12">
        <f t="shared" si="53"/>
        <v>0</v>
      </c>
      <c r="Q133" s="12">
        <f t="shared" si="53"/>
        <v>0</v>
      </c>
      <c r="R133" s="12">
        <f t="shared" si="53"/>
        <v>0</v>
      </c>
      <c r="S133" s="12">
        <f t="shared" si="53"/>
        <v>0</v>
      </c>
      <c r="T133" s="12">
        <f t="shared" si="53"/>
        <v>0</v>
      </c>
      <c r="U133" s="12">
        <f t="shared" si="53"/>
        <v>0</v>
      </c>
      <c r="V133" s="12">
        <f t="shared" si="53"/>
        <v>0</v>
      </c>
      <c r="W133" s="12">
        <f t="shared" si="53"/>
        <v>0</v>
      </c>
    </row>
    <row r="134" spans="1:23" outlineLevel="1" x14ac:dyDescent="0.25">
      <c r="B134" s="4" t="s">
        <v>22</v>
      </c>
      <c r="C134" s="12">
        <f t="shared" ref="C134:W134" si="54">IFERROR(C121/C123,0)</f>
        <v>0</v>
      </c>
      <c r="D134" s="12">
        <f t="shared" si="54"/>
        <v>0</v>
      </c>
      <c r="E134" s="12">
        <f t="shared" si="54"/>
        <v>0</v>
      </c>
      <c r="F134" s="12">
        <f t="shared" si="54"/>
        <v>0</v>
      </c>
      <c r="G134" s="12">
        <f t="shared" si="54"/>
        <v>0</v>
      </c>
      <c r="H134" s="12">
        <f t="shared" si="54"/>
        <v>0</v>
      </c>
      <c r="I134" s="12">
        <f t="shared" si="54"/>
        <v>0</v>
      </c>
      <c r="J134" s="12">
        <f t="shared" si="54"/>
        <v>0</v>
      </c>
      <c r="K134" s="12">
        <f t="shared" si="54"/>
        <v>0</v>
      </c>
      <c r="L134" s="12">
        <f t="shared" si="54"/>
        <v>0</v>
      </c>
      <c r="M134" s="12">
        <f t="shared" si="54"/>
        <v>0</v>
      </c>
      <c r="N134" s="12">
        <f t="shared" si="54"/>
        <v>0</v>
      </c>
      <c r="O134" s="12">
        <f t="shared" si="54"/>
        <v>0</v>
      </c>
      <c r="P134" s="12">
        <f t="shared" si="54"/>
        <v>0</v>
      </c>
      <c r="Q134" s="12">
        <f t="shared" si="54"/>
        <v>0</v>
      </c>
      <c r="R134" s="12">
        <f t="shared" si="54"/>
        <v>0</v>
      </c>
      <c r="S134" s="12">
        <f t="shared" si="54"/>
        <v>0</v>
      </c>
      <c r="T134" s="12">
        <f t="shared" si="54"/>
        <v>0</v>
      </c>
      <c r="U134" s="12">
        <f t="shared" si="54"/>
        <v>0</v>
      </c>
      <c r="V134" s="12">
        <f t="shared" si="54"/>
        <v>0</v>
      </c>
      <c r="W134" s="12">
        <f t="shared" si="54"/>
        <v>0</v>
      </c>
    </row>
    <row r="135" spans="1:23" outlineLevel="1" x14ac:dyDescent="0.25">
      <c r="B135" s="4" t="s">
        <v>1</v>
      </c>
      <c r="C135" s="12">
        <f t="shared" ref="C135:W135" si="55">IFERROR(C122/C123,0)</f>
        <v>0</v>
      </c>
      <c r="D135" s="12">
        <f t="shared" si="55"/>
        <v>0</v>
      </c>
      <c r="E135" s="12">
        <f t="shared" si="55"/>
        <v>0</v>
      </c>
      <c r="F135" s="12">
        <f t="shared" si="55"/>
        <v>0</v>
      </c>
      <c r="G135" s="12">
        <f t="shared" si="55"/>
        <v>0</v>
      </c>
      <c r="H135" s="12">
        <f t="shared" si="55"/>
        <v>0</v>
      </c>
      <c r="I135" s="12">
        <f t="shared" si="55"/>
        <v>0</v>
      </c>
      <c r="J135" s="12">
        <f t="shared" si="55"/>
        <v>0</v>
      </c>
      <c r="K135" s="12">
        <f t="shared" si="55"/>
        <v>0</v>
      </c>
      <c r="L135" s="12">
        <f t="shared" si="55"/>
        <v>0</v>
      </c>
      <c r="M135" s="12">
        <f t="shared" si="55"/>
        <v>0</v>
      </c>
      <c r="N135" s="12">
        <f t="shared" si="55"/>
        <v>0</v>
      </c>
      <c r="O135" s="12">
        <f t="shared" si="55"/>
        <v>0</v>
      </c>
      <c r="P135" s="12">
        <f t="shared" si="55"/>
        <v>0</v>
      </c>
      <c r="Q135" s="12">
        <f t="shared" si="55"/>
        <v>0</v>
      </c>
      <c r="R135" s="12">
        <f t="shared" si="55"/>
        <v>0</v>
      </c>
      <c r="S135" s="12">
        <f t="shared" si="55"/>
        <v>0</v>
      </c>
      <c r="T135" s="12">
        <f t="shared" si="55"/>
        <v>0</v>
      </c>
      <c r="U135" s="12">
        <f t="shared" si="55"/>
        <v>0</v>
      </c>
      <c r="V135" s="12">
        <f t="shared" si="55"/>
        <v>0</v>
      </c>
      <c r="W135" s="12">
        <f t="shared" si="55"/>
        <v>0</v>
      </c>
    </row>
    <row r="138" spans="1:23" s="34" customFormat="1" x14ac:dyDescent="0.25">
      <c r="A138" s="33" t="s">
        <v>54</v>
      </c>
    </row>
    <row r="139" spans="1:23" outlineLevel="1" x14ac:dyDescent="0.25">
      <c r="B139" s="22" t="s">
        <v>31</v>
      </c>
      <c r="C139" s="5">
        <f t="shared" ref="C139:W139" si="56">C173+C209</f>
        <v>152663.74252306693</v>
      </c>
      <c r="D139" s="5">
        <f t="shared" si="56"/>
        <v>144871.2310765174</v>
      </c>
      <c r="E139" s="5">
        <f t="shared" si="56"/>
        <v>145205.5151715363</v>
      </c>
      <c r="F139" s="5">
        <f t="shared" si="56"/>
        <v>139520.94419922773</v>
      </c>
      <c r="G139" s="5">
        <f t="shared" si="56"/>
        <v>155130.18249416532</v>
      </c>
      <c r="H139" s="5">
        <f t="shared" si="56"/>
        <v>166129.09548487901</v>
      </c>
      <c r="I139" s="5">
        <f t="shared" si="56"/>
        <v>152104.97088865656</v>
      </c>
      <c r="J139" s="5">
        <f t="shared" si="56"/>
        <v>149098.89052408008</v>
      </c>
      <c r="K139" s="5">
        <f t="shared" si="56"/>
        <v>140126.83622914983</v>
      </c>
      <c r="L139" s="5">
        <f t="shared" si="56"/>
        <v>119581.47397776783</v>
      </c>
      <c r="M139" s="5">
        <f t="shared" si="56"/>
        <v>138262.74450111596</v>
      </c>
      <c r="N139" s="5">
        <f t="shared" si="56"/>
        <v>140385.23625999395</v>
      </c>
      <c r="O139" s="5">
        <f t="shared" si="56"/>
        <v>141450.95312666096</v>
      </c>
      <c r="P139" s="5">
        <f t="shared" si="56"/>
        <v>152350.79555686546</v>
      </c>
      <c r="Q139" s="5">
        <f t="shared" si="56"/>
        <v>162608.79767499946</v>
      </c>
      <c r="R139" s="5">
        <f t="shared" si="56"/>
        <v>170270.41571048042</v>
      </c>
      <c r="S139" s="5">
        <f t="shared" si="56"/>
        <v>179046.83157935517</v>
      </c>
      <c r="T139" s="5">
        <f t="shared" si="56"/>
        <v>174742.45521225836</v>
      </c>
      <c r="U139" s="5">
        <f t="shared" si="56"/>
        <v>175455.69145677012</v>
      </c>
      <c r="V139" s="5">
        <f t="shared" si="56"/>
        <v>178904.783457385</v>
      </c>
      <c r="W139" s="5">
        <f t="shared" si="56"/>
        <v>167996.25321191386</v>
      </c>
    </row>
    <row r="140" spans="1:23" outlineLevel="1" x14ac:dyDescent="0.25">
      <c r="B140" s="8" t="s">
        <v>30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outlineLevel="1" x14ac:dyDescent="0.25">
      <c r="B141" s="8" t="s">
        <v>43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outlineLevel="1" x14ac:dyDescent="0.25">
      <c r="B142" s="8" t="s">
        <v>44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outlineLevel="1" x14ac:dyDescent="0.25">
      <c r="B143" s="8" t="s">
        <v>45</v>
      </c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outlineLevel="1" x14ac:dyDescent="0.25">
      <c r="B144" s="8" t="s">
        <v>47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2:23" outlineLevel="1" x14ac:dyDescent="0.25"/>
    <row r="146" spans="2:23" outlineLevel="1" x14ac:dyDescent="0.25">
      <c r="B146" s="9" t="s">
        <v>19</v>
      </c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</row>
    <row r="147" spans="2:23" outlineLevel="1" x14ac:dyDescent="0.25">
      <c r="B147" s="4" t="s">
        <v>23</v>
      </c>
      <c r="C147" s="5">
        <f t="shared" ref="C147:W156" si="57">C181+C219</f>
        <v>0</v>
      </c>
      <c r="D147" s="5">
        <f t="shared" si="57"/>
        <v>0</v>
      </c>
      <c r="E147" s="5">
        <f t="shared" si="57"/>
        <v>0</v>
      </c>
      <c r="F147" s="5">
        <f t="shared" si="57"/>
        <v>0</v>
      </c>
      <c r="G147" s="5">
        <f t="shared" si="57"/>
        <v>0</v>
      </c>
      <c r="H147" s="5">
        <f t="shared" si="57"/>
        <v>0</v>
      </c>
      <c r="I147" s="5">
        <f t="shared" si="57"/>
        <v>0</v>
      </c>
      <c r="J147" s="5">
        <f t="shared" si="57"/>
        <v>0</v>
      </c>
      <c r="K147" s="5">
        <f t="shared" si="57"/>
        <v>0</v>
      </c>
      <c r="L147" s="5">
        <f t="shared" si="57"/>
        <v>0</v>
      </c>
      <c r="M147" s="5">
        <f t="shared" si="57"/>
        <v>0</v>
      </c>
      <c r="N147" s="5">
        <f t="shared" si="57"/>
        <v>0</v>
      </c>
      <c r="O147" s="5">
        <f t="shared" si="57"/>
        <v>0</v>
      </c>
      <c r="P147" s="5">
        <f t="shared" si="57"/>
        <v>0</v>
      </c>
      <c r="Q147" s="5">
        <f t="shared" si="57"/>
        <v>0</v>
      </c>
      <c r="R147" s="5">
        <f t="shared" si="57"/>
        <v>0</v>
      </c>
      <c r="S147" s="5">
        <f t="shared" si="57"/>
        <v>0</v>
      </c>
      <c r="T147" s="5">
        <f t="shared" si="57"/>
        <v>0</v>
      </c>
      <c r="U147" s="5">
        <f t="shared" si="57"/>
        <v>0</v>
      </c>
      <c r="V147" s="5">
        <f t="shared" si="57"/>
        <v>0</v>
      </c>
      <c r="W147" s="5">
        <f t="shared" si="57"/>
        <v>0</v>
      </c>
    </row>
    <row r="148" spans="2:23" outlineLevel="1" x14ac:dyDescent="0.25">
      <c r="B148" s="4" t="s">
        <v>24</v>
      </c>
      <c r="C148" s="5">
        <f t="shared" si="57"/>
        <v>0</v>
      </c>
      <c r="D148" s="5">
        <f t="shared" si="57"/>
        <v>0</v>
      </c>
      <c r="E148" s="5">
        <f t="shared" si="57"/>
        <v>0</v>
      </c>
      <c r="F148" s="5">
        <f t="shared" si="57"/>
        <v>0</v>
      </c>
      <c r="G148" s="5">
        <f t="shared" si="57"/>
        <v>0</v>
      </c>
      <c r="H148" s="5">
        <f t="shared" si="57"/>
        <v>0</v>
      </c>
      <c r="I148" s="5">
        <f t="shared" si="57"/>
        <v>0</v>
      </c>
      <c r="J148" s="5">
        <f t="shared" si="57"/>
        <v>0</v>
      </c>
      <c r="K148" s="5">
        <f t="shared" si="57"/>
        <v>0</v>
      </c>
      <c r="L148" s="5">
        <f t="shared" si="57"/>
        <v>0</v>
      </c>
      <c r="M148" s="5">
        <f t="shared" si="57"/>
        <v>0</v>
      </c>
      <c r="N148" s="5">
        <f t="shared" si="57"/>
        <v>0</v>
      </c>
      <c r="O148" s="5">
        <f t="shared" si="57"/>
        <v>0</v>
      </c>
      <c r="P148" s="5">
        <f t="shared" si="57"/>
        <v>0</v>
      </c>
      <c r="Q148" s="5">
        <f t="shared" si="57"/>
        <v>0</v>
      </c>
      <c r="R148" s="5">
        <f t="shared" si="57"/>
        <v>0</v>
      </c>
      <c r="S148" s="5">
        <f t="shared" si="57"/>
        <v>0</v>
      </c>
      <c r="T148" s="5">
        <f t="shared" si="57"/>
        <v>0</v>
      </c>
      <c r="U148" s="5">
        <f t="shared" si="57"/>
        <v>0</v>
      </c>
      <c r="V148" s="5">
        <f t="shared" si="57"/>
        <v>0</v>
      </c>
      <c r="W148" s="5">
        <f t="shared" si="57"/>
        <v>0</v>
      </c>
    </row>
    <row r="149" spans="2:23" outlineLevel="1" x14ac:dyDescent="0.25">
      <c r="B149" s="4" t="s">
        <v>21</v>
      </c>
      <c r="C149" s="5">
        <f t="shared" si="57"/>
        <v>161608.70199999999</v>
      </c>
      <c r="D149" s="5">
        <f t="shared" si="57"/>
        <v>149726.33900000004</v>
      </c>
      <c r="E149" s="5">
        <f t="shared" si="57"/>
        <v>146873.397</v>
      </c>
      <c r="F149" s="5">
        <f t="shared" si="57"/>
        <v>150799.81900000002</v>
      </c>
      <c r="G149" s="5">
        <f t="shared" si="57"/>
        <v>158190.93500000003</v>
      </c>
      <c r="H149" s="5">
        <f t="shared" si="57"/>
        <v>176619.76199999999</v>
      </c>
      <c r="I149" s="5">
        <f t="shared" si="57"/>
        <v>165977.85700000002</v>
      </c>
      <c r="J149" s="5">
        <f t="shared" si="57"/>
        <v>167357.95600000001</v>
      </c>
      <c r="K149" s="5">
        <f t="shared" si="57"/>
        <v>166635.84099999999</v>
      </c>
      <c r="L149" s="5">
        <f t="shared" si="57"/>
        <v>159443.394</v>
      </c>
      <c r="M149" s="5">
        <f t="shared" si="57"/>
        <v>167082.31099999999</v>
      </c>
      <c r="N149" s="5">
        <f t="shared" si="57"/>
        <v>178262.307</v>
      </c>
      <c r="O149" s="5">
        <f t="shared" si="57"/>
        <v>177865.34</v>
      </c>
      <c r="P149" s="5">
        <f t="shared" si="57"/>
        <v>177963.86</v>
      </c>
      <c r="Q149" s="5">
        <f t="shared" si="57"/>
        <v>172507.99</v>
      </c>
      <c r="R149" s="5">
        <f t="shared" si="57"/>
        <v>165407.29099999997</v>
      </c>
      <c r="S149" s="5">
        <f t="shared" si="57"/>
        <v>153628.22400000002</v>
      </c>
      <c r="T149" s="5">
        <f t="shared" si="57"/>
        <v>162324.11800000002</v>
      </c>
      <c r="U149" s="5">
        <f t="shared" si="57"/>
        <v>173307.31900000002</v>
      </c>
      <c r="V149" s="5">
        <f t="shared" si="57"/>
        <v>171902.36300000001</v>
      </c>
      <c r="W149" s="5">
        <f t="shared" si="57"/>
        <v>157364.46400000001</v>
      </c>
    </row>
    <row r="150" spans="2:23" outlineLevel="1" x14ac:dyDescent="0.25">
      <c r="B150" s="4" t="s">
        <v>26</v>
      </c>
      <c r="C150" s="5">
        <f t="shared" si="57"/>
        <v>0</v>
      </c>
      <c r="D150" s="5">
        <f t="shared" si="57"/>
        <v>0</v>
      </c>
      <c r="E150" s="5">
        <f t="shared" si="57"/>
        <v>0</v>
      </c>
      <c r="F150" s="5">
        <f t="shared" si="57"/>
        <v>0</v>
      </c>
      <c r="G150" s="5">
        <f t="shared" si="57"/>
        <v>0</v>
      </c>
      <c r="H150" s="5">
        <f t="shared" si="57"/>
        <v>0</v>
      </c>
      <c r="I150" s="5">
        <f t="shared" si="57"/>
        <v>0</v>
      </c>
      <c r="J150" s="5">
        <f t="shared" si="57"/>
        <v>0</v>
      </c>
      <c r="K150" s="5">
        <f t="shared" si="57"/>
        <v>0</v>
      </c>
      <c r="L150" s="5">
        <f t="shared" si="57"/>
        <v>0</v>
      </c>
      <c r="M150" s="5">
        <f t="shared" si="57"/>
        <v>0</v>
      </c>
      <c r="N150" s="5">
        <f t="shared" si="57"/>
        <v>0</v>
      </c>
      <c r="O150" s="5">
        <f t="shared" si="57"/>
        <v>0</v>
      </c>
      <c r="P150" s="5">
        <f t="shared" si="57"/>
        <v>0</v>
      </c>
      <c r="Q150" s="5">
        <f t="shared" si="57"/>
        <v>0</v>
      </c>
      <c r="R150" s="5">
        <f t="shared" si="57"/>
        <v>0</v>
      </c>
      <c r="S150" s="5">
        <f t="shared" si="57"/>
        <v>0</v>
      </c>
      <c r="T150" s="5">
        <f t="shared" si="57"/>
        <v>0</v>
      </c>
      <c r="U150" s="5">
        <f t="shared" si="57"/>
        <v>0</v>
      </c>
      <c r="V150" s="5">
        <f t="shared" si="57"/>
        <v>0</v>
      </c>
      <c r="W150" s="5">
        <f t="shared" si="57"/>
        <v>0</v>
      </c>
    </row>
    <row r="151" spans="2:23" outlineLevel="1" x14ac:dyDescent="0.25">
      <c r="B151" s="4" t="s">
        <v>25</v>
      </c>
      <c r="C151" s="5">
        <f t="shared" si="57"/>
        <v>0</v>
      </c>
      <c r="D151" s="5">
        <f t="shared" si="57"/>
        <v>0</v>
      </c>
      <c r="E151" s="5">
        <f t="shared" si="57"/>
        <v>0</v>
      </c>
      <c r="F151" s="5">
        <f t="shared" si="57"/>
        <v>0</v>
      </c>
      <c r="G151" s="5">
        <f t="shared" si="57"/>
        <v>0</v>
      </c>
      <c r="H151" s="5">
        <f t="shared" si="57"/>
        <v>0</v>
      </c>
      <c r="I151" s="5">
        <f t="shared" si="57"/>
        <v>0</v>
      </c>
      <c r="J151" s="5">
        <f t="shared" si="57"/>
        <v>0</v>
      </c>
      <c r="K151" s="5">
        <f t="shared" si="57"/>
        <v>0</v>
      </c>
      <c r="L151" s="5">
        <f t="shared" si="57"/>
        <v>0</v>
      </c>
      <c r="M151" s="5">
        <f t="shared" si="57"/>
        <v>0</v>
      </c>
      <c r="N151" s="5">
        <f t="shared" si="57"/>
        <v>0</v>
      </c>
      <c r="O151" s="5">
        <f t="shared" si="57"/>
        <v>0</v>
      </c>
      <c r="P151" s="5">
        <f t="shared" si="57"/>
        <v>0</v>
      </c>
      <c r="Q151" s="5">
        <f t="shared" si="57"/>
        <v>0</v>
      </c>
      <c r="R151" s="5">
        <f t="shared" si="57"/>
        <v>0</v>
      </c>
      <c r="S151" s="5">
        <f t="shared" si="57"/>
        <v>0</v>
      </c>
      <c r="T151" s="5">
        <f t="shared" si="57"/>
        <v>0</v>
      </c>
      <c r="U151" s="5">
        <f t="shared" si="57"/>
        <v>0</v>
      </c>
      <c r="V151" s="5">
        <f t="shared" si="57"/>
        <v>0</v>
      </c>
      <c r="W151" s="5">
        <f t="shared" si="57"/>
        <v>0</v>
      </c>
    </row>
    <row r="152" spans="2:23" outlineLevel="1" x14ac:dyDescent="0.25">
      <c r="B152" s="4" t="s">
        <v>0</v>
      </c>
      <c r="C152" s="5">
        <f t="shared" si="57"/>
        <v>0</v>
      </c>
      <c r="D152" s="5">
        <f t="shared" si="57"/>
        <v>0</v>
      </c>
      <c r="E152" s="5">
        <f t="shared" si="57"/>
        <v>0</v>
      </c>
      <c r="F152" s="5">
        <f t="shared" si="57"/>
        <v>0</v>
      </c>
      <c r="G152" s="5">
        <f t="shared" si="57"/>
        <v>0</v>
      </c>
      <c r="H152" s="5">
        <f t="shared" si="57"/>
        <v>0</v>
      </c>
      <c r="I152" s="5">
        <f t="shared" si="57"/>
        <v>0</v>
      </c>
      <c r="J152" s="5">
        <f t="shared" si="57"/>
        <v>0</v>
      </c>
      <c r="K152" s="5">
        <f t="shared" si="57"/>
        <v>0</v>
      </c>
      <c r="L152" s="5">
        <f t="shared" si="57"/>
        <v>0</v>
      </c>
      <c r="M152" s="5">
        <f t="shared" si="57"/>
        <v>0</v>
      </c>
      <c r="N152" s="5">
        <f t="shared" si="57"/>
        <v>0</v>
      </c>
      <c r="O152" s="5">
        <f t="shared" si="57"/>
        <v>0</v>
      </c>
      <c r="P152" s="5">
        <f t="shared" si="57"/>
        <v>0</v>
      </c>
      <c r="Q152" s="5">
        <f t="shared" si="57"/>
        <v>0</v>
      </c>
      <c r="R152" s="5">
        <f t="shared" si="57"/>
        <v>0</v>
      </c>
      <c r="S152" s="5">
        <f t="shared" si="57"/>
        <v>0</v>
      </c>
      <c r="T152" s="5">
        <f t="shared" si="57"/>
        <v>0</v>
      </c>
      <c r="U152" s="5">
        <f t="shared" si="57"/>
        <v>0</v>
      </c>
      <c r="V152" s="5">
        <f t="shared" si="57"/>
        <v>0</v>
      </c>
      <c r="W152" s="5">
        <f t="shared" si="57"/>
        <v>0</v>
      </c>
    </row>
    <row r="153" spans="2:23" outlineLevel="1" x14ac:dyDescent="0.25">
      <c r="B153" s="4" t="s">
        <v>27</v>
      </c>
      <c r="C153" s="5">
        <f t="shared" si="57"/>
        <v>0</v>
      </c>
      <c r="D153" s="5">
        <f t="shared" si="57"/>
        <v>0</v>
      </c>
      <c r="E153" s="5">
        <f t="shared" si="57"/>
        <v>0</v>
      </c>
      <c r="F153" s="5">
        <f t="shared" si="57"/>
        <v>0</v>
      </c>
      <c r="G153" s="5">
        <f t="shared" si="57"/>
        <v>0</v>
      </c>
      <c r="H153" s="5">
        <f t="shared" si="57"/>
        <v>0</v>
      </c>
      <c r="I153" s="5">
        <f t="shared" si="57"/>
        <v>0</v>
      </c>
      <c r="J153" s="5">
        <f t="shared" si="57"/>
        <v>0</v>
      </c>
      <c r="K153" s="5">
        <f t="shared" si="57"/>
        <v>0</v>
      </c>
      <c r="L153" s="5">
        <f t="shared" si="57"/>
        <v>0</v>
      </c>
      <c r="M153" s="5">
        <f t="shared" si="57"/>
        <v>0</v>
      </c>
      <c r="N153" s="5">
        <f t="shared" si="57"/>
        <v>0</v>
      </c>
      <c r="O153" s="5">
        <f t="shared" si="57"/>
        <v>0</v>
      </c>
      <c r="P153" s="5">
        <f t="shared" si="57"/>
        <v>0</v>
      </c>
      <c r="Q153" s="5">
        <f t="shared" si="57"/>
        <v>0</v>
      </c>
      <c r="R153" s="5">
        <f t="shared" si="57"/>
        <v>0</v>
      </c>
      <c r="S153" s="5">
        <f t="shared" si="57"/>
        <v>0</v>
      </c>
      <c r="T153" s="5">
        <f t="shared" si="57"/>
        <v>0</v>
      </c>
      <c r="U153" s="5">
        <f t="shared" si="57"/>
        <v>0</v>
      </c>
      <c r="V153" s="5">
        <f t="shared" si="57"/>
        <v>0</v>
      </c>
      <c r="W153" s="5">
        <f t="shared" si="57"/>
        <v>0</v>
      </c>
    </row>
    <row r="154" spans="2:23" outlineLevel="1" x14ac:dyDescent="0.25">
      <c r="B154" s="4" t="s">
        <v>28</v>
      </c>
      <c r="C154" s="5">
        <f t="shared" si="57"/>
        <v>0</v>
      </c>
      <c r="D154" s="5">
        <f t="shared" si="57"/>
        <v>0</v>
      </c>
      <c r="E154" s="5">
        <f t="shared" si="57"/>
        <v>0</v>
      </c>
      <c r="F154" s="5">
        <f t="shared" si="57"/>
        <v>0</v>
      </c>
      <c r="G154" s="5">
        <f t="shared" si="57"/>
        <v>0</v>
      </c>
      <c r="H154" s="5">
        <f t="shared" si="57"/>
        <v>0</v>
      </c>
      <c r="I154" s="5">
        <f t="shared" si="57"/>
        <v>0</v>
      </c>
      <c r="J154" s="5">
        <f t="shared" si="57"/>
        <v>0</v>
      </c>
      <c r="K154" s="5">
        <f t="shared" si="57"/>
        <v>0</v>
      </c>
      <c r="L154" s="5">
        <f t="shared" si="57"/>
        <v>0</v>
      </c>
      <c r="M154" s="5">
        <f t="shared" si="57"/>
        <v>0</v>
      </c>
      <c r="N154" s="5">
        <f t="shared" si="57"/>
        <v>0</v>
      </c>
      <c r="O154" s="5">
        <f t="shared" si="57"/>
        <v>0</v>
      </c>
      <c r="P154" s="5">
        <f t="shared" si="57"/>
        <v>0</v>
      </c>
      <c r="Q154" s="5">
        <f t="shared" si="57"/>
        <v>0</v>
      </c>
      <c r="R154" s="5">
        <f t="shared" si="57"/>
        <v>0</v>
      </c>
      <c r="S154" s="5">
        <f t="shared" si="57"/>
        <v>0</v>
      </c>
      <c r="T154" s="5">
        <f t="shared" si="57"/>
        <v>0</v>
      </c>
      <c r="U154" s="5">
        <f t="shared" si="57"/>
        <v>0</v>
      </c>
      <c r="V154" s="5">
        <f t="shared" si="57"/>
        <v>0</v>
      </c>
      <c r="W154" s="5">
        <f t="shared" si="57"/>
        <v>0</v>
      </c>
    </row>
    <row r="155" spans="2:23" outlineLevel="1" x14ac:dyDescent="0.25">
      <c r="B155" s="4" t="s">
        <v>22</v>
      </c>
      <c r="C155" s="5">
        <f t="shared" si="57"/>
        <v>0</v>
      </c>
      <c r="D155" s="5">
        <f t="shared" si="57"/>
        <v>0</v>
      </c>
      <c r="E155" s="5">
        <f t="shared" si="57"/>
        <v>0</v>
      </c>
      <c r="F155" s="5">
        <f t="shared" si="57"/>
        <v>0</v>
      </c>
      <c r="G155" s="5">
        <f t="shared" si="57"/>
        <v>0</v>
      </c>
      <c r="H155" s="5">
        <f t="shared" si="57"/>
        <v>0</v>
      </c>
      <c r="I155" s="5">
        <f t="shared" si="57"/>
        <v>0</v>
      </c>
      <c r="J155" s="5">
        <f t="shared" si="57"/>
        <v>0</v>
      </c>
      <c r="K155" s="5">
        <f t="shared" si="57"/>
        <v>0</v>
      </c>
      <c r="L155" s="5">
        <f t="shared" si="57"/>
        <v>0</v>
      </c>
      <c r="M155" s="5">
        <f t="shared" si="57"/>
        <v>0</v>
      </c>
      <c r="N155" s="5">
        <f t="shared" si="57"/>
        <v>0</v>
      </c>
      <c r="O155" s="5">
        <f t="shared" si="57"/>
        <v>0</v>
      </c>
      <c r="P155" s="5">
        <f t="shared" si="57"/>
        <v>0</v>
      </c>
      <c r="Q155" s="5">
        <f t="shared" si="57"/>
        <v>0</v>
      </c>
      <c r="R155" s="5">
        <f t="shared" si="57"/>
        <v>0</v>
      </c>
      <c r="S155" s="5">
        <f t="shared" si="57"/>
        <v>0</v>
      </c>
      <c r="T155" s="5">
        <f t="shared" si="57"/>
        <v>0</v>
      </c>
      <c r="U155" s="5">
        <f t="shared" si="57"/>
        <v>0</v>
      </c>
      <c r="V155" s="5">
        <f t="shared" si="57"/>
        <v>0</v>
      </c>
      <c r="W155" s="5">
        <f t="shared" si="57"/>
        <v>0</v>
      </c>
    </row>
    <row r="156" spans="2:23" outlineLevel="1" x14ac:dyDescent="0.25">
      <c r="B156" s="4" t="s">
        <v>1</v>
      </c>
      <c r="C156" s="5">
        <f t="shared" si="57"/>
        <v>0</v>
      </c>
      <c r="D156" s="5">
        <f t="shared" si="57"/>
        <v>0</v>
      </c>
      <c r="E156" s="5">
        <f t="shared" si="57"/>
        <v>0</v>
      </c>
      <c r="F156" s="5">
        <f t="shared" si="57"/>
        <v>0</v>
      </c>
      <c r="G156" s="5">
        <f t="shared" si="57"/>
        <v>0</v>
      </c>
      <c r="H156" s="5">
        <f t="shared" si="57"/>
        <v>0</v>
      </c>
      <c r="I156" s="5">
        <f t="shared" si="57"/>
        <v>0</v>
      </c>
      <c r="J156" s="5">
        <f t="shared" si="57"/>
        <v>0</v>
      </c>
      <c r="K156" s="5">
        <f t="shared" si="57"/>
        <v>0</v>
      </c>
      <c r="L156" s="5">
        <f t="shared" si="57"/>
        <v>0</v>
      </c>
      <c r="M156" s="5">
        <f t="shared" si="57"/>
        <v>0</v>
      </c>
      <c r="N156" s="5">
        <f t="shared" si="57"/>
        <v>0</v>
      </c>
      <c r="O156" s="5">
        <f t="shared" si="57"/>
        <v>0</v>
      </c>
      <c r="P156" s="5">
        <f t="shared" si="57"/>
        <v>0</v>
      </c>
      <c r="Q156" s="5">
        <f t="shared" si="57"/>
        <v>0</v>
      </c>
      <c r="R156" s="5">
        <f t="shared" si="57"/>
        <v>0</v>
      </c>
      <c r="S156" s="5">
        <f t="shared" si="57"/>
        <v>0</v>
      </c>
      <c r="T156" s="5">
        <f t="shared" si="57"/>
        <v>0</v>
      </c>
      <c r="U156" s="5">
        <f t="shared" si="57"/>
        <v>0</v>
      </c>
      <c r="V156" s="5">
        <f t="shared" si="57"/>
        <v>0</v>
      </c>
      <c r="W156" s="5">
        <f t="shared" si="57"/>
        <v>0</v>
      </c>
    </row>
    <row r="157" spans="2:23" outlineLevel="1" x14ac:dyDescent="0.25">
      <c r="B157" s="16" t="s">
        <v>13</v>
      </c>
      <c r="C157" s="21">
        <f t="shared" ref="C157:W157" si="58">SUM(C147:C156)</f>
        <v>161608.70199999999</v>
      </c>
      <c r="D157" s="21">
        <f t="shared" si="58"/>
        <v>149726.33900000004</v>
      </c>
      <c r="E157" s="21">
        <f t="shared" si="58"/>
        <v>146873.397</v>
      </c>
      <c r="F157" s="21">
        <f t="shared" si="58"/>
        <v>150799.81900000002</v>
      </c>
      <c r="G157" s="21">
        <f t="shared" si="58"/>
        <v>158190.93500000003</v>
      </c>
      <c r="H157" s="21">
        <f t="shared" si="58"/>
        <v>176619.76199999999</v>
      </c>
      <c r="I157" s="21">
        <f t="shared" si="58"/>
        <v>165977.85700000002</v>
      </c>
      <c r="J157" s="21">
        <f t="shared" si="58"/>
        <v>167357.95600000001</v>
      </c>
      <c r="K157" s="21">
        <f t="shared" si="58"/>
        <v>166635.84099999999</v>
      </c>
      <c r="L157" s="21">
        <f t="shared" si="58"/>
        <v>159443.394</v>
      </c>
      <c r="M157" s="21">
        <f t="shared" si="58"/>
        <v>167082.31099999999</v>
      </c>
      <c r="N157" s="21">
        <f t="shared" si="58"/>
        <v>178262.307</v>
      </c>
      <c r="O157" s="21">
        <f t="shared" si="58"/>
        <v>177865.34</v>
      </c>
      <c r="P157" s="21">
        <f t="shared" si="58"/>
        <v>177963.86</v>
      </c>
      <c r="Q157" s="21">
        <f t="shared" si="58"/>
        <v>172507.99</v>
      </c>
      <c r="R157" s="21">
        <f t="shared" si="58"/>
        <v>165407.29099999997</v>
      </c>
      <c r="S157" s="21">
        <f t="shared" si="58"/>
        <v>153628.22400000002</v>
      </c>
      <c r="T157" s="21">
        <f t="shared" si="58"/>
        <v>162324.11800000002</v>
      </c>
      <c r="U157" s="21">
        <f t="shared" si="58"/>
        <v>173307.31900000002</v>
      </c>
      <c r="V157" s="21">
        <f t="shared" si="58"/>
        <v>171902.36300000001</v>
      </c>
      <c r="W157" s="21">
        <f t="shared" si="58"/>
        <v>157364.46400000001</v>
      </c>
    </row>
    <row r="158" spans="2:23" outlineLevel="1" x14ac:dyDescent="0.25">
      <c r="B158" s="29" t="s">
        <v>46</v>
      </c>
      <c r="C158" s="28">
        <f>IFERROR(C157/C139/1000,0)</f>
        <v>1.0585925598907777E-3</v>
      </c>
      <c r="D158" s="28">
        <f t="shared" ref="D158:W158" si="59">IFERROR(D157/D139/1000,0)</f>
        <v>1.0335132647621272E-3</v>
      </c>
      <c r="E158" s="28">
        <f t="shared" si="59"/>
        <v>1.011486353162918E-3</v>
      </c>
      <c r="F158" s="28">
        <f t="shared" si="59"/>
        <v>1.0808400119817617E-3</v>
      </c>
      <c r="G158" s="28">
        <f t="shared" si="59"/>
        <v>1.0197302192044403E-3</v>
      </c>
      <c r="H158" s="28">
        <f t="shared" si="59"/>
        <v>1.0631476773198699E-3</v>
      </c>
      <c r="I158" s="28">
        <f t="shared" si="59"/>
        <v>1.0912060008972267E-3</v>
      </c>
      <c r="J158" s="28">
        <f t="shared" si="59"/>
        <v>1.1224627856836467E-3</v>
      </c>
      <c r="K158" s="28">
        <f t="shared" si="59"/>
        <v>1.1891786433221108E-3</v>
      </c>
      <c r="L158" s="28">
        <f t="shared" si="59"/>
        <v>1.3333452808053123E-3</v>
      </c>
      <c r="M158" s="28">
        <f t="shared" si="59"/>
        <v>1.2084405788621636E-3</v>
      </c>
      <c r="N158" s="28">
        <f t="shared" si="59"/>
        <v>1.2698080777515492E-3</v>
      </c>
      <c r="O158" s="28">
        <f t="shared" si="59"/>
        <v>1.25743472255526E-3</v>
      </c>
      <c r="P158" s="28">
        <f t="shared" si="59"/>
        <v>1.1681190068585782E-3</v>
      </c>
      <c r="Q158" s="28">
        <f t="shared" si="59"/>
        <v>1.0608773477606404E-3</v>
      </c>
      <c r="R158" s="28">
        <f t="shared" si="59"/>
        <v>9.714388157790754E-4</v>
      </c>
      <c r="S158" s="28">
        <f t="shared" si="59"/>
        <v>8.5803374818118803E-4</v>
      </c>
      <c r="T158" s="28">
        <f t="shared" si="59"/>
        <v>9.2893348558497778E-4</v>
      </c>
      <c r="U158" s="28">
        <f t="shared" si="59"/>
        <v>9.8775547011936389E-4</v>
      </c>
      <c r="V158" s="28">
        <f t="shared" si="59"/>
        <v>9.6085951240620145E-4</v>
      </c>
      <c r="W158" s="28">
        <f t="shared" si="59"/>
        <v>9.3671412898415826E-4</v>
      </c>
    </row>
    <row r="159" spans="2:23" outlineLevel="1" x14ac:dyDescent="0.25"/>
    <row r="160" spans="2:23" outlineLevel="1" x14ac:dyDescent="0.25">
      <c r="B160" s="4" t="s">
        <v>23</v>
      </c>
      <c r="C160" s="12">
        <f t="shared" ref="C160:W160" si="60">IFERROR(C147/C157,0)</f>
        <v>0</v>
      </c>
      <c r="D160" s="12">
        <f t="shared" si="60"/>
        <v>0</v>
      </c>
      <c r="E160" s="12">
        <f t="shared" si="60"/>
        <v>0</v>
      </c>
      <c r="F160" s="12">
        <f t="shared" si="60"/>
        <v>0</v>
      </c>
      <c r="G160" s="12">
        <f t="shared" si="60"/>
        <v>0</v>
      </c>
      <c r="H160" s="12">
        <f t="shared" si="60"/>
        <v>0</v>
      </c>
      <c r="I160" s="12">
        <f t="shared" si="60"/>
        <v>0</v>
      </c>
      <c r="J160" s="12">
        <f t="shared" si="60"/>
        <v>0</v>
      </c>
      <c r="K160" s="12">
        <f t="shared" si="60"/>
        <v>0</v>
      </c>
      <c r="L160" s="12">
        <f t="shared" si="60"/>
        <v>0</v>
      </c>
      <c r="M160" s="12">
        <f t="shared" si="60"/>
        <v>0</v>
      </c>
      <c r="N160" s="12">
        <f t="shared" si="60"/>
        <v>0</v>
      </c>
      <c r="O160" s="12">
        <f t="shared" si="60"/>
        <v>0</v>
      </c>
      <c r="P160" s="12">
        <f t="shared" si="60"/>
        <v>0</v>
      </c>
      <c r="Q160" s="12">
        <f t="shared" si="60"/>
        <v>0</v>
      </c>
      <c r="R160" s="12">
        <f t="shared" si="60"/>
        <v>0</v>
      </c>
      <c r="S160" s="12">
        <f t="shared" si="60"/>
        <v>0</v>
      </c>
      <c r="T160" s="12">
        <f t="shared" si="60"/>
        <v>0</v>
      </c>
      <c r="U160" s="12">
        <f t="shared" si="60"/>
        <v>0</v>
      </c>
      <c r="V160" s="12">
        <f t="shared" si="60"/>
        <v>0</v>
      </c>
      <c r="W160" s="12">
        <f t="shared" si="60"/>
        <v>0</v>
      </c>
    </row>
    <row r="161" spans="1:28" outlineLevel="1" x14ac:dyDescent="0.25">
      <c r="B161" s="4" t="s">
        <v>24</v>
      </c>
      <c r="C161" s="12">
        <f t="shared" ref="C161:W161" si="61">IFERROR(C148/C157,0)</f>
        <v>0</v>
      </c>
      <c r="D161" s="12">
        <f t="shared" si="61"/>
        <v>0</v>
      </c>
      <c r="E161" s="12">
        <f t="shared" si="61"/>
        <v>0</v>
      </c>
      <c r="F161" s="12">
        <f t="shared" si="61"/>
        <v>0</v>
      </c>
      <c r="G161" s="12">
        <f t="shared" si="61"/>
        <v>0</v>
      </c>
      <c r="H161" s="12">
        <f t="shared" si="61"/>
        <v>0</v>
      </c>
      <c r="I161" s="12">
        <f t="shared" si="61"/>
        <v>0</v>
      </c>
      <c r="J161" s="12">
        <f t="shared" si="61"/>
        <v>0</v>
      </c>
      <c r="K161" s="12">
        <f t="shared" si="61"/>
        <v>0</v>
      </c>
      <c r="L161" s="12">
        <f t="shared" si="61"/>
        <v>0</v>
      </c>
      <c r="M161" s="12">
        <f t="shared" si="61"/>
        <v>0</v>
      </c>
      <c r="N161" s="12">
        <f t="shared" si="61"/>
        <v>0</v>
      </c>
      <c r="O161" s="12">
        <f t="shared" si="61"/>
        <v>0</v>
      </c>
      <c r="P161" s="12">
        <f t="shared" si="61"/>
        <v>0</v>
      </c>
      <c r="Q161" s="12">
        <f t="shared" si="61"/>
        <v>0</v>
      </c>
      <c r="R161" s="12">
        <f t="shared" si="61"/>
        <v>0</v>
      </c>
      <c r="S161" s="12">
        <f t="shared" si="61"/>
        <v>0</v>
      </c>
      <c r="T161" s="12">
        <f t="shared" si="61"/>
        <v>0</v>
      </c>
      <c r="U161" s="12">
        <f t="shared" si="61"/>
        <v>0</v>
      </c>
      <c r="V161" s="12">
        <f t="shared" si="61"/>
        <v>0</v>
      </c>
      <c r="W161" s="12">
        <f t="shared" si="61"/>
        <v>0</v>
      </c>
    </row>
    <row r="162" spans="1:28" outlineLevel="1" x14ac:dyDescent="0.25">
      <c r="B162" s="4" t="s">
        <v>21</v>
      </c>
      <c r="C162" s="12">
        <f t="shared" ref="C162:W162" si="62">IFERROR(C149/C157,0)</f>
        <v>1</v>
      </c>
      <c r="D162" s="12">
        <f t="shared" si="62"/>
        <v>1</v>
      </c>
      <c r="E162" s="12">
        <f t="shared" si="62"/>
        <v>1</v>
      </c>
      <c r="F162" s="12">
        <f t="shared" si="62"/>
        <v>1</v>
      </c>
      <c r="G162" s="12">
        <f t="shared" si="62"/>
        <v>1</v>
      </c>
      <c r="H162" s="12">
        <f t="shared" si="62"/>
        <v>1</v>
      </c>
      <c r="I162" s="12">
        <f t="shared" si="62"/>
        <v>1</v>
      </c>
      <c r="J162" s="12">
        <f t="shared" si="62"/>
        <v>1</v>
      </c>
      <c r="K162" s="12">
        <f t="shared" si="62"/>
        <v>1</v>
      </c>
      <c r="L162" s="12">
        <f t="shared" si="62"/>
        <v>1</v>
      </c>
      <c r="M162" s="12">
        <f t="shared" si="62"/>
        <v>1</v>
      </c>
      <c r="N162" s="12">
        <f t="shared" si="62"/>
        <v>1</v>
      </c>
      <c r="O162" s="12">
        <f t="shared" si="62"/>
        <v>1</v>
      </c>
      <c r="P162" s="12">
        <f t="shared" si="62"/>
        <v>1</v>
      </c>
      <c r="Q162" s="12">
        <f t="shared" si="62"/>
        <v>1</v>
      </c>
      <c r="R162" s="12">
        <f t="shared" si="62"/>
        <v>1</v>
      </c>
      <c r="S162" s="12">
        <f t="shared" si="62"/>
        <v>1</v>
      </c>
      <c r="T162" s="12">
        <f t="shared" si="62"/>
        <v>1</v>
      </c>
      <c r="U162" s="12">
        <f t="shared" si="62"/>
        <v>1</v>
      </c>
      <c r="V162" s="12">
        <f t="shared" si="62"/>
        <v>1</v>
      </c>
      <c r="W162" s="12">
        <f t="shared" si="62"/>
        <v>1</v>
      </c>
    </row>
    <row r="163" spans="1:28" outlineLevel="1" x14ac:dyDescent="0.25">
      <c r="B163" s="4" t="s">
        <v>26</v>
      </c>
      <c r="C163" s="12">
        <f t="shared" ref="C163:W163" si="63">IFERROR(C150/C157,0)</f>
        <v>0</v>
      </c>
      <c r="D163" s="12">
        <f t="shared" si="63"/>
        <v>0</v>
      </c>
      <c r="E163" s="12">
        <f t="shared" si="63"/>
        <v>0</v>
      </c>
      <c r="F163" s="12">
        <f t="shared" si="63"/>
        <v>0</v>
      </c>
      <c r="G163" s="12">
        <f t="shared" si="63"/>
        <v>0</v>
      </c>
      <c r="H163" s="12">
        <f t="shared" si="63"/>
        <v>0</v>
      </c>
      <c r="I163" s="12">
        <f t="shared" si="63"/>
        <v>0</v>
      </c>
      <c r="J163" s="12">
        <f t="shared" si="63"/>
        <v>0</v>
      </c>
      <c r="K163" s="12">
        <f t="shared" si="63"/>
        <v>0</v>
      </c>
      <c r="L163" s="12">
        <f t="shared" si="63"/>
        <v>0</v>
      </c>
      <c r="M163" s="12">
        <f t="shared" si="63"/>
        <v>0</v>
      </c>
      <c r="N163" s="12">
        <f t="shared" si="63"/>
        <v>0</v>
      </c>
      <c r="O163" s="12">
        <f t="shared" si="63"/>
        <v>0</v>
      </c>
      <c r="P163" s="12">
        <f t="shared" si="63"/>
        <v>0</v>
      </c>
      <c r="Q163" s="12">
        <f t="shared" si="63"/>
        <v>0</v>
      </c>
      <c r="R163" s="12">
        <f t="shared" si="63"/>
        <v>0</v>
      </c>
      <c r="S163" s="12">
        <f t="shared" si="63"/>
        <v>0</v>
      </c>
      <c r="T163" s="12">
        <f t="shared" si="63"/>
        <v>0</v>
      </c>
      <c r="U163" s="12">
        <f t="shared" si="63"/>
        <v>0</v>
      </c>
      <c r="V163" s="12">
        <f t="shared" si="63"/>
        <v>0</v>
      </c>
      <c r="W163" s="12">
        <f t="shared" si="63"/>
        <v>0</v>
      </c>
    </row>
    <row r="164" spans="1:28" outlineLevel="1" x14ac:dyDescent="0.25">
      <c r="B164" s="4" t="s">
        <v>25</v>
      </c>
      <c r="C164" s="12">
        <f t="shared" ref="C164:W164" si="64">IFERROR(C151/C157,0)</f>
        <v>0</v>
      </c>
      <c r="D164" s="12">
        <f t="shared" si="64"/>
        <v>0</v>
      </c>
      <c r="E164" s="12">
        <f t="shared" si="64"/>
        <v>0</v>
      </c>
      <c r="F164" s="12">
        <f t="shared" si="64"/>
        <v>0</v>
      </c>
      <c r="G164" s="12">
        <f t="shared" si="64"/>
        <v>0</v>
      </c>
      <c r="H164" s="12">
        <f t="shared" si="64"/>
        <v>0</v>
      </c>
      <c r="I164" s="12">
        <f t="shared" si="64"/>
        <v>0</v>
      </c>
      <c r="J164" s="12">
        <f t="shared" si="64"/>
        <v>0</v>
      </c>
      <c r="K164" s="12">
        <f t="shared" si="64"/>
        <v>0</v>
      </c>
      <c r="L164" s="12">
        <f t="shared" si="64"/>
        <v>0</v>
      </c>
      <c r="M164" s="12">
        <f t="shared" si="64"/>
        <v>0</v>
      </c>
      <c r="N164" s="12">
        <f t="shared" si="64"/>
        <v>0</v>
      </c>
      <c r="O164" s="12">
        <f t="shared" si="64"/>
        <v>0</v>
      </c>
      <c r="P164" s="12">
        <f t="shared" si="64"/>
        <v>0</v>
      </c>
      <c r="Q164" s="12">
        <f t="shared" si="64"/>
        <v>0</v>
      </c>
      <c r="R164" s="12">
        <f t="shared" si="64"/>
        <v>0</v>
      </c>
      <c r="S164" s="12">
        <f t="shared" si="64"/>
        <v>0</v>
      </c>
      <c r="T164" s="12">
        <f t="shared" si="64"/>
        <v>0</v>
      </c>
      <c r="U164" s="12">
        <f t="shared" si="64"/>
        <v>0</v>
      </c>
      <c r="V164" s="12">
        <f t="shared" si="64"/>
        <v>0</v>
      </c>
      <c r="W164" s="12">
        <f t="shared" si="64"/>
        <v>0</v>
      </c>
    </row>
    <row r="165" spans="1:28" outlineLevel="1" x14ac:dyDescent="0.25">
      <c r="B165" s="4" t="s">
        <v>0</v>
      </c>
      <c r="C165" s="12">
        <f t="shared" ref="C165:W165" si="65">IFERROR(C152/C157,0)</f>
        <v>0</v>
      </c>
      <c r="D165" s="12">
        <f t="shared" si="65"/>
        <v>0</v>
      </c>
      <c r="E165" s="12">
        <f t="shared" si="65"/>
        <v>0</v>
      </c>
      <c r="F165" s="12">
        <f t="shared" si="65"/>
        <v>0</v>
      </c>
      <c r="G165" s="12">
        <f t="shared" si="65"/>
        <v>0</v>
      </c>
      <c r="H165" s="12">
        <f t="shared" si="65"/>
        <v>0</v>
      </c>
      <c r="I165" s="12">
        <f t="shared" si="65"/>
        <v>0</v>
      </c>
      <c r="J165" s="12">
        <f t="shared" si="65"/>
        <v>0</v>
      </c>
      <c r="K165" s="12">
        <f t="shared" si="65"/>
        <v>0</v>
      </c>
      <c r="L165" s="12">
        <f t="shared" si="65"/>
        <v>0</v>
      </c>
      <c r="M165" s="12">
        <f t="shared" si="65"/>
        <v>0</v>
      </c>
      <c r="N165" s="12">
        <f t="shared" si="65"/>
        <v>0</v>
      </c>
      <c r="O165" s="12">
        <f t="shared" si="65"/>
        <v>0</v>
      </c>
      <c r="P165" s="12">
        <f t="shared" si="65"/>
        <v>0</v>
      </c>
      <c r="Q165" s="12">
        <f t="shared" si="65"/>
        <v>0</v>
      </c>
      <c r="R165" s="12">
        <f t="shared" si="65"/>
        <v>0</v>
      </c>
      <c r="S165" s="12">
        <f t="shared" si="65"/>
        <v>0</v>
      </c>
      <c r="T165" s="12">
        <f t="shared" si="65"/>
        <v>0</v>
      </c>
      <c r="U165" s="12">
        <f t="shared" si="65"/>
        <v>0</v>
      </c>
      <c r="V165" s="12">
        <f t="shared" si="65"/>
        <v>0</v>
      </c>
      <c r="W165" s="12">
        <f t="shared" si="65"/>
        <v>0</v>
      </c>
    </row>
    <row r="166" spans="1:28" outlineLevel="1" x14ac:dyDescent="0.25">
      <c r="B166" s="4" t="s">
        <v>27</v>
      </c>
      <c r="C166" s="12">
        <f t="shared" ref="C166:W166" si="66">IFERROR(C153/C157,0)</f>
        <v>0</v>
      </c>
      <c r="D166" s="12">
        <f t="shared" si="66"/>
        <v>0</v>
      </c>
      <c r="E166" s="12">
        <f t="shared" si="66"/>
        <v>0</v>
      </c>
      <c r="F166" s="12">
        <f t="shared" si="66"/>
        <v>0</v>
      </c>
      <c r="G166" s="12">
        <f t="shared" si="66"/>
        <v>0</v>
      </c>
      <c r="H166" s="12">
        <f t="shared" si="66"/>
        <v>0</v>
      </c>
      <c r="I166" s="12">
        <f t="shared" si="66"/>
        <v>0</v>
      </c>
      <c r="J166" s="12">
        <f t="shared" si="66"/>
        <v>0</v>
      </c>
      <c r="K166" s="12">
        <f t="shared" si="66"/>
        <v>0</v>
      </c>
      <c r="L166" s="12">
        <f t="shared" si="66"/>
        <v>0</v>
      </c>
      <c r="M166" s="12">
        <f t="shared" si="66"/>
        <v>0</v>
      </c>
      <c r="N166" s="12">
        <f t="shared" si="66"/>
        <v>0</v>
      </c>
      <c r="O166" s="12">
        <f t="shared" si="66"/>
        <v>0</v>
      </c>
      <c r="P166" s="12">
        <f t="shared" si="66"/>
        <v>0</v>
      </c>
      <c r="Q166" s="12">
        <f t="shared" si="66"/>
        <v>0</v>
      </c>
      <c r="R166" s="12">
        <f t="shared" si="66"/>
        <v>0</v>
      </c>
      <c r="S166" s="12">
        <f t="shared" si="66"/>
        <v>0</v>
      </c>
      <c r="T166" s="12">
        <f t="shared" si="66"/>
        <v>0</v>
      </c>
      <c r="U166" s="12">
        <f t="shared" si="66"/>
        <v>0</v>
      </c>
      <c r="V166" s="12">
        <f t="shared" si="66"/>
        <v>0</v>
      </c>
      <c r="W166" s="12">
        <f t="shared" si="66"/>
        <v>0</v>
      </c>
    </row>
    <row r="167" spans="1:28" outlineLevel="1" x14ac:dyDescent="0.25">
      <c r="B167" s="4" t="s">
        <v>28</v>
      </c>
      <c r="C167" s="12">
        <f t="shared" ref="C167:W167" si="67">IFERROR(C154/C157,0)</f>
        <v>0</v>
      </c>
      <c r="D167" s="12">
        <f t="shared" si="67"/>
        <v>0</v>
      </c>
      <c r="E167" s="12">
        <f t="shared" si="67"/>
        <v>0</v>
      </c>
      <c r="F167" s="12">
        <f t="shared" si="67"/>
        <v>0</v>
      </c>
      <c r="G167" s="12">
        <f t="shared" si="67"/>
        <v>0</v>
      </c>
      <c r="H167" s="12">
        <f t="shared" si="67"/>
        <v>0</v>
      </c>
      <c r="I167" s="12">
        <f t="shared" si="67"/>
        <v>0</v>
      </c>
      <c r="J167" s="12">
        <f t="shared" si="67"/>
        <v>0</v>
      </c>
      <c r="K167" s="12">
        <f t="shared" si="67"/>
        <v>0</v>
      </c>
      <c r="L167" s="12">
        <f t="shared" si="67"/>
        <v>0</v>
      </c>
      <c r="M167" s="12">
        <f t="shared" si="67"/>
        <v>0</v>
      </c>
      <c r="N167" s="12">
        <f t="shared" si="67"/>
        <v>0</v>
      </c>
      <c r="O167" s="12">
        <f t="shared" si="67"/>
        <v>0</v>
      </c>
      <c r="P167" s="12">
        <f t="shared" si="67"/>
        <v>0</v>
      </c>
      <c r="Q167" s="12">
        <f t="shared" si="67"/>
        <v>0</v>
      </c>
      <c r="R167" s="12">
        <f t="shared" si="67"/>
        <v>0</v>
      </c>
      <c r="S167" s="12">
        <f t="shared" si="67"/>
        <v>0</v>
      </c>
      <c r="T167" s="12">
        <f t="shared" si="67"/>
        <v>0</v>
      </c>
      <c r="U167" s="12">
        <f t="shared" si="67"/>
        <v>0</v>
      </c>
      <c r="V167" s="12">
        <f t="shared" si="67"/>
        <v>0</v>
      </c>
      <c r="W167" s="12">
        <f t="shared" si="67"/>
        <v>0</v>
      </c>
    </row>
    <row r="168" spans="1:28" outlineLevel="1" x14ac:dyDescent="0.25">
      <c r="B168" s="4" t="s">
        <v>22</v>
      </c>
      <c r="C168" s="12">
        <f t="shared" ref="C168:W168" si="68">IFERROR(C155/C157,0)</f>
        <v>0</v>
      </c>
      <c r="D168" s="12">
        <f t="shared" si="68"/>
        <v>0</v>
      </c>
      <c r="E168" s="12">
        <f t="shared" si="68"/>
        <v>0</v>
      </c>
      <c r="F168" s="12">
        <f t="shared" si="68"/>
        <v>0</v>
      </c>
      <c r="G168" s="12">
        <f t="shared" si="68"/>
        <v>0</v>
      </c>
      <c r="H168" s="12">
        <f t="shared" si="68"/>
        <v>0</v>
      </c>
      <c r="I168" s="12">
        <f t="shared" si="68"/>
        <v>0</v>
      </c>
      <c r="J168" s="12">
        <f t="shared" si="68"/>
        <v>0</v>
      </c>
      <c r="K168" s="12">
        <f t="shared" si="68"/>
        <v>0</v>
      </c>
      <c r="L168" s="12">
        <f t="shared" si="68"/>
        <v>0</v>
      </c>
      <c r="M168" s="12">
        <f t="shared" si="68"/>
        <v>0</v>
      </c>
      <c r="N168" s="12">
        <f t="shared" si="68"/>
        <v>0</v>
      </c>
      <c r="O168" s="12">
        <f t="shared" si="68"/>
        <v>0</v>
      </c>
      <c r="P168" s="12">
        <f t="shared" si="68"/>
        <v>0</v>
      </c>
      <c r="Q168" s="12">
        <f t="shared" si="68"/>
        <v>0</v>
      </c>
      <c r="R168" s="12">
        <f t="shared" si="68"/>
        <v>0</v>
      </c>
      <c r="S168" s="12">
        <f t="shared" si="68"/>
        <v>0</v>
      </c>
      <c r="T168" s="12">
        <f t="shared" si="68"/>
        <v>0</v>
      </c>
      <c r="U168" s="12">
        <f t="shared" si="68"/>
        <v>0</v>
      </c>
      <c r="V168" s="12">
        <f t="shared" si="68"/>
        <v>0</v>
      </c>
      <c r="W168" s="12">
        <f t="shared" si="68"/>
        <v>0</v>
      </c>
    </row>
    <row r="169" spans="1:28" outlineLevel="1" x14ac:dyDescent="0.25">
      <c r="B169" s="4" t="s">
        <v>1</v>
      </c>
      <c r="C169" s="12">
        <f t="shared" ref="C169:W169" si="69">IFERROR(C156/C157,0)</f>
        <v>0</v>
      </c>
      <c r="D169" s="12">
        <f t="shared" si="69"/>
        <v>0</v>
      </c>
      <c r="E169" s="12">
        <f t="shared" si="69"/>
        <v>0</v>
      </c>
      <c r="F169" s="12">
        <f t="shared" si="69"/>
        <v>0</v>
      </c>
      <c r="G169" s="12">
        <f t="shared" si="69"/>
        <v>0</v>
      </c>
      <c r="H169" s="12">
        <f t="shared" si="69"/>
        <v>0</v>
      </c>
      <c r="I169" s="12">
        <f t="shared" si="69"/>
        <v>0</v>
      </c>
      <c r="J169" s="12">
        <f t="shared" si="69"/>
        <v>0</v>
      </c>
      <c r="K169" s="12">
        <f t="shared" si="69"/>
        <v>0</v>
      </c>
      <c r="L169" s="12">
        <f t="shared" si="69"/>
        <v>0</v>
      </c>
      <c r="M169" s="12">
        <f t="shared" si="69"/>
        <v>0</v>
      </c>
      <c r="N169" s="12">
        <f t="shared" si="69"/>
        <v>0</v>
      </c>
      <c r="O169" s="12">
        <f t="shared" si="69"/>
        <v>0</v>
      </c>
      <c r="P169" s="12">
        <f t="shared" si="69"/>
        <v>0</v>
      </c>
      <c r="Q169" s="12">
        <f t="shared" si="69"/>
        <v>0</v>
      </c>
      <c r="R169" s="12">
        <f t="shared" si="69"/>
        <v>0</v>
      </c>
      <c r="S169" s="12">
        <f t="shared" si="69"/>
        <v>0</v>
      </c>
      <c r="T169" s="12">
        <f t="shared" si="69"/>
        <v>0</v>
      </c>
      <c r="U169" s="12">
        <f t="shared" si="69"/>
        <v>0</v>
      </c>
      <c r="V169" s="12">
        <f t="shared" si="69"/>
        <v>0</v>
      </c>
      <c r="W169" s="12">
        <f t="shared" si="69"/>
        <v>0</v>
      </c>
    </row>
    <row r="172" spans="1:28" s="37" customFormat="1" x14ac:dyDescent="0.25">
      <c r="A172" s="36" t="s">
        <v>4</v>
      </c>
      <c r="Z172" s="38"/>
    </row>
    <row r="173" spans="1:28" outlineLevel="1" x14ac:dyDescent="0.25">
      <c r="B173" s="22" t="s">
        <v>31</v>
      </c>
      <c r="C173" s="5">
        <f>C176*CAN!C177</f>
        <v>71039.600371068314</v>
      </c>
      <c r="D173" s="5">
        <f>D176*CAN!D177</f>
        <v>66738.674107039144</v>
      </c>
      <c r="E173" s="5">
        <f>E176*CAN!E177</f>
        <v>67210.848670614228</v>
      </c>
      <c r="F173" s="5">
        <f>F176*CAN!F177</f>
        <v>71646.946920144503</v>
      </c>
      <c r="G173" s="5">
        <f>G176*CAN!G177</f>
        <v>75847.432296206753</v>
      </c>
      <c r="H173" s="5">
        <f>H176*CAN!H177</f>
        <v>83065.65962610807</v>
      </c>
      <c r="I173" s="5">
        <f>I176*CAN!I177</f>
        <v>76786.744143613352</v>
      </c>
      <c r="J173" s="5">
        <f>J176*CAN!J177</f>
        <v>74504.584760551123</v>
      </c>
      <c r="K173" s="5">
        <f>K176*CAN!K177</f>
        <v>73229.639851867731</v>
      </c>
      <c r="L173" s="5">
        <f>L176*CAN!L177</f>
        <v>67802.292440141478</v>
      </c>
      <c r="M173" s="5">
        <f>M176*CAN!M177</f>
        <v>72731.807452575682</v>
      </c>
      <c r="N173" s="5">
        <f>N176*CAN!N177</f>
        <v>77167.190313200437</v>
      </c>
      <c r="O173" s="5">
        <f>O176*CAN!O177</f>
        <v>80386.145862434016</v>
      </c>
      <c r="P173" s="5">
        <f>P176*CAN!P177</f>
        <v>82454.000179798182</v>
      </c>
      <c r="Q173" s="5">
        <f>Q176*CAN!Q177</f>
        <v>83831.740199078151</v>
      </c>
      <c r="R173" s="5">
        <f>R176*CAN!R177</f>
        <v>87235.578807268597</v>
      </c>
      <c r="S173" s="5">
        <f>S176*CAN!S177</f>
        <v>90974.349098797466</v>
      </c>
      <c r="T173" s="5">
        <f>T176*CAN!T177</f>
        <v>92743.972401428764</v>
      </c>
      <c r="U173" s="5">
        <f>U176*CAN!U177</f>
        <v>85162.195505321055</v>
      </c>
      <c r="V173" s="5">
        <f>V176*CAN!V177</f>
        <v>87620.030561217005</v>
      </c>
      <c r="W173" s="5">
        <f>W176*CAN!W177</f>
        <v>80311.735613973011</v>
      </c>
      <c r="Z173" s="23"/>
      <c r="AB173"/>
    </row>
    <row r="174" spans="1:28" outlineLevel="1" x14ac:dyDescent="0.25">
      <c r="B174" s="8" t="s">
        <v>30</v>
      </c>
      <c r="C174" s="5">
        <f>INDEX('[6]Table 37'!C$26:C$28,MATCH($AB174,'[6]Table 37'!$B$26:$B$28,0))</f>
        <v>98.753</v>
      </c>
      <c r="D174" s="5">
        <f>INDEX('[6]Table 37'!D$26:D$28,MATCH($AB174,'[6]Table 37'!$B$26:$B$28,0))</f>
        <v>101.898</v>
      </c>
      <c r="E174" s="5">
        <f>INDEX('[6]Table 37'!E$26:E$28,MATCH($AB174,'[6]Table 37'!$B$26:$B$28,0))</f>
        <v>104.539</v>
      </c>
      <c r="F174" s="5">
        <f>INDEX('[6]Table 37'!F$26:F$28,MATCH($AB174,'[6]Table 37'!$B$26:$B$28,0))</f>
        <v>106.925</v>
      </c>
      <c r="G174" s="5">
        <f>INDEX('[6]Table 37'!G$26:G$28,MATCH($AB174,'[6]Table 37'!$B$26:$B$28,0))</f>
        <v>106.98399999999999</v>
      </c>
      <c r="H174" s="5">
        <f>INDEX('[6]Table 37'!H$26:H$28,MATCH($AB174,'[6]Table 37'!$B$26:$B$28,0))</f>
        <v>111.54600000000001</v>
      </c>
      <c r="I174" s="5">
        <f>INDEX('[6]Table 37'!I$26:I$28,MATCH($AB174,'[6]Table 37'!$B$26:$B$28,0))</f>
        <v>117.622</v>
      </c>
      <c r="J174" s="5">
        <f>INDEX('[6]Table 37'!J$26:J$28,MATCH($AB174,'[6]Table 37'!$B$26:$B$28,0))</f>
        <v>118.556</v>
      </c>
      <c r="K174" s="5">
        <f>INDEX('[6]Table 37'!K$26:K$28,MATCH($AB174,'[6]Table 37'!$B$26:$B$28,0))</f>
        <v>117.46299999999999</v>
      </c>
      <c r="L174" s="5">
        <f>INDEX('[6]Table 37'!L$26:L$28,MATCH($AB174,'[6]Table 37'!$B$26:$B$28,0))</f>
        <v>112.79600000000001</v>
      </c>
      <c r="M174" s="5">
        <f>INDEX('[6]Table 37'!M$26:M$28,MATCH($AB174,'[6]Table 37'!$B$26:$B$28,0))</f>
        <v>110.595</v>
      </c>
      <c r="N174" s="5">
        <f>INDEX('[6]Table 37'!N$26:N$28,MATCH($AB174,'[6]Table 37'!$B$26:$B$28,0))</f>
        <v>114.242</v>
      </c>
      <c r="O174" s="5">
        <f>INDEX('[6]Table 37'!O$26:O$28,MATCH($AB174,'[6]Table 37'!$B$26:$B$28,0))</f>
        <v>116.125</v>
      </c>
      <c r="P174" s="5">
        <f>INDEX('[6]Table 37'!P$26:P$28,MATCH($AB174,'[6]Table 37'!$B$26:$B$28,0))</f>
        <v>117.84</v>
      </c>
      <c r="Q174" s="5">
        <f>INDEX('[6]Table 37'!Q$26:Q$28,MATCH($AB174,'[6]Table 37'!$B$26:$B$28,0))</f>
        <v>118.941</v>
      </c>
      <c r="R174" s="5">
        <f>INDEX('[6]Table 37'!R$26:R$28,MATCH($AB174,'[6]Table 37'!$B$26:$B$28,0))</f>
        <v>122.462</v>
      </c>
      <c r="S174" s="5">
        <f>INDEX('[6]Table 37'!S$26:S$28,MATCH($AB174,'[6]Table 37'!$B$26:$B$28,0))</f>
        <v>125.59399999999999</v>
      </c>
      <c r="T174" s="5">
        <f>INDEX('[6]Table 37'!T$26:T$28,MATCH($AB174,'[6]Table 37'!$B$26:$B$28,0))</f>
        <v>129.084</v>
      </c>
      <c r="U174" s="5">
        <f>INDEX('[6]Table 37'!U$26:U$28,MATCH($AB174,'[6]Table 37'!$B$26:$B$28,0))</f>
        <v>131.952</v>
      </c>
      <c r="V174" s="5">
        <f>INDEX('[6]Table 37'!V$26:V$28,MATCH($AB174,'[6]Table 37'!$B$26:$B$28,0))</f>
        <v>134.202</v>
      </c>
      <c r="W174" s="5">
        <f>INDEX('[6]Table 37'!W$26:W$28,MATCH($AB174,'[6]Table 37'!$B$26:$B$28,0))</f>
        <v>138.03100000000001</v>
      </c>
      <c r="Z174" s="23" t="s">
        <v>32</v>
      </c>
      <c r="AB174" t="s">
        <v>4</v>
      </c>
    </row>
    <row r="175" spans="1:28" outlineLevel="1" x14ac:dyDescent="0.25">
      <c r="B175" s="8" t="s">
        <v>43</v>
      </c>
      <c r="C175" s="5">
        <f>INDEX('[6]Table 37'!C$38:C$40,MATCH($AB175,'[6]Table 37'!$B$38:$B$40,0))</f>
        <v>99931.110235</v>
      </c>
      <c r="D175" s="5">
        <f>INDEX('[6]Table 37'!D$38:D$40,MATCH($AB175,'[6]Table 37'!$B$38:$B$40,0))</f>
        <v>90983.453110999995</v>
      </c>
      <c r="E175" s="5">
        <f>INDEX('[6]Table 37'!E$38:E$40,MATCH($AB175,'[6]Table 37'!$B$38:$B$40,0))</f>
        <v>89312.354439000002</v>
      </c>
      <c r="F175" s="5">
        <f>INDEX('[6]Table 37'!F$38:F$40,MATCH($AB175,'[6]Table 37'!$B$38:$B$40,0))</f>
        <v>93082.691112999993</v>
      </c>
      <c r="G175" s="5">
        <f>INDEX('[6]Table 37'!G$38:G$40,MATCH($AB175,'[6]Table 37'!$B$38:$B$40,0))</f>
        <v>98485.558575000003</v>
      </c>
      <c r="H175" s="5">
        <f>INDEX('[6]Table 37'!H$38:H$40,MATCH($AB175,'[6]Table 37'!$B$38:$B$40,0))</f>
        <v>107928.42415200001</v>
      </c>
      <c r="I175" s="5">
        <f>INDEX('[6]Table 37'!I$38:I$40,MATCH($AB175,'[6]Table 37'!$B$38:$B$40,0))</f>
        <v>94784.656191999995</v>
      </c>
      <c r="J175" s="5">
        <f>INDEX('[6]Table 37'!J$38:J$40,MATCH($AB175,'[6]Table 37'!$B$38:$B$40,0))</f>
        <v>94339.056370000006</v>
      </c>
      <c r="K175" s="5">
        <f>INDEX('[6]Table 37'!K$38:K$40,MATCH($AB175,'[6]Table 37'!$B$38:$B$40,0))</f>
        <v>93843.118623999995</v>
      </c>
      <c r="L175" s="5">
        <f>INDEX('[6]Table 37'!L$38:L$40,MATCH($AB175,'[6]Table 37'!$B$38:$B$40,0))</f>
        <v>101415.109088</v>
      </c>
      <c r="M175" s="5">
        <f>INDEX('[6]Table 37'!M$38:M$40,MATCH($AB175,'[6]Table 37'!$B$38:$B$40,0))</f>
        <v>107797.881327</v>
      </c>
      <c r="N175" s="5">
        <f>INDEX('[6]Table 37'!N$38:N$40,MATCH($AB175,'[6]Table 37'!$B$38:$B$40,0))</f>
        <v>112697.896136</v>
      </c>
      <c r="O175" s="5">
        <f>INDEX('[6]Table 37'!O$38:O$40,MATCH($AB175,'[6]Table 37'!$B$38:$B$40,0))</f>
        <v>112477.16046699999</v>
      </c>
      <c r="P175" s="5">
        <f>INDEX('[6]Table 37'!P$38:P$40,MATCH($AB175,'[6]Table 37'!$B$38:$B$40,0))</f>
        <v>111456.408367</v>
      </c>
      <c r="Q175" s="5">
        <f>INDEX('[6]Table 37'!Q$38:Q$40,MATCH($AB175,'[6]Table 37'!$B$38:$B$40,0))</f>
        <v>107053.487995</v>
      </c>
      <c r="R175" s="5">
        <f>INDEX('[6]Table 37'!R$38:R$40,MATCH($AB175,'[6]Table 37'!$B$38:$B$40,0))</f>
        <v>100204.546227</v>
      </c>
      <c r="S175" s="5">
        <f>INDEX('[6]Table 37'!S$38:S$40,MATCH($AB175,'[6]Table 37'!$B$38:$B$40,0))</f>
        <v>90809.323504999993</v>
      </c>
      <c r="T175" s="5">
        <f>INDEX('[6]Table 37'!T$38:T$40,MATCH($AB175,'[6]Table 37'!$B$38:$B$40,0))</f>
        <v>95173.474423000007</v>
      </c>
      <c r="U175" s="5">
        <f>INDEX('[6]Table 37'!U$38:U$40,MATCH($AB175,'[6]Table 37'!$B$38:$B$40,0))</f>
        <v>100627.780061</v>
      </c>
      <c r="V175" s="5">
        <f>INDEX('[6]Table 37'!V$38:V$40,MATCH($AB175,'[6]Table 37'!$B$38:$B$40,0))</f>
        <v>99075.785432000004</v>
      </c>
      <c r="W175" s="5">
        <f>INDEX('[6]Table 37'!W$38:W$40,MATCH($AB175,'[6]Table 37'!$B$38:$B$40,0))</f>
        <v>88530.660281999997</v>
      </c>
      <c r="Z175" s="23" t="s">
        <v>32</v>
      </c>
      <c r="AB175" t="s">
        <v>4</v>
      </c>
    </row>
    <row r="176" spans="1:28" outlineLevel="1" x14ac:dyDescent="0.25">
      <c r="B176" s="8" t="s">
        <v>44</v>
      </c>
      <c r="C176" s="5">
        <f t="shared" ref="C176:W176" si="70">C174*C175/1000</f>
        <v>9868.4969290369536</v>
      </c>
      <c r="D176" s="5">
        <f t="shared" si="70"/>
        <v>9271.0319051046754</v>
      </c>
      <c r="E176" s="5">
        <f t="shared" si="70"/>
        <v>9336.6242206986208</v>
      </c>
      <c r="F176" s="5">
        <f t="shared" si="70"/>
        <v>9952.8667472575235</v>
      </c>
      <c r="G176" s="5">
        <f t="shared" si="70"/>
        <v>10536.378998587799</v>
      </c>
      <c r="H176" s="5">
        <f t="shared" si="70"/>
        <v>12038.984000458993</v>
      </c>
      <c r="I176" s="5">
        <f t="shared" si="70"/>
        <v>11148.760830615423</v>
      </c>
      <c r="J176" s="5">
        <f t="shared" si="70"/>
        <v>11184.46116700172</v>
      </c>
      <c r="K176" s="5">
        <f t="shared" si="70"/>
        <v>11023.094242930911</v>
      </c>
      <c r="L176" s="5">
        <f t="shared" si="70"/>
        <v>11439.218644690049</v>
      </c>
      <c r="M176" s="5">
        <f t="shared" si="70"/>
        <v>11921.906685359563</v>
      </c>
      <c r="N176" s="5">
        <f t="shared" si="70"/>
        <v>12874.833050368912</v>
      </c>
      <c r="O176" s="5">
        <f t="shared" si="70"/>
        <v>13061.410259230373</v>
      </c>
      <c r="P176" s="5">
        <f t="shared" si="70"/>
        <v>13134.02316196728</v>
      </c>
      <c r="Q176" s="5">
        <f t="shared" si="70"/>
        <v>12733.048915613295</v>
      </c>
      <c r="R176" s="5">
        <f t="shared" si="70"/>
        <v>12271.249140050875</v>
      </c>
      <c r="S176" s="5">
        <f t="shared" si="70"/>
        <v>11405.106176286969</v>
      </c>
      <c r="T176" s="5">
        <f t="shared" si="70"/>
        <v>12285.372772418532</v>
      </c>
      <c r="U176" s="5">
        <f t="shared" si="70"/>
        <v>13278.036834609071</v>
      </c>
      <c r="V176" s="5">
        <f t="shared" si="70"/>
        <v>13296.168556545264</v>
      </c>
      <c r="W176" s="5">
        <f t="shared" si="70"/>
        <v>12219.975569384742</v>
      </c>
    </row>
    <row r="177" spans="2:26" outlineLevel="1" x14ac:dyDescent="0.25">
      <c r="B177" s="8" t="s">
        <v>45</v>
      </c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2:26" outlineLevel="1" x14ac:dyDescent="0.25">
      <c r="B178" s="8" t="s">
        <v>47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2:26" outlineLevel="1" x14ac:dyDescent="0.25"/>
    <row r="180" spans="2:26" outlineLevel="1" x14ac:dyDescent="0.25">
      <c r="B180" s="9" t="s">
        <v>19</v>
      </c>
      <c r="C180" s="14"/>
    </row>
    <row r="181" spans="2:26" outlineLevel="1" x14ac:dyDescent="0.25">
      <c r="B181" s="4" t="s">
        <v>23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Z181" s="23"/>
    </row>
    <row r="182" spans="2:26" outlineLevel="1" x14ac:dyDescent="0.25">
      <c r="B182" s="4" t="s">
        <v>24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Z182" s="23"/>
    </row>
    <row r="183" spans="2:26" outlineLevel="1" x14ac:dyDescent="0.25">
      <c r="B183" s="4" t="s">
        <v>21</v>
      </c>
      <c r="C183" s="5">
        <f>'[6]Table 36'!C$48*1000</f>
        <v>140980.35999999999</v>
      </c>
      <c r="D183" s="5">
        <f>'[6]Table 36'!D$48*1000</f>
        <v>130208.02800000002</v>
      </c>
      <c r="E183" s="5">
        <f>'[6]Table 36'!E$48*1000</f>
        <v>128840.65300000001</v>
      </c>
      <c r="F183" s="5">
        <f>'[6]Table 36'!F$48*1000</f>
        <v>134942.95800000001</v>
      </c>
      <c r="G183" s="5">
        <f>'[6]Table 36'!G$48*1000</f>
        <v>140271.65600000002</v>
      </c>
      <c r="H183" s="5">
        <f>'[6]Table 36'!H$48*1000</f>
        <v>157371.07199999999</v>
      </c>
      <c r="I183" s="5">
        <f>'[6]Table 36'!I$48*1000</f>
        <v>147698.44900000002</v>
      </c>
      <c r="J183" s="5">
        <f>'[6]Table 36'!J$48*1000</f>
        <v>148299.916</v>
      </c>
      <c r="K183" s="5">
        <f>'[6]Table 36'!K$48*1000</f>
        <v>147637.92199999999</v>
      </c>
      <c r="L183" s="5">
        <f>'[6]Table 36'!L$48*1000</f>
        <v>145237.46799999999</v>
      </c>
      <c r="M183" s="5">
        <f>'[6]Table 36'!M$48*1000</f>
        <v>151502.87399999998</v>
      </c>
      <c r="N183" s="5">
        <f>'[6]Table 36'!N$48*1000</f>
        <v>161837.42300000001</v>
      </c>
      <c r="O183" s="5">
        <f>'[6]Table 36'!O$48*1000</f>
        <v>162381.80299999999</v>
      </c>
      <c r="P183" s="5">
        <f>'[6]Table 36'!P$48*1000</f>
        <v>161523.924</v>
      </c>
      <c r="Q183" s="5">
        <f>'[6]Table 36'!Q$48*1000</f>
        <v>154837.057</v>
      </c>
      <c r="R183" s="5">
        <f>'[6]Table 36'!R$48*1000</f>
        <v>147529.49599999998</v>
      </c>
      <c r="S183" s="5">
        <f>'[6]Table 36'!S$48*1000</f>
        <v>135543.86900000001</v>
      </c>
      <c r="T183" s="5">
        <f>'[6]Table 36'!T$48*1000</f>
        <v>144311.48300000001</v>
      </c>
      <c r="U183" s="5">
        <f>'[6]Table 36'!U$48*1000</f>
        <v>154141.14300000001</v>
      </c>
      <c r="V183" s="5">
        <f>'[6]Table 36'!V$48*1000</f>
        <v>152518.35500000001</v>
      </c>
      <c r="W183" s="5">
        <f>'[6]Table 36'!W$48*1000</f>
        <v>138488.61600000001</v>
      </c>
      <c r="Z183" s="23" t="s">
        <v>32</v>
      </c>
    </row>
    <row r="184" spans="2:26" outlineLevel="1" x14ac:dyDescent="0.25">
      <c r="B184" s="4" t="s">
        <v>26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Z184" s="23"/>
    </row>
    <row r="185" spans="2:26" outlineLevel="1" x14ac:dyDescent="0.25">
      <c r="B185" s="4" t="s">
        <v>25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Z185" s="23"/>
    </row>
    <row r="186" spans="2:26" outlineLevel="1" x14ac:dyDescent="0.25">
      <c r="B186" s="4" t="s">
        <v>0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Z186" s="23"/>
    </row>
    <row r="187" spans="2:26" outlineLevel="1" x14ac:dyDescent="0.25">
      <c r="B187" s="4" t="s">
        <v>27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Z187" s="23"/>
    </row>
    <row r="188" spans="2:26" outlineLevel="1" x14ac:dyDescent="0.25">
      <c r="B188" s="4" t="s">
        <v>28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Z188" s="23"/>
    </row>
    <row r="189" spans="2:26" outlineLevel="1" x14ac:dyDescent="0.25">
      <c r="B189" s="4" t="s">
        <v>22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Z189" s="23"/>
    </row>
    <row r="190" spans="2:26" outlineLevel="1" x14ac:dyDescent="0.25">
      <c r="B190" s="4" t="s">
        <v>1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Z190" s="23"/>
    </row>
    <row r="191" spans="2:26" outlineLevel="1" x14ac:dyDescent="0.25">
      <c r="B191" s="16" t="s">
        <v>13</v>
      </c>
      <c r="C191" s="21">
        <f t="shared" ref="C191:W191" si="71">SUM(C181:C190)</f>
        <v>140980.35999999999</v>
      </c>
      <c r="D191" s="21">
        <f t="shared" si="71"/>
        <v>130208.02800000002</v>
      </c>
      <c r="E191" s="21">
        <f t="shared" si="71"/>
        <v>128840.65300000001</v>
      </c>
      <c r="F191" s="21">
        <f t="shared" si="71"/>
        <v>134942.95800000001</v>
      </c>
      <c r="G191" s="21">
        <f t="shared" si="71"/>
        <v>140271.65600000002</v>
      </c>
      <c r="H191" s="21">
        <f t="shared" si="71"/>
        <v>157371.07199999999</v>
      </c>
      <c r="I191" s="21">
        <f t="shared" si="71"/>
        <v>147698.44900000002</v>
      </c>
      <c r="J191" s="21">
        <f t="shared" si="71"/>
        <v>148299.916</v>
      </c>
      <c r="K191" s="21">
        <f t="shared" si="71"/>
        <v>147637.92199999999</v>
      </c>
      <c r="L191" s="21">
        <f t="shared" si="71"/>
        <v>145237.46799999999</v>
      </c>
      <c r="M191" s="21">
        <f t="shared" si="71"/>
        <v>151502.87399999998</v>
      </c>
      <c r="N191" s="21">
        <f t="shared" si="71"/>
        <v>161837.42300000001</v>
      </c>
      <c r="O191" s="21">
        <f t="shared" si="71"/>
        <v>162381.80299999999</v>
      </c>
      <c r="P191" s="21">
        <f t="shared" si="71"/>
        <v>161523.924</v>
      </c>
      <c r="Q191" s="21">
        <f t="shared" si="71"/>
        <v>154837.057</v>
      </c>
      <c r="R191" s="21">
        <f t="shared" si="71"/>
        <v>147529.49599999998</v>
      </c>
      <c r="S191" s="21">
        <f t="shared" si="71"/>
        <v>135543.86900000001</v>
      </c>
      <c r="T191" s="21">
        <f t="shared" si="71"/>
        <v>144311.48300000001</v>
      </c>
      <c r="U191" s="21">
        <f t="shared" si="71"/>
        <v>154141.14300000001</v>
      </c>
      <c r="V191" s="21">
        <f t="shared" si="71"/>
        <v>152518.35500000001</v>
      </c>
      <c r="W191" s="21">
        <f t="shared" si="71"/>
        <v>138488.61600000001</v>
      </c>
    </row>
    <row r="192" spans="2:26" outlineLevel="1" x14ac:dyDescent="0.25">
      <c r="B192" s="29" t="s">
        <v>46</v>
      </c>
      <c r="C192" s="28">
        <f>IFERROR(C191/C173/1000,0)</f>
        <v>1.9845319971340358E-3</v>
      </c>
      <c r="D192" s="28">
        <f t="shared" ref="D192:W192" si="72">IFERROR(D191/D173/1000,0)</f>
        <v>1.9510131080992896E-3</v>
      </c>
      <c r="E192" s="28">
        <f t="shared" si="72"/>
        <v>1.916962150432292E-3</v>
      </c>
      <c r="F192" s="28">
        <f t="shared" si="72"/>
        <v>1.8834432421859276E-3</v>
      </c>
      <c r="G192" s="28">
        <f t="shared" si="72"/>
        <v>1.8493922833431927E-3</v>
      </c>
      <c r="H192" s="28">
        <f t="shared" si="72"/>
        <v>1.8945382810219356E-3</v>
      </c>
      <c r="I192" s="28">
        <f t="shared" si="72"/>
        <v>1.9234888866203434E-3</v>
      </c>
      <c r="J192" s="28">
        <f t="shared" si="72"/>
        <v>1.9904804043485149E-3</v>
      </c>
      <c r="K192" s="28">
        <f t="shared" si="72"/>
        <v>2.0160951535286632E-3</v>
      </c>
      <c r="L192" s="28">
        <f t="shared" si="72"/>
        <v>2.1420731183716441E-3</v>
      </c>
      <c r="M192" s="28">
        <f t="shared" si="72"/>
        <v>2.0830346351393301E-3</v>
      </c>
      <c r="N192" s="28">
        <f t="shared" si="72"/>
        <v>2.0972309908284382E-3</v>
      </c>
      <c r="O192" s="28">
        <f t="shared" si="72"/>
        <v>2.0200222470907652E-3</v>
      </c>
      <c r="P192" s="28">
        <f t="shared" si="72"/>
        <v>1.9589580086809967E-3</v>
      </c>
      <c r="Q192" s="28">
        <f t="shared" si="72"/>
        <v>1.8469980061525985E-3</v>
      </c>
      <c r="R192" s="28">
        <f t="shared" si="72"/>
        <v>1.6911620008384426E-3</v>
      </c>
      <c r="S192" s="28">
        <f t="shared" si="72"/>
        <v>1.489913039694303E-3</v>
      </c>
      <c r="T192" s="28">
        <f t="shared" si="72"/>
        <v>1.5560200761659075E-3</v>
      </c>
      <c r="U192" s="28">
        <f t="shared" si="72"/>
        <v>1.8099714560596205E-3</v>
      </c>
      <c r="V192" s="28">
        <f t="shared" si="72"/>
        <v>1.7406790892801715E-3</v>
      </c>
      <c r="W192" s="28">
        <f t="shared" si="72"/>
        <v>1.724388284492573E-3</v>
      </c>
    </row>
    <row r="193" spans="1:26" outlineLevel="1" x14ac:dyDescent="0.25"/>
    <row r="194" spans="1:26" outlineLevel="1" x14ac:dyDescent="0.25">
      <c r="B194" s="4" t="s">
        <v>23</v>
      </c>
      <c r="C194" s="12">
        <f t="shared" ref="C194:W194" si="73">IFERROR(C181/C191,0)</f>
        <v>0</v>
      </c>
      <c r="D194" s="12">
        <f t="shared" si="73"/>
        <v>0</v>
      </c>
      <c r="E194" s="12">
        <f t="shared" si="73"/>
        <v>0</v>
      </c>
      <c r="F194" s="12">
        <f t="shared" si="73"/>
        <v>0</v>
      </c>
      <c r="G194" s="12">
        <f t="shared" si="73"/>
        <v>0</v>
      </c>
      <c r="H194" s="12">
        <f t="shared" si="73"/>
        <v>0</v>
      </c>
      <c r="I194" s="12">
        <f t="shared" si="73"/>
        <v>0</v>
      </c>
      <c r="J194" s="12">
        <f t="shared" si="73"/>
        <v>0</v>
      </c>
      <c r="K194" s="12">
        <f t="shared" si="73"/>
        <v>0</v>
      </c>
      <c r="L194" s="12">
        <f t="shared" si="73"/>
        <v>0</v>
      </c>
      <c r="M194" s="12">
        <f t="shared" si="73"/>
        <v>0</v>
      </c>
      <c r="N194" s="12">
        <f t="shared" si="73"/>
        <v>0</v>
      </c>
      <c r="O194" s="12">
        <f t="shared" si="73"/>
        <v>0</v>
      </c>
      <c r="P194" s="12">
        <f t="shared" si="73"/>
        <v>0</v>
      </c>
      <c r="Q194" s="12">
        <f t="shared" si="73"/>
        <v>0</v>
      </c>
      <c r="R194" s="12">
        <f t="shared" si="73"/>
        <v>0</v>
      </c>
      <c r="S194" s="12">
        <f t="shared" si="73"/>
        <v>0</v>
      </c>
      <c r="T194" s="12">
        <f t="shared" si="73"/>
        <v>0</v>
      </c>
      <c r="U194" s="12">
        <f t="shared" si="73"/>
        <v>0</v>
      </c>
      <c r="V194" s="12">
        <f t="shared" si="73"/>
        <v>0</v>
      </c>
      <c r="W194" s="12">
        <f t="shared" si="73"/>
        <v>0</v>
      </c>
    </row>
    <row r="195" spans="1:26" outlineLevel="1" x14ac:dyDescent="0.25">
      <c r="B195" s="4" t="s">
        <v>24</v>
      </c>
      <c r="C195" s="12">
        <f t="shared" ref="C195:W195" si="74">IFERROR(C182/C191,0)</f>
        <v>0</v>
      </c>
      <c r="D195" s="12">
        <f t="shared" si="74"/>
        <v>0</v>
      </c>
      <c r="E195" s="12">
        <f t="shared" si="74"/>
        <v>0</v>
      </c>
      <c r="F195" s="12">
        <f t="shared" si="74"/>
        <v>0</v>
      </c>
      <c r="G195" s="12">
        <f t="shared" si="74"/>
        <v>0</v>
      </c>
      <c r="H195" s="12">
        <f t="shared" si="74"/>
        <v>0</v>
      </c>
      <c r="I195" s="12">
        <f t="shared" si="74"/>
        <v>0</v>
      </c>
      <c r="J195" s="12">
        <f t="shared" si="74"/>
        <v>0</v>
      </c>
      <c r="K195" s="12">
        <f t="shared" si="74"/>
        <v>0</v>
      </c>
      <c r="L195" s="12">
        <f t="shared" si="74"/>
        <v>0</v>
      </c>
      <c r="M195" s="12">
        <f t="shared" si="74"/>
        <v>0</v>
      </c>
      <c r="N195" s="12">
        <f t="shared" si="74"/>
        <v>0</v>
      </c>
      <c r="O195" s="12">
        <f t="shared" si="74"/>
        <v>0</v>
      </c>
      <c r="P195" s="12">
        <f t="shared" si="74"/>
        <v>0</v>
      </c>
      <c r="Q195" s="12">
        <f t="shared" si="74"/>
        <v>0</v>
      </c>
      <c r="R195" s="12">
        <f t="shared" si="74"/>
        <v>0</v>
      </c>
      <c r="S195" s="12">
        <f t="shared" si="74"/>
        <v>0</v>
      </c>
      <c r="T195" s="12">
        <f t="shared" si="74"/>
        <v>0</v>
      </c>
      <c r="U195" s="12">
        <f t="shared" si="74"/>
        <v>0</v>
      </c>
      <c r="V195" s="12">
        <f t="shared" si="74"/>
        <v>0</v>
      </c>
      <c r="W195" s="12">
        <f t="shared" si="74"/>
        <v>0</v>
      </c>
    </row>
    <row r="196" spans="1:26" outlineLevel="1" x14ac:dyDescent="0.25">
      <c r="B196" s="4" t="s">
        <v>21</v>
      </c>
      <c r="C196" s="12">
        <f t="shared" ref="C196:W196" si="75">IFERROR(C183/C191,0)</f>
        <v>1</v>
      </c>
      <c r="D196" s="12">
        <f t="shared" si="75"/>
        <v>1</v>
      </c>
      <c r="E196" s="12">
        <f t="shared" si="75"/>
        <v>1</v>
      </c>
      <c r="F196" s="12">
        <f t="shared" si="75"/>
        <v>1</v>
      </c>
      <c r="G196" s="12">
        <f t="shared" si="75"/>
        <v>1</v>
      </c>
      <c r="H196" s="12">
        <f t="shared" si="75"/>
        <v>1</v>
      </c>
      <c r="I196" s="12">
        <f t="shared" si="75"/>
        <v>1</v>
      </c>
      <c r="J196" s="12">
        <f t="shared" si="75"/>
        <v>1</v>
      </c>
      <c r="K196" s="12">
        <f t="shared" si="75"/>
        <v>1</v>
      </c>
      <c r="L196" s="12">
        <f t="shared" si="75"/>
        <v>1</v>
      </c>
      <c r="M196" s="12">
        <f t="shared" si="75"/>
        <v>1</v>
      </c>
      <c r="N196" s="12">
        <f t="shared" si="75"/>
        <v>1</v>
      </c>
      <c r="O196" s="12">
        <f t="shared" si="75"/>
        <v>1</v>
      </c>
      <c r="P196" s="12">
        <f t="shared" si="75"/>
        <v>1</v>
      </c>
      <c r="Q196" s="12">
        <f t="shared" si="75"/>
        <v>1</v>
      </c>
      <c r="R196" s="12">
        <f t="shared" si="75"/>
        <v>1</v>
      </c>
      <c r="S196" s="12">
        <f t="shared" si="75"/>
        <v>1</v>
      </c>
      <c r="T196" s="12">
        <f t="shared" si="75"/>
        <v>1</v>
      </c>
      <c r="U196" s="12">
        <f t="shared" si="75"/>
        <v>1</v>
      </c>
      <c r="V196" s="12">
        <f t="shared" si="75"/>
        <v>1</v>
      </c>
      <c r="W196" s="12">
        <f t="shared" si="75"/>
        <v>1</v>
      </c>
    </row>
    <row r="197" spans="1:26" outlineLevel="1" x14ac:dyDescent="0.25">
      <c r="B197" s="4" t="s">
        <v>26</v>
      </c>
      <c r="C197" s="12">
        <f t="shared" ref="C197:W197" si="76">IFERROR(C184/C191,0)</f>
        <v>0</v>
      </c>
      <c r="D197" s="12">
        <f t="shared" si="76"/>
        <v>0</v>
      </c>
      <c r="E197" s="12">
        <f t="shared" si="76"/>
        <v>0</v>
      </c>
      <c r="F197" s="12">
        <f t="shared" si="76"/>
        <v>0</v>
      </c>
      <c r="G197" s="12">
        <f t="shared" si="76"/>
        <v>0</v>
      </c>
      <c r="H197" s="12">
        <f t="shared" si="76"/>
        <v>0</v>
      </c>
      <c r="I197" s="12">
        <f t="shared" si="76"/>
        <v>0</v>
      </c>
      <c r="J197" s="12">
        <f t="shared" si="76"/>
        <v>0</v>
      </c>
      <c r="K197" s="12">
        <f t="shared" si="76"/>
        <v>0</v>
      </c>
      <c r="L197" s="12">
        <f t="shared" si="76"/>
        <v>0</v>
      </c>
      <c r="M197" s="12">
        <f t="shared" si="76"/>
        <v>0</v>
      </c>
      <c r="N197" s="12">
        <f t="shared" si="76"/>
        <v>0</v>
      </c>
      <c r="O197" s="12">
        <f t="shared" si="76"/>
        <v>0</v>
      </c>
      <c r="P197" s="12">
        <f t="shared" si="76"/>
        <v>0</v>
      </c>
      <c r="Q197" s="12">
        <f t="shared" si="76"/>
        <v>0</v>
      </c>
      <c r="R197" s="12">
        <f t="shared" si="76"/>
        <v>0</v>
      </c>
      <c r="S197" s="12">
        <f t="shared" si="76"/>
        <v>0</v>
      </c>
      <c r="T197" s="12">
        <f t="shared" si="76"/>
        <v>0</v>
      </c>
      <c r="U197" s="12">
        <f t="shared" si="76"/>
        <v>0</v>
      </c>
      <c r="V197" s="12">
        <f t="shared" si="76"/>
        <v>0</v>
      </c>
      <c r="W197" s="12">
        <f t="shared" si="76"/>
        <v>0</v>
      </c>
    </row>
    <row r="198" spans="1:26" outlineLevel="1" x14ac:dyDescent="0.25">
      <c r="B198" s="4" t="s">
        <v>25</v>
      </c>
      <c r="C198" s="12">
        <f t="shared" ref="C198:W198" si="77">IFERROR(C185/C191,0)</f>
        <v>0</v>
      </c>
      <c r="D198" s="12">
        <f t="shared" si="77"/>
        <v>0</v>
      </c>
      <c r="E198" s="12">
        <f t="shared" si="77"/>
        <v>0</v>
      </c>
      <c r="F198" s="12">
        <f t="shared" si="77"/>
        <v>0</v>
      </c>
      <c r="G198" s="12">
        <f t="shared" si="77"/>
        <v>0</v>
      </c>
      <c r="H198" s="12">
        <f t="shared" si="77"/>
        <v>0</v>
      </c>
      <c r="I198" s="12">
        <f t="shared" si="77"/>
        <v>0</v>
      </c>
      <c r="J198" s="12">
        <f t="shared" si="77"/>
        <v>0</v>
      </c>
      <c r="K198" s="12">
        <f t="shared" si="77"/>
        <v>0</v>
      </c>
      <c r="L198" s="12">
        <f t="shared" si="77"/>
        <v>0</v>
      </c>
      <c r="M198" s="12">
        <f t="shared" si="77"/>
        <v>0</v>
      </c>
      <c r="N198" s="12">
        <f t="shared" si="77"/>
        <v>0</v>
      </c>
      <c r="O198" s="12">
        <f t="shared" si="77"/>
        <v>0</v>
      </c>
      <c r="P198" s="12">
        <f t="shared" si="77"/>
        <v>0</v>
      </c>
      <c r="Q198" s="12">
        <f t="shared" si="77"/>
        <v>0</v>
      </c>
      <c r="R198" s="12">
        <f t="shared" si="77"/>
        <v>0</v>
      </c>
      <c r="S198" s="12">
        <f t="shared" si="77"/>
        <v>0</v>
      </c>
      <c r="T198" s="12">
        <f t="shared" si="77"/>
        <v>0</v>
      </c>
      <c r="U198" s="12">
        <f t="shared" si="77"/>
        <v>0</v>
      </c>
      <c r="V198" s="12">
        <f t="shared" si="77"/>
        <v>0</v>
      </c>
      <c r="W198" s="12">
        <f t="shared" si="77"/>
        <v>0</v>
      </c>
    </row>
    <row r="199" spans="1:26" outlineLevel="1" x14ac:dyDescent="0.25">
      <c r="B199" s="4" t="s">
        <v>0</v>
      </c>
      <c r="C199" s="12">
        <f t="shared" ref="C199:W199" si="78">IFERROR(C186/C191,0)</f>
        <v>0</v>
      </c>
      <c r="D199" s="12">
        <f t="shared" si="78"/>
        <v>0</v>
      </c>
      <c r="E199" s="12">
        <f t="shared" si="78"/>
        <v>0</v>
      </c>
      <c r="F199" s="12">
        <f t="shared" si="78"/>
        <v>0</v>
      </c>
      <c r="G199" s="12">
        <f t="shared" si="78"/>
        <v>0</v>
      </c>
      <c r="H199" s="12">
        <f t="shared" si="78"/>
        <v>0</v>
      </c>
      <c r="I199" s="12">
        <f t="shared" si="78"/>
        <v>0</v>
      </c>
      <c r="J199" s="12">
        <f t="shared" si="78"/>
        <v>0</v>
      </c>
      <c r="K199" s="12">
        <f t="shared" si="78"/>
        <v>0</v>
      </c>
      <c r="L199" s="12">
        <f t="shared" si="78"/>
        <v>0</v>
      </c>
      <c r="M199" s="12">
        <f t="shared" si="78"/>
        <v>0</v>
      </c>
      <c r="N199" s="12">
        <f t="shared" si="78"/>
        <v>0</v>
      </c>
      <c r="O199" s="12">
        <f t="shared" si="78"/>
        <v>0</v>
      </c>
      <c r="P199" s="12">
        <f t="shared" si="78"/>
        <v>0</v>
      </c>
      <c r="Q199" s="12">
        <f t="shared" si="78"/>
        <v>0</v>
      </c>
      <c r="R199" s="12">
        <f t="shared" si="78"/>
        <v>0</v>
      </c>
      <c r="S199" s="12">
        <f t="shared" si="78"/>
        <v>0</v>
      </c>
      <c r="T199" s="12">
        <f t="shared" si="78"/>
        <v>0</v>
      </c>
      <c r="U199" s="12">
        <f t="shared" si="78"/>
        <v>0</v>
      </c>
      <c r="V199" s="12">
        <f t="shared" si="78"/>
        <v>0</v>
      </c>
      <c r="W199" s="12">
        <f t="shared" si="78"/>
        <v>0</v>
      </c>
    </row>
    <row r="200" spans="1:26" outlineLevel="1" x14ac:dyDescent="0.25">
      <c r="B200" s="4" t="s">
        <v>27</v>
      </c>
      <c r="C200" s="12">
        <f t="shared" ref="C200:W200" si="79">IFERROR(C187/C191,0)</f>
        <v>0</v>
      </c>
      <c r="D200" s="12">
        <f t="shared" si="79"/>
        <v>0</v>
      </c>
      <c r="E200" s="12">
        <f t="shared" si="79"/>
        <v>0</v>
      </c>
      <c r="F200" s="12">
        <f t="shared" si="79"/>
        <v>0</v>
      </c>
      <c r="G200" s="12">
        <f t="shared" si="79"/>
        <v>0</v>
      </c>
      <c r="H200" s="12">
        <f t="shared" si="79"/>
        <v>0</v>
      </c>
      <c r="I200" s="12">
        <f t="shared" si="79"/>
        <v>0</v>
      </c>
      <c r="J200" s="12">
        <f t="shared" si="79"/>
        <v>0</v>
      </c>
      <c r="K200" s="12">
        <f t="shared" si="79"/>
        <v>0</v>
      </c>
      <c r="L200" s="12">
        <f t="shared" si="79"/>
        <v>0</v>
      </c>
      <c r="M200" s="12">
        <f t="shared" si="79"/>
        <v>0</v>
      </c>
      <c r="N200" s="12">
        <f t="shared" si="79"/>
        <v>0</v>
      </c>
      <c r="O200" s="12">
        <f t="shared" si="79"/>
        <v>0</v>
      </c>
      <c r="P200" s="12">
        <f t="shared" si="79"/>
        <v>0</v>
      </c>
      <c r="Q200" s="12">
        <f t="shared" si="79"/>
        <v>0</v>
      </c>
      <c r="R200" s="12">
        <f t="shared" si="79"/>
        <v>0</v>
      </c>
      <c r="S200" s="12">
        <f t="shared" si="79"/>
        <v>0</v>
      </c>
      <c r="T200" s="12">
        <f t="shared" si="79"/>
        <v>0</v>
      </c>
      <c r="U200" s="12">
        <f t="shared" si="79"/>
        <v>0</v>
      </c>
      <c r="V200" s="12">
        <f t="shared" si="79"/>
        <v>0</v>
      </c>
      <c r="W200" s="12">
        <f t="shared" si="79"/>
        <v>0</v>
      </c>
    </row>
    <row r="201" spans="1:26" outlineLevel="1" x14ac:dyDescent="0.25">
      <c r="B201" s="4" t="s">
        <v>28</v>
      </c>
      <c r="C201" s="12">
        <f t="shared" ref="C201:W201" si="80">IFERROR(C188/C191,0)</f>
        <v>0</v>
      </c>
      <c r="D201" s="12">
        <f t="shared" si="80"/>
        <v>0</v>
      </c>
      <c r="E201" s="12">
        <f t="shared" si="80"/>
        <v>0</v>
      </c>
      <c r="F201" s="12">
        <f t="shared" si="80"/>
        <v>0</v>
      </c>
      <c r="G201" s="12">
        <f t="shared" si="80"/>
        <v>0</v>
      </c>
      <c r="H201" s="12">
        <f t="shared" si="80"/>
        <v>0</v>
      </c>
      <c r="I201" s="12">
        <f t="shared" si="80"/>
        <v>0</v>
      </c>
      <c r="J201" s="12">
        <f t="shared" si="80"/>
        <v>0</v>
      </c>
      <c r="K201" s="12">
        <f t="shared" si="80"/>
        <v>0</v>
      </c>
      <c r="L201" s="12">
        <f t="shared" si="80"/>
        <v>0</v>
      </c>
      <c r="M201" s="12">
        <f t="shared" si="80"/>
        <v>0</v>
      </c>
      <c r="N201" s="12">
        <f t="shared" si="80"/>
        <v>0</v>
      </c>
      <c r="O201" s="12">
        <f t="shared" si="80"/>
        <v>0</v>
      </c>
      <c r="P201" s="12">
        <f t="shared" si="80"/>
        <v>0</v>
      </c>
      <c r="Q201" s="12">
        <f t="shared" si="80"/>
        <v>0</v>
      </c>
      <c r="R201" s="12">
        <f t="shared" si="80"/>
        <v>0</v>
      </c>
      <c r="S201" s="12">
        <f t="shared" si="80"/>
        <v>0</v>
      </c>
      <c r="T201" s="12">
        <f t="shared" si="80"/>
        <v>0</v>
      </c>
      <c r="U201" s="12">
        <f t="shared" si="80"/>
        <v>0</v>
      </c>
      <c r="V201" s="12">
        <f t="shared" si="80"/>
        <v>0</v>
      </c>
      <c r="W201" s="12">
        <f t="shared" si="80"/>
        <v>0</v>
      </c>
    </row>
    <row r="202" spans="1:26" outlineLevel="1" x14ac:dyDescent="0.25">
      <c r="B202" s="4" t="s">
        <v>22</v>
      </c>
      <c r="C202" s="12">
        <f t="shared" ref="C202:W202" si="81">IFERROR(C189/C191,0)</f>
        <v>0</v>
      </c>
      <c r="D202" s="12">
        <f t="shared" si="81"/>
        <v>0</v>
      </c>
      <c r="E202" s="12">
        <f t="shared" si="81"/>
        <v>0</v>
      </c>
      <c r="F202" s="12">
        <f t="shared" si="81"/>
        <v>0</v>
      </c>
      <c r="G202" s="12">
        <f t="shared" si="81"/>
        <v>0</v>
      </c>
      <c r="H202" s="12">
        <f t="shared" si="81"/>
        <v>0</v>
      </c>
      <c r="I202" s="12">
        <f t="shared" si="81"/>
        <v>0</v>
      </c>
      <c r="J202" s="12">
        <f t="shared" si="81"/>
        <v>0</v>
      </c>
      <c r="K202" s="12">
        <f t="shared" si="81"/>
        <v>0</v>
      </c>
      <c r="L202" s="12">
        <f t="shared" si="81"/>
        <v>0</v>
      </c>
      <c r="M202" s="12">
        <f t="shared" si="81"/>
        <v>0</v>
      </c>
      <c r="N202" s="12">
        <f t="shared" si="81"/>
        <v>0</v>
      </c>
      <c r="O202" s="12">
        <f t="shared" si="81"/>
        <v>0</v>
      </c>
      <c r="P202" s="12">
        <f t="shared" si="81"/>
        <v>0</v>
      </c>
      <c r="Q202" s="12">
        <f t="shared" si="81"/>
        <v>0</v>
      </c>
      <c r="R202" s="12">
        <f t="shared" si="81"/>
        <v>0</v>
      </c>
      <c r="S202" s="12">
        <f t="shared" si="81"/>
        <v>0</v>
      </c>
      <c r="T202" s="12">
        <f t="shared" si="81"/>
        <v>0</v>
      </c>
      <c r="U202" s="12">
        <f t="shared" si="81"/>
        <v>0</v>
      </c>
      <c r="V202" s="12">
        <f t="shared" si="81"/>
        <v>0</v>
      </c>
      <c r="W202" s="12">
        <f t="shared" si="81"/>
        <v>0</v>
      </c>
    </row>
    <row r="203" spans="1:26" outlineLevel="1" x14ac:dyDescent="0.25">
      <c r="B203" s="4" t="s">
        <v>1</v>
      </c>
      <c r="C203" s="12">
        <f t="shared" ref="C203:W203" si="82">IFERROR(C190/C191,0)</f>
        <v>0</v>
      </c>
      <c r="D203" s="12">
        <f t="shared" si="82"/>
        <v>0</v>
      </c>
      <c r="E203" s="12">
        <f t="shared" si="82"/>
        <v>0</v>
      </c>
      <c r="F203" s="12">
        <f t="shared" si="82"/>
        <v>0</v>
      </c>
      <c r="G203" s="12">
        <f t="shared" si="82"/>
        <v>0</v>
      </c>
      <c r="H203" s="12">
        <f t="shared" si="82"/>
        <v>0</v>
      </c>
      <c r="I203" s="12">
        <f t="shared" si="82"/>
        <v>0</v>
      </c>
      <c r="J203" s="12">
        <f t="shared" si="82"/>
        <v>0</v>
      </c>
      <c r="K203" s="12">
        <f t="shared" si="82"/>
        <v>0</v>
      </c>
      <c r="L203" s="12">
        <f t="shared" si="82"/>
        <v>0</v>
      </c>
      <c r="M203" s="12">
        <f t="shared" si="82"/>
        <v>0</v>
      </c>
      <c r="N203" s="12">
        <f t="shared" si="82"/>
        <v>0</v>
      </c>
      <c r="O203" s="12">
        <f t="shared" si="82"/>
        <v>0</v>
      </c>
      <c r="P203" s="12">
        <f t="shared" si="82"/>
        <v>0</v>
      </c>
      <c r="Q203" s="12">
        <f t="shared" si="82"/>
        <v>0</v>
      </c>
      <c r="R203" s="12">
        <f t="shared" si="82"/>
        <v>0</v>
      </c>
      <c r="S203" s="12">
        <f t="shared" si="82"/>
        <v>0</v>
      </c>
      <c r="T203" s="12">
        <f t="shared" si="82"/>
        <v>0</v>
      </c>
      <c r="U203" s="12">
        <f t="shared" si="82"/>
        <v>0</v>
      </c>
      <c r="V203" s="12">
        <f t="shared" si="82"/>
        <v>0</v>
      </c>
      <c r="W203" s="12">
        <f t="shared" si="82"/>
        <v>0</v>
      </c>
    </row>
    <row r="206" spans="1:26" s="37" customFormat="1" x14ac:dyDescent="0.25">
      <c r="A206" s="36" t="s">
        <v>55</v>
      </c>
      <c r="Z206" s="38"/>
    </row>
    <row r="207" spans="1:26" outlineLevel="1" x14ac:dyDescent="0.25">
      <c r="B207" s="9" t="s">
        <v>5</v>
      </c>
      <c r="C207" s="14"/>
    </row>
    <row r="208" spans="1:26" outlineLevel="1" x14ac:dyDescent="0.25">
      <c r="B208" s="16" t="s">
        <v>8</v>
      </c>
    </row>
    <row r="209" spans="2:28" outlineLevel="1" x14ac:dyDescent="0.25">
      <c r="B209" s="10" t="s">
        <v>10</v>
      </c>
      <c r="C209" s="5">
        <f>C$214*CAN!C215</f>
        <v>81624.142151998632</v>
      </c>
      <c r="D209" s="5">
        <f>D$214*CAN!D215</f>
        <v>78132.556969478261</v>
      </c>
      <c r="E209" s="5">
        <f>E$214*CAN!E215</f>
        <v>77994.666500922089</v>
      </c>
      <c r="F209" s="5">
        <f>F$214*CAN!F215</f>
        <v>67873.99727908324</v>
      </c>
      <c r="G209" s="5">
        <f>G$214*CAN!G215</f>
        <v>79282.750197958565</v>
      </c>
      <c r="H209" s="5">
        <f>H$214*CAN!H215</f>
        <v>83063.435858770943</v>
      </c>
      <c r="I209" s="5">
        <f>I$214*CAN!I215</f>
        <v>75318.226745043212</v>
      </c>
      <c r="J209" s="5">
        <f>J$214*CAN!J215</f>
        <v>74594.305763528973</v>
      </c>
      <c r="K209" s="5">
        <f>K$214*CAN!K215</f>
        <v>66897.196377282104</v>
      </c>
      <c r="L209" s="5">
        <f>L$214*CAN!L215</f>
        <v>51779.181537626362</v>
      </c>
      <c r="M209" s="5">
        <f>M$214*CAN!M215</f>
        <v>65530.937048540283</v>
      </c>
      <c r="N209" s="5">
        <f>N$214*CAN!N215</f>
        <v>63218.045946793522</v>
      </c>
      <c r="O209" s="5">
        <f>O$214*CAN!O215</f>
        <v>61064.807264226947</v>
      </c>
      <c r="P209" s="5">
        <f>P$214*CAN!P215</f>
        <v>69896.795377067261</v>
      </c>
      <c r="Q209" s="5">
        <f>Q$214*CAN!Q215</f>
        <v>78777.057475921305</v>
      </c>
      <c r="R209" s="5">
        <f>R$214*CAN!R215</f>
        <v>83034.836903211821</v>
      </c>
      <c r="S209" s="5">
        <f>S$214*CAN!S215</f>
        <v>88072.482480557723</v>
      </c>
      <c r="T209" s="5">
        <f>T$214*CAN!T215</f>
        <v>81998.482810829591</v>
      </c>
      <c r="U209" s="5">
        <f>U$214*CAN!U215</f>
        <v>90293.495951449047</v>
      </c>
      <c r="V209" s="5">
        <f>V$214*CAN!V215</f>
        <v>91284.752896167993</v>
      </c>
      <c r="W209" s="5">
        <f>W$214*CAN!W215</f>
        <v>87684.517597940852</v>
      </c>
      <c r="Z209" s="23"/>
    </row>
    <row r="210" spans="2:28" outlineLevel="1" x14ac:dyDescent="0.25">
      <c r="B210" s="17" t="s">
        <v>9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2:28" outlineLevel="1" x14ac:dyDescent="0.25">
      <c r="B211" s="10" t="s">
        <v>11</v>
      </c>
      <c r="C211" s="5">
        <f>C212/Inputs!D$7</f>
        <v>391.91083557263147</v>
      </c>
      <c r="D211" s="5">
        <f>D212/Inputs!E$7</f>
        <v>375.43422344679146</v>
      </c>
      <c r="E211" s="5">
        <f>E212/Inputs!F$7</f>
        <v>391.9150575180787</v>
      </c>
      <c r="F211" s="5">
        <f>F212/Inputs!G$7</f>
        <v>305.74424636598263</v>
      </c>
      <c r="G211" s="5">
        <f>G212/Inputs!H$7</f>
        <v>332.38687927417789</v>
      </c>
      <c r="H211" s="5">
        <f>H212/Inputs!I$7</f>
        <v>348.74046969711856</v>
      </c>
      <c r="I211" s="5">
        <f>I212/Inputs!J$7</f>
        <v>309.94265398132933</v>
      </c>
      <c r="J211" s="5">
        <f>J212/Inputs!K$7</f>
        <v>302.05193306599313</v>
      </c>
      <c r="K211" s="5">
        <f>K212/Inputs!L$7</f>
        <v>309.66852491790621</v>
      </c>
      <c r="L211" s="5">
        <f>L212/Inputs!M$7</f>
        <v>244.07982478201674</v>
      </c>
      <c r="M211" s="5">
        <f>M212/Inputs!N$7</f>
        <v>269.52553305033155</v>
      </c>
      <c r="N211" s="5">
        <f>N212/Inputs!O$7</f>
        <v>252.15865088064552</v>
      </c>
      <c r="O211" s="5">
        <f>O212/Inputs!P$7</f>
        <v>226.0759128486562</v>
      </c>
      <c r="P211" s="5">
        <f>P212/Inputs!Q$7</f>
        <v>247.16434525753607</v>
      </c>
      <c r="Q211" s="5">
        <f>Q212/Inputs!R$7</f>
        <v>251.65779275125007</v>
      </c>
      <c r="R211" s="5">
        <f>R212/Inputs!S$7</f>
        <v>272.07689146997262</v>
      </c>
      <c r="S211" s="5">
        <f>S212/Inputs!T$7</f>
        <v>313.26666273269768</v>
      </c>
      <c r="T211" s="5">
        <f>T212/Inputs!U$7</f>
        <v>295.86006547791555</v>
      </c>
      <c r="U211" s="5">
        <f>U212/Inputs!V$7</f>
        <v>308.05453517721941</v>
      </c>
      <c r="V211" s="5">
        <f>V212/Inputs!W$7</f>
        <v>349.79741537235878</v>
      </c>
      <c r="W211" s="5">
        <f>W212/Inputs!X$7</f>
        <v>49.117835682955118</v>
      </c>
      <c r="Z211" s="23"/>
    </row>
    <row r="212" spans="2:28" outlineLevel="1" x14ac:dyDescent="0.25">
      <c r="B212" s="10" t="s">
        <v>12</v>
      </c>
      <c r="C212" s="5">
        <f>C$214*CAN!C216</f>
        <v>39.191083557263148</v>
      </c>
      <c r="D212" s="5">
        <f>D$214*CAN!D216</f>
        <v>37.543422344679151</v>
      </c>
      <c r="E212" s="5">
        <f>E$214*CAN!E216</f>
        <v>39.191505751807874</v>
      </c>
      <c r="F212" s="5">
        <f>F$214*CAN!F216</f>
        <v>30.574424636598266</v>
      </c>
      <c r="G212" s="5">
        <f>G$214*CAN!G216</f>
        <v>33.238687927417793</v>
      </c>
      <c r="H212" s="5">
        <f>H$214*CAN!H216</f>
        <v>34.874046969711856</v>
      </c>
      <c r="I212" s="5">
        <f>I$214*CAN!I216</f>
        <v>30.994265398132935</v>
      </c>
      <c r="J212" s="5">
        <f>J$214*CAN!J216</f>
        <v>30.205193306599313</v>
      </c>
      <c r="K212" s="5">
        <f>K$214*CAN!K216</f>
        <v>30.966852491790625</v>
      </c>
      <c r="L212" s="5">
        <f>L$214*CAN!L216</f>
        <v>24.407982478201674</v>
      </c>
      <c r="M212" s="5">
        <f>M$214*CAN!M216</f>
        <v>26.952553305033156</v>
      </c>
      <c r="N212" s="5">
        <f>N$214*CAN!N216</f>
        <v>25.215865088064554</v>
      </c>
      <c r="O212" s="5">
        <f>O$214*CAN!O216</f>
        <v>22.60759128486562</v>
      </c>
      <c r="P212" s="5">
        <f>P$214*CAN!P216</f>
        <v>24.716434525753609</v>
      </c>
      <c r="Q212" s="5">
        <f>Q$214*CAN!Q216</f>
        <v>25.165779275125008</v>
      </c>
      <c r="R212" s="5">
        <f>R$214*CAN!R216</f>
        <v>27.207689146997264</v>
      </c>
      <c r="S212" s="5">
        <f>S$214*CAN!S216</f>
        <v>31.326666273269769</v>
      </c>
      <c r="T212" s="5">
        <f>T$214*CAN!T216</f>
        <v>29.586006547791559</v>
      </c>
      <c r="U212" s="5">
        <f>U$214*CAN!U216</f>
        <v>30.80545351772194</v>
      </c>
      <c r="V212" s="5">
        <f>V$214*CAN!V216</f>
        <v>34.979741537235881</v>
      </c>
      <c r="W212" s="5">
        <f>W$214*CAN!W216</f>
        <v>4.9117835682955118</v>
      </c>
      <c r="Y212" s="1" t="s">
        <v>59</v>
      </c>
    </row>
    <row r="213" spans="2:28" outlineLevel="1" x14ac:dyDescent="0.25">
      <c r="B213" s="16" t="s">
        <v>13</v>
      </c>
    </row>
    <row r="214" spans="2:28" outlineLevel="1" x14ac:dyDescent="0.25">
      <c r="B214" s="10" t="s">
        <v>10</v>
      </c>
      <c r="C214" s="5">
        <f>C229/CAN!C230/1000</f>
        <v>81663.333235555896</v>
      </c>
      <c r="D214" s="5">
        <f>D229/CAN!D230/1000</f>
        <v>78170.100391822925</v>
      </c>
      <c r="E214" s="5">
        <f>E229/CAN!E230/1000</f>
        <v>78033.858006673894</v>
      </c>
      <c r="F214" s="5">
        <f>F229/CAN!F230/1000</f>
        <v>67904.571703719834</v>
      </c>
      <c r="G214" s="5">
        <f>G229/CAN!G230/1000</f>
        <v>79315.988885885978</v>
      </c>
      <c r="H214" s="5">
        <f>H229/CAN!H230/1000</f>
        <v>83098.309905740651</v>
      </c>
      <c r="I214" s="5">
        <f>I229/CAN!I230/1000</f>
        <v>75349.221010441339</v>
      </c>
      <c r="J214" s="5">
        <f>J229/CAN!J230/1000</f>
        <v>74624.510956835584</v>
      </c>
      <c r="K214" s="5">
        <f>K229/CAN!K230/1000</f>
        <v>66928.163229773898</v>
      </c>
      <c r="L214" s="5">
        <f>L229/CAN!L230/1000</f>
        <v>51803.589520104557</v>
      </c>
      <c r="M214" s="5">
        <f>M229/CAN!M230/1000</f>
        <v>65557.889601845323</v>
      </c>
      <c r="N214" s="5">
        <f>N229/CAN!N230/1000</f>
        <v>63243.261811881588</v>
      </c>
      <c r="O214" s="5">
        <f>O229/CAN!O230/1000</f>
        <v>61087.414855511815</v>
      </c>
      <c r="P214" s="5">
        <f>P229/CAN!P230/1000</f>
        <v>69921.511811593009</v>
      </c>
      <c r="Q214" s="5">
        <f>Q229/CAN!Q230/1000</f>
        <v>78802.223255196426</v>
      </c>
      <c r="R214" s="5">
        <f>R229/CAN!R230/1000</f>
        <v>83062.044592358812</v>
      </c>
      <c r="S214" s="5">
        <f>S229/CAN!S230/1000</f>
        <v>88103.809146830987</v>
      </c>
      <c r="T214" s="5">
        <f>T229/CAN!T230/1000</f>
        <v>82028.068817377381</v>
      </c>
      <c r="U214" s="5">
        <f>U229/CAN!U230/1000</f>
        <v>90324.301404966769</v>
      </c>
      <c r="V214" s="5">
        <f>V229/CAN!V230/1000</f>
        <v>91319.732637705223</v>
      </c>
      <c r="W214" s="5">
        <f>W229/CAN!W230/1000</f>
        <v>87689.429381509137</v>
      </c>
    </row>
    <row r="215" spans="2:28" outlineLevel="1" x14ac:dyDescent="0.25">
      <c r="B215" s="18" t="s">
        <v>14</v>
      </c>
      <c r="C215" s="13">
        <f t="shared" ref="C215:W215" si="83">IFERROR(C209/C214,0)</f>
        <v>0.99952008959217697</v>
      </c>
      <c r="D215" s="13">
        <f t="shared" si="83"/>
        <v>0.99951972145159751</v>
      </c>
      <c r="E215" s="13">
        <f t="shared" si="83"/>
        <v>0.99949776280767189</v>
      </c>
      <c r="F215" s="13">
        <f t="shared" si="83"/>
        <v>0.99954974423857657</v>
      </c>
      <c r="G215" s="13">
        <f t="shared" si="83"/>
        <v>0.99958093332259612</v>
      </c>
      <c r="H215" s="13">
        <f t="shared" si="83"/>
        <v>0.99958032784289763</v>
      </c>
      <c r="I215" s="13">
        <f t="shared" si="83"/>
        <v>0.99958865844951694</v>
      </c>
      <c r="J215" s="13">
        <f t="shared" si="83"/>
        <v>0.99959523763815239</v>
      </c>
      <c r="K215" s="13">
        <f t="shared" si="83"/>
        <v>0.99953731208212782</v>
      </c>
      <c r="L215" s="13">
        <f t="shared" si="83"/>
        <v>0.99952883607672161</v>
      </c>
      <c r="M215" s="13">
        <f t="shared" si="83"/>
        <v>0.99958887399413354</v>
      </c>
      <c r="N215" s="13">
        <f t="shared" si="83"/>
        <v>0.99960128772037293</v>
      </c>
      <c r="O215" s="13">
        <f t="shared" si="83"/>
        <v>0.99962991409378932</v>
      </c>
      <c r="P215" s="13">
        <f t="shared" si="83"/>
        <v>0.99964651172600005</v>
      </c>
      <c r="Q215" s="13">
        <f t="shared" si="83"/>
        <v>0.99968064632905562</v>
      </c>
      <c r="R215" s="13">
        <f t="shared" si="83"/>
        <v>0.99967244137463129</v>
      </c>
      <c r="S215" s="13">
        <f t="shared" si="83"/>
        <v>0.99964443459849672</v>
      </c>
      <c r="T215" s="13">
        <f t="shared" si="83"/>
        <v>0.99963931850433219</v>
      </c>
      <c r="U215" s="13">
        <f t="shared" si="83"/>
        <v>0.99965894611927741</v>
      </c>
      <c r="V215" s="13">
        <f t="shared" si="83"/>
        <v>0.99961695308859466</v>
      </c>
      <c r="W215" s="13">
        <f t="shared" si="83"/>
        <v>0.99994398659447403</v>
      </c>
    </row>
    <row r="216" spans="2:28" outlineLevel="1" x14ac:dyDescent="0.25">
      <c r="B216" s="18" t="s">
        <v>15</v>
      </c>
      <c r="C216" s="13">
        <f t="shared" ref="C216:W216" si="84">IFERROR(C212/C214,0)</f>
        <v>4.7991040782302411E-4</v>
      </c>
      <c r="D216" s="13">
        <f t="shared" si="84"/>
        <v>4.8027854840271413E-4</v>
      </c>
      <c r="E216" s="13">
        <f t="shared" si="84"/>
        <v>5.0223719232818137E-4</v>
      </c>
      <c r="F216" s="13">
        <f t="shared" si="84"/>
        <v>4.5025576142354768E-4</v>
      </c>
      <c r="G216" s="13">
        <f t="shared" si="84"/>
        <v>4.190666774039617E-4</v>
      </c>
      <c r="H216" s="13">
        <f t="shared" si="84"/>
        <v>4.196721571024715E-4</v>
      </c>
      <c r="I216" s="13">
        <f t="shared" si="84"/>
        <v>4.1134155048315598E-4</v>
      </c>
      <c r="J216" s="13">
        <f t="shared" si="84"/>
        <v>4.0476236184744504E-4</v>
      </c>
      <c r="K216" s="13">
        <f t="shared" si="84"/>
        <v>4.6268791787213733E-4</v>
      </c>
      <c r="L216" s="13">
        <f t="shared" si="84"/>
        <v>4.7116392327850435E-4</v>
      </c>
      <c r="M216" s="13">
        <f t="shared" si="84"/>
        <v>4.1112600586634039E-4</v>
      </c>
      <c r="N216" s="13">
        <f t="shared" si="84"/>
        <v>3.9871227962703243E-4</v>
      </c>
      <c r="O216" s="13">
        <f t="shared" si="84"/>
        <v>3.7008590621061082E-4</v>
      </c>
      <c r="P216" s="13">
        <f t="shared" si="84"/>
        <v>3.5348827400004265E-4</v>
      </c>
      <c r="Q216" s="13">
        <f t="shared" si="84"/>
        <v>3.193536709443729E-4</v>
      </c>
      <c r="R216" s="13">
        <f t="shared" si="84"/>
        <v>3.2755862536882702E-4</v>
      </c>
      <c r="S216" s="13">
        <f t="shared" si="84"/>
        <v>3.5556540150337597E-4</v>
      </c>
      <c r="T216" s="13">
        <f t="shared" si="84"/>
        <v>3.6068149566778363E-4</v>
      </c>
      <c r="U216" s="13">
        <f t="shared" si="84"/>
        <v>3.4105388072260256E-4</v>
      </c>
      <c r="V216" s="13">
        <f t="shared" si="84"/>
        <v>3.8304691140535614E-4</v>
      </c>
      <c r="W216" s="13">
        <f t="shared" si="84"/>
        <v>5.6013405526062736E-5</v>
      </c>
    </row>
    <row r="217" spans="2:28" outlineLevel="1" x14ac:dyDescent="0.25"/>
    <row r="218" spans="2:28" outlineLevel="1" x14ac:dyDescent="0.25">
      <c r="B218" s="9" t="s">
        <v>19</v>
      </c>
      <c r="C218" s="14"/>
    </row>
    <row r="219" spans="2:28" outlineLevel="1" x14ac:dyDescent="0.25">
      <c r="B219" s="4" t="s">
        <v>23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Z219" s="23"/>
      <c r="AB219" t="s">
        <v>18</v>
      </c>
    </row>
    <row r="220" spans="2:28" outlineLevel="1" x14ac:dyDescent="0.25">
      <c r="B220" s="4" t="s">
        <v>24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Z220" s="23"/>
      <c r="AB220" t="s">
        <v>18</v>
      </c>
    </row>
    <row r="221" spans="2:28" outlineLevel="1" x14ac:dyDescent="0.25">
      <c r="B221" s="4" t="s">
        <v>21</v>
      </c>
      <c r="C221" s="5">
        <f>'[6]Table 18'!C$12*1000</f>
        <v>20628.342000000001</v>
      </c>
      <c r="D221" s="5">
        <f>'[6]Table 18'!D$12*1000</f>
        <v>19518.311000000002</v>
      </c>
      <c r="E221" s="5">
        <f>'[6]Table 18'!E$12*1000</f>
        <v>18032.744000000002</v>
      </c>
      <c r="F221" s="5">
        <f>'[6]Table 18'!F$12*1000</f>
        <v>15856.861000000001</v>
      </c>
      <c r="G221" s="5">
        <f>'[6]Table 18'!G$12*1000</f>
        <v>17919.278999999999</v>
      </c>
      <c r="H221" s="5">
        <f>'[6]Table 18'!H$12*1000</f>
        <v>19248.689999999999</v>
      </c>
      <c r="I221" s="5">
        <f>'[6]Table 18'!I$12*1000</f>
        <v>18279.407999999999</v>
      </c>
      <c r="J221" s="5">
        <f>'[6]Table 18'!J$12*1000</f>
        <v>19058.039999999997</v>
      </c>
      <c r="K221" s="5">
        <f>'[6]Table 18'!K$12*1000</f>
        <v>18997.918999999998</v>
      </c>
      <c r="L221" s="5">
        <f>'[6]Table 18'!L$12*1000</f>
        <v>14205.925999999999</v>
      </c>
      <c r="M221" s="5">
        <f>'[6]Table 18'!M$12*1000</f>
        <v>15579.437</v>
      </c>
      <c r="N221" s="5">
        <f>'[6]Table 18'!N$12*1000</f>
        <v>16424.883999999998</v>
      </c>
      <c r="O221" s="5">
        <f>'[6]Table 18'!O$12*1000</f>
        <v>15483.537</v>
      </c>
      <c r="P221" s="5">
        <f>'[6]Table 18'!P$12*1000</f>
        <v>16439.935999999998</v>
      </c>
      <c r="Q221" s="5">
        <f>'[6]Table 18'!Q$12*1000</f>
        <v>17670.933000000001</v>
      </c>
      <c r="R221" s="5">
        <f>'[6]Table 18'!R$12*1000</f>
        <v>17877.794999999998</v>
      </c>
      <c r="S221" s="5">
        <f>'[6]Table 18'!S$12*1000</f>
        <v>18084.355</v>
      </c>
      <c r="T221" s="5">
        <f>'[6]Table 18'!T$12*1000</f>
        <v>18012.634999999998</v>
      </c>
      <c r="U221" s="5">
        <f>'[6]Table 18'!U$12*1000</f>
        <v>19166.175999999999</v>
      </c>
      <c r="V221" s="5">
        <f>'[6]Table 18'!V$12*1000</f>
        <v>19384.008000000002</v>
      </c>
      <c r="W221" s="5">
        <f>'[6]Table 18'!W$12*1000</f>
        <v>18875.848000000002</v>
      </c>
      <c r="Z221" s="23" t="s">
        <v>32</v>
      </c>
      <c r="AB221" t="s">
        <v>18</v>
      </c>
    </row>
    <row r="222" spans="2:28" outlineLevel="1" x14ac:dyDescent="0.25">
      <c r="B222" s="4" t="s">
        <v>26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Z222" s="23"/>
      <c r="AB222" t="s">
        <v>18</v>
      </c>
    </row>
    <row r="223" spans="2:28" outlineLevel="1" x14ac:dyDescent="0.25">
      <c r="B223" s="4" t="s">
        <v>25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Z223" s="23"/>
      <c r="AB223" t="s">
        <v>18</v>
      </c>
    </row>
    <row r="224" spans="2:28" outlineLevel="1" x14ac:dyDescent="0.25">
      <c r="B224" s="4" t="s">
        <v>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Z224" s="23"/>
      <c r="AB224" t="s">
        <v>18</v>
      </c>
    </row>
    <row r="225" spans="2:28" outlineLevel="1" x14ac:dyDescent="0.25">
      <c r="B225" s="4" t="s">
        <v>27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Z225" s="23"/>
      <c r="AB225" t="s">
        <v>18</v>
      </c>
    </row>
    <row r="226" spans="2:28" outlineLevel="1" x14ac:dyDescent="0.25">
      <c r="B226" s="4" t="s">
        <v>28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Z226" s="23"/>
      <c r="AB226" t="s">
        <v>18</v>
      </c>
    </row>
    <row r="227" spans="2:28" outlineLevel="1" x14ac:dyDescent="0.25">
      <c r="B227" s="4" t="s">
        <v>22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Z227" s="23"/>
      <c r="AB227" t="s">
        <v>18</v>
      </c>
    </row>
    <row r="228" spans="2:28" outlineLevel="1" x14ac:dyDescent="0.25">
      <c r="B228" s="4" t="s">
        <v>29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Z228" s="23"/>
      <c r="AB228" t="s">
        <v>18</v>
      </c>
    </row>
    <row r="229" spans="2:28" outlineLevel="1" x14ac:dyDescent="0.25">
      <c r="B229" s="16" t="s">
        <v>13</v>
      </c>
      <c r="C229" s="21">
        <f t="shared" ref="C229:W229" si="85">SUM(C219:C228)</f>
        <v>20628.342000000001</v>
      </c>
      <c r="D229" s="21">
        <f t="shared" si="85"/>
        <v>19518.311000000002</v>
      </c>
      <c r="E229" s="21">
        <f t="shared" si="85"/>
        <v>18032.744000000002</v>
      </c>
      <c r="F229" s="21">
        <f t="shared" si="85"/>
        <v>15856.861000000001</v>
      </c>
      <c r="G229" s="21">
        <f t="shared" si="85"/>
        <v>17919.278999999999</v>
      </c>
      <c r="H229" s="21">
        <f t="shared" si="85"/>
        <v>19248.689999999999</v>
      </c>
      <c r="I229" s="21">
        <f t="shared" si="85"/>
        <v>18279.407999999999</v>
      </c>
      <c r="J229" s="21">
        <f t="shared" si="85"/>
        <v>19058.039999999997</v>
      </c>
      <c r="K229" s="21">
        <f t="shared" si="85"/>
        <v>18997.918999999998</v>
      </c>
      <c r="L229" s="21">
        <f t="shared" si="85"/>
        <v>14205.925999999999</v>
      </c>
      <c r="M229" s="21">
        <f t="shared" si="85"/>
        <v>15579.437</v>
      </c>
      <c r="N229" s="21">
        <f t="shared" si="85"/>
        <v>16424.883999999998</v>
      </c>
      <c r="O229" s="21">
        <f t="shared" si="85"/>
        <v>15483.537</v>
      </c>
      <c r="P229" s="21">
        <f t="shared" si="85"/>
        <v>16439.935999999998</v>
      </c>
      <c r="Q229" s="21">
        <f t="shared" si="85"/>
        <v>17670.933000000001</v>
      </c>
      <c r="R229" s="21">
        <f t="shared" si="85"/>
        <v>17877.794999999998</v>
      </c>
      <c r="S229" s="21">
        <f t="shared" si="85"/>
        <v>18084.355</v>
      </c>
      <c r="T229" s="21">
        <f t="shared" si="85"/>
        <v>18012.634999999998</v>
      </c>
      <c r="U229" s="21">
        <f t="shared" si="85"/>
        <v>19166.175999999999</v>
      </c>
      <c r="V229" s="21">
        <f t="shared" si="85"/>
        <v>19384.008000000002</v>
      </c>
      <c r="W229" s="21">
        <f t="shared" si="85"/>
        <v>18875.848000000002</v>
      </c>
    </row>
    <row r="230" spans="2:28" outlineLevel="1" x14ac:dyDescent="0.25">
      <c r="B230" s="29" t="s">
        <v>46</v>
      </c>
      <c r="C230" s="28">
        <f>IFERROR(C229/C209/1000,0)</f>
        <v>2.527235381118783E-4</v>
      </c>
      <c r="D230" s="28">
        <f t="shared" ref="D230:W230" si="86">IFERROR(D229/D209/1000,0)</f>
        <v>2.4981021685524312E-4</v>
      </c>
      <c r="E230" s="28">
        <f t="shared" si="86"/>
        <v>2.3120483500992738E-4</v>
      </c>
      <c r="F230" s="28">
        <f t="shared" si="86"/>
        <v>2.3362202957931015E-4</v>
      </c>
      <c r="G230" s="28">
        <f t="shared" si="86"/>
        <v>2.2601737395912632E-4</v>
      </c>
      <c r="H230" s="28">
        <f t="shared" si="86"/>
        <v>2.3173481569830181E-4</v>
      </c>
      <c r="I230" s="28">
        <f t="shared" si="86"/>
        <v>2.4269567659733823E-4</v>
      </c>
      <c r="J230" s="28">
        <f t="shared" si="86"/>
        <v>2.5548920664823652E-4</v>
      </c>
      <c r="K230" s="28">
        <f t="shared" si="86"/>
        <v>2.8398677416699002E-4</v>
      </c>
      <c r="L230" s="28">
        <f t="shared" si="86"/>
        <v>2.7435593955221142E-4</v>
      </c>
      <c r="M230" s="28">
        <f t="shared" si="86"/>
        <v>2.3774170951439241E-4</v>
      </c>
      <c r="N230" s="28">
        <f t="shared" si="86"/>
        <v>2.5981321874174576E-4</v>
      </c>
      <c r="O230" s="28">
        <f t="shared" si="86"/>
        <v>2.5355909063960285E-4</v>
      </c>
      <c r="P230" s="28">
        <f t="shared" si="86"/>
        <v>2.3520300052831675E-4</v>
      </c>
      <c r="Q230" s="28">
        <f t="shared" si="86"/>
        <v>2.2431572803288866E-4</v>
      </c>
      <c r="R230" s="28">
        <f t="shared" si="86"/>
        <v>2.1530475239975425E-4</v>
      </c>
      <c r="S230" s="28">
        <f t="shared" si="86"/>
        <v>2.0533490700676204E-4</v>
      </c>
      <c r="T230" s="28">
        <f t="shared" si="86"/>
        <v>2.1967034489595529E-4</v>
      </c>
      <c r="U230" s="28">
        <f t="shared" si="86"/>
        <v>2.1226529993152198E-4</v>
      </c>
      <c r="V230" s="28">
        <f t="shared" si="86"/>
        <v>2.1234661194787234E-4</v>
      </c>
      <c r="W230" s="28">
        <f t="shared" si="86"/>
        <v>2.1527002163085714E-4</v>
      </c>
    </row>
    <row r="231" spans="2:28" outlineLevel="1" x14ac:dyDescent="0.25"/>
    <row r="232" spans="2:28" outlineLevel="1" x14ac:dyDescent="0.25">
      <c r="B232" s="4" t="s">
        <v>23</v>
      </c>
      <c r="C232" s="12">
        <f t="shared" ref="C232:W232" si="87">IFERROR(C219/C229,0)</f>
        <v>0</v>
      </c>
      <c r="D232" s="12">
        <f t="shared" si="87"/>
        <v>0</v>
      </c>
      <c r="E232" s="12">
        <f t="shared" si="87"/>
        <v>0</v>
      </c>
      <c r="F232" s="12">
        <f t="shared" si="87"/>
        <v>0</v>
      </c>
      <c r="G232" s="12">
        <f t="shared" si="87"/>
        <v>0</v>
      </c>
      <c r="H232" s="12">
        <f t="shared" si="87"/>
        <v>0</v>
      </c>
      <c r="I232" s="12">
        <f t="shared" si="87"/>
        <v>0</v>
      </c>
      <c r="J232" s="12">
        <f t="shared" si="87"/>
        <v>0</v>
      </c>
      <c r="K232" s="12">
        <f t="shared" si="87"/>
        <v>0</v>
      </c>
      <c r="L232" s="12">
        <f t="shared" si="87"/>
        <v>0</v>
      </c>
      <c r="M232" s="12">
        <f t="shared" si="87"/>
        <v>0</v>
      </c>
      <c r="N232" s="12">
        <f t="shared" si="87"/>
        <v>0</v>
      </c>
      <c r="O232" s="12">
        <f t="shared" si="87"/>
        <v>0</v>
      </c>
      <c r="P232" s="12">
        <f t="shared" si="87"/>
        <v>0</v>
      </c>
      <c r="Q232" s="12">
        <f t="shared" si="87"/>
        <v>0</v>
      </c>
      <c r="R232" s="12">
        <f t="shared" si="87"/>
        <v>0</v>
      </c>
      <c r="S232" s="12">
        <f t="shared" si="87"/>
        <v>0</v>
      </c>
      <c r="T232" s="12">
        <f t="shared" si="87"/>
        <v>0</v>
      </c>
      <c r="U232" s="12">
        <f t="shared" si="87"/>
        <v>0</v>
      </c>
      <c r="V232" s="12">
        <f t="shared" si="87"/>
        <v>0</v>
      </c>
      <c r="W232" s="12">
        <f t="shared" si="87"/>
        <v>0</v>
      </c>
    </row>
    <row r="233" spans="2:28" outlineLevel="1" x14ac:dyDescent="0.25">
      <c r="B233" s="4" t="s">
        <v>24</v>
      </c>
      <c r="C233" s="12">
        <f t="shared" ref="C233:W233" si="88">IFERROR(C220/C229,0)</f>
        <v>0</v>
      </c>
      <c r="D233" s="12">
        <f t="shared" si="88"/>
        <v>0</v>
      </c>
      <c r="E233" s="12">
        <f t="shared" si="88"/>
        <v>0</v>
      </c>
      <c r="F233" s="12">
        <f t="shared" si="88"/>
        <v>0</v>
      </c>
      <c r="G233" s="12">
        <f t="shared" si="88"/>
        <v>0</v>
      </c>
      <c r="H233" s="12">
        <f t="shared" si="88"/>
        <v>0</v>
      </c>
      <c r="I233" s="12">
        <f t="shared" si="88"/>
        <v>0</v>
      </c>
      <c r="J233" s="12">
        <f t="shared" si="88"/>
        <v>0</v>
      </c>
      <c r="K233" s="12">
        <f t="shared" si="88"/>
        <v>0</v>
      </c>
      <c r="L233" s="12">
        <f t="shared" si="88"/>
        <v>0</v>
      </c>
      <c r="M233" s="12">
        <f t="shared" si="88"/>
        <v>0</v>
      </c>
      <c r="N233" s="12">
        <f t="shared" si="88"/>
        <v>0</v>
      </c>
      <c r="O233" s="12">
        <f t="shared" si="88"/>
        <v>0</v>
      </c>
      <c r="P233" s="12">
        <f t="shared" si="88"/>
        <v>0</v>
      </c>
      <c r="Q233" s="12">
        <f t="shared" si="88"/>
        <v>0</v>
      </c>
      <c r="R233" s="12">
        <f t="shared" si="88"/>
        <v>0</v>
      </c>
      <c r="S233" s="12">
        <f t="shared" si="88"/>
        <v>0</v>
      </c>
      <c r="T233" s="12">
        <f t="shared" si="88"/>
        <v>0</v>
      </c>
      <c r="U233" s="12">
        <f t="shared" si="88"/>
        <v>0</v>
      </c>
      <c r="V233" s="12">
        <f t="shared" si="88"/>
        <v>0</v>
      </c>
      <c r="W233" s="12">
        <f t="shared" si="88"/>
        <v>0</v>
      </c>
    </row>
    <row r="234" spans="2:28" outlineLevel="1" x14ac:dyDescent="0.25">
      <c r="B234" s="4" t="s">
        <v>21</v>
      </c>
      <c r="C234" s="12">
        <f t="shared" ref="C234:W234" si="89">IFERROR(C221/C229,0)</f>
        <v>1</v>
      </c>
      <c r="D234" s="12">
        <f t="shared" si="89"/>
        <v>1</v>
      </c>
      <c r="E234" s="12">
        <f t="shared" si="89"/>
        <v>1</v>
      </c>
      <c r="F234" s="12">
        <f t="shared" si="89"/>
        <v>1</v>
      </c>
      <c r="G234" s="12">
        <f t="shared" si="89"/>
        <v>1</v>
      </c>
      <c r="H234" s="12">
        <f t="shared" si="89"/>
        <v>1</v>
      </c>
      <c r="I234" s="12">
        <f t="shared" si="89"/>
        <v>1</v>
      </c>
      <c r="J234" s="12">
        <f t="shared" si="89"/>
        <v>1</v>
      </c>
      <c r="K234" s="12">
        <f t="shared" si="89"/>
        <v>1</v>
      </c>
      <c r="L234" s="12">
        <f t="shared" si="89"/>
        <v>1</v>
      </c>
      <c r="M234" s="12">
        <f t="shared" si="89"/>
        <v>1</v>
      </c>
      <c r="N234" s="12">
        <f t="shared" si="89"/>
        <v>1</v>
      </c>
      <c r="O234" s="12">
        <f t="shared" si="89"/>
        <v>1</v>
      </c>
      <c r="P234" s="12">
        <f t="shared" si="89"/>
        <v>1</v>
      </c>
      <c r="Q234" s="12">
        <f t="shared" si="89"/>
        <v>1</v>
      </c>
      <c r="R234" s="12">
        <f t="shared" si="89"/>
        <v>1</v>
      </c>
      <c r="S234" s="12">
        <f t="shared" si="89"/>
        <v>1</v>
      </c>
      <c r="T234" s="12">
        <f t="shared" si="89"/>
        <v>1</v>
      </c>
      <c r="U234" s="12">
        <f t="shared" si="89"/>
        <v>1</v>
      </c>
      <c r="V234" s="12">
        <f t="shared" si="89"/>
        <v>1</v>
      </c>
      <c r="W234" s="12">
        <f t="shared" si="89"/>
        <v>1</v>
      </c>
    </row>
    <row r="235" spans="2:28" outlineLevel="1" x14ac:dyDescent="0.25">
      <c r="B235" s="4" t="s">
        <v>26</v>
      </c>
      <c r="C235" s="12">
        <f t="shared" ref="C235:W235" si="90">IFERROR(C222/C229,0)</f>
        <v>0</v>
      </c>
      <c r="D235" s="12">
        <f t="shared" si="90"/>
        <v>0</v>
      </c>
      <c r="E235" s="12">
        <f t="shared" si="90"/>
        <v>0</v>
      </c>
      <c r="F235" s="12">
        <f t="shared" si="90"/>
        <v>0</v>
      </c>
      <c r="G235" s="12">
        <f t="shared" si="90"/>
        <v>0</v>
      </c>
      <c r="H235" s="12">
        <f t="shared" si="90"/>
        <v>0</v>
      </c>
      <c r="I235" s="12">
        <f t="shared" si="90"/>
        <v>0</v>
      </c>
      <c r="J235" s="12">
        <f t="shared" si="90"/>
        <v>0</v>
      </c>
      <c r="K235" s="12">
        <f t="shared" si="90"/>
        <v>0</v>
      </c>
      <c r="L235" s="12">
        <f t="shared" si="90"/>
        <v>0</v>
      </c>
      <c r="M235" s="12">
        <f t="shared" si="90"/>
        <v>0</v>
      </c>
      <c r="N235" s="12">
        <f t="shared" si="90"/>
        <v>0</v>
      </c>
      <c r="O235" s="12">
        <f t="shared" si="90"/>
        <v>0</v>
      </c>
      <c r="P235" s="12">
        <f t="shared" si="90"/>
        <v>0</v>
      </c>
      <c r="Q235" s="12">
        <f t="shared" si="90"/>
        <v>0</v>
      </c>
      <c r="R235" s="12">
        <f t="shared" si="90"/>
        <v>0</v>
      </c>
      <c r="S235" s="12">
        <f t="shared" si="90"/>
        <v>0</v>
      </c>
      <c r="T235" s="12">
        <f t="shared" si="90"/>
        <v>0</v>
      </c>
      <c r="U235" s="12">
        <f t="shared" si="90"/>
        <v>0</v>
      </c>
      <c r="V235" s="12">
        <f t="shared" si="90"/>
        <v>0</v>
      </c>
      <c r="W235" s="12">
        <f t="shared" si="90"/>
        <v>0</v>
      </c>
    </row>
    <row r="236" spans="2:28" outlineLevel="1" x14ac:dyDescent="0.25">
      <c r="B236" s="4" t="s">
        <v>25</v>
      </c>
      <c r="C236" s="12">
        <f t="shared" ref="C236:W236" si="91">IFERROR(C223/C229,0)</f>
        <v>0</v>
      </c>
      <c r="D236" s="12">
        <f t="shared" si="91"/>
        <v>0</v>
      </c>
      <c r="E236" s="12">
        <f t="shared" si="91"/>
        <v>0</v>
      </c>
      <c r="F236" s="12">
        <f t="shared" si="91"/>
        <v>0</v>
      </c>
      <c r="G236" s="12">
        <f t="shared" si="91"/>
        <v>0</v>
      </c>
      <c r="H236" s="12">
        <f t="shared" si="91"/>
        <v>0</v>
      </c>
      <c r="I236" s="12">
        <f t="shared" si="91"/>
        <v>0</v>
      </c>
      <c r="J236" s="12">
        <f t="shared" si="91"/>
        <v>0</v>
      </c>
      <c r="K236" s="12">
        <f t="shared" si="91"/>
        <v>0</v>
      </c>
      <c r="L236" s="12">
        <f t="shared" si="91"/>
        <v>0</v>
      </c>
      <c r="M236" s="12">
        <f t="shared" si="91"/>
        <v>0</v>
      </c>
      <c r="N236" s="12">
        <f t="shared" si="91"/>
        <v>0</v>
      </c>
      <c r="O236" s="12">
        <f t="shared" si="91"/>
        <v>0</v>
      </c>
      <c r="P236" s="12">
        <f t="shared" si="91"/>
        <v>0</v>
      </c>
      <c r="Q236" s="12">
        <f t="shared" si="91"/>
        <v>0</v>
      </c>
      <c r="R236" s="12">
        <f t="shared" si="91"/>
        <v>0</v>
      </c>
      <c r="S236" s="12">
        <f t="shared" si="91"/>
        <v>0</v>
      </c>
      <c r="T236" s="12">
        <f t="shared" si="91"/>
        <v>0</v>
      </c>
      <c r="U236" s="12">
        <f t="shared" si="91"/>
        <v>0</v>
      </c>
      <c r="V236" s="12">
        <f t="shared" si="91"/>
        <v>0</v>
      </c>
      <c r="W236" s="12">
        <f t="shared" si="91"/>
        <v>0</v>
      </c>
    </row>
    <row r="237" spans="2:28" outlineLevel="1" x14ac:dyDescent="0.25">
      <c r="B237" s="4" t="s">
        <v>0</v>
      </c>
      <c r="C237" s="12">
        <f t="shared" ref="C237:W237" si="92">IFERROR(C224/C229,0)</f>
        <v>0</v>
      </c>
      <c r="D237" s="12">
        <f t="shared" si="92"/>
        <v>0</v>
      </c>
      <c r="E237" s="12">
        <f t="shared" si="92"/>
        <v>0</v>
      </c>
      <c r="F237" s="12">
        <f t="shared" si="92"/>
        <v>0</v>
      </c>
      <c r="G237" s="12">
        <f t="shared" si="92"/>
        <v>0</v>
      </c>
      <c r="H237" s="12">
        <f t="shared" si="92"/>
        <v>0</v>
      </c>
      <c r="I237" s="12">
        <f t="shared" si="92"/>
        <v>0</v>
      </c>
      <c r="J237" s="12">
        <f t="shared" si="92"/>
        <v>0</v>
      </c>
      <c r="K237" s="12">
        <f t="shared" si="92"/>
        <v>0</v>
      </c>
      <c r="L237" s="12">
        <f t="shared" si="92"/>
        <v>0</v>
      </c>
      <c r="M237" s="12">
        <f t="shared" si="92"/>
        <v>0</v>
      </c>
      <c r="N237" s="12">
        <f t="shared" si="92"/>
        <v>0</v>
      </c>
      <c r="O237" s="12">
        <f t="shared" si="92"/>
        <v>0</v>
      </c>
      <c r="P237" s="12">
        <f t="shared" si="92"/>
        <v>0</v>
      </c>
      <c r="Q237" s="12">
        <f t="shared" si="92"/>
        <v>0</v>
      </c>
      <c r="R237" s="12">
        <f t="shared" si="92"/>
        <v>0</v>
      </c>
      <c r="S237" s="12">
        <f t="shared" si="92"/>
        <v>0</v>
      </c>
      <c r="T237" s="12">
        <f t="shared" si="92"/>
        <v>0</v>
      </c>
      <c r="U237" s="12">
        <f t="shared" si="92"/>
        <v>0</v>
      </c>
      <c r="V237" s="12">
        <f t="shared" si="92"/>
        <v>0</v>
      </c>
      <c r="W237" s="12">
        <f t="shared" si="92"/>
        <v>0</v>
      </c>
    </row>
    <row r="238" spans="2:28" outlineLevel="1" x14ac:dyDescent="0.25">
      <c r="B238" s="4" t="s">
        <v>27</v>
      </c>
      <c r="C238" s="12">
        <f t="shared" ref="C238:W238" si="93">IFERROR(C225/C229,0)</f>
        <v>0</v>
      </c>
      <c r="D238" s="12">
        <f t="shared" si="93"/>
        <v>0</v>
      </c>
      <c r="E238" s="12">
        <f t="shared" si="93"/>
        <v>0</v>
      </c>
      <c r="F238" s="12">
        <f t="shared" si="93"/>
        <v>0</v>
      </c>
      <c r="G238" s="12">
        <f t="shared" si="93"/>
        <v>0</v>
      </c>
      <c r="H238" s="12">
        <f t="shared" si="93"/>
        <v>0</v>
      </c>
      <c r="I238" s="12">
        <f t="shared" si="93"/>
        <v>0</v>
      </c>
      <c r="J238" s="12">
        <f t="shared" si="93"/>
        <v>0</v>
      </c>
      <c r="K238" s="12">
        <f t="shared" si="93"/>
        <v>0</v>
      </c>
      <c r="L238" s="12">
        <f t="shared" si="93"/>
        <v>0</v>
      </c>
      <c r="M238" s="12">
        <f t="shared" si="93"/>
        <v>0</v>
      </c>
      <c r="N238" s="12">
        <f t="shared" si="93"/>
        <v>0</v>
      </c>
      <c r="O238" s="12">
        <f t="shared" si="93"/>
        <v>0</v>
      </c>
      <c r="P238" s="12">
        <f t="shared" si="93"/>
        <v>0</v>
      </c>
      <c r="Q238" s="12">
        <f t="shared" si="93"/>
        <v>0</v>
      </c>
      <c r="R238" s="12">
        <f t="shared" si="93"/>
        <v>0</v>
      </c>
      <c r="S238" s="12">
        <f t="shared" si="93"/>
        <v>0</v>
      </c>
      <c r="T238" s="12">
        <f t="shared" si="93"/>
        <v>0</v>
      </c>
      <c r="U238" s="12">
        <f t="shared" si="93"/>
        <v>0</v>
      </c>
      <c r="V238" s="12">
        <f t="shared" si="93"/>
        <v>0</v>
      </c>
      <c r="W238" s="12">
        <f t="shared" si="93"/>
        <v>0</v>
      </c>
    </row>
    <row r="239" spans="2:28" outlineLevel="1" x14ac:dyDescent="0.25">
      <c r="B239" s="4" t="s">
        <v>28</v>
      </c>
      <c r="C239" s="12">
        <f t="shared" ref="C239:W239" si="94">IFERROR(C226/C229,0)</f>
        <v>0</v>
      </c>
      <c r="D239" s="12">
        <f t="shared" si="94"/>
        <v>0</v>
      </c>
      <c r="E239" s="12">
        <f t="shared" si="94"/>
        <v>0</v>
      </c>
      <c r="F239" s="12">
        <f t="shared" si="94"/>
        <v>0</v>
      </c>
      <c r="G239" s="12">
        <f t="shared" si="94"/>
        <v>0</v>
      </c>
      <c r="H239" s="12">
        <f t="shared" si="94"/>
        <v>0</v>
      </c>
      <c r="I239" s="12">
        <f t="shared" si="94"/>
        <v>0</v>
      </c>
      <c r="J239" s="12">
        <f t="shared" si="94"/>
        <v>0</v>
      </c>
      <c r="K239" s="12">
        <f t="shared" si="94"/>
        <v>0</v>
      </c>
      <c r="L239" s="12">
        <f t="shared" si="94"/>
        <v>0</v>
      </c>
      <c r="M239" s="12">
        <f t="shared" si="94"/>
        <v>0</v>
      </c>
      <c r="N239" s="12">
        <f t="shared" si="94"/>
        <v>0</v>
      </c>
      <c r="O239" s="12">
        <f t="shared" si="94"/>
        <v>0</v>
      </c>
      <c r="P239" s="12">
        <f t="shared" si="94"/>
        <v>0</v>
      </c>
      <c r="Q239" s="12">
        <f t="shared" si="94"/>
        <v>0</v>
      </c>
      <c r="R239" s="12">
        <f t="shared" si="94"/>
        <v>0</v>
      </c>
      <c r="S239" s="12">
        <f t="shared" si="94"/>
        <v>0</v>
      </c>
      <c r="T239" s="12">
        <f t="shared" si="94"/>
        <v>0</v>
      </c>
      <c r="U239" s="12">
        <f t="shared" si="94"/>
        <v>0</v>
      </c>
      <c r="V239" s="12">
        <f t="shared" si="94"/>
        <v>0</v>
      </c>
      <c r="W239" s="12">
        <f t="shared" si="94"/>
        <v>0</v>
      </c>
    </row>
    <row r="240" spans="2:28" outlineLevel="1" x14ac:dyDescent="0.25">
      <c r="B240" s="4" t="s">
        <v>22</v>
      </c>
      <c r="C240" s="12">
        <f t="shared" ref="C240:W240" si="95">IFERROR(C227/C229,0)</f>
        <v>0</v>
      </c>
      <c r="D240" s="12">
        <f t="shared" si="95"/>
        <v>0</v>
      </c>
      <c r="E240" s="12">
        <f t="shared" si="95"/>
        <v>0</v>
      </c>
      <c r="F240" s="12">
        <f t="shared" si="95"/>
        <v>0</v>
      </c>
      <c r="G240" s="12">
        <f t="shared" si="95"/>
        <v>0</v>
      </c>
      <c r="H240" s="12">
        <f t="shared" si="95"/>
        <v>0</v>
      </c>
      <c r="I240" s="12">
        <f t="shared" si="95"/>
        <v>0</v>
      </c>
      <c r="J240" s="12">
        <f t="shared" si="95"/>
        <v>0</v>
      </c>
      <c r="K240" s="12">
        <f t="shared" si="95"/>
        <v>0</v>
      </c>
      <c r="L240" s="12">
        <f t="shared" si="95"/>
        <v>0</v>
      </c>
      <c r="M240" s="12">
        <f t="shared" si="95"/>
        <v>0</v>
      </c>
      <c r="N240" s="12">
        <f t="shared" si="95"/>
        <v>0</v>
      </c>
      <c r="O240" s="12">
        <f t="shared" si="95"/>
        <v>0</v>
      </c>
      <c r="P240" s="12">
        <f t="shared" si="95"/>
        <v>0</v>
      </c>
      <c r="Q240" s="12">
        <f t="shared" si="95"/>
        <v>0</v>
      </c>
      <c r="R240" s="12">
        <f t="shared" si="95"/>
        <v>0</v>
      </c>
      <c r="S240" s="12">
        <f t="shared" si="95"/>
        <v>0</v>
      </c>
      <c r="T240" s="12">
        <f t="shared" si="95"/>
        <v>0</v>
      </c>
      <c r="U240" s="12">
        <f t="shared" si="95"/>
        <v>0</v>
      </c>
      <c r="V240" s="12">
        <f t="shared" si="95"/>
        <v>0</v>
      </c>
      <c r="W240" s="12">
        <f t="shared" si="95"/>
        <v>0</v>
      </c>
    </row>
    <row r="241" spans="1:26" outlineLevel="1" x14ac:dyDescent="0.25">
      <c r="B241" s="4" t="s">
        <v>29</v>
      </c>
      <c r="C241" s="12">
        <f t="shared" ref="C241:W241" si="96">IFERROR(C228/C229,0)</f>
        <v>0</v>
      </c>
      <c r="D241" s="12">
        <f t="shared" si="96"/>
        <v>0</v>
      </c>
      <c r="E241" s="12">
        <f t="shared" si="96"/>
        <v>0</v>
      </c>
      <c r="F241" s="12">
        <f t="shared" si="96"/>
        <v>0</v>
      </c>
      <c r="G241" s="12">
        <f t="shared" si="96"/>
        <v>0</v>
      </c>
      <c r="H241" s="12">
        <f t="shared" si="96"/>
        <v>0</v>
      </c>
      <c r="I241" s="12">
        <f t="shared" si="96"/>
        <v>0</v>
      </c>
      <c r="J241" s="12">
        <f t="shared" si="96"/>
        <v>0</v>
      </c>
      <c r="K241" s="12">
        <f t="shared" si="96"/>
        <v>0</v>
      </c>
      <c r="L241" s="12">
        <f t="shared" si="96"/>
        <v>0</v>
      </c>
      <c r="M241" s="12">
        <f t="shared" si="96"/>
        <v>0</v>
      </c>
      <c r="N241" s="12">
        <f t="shared" si="96"/>
        <v>0</v>
      </c>
      <c r="O241" s="12">
        <f t="shared" si="96"/>
        <v>0</v>
      </c>
      <c r="P241" s="12">
        <f t="shared" si="96"/>
        <v>0</v>
      </c>
      <c r="Q241" s="12">
        <f t="shared" si="96"/>
        <v>0</v>
      </c>
      <c r="R241" s="12">
        <f t="shared" si="96"/>
        <v>0</v>
      </c>
      <c r="S241" s="12">
        <f t="shared" si="96"/>
        <v>0</v>
      </c>
      <c r="T241" s="12">
        <f t="shared" si="96"/>
        <v>0</v>
      </c>
      <c r="U241" s="12">
        <f t="shared" si="96"/>
        <v>0</v>
      </c>
      <c r="V241" s="12">
        <f t="shared" si="96"/>
        <v>0</v>
      </c>
      <c r="W241" s="12">
        <f t="shared" si="96"/>
        <v>0</v>
      </c>
    </row>
    <row r="244" spans="1:26" s="34" customFormat="1" x14ac:dyDescent="0.25">
      <c r="A244" s="33" t="s">
        <v>49</v>
      </c>
    </row>
    <row r="245" spans="1:26" outlineLevel="1" x14ac:dyDescent="0.25">
      <c r="B245" s="9" t="s">
        <v>5</v>
      </c>
      <c r="C245" s="14"/>
    </row>
    <row r="246" spans="1:26" outlineLevel="1" x14ac:dyDescent="0.25">
      <c r="B246" s="16" t="s">
        <v>8</v>
      </c>
    </row>
    <row r="247" spans="1:26" outlineLevel="1" x14ac:dyDescent="0.25">
      <c r="B247" s="10" t="s">
        <v>10</v>
      </c>
      <c r="C247" s="5">
        <f>C$252*CAN!C253</f>
        <v>8918.9586273422774</v>
      </c>
      <c r="D247" s="5">
        <f>D$252*CAN!D253</f>
        <v>8461.5442729708921</v>
      </c>
      <c r="E247" s="5">
        <f>E$252*CAN!E253</f>
        <v>9035.4134815406851</v>
      </c>
      <c r="F247" s="5">
        <f>F$252*CAN!F253</f>
        <v>9892.701640835503</v>
      </c>
      <c r="G247" s="5">
        <f>G$252*CAN!G253</f>
        <v>9501.2308826094813</v>
      </c>
      <c r="H247" s="5">
        <f>H$252*CAN!H253</f>
        <v>9256.4615270988033</v>
      </c>
      <c r="I247" s="5">
        <f>I$252*CAN!I253</f>
        <v>10265.255765350992</v>
      </c>
      <c r="J247" s="5">
        <f>J$252*CAN!J253</f>
        <v>7624.875274373785</v>
      </c>
      <c r="K247" s="5">
        <f>K$252*CAN!K253</f>
        <v>7708.6166805383064</v>
      </c>
      <c r="L247" s="5">
        <f>L$252*CAN!L253</f>
        <v>5175.1569472559886</v>
      </c>
      <c r="M247" s="5">
        <f>M$252*CAN!M253</f>
        <v>8447.4680261603025</v>
      </c>
      <c r="N247" s="5">
        <f>N$252*CAN!N253</f>
        <v>6806.3156658556527</v>
      </c>
      <c r="O247" s="5">
        <f>O$252*CAN!O253</f>
        <v>9264.4105038562957</v>
      </c>
      <c r="P247" s="5">
        <f>P$252*CAN!P253</f>
        <v>12314.566449283882</v>
      </c>
      <c r="Q247" s="5">
        <f>Q$252*CAN!Q253</f>
        <v>13292.894732243163</v>
      </c>
      <c r="R247" s="5">
        <f>R$252*CAN!R253</f>
        <v>14016.698534816518</v>
      </c>
      <c r="S247" s="5">
        <f>S$252*CAN!S253</f>
        <v>14366.281807213878</v>
      </c>
      <c r="T247" s="5">
        <f>T$252*CAN!T253</f>
        <v>13939.419919002814</v>
      </c>
      <c r="U247" s="5">
        <f>U$252*CAN!U253</f>
        <v>13399.020272672153</v>
      </c>
      <c r="V247" s="5">
        <f>V$252*CAN!V253</f>
        <v>14354.614944783791</v>
      </c>
      <c r="W247" s="5">
        <f>W$252*CAN!W253</f>
        <v>14704.590497112882</v>
      </c>
      <c r="Z247" s="23"/>
    </row>
    <row r="248" spans="1:26" outlineLevel="1" x14ac:dyDescent="0.25">
      <c r="B248" s="17" t="s">
        <v>9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6" outlineLevel="1" x14ac:dyDescent="0.25">
      <c r="B249" s="10" t="s">
        <v>11</v>
      </c>
      <c r="C249" s="5">
        <f>C250/Inputs!D$7</f>
        <v>0</v>
      </c>
      <c r="D249" s="5">
        <f>D250/Inputs!E$7</f>
        <v>0</v>
      </c>
      <c r="E249" s="5">
        <f>E250/Inputs!F$7</f>
        <v>0</v>
      </c>
      <c r="F249" s="5">
        <f>F250/Inputs!G$7</f>
        <v>0</v>
      </c>
      <c r="G249" s="5">
        <f>G250/Inputs!H$7</f>
        <v>0</v>
      </c>
      <c r="H249" s="5">
        <f>H250/Inputs!I$7</f>
        <v>0</v>
      </c>
      <c r="I249" s="5">
        <f>I250/Inputs!J$7</f>
        <v>0</v>
      </c>
      <c r="J249" s="5">
        <f>J250/Inputs!K$7</f>
        <v>0</v>
      </c>
      <c r="K249" s="5">
        <f>K250/Inputs!L$7</f>
        <v>0</v>
      </c>
      <c r="L249" s="5">
        <f>L250/Inputs!M$7</f>
        <v>0</v>
      </c>
      <c r="M249" s="5">
        <f>M250/Inputs!N$7</f>
        <v>0</v>
      </c>
      <c r="N249" s="5">
        <f>N250/Inputs!O$7</f>
        <v>0</v>
      </c>
      <c r="O249" s="5">
        <f>O250/Inputs!P$7</f>
        <v>0</v>
      </c>
      <c r="P249" s="5">
        <f>P250/Inputs!Q$7</f>
        <v>0</v>
      </c>
      <c r="Q249" s="5">
        <f>Q250/Inputs!R$7</f>
        <v>0</v>
      </c>
      <c r="R249" s="5">
        <f>R250/Inputs!S$7</f>
        <v>0</v>
      </c>
      <c r="S249" s="5">
        <f>S250/Inputs!T$7</f>
        <v>0</v>
      </c>
      <c r="T249" s="5">
        <f>T250/Inputs!U$7</f>
        <v>0</v>
      </c>
      <c r="U249" s="5">
        <f>U250/Inputs!V$7</f>
        <v>0</v>
      </c>
      <c r="V249" s="5">
        <f>V250/Inputs!W$7</f>
        <v>0</v>
      </c>
      <c r="W249" s="5">
        <f>W250/Inputs!X$7</f>
        <v>0</v>
      </c>
    </row>
    <row r="250" spans="1:26" outlineLevel="1" x14ac:dyDescent="0.25">
      <c r="B250" s="10" t="s">
        <v>12</v>
      </c>
      <c r="C250" s="5">
        <f>C$252*CAN!C254</f>
        <v>0</v>
      </c>
      <c r="D250" s="5">
        <f>D$252*CAN!D254</f>
        <v>0</v>
      </c>
      <c r="E250" s="5">
        <f>E$252*CAN!E254</f>
        <v>0</v>
      </c>
      <c r="F250" s="5">
        <f>F$252*CAN!F254</f>
        <v>0</v>
      </c>
      <c r="G250" s="5">
        <f>G$252*CAN!G254</f>
        <v>0</v>
      </c>
      <c r="H250" s="5">
        <f>H$252*CAN!H254</f>
        <v>0</v>
      </c>
      <c r="I250" s="5">
        <f>I$252*CAN!I254</f>
        <v>0</v>
      </c>
      <c r="J250" s="5">
        <f>J$252*CAN!J254</f>
        <v>0</v>
      </c>
      <c r="K250" s="5">
        <f>K$252*CAN!K254</f>
        <v>0</v>
      </c>
      <c r="L250" s="5">
        <f>L$252*CAN!L254</f>
        <v>0</v>
      </c>
      <c r="M250" s="5">
        <f>M$252*CAN!M254</f>
        <v>0</v>
      </c>
      <c r="N250" s="5">
        <f>N$252*CAN!N254</f>
        <v>0</v>
      </c>
      <c r="O250" s="5">
        <f>O$252*CAN!O254</f>
        <v>0</v>
      </c>
      <c r="P250" s="5">
        <f>P$252*CAN!P254</f>
        <v>0</v>
      </c>
      <c r="Q250" s="5">
        <f>Q$252*CAN!Q254</f>
        <v>0</v>
      </c>
      <c r="R250" s="5">
        <f>R$252*CAN!R254</f>
        <v>0</v>
      </c>
      <c r="S250" s="5">
        <f>S$252*CAN!S254</f>
        <v>0</v>
      </c>
      <c r="T250" s="5">
        <f>T$252*CAN!T254</f>
        <v>0</v>
      </c>
      <c r="U250" s="5">
        <f>U$252*CAN!U254</f>
        <v>0</v>
      </c>
      <c r="V250" s="5">
        <f>V$252*CAN!V254</f>
        <v>0</v>
      </c>
      <c r="W250" s="5">
        <f>W$252*CAN!W254</f>
        <v>0</v>
      </c>
      <c r="Y250" s="1" t="s">
        <v>59</v>
      </c>
    </row>
    <row r="251" spans="1:26" outlineLevel="1" x14ac:dyDescent="0.25">
      <c r="B251" s="16" t="s">
        <v>13</v>
      </c>
    </row>
    <row r="252" spans="1:26" outlineLevel="1" x14ac:dyDescent="0.25">
      <c r="B252" s="10" t="s">
        <v>10</v>
      </c>
      <c r="C252" s="5">
        <f>C267/CAN!C268/1000</f>
        <v>8918.9586273422774</v>
      </c>
      <c r="D252" s="5">
        <f>D267/CAN!D268/1000</f>
        <v>8461.5442729708921</v>
      </c>
      <c r="E252" s="5">
        <f>E267/CAN!E268/1000</f>
        <v>9035.4134815406851</v>
      </c>
      <c r="F252" s="5">
        <f>F267/CAN!F268/1000</f>
        <v>9892.701640835503</v>
      </c>
      <c r="G252" s="5">
        <f>G267/CAN!G268/1000</f>
        <v>9501.2308826094813</v>
      </c>
      <c r="H252" s="5">
        <f>H267/CAN!H268/1000</f>
        <v>9256.4615270988033</v>
      </c>
      <c r="I252" s="5">
        <f>I267/CAN!I268/1000</f>
        <v>10265.255765350992</v>
      </c>
      <c r="J252" s="5">
        <f>J267/CAN!J268/1000</f>
        <v>7624.875274373785</v>
      </c>
      <c r="K252" s="5">
        <f>K267/CAN!K268/1000</f>
        <v>7708.6166805383064</v>
      </c>
      <c r="L252" s="5">
        <f>L267/CAN!L268/1000</f>
        <v>5175.1569472559886</v>
      </c>
      <c r="M252" s="5">
        <f>M267/CAN!M268/1000</f>
        <v>8447.4680261603025</v>
      </c>
      <c r="N252" s="5">
        <f>N267/CAN!N268/1000</f>
        <v>6806.3156658556527</v>
      </c>
      <c r="O252" s="5">
        <f>O267/CAN!O268/1000</f>
        <v>9264.4105038562957</v>
      </c>
      <c r="P252" s="5">
        <f>P267/CAN!P268/1000</f>
        <v>12314.566449283882</v>
      </c>
      <c r="Q252" s="5">
        <f>Q267/CAN!Q268/1000</f>
        <v>13292.894732243163</v>
      </c>
      <c r="R252" s="5">
        <f>R267/CAN!R268/1000</f>
        <v>14016.698534816518</v>
      </c>
      <c r="S252" s="5">
        <f>S267/CAN!S268/1000</f>
        <v>14366.281807213878</v>
      </c>
      <c r="T252" s="5">
        <f>T267/CAN!T268/1000</f>
        <v>13939.419919002814</v>
      </c>
      <c r="U252" s="5">
        <f>U267/CAN!U268/1000</f>
        <v>13399.020272672153</v>
      </c>
      <c r="V252" s="5">
        <f>V267/CAN!V268/1000</f>
        <v>14354.614944783791</v>
      </c>
      <c r="W252" s="5">
        <f>W267/CAN!W268/1000</f>
        <v>14704.590497112882</v>
      </c>
    </row>
    <row r="253" spans="1:26" outlineLevel="1" x14ac:dyDescent="0.25">
      <c r="B253" s="18" t="s">
        <v>14</v>
      </c>
      <c r="C253" s="13">
        <f t="shared" ref="C253:W253" si="97">IFERROR(C247/C252,0)</f>
        <v>1</v>
      </c>
      <c r="D253" s="13">
        <f t="shared" si="97"/>
        <v>1</v>
      </c>
      <c r="E253" s="13">
        <f t="shared" si="97"/>
        <v>1</v>
      </c>
      <c r="F253" s="13">
        <f t="shared" si="97"/>
        <v>1</v>
      </c>
      <c r="G253" s="13">
        <f t="shared" si="97"/>
        <v>1</v>
      </c>
      <c r="H253" s="13">
        <f t="shared" si="97"/>
        <v>1</v>
      </c>
      <c r="I253" s="13">
        <f t="shared" si="97"/>
        <v>1</v>
      </c>
      <c r="J253" s="13">
        <f t="shared" si="97"/>
        <v>1</v>
      </c>
      <c r="K253" s="13">
        <f t="shared" si="97"/>
        <v>1</v>
      </c>
      <c r="L253" s="13">
        <f t="shared" si="97"/>
        <v>1</v>
      </c>
      <c r="M253" s="13">
        <f t="shared" si="97"/>
        <v>1</v>
      </c>
      <c r="N253" s="13">
        <f t="shared" si="97"/>
        <v>1</v>
      </c>
      <c r="O253" s="13">
        <f t="shared" si="97"/>
        <v>1</v>
      </c>
      <c r="P253" s="13">
        <f t="shared" si="97"/>
        <v>1</v>
      </c>
      <c r="Q253" s="13">
        <f t="shared" si="97"/>
        <v>1</v>
      </c>
      <c r="R253" s="13">
        <f t="shared" si="97"/>
        <v>1</v>
      </c>
      <c r="S253" s="13">
        <f t="shared" si="97"/>
        <v>1</v>
      </c>
      <c r="T253" s="13">
        <f t="shared" si="97"/>
        <v>1</v>
      </c>
      <c r="U253" s="13">
        <f t="shared" si="97"/>
        <v>1</v>
      </c>
      <c r="V253" s="13">
        <f t="shared" si="97"/>
        <v>1</v>
      </c>
      <c r="W253" s="13">
        <f t="shared" si="97"/>
        <v>1</v>
      </c>
    </row>
    <row r="254" spans="1:26" outlineLevel="1" x14ac:dyDescent="0.25">
      <c r="B254" s="18" t="s">
        <v>15</v>
      </c>
      <c r="C254" s="13">
        <f t="shared" ref="C254:W254" si="98">IFERROR(C250/C252,0)</f>
        <v>0</v>
      </c>
      <c r="D254" s="13">
        <f t="shared" si="98"/>
        <v>0</v>
      </c>
      <c r="E254" s="13">
        <f t="shared" si="98"/>
        <v>0</v>
      </c>
      <c r="F254" s="13">
        <f t="shared" si="98"/>
        <v>0</v>
      </c>
      <c r="G254" s="13">
        <f t="shared" si="98"/>
        <v>0</v>
      </c>
      <c r="H254" s="13">
        <f t="shared" si="98"/>
        <v>0</v>
      </c>
      <c r="I254" s="13">
        <f t="shared" si="98"/>
        <v>0</v>
      </c>
      <c r="J254" s="13">
        <f t="shared" si="98"/>
        <v>0</v>
      </c>
      <c r="K254" s="13">
        <f t="shared" si="98"/>
        <v>0</v>
      </c>
      <c r="L254" s="13">
        <f t="shared" si="98"/>
        <v>0</v>
      </c>
      <c r="M254" s="13">
        <f t="shared" si="98"/>
        <v>0</v>
      </c>
      <c r="N254" s="13">
        <f t="shared" si="98"/>
        <v>0</v>
      </c>
      <c r="O254" s="13">
        <f t="shared" si="98"/>
        <v>0</v>
      </c>
      <c r="P254" s="13">
        <f t="shared" si="98"/>
        <v>0</v>
      </c>
      <c r="Q254" s="13">
        <f t="shared" si="98"/>
        <v>0</v>
      </c>
      <c r="R254" s="13">
        <f t="shared" si="98"/>
        <v>0</v>
      </c>
      <c r="S254" s="13">
        <f t="shared" si="98"/>
        <v>0</v>
      </c>
      <c r="T254" s="13">
        <f t="shared" si="98"/>
        <v>0</v>
      </c>
      <c r="U254" s="13">
        <f t="shared" si="98"/>
        <v>0</v>
      </c>
      <c r="V254" s="13">
        <f t="shared" si="98"/>
        <v>0</v>
      </c>
      <c r="W254" s="13">
        <f t="shared" si="98"/>
        <v>0</v>
      </c>
    </row>
    <row r="255" spans="1:26" outlineLevel="1" x14ac:dyDescent="0.25"/>
    <row r="256" spans="1:26" outlineLevel="1" x14ac:dyDescent="0.25">
      <c r="B256" s="9" t="s">
        <v>19</v>
      </c>
      <c r="C256" s="14"/>
    </row>
    <row r="257" spans="1:26" outlineLevel="1" x14ac:dyDescent="0.25">
      <c r="B257" s="4" t="s">
        <v>23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6" outlineLevel="1" x14ac:dyDescent="0.25">
      <c r="B258" s="4" t="s">
        <v>24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6" outlineLevel="1" x14ac:dyDescent="0.25">
      <c r="B259" s="4" t="s">
        <v>21</v>
      </c>
      <c r="C259" s="25">
        <f>'[6]Table 19'!C$14*INDEX(Inputs!$D$71:$T$71,MATCH($A$1,Inputs!$D$68:$T$68,0))*1000</f>
        <v>4337.1000000000004</v>
      </c>
      <c r="D259" s="25">
        <f>'[6]Table 19'!D$14*INDEX(Inputs!$D$71:$T$71,MATCH($A$1,Inputs!$D$68:$T$68,0))*1000</f>
        <v>3705.3</v>
      </c>
      <c r="E259" s="25">
        <f>'[6]Table 19'!E$14*INDEX(Inputs!$D$71:$T$71,MATCH($A$1,Inputs!$D$68:$T$68,0))*1000</f>
        <v>3757.5</v>
      </c>
      <c r="F259" s="25">
        <f>'[6]Table 19'!F$14*INDEX(Inputs!$D$71:$T$71,MATCH($A$1,Inputs!$D$68:$T$68,0))*1000</f>
        <v>4126.5</v>
      </c>
      <c r="G259" s="25">
        <f>'[6]Table 19'!G$14*INDEX(Inputs!$D$71:$T$71,MATCH($A$1,Inputs!$D$68:$T$68,0))*1000</f>
        <v>4167</v>
      </c>
      <c r="H259" s="25">
        <f>'[6]Table 19'!H$14*INDEX(Inputs!$D$71:$T$71,MATCH($A$1,Inputs!$D$68:$T$68,0))*1000</f>
        <v>4185.0000000000009</v>
      </c>
      <c r="I259" s="25">
        <f>'[6]Table 19'!I$14*INDEX(Inputs!$D$71:$T$71,MATCH($A$1,Inputs!$D$68:$T$68,0))*1000</f>
        <v>4108.5</v>
      </c>
      <c r="J259" s="25">
        <f>'[6]Table 19'!J$14*INDEX(Inputs!$D$71:$T$71,MATCH($A$1,Inputs!$D$68:$T$68,0))*1000</f>
        <v>2979.9</v>
      </c>
      <c r="K259" s="25">
        <f>'[6]Table 19'!K$14*INDEX(Inputs!$D$71:$T$71,MATCH($A$1,Inputs!$D$68:$T$68,0))*1000</f>
        <v>3371.4</v>
      </c>
      <c r="L259" s="25">
        <f>'[6]Table 19'!L$14*INDEX(Inputs!$D$71:$T$71,MATCH($A$1,Inputs!$D$68:$T$68,0))*1000</f>
        <v>1392.3</v>
      </c>
      <c r="M259" s="25">
        <f>'[6]Table 19'!M$14*INDEX(Inputs!$D$71:$T$71,MATCH($A$1,Inputs!$D$68:$T$68,0))*1000</f>
        <v>1753.2</v>
      </c>
      <c r="N259" s="25">
        <f>'[6]Table 19'!N$14*INDEX(Inputs!$D$71:$T$71,MATCH($A$1,Inputs!$D$68:$T$68,0))*1000</f>
        <v>1716.3000000000002</v>
      </c>
      <c r="O259" s="25">
        <f>'[6]Table 19'!O$14*INDEX(Inputs!$D$71:$T$71,MATCH($A$1,Inputs!$D$68:$T$68,0))*1000</f>
        <v>2585.7000000000003</v>
      </c>
      <c r="P259" s="25">
        <f>'[6]Table 19'!P$14*INDEX(Inputs!$D$71:$T$71,MATCH($A$1,Inputs!$D$68:$T$68,0))*1000</f>
        <v>2175.3000000000002</v>
      </c>
      <c r="Q259" s="25">
        <f>'[6]Table 19'!Q$14*INDEX(Inputs!$D$71:$T$71,MATCH($A$1,Inputs!$D$68:$T$68,0))*1000</f>
        <v>2311.1999999999998</v>
      </c>
      <c r="R259" s="25">
        <f>'[6]Table 19'!R$14*INDEX(Inputs!$D$71:$T$71,MATCH($A$1,Inputs!$D$68:$T$68,0))*1000</f>
        <v>845.09999999999991</v>
      </c>
      <c r="S259" s="25">
        <f>'[6]Table 19'!S$14*INDEX(Inputs!$D$71:$T$71,MATCH($A$1,Inputs!$D$68:$T$68,0))*1000</f>
        <v>260.10000000000002</v>
      </c>
      <c r="T259" s="25">
        <f>'[6]Table 19'!T$14*INDEX(Inputs!$D$71:$T$71,MATCH($A$1,Inputs!$D$68:$T$68,0))*1000</f>
        <v>404.1</v>
      </c>
      <c r="U259" s="25">
        <f>'[6]Table 19'!U$14*INDEX(Inputs!$D$71:$T$71,MATCH($A$1,Inputs!$D$68:$T$68,0))*1000</f>
        <v>409.50000000000006</v>
      </c>
      <c r="V259" s="25">
        <f>'[6]Table 19'!V$14*INDEX(Inputs!$D$71:$T$71,MATCH($A$1,Inputs!$D$68:$T$68,0))*1000</f>
        <v>448.2</v>
      </c>
      <c r="W259" s="25">
        <f>'[6]Table 19'!W$14*INDEX(Inputs!$D$71:$T$71,MATCH($A$1,Inputs!$D$68:$T$68,0))*1000</f>
        <v>661.5</v>
      </c>
      <c r="Z259" s="23" t="s">
        <v>32</v>
      </c>
    </row>
    <row r="260" spans="1:26" outlineLevel="1" x14ac:dyDescent="0.25">
      <c r="B260" s="4" t="s">
        <v>26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6" outlineLevel="1" x14ac:dyDescent="0.25">
      <c r="B261" s="4" t="s">
        <v>25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6" outlineLevel="1" x14ac:dyDescent="0.25">
      <c r="B262" s="4" t="s">
        <v>0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6" outlineLevel="1" x14ac:dyDescent="0.25">
      <c r="B263" s="4" t="s">
        <v>27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6" outlineLevel="1" x14ac:dyDescent="0.25">
      <c r="B264" s="4" t="s">
        <v>28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6" outlineLevel="1" x14ac:dyDescent="0.25">
      <c r="B265" s="4" t="s">
        <v>22</v>
      </c>
      <c r="C265" s="25">
        <f>'[6]Table 19'!C$15*INDEX(Inputs!$D$71:$T$71,MATCH($A$1,Inputs!$D$68:$T$68,0))*1000</f>
        <v>9211.5</v>
      </c>
      <c r="D265" s="25">
        <f>'[6]Table 19'!D$15*INDEX(Inputs!$D$71:$T$71,MATCH($A$1,Inputs!$D$68:$T$68,0))*1000</f>
        <v>10790.1</v>
      </c>
      <c r="E265" s="25">
        <f>'[6]Table 19'!E$15*INDEX(Inputs!$D$71:$T$71,MATCH($A$1,Inputs!$D$68:$T$68,0))*1000</f>
        <v>9162.8999999999978</v>
      </c>
      <c r="F265" s="25">
        <f>'[6]Table 19'!F$15*INDEX(Inputs!$D$71:$T$71,MATCH($A$1,Inputs!$D$68:$T$68,0))*1000</f>
        <v>9417.6</v>
      </c>
      <c r="G265" s="25">
        <f>'[6]Table 19'!G$15*INDEX(Inputs!$D$71:$T$71,MATCH($A$1,Inputs!$D$68:$T$68,0))*1000</f>
        <v>10427.4</v>
      </c>
      <c r="H265" s="25">
        <f>'[6]Table 19'!H$15*INDEX(Inputs!$D$71:$T$71,MATCH($A$1,Inputs!$D$68:$T$68,0))*1000</f>
        <v>9333.9</v>
      </c>
      <c r="I265" s="25">
        <f>'[6]Table 19'!I$15*INDEX(Inputs!$D$71:$T$71,MATCH($A$1,Inputs!$D$68:$T$68,0))*1000</f>
        <v>9092.7000000000007</v>
      </c>
      <c r="J265" s="25">
        <f>'[6]Table 19'!J$15*INDEX(Inputs!$D$71:$T$71,MATCH($A$1,Inputs!$D$68:$T$68,0))*1000</f>
        <v>8271.9</v>
      </c>
      <c r="K265" s="25">
        <f>'[6]Table 19'!K$15*INDEX(Inputs!$D$71:$T$71,MATCH($A$1,Inputs!$D$68:$T$68,0))*1000</f>
        <v>8089.2</v>
      </c>
      <c r="L265" s="25">
        <f>'[6]Table 19'!L$15*INDEX(Inputs!$D$71:$T$71,MATCH($A$1,Inputs!$D$68:$T$68,0))*1000</f>
        <v>7129.7999999999993</v>
      </c>
      <c r="M265" s="25">
        <f>'[6]Table 19'!M$15*INDEX(Inputs!$D$71:$T$71,MATCH($A$1,Inputs!$D$68:$T$68,0))*1000</f>
        <v>12456</v>
      </c>
      <c r="N265" s="25">
        <f>'[6]Table 19'!N$15*INDEX(Inputs!$D$71:$T$71,MATCH($A$1,Inputs!$D$68:$T$68,0))*1000</f>
        <v>8411.4</v>
      </c>
      <c r="O265" s="25">
        <f>'[6]Table 19'!O$15*INDEX(Inputs!$D$71:$T$71,MATCH($A$1,Inputs!$D$68:$T$68,0))*1000</f>
        <v>10376.999999999998</v>
      </c>
      <c r="P265" s="25">
        <f>'[6]Table 19'!P$15*INDEX(Inputs!$D$71:$T$71,MATCH($A$1,Inputs!$D$68:$T$68,0))*1000</f>
        <v>13925.7</v>
      </c>
      <c r="Q265" s="25">
        <f>'[6]Table 19'!Q$15*INDEX(Inputs!$D$71:$T$71,MATCH($A$1,Inputs!$D$68:$T$68,0))*1000</f>
        <v>13425.3</v>
      </c>
      <c r="R265" s="25">
        <f>'[6]Table 19'!R$15*INDEX(Inputs!$D$71:$T$71,MATCH($A$1,Inputs!$D$68:$T$68,0))*1000</f>
        <v>14138.1</v>
      </c>
      <c r="S265" s="25">
        <f>'[6]Table 19'!S$15*INDEX(Inputs!$D$71:$T$71,MATCH($A$1,Inputs!$D$68:$T$68,0))*1000</f>
        <v>13199.400000000001</v>
      </c>
      <c r="T265" s="25">
        <f>'[6]Table 19'!T$15*INDEX(Inputs!$D$71:$T$71,MATCH($A$1,Inputs!$D$68:$T$68,0))*1000</f>
        <v>13579.2</v>
      </c>
      <c r="U265" s="25">
        <f>'[6]Table 19'!U$15*INDEX(Inputs!$D$71:$T$71,MATCH($A$1,Inputs!$D$68:$T$68,0))*1000</f>
        <v>13420.800000000001</v>
      </c>
      <c r="V265" s="25">
        <f>'[6]Table 19'!V$15*INDEX(Inputs!$D$71:$T$71,MATCH($A$1,Inputs!$D$68:$T$68,0))*1000</f>
        <v>16374.6</v>
      </c>
      <c r="W265" s="25">
        <f>'[6]Table 19'!W$15*INDEX(Inputs!$D$71:$T$71,MATCH($A$1,Inputs!$D$68:$T$68,0))*1000</f>
        <v>14662.800000000003</v>
      </c>
      <c r="Z265" s="23" t="s">
        <v>32</v>
      </c>
    </row>
    <row r="266" spans="1:26" outlineLevel="1" x14ac:dyDescent="0.25">
      <c r="B266" s="4" t="s">
        <v>29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6" outlineLevel="1" x14ac:dyDescent="0.25">
      <c r="B267" s="16" t="s">
        <v>13</v>
      </c>
      <c r="C267" s="21">
        <f t="shared" ref="C267:W267" si="99">SUM(C257:C266)</f>
        <v>13548.6</v>
      </c>
      <c r="D267" s="21">
        <f t="shared" si="99"/>
        <v>14495.400000000001</v>
      </c>
      <c r="E267" s="21">
        <f t="shared" si="99"/>
        <v>12920.399999999998</v>
      </c>
      <c r="F267" s="21">
        <f t="shared" si="99"/>
        <v>13544.1</v>
      </c>
      <c r="G267" s="21">
        <f t="shared" si="99"/>
        <v>14594.4</v>
      </c>
      <c r="H267" s="21">
        <f t="shared" si="99"/>
        <v>13518.900000000001</v>
      </c>
      <c r="I267" s="21">
        <f t="shared" si="99"/>
        <v>13201.2</v>
      </c>
      <c r="J267" s="21">
        <f t="shared" si="99"/>
        <v>11251.8</v>
      </c>
      <c r="K267" s="21">
        <f t="shared" si="99"/>
        <v>11460.6</v>
      </c>
      <c r="L267" s="21">
        <f t="shared" si="99"/>
        <v>8522.0999999999985</v>
      </c>
      <c r="M267" s="21">
        <f t="shared" si="99"/>
        <v>14209.2</v>
      </c>
      <c r="N267" s="21">
        <f t="shared" si="99"/>
        <v>10127.700000000001</v>
      </c>
      <c r="O267" s="21">
        <f t="shared" si="99"/>
        <v>12962.699999999999</v>
      </c>
      <c r="P267" s="21">
        <f t="shared" si="99"/>
        <v>16101</v>
      </c>
      <c r="Q267" s="21">
        <f t="shared" si="99"/>
        <v>15736.5</v>
      </c>
      <c r="R267" s="21">
        <f t="shared" si="99"/>
        <v>14983.2</v>
      </c>
      <c r="S267" s="21">
        <f t="shared" si="99"/>
        <v>13459.500000000002</v>
      </c>
      <c r="T267" s="21">
        <f t="shared" si="99"/>
        <v>13983.300000000001</v>
      </c>
      <c r="U267" s="21">
        <f t="shared" si="99"/>
        <v>13830.300000000001</v>
      </c>
      <c r="V267" s="21">
        <f t="shared" si="99"/>
        <v>16822.8</v>
      </c>
      <c r="W267" s="21">
        <f t="shared" si="99"/>
        <v>15324.300000000003</v>
      </c>
    </row>
    <row r="268" spans="1:26" outlineLevel="1" x14ac:dyDescent="0.25">
      <c r="A268" s="3" t="s">
        <v>8</v>
      </c>
      <c r="B268" s="29" t="s">
        <v>46</v>
      </c>
      <c r="C268" s="28">
        <f>IFERROR(C267/C247/1000,0)</f>
        <v>1.5190786913692961E-3</v>
      </c>
      <c r="D268" s="28">
        <f t="shared" ref="D268:W268" si="100">IFERROR(D267/D247/1000,0)</f>
        <v>1.7130915507117699E-3</v>
      </c>
      <c r="E268" s="28">
        <f t="shared" si="100"/>
        <v>1.4299732963407069E-3</v>
      </c>
      <c r="F268" s="28">
        <f t="shared" si="100"/>
        <v>1.3691002207215171E-3</v>
      </c>
      <c r="G268" s="28">
        <f t="shared" si="100"/>
        <v>1.5360536103498725E-3</v>
      </c>
      <c r="H268" s="28">
        <f t="shared" si="100"/>
        <v>1.4604824921945253E-3</v>
      </c>
      <c r="I268" s="28">
        <f t="shared" si="100"/>
        <v>1.286007899049033E-3</v>
      </c>
      <c r="J268" s="28">
        <f t="shared" si="100"/>
        <v>1.475670039851778E-3</v>
      </c>
      <c r="K268" s="28">
        <f t="shared" si="100"/>
        <v>1.4867258906431557E-3</v>
      </c>
      <c r="L268" s="28">
        <f t="shared" si="100"/>
        <v>1.6467326666331642E-3</v>
      </c>
      <c r="M268" s="28">
        <f t="shared" si="100"/>
        <v>1.6820661476310583E-3</v>
      </c>
      <c r="N268" s="28">
        <f t="shared" si="100"/>
        <v>1.4879856440990975E-3</v>
      </c>
      <c r="O268" s="28">
        <f t="shared" si="100"/>
        <v>1.3991931806782844E-3</v>
      </c>
      <c r="P268" s="28">
        <f t="shared" si="100"/>
        <v>1.3074759932726909E-3</v>
      </c>
      <c r="Q268" s="28">
        <f t="shared" si="100"/>
        <v>1.1838279258940976E-3</v>
      </c>
      <c r="R268" s="28">
        <f t="shared" si="100"/>
        <v>1.0689535743943382E-3</v>
      </c>
      <c r="S268" s="28">
        <f t="shared" si="100"/>
        <v>9.3688124600489568E-4</v>
      </c>
      <c r="T268" s="28">
        <f t="shared" si="100"/>
        <v>1.0031479129872089E-3</v>
      </c>
      <c r="U268" s="28">
        <f t="shared" si="100"/>
        <v>1.0321874076276651E-3</v>
      </c>
      <c r="V268" s="28">
        <f t="shared" si="100"/>
        <v>1.1719436616523876E-3</v>
      </c>
      <c r="W268" s="28">
        <f t="shared" si="100"/>
        <v>1.0421439483818877E-3</v>
      </c>
    </row>
    <row r="269" spans="1:26" outlineLevel="1" x14ac:dyDescent="0.25"/>
    <row r="270" spans="1:26" outlineLevel="1" x14ac:dyDescent="0.25">
      <c r="B270" s="4" t="s">
        <v>23</v>
      </c>
      <c r="C270" s="12">
        <f t="shared" ref="C270:W270" si="101">IFERROR(C257/C267,0)</f>
        <v>0</v>
      </c>
      <c r="D270" s="12">
        <f t="shared" si="101"/>
        <v>0</v>
      </c>
      <c r="E270" s="12">
        <f t="shared" si="101"/>
        <v>0</v>
      </c>
      <c r="F270" s="12">
        <f t="shared" si="101"/>
        <v>0</v>
      </c>
      <c r="G270" s="12">
        <f t="shared" si="101"/>
        <v>0</v>
      </c>
      <c r="H270" s="12">
        <f t="shared" si="101"/>
        <v>0</v>
      </c>
      <c r="I270" s="12">
        <f t="shared" si="101"/>
        <v>0</v>
      </c>
      <c r="J270" s="12">
        <f t="shared" si="101"/>
        <v>0</v>
      </c>
      <c r="K270" s="12">
        <f t="shared" si="101"/>
        <v>0</v>
      </c>
      <c r="L270" s="12">
        <f t="shared" si="101"/>
        <v>0</v>
      </c>
      <c r="M270" s="12">
        <f t="shared" si="101"/>
        <v>0</v>
      </c>
      <c r="N270" s="12">
        <f t="shared" si="101"/>
        <v>0</v>
      </c>
      <c r="O270" s="12">
        <f t="shared" si="101"/>
        <v>0</v>
      </c>
      <c r="P270" s="12">
        <f t="shared" si="101"/>
        <v>0</v>
      </c>
      <c r="Q270" s="12">
        <f t="shared" si="101"/>
        <v>0</v>
      </c>
      <c r="R270" s="12">
        <f t="shared" si="101"/>
        <v>0</v>
      </c>
      <c r="S270" s="12">
        <f t="shared" si="101"/>
        <v>0</v>
      </c>
      <c r="T270" s="12">
        <f t="shared" si="101"/>
        <v>0</v>
      </c>
      <c r="U270" s="12">
        <f t="shared" si="101"/>
        <v>0</v>
      </c>
      <c r="V270" s="12">
        <f t="shared" si="101"/>
        <v>0</v>
      </c>
      <c r="W270" s="12">
        <f t="shared" si="101"/>
        <v>0</v>
      </c>
    </row>
    <row r="271" spans="1:26" outlineLevel="1" x14ac:dyDescent="0.25">
      <c r="B271" s="4" t="s">
        <v>24</v>
      </c>
      <c r="C271" s="12">
        <f t="shared" ref="C271:W271" si="102">IFERROR(C258/C267,0)</f>
        <v>0</v>
      </c>
      <c r="D271" s="12">
        <f t="shared" si="102"/>
        <v>0</v>
      </c>
      <c r="E271" s="12">
        <f t="shared" si="102"/>
        <v>0</v>
      </c>
      <c r="F271" s="12">
        <f t="shared" si="102"/>
        <v>0</v>
      </c>
      <c r="G271" s="12">
        <f t="shared" si="102"/>
        <v>0</v>
      </c>
      <c r="H271" s="12">
        <f t="shared" si="102"/>
        <v>0</v>
      </c>
      <c r="I271" s="12">
        <f t="shared" si="102"/>
        <v>0</v>
      </c>
      <c r="J271" s="12">
        <f t="shared" si="102"/>
        <v>0</v>
      </c>
      <c r="K271" s="12">
        <f t="shared" si="102"/>
        <v>0</v>
      </c>
      <c r="L271" s="12">
        <f t="shared" si="102"/>
        <v>0</v>
      </c>
      <c r="M271" s="12">
        <f t="shared" si="102"/>
        <v>0</v>
      </c>
      <c r="N271" s="12">
        <f t="shared" si="102"/>
        <v>0</v>
      </c>
      <c r="O271" s="12">
        <f t="shared" si="102"/>
        <v>0</v>
      </c>
      <c r="P271" s="12">
        <f t="shared" si="102"/>
        <v>0</v>
      </c>
      <c r="Q271" s="12">
        <f t="shared" si="102"/>
        <v>0</v>
      </c>
      <c r="R271" s="12">
        <f t="shared" si="102"/>
        <v>0</v>
      </c>
      <c r="S271" s="12">
        <f t="shared" si="102"/>
        <v>0</v>
      </c>
      <c r="T271" s="12">
        <f t="shared" si="102"/>
        <v>0</v>
      </c>
      <c r="U271" s="12">
        <f t="shared" si="102"/>
        <v>0</v>
      </c>
      <c r="V271" s="12">
        <f t="shared" si="102"/>
        <v>0</v>
      </c>
      <c r="W271" s="12">
        <f t="shared" si="102"/>
        <v>0</v>
      </c>
    </row>
    <row r="272" spans="1:26" outlineLevel="1" x14ac:dyDescent="0.25">
      <c r="B272" s="4" t="s">
        <v>21</v>
      </c>
      <c r="C272" s="12">
        <f t="shared" ref="C272:W272" si="103">IFERROR(C259/C267,0)</f>
        <v>0.320114255347416</v>
      </c>
      <c r="D272" s="12">
        <f t="shared" si="103"/>
        <v>0.25561902396622377</v>
      </c>
      <c r="E272" s="12">
        <f t="shared" si="103"/>
        <v>0.29081916968514909</v>
      </c>
      <c r="F272" s="12">
        <f t="shared" si="103"/>
        <v>0.3046714067379892</v>
      </c>
      <c r="G272" s="12">
        <f t="shared" si="103"/>
        <v>0.28552047360631477</v>
      </c>
      <c r="H272" s="12">
        <f t="shared" si="103"/>
        <v>0.30956660675054926</v>
      </c>
      <c r="I272" s="12">
        <f t="shared" si="103"/>
        <v>0.31122170711753477</v>
      </c>
      <c r="J272" s="12">
        <f t="shared" si="103"/>
        <v>0.26483762597984323</v>
      </c>
      <c r="K272" s="12">
        <f t="shared" si="103"/>
        <v>0.29417307994345848</v>
      </c>
      <c r="L272" s="12">
        <f t="shared" si="103"/>
        <v>0.16337522441651708</v>
      </c>
      <c r="M272" s="12">
        <f t="shared" si="103"/>
        <v>0.12338484925259691</v>
      </c>
      <c r="N272" s="12">
        <f t="shared" si="103"/>
        <v>0.16946592019905804</v>
      </c>
      <c r="O272" s="12">
        <f t="shared" si="103"/>
        <v>0.19947233215302371</v>
      </c>
      <c r="P272" s="12">
        <f t="shared" si="103"/>
        <v>0.13510340972610399</v>
      </c>
      <c r="Q272" s="12">
        <f t="shared" si="103"/>
        <v>0.14686874463826136</v>
      </c>
      <c r="R272" s="12">
        <f t="shared" si="103"/>
        <v>5.6403171552138386E-2</v>
      </c>
      <c r="S272" s="12">
        <f t="shared" si="103"/>
        <v>1.932464058843196E-2</v>
      </c>
      <c r="T272" s="12">
        <f t="shared" si="103"/>
        <v>2.8898757803951857E-2</v>
      </c>
      <c r="U272" s="12">
        <f t="shared" si="103"/>
        <v>2.9608902193010999E-2</v>
      </c>
      <c r="V272" s="12">
        <f t="shared" si="103"/>
        <v>2.6642413866894928E-2</v>
      </c>
      <c r="W272" s="12">
        <f t="shared" si="103"/>
        <v>4.3166735185293938E-2</v>
      </c>
    </row>
    <row r="273" spans="1:26" outlineLevel="1" x14ac:dyDescent="0.25">
      <c r="B273" s="4" t="s">
        <v>26</v>
      </c>
      <c r="C273" s="12">
        <f t="shared" ref="C273:W273" si="104">IFERROR(C260/C267,0)</f>
        <v>0</v>
      </c>
      <c r="D273" s="12">
        <f t="shared" si="104"/>
        <v>0</v>
      </c>
      <c r="E273" s="12">
        <f t="shared" si="104"/>
        <v>0</v>
      </c>
      <c r="F273" s="12">
        <f t="shared" si="104"/>
        <v>0</v>
      </c>
      <c r="G273" s="12">
        <f t="shared" si="104"/>
        <v>0</v>
      </c>
      <c r="H273" s="12">
        <f t="shared" si="104"/>
        <v>0</v>
      </c>
      <c r="I273" s="12">
        <f t="shared" si="104"/>
        <v>0</v>
      </c>
      <c r="J273" s="12">
        <f t="shared" si="104"/>
        <v>0</v>
      </c>
      <c r="K273" s="12">
        <f t="shared" si="104"/>
        <v>0</v>
      </c>
      <c r="L273" s="12">
        <f t="shared" si="104"/>
        <v>0</v>
      </c>
      <c r="M273" s="12">
        <f t="shared" si="104"/>
        <v>0</v>
      </c>
      <c r="N273" s="12">
        <f t="shared" si="104"/>
        <v>0</v>
      </c>
      <c r="O273" s="12">
        <f t="shared" si="104"/>
        <v>0</v>
      </c>
      <c r="P273" s="12">
        <f t="shared" si="104"/>
        <v>0</v>
      </c>
      <c r="Q273" s="12">
        <f t="shared" si="104"/>
        <v>0</v>
      </c>
      <c r="R273" s="12">
        <f t="shared" si="104"/>
        <v>0</v>
      </c>
      <c r="S273" s="12">
        <f t="shared" si="104"/>
        <v>0</v>
      </c>
      <c r="T273" s="12">
        <f t="shared" si="104"/>
        <v>0</v>
      </c>
      <c r="U273" s="12">
        <f t="shared" si="104"/>
        <v>0</v>
      </c>
      <c r="V273" s="12">
        <f t="shared" si="104"/>
        <v>0</v>
      </c>
      <c r="W273" s="12">
        <f t="shared" si="104"/>
        <v>0</v>
      </c>
    </row>
    <row r="274" spans="1:26" outlineLevel="1" x14ac:dyDescent="0.25">
      <c r="B274" s="4" t="s">
        <v>25</v>
      </c>
      <c r="C274" s="12">
        <f t="shared" ref="C274:W274" si="105">IFERROR(C261/C267,0)</f>
        <v>0</v>
      </c>
      <c r="D274" s="12">
        <f t="shared" si="105"/>
        <v>0</v>
      </c>
      <c r="E274" s="12">
        <f t="shared" si="105"/>
        <v>0</v>
      </c>
      <c r="F274" s="12">
        <f t="shared" si="105"/>
        <v>0</v>
      </c>
      <c r="G274" s="12">
        <f t="shared" si="105"/>
        <v>0</v>
      </c>
      <c r="H274" s="12">
        <f t="shared" si="105"/>
        <v>0</v>
      </c>
      <c r="I274" s="12">
        <f t="shared" si="105"/>
        <v>0</v>
      </c>
      <c r="J274" s="12">
        <f t="shared" si="105"/>
        <v>0</v>
      </c>
      <c r="K274" s="12">
        <f t="shared" si="105"/>
        <v>0</v>
      </c>
      <c r="L274" s="12">
        <f t="shared" si="105"/>
        <v>0</v>
      </c>
      <c r="M274" s="12">
        <f t="shared" si="105"/>
        <v>0</v>
      </c>
      <c r="N274" s="12">
        <f t="shared" si="105"/>
        <v>0</v>
      </c>
      <c r="O274" s="12">
        <f t="shared" si="105"/>
        <v>0</v>
      </c>
      <c r="P274" s="12">
        <f t="shared" si="105"/>
        <v>0</v>
      </c>
      <c r="Q274" s="12">
        <f t="shared" si="105"/>
        <v>0</v>
      </c>
      <c r="R274" s="12">
        <f t="shared" si="105"/>
        <v>0</v>
      </c>
      <c r="S274" s="12">
        <f t="shared" si="105"/>
        <v>0</v>
      </c>
      <c r="T274" s="12">
        <f t="shared" si="105"/>
        <v>0</v>
      </c>
      <c r="U274" s="12">
        <f t="shared" si="105"/>
        <v>0</v>
      </c>
      <c r="V274" s="12">
        <f t="shared" si="105"/>
        <v>0</v>
      </c>
      <c r="W274" s="12">
        <f t="shared" si="105"/>
        <v>0</v>
      </c>
    </row>
    <row r="275" spans="1:26" outlineLevel="1" x14ac:dyDescent="0.25">
      <c r="B275" s="4" t="s">
        <v>0</v>
      </c>
      <c r="C275" s="12">
        <f t="shared" ref="C275:W275" si="106">IFERROR(C262/C267,0)</f>
        <v>0</v>
      </c>
      <c r="D275" s="12">
        <f t="shared" si="106"/>
        <v>0</v>
      </c>
      <c r="E275" s="12">
        <f t="shared" si="106"/>
        <v>0</v>
      </c>
      <c r="F275" s="12">
        <f t="shared" si="106"/>
        <v>0</v>
      </c>
      <c r="G275" s="12">
        <f t="shared" si="106"/>
        <v>0</v>
      </c>
      <c r="H275" s="12">
        <f t="shared" si="106"/>
        <v>0</v>
      </c>
      <c r="I275" s="12">
        <f t="shared" si="106"/>
        <v>0</v>
      </c>
      <c r="J275" s="12">
        <f t="shared" si="106"/>
        <v>0</v>
      </c>
      <c r="K275" s="12">
        <f t="shared" si="106"/>
        <v>0</v>
      </c>
      <c r="L275" s="12">
        <f t="shared" si="106"/>
        <v>0</v>
      </c>
      <c r="M275" s="12">
        <f t="shared" si="106"/>
        <v>0</v>
      </c>
      <c r="N275" s="12">
        <f t="shared" si="106"/>
        <v>0</v>
      </c>
      <c r="O275" s="12">
        <f t="shared" si="106"/>
        <v>0</v>
      </c>
      <c r="P275" s="12">
        <f t="shared" si="106"/>
        <v>0</v>
      </c>
      <c r="Q275" s="12">
        <f t="shared" si="106"/>
        <v>0</v>
      </c>
      <c r="R275" s="12">
        <f t="shared" si="106"/>
        <v>0</v>
      </c>
      <c r="S275" s="12">
        <f t="shared" si="106"/>
        <v>0</v>
      </c>
      <c r="T275" s="12">
        <f t="shared" si="106"/>
        <v>0</v>
      </c>
      <c r="U275" s="12">
        <f t="shared" si="106"/>
        <v>0</v>
      </c>
      <c r="V275" s="12">
        <f t="shared" si="106"/>
        <v>0</v>
      </c>
      <c r="W275" s="12">
        <f t="shared" si="106"/>
        <v>0</v>
      </c>
    </row>
    <row r="276" spans="1:26" outlineLevel="1" x14ac:dyDescent="0.25">
      <c r="B276" s="4" t="s">
        <v>27</v>
      </c>
      <c r="C276" s="12">
        <f t="shared" ref="C276:W276" si="107">IFERROR(C263/C267,0)</f>
        <v>0</v>
      </c>
      <c r="D276" s="12">
        <f t="shared" si="107"/>
        <v>0</v>
      </c>
      <c r="E276" s="12">
        <f t="shared" si="107"/>
        <v>0</v>
      </c>
      <c r="F276" s="12">
        <f t="shared" si="107"/>
        <v>0</v>
      </c>
      <c r="G276" s="12">
        <f t="shared" si="107"/>
        <v>0</v>
      </c>
      <c r="H276" s="12">
        <f t="shared" si="107"/>
        <v>0</v>
      </c>
      <c r="I276" s="12">
        <f t="shared" si="107"/>
        <v>0</v>
      </c>
      <c r="J276" s="12">
        <f t="shared" si="107"/>
        <v>0</v>
      </c>
      <c r="K276" s="12">
        <f t="shared" si="107"/>
        <v>0</v>
      </c>
      <c r="L276" s="12">
        <f t="shared" si="107"/>
        <v>0</v>
      </c>
      <c r="M276" s="12">
        <f t="shared" si="107"/>
        <v>0</v>
      </c>
      <c r="N276" s="12">
        <f t="shared" si="107"/>
        <v>0</v>
      </c>
      <c r="O276" s="12">
        <f t="shared" si="107"/>
        <v>0</v>
      </c>
      <c r="P276" s="12">
        <f t="shared" si="107"/>
        <v>0</v>
      </c>
      <c r="Q276" s="12">
        <f t="shared" si="107"/>
        <v>0</v>
      </c>
      <c r="R276" s="12">
        <f t="shared" si="107"/>
        <v>0</v>
      </c>
      <c r="S276" s="12">
        <f t="shared" si="107"/>
        <v>0</v>
      </c>
      <c r="T276" s="12">
        <f t="shared" si="107"/>
        <v>0</v>
      </c>
      <c r="U276" s="12">
        <f t="shared" si="107"/>
        <v>0</v>
      </c>
      <c r="V276" s="12">
        <f t="shared" si="107"/>
        <v>0</v>
      </c>
      <c r="W276" s="12">
        <f t="shared" si="107"/>
        <v>0</v>
      </c>
    </row>
    <row r="277" spans="1:26" outlineLevel="1" x14ac:dyDescent="0.25">
      <c r="B277" s="4" t="s">
        <v>28</v>
      </c>
      <c r="C277" s="12">
        <f t="shared" ref="C277:W277" si="108">IFERROR(C264/C267,0)</f>
        <v>0</v>
      </c>
      <c r="D277" s="12">
        <f t="shared" si="108"/>
        <v>0</v>
      </c>
      <c r="E277" s="12">
        <f t="shared" si="108"/>
        <v>0</v>
      </c>
      <c r="F277" s="12">
        <f t="shared" si="108"/>
        <v>0</v>
      </c>
      <c r="G277" s="12">
        <f t="shared" si="108"/>
        <v>0</v>
      </c>
      <c r="H277" s="12">
        <f t="shared" si="108"/>
        <v>0</v>
      </c>
      <c r="I277" s="12">
        <f t="shared" si="108"/>
        <v>0</v>
      </c>
      <c r="J277" s="12">
        <f t="shared" si="108"/>
        <v>0</v>
      </c>
      <c r="K277" s="12">
        <f t="shared" si="108"/>
        <v>0</v>
      </c>
      <c r="L277" s="12">
        <f t="shared" si="108"/>
        <v>0</v>
      </c>
      <c r="M277" s="12">
        <f t="shared" si="108"/>
        <v>0</v>
      </c>
      <c r="N277" s="12">
        <f t="shared" si="108"/>
        <v>0</v>
      </c>
      <c r="O277" s="12">
        <f t="shared" si="108"/>
        <v>0</v>
      </c>
      <c r="P277" s="12">
        <f t="shared" si="108"/>
        <v>0</v>
      </c>
      <c r="Q277" s="12">
        <f t="shared" si="108"/>
        <v>0</v>
      </c>
      <c r="R277" s="12">
        <f t="shared" si="108"/>
        <v>0</v>
      </c>
      <c r="S277" s="12">
        <f t="shared" si="108"/>
        <v>0</v>
      </c>
      <c r="T277" s="12">
        <f t="shared" si="108"/>
        <v>0</v>
      </c>
      <c r="U277" s="12">
        <f t="shared" si="108"/>
        <v>0</v>
      </c>
      <c r="V277" s="12">
        <f t="shared" si="108"/>
        <v>0</v>
      </c>
      <c r="W277" s="12">
        <f t="shared" si="108"/>
        <v>0</v>
      </c>
    </row>
    <row r="278" spans="1:26" outlineLevel="1" x14ac:dyDescent="0.25">
      <c r="B278" s="4" t="s">
        <v>22</v>
      </c>
      <c r="C278" s="12">
        <f t="shared" ref="C278:W278" si="109">IFERROR(C265/C267,0)</f>
        <v>0.679885744652584</v>
      </c>
      <c r="D278" s="12">
        <f t="shared" si="109"/>
        <v>0.74438097603377618</v>
      </c>
      <c r="E278" s="12">
        <f t="shared" si="109"/>
        <v>0.70918083031485091</v>
      </c>
      <c r="F278" s="12">
        <f t="shared" si="109"/>
        <v>0.6953285932620108</v>
      </c>
      <c r="G278" s="12">
        <f t="shared" si="109"/>
        <v>0.71447952639368528</v>
      </c>
      <c r="H278" s="12">
        <f t="shared" si="109"/>
        <v>0.69043339324945063</v>
      </c>
      <c r="I278" s="12">
        <f t="shared" si="109"/>
        <v>0.68877829288246528</v>
      </c>
      <c r="J278" s="12">
        <f t="shared" si="109"/>
        <v>0.73516237402015683</v>
      </c>
      <c r="K278" s="12">
        <f t="shared" si="109"/>
        <v>0.70582692005654146</v>
      </c>
      <c r="L278" s="12">
        <f t="shared" si="109"/>
        <v>0.83662477558348303</v>
      </c>
      <c r="M278" s="12">
        <f t="shared" si="109"/>
        <v>0.87661515074740304</v>
      </c>
      <c r="N278" s="12">
        <f t="shared" si="109"/>
        <v>0.83053407980094185</v>
      </c>
      <c r="O278" s="12">
        <f t="shared" si="109"/>
        <v>0.80052766784697627</v>
      </c>
      <c r="P278" s="12">
        <f t="shared" si="109"/>
        <v>0.86489659027389609</v>
      </c>
      <c r="Q278" s="12">
        <f t="shared" si="109"/>
        <v>0.85313125536173862</v>
      </c>
      <c r="R278" s="12">
        <f t="shared" si="109"/>
        <v>0.94359682844786164</v>
      </c>
      <c r="S278" s="12">
        <f t="shared" si="109"/>
        <v>0.98067535941156803</v>
      </c>
      <c r="T278" s="12">
        <f t="shared" si="109"/>
        <v>0.9711012421960481</v>
      </c>
      <c r="U278" s="12">
        <f t="shared" si="109"/>
        <v>0.97039109780698896</v>
      </c>
      <c r="V278" s="12">
        <f t="shared" si="109"/>
        <v>0.97335758613310519</v>
      </c>
      <c r="W278" s="12">
        <f t="shared" si="109"/>
        <v>0.9568332648147061</v>
      </c>
    </row>
    <row r="279" spans="1:26" outlineLevel="1" x14ac:dyDescent="0.25">
      <c r="B279" s="4" t="s">
        <v>29</v>
      </c>
      <c r="C279" s="12">
        <f t="shared" ref="C279:W279" si="110">IFERROR(C266/C267,0)</f>
        <v>0</v>
      </c>
      <c r="D279" s="12">
        <f t="shared" si="110"/>
        <v>0</v>
      </c>
      <c r="E279" s="12">
        <f t="shared" si="110"/>
        <v>0</v>
      </c>
      <c r="F279" s="12">
        <f t="shared" si="110"/>
        <v>0</v>
      </c>
      <c r="G279" s="12">
        <f t="shared" si="110"/>
        <v>0</v>
      </c>
      <c r="H279" s="12">
        <f t="shared" si="110"/>
        <v>0</v>
      </c>
      <c r="I279" s="12">
        <f t="shared" si="110"/>
        <v>0</v>
      </c>
      <c r="J279" s="12">
        <f t="shared" si="110"/>
        <v>0</v>
      </c>
      <c r="K279" s="12">
        <f t="shared" si="110"/>
        <v>0</v>
      </c>
      <c r="L279" s="12">
        <f t="shared" si="110"/>
        <v>0</v>
      </c>
      <c r="M279" s="12">
        <f t="shared" si="110"/>
        <v>0</v>
      </c>
      <c r="N279" s="12">
        <f t="shared" si="110"/>
        <v>0</v>
      </c>
      <c r="O279" s="12">
        <f t="shared" si="110"/>
        <v>0</v>
      </c>
      <c r="P279" s="12">
        <f t="shared" si="110"/>
        <v>0</v>
      </c>
      <c r="Q279" s="12">
        <f t="shared" si="110"/>
        <v>0</v>
      </c>
      <c r="R279" s="12">
        <f t="shared" si="110"/>
        <v>0</v>
      </c>
      <c r="S279" s="12">
        <f t="shared" si="110"/>
        <v>0</v>
      </c>
      <c r="T279" s="12">
        <f t="shared" si="110"/>
        <v>0</v>
      </c>
      <c r="U279" s="12">
        <f t="shared" si="110"/>
        <v>0</v>
      </c>
      <c r="V279" s="12">
        <f t="shared" si="110"/>
        <v>0</v>
      </c>
      <c r="W279" s="12">
        <f t="shared" si="110"/>
        <v>0</v>
      </c>
    </row>
    <row r="282" spans="1:26" s="34" customFormat="1" x14ac:dyDescent="0.25">
      <c r="A282" s="33" t="s">
        <v>50</v>
      </c>
    </row>
    <row r="283" spans="1:26" outlineLevel="1" x14ac:dyDescent="0.25">
      <c r="B283" s="9" t="s">
        <v>5</v>
      </c>
      <c r="C283" s="14"/>
    </row>
    <row r="284" spans="1:26" outlineLevel="1" x14ac:dyDescent="0.25">
      <c r="B284" s="16" t="s">
        <v>8</v>
      </c>
    </row>
    <row r="285" spans="1:26" outlineLevel="1" x14ac:dyDescent="0.25">
      <c r="B285" s="10" t="s">
        <v>10</v>
      </c>
      <c r="C285" s="5">
        <f>C$290*CAN!C291</f>
        <v>199.34369336354979</v>
      </c>
      <c r="D285" s="5">
        <f>D$290*CAN!D291</f>
        <v>174.1412321809234</v>
      </c>
      <c r="E285" s="5">
        <f>E$290*CAN!E291</f>
        <v>127.79919204788135</v>
      </c>
      <c r="F285" s="5">
        <f>F$290*CAN!F291</f>
        <v>129.48588469401722</v>
      </c>
      <c r="G285" s="5">
        <f>G$290*CAN!G291</f>
        <v>161.05968601171585</v>
      </c>
      <c r="H285" s="5">
        <f>H$290*CAN!H291</f>
        <v>228.21611881872968</v>
      </c>
      <c r="I285" s="5">
        <f>I$290*CAN!I291</f>
        <v>156.76450906617811</v>
      </c>
      <c r="J285" s="5">
        <f>J$290*CAN!J291</f>
        <v>121.09204674380317</v>
      </c>
      <c r="K285" s="5">
        <f>K$290*CAN!K291</f>
        <v>135.3631174917877</v>
      </c>
      <c r="L285" s="5">
        <f>L$290*CAN!L291</f>
        <v>132.64425531794839</v>
      </c>
      <c r="M285" s="5">
        <f>M$290*CAN!M291</f>
        <v>156.66709400861134</v>
      </c>
      <c r="N285" s="5">
        <f>N$290*CAN!N291</f>
        <v>159.89032470778957</v>
      </c>
      <c r="O285" s="5">
        <f>O$290*CAN!O291</f>
        <v>170.52825985937923</v>
      </c>
      <c r="P285" s="5">
        <f>P$290*CAN!P291</f>
        <v>172.54593280459983</v>
      </c>
      <c r="Q285" s="5">
        <f>Q$290*CAN!Q291</f>
        <v>179.09980235847738</v>
      </c>
      <c r="R285" s="5">
        <f>R$290*CAN!R291</f>
        <v>181.08950067603419</v>
      </c>
      <c r="S285" s="5">
        <f>S$290*CAN!S291</f>
        <v>210.0036822092178</v>
      </c>
      <c r="T285" s="5">
        <f>T$290*CAN!T291</f>
        <v>281.26940910069237</v>
      </c>
      <c r="U285" s="5">
        <f>U$290*CAN!U291</f>
        <v>292.73981298062387</v>
      </c>
      <c r="V285" s="5">
        <f>V$290*CAN!V291</f>
        <v>268.96044940376731</v>
      </c>
      <c r="W285" s="5">
        <f>W$290*CAN!W291</f>
        <v>213.88406888803564</v>
      </c>
      <c r="Z285" s="23"/>
    </row>
    <row r="286" spans="1:26" outlineLevel="1" x14ac:dyDescent="0.25">
      <c r="B286" s="17" t="s">
        <v>9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6" outlineLevel="1" x14ac:dyDescent="0.25">
      <c r="B287" s="10" t="s">
        <v>11</v>
      </c>
      <c r="C287" s="5">
        <f>C288/Inputs!D$7</f>
        <v>8983.5782649955672</v>
      </c>
      <c r="D287" s="5">
        <f>D288/Inputs!E$7</f>
        <v>8219.17415255382</v>
      </c>
      <c r="E287" s="5">
        <f>E288/Inputs!F$7</f>
        <v>5650.1533200479644</v>
      </c>
      <c r="F287" s="5">
        <f>F288/Inputs!G$7</f>
        <v>6304.8600877210692</v>
      </c>
      <c r="G287" s="5">
        <f>G288/Inputs!H$7</f>
        <v>8158.459748479374</v>
      </c>
      <c r="H287" s="5">
        <f>H288/Inputs!I$7</f>
        <v>11226.814288352089</v>
      </c>
      <c r="I287" s="5">
        <f>I288/Inputs!J$7</f>
        <v>8357.6533454395376</v>
      </c>
      <c r="J287" s="5">
        <f>J288/Inputs!K$7</f>
        <v>7659.8334447917305</v>
      </c>
      <c r="K287" s="5">
        <f>K288/Inputs!L$7</f>
        <v>9695.0328191653589</v>
      </c>
      <c r="L287" s="5">
        <f>L288/Inputs!M$7</f>
        <v>9995.1526106199835</v>
      </c>
      <c r="M287" s="5">
        <f>M288/Inputs!N$7</f>
        <v>10239.47932097438</v>
      </c>
      <c r="N287" s="5">
        <f>N288/Inputs!O$7</f>
        <v>10634.043088878694</v>
      </c>
      <c r="O287" s="5">
        <f>O288/Inputs!P$7</f>
        <v>11654.994233861682</v>
      </c>
      <c r="P287" s="5">
        <f>P288/Inputs!Q$7</f>
        <v>11836.278610891446</v>
      </c>
      <c r="Q287" s="5">
        <f>Q288/Inputs!R$7</f>
        <v>12565.51855897594</v>
      </c>
      <c r="R287" s="5">
        <f>R288/Inputs!S$7</f>
        <v>13928.560412972492</v>
      </c>
      <c r="S287" s="5">
        <f>S288/Inputs!T$7</f>
        <v>15885.347680990275</v>
      </c>
      <c r="T287" s="5">
        <f>T288/Inputs!U$7</f>
        <v>19161.605571466116</v>
      </c>
      <c r="U287" s="5">
        <f>U288/Inputs!V$7</f>
        <v>19925.945165338806</v>
      </c>
      <c r="V287" s="5">
        <f>V288/Inputs!W$7</f>
        <v>19258.976226488612</v>
      </c>
      <c r="W287" s="5">
        <f>W288/Inputs!X$7</f>
        <v>5382.1254171957598</v>
      </c>
      <c r="Z287" s="23"/>
    </row>
    <row r="288" spans="1:26" outlineLevel="1" x14ac:dyDescent="0.25">
      <c r="B288" s="10" t="s">
        <v>12</v>
      </c>
      <c r="C288" s="5">
        <f>C$290*CAN!C292</f>
        <v>898.35782649955672</v>
      </c>
      <c r="D288" s="5">
        <f>D$290*CAN!D292</f>
        <v>821.91741525538202</v>
      </c>
      <c r="E288" s="5">
        <f>E$290*CAN!E292</f>
        <v>565.01533200479651</v>
      </c>
      <c r="F288" s="5">
        <f>F$290*CAN!F292</f>
        <v>630.48600877210697</v>
      </c>
      <c r="G288" s="5">
        <f>G$290*CAN!G292</f>
        <v>815.84597484793744</v>
      </c>
      <c r="H288" s="5">
        <f>H$290*CAN!H292</f>
        <v>1122.6814288352089</v>
      </c>
      <c r="I288" s="5">
        <f>I$290*CAN!I292</f>
        <v>835.76533454395383</v>
      </c>
      <c r="J288" s="5">
        <f>J$290*CAN!J292</f>
        <v>765.98334447917307</v>
      </c>
      <c r="K288" s="5">
        <f>K$290*CAN!K292</f>
        <v>969.50328191653591</v>
      </c>
      <c r="L288" s="5">
        <f>L$290*CAN!L292</f>
        <v>999.51526106199844</v>
      </c>
      <c r="M288" s="5">
        <f>M$290*CAN!M292</f>
        <v>1023.9479320974381</v>
      </c>
      <c r="N288" s="5">
        <f>N$290*CAN!N292</f>
        <v>1063.4043088878695</v>
      </c>
      <c r="O288" s="5">
        <f>O$290*CAN!O292</f>
        <v>1165.4994233861682</v>
      </c>
      <c r="P288" s="5">
        <f>P$290*CAN!P292</f>
        <v>1183.6278610891447</v>
      </c>
      <c r="Q288" s="5">
        <f>Q$290*CAN!Q292</f>
        <v>1256.5518558975941</v>
      </c>
      <c r="R288" s="5">
        <f>R$290*CAN!R292</f>
        <v>1392.8560412972492</v>
      </c>
      <c r="S288" s="5">
        <f>S$290*CAN!S292</f>
        <v>1588.5347680990276</v>
      </c>
      <c r="T288" s="5">
        <f>T$290*CAN!T292</f>
        <v>1916.1605571466116</v>
      </c>
      <c r="U288" s="5">
        <f>U$290*CAN!U292</f>
        <v>1992.5945165338808</v>
      </c>
      <c r="V288" s="5">
        <f>V$290*CAN!V292</f>
        <v>1925.8976226488612</v>
      </c>
      <c r="W288" s="5">
        <f>W$290*CAN!W292</f>
        <v>538.21254171957605</v>
      </c>
      <c r="Y288" s="1" t="s">
        <v>59</v>
      </c>
    </row>
    <row r="289" spans="2:26" outlineLevel="1" x14ac:dyDescent="0.25">
      <c r="B289" s="16" t="s">
        <v>13</v>
      </c>
    </row>
    <row r="290" spans="2:26" outlineLevel="1" x14ac:dyDescent="0.25">
      <c r="B290" s="10" t="s">
        <v>10</v>
      </c>
      <c r="C290" s="5">
        <f>C305/CAN!C306/1000</f>
        <v>1097.7015198631066</v>
      </c>
      <c r="D290" s="5">
        <f>D305/CAN!D306/1000</f>
        <v>996.05864743630548</v>
      </c>
      <c r="E290" s="5">
        <f>E305/CAN!E306/1000</f>
        <v>692.81452405267783</v>
      </c>
      <c r="F290" s="5">
        <f>F305/CAN!F306/1000</f>
        <v>759.97189346612413</v>
      </c>
      <c r="G290" s="5">
        <f>G305/CAN!G306/1000</f>
        <v>976.90566085965327</v>
      </c>
      <c r="H290" s="5">
        <f>H305/CAN!H306/1000</f>
        <v>1350.8975476539385</v>
      </c>
      <c r="I290" s="5">
        <f>I305/CAN!I306/1000</f>
        <v>992.52984361013205</v>
      </c>
      <c r="J290" s="5">
        <f>J305/CAN!J306/1000</f>
        <v>887.07539122297624</v>
      </c>
      <c r="K290" s="5">
        <f>K305/CAN!K306/1000</f>
        <v>1104.8663994083236</v>
      </c>
      <c r="L290" s="5">
        <f>L305/CAN!L306/1000</f>
        <v>1132.1595163799468</v>
      </c>
      <c r="M290" s="5">
        <f>M305/CAN!M306/1000</f>
        <v>1180.6150261060495</v>
      </c>
      <c r="N290" s="5">
        <f>N305/CAN!N306/1000</f>
        <v>1223.294633595659</v>
      </c>
      <c r="O290" s="5">
        <f>O305/CAN!O306/1000</f>
        <v>1336.0276832455475</v>
      </c>
      <c r="P290" s="5">
        <f>P305/CAN!P306/1000</f>
        <v>1356.1737938937447</v>
      </c>
      <c r="Q290" s="5">
        <f>Q305/CAN!Q306/1000</f>
        <v>1435.6516582560716</v>
      </c>
      <c r="R290" s="5">
        <f>R305/CAN!R306/1000</f>
        <v>1573.9455419732833</v>
      </c>
      <c r="S290" s="5">
        <f>S305/CAN!S306/1000</f>
        <v>1798.5384503082455</v>
      </c>
      <c r="T290" s="5">
        <f>T305/CAN!T306/1000</f>
        <v>2197.429966247304</v>
      </c>
      <c r="U290" s="5">
        <f>U305/CAN!U306/1000</f>
        <v>2285.3343295145046</v>
      </c>
      <c r="V290" s="5">
        <f>V305/CAN!V306/1000</f>
        <v>2194.8580720526284</v>
      </c>
      <c r="W290" s="5">
        <f>W305/CAN!W306/1000</f>
        <v>752.09661060761164</v>
      </c>
    </row>
    <row r="291" spans="2:26" outlineLevel="1" x14ac:dyDescent="0.25">
      <c r="B291" s="18" t="s">
        <v>14</v>
      </c>
      <c r="C291" s="13">
        <f t="shared" ref="C291:W291" si="111">IFERROR(C285/C290,0)</f>
        <v>0.1816009996856065</v>
      </c>
      <c r="D291" s="13">
        <f t="shared" si="111"/>
        <v>0.17483030003216665</v>
      </c>
      <c r="E291" s="13">
        <f t="shared" si="111"/>
        <v>0.18446378880787465</v>
      </c>
      <c r="F291" s="13">
        <f t="shared" si="111"/>
        <v>0.17038246520335171</v>
      </c>
      <c r="G291" s="13">
        <f t="shared" si="111"/>
        <v>0.16486718468801506</v>
      </c>
      <c r="H291" s="13">
        <f t="shared" si="111"/>
        <v>0.16893665934553326</v>
      </c>
      <c r="I291" s="13">
        <f t="shared" si="111"/>
        <v>0.15794437827277621</v>
      </c>
      <c r="J291" s="13">
        <f t="shared" si="111"/>
        <v>0.13650705220991227</v>
      </c>
      <c r="K291" s="13">
        <f t="shared" si="111"/>
        <v>0.12251537159993024</v>
      </c>
      <c r="L291" s="13">
        <f t="shared" si="111"/>
        <v>0.11716039427206799</v>
      </c>
      <c r="M291" s="13">
        <f t="shared" si="111"/>
        <v>0.13269955958915486</v>
      </c>
      <c r="N291" s="13">
        <f t="shared" si="111"/>
        <v>0.13070467270654179</v>
      </c>
      <c r="O291" s="13">
        <f t="shared" si="111"/>
        <v>0.12763826827683927</v>
      </c>
      <c r="P291" s="13">
        <f t="shared" si="111"/>
        <v>0.12722995650078067</v>
      </c>
      <c r="Q291" s="13">
        <f t="shared" si="111"/>
        <v>0.12475157279867957</v>
      </c>
      <c r="R291" s="13">
        <f t="shared" si="111"/>
        <v>0.1150544894005666</v>
      </c>
      <c r="S291" s="13">
        <f t="shared" si="111"/>
        <v>0.11676352105412369</v>
      </c>
      <c r="T291" s="13">
        <f t="shared" si="111"/>
        <v>0.12799925978120463</v>
      </c>
      <c r="U291" s="13">
        <f t="shared" si="111"/>
        <v>0.12809496151174229</v>
      </c>
      <c r="V291" s="13">
        <f t="shared" si="111"/>
        <v>0.12254115782176105</v>
      </c>
      <c r="W291" s="13">
        <f t="shared" si="111"/>
        <v>0.28438376914800978</v>
      </c>
    </row>
    <row r="292" spans="2:26" outlineLevel="1" x14ac:dyDescent="0.25">
      <c r="B292" s="18" t="s">
        <v>15</v>
      </c>
      <c r="C292" s="13">
        <f t="shared" ref="C292:W292" si="112">IFERROR(C288/C290,0)</f>
        <v>0.8183990003143935</v>
      </c>
      <c r="D292" s="13">
        <f t="shared" si="112"/>
        <v>0.82516969996783329</v>
      </c>
      <c r="E292" s="13">
        <f t="shared" si="112"/>
        <v>0.81553621119212538</v>
      </c>
      <c r="F292" s="13">
        <f t="shared" si="112"/>
        <v>0.82961753479664835</v>
      </c>
      <c r="G292" s="13">
        <f t="shared" si="112"/>
        <v>0.83513281531198502</v>
      </c>
      <c r="H292" s="13">
        <f t="shared" si="112"/>
        <v>0.83106334065446674</v>
      </c>
      <c r="I292" s="13">
        <f t="shared" si="112"/>
        <v>0.8420556217272237</v>
      </c>
      <c r="J292" s="13">
        <f t="shared" si="112"/>
        <v>0.86349294779008778</v>
      </c>
      <c r="K292" s="13">
        <f t="shared" si="112"/>
        <v>0.8774846284000698</v>
      </c>
      <c r="L292" s="13">
        <f t="shared" si="112"/>
        <v>0.88283960572793208</v>
      </c>
      <c r="M292" s="13">
        <f t="shared" si="112"/>
        <v>0.86730044041084509</v>
      </c>
      <c r="N292" s="13">
        <f t="shared" si="112"/>
        <v>0.86929532729345838</v>
      </c>
      <c r="O292" s="13">
        <f t="shared" si="112"/>
        <v>0.87236173172316078</v>
      </c>
      <c r="P292" s="13">
        <f t="shared" si="112"/>
        <v>0.87277004349921927</v>
      </c>
      <c r="Q292" s="13">
        <f t="shared" si="112"/>
        <v>0.87524842720132034</v>
      </c>
      <c r="R292" s="13">
        <f t="shared" si="112"/>
        <v>0.88494551059943349</v>
      </c>
      <c r="S292" s="13">
        <f t="shared" si="112"/>
        <v>0.8832364789458762</v>
      </c>
      <c r="T292" s="13">
        <f t="shared" si="112"/>
        <v>0.87200074021879537</v>
      </c>
      <c r="U292" s="13">
        <f t="shared" si="112"/>
        <v>0.87190503848825773</v>
      </c>
      <c r="V292" s="13">
        <f t="shared" si="112"/>
        <v>0.877458842178239</v>
      </c>
      <c r="W292" s="13">
        <f t="shared" si="112"/>
        <v>0.71561623085199033</v>
      </c>
    </row>
    <row r="293" spans="2:26" outlineLevel="1" x14ac:dyDescent="0.25"/>
    <row r="294" spans="2:26" outlineLevel="1" x14ac:dyDescent="0.25">
      <c r="B294" s="9" t="s">
        <v>19</v>
      </c>
      <c r="C294" s="14"/>
      <c r="S294" s="20"/>
      <c r="T294" s="20"/>
      <c r="U294" s="20"/>
      <c r="V294" s="20"/>
      <c r="W294" s="20"/>
    </row>
    <row r="295" spans="2:26" outlineLevel="1" x14ac:dyDescent="0.25">
      <c r="B295" s="4" t="s">
        <v>23</v>
      </c>
      <c r="C295" s="25">
        <f>'[6]Table 15'!C$15*INDEX(Inputs!$D$60:$T$60,MATCH($A$1,Inputs!$D$57:$T$57,0))*1000</f>
        <v>989.59600000000012</v>
      </c>
      <c r="D295" s="25">
        <f>'[6]Table 15'!D$15*INDEX(Inputs!$D$60:$T$60,MATCH($A$1,Inputs!$D$57:$T$57,0))*1000</f>
        <v>783.08640000000003</v>
      </c>
      <c r="E295" s="25">
        <f>'[6]Table 15'!E$15*INDEX(Inputs!$D$60:$T$60,MATCH($A$1,Inputs!$D$57:$T$57,0))*1000</f>
        <v>619.3696000000001</v>
      </c>
      <c r="F295" s="25">
        <f>'[6]Table 15'!F$15*INDEX(Inputs!$D$60:$T$60,MATCH($A$1,Inputs!$D$57:$T$57,0))*1000</f>
        <v>676.1160000000001</v>
      </c>
      <c r="G295" s="25">
        <f>'[6]Table 15'!G$15*INDEX(Inputs!$D$60:$T$60,MATCH($A$1,Inputs!$D$57:$T$57,0))*1000</f>
        <v>826.18639999999994</v>
      </c>
      <c r="H295" s="25">
        <f>'[6]Table 15'!H$15*INDEX(Inputs!$D$60:$T$60,MATCH($A$1,Inputs!$D$57:$T$57,0))*1000</f>
        <v>1145.3820000000001</v>
      </c>
      <c r="I295" s="25">
        <f>'[6]Table 15'!I$15*INDEX(Inputs!$D$60:$T$60,MATCH($A$1,Inputs!$D$57:$T$57,0))*1000</f>
        <v>722.16319999999996</v>
      </c>
      <c r="J295" s="25">
        <f>'[6]Table 15'!J$15*INDEX(Inputs!$D$60:$T$60,MATCH($A$1,Inputs!$D$57:$T$57,0))*1000</f>
        <v>509.32799999999997</v>
      </c>
      <c r="K295" s="25">
        <f>'[6]Table 15'!K$15*INDEX(Inputs!$D$60:$T$60,MATCH($A$1,Inputs!$D$57:$T$57,0))*1000</f>
        <v>526.26240000000007</v>
      </c>
      <c r="L295" s="25">
        <f>'[6]Table 15'!L$15*INDEX(Inputs!$D$60:$T$60,MATCH($A$1,Inputs!$D$57:$T$57,0))*1000</f>
        <v>516.46960000000013</v>
      </c>
      <c r="M295" s="25">
        <f>'[6]Table 15'!M$15*INDEX(Inputs!$D$60:$T$60,MATCH($A$1,Inputs!$D$57:$T$57,0))*1000</f>
        <v>566.99760000000003</v>
      </c>
      <c r="N295" s="25">
        <f>'[6]Table 15'!N$15*INDEX(Inputs!$D$60:$T$60,MATCH($A$1,Inputs!$D$57:$T$57,0))*1000</f>
        <v>561.97439999999995</v>
      </c>
      <c r="O295" s="25">
        <f>'[6]Table 15'!O$15*INDEX(Inputs!$D$60:$T$60,MATCH($A$1,Inputs!$D$57:$T$57,0))*1000</f>
        <v>652.64</v>
      </c>
      <c r="P295" s="25">
        <f>'[6]Table 15'!P$15*INDEX(Inputs!$D$60:$T$60,MATCH($A$1,Inputs!$D$57:$T$57,0))*1000</f>
        <v>685</v>
      </c>
      <c r="Q295" s="25">
        <f>'[6]Table 15'!Q$15*INDEX(Inputs!$D$60:$T$60,MATCH($A$1,Inputs!$D$57:$T$57,0))*1000</f>
        <v>670.90000000000009</v>
      </c>
      <c r="R295" s="25">
        <f>'[6]Table 15'!R$15*INDEX(Inputs!$D$60:$T$60,MATCH($A$1,Inputs!$D$57:$T$57,0))*1000</f>
        <v>630.74000000000012</v>
      </c>
      <c r="S295" s="25">
        <f>'[6]Table 15'!S$15*INDEX(Inputs!$D$60:$T$60,MATCH($A$1,Inputs!$D$57:$T$57,0))*1000</f>
        <v>700.51560000000018</v>
      </c>
      <c r="T295" s="25">
        <f>'[6]Table 15'!T$15*INDEX(Inputs!$D$60:$T$60,MATCH($A$1,Inputs!$D$57:$T$57,0))*1000</f>
        <v>916.35000000000014</v>
      </c>
      <c r="U295" s="25">
        <f>'[6]Table 15'!U$15*INDEX(Inputs!$D$60:$T$60,MATCH($A$1,Inputs!$D$57:$T$57,0))*1000</f>
        <v>990.24</v>
      </c>
      <c r="V295" s="25">
        <f>'[6]Table 15'!V$15*INDEX(Inputs!$D$60:$T$60,MATCH($A$1,Inputs!$D$57:$T$57,0))*1000</f>
        <v>900.56640000000004</v>
      </c>
      <c r="W295" s="25">
        <f>'[6]Table 15'!W$15*INDEX(Inputs!$D$60:$T$60,MATCH($A$1,Inputs!$D$57:$T$57,0))*1000</f>
        <v>1165.7976000000001</v>
      </c>
      <c r="Z295" s="23" t="s">
        <v>32</v>
      </c>
    </row>
    <row r="296" spans="2:26" outlineLevel="1" x14ac:dyDescent="0.25">
      <c r="B296" s="4" t="s">
        <v>24</v>
      </c>
      <c r="C296" s="25">
        <f>'[6]Table 15'!C$14*INDEX(Inputs!$D$60:$T$60,MATCH($A$1,Inputs!$D$57:$T$57,0))*1000</f>
        <v>1.4136000000000002</v>
      </c>
      <c r="D296" s="25">
        <f>'[6]Table 15'!D$14*INDEX(Inputs!$D$60:$T$60,MATCH($A$1,Inputs!$D$57:$T$57,0))*1000</f>
        <v>1.8432000000000002</v>
      </c>
      <c r="E296" s="25">
        <f>'[6]Table 15'!E$14*INDEX(Inputs!$D$60:$T$60,MATCH($A$1,Inputs!$D$57:$T$57,0))*1000</f>
        <v>1.9911999999999999</v>
      </c>
      <c r="F296" s="25">
        <f>'[6]Table 15'!F$14*INDEX(Inputs!$D$60:$T$60,MATCH($A$1,Inputs!$D$57:$T$57,0))*1000</f>
        <v>2.1420000000000003</v>
      </c>
      <c r="G296" s="25">
        <f>'[6]Table 15'!G$14*INDEX(Inputs!$D$60:$T$60,MATCH($A$1,Inputs!$D$57:$T$57,0))*1000</f>
        <v>1.7680000000000002</v>
      </c>
      <c r="H296" s="25">
        <f>'[6]Table 15'!H$14*INDEX(Inputs!$D$60:$T$60,MATCH($A$1,Inputs!$D$57:$T$57,0))*1000</f>
        <v>3.1360000000000001</v>
      </c>
      <c r="I296" s="25">
        <f>'[6]Table 15'!I$14*INDEX(Inputs!$D$60:$T$60,MATCH($A$1,Inputs!$D$57:$T$57,0))*1000</f>
        <v>2.6112000000000002</v>
      </c>
      <c r="J296" s="25">
        <f>'[6]Table 15'!J$14*INDEX(Inputs!$D$60:$T$60,MATCH($A$1,Inputs!$D$57:$T$57,0))*1000</f>
        <v>2.0411999999999999</v>
      </c>
      <c r="K296" s="25">
        <f>'[6]Table 15'!K$14*INDEX(Inputs!$D$60:$T$60,MATCH($A$1,Inputs!$D$57:$T$57,0))*1000</f>
        <v>1.5456000000000001</v>
      </c>
      <c r="L296" s="25">
        <f>'[6]Table 15'!L$14*INDEX(Inputs!$D$60:$T$60,MATCH($A$1,Inputs!$D$57:$T$57,0))*1000</f>
        <v>1.5732000000000002</v>
      </c>
      <c r="M296" s="25">
        <f>'[6]Table 15'!M$14*INDEX(Inputs!$D$60:$T$60,MATCH($A$1,Inputs!$D$57:$T$57,0))*1000</f>
        <v>0.75919999999999999</v>
      </c>
      <c r="N296" s="25">
        <f>'[6]Table 15'!N$14*INDEX(Inputs!$D$60:$T$60,MATCH($A$1,Inputs!$D$57:$T$57,0))*1000</f>
        <v>1.1440000000000001</v>
      </c>
      <c r="O296" s="25">
        <f>'[6]Table 15'!O$14*INDEX(Inputs!$D$60:$T$60,MATCH($A$1,Inputs!$D$57:$T$57,0))*1000</f>
        <v>0.76</v>
      </c>
      <c r="P296" s="25">
        <f>'[6]Table 15'!P$14*INDEX(Inputs!$D$60:$T$60,MATCH($A$1,Inputs!$D$57:$T$57,0))*1000</f>
        <v>0.57000000000000006</v>
      </c>
      <c r="Q296" s="25">
        <f>'[6]Table 15'!Q$14*INDEX(Inputs!$D$60:$T$60,MATCH($A$1,Inputs!$D$57:$T$57,0))*1000</f>
        <v>1.85</v>
      </c>
      <c r="R296" s="25">
        <f>'[6]Table 15'!R$14*INDEX(Inputs!$D$60:$T$60,MATCH($A$1,Inputs!$D$57:$T$57,0))*1000</f>
        <v>2.4287999999999998</v>
      </c>
      <c r="S296" s="25">
        <f>'[6]Table 15'!S$14*INDEX(Inputs!$D$60:$T$60,MATCH($A$1,Inputs!$D$57:$T$57,0))*1000</f>
        <v>2.7508000000000004</v>
      </c>
      <c r="T296" s="25">
        <f>'[6]Table 15'!T$14*INDEX(Inputs!$D$60:$T$60,MATCH($A$1,Inputs!$D$57:$T$57,0))*1000</f>
        <v>2.6300000000000003</v>
      </c>
      <c r="U296" s="25">
        <f>'[6]Table 15'!U$14*INDEX(Inputs!$D$60:$T$60,MATCH($A$1,Inputs!$D$57:$T$57,0))*1000</f>
        <v>1.8</v>
      </c>
      <c r="V296" s="25">
        <f>'[6]Table 15'!V$14*INDEX(Inputs!$D$60:$T$60,MATCH($A$1,Inputs!$D$57:$T$57,0))*1000</f>
        <v>3.2448000000000001</v>
      </c>
      <c r="W296" s="25">
        <f>'[6]Table 15'!W$14*INDEX(Inputs!$D$60:$T$60,MATCH($A$1,Inputs!$D$57:$T$57,0))*1000</f>
        <v>5.8080000000000007</v>
      </c>
      <c r="Z296" s="23" t="s">
        <v>32</v>
      </c>
    </row>
    <row r="297" spans="2:26" outlineLevel="1" x14ac:dyDescent="0.25">
      <c r="B297" s="4" t="s">
        <v>21</v>
      </c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</row>
    <row r="298" spans="2:26" outlineLevel="1" x14ac:dyDescent="0.25">
      <c r="B298" s="4" t="s">
        <v>26</v>
      </c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</row>
    <row r="299" spans="2:26" outlineLevel="1" x14ac:dyDescent="0.25">
      <c r="B299" s="4" t="s">
        <v>25</v>
      </c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</row>
    <row r="300" spans="2:26" outlineLevel="1" x14ac:dyDescent="0.25">
      <c r="B300" s="4" t="s">
        <v>0</v>
      </c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</row>
    <row r="301" spans="2:26" outlineLevel="1" x14ac:dyDescent="0.25">
      <c r="B301" s="4" t="s">
        <v>27</v>
      </c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</row>
    <row r="302" spans="2:26" outlineLevel="1" x14ac:dyDescent="0.25">
      <c r="B302" s="4" t="s">
        <v>28</v>
      </c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</row>
    <row r="303" spans="2:26" outlineLevel="1" x14ac:dyDescent="0.25">
      <c r="B303" s="4" t="s">
        <v>22</v>
      </c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</row>
    <row r="304" spans="2:26" outlineLevel="1" x14ac:dyDescent="0.25">
      <c r="B304" s="4" t="s">
        <v>29</v>
      </c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</row>
    <row r="305" spans="1:23" outlineLevel="1" x14ac:dyDescent="0.25">
      <c r="B305" s="16" t="s">
        <v>13</v>
      </c>
      <c r="C305" s="21">
        <f t="shared" ref="C305:W305" si="113">SUM(C295:C304)</f>
        <v>991.00960000000009</v>
      </c>
      <c r="D305" s="21">
        <f t="shared" si="113"/>
        <v>784.92960000000005</v>
      </c>
      <c r="E305" s="21">
        <f t="shared" si="113"/>
        <v>621.36080000000015</v>
      </c>
      <c r="F305" s="21">
        <f t="shared" si="113"/>
        <v>678.25800000000015</v>
      </c>
      <c r="G305" s="21">
        <f t="shared" si="113"/>
        <v>827.95439999999996</v>
      </c>
      <c r="H305" s="21">
        <f t="shared" si="113"/>
        <v>1148.518</v>
      </c>
      <c r="I305" s="21">
        <f t="shared" si="113"/>
        <v>724.77440000000001</v>
      </c>
      <c r="J305" s="21">
        <f t="shared" si="113"/>
        <v>511.36919999999998</v>
      </c>
      <c r="K305" s="21">
        <f t="shared" si="113"/>
        <v>527.80800000000011</v>
      </c>
      <c r="L305" s="21">
        <f t="shared" si="113"/>
        <v>518.04280000000017</v>
      </c>
      <c r="M305" s="21">
        <f t="shared" si="113"/>
        <v>567.7568</v>
      </c>
      <c r="N305" s="21">
        <f t="shared" si="113"/>
        <v>563.11839999999995</v>
      </c>
      <c r="O305" s="21">
        <f t="shared" si="113"/>
        <v>653.4</v>
      </c>
      <c r="P305" s="21">
        <f t="shared" si="113"/>
        <v>685.57</v>
      </c>
      <c r="Q305" s="21">
        <f t="shared" si="113"/>
        <v>672.75000000000011</v>
      </c>
      <c r="R305" s="21">
        <f t="shared" si="113"/>
        <v>633.16880000000015</v>
      </c>
      <c r="S305" s="21">
        <f t="shared" si="113"/>
        <v>703.2664000000002</v>
      </c>
      <c r="T305" s="21">
        <f t="shared" si="113"/>
        <v>918.98000000000013</v>
      </c>
      <c r="U305" s="21">
        <f t="shared" si="113"/>
        <v>992.04</v>
      </c>
      <c r="V305" s="21">
        <f t="shared" si="113"/>
        <v>903.8112000000001</v>
      </c>
      <c r="W305" s="21">
        <f t="shared" si="113"/>
        <v>1171.6056000000001</v>
      </c>
    </row>
    <row r="306" spans="1:23" outlineLevel="1" x14ac:dyDescent="0.25">
      <c r="A306" s="3" t="s">
        <v>8</v>
      </c>
      <c r="B306" s="29" t="s">
        <v>46</v>
      </c>
      <c r="C306" s="28">
        <f>IFERROR(C305/C285/1000,0)</f>
        <v>4.9713616883412639E-3</v>
      </c>
      <c r="D306" s="28">
        <f t="shared" ref="D306:W306" si="114">IFERROR(D305/D285/1000,0)</f>
        <v>4.5074310671265969E-3</v>
      </c>
      <c r="E306" s="28">
        <f t="shared" si="114"/>
        <v>4.8620088284063688E-3</v>
      </c>
      <c r="F306" s="28">
        <f t="shared" si="114"/>
        <v>5.2380844568716027E-3</v>
      </c>
      <c r="G306" s="28">
        <f t="shared" si="114"/>
        <v>5.1406681616141519E-3</v>
      </c>
      <c r="H306" s="28">
        <f t="shared" si="114"/>
        <v>5.0325893102768039E-3</v>
      </c>
      <c r="I306" s="28">
        <f t="shared" si="114"/>
        <v>4.6233321835239928E-3</v>
      </c>
      <c r="J306" s="28">
        <f t="shared" si="114"/>
        <v>4.2229792438962886E-3</v>
      </c>
      <c r="K306" s="28">
        <f t="shared" si="114"/>
        <v>3.8992009771939649E-3</v>
      </c>
      <c r="L306" s="28">
        <f t="shared" si="114"/>
        <v>3.9055049821664057E-3</v>
      </c>
      <c r="M306" s="28">
        <f t="shared" si="114"/>
        <v>3.6239696893132695E-3</v>
      </c>
      <c r="N306" s="28">
        <f t="shared" si="114"/>
        <v>3.5219041616754302E-3</v>
      </c>
      <c r="O306" s="28">
        <f t="shared" si="114"/>
        <v>3.8316229845939066E-3</v>
      </c>
      <c r="P306" s="28">
        <f t="shared" si="114"/>
        <v>3.9732608520907636E-3</v>
      </c>
      <c r="Q306" s="28">
        <f t="shared" si="114"/>
        <v>3.7562855521942828E-3</v>
      </c>
      <c r="R306" s="28">
        <f t="shared" si="114"/>
        <v>3.4964412494169254E-3</v>
      </c>
      <c r="S306" s="28">
        <f t="shared" si="114"/>
        <v>3.3488288995778925E-3</v>
      </c>
      <c r="T306" s="28">
        <f t="shared" si="114"/>
        <v>3.2672589704592155E-3</v>
      </c>
      <c r="U306" s="28">
        <f t="shared" si="114"/>
        <v>3.3888113471796954E-3</v>
      </c>
      <c r="V306" s="28">
        <f t="shared" si="114"/>
        <v>3.3603870085864769E-3</v>
      </c>
      <c r="W306" s="28">
        <f t="shared" si="114"/>
        <v>5.4777600131280186E-3</v>
      </c>
    </row>
    <row r="307" spans="1:23" outlineLevel="1" x14ac:dyDescent="0.25"/>
    <row r="308" spans="1:23" outlineLevel="1" x14ac:dyDescent="0.25">
      <c r="B308" s="4" t="s">
        <v>23</v>
      </c>
      <c r="C308" s="12">
        <f t="shared" ref="C308:W308" si="115">IFERROR(C295/C305,0)</f>
        <v>0.9985735758765607</v>
      </c>
      <c r="D308" s="12">
        <f t="shared" si="115"/>
        <v>0.99765176392889243</v>
      </c>
      <c r="E308" s="12">
        <f t="shared" si="115"/>
        <v>0.99679542063162008</v>
      </c>
      <c r="F308" s="12">
        <f t="shared" si="115"/>
        <v>0.9968419097157718</v>
      </c>
      <c r="G308" s="12">
        <f t="shared" si="115"/>
        <v>0.99786461669869742</v>
      </c>
      <c r="H308" s="12">
        <f t="shared" si="115"/>
        <v>0.99726952472664776</v>
      </c>
      <c r="I308" s="12">
        <f t="shared" si="115"/>
        <v>0.99639722374300188</v>
      </c>
      <c r="J308" s="12">
        <f t="shared" si="115"/>
        <v>0.99600836342900589</v>
      </c>
      <c r="K308" s="12">
        <f t="shared" si="115"/>
        <v>0.99707166242269907</v>
      </c>
      <c r="L308" s="12">
        <f t="shared" si="115"/>
        <v>0.99696318528121608</v>
      </c>
      <c r="M308" s="12">
        <f t="shared" si="115"/>
        <v>0.99866280773739746</v>
      </c>
      <c r="N308" s="12">
        <f t="shared" si="115"/>
        <v>0.9979684556569276</v>
      </c>
      <c r="O308" s="12">
        <f t="shared" si="115"/>
        <v>0.99883685338230799</v>
      </c>
      <c r="P308" s="12">
        <f t="shared" si="115"/>
        <v>0.99916857505433432</v>
      </c>
      <c r="Q308" s="12">
        <f t="shared" si="115"/>
        <v>0.99725009290226674</v>
      </c>
      <c r="R308" s="12">
        <f t="shared" si="115"/>
        <v>0.99616405609373038</v>
      </c>
      <c r="S308" s="12">
        <f t="shared" si="115"/>
        <v>0.99608853771486872</v>
      </c>
      <c r="T308" s="12">
        <f t="shared" si="115"/>
        <v>0.99713813140655949</v>
      </c>
      <c r="U308" s="12">
        <f t="shared" si="115"/>
        <v>0.99818555703399059</v>
      </c>
      <c r="V308" s="12">
        <f t="shared" si="115"/>
        <v>0.99640986967189604</v>
      </c>
      <c r="W308" s="12">
        <f t="shared" si="115"/>
        <v>0.99504270037630416</v>
      </c>
    </row>
    <row r="309" spans="1:23" outlineLevel="1" x14ac:dyDescent="0.25">
      <c r="B309" s="4" t="s">
        <v>24</v>
      </c>
      <c r="C309" s="12">
        <f t="shared" ref="C309:W309" si="116">IFERROR(C296/C305,0)</f>
        <v>1.4264241234393693E-3</v>
      </c>
      <c r="D309" s="12">
        <f t="shared" si="116"/>
        <v>2.3482360711075236E-3</v>
      </c>
      <c r="E309" s="12">
        <f t="shared" si="116"/>
        <v>3.2045793683798517E-3</v>
      </c>
      <c r="F309" s="12">
        <f t="shared" si="116"/>
        <v>3.1580902842281255E-3</v>
      </c>
      <c r="G309" s="12">
        <f t="shared" si="116"/>
        <v>2.1353833013025843E-3</v>
      </c>
      <c r="H309" s="12">
        <f t="shared" si="116"/>
        <v>2.7304752733522679E-3</v>
      </c>
      <c r="I309" s="12">
        <f t="shared" si="116"/>
        <v>3.6027762569980398E-3</v>
      </c>
      <c r="J309" s="12">
        <f t="shared" si="116"/>
        <v>3.9916365709941077E-3</v>
      </c>
      <c r="K309" s="12">
        <f t="shared" si="116"/>
        <v>2.9283375773008361E-3</v>
      </c>
      <c r="L309" s="12">
        <f t="shared" si="116"/>
        <v>3.0368147187838528E-3</v>
      </c>
      <c r="M309" s="12">
        <f t="shared" si="116"/>
        <v>1.3371922626025791E-3</v>
      </c>
      <c r="N309" s="12">
        <f t="shared" si="116"/>
        <v>2.0315443430724343E-3</v>
      </c>
      <c r="O309" s="12">
        <f t="shared" si="116"/>
        <v>1.1631466176920723E-3</v>
      </c>
      <c r="P309" s="12">
        <f t="shared" si="116"/>
        <v>8.3142494566565048E-4</v>
      </c>
      <c r="Q309" s="12">
        <f t="shared" si="116"/>
        <v>2.7499070977331842E-3</v>
      </c>
      <c r="R309" s="12">
        <f t="shared" si="116"/>
        <v>3.8359439062695434E-3</v>
      </c>
      <c r="S309" s="12">
        <f t="shared" si="116"/>
        <v>3.9114622851312095E-3</v>
      </c>
      <c r="T309" s="12">
        <f t="shared" si="116"/>
        <v>2.8618685934405537E-3</v>
      </c>
      <c r="U309" s="12">
        <f t="shared" si="116"/>
        <v>1.8144429660094353E-3</v>
      </c>
      <c r="V309" s="12">
        <f t="shared" si="116"/>
        <v>3.5901303281039225E-3</v>
      </c>
      <c r="W309" s="12">
        <f t="shared" si="116"/>
        <v>4.9572996236958928E-3</v>
      </c>
    </row>
    <row r="310" spans="1:23" outlineLevel="1" x14ac:dyDescent="0.25">
      <c r="B310" s="4" t="s">
        <v>21</v>
      </c>
      <c r="C310" s="12">
        <f t="shared" ref="C310:W310" si="117">IFERROR(C297/C305,0)</f>
        <v>0</v>
      </c>
      <c r="D310" s="12">
        <f t="shared" si="117"/>
        <v>0</v>
      </c>
      <c r="E310" s="12">
        <f t="shared" si="117"/>
        <v>0</v>
      </c>
      <c r="F310" s="12">
        <f t="shared" si="117"/>
        <v>0</v>
      </c>
      <c r="G310" s="12">
        <f t="shared" si="117"/>
        <v>0</v>
      </c>
      <c r="H310" s="12">
        <f t="shared" si="117"/>
        <v>0</v>
      </c>
      <c r="I310" s="12">
        <f t="shared" si="117"/>
        <v>0</v>
      </c>
      <c r="J310" s="12">
        <f t="shared" si="117"/>
        <v>0</v>
      </c>
      <c r="K310" s="12">
        <f t="shared" si="117"/>
        <v>0</v>
      </c>
      <c r="L310" s="12">
        <f t="shared" si="117"/>
        <v>0</v>
      </c>
      <c r="M310" s="12">
        <f t="shared" si="117"/>
        <v>0</v>
      </c>
      <c r="N310" s="12">
        <f t="shared" si="117"/>
        <v>0</v>
      </c>
      <c r="O310" s="12">
        <f t="shared" si="117"/>
        <v>0</v>
      </c>
      <c r="P310" s="12">
        <f t="shared" si="117"/>
        <v>0</v>
      </c>
      <c r="Q310" s="12">
        <f t="shared" si="117"/>
        <v>0</v>
      </c>
      <c r="R310" s="12">
        <f t="shared" si="117"/>
        <v>0</v>
      </c>
      <c r="S310" s="12">
        <f t="shared" si="117"/>
        <v>0</v>
      </c>
      <c r="T310" s="12">
        <f t="shared" si="117"/>
        <v>0</v>
      </c>
      <c r="U310" s="12">
        <f t="shared" si="117"/>
        <v>0</v>
      </c>
      <c r="V310" s="12">
        <f t="shared" si="117"/>
        <v>0</v>
      </c>
      <c r="W310" s="12">
        <f t="shared" si="117"/>
        <v>0</v>
      </c>
    </row>
    <row r="311" spans="1:23" outlineLevel="1" x14ac:dyDescent="0.25">
      <c r="B311" s="4" t="s">
        <v>26</v>
      </c>
      <c r="C311" s="12">
        <f t="shared" ref="C311:W311" si="118">IFERROR(C298/C305,0)</f>
        <v>0</v>
      </c>
      <c r="D311" s="12">
        <f t="shared" si="118"/>
        <v>0</v>
      </c>
      <c r="E311" s="12">
        <f t="shared" si="118"/>
        <v>0</v>
      </c>
      <c r="F311" s="12">
        <f t="shared" si="118"/>
        <v>0</v>
      </c>
      <c r="G311" s="12">
        <f t="shared" si="118"/>
        <v>0</v>
      </c>
      <c r="H311" s="12">
        <f t="shared" si="118"/>
        <v>0</v>
      </c>
      <c r="I311" s="12">
        <f t="shared" si="118"/>
        <v>0</v>
      </c>
      <c r="J311" s="12">
        <f t="shared" si="118"/>
        <v>0</v>
      </c>
      <c r="K311" s="12">
        <f t="shared" si="118"/>
        <v>0</v>
      </c>
      <c r="L311" s="12">
        <f t="shared" si="118"/>
        <v>0</v>
      </c>
      <c r="M311" s="12">
        <f t="shared" si="118"/>
        <v>0</v>
      </c>
      <c r="N311" s="12">
        <f t="shared" si="118"/>
        <v>0</v>
      </c>
      <c r="O311" s="12">
        <f t="shared" si="118"/>
        <v>0</v>
      </c>
      <c r="P311" s="12">
        <f t="shared" si="118"/>
        <v>0</v>
      </c>
      <c r="Q311" s="12">
        <f t="shared" si="118"/>
        <v>0</v>
      </c>
      <c r="R311" s="12">
        <f t="shared" si="118"/>
        <v>0</v>
      </c>
      <c r="S311" s="12">
        <f t="shared" si="118"/>
        <v>0</v>
      </c>
      <c r="T311" s="12">
        <f t="shared" si="118"/>
        <v>0</v>
      </c>
      <c r="U311" s="12">
        <f t="shared" si="118"/>
        <v>0</v>
      </c>
      <c r="V311" s="12">
        <f t="shared" si="118"/>
        <v>0</v>
      </c>
      <c r="W311" s="12">
        <f t="shared" si="118"/>
        <v>0</v>
      </c>
    </row>
    <row r="312" spans="1:23" outlineLevel="1" x14ac:dyDescent="0.25">
      <c r="B312" s="4" t="s">
        <v>25</v>
      </c>
      <c r="C312" s="12">
        <f t="shared" ref="C312:W312" si="119">IFERROR(C299/C305,0)</f>
        <v>0</v>
      </c>
      <c r="D312" s="12">
        <f t="shared" si="119"/>
        <v>0</v>
      </c>
      <c r="E312" s="12">
        <f t="shared" si="119"/>
        <v>0</v>
      </c>
      <c r="F312" s="12">
        <f t="shared" si="119"/>
        <v>0</v>
      </c>
      <c r="G312" s="12">
        <f t="shared" si="119"/>
        <v>0</v>
      </c>
      <c r="H312" s="12">
        <f t="shared" si="119"/>
        <v>0</v>
      </c>
      <c r="I312" s="12">
        <f t="shared" si="119"/>
        <v>0</v>
      </c>
      <c r="J312" s="12">
        <f t="shared" si="119"/>
        <v>0</v>
      </c>
      <c r="K312" s="12">
        <f t="shared" si="119"/>
        <v>0</v>
      </c>
      <c r="L312" s="12">
        <f t="shared" si="119"/>
        <v>0</v>
      </c>
      <c r="M312" s="12">
        <f t="shared" si="119"/>
        <v>0</v>
      </c>
      <c r="N312" s="12">
        <f t="shared" si="119"/>
        <v>0</v>
      </c>
      <c r="O312" s="12">
        <f t="shared" si="119"/>
        <v>0</v>
      </c>
      <c r="P312" s="12">
        <f t="shared" si="119"/>
        <v>0</v>
      </c>
      <c r="Q312" s="12">
        <f t="shared" si="119"/>
        <v>0</v>
      </c>
      <c r="R312" s="12">
        <f t="shared" si="119"/>
        <v>0</v>
      </c>
      <c r="S312" s="12">
        <f t="shared" si="119"/>
        <v>0</v>
      </c>
      <c r="T312" s="12">
        <f t="shared" si="119"/>
        <v>0</v>
      </c>
      <c r="U312" s="12">
        <f t="shared" si="119"/>
        <v>0</v>
      </c>
      <c r="V312" s="12">
        <f t="shared" si="119"/>
        <v>0</v>
      </c>
      <c r="W312" s="12">
        <f t="shared" si="119"/>
        <v>0</v>
      </c>
    </row>
    <row r="313" spans="1:23" outlineLevel="1" x14ac:dyDescent="0.25">
      <c r="B313" s="4" t="s">
        <v>0</v>
      </c>
      <c r="C313" s="12">
        <f t="shared" ref="C313:W313" si="120">IFERROR(C300/C305,0)</f>
        <v>0</v>
      </c>
      <c r="D313" s="12">
        <f t="shared" si="120"/>
        <v>0</v>
      </c>
      <c r="E313" s="12">
        <f t="shared" si="120"/>
        <v>0</v>
      </c>
      <c r="F313" s="12">
        <f t="shared" si="120"/>
        <v>0</v>
      </c>
      <c r="G313" s="12">
        <f t="shared" si="120"/>
        <v>0</v>
      </c>
      <c r="H313" s="12">
        <f t="shared" si="120"/>
        <v>0</v>
      </c>
      <c r="I313" s="12">
        <f t="shared" si="120"/>
        <v>0</v>
      </c>
      <c r="J313" s="12">
        <f t="shared" si="120"/>
        <v>0</v>
      </c>
      <c r="K313" s="12">
        <f t="shared" si="120"/>
        <v>0</v>
      </c>
      <c r="L313" s="12">
        <f t="shared" si="120"/>
        <v>0</v>
      </c>
      <c r="M313" s="12">
        <f t="shared" si="120"/>
        <v>0</v>
      </c>
      <c r="N313" s="12">
        <f t="shared" si="120"/>
        <v>0</v>
      </c>
      <c r="O313" s="12">
        <f t="shared" si="120"/>
        <v>0</v>
      </c>
      <c r="P313" s="12">
        <f t="shared" si="120"/>
        <v>0</v>
      </c>
      <c r="Q313" s="12">
        <f t="shared" si="120"/>
        <v>0</v>
      </c>
      <c r="R313" s="12">
        <f t="shared" si="120"/>
        <v>0</v>
      </c>
      <c r="S313" s="12">
        <f t="shared" si="120"/>
        <v>0</v>
      </c>
      <c r="T313" s="12">
        <f t="shared" si="120"/>
        <v>0</v>
      </c>
      <c r="U313" s="12">
        <f t="shared" si="120"/>
        <v>0</v>
      </c>
      <c r="V313" s="12">
        <f t="shared" si="120"/>
        <v>0</v>
      </c>
      <c r="W313" s="12">
        <f t="shared" si="120"/>
        <v>0</v>
      </c>
    </row>
    <row r="314" spans="1:23" outlineLevel="1" x14ac:dyDescent="0.25">
      <c r="B314" s="4" t="s">
        <v>27</v>
      </c>
      <c r="C314" s="12">
        <f t="shared" ref="C314:W314" si="121">IFERROR(C301/C305,0)</f>
        <v>0</v>
      </c>
      <c r="D314" s="12">
        <f t="shared" si="121"/>
        <v>0</v>
      </c>
      <c r="E314" s="12">
        <f t="shared" si="121"/>
        <v>0</v>
      </c>
      <c r="F314" s="12">
        <f t="shared" si="121"/>
        <v>0</v>
      </c>
      <c r="G314" s="12">
        <f t="shared" si="121"/>
        <v>0</v>
      </c>
      <c r="H314" s="12">
        <f t="shared" si="121"/>
        <v>0</v>
      </c>
      <c r="I314" s="12">
        <f t="shared" si="121"/>
        <v>0</v>
      </c>
      <c r="J314" s="12">
        <f t="shared" si="121"/>
        <v>0</v>
      </c>
      <c r="K314" s="12">
        <f t="shared" si="121"/>
        <v>0</v>
      </c>
      <c r="L314" s="12">
        <f t="shared" si="121"/>
        <v>0</v>
      </c>
      <c r="M314" s="12">
        <f t="shared" si="121"/>
        <v>0</v>
      </c>
      <c r="N314" s="12">
        <f t="shared" si="121"/>
        <v>0</v>
      </c>
      <c r="O314" s="12">
        <f t="shared" si="121"/>
        <v>0</v>
      </c>
      <c r="P314" s="12">
        <f t="shared" si="121"/>
        <v>0</v>
      </c>
      <c r="Q314" s="12">
        <f t="shared" si="121"/>
        <v>0</v>
      </c>
      <c r="R314" s="12">
        <f t="shared" si="121"/>
        <v>0</v>
      </c>
      <c r="S314" s="12">
        <f t="shared" si="121"/>
        <v>0</v>
      </c>
      <c r="T314" s="12">
        <f t="shared" si="121"/>
        <v>0</v>
      </c>
      <c r="U314" s="12">
        <f t="shared" si="121"/>
        <v>0</v>
      </c>
      <c r="V314" s="12">
        <f t="shared" si="121"/>
        <v>0</v>
      </c>
      <c r="W314" s="12">
        <f t="shared" si="121"/>
        <v>0</v>
      </c>
    </row>
    <row r="315" spans="1:23" outlineLevel="1" x14ac:dyDescent="0.25">
      <c r="B315" s="4" t="s">
        <v>28</v>
      </c>
      <c r="C315" s="12">
        <f t="shared" ref="C315:W315" si="122">IFERROR(C302/C305,0)</f>
        <v>0</v>
      </c>
      <c r="D315" s="12">
        <f t="shared" si="122"/>
        <v>0</v>
      </c>
      <c r="E315" s="12">
        <f t="shared" si="122"/>
        <v>0</v>
      </c>
      <c r="F315" s="12">
        <f t="shared" si="122"/>
        <v>0</v>
      </c>
      <c r="G315" s="12">
        <f t="shared" si="122"/>
        <v>0</v>
      </c>
      <c r="H315" s="12">
        <f t="shared" si="122"/>
        <v>0</v>
      </c>
      <c r="I315" s="12">
        <f t="shared" si="122"/>
        <v>0</v>
      </c>
      <c r="J315" s="12">
        <f t="shared" si="122"/>
        <v>0</v>
      </c>
      <c r="K315" s="12">
        <f t="shared" si="122"/>
        <v>0</v>
      </c>
      <c r="L315" s="12">
        <f t="shared" si="122"/>
        <v>0</v>
      </c>
      <c r="M315" s="12">
        <f t="shared" si="122"/>
        <v>0</v>
      </c>
      <c r="N315" s="12">
        <f t="shared" si="122"/>
        <v>0</v>
      </c>
      <c r="O315" s="12">
        <f t="shared" si="122"/>
        <v>0</v>
      </c>
      <c r="P315" s="12">
        <f t="shared" si="122"/>
        <v>0</v>
      </c>
      <c r="Q315" s="12">
        <f t="shared" si="122"/>
        <v>0</v>
      </c>
      <c r="R315" s="12">
        <f t="shared" si="122"/>
        <v>0</v>
      </c>
      <c r="S315" s="12">
        <f t="shared" si="122"/>
        <v>0</v>
      </c>
      <c r="T315" s="12">
        <f t="shared" si="122"/>
        <v>0</v>
      </c>
      <c r="U315" s="12">
        <f t="shared" si="122"/>
        <v>0</v>
      </c>
      <c r="V315" s="12">
        <f t="shared" si="122"/>
        <v>0</v>
      </c>
      <c r="W315" s="12">
        <f t="shared" si="122"/>
        <v>0</v>
      </c>
    </row>
    <row r="316" spans="1:23" outlineLevel="1" x14ac:dyDescent="0.25">
      <c r="B316" s="4" t="s">
        <v>22</v>
      </c>
      <c r="C316" s="12">
        <f t="shared" ref="C316:W316" si="123">IFERROR(C303/C305,0)</f>
        <v>0</v>
      </c>
      <c r="D316" s="12">
        <f t="shared" si="123"/>
        <v>0</v>
      </c>
      <c r="E316" s="12">
        <f t="shared" si="123"/>
        <v>0</v>
      </c>
      <c r="F316" s="12">
        <f t="shared" si="123"/>
        <v>0</v>
      </c>
      <c r="G316" s="12">
        <f t="shared" si="123"/>
        <v>0</v>
      </c>
      <c r="H316" s="12">
        <f t="shared" si="123"/>
        <v>0</v>
      </c>
      <c r="I316" s="12">
        <f t="shared" si="123"/>
        <v>0</v>
      </c>
      <c r="J316" s="12">
        <f t="shared" si="123"/>
        <v>0</v>
      </c>
      <c r="K316" s="12">
        <f t="shared" si="123"/>
        <v>0</v>
      </c>
      <c r="L316" s="12">
        <f t="shared" si="123"/>
        <v>0</v>
      </c>
      <c r="M316" s="12">
        <f t="shared" si="123"/>
        <v>0</v>
      </c>
      <c r="N316" s="12">
        <f t="shared" si="123"/>
        <v>0</v>
      </c>
      <c r="O316" s="12">
        <f t="shared" si="123"/>
        <v>0</v>
      </c>
      <c r="P316" s="12">
        <f t="shared" si="123"/>
        <v>0</v>
      </c>
      <c r="Q316" s="12">
        <f t="shared" si="123"/>
        <v>0</v>
      </c>
      <c r="R316" s="12">
        <f t="shared" si="123"/>
        <v>0</v>
      </c>
      <c r="S316" s="12">
        <f t="shared" si="123"/>
        <v>0</v>
      </c>
      <c r="T316" s="12">
        <f t="shared" si="123"/>
        <v>0</v>
      </c>
      <c r="U316" s="12">
        <f t="shared" si="123"/>
        <v>0</v>
      </c>
      <c r="V316" s="12">
        <f t="shared" si="123"/>
        <v>0</v>
      </c>
      <c r="W316" s="12">
        <f t="shared" si="123"/>
        <v>0</v>
      </c>
    </row>
    <row r="317" spans="1:23" outlineLevel="1" x14ac:dyDescent="0.25">
      <c r="B317" s="4" t="s">
        <v>29</v>
      </c>
      <c r="C317" s="12">
        <f t="shared" ref="C317:W317" si="124">IFERROR(C304/C305,0)</f>
        <v>0</v>
      </c>
      <c r="D317" s="12">
        <f t="shared" si="124"/>
        <v>0</v>
      </c>
      <c r="E317" s="12">
        <f t="shared" si="124"/>
        <v>0</v>
      </c>
      <c r="F317" s="12">
        <f t="shared" si="124"/>
        <v>0</v>
      </c>
      <c r="G317" s="12">
        <f t="shared" si="124"/>
        <v>0</v>
      </c>
      <c r="H317" s="12">
        <f t="shared" si="124"/>
        <v>0</v>
      </c>
      <c r="I317" s="12">
        <f t="shared" si="124"/>
        <v>0</v>
      </c>
      <c r="J317" s="12">
        <f t="shared" si="124"/>
        <v>0</v>
      </c>
      <c r="K317" s="12">
        <f t="shared" si="124"/>
        <v>0</v>
      </c>
      <c r="L317" s="12">
        <f t="shared" si="124"/>
        <v>0</v>
      </c>
      <c r="M317" s="12">
        <f t="shared" si="124"/>
        <v>0</v>
      </c>
      <c r="N317" s="12">
        <f t="shared" si="124"/>
        <v>0</v>
      </c>
      <c r="O317" s="12">
        <f t="shared" si="124"/>
        <v>0</v>
      </c>
      <c r="P317" s="12">
        <f t="shared" si="124"/>
        <v>0</v>
      </c>
      <c r="Q317" s="12">
        <f t="shared" si="124"/>
        <v>0</v>
      </c>
      <c r="R317" s="12">
        <f t="shared" si="124"/>
        <v>0</v>
      </c>
      <c r="S317" s="12">
        <f t="shared" si="124"/>
        <v>0</v>
      </c>
      <c r="T317" s="12">
        <f t="shared" si="124"/>
        <v>0</v>
      </c>
      <c r="U317" s="12">
        <f t="shared" si="124"/>
        <v>0</v>
      </c>
      <c r="V317" s="12">
        <f t="shared" si="124"/>
        <v>0</v>
      </c>
      <c r="W317" s="12">
        <f t="shared" si="124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FFD6F-9B74-4BF7-B0DE-64DAC705D8E1}">
  <sheetPr codeName="Sheet10">
    <tabColor rgb="FF0070C0"/>
    <outlinePr summaryBelow="0"/>
  </sheetPr>
  <dimension ref="A1:AB317"/>
  <sheetViews>
    <sheetView zoomScale="85" zoomScaleNormal="85" workbookViewId="0">
      <pane xSplit="2" ySplit="1" topLeftCell="C235" activePane="bottomRight" state="frozen"/>
      <selection activeCell="A268" sqref="A268:A306"/>
      <selection pane="topRight" activeCell="A268" sqref="A268:A306"/>
      <selection pane="bottomLeft" activeCell="A268" sqref="A268:A306"/>
      <selection pane="bottomRight" activeCell="C265" sqref="C265:W265"/>
    </sheetView>
  </sheetViews>
  <sheetFormatPr defaultColWidth="9.109375" defaultRowHeight="13.2" outlineLevelRow="1" x14ac:dyDescent="0.25"/>
  <cols>
    <col min="1" max="1" width="7.6640625" style="1" bestFit="1" customWidth="1"/>
    <col min="2" max="2" width="37.33203125" style="1" bestFit="1" customWidth="1"/>
    <col min="3" max="23" width="9.6640625" style="1" customWidth="1"/>
    <col min="24" max="24" width="4.6640625" style="1" customWidth="1"/>
    <col min="25" max="25" width="39.88671875" style="1" customWidth="1"/>
    <col min="26" max="26" width="46.44140625" bestFit="1" customWidth="1"/>
    <col min="27" max="27" width="4.6640625" style="1" customWidth="1"/>
    <col min="28" max="28" width="8.6640625" style="1" customWidth="1"/>
    <col min="29" max="16384" width="9.109375" style="1"/>
  </cols>
  <sheetData>
    <row r="1" spans="1:28" ht="46.95" customHeight="1" thickBot="1" x14ac:dyDescent="0.3">
      <c r="A1" s="30" t="s">
        <v>297</v>
      </c>
      <c r="B1" s="30" t="s">
        <v>65</v>
      </c>
      <c r="C1" s="2">
        <v>2000</v>
      </c>
      <c r="D1" s="2">
        <v>2001</v>
      </c>
      <c r="E1" s="2">
        <v>2002</v>
      </c>
      <c r="F1" s="2">
        <v>2003</v>
      </c>
      <c r="G1" s="2">
        <v>2004</v>
      </c>
      <c r="H1" s="2">
        <v>2005</v>
      </c>
      <c r="I1" s="2">
        <v>2006</v>
      </c>
      <c r="J1" s="2">
        <v>2007</v>
      </c>
      <c r="K1" s="2">
        <v>2008</v>
      </c>
      <c r="L1" s="2">
        <v>2009</v>
      </c>
      <c r="M1" s="2">
        <v>2010</v>
      </c>
      <c r="N1" s="2">
        <v>2011</v>
      </c>
      <c r="O1" s="2">
        <v>2012</v>
      </c>
      <c r="P1" s="2">
        <v>2013</v>
      </c>
      <c r="Q1" s="2">
        <v>2014</v>
      </c>
      <c r="R1" s="2">
        <v>2015</v>
      </c>
      <c r="S1" s="2">
        <v>2016</v>
      </c>
      <c r="T1" s="2">
        <v>2017</v>
      </c>
      <c r="U1" s="2">
        <v>2018</v>
      </c>
      <c r="V1" s="2">
        <v>2019</v>
      </c>
      <c r="W1" s="2">
        <v>2020</v>
      </c>
      <c r="X1" s="2"/>
      <c r="Y1" s="2" t="s">
        <v>52</v>
      </c>
      <c r="Z1" s="2" t="s">
        <v>51</v>
      </c>
      <c r="AA1" s="2"/>
      <c r="AB1" s="2" t="s">
        <v>53</v>
      </c>
    </row>
    <row r="2" spans="1:28" s="32" customFormat="1" ht="13.8" thickTop="1" x14ac:dyDescent="0.25">
      <c r="A2" s="31" t="s">
        <v>8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AA2" s="31"/>
      <c r="AB2" s="31"/>
    </row>
    <row r="3" spans="1:28" outlineLevel="1" x14ac:dyDescent="0.25">
      <c r="A3" s="6"/>
      <c r="B3" s="22" t="s">
        <v>31</v>
      </c>
      <c r="C3" s="5">
        <f t="shared" ref="C3:W3" si="0">C37+C139+C247+C285</f>
        <v>100678.74707353557</v>
      </c>
      <c r="D3" s="5">
        <f t="shared" si="0"/>
        <v>96034.176011915435</v>
      </c>
      <c r="E3" s="5">
        <f t="shared" si="0"/>
        <v>102045.28754195035</v>
      </c>
      <c r="F3" s="5">
        <f t="shared" si="0"/>
        <v>102012.8076990745</v>
      </c>
      <c r="G3" s="5">
        <f t="shared" si="0"/>
        <v>110939.18028207104</v>
      </c>
      <c r="H3" s="5">
        <f t="shared" si="0"/>
        <v>108124.89214279757</v>
      </c>
      <c r="I3" s="5">
        <f t="shared" si="0"/>
        <v>108444.72129584533</v>
      </c>
      <c r="J3" s="5">
        <f t="shared" si="0"/>
        <v>113063.77492486371</v>
      </c>
      <c r="K3" s="5">
        <f t="shared" si="0"/>
        <v>117367.89088330178</v>
      </c>
      <c r="L3" s="5">
        <f t="shared" si="0"/>
        <v>110663.96431711319</v>
      </c>
      <c r="M3" s="5">
        <f t="shared" si="0"/>
        <v>111579.53541527128</v>
      </c>
      <c r="N3" s="5">
        <f t="shared" si="0"/>
        <v>113702.88722796849</v>
      </c>
      <c r="O3" s="5">
        <f t="shared" si="0"/>
        <v>118551.94892618123</v>
      </c>
      <c r="P3" s="5">
        <f t="shared" si="0"/>
        <v>118117.95099043727</v>
      </c>
      <c r="Q3" s="5">
        <f t="shared" si="0"/>
        <v>114806.11391292475</v>
      </c>
      <c r="R3" s="5">
        <f t="shared" si="0"/>
        <v>115252.53115306435</v>
      </c>
      <c r="S3" s="5">
        <f t="shared" si="0"/>
        <v>124663.12141796906</v>
      </c>
      <c r="T3" s="5">
        <f t="shared" si="0"/>
        <v>125177.43872339114</v>
      </c>
      <c r="U3" s="5">
        <f t="shared" si="0"/>
        <v>119800.17317413072</v>
      </c>
      <c r="V3" s="5">
        <f t="shared" si="0"/>
        <v>118142.19693481881</v>
      </c>
      <c r="W3" s="5">
        <f t="shared" si="0"/>
        <v>106046.35612716635</v>
      </c>
      <c r="Z3" s="23"/>
    </row>
    <row r="4" spans="1:28" outlineLevel="1" x14ac:dyDescent="0.25">
      <c r="A4" s="6"/>
      <c r="B4" s="8" t="s">
        <v>30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28" outlineLevel="1" x14ac:dyDescent="0.25">
      <c r="A5" s="6"/>
      <c r="B5" s="8" t="s">
        <v>43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</row>
    <row r="6" spans="1:28" outlineLevel="1" x14ac:dyDescent="0.25">
      <c r="A6" s="6"/>
      <c r="B6" s="8" t="s">
        <v>44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28" outlineLevel="1" x14ac:dyDescent="0.25">
      <c r="A7" s="6"/>
      <c r="B7" s="8" t="s">
        <v>45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</row>
    <row r="8" spans="1:28" outlineLevel="1" x14ac:dyDescent="0.25">
      <c r="A8" s="6"/>
      <c r="B8" s="8" t="s">
        <v>47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spans="1:28" outlineLevel="1" x14ac:dyDescent="0.25"/>
    <row r="10" spans="1:28" outlineLevel="1" x14ac:dyDescent="0.25">
      <c r="B10" s="9" t="s">
        <v>19</v>
      </c>
      <c r="C10" s="14"/>
    </row>
    <row r="11" spans="1:28" outlineLevel="1" x14ac:dyDescent="0.25">
      <c r="B11" s="4" t="s">
        <v>23</v>
      </c>
      <c r="C11" s="5">
        <f t="shared" ref="C11:W20" si="1">C45+C147+C257+C295</f>
        <v>569.95440000000008</v>
      </c>
      <c r="D11" s="5">
        <f t="shared" si="1"/>
        <v>593.98559999999998</v>
      </c>
      <c r="E11" s="5">
        <f t="shared" si="1"/>
        <v>822.91279999999995</v>
      </c>
      <c r="F11" s="5">
        <f t="shared" si="1"/>
        <v>658.82600000000002</v>
      </c>
      <c r="G11" s="5">
        <f t="shared" si="1"/>
        <v>636.62959999999998</v>
      </c>
      <c r="H11" s="5">
        <f t="shared" si="1"/>
        <v>467.05400000000003</v>
      </c>
      <c r="I11" s="5">
        <f t="shared" si="1"/>
        <v>758.47680000000003</v>
      </c>
      <c r="J11" s="5">
        <f t="shared" si="1"/>
        <v>646.42320000000007</v>
      </c>
      <c r="K11" s="5">
        <f t="shared" si="1"/>
        <v>337.95839999999998</v>
      </c>
      <c r="L11" s="5">
        <f t="shared" si="1"/>
        <v>230.28520000000003</v>
      </c>
      <c r="M11" s="5">
        <f t="shared" si="1"/>
        <v>297.00319999999999</v>
      </c>
      <c r="N11" s="5">
        <f t="shared" si="1"/>
        <v>357.81200000000001</v>
      </c>
      <c r="O11" s="5">
        <f t="shared" si="1"/>
        <v>714.84</v>
      </c>
      <c r="P11" s="5">
        <f t="shared" si="1"/>
        <v>719.68</v>
      </c>
      <c r="Q11" s="5">
        <f t="shared" si="1"/>
        <v>658.65000000000009</v>
      </c>
      <c r="R11" s="5">
        <f t="shared" si="1"/>
        <v>656.62959999999998</v>
      </c>
      <c r="S11" s="5">
        <f t="shared" si="1"/>
        <v>726.11</v>
      </c>
      <c r="T11" s="5">
        <f t="shared" si="1"/>
        <v>734.19</v>
      </c>
      <c r="U11" s="5">
        <f t="shared" si="1"/>
        <v>773.56999999999994</v>
      </c>
      <c r="V11" s="5">
        <f t="shared" si="1"/>
        <v>802.76160000000004</v>
      </c>
      <c r="W11" s="5">
        <f t="shared" si="1"/>
        <v>744.48</v>
      </c>
    </row>
    <row r="12" spans="1:28" outlineLevel="1" x14ac:dyDescent="0.25">
      <c r="B12" s="4" t="s">
        <v>24</v>
      </c>
      <c r="C12" s="5">
        <f t="shared" si="1"/>
        <v>1.4136000000000002</v>
      </c>
      <c r="D12" s="5">
        <f t="shared" si="1"/>
        <v>2.0735999999999999</v>
      </c>
      <c r="E12" s="5">
        <f t="shared" si="1"/>
        <v>2.0367999999999999</v>
      </c>
      <c r="F12" s="5">
        <f t="shared" si="1"/>
        <v>1.722</v>
      </c>
      <c r="G12" s="5">
        <f t="shared" si="1"/>
        <v>2.2575999999999996</v>
      </c>
      <c r="H12" s="5">
        <f t="shared" si="1"/>
        <v>2.2120000000000002</v>
      </c>
      <c r="I12" s="5">
        <f t="shared" si="1"/>
        <v>2.0735999999999999</v>
      </c>
      <c r="J12" s="5">
        <f t="shared" si="1"/>
        <v>3.3588000000000005</v>
      </c>
      <c r="K12" s="5">
        <f t="shared" si="1"/>
        <v>3.0816000000000003</v>
      </c>
      <c r="L12" s="5">
        <f t="shared" si="1"/>
        <v>3.3579999999999997</v>
      </c>
      <c r="M12" s="5">
        <f t="shared" si="1"/>
        <v>3.6504000000000003</v>
      </c>
      <c r="N12" s="5">
        <f t="shared" si="1"/>
        <v>2.548</v>
      </c>
      <c r="O12" s="5">
        <f t="shared" si="1"/>
        <v>3.55</v>
      </c>
      <c r="P12" s="5">
        <f t="shared" si="1"/>
        <v>1.9300000000000004</v>
      </c>
      <c r="Q12" s="5">
        <f t="shared" si="1"/>
        <v>4.32</v>
      </c>
      <c r="R12" s="5">
        <f t="shared" si="1"/>
        <v>4.1008000000000004</v>
      </c>
      <c r="S12" s="5">
        <f t="shared" si="1"/>
        <v>4.370000000000001</v>
      </c>
      <c r="T12" s="5">
        <f t="shared" si="1"/>
        <v>4.49</v>
      </c>
      <c r="U12" s="5">
        <f t="shared" si="1"/>
        <v>2.4900000000000002</v>
      </c>
      <c r="V12" s="5">
        <f t="shared" si="1"/>
        <v>4.5888</v>
      </c>
      <c r="W12" s="5">
        <f t="shared" si="1"/>
        <v>10.375200000000001</v>
      </c>
    </row>
    <row r="13" spans="1:28" outlineLevel="1" x14ac:dyDescent="0.25">
      <c r="B13" s="4" t="s">
        <v>21</v>
      </c>
      <c r="C13" s="5">
        <f t="shared" si="1"/>
        <v>110738.20300000001</v>
      </c>
      <c r="D13" s="5">
        <f t="shared" si="1"/>
        <v>100255.046</v>
      </c>
      <c r="E13" s="5">
        <f t="shared" si="1"/>
        <v>98697.541999999987</v>
      </c>
      <c r="F13" s="5">
        <f t="shared" si="1"/>
        <v>105854.181</v>
      </c>
      <c r="G13" s="5">
        <f t="shared" si="1"/>
        <v>111671.34299999999</v>
      </c>
      <c r="H13" s="5">
        <f t="shared" si="1"/>
        <v>111971.31700000001</v>
      </c>
      <c r="I13" s="5">
        <f t="shared" si="1"/>
        <v>114975.98500000002</v>
      </c>
      <c r="J13" s="5">
        <f t="shared" si="1"/>
        <v>119392.742</v>
      </c>
      <c r="K13" s="5">
        <f t="shared" si="1"/>
        <v>132003.50799999997</v>
      </c>
      <c r="L13" s="5">
        <f t="shared" si="1"/>
        <v>121270.10900000001</v>
      </c>
      <c r="M13" s="5">
        <f t="shared" si="1"/>
        <v>121503.798</v>
      </c>
      <c r="N13" s="5">
        <f t="shared" si="1"/>
        <v>130713.47900000001</v>
      </c>
      <c r="O13" s="5">
        <f t="shared" si="1"/>
        <v>129073.32399999999</v>
      </c>
      <c r="P13" s="5">
        <f t="shared" si="1"/>
        <v>122052.23200000002</v>
      </c>
      <c r="Q13" s="5">
        <f t="shared" si="1"/>
        <v>114092.033</v>
      </c>
      <c r="R13" s="5">
        <f t="shared" si="1"/>
        <v>117814.849</v>
      </c>
      <c r="S13" s="5">
        <f t="shared" si="1"/>
        <v>118816.769</v>
      </c>
      <c r="T13" s="5">
        <f t="shared" si="1"/>
        <v>127107.79699999999</v>
      </c>
      <c r="U13" s="5">
        <f t="shared" si="1"/>
        <v>123758.63099999999</v>
      </c>
      <c r="V13" s="5">
        <f t="shared" si="1"/>
        <v>122282.489</v>
      </c>
      <c r="W13" s="5">
        <f t="shared" si="1"/>
        <v>109534.84700000001</v>
      </c>
    </row>
    <row r="14" spans="1:28" outlineLevel="1" x14ac:dyDescent="0.25">
      <c r="B14" s="4" t="s">
        <v>26</v>
      </c>
      <c r="C14" s="5">
        <f t="shared" si="1"/>
        <v>0</v>
      </c>
      <c r="D14" s="5">
        <f t="shared" si="1"/>
        <v>0</v>
      </c>
      <c r="E14" s="5">
        <f t="shared" si="1"/>
        <v>0</v>
      </c>
      <c r="F14" s="5">
        <f t="shared" si="1"/>
        <v>0</v>
      </c>
      <c r="G14" s="5">
        <f t="shared" si="1"/>
        <v>0</v>
      </c>
      <c r="H14" s="5">
        <f t="shared" si="1"/>
        <v>0</v>
      </c>
      <c r="I14" s="5">
        <f t="shared" si="1"/>
        <v>0</v>
      </c>
      <c r="J14" s="5">
        <f t="shared" si="1"/>
        <v>0</v>
      </c>
      <c r="K14" s="5">
        <f t="shared" si="1"/>
        <v>0</v>
      </c>
      <c r="L14" s="5">
        <f t="shared" si="1"/>
        <v>0</v>
      </c>
      <c r="M14" s="5">
        <f t="shared" si="1"/>
        <v>0</v>
      </c>
      <c r="N14" s="5">
        <f t="shared" si="1"/>
        <v>0</v>
      </c>
      <c r="O14" s="5">
        <f t="shared" si="1"/>
        <v>0</v>
      </c>
      <c r="P14" s="5">
        <f t="shared" si="1"/>
        <v>0</v>
      </c>
      <c r="Q14" s="5">
        <f t="shared" si="1"/>
        <v>0</v>
      </c>
      <c r="R14" s="5">
        <f t="shared" si="1"/>
        <v>0</v>
      </c>
      <c r="S14" s="5">
        <f t="shared" si="1"/>
        <v>0</v>
      </c>
      <c r="T14" s="5">
        <f t="shared" si="1"/>
        <v>0</v>
      </c>
      <c r="U14" s="5">
        <f t="shared" si="1"/>
        <v>0</v>
      </c>
      <c r="V14" s="5">
        <f t="shared" si="1"/>
        <v>0</v>
      </c>
      <c r="W14" s="5">
        <f t="shared" si="1"/>
        <v>0</v>
      </c>
    </row>
    <row r="15" spans="1:28" outlineLevel="1" x14ac:dyDescent="0.25">
      <c r="B15" s="4" t="s">
        <v>25</v>
      </c>
      <c r="C15" s="5">
        <f t="shared" si="1"/>
        <v>39181.417000000001</v>
      </c>
      <c r="D15" s="5">
        <f t="shared" si="1"/>
        <v>38007.004000000001</v>
      </c>
      <c r="E15" s="5">
        <f t="shared" si="1"/>
        <v>40364.131999999998</v>
      </c>
      <c r="F15" s="5">
        <f t="shared" si="1"/>
        <v>42680.608</v>
      </c>
      <c r="G15" s="5">
        <f t="shared" si="1"/>
        <v>47312.072</v>
      </c>
      <c r="H15" s="5">
        <f t="shared" si="1"/>
        <v>43770.278999999995</v>
      </c>
      <c r="I15" s="5">
        <f t="shared" si="1"/>
        <v>42475.578999999998</v>
      </c>
      <c r="J15" s="5">
        <f t="shared" si="1"/>
        <v>46863.142999999996</v>
      </c>
      <c r="K15" s="5">
        <f t="shared" si="1"/>
        <v>47032.933999999994</v>
      </c>
      <c r="L15" s="5">
        <f t="shared" si="1"/>
        <v>48259.460999999996</v>
      </c>
      <c r="M15" s="5">
        <f t="shared" si="1"/>
        <v>50049.491999999998</v>
      </c>
      <c r="N15" s="5">
        <f t="shared" si="1"/>
        <v>51184.788</v>
      </c>
      <c r="O15" s="5">
        <f t="shared" si="1"/>
        <v>50299.058999999994</v>
      </c>
      <c r="P15" s="5">
        <f t="shared" si="1"/>
        <v>50159.271999999997</v>
      </c>
      <c r="Q15" s="5">
        <f t="shared" si="1"/>
        <v>48576.009000000005</v>
      </c>
      <c r="R15" s="5">
        <f t="shared" si="1"/>
        <v>52651.456000000006</v>
      </c>
      <c r="S15" s="5">
        <f t="shared" si="1"/>
        <v>54973.106</v>
      </c>
      <c r="T15" s="5">
        <f t="shared" si="1"/>
        <v>59103.553999999996</v>
      </c>
      <c r="U15" s="5">
        <f t="shared" si="1"/>
        <v>60157.101999999999</v>
      </c>
      <c r="V15" s="5">
        <f t="shared" si="1"/>
        <v>62515.228999999992</v>
      </c>
      <c r="W15" s="5">
        <f t="shared" si="1"/>
        <v>52812.801999999996</v>
      </c>
    </row>
    <row r="16" spans="1:28" outlineLevel="1" x14ac:dyDescent="0.25">
      <c r="B16" s="4" t="s">
        <v>0</v>
      </c>
      <c r="C16" s="5">
        <f t="shared" si="1"/>
        <v>0</v>
      </c>
      <c r="D16" s="5">
        <f t="shared" si="1"/>
        <v>0</v>
      </c>
      <c r="E16" s="5">
        <f t="shared" si="1"/>
        <v>0</v>
      </c>
      <c r="F16" s="5">
        <f t="shared" si="1"/>
        <v>0</v>
      </c>
      <c r="G16" s="5">
        <f t="shared" si="1"/>
        <v>0</v>
      </c>
      <c r="H16" s="5">
        <f t="shared" si="1"/>
        <v>0</v>
      </c>
      <c r="I16" s="5">
        <f t="shared" si="1"/>
        <v>0</v>
      </c>
      <c r="J16" s="5">
        <f t="shared" si="1"/>
        <v>0</v>
      </c>
      <c r="K16" s="5">
        <f t="shared" si="1"/>
        <v>0</v>
      </c>
      <c r="L16" s="5">
        <f t="shared" si="1"/>
        <v>0</v>
      </c>
      <c r="M16" s="5">
        <f t="shared" si="1"/>
        <v>0</v>
      </c>
      <c r="N16" s="5">
        <f t="shared" si="1"/>
        <v>1875.5540000000001</v>
      </c>
      <c r="O16" s="5">
        <f t="shared" si="1"/>
        <v>1769.933</v>
      </c>
      <c r="P16" s="5">
        <f t="shared" si="1"/>
        <v>1751.4580000000001</v>
      </c>
      <c r="Q16" s="5">
        <f t="shared" si="1"/>
        <v>1846.0410000000002</v>
      </c>
      <c r="R16" s="5">
        <f t="shared" si="1"/>
        <v>0</v>
      </c>
      <c r="S16" s="5">
        <f t="shared" si="1"/>
        <v>0</v>
      </c>
      <c r="T16" s="5">
        <f t="shared" si="1"/>
        <v>0</v>
      </c>
      <c r="U16" s="5">
        <f t="shared" si="1"/>
        <v>0</v>
      </c>
      <c r="V16" s="5">
        <f t="shared" si="1"/>
        <v>0</v>
      </c>
      <c r="W16" s="5">
        <f t="shared" si="1"/>
        <v>0</v>
      </c>
    </row>
    <row r="17" spans="2:23" outlineLevel="1" x14ac:dyDescent="0.25">
      <c r="B17" s="4" t="s">
        <v>27</v>
      </c>
      <c r="C17" s="5">
        <f t="shared" si="1"/>
        <v>0</v>
      </c>
      <c r="D17" s="5">
        <f t="shared" si="1"/>
        <v>0</v>
      </c>
      <c r="E17" s="5">
        <f t="shared" si="1"/>
        <v>0</v>
      </c>
      <c r="F17" s="5">
        <f t="shared" si="1"/>
        <v>0</v>
      </c>
      <c r="G17" s="5">
        <f t="shared" si="1"/>
        <v>0</v>
      </c>
      <c r="H17" s="5">
        <f t="shared" si="1"/>
        <v>0</v>
      </c>
      <c r="I17" s="5">
        <f t="shared" si="1"/>
        <v>0</v>
      </c>
      <c r="J17" s="5">
        <f t="shared" si="1"/>
        <v>0</v>
      </c>
      <c r="K17" s="5">
        <f t="shared" si="1"/>
        <v>0</v>
      </c>
      <c r="L17" s="5">
        <f t="shared" si="1"/>
        <v>0</v>
      </c>
      <c r="M17" s="5">
        <f t="shared" si="1"/>
        <v>0</v>
      </c>
      <c r="N17" s="5">
        <f t="shared" si="1"/>
        <v>0</v>
      </c>
      <c r="O17" s="5">
        <f t="shared" si="1"/>
        <v>0</v>
      </c>
      <c r="P17" s="5">
        <f t="shared" si="1"/>
        <v>0</v>
      </c>
      <c r="Q17" s="5">
        <f t="shared" si="1"/>
        <v>0</v>
      </c>
      <c r="R17" s="5">
        <f t="shared" si="1"/>
        <v>0</v>
      </c>
      <c r="S17" s="5">
        <f t="shared" si="1"/>
        <v>0</v>
      </c>
      <c r="T17" s="5">
        <f t="shared" si="1"/>
        <v>0</v>
      </c>
      <c r="U17" s="5">
        <f t="shared" si="1"/>
        <v>0</v>
      </c>
      <c r="V17" s="5">
        <f t="shared" si="1"/>
        <v>0</v>
      </c>
      <c r="W17" s="5">
        <f t="shared" si="1"/>
        <v>0</v>
      </c>
    </row>
    <row r="18" spans="2:23" outlineLevel="1" x14ac:dyDescent="0.25">
      <c r="B18" s="4" t="s">
        <v>28</v>
      </c>
      <c r="C18" s="5">
        <f t="shared" si="1"/>
        <v>0.65</v>
      </c>
      <c r="D18" s="5">
        <f t="shared" si="1"/>
        <v>1.2290000000000001</v>
      </c>
      <c r="E18" s="5">
        <f t="shared" si="1"/>
        <v>1.1890000000000001</v>
      </c>
      <c r="F18" s="5">
        <f t="shared" si="1"/>
        <v>1.228</v>
      </c>
      <c r="G18" s="5">
        <f t="shared" si="1"/>
        <v>1.2769999999999999</v>
      </c>
      <c r="H18" s="5">
        <f t="shared" si="1"/>
        <v>1.399</v>
      </c>
      <c r="I18" s="5">
        <f t="shared" si="1"/>
        <v>1.599</v>
      </c>
      <c r="J18" s="5">
        <f t="shared" si="1"/>
        <v>1.4510000000000001</v>
      </c>
      <c r="K18" s="5">
        <f t="shared" si="1"/>
        <v>1.4339999999999999</v>
      </c>
      <c r="L18" s="5">
        <f t="shared" si="1"/>
        <v>1.2010000000000001</v>
      </c>
      <c r="M18" s="5">
        <f t="shared" si="1"/>
        <v>1.306</v>
      </c>
      <c r="N18" s="5">
        <f t="shared" si="1"/>
        <v>0.61399999999999999</v>
      </c>
      <c r="O18" s="5">
        <f t="shared" si="1"/>
        <v>2.5339999999999998</v>
      </c>
      <c r="P18" s="5">
        <f t="shared" si="1"/>
        <v>3.927</v>
      </c>
      <c r="Q18" s="5">
        <f t="shared" si="1"/>
        <v>21.869</v>
      </c>
      <c r="R18" s="5">
        <f t="shared" si="1"/>
        <v>13.044</v>
      </c>
      <c r="S18" s="5">
        <f t="shared" si="1"/>
        <v>8.0789999999999988</v>
      </c>
      <c r="T18" s="5">
        <f t="shared" si="1"/>
        <v>5.6899999999999995</v>
      </c>
      <c r="U18" s="5">
        <f t="shared" si="1"/>
        <v>3.67</v>
      </c>
      <c r="V18" s="5">
        <f t="shared" si="1"/>
        <v>2.9050000000000002</v>
      </c>
      <c r="W18" s="5">
        <f t="shared" si="1"/>
        <v>1.8460000000000001</v>
      </c>
    </row>
    <row r="19" spans="2:23" outlineLevel="1" x14ac:dyDescent="0.25">
      <c r="B19" s="4" t="s">
        <v>22</v>
      </c>
      <c r="C19" s="5">
        <f t="shared" si="1"/>
        <v>15629.999999999998</v>
      </c>
      <c r="D19" s="5">
        <f t="shared" si="1"/>
        <v>19017.75</v>
      </c>
      <c r="E19" s="5">
        <f t="shared" si="1"/>
        <v>20087.25</v>
      </c>
      <c r="F19" s="5">
        <f t="shared" si="1"/>
        <v>15125.250000000002</v>
      </c>
      <c r="G19" s="5">
        <f t="shared" si="1"/>
        <v>17391.75</v>
      </c>
      <c r="H19" s="5">
        <f t="shared" si="1"/>
        <v>21198.75</v>
      </c>
      <c r="I19" s="5">
        <f t="shared" si="1"/>
        <v>14114.249999999998</v>
      </c>
      <c r="J19" s="5">
        <f t="shared" si="1"/>
        <v>19250.999999999996</v>
      </c>
      <c r="K19" s="5">
        <f t="shared" si="1"/>
        <v>26870.25</v>
      </c>
      <c r="L19" s="5">
        <f t="shared" si="1"/>
        <v>25917.75</v>
      </c>
      <c r="M19" s="5">
        <f t="shared" si="1"/>
        <v>20599.5</v>
      </c>
      <c r="N19" s="5">
        <f t="shared" si="1"/>
        <v>16236.75</v>
      </c>
      <c r="O19" s="5">
        <f t="shared" si="1"/>
        <v>15637.500000000002</v>
      </c>
      <c r="P19" s="5">
        <f t="shared" si="1"/>
        <v>14880.75</v>
      </c>
      <c r="Q19" s="5">
        <f t="shared" si="1"/>
        <v>12313.5</v>
      </c>
      <c r="R19" s="5">
        <f t="shared" si="1"/>
        <v>6546.7499999999991</v>
      </c>
      <c r="S19" s="5">
        <f t="shared" si="1"/>
        <v>4355.25</v>
      </c>
      <c r="T19" s="5">
        <f t="shared" si="1"/>
        <v>7577.2499999999991</v>
      </c>
      <c r="U19" s="5">
        <f t="shared" si="1"/>
        <v>7934.2500000000009</v>
      </c>
      <c r="V19" s="5">
        <f t="shared" si="1"/>
        <v>8381.2500000000018</v>
      </c>
      <c r="W19" s="5">
        <f t="shared" si="1"/>
        <v>7242.75</v>
      </c>
    </row>
    <row r="20" spans="2:23" outlineLevel="1" x14ac:dyDescent="0.25">
      <c r="B20" s="4" t="s">
        <v>1</v>
      </c>
      <c r="C20" s="5">
        <f t="shared" si="1"/>
        <v>242.96699999999998</v>
      </c>
      <c r="D20" s="5">
        <f t="shared" si="1"/>
        <v>396.495</v>
      </c>
      <c r="E20" s="5">
        <f t="shared" si="1"/>
        <v>185.922</v>
      </c>
      <c r="F20" s="5">
        <f t="shared" si="1"/>
        <v>135.44200000000001</v>
      </c>
      <c r="G20" s="5">
        <f t="shared" si="1"/>
        <v>189.25700000000001</v>
      </c>
      <c r="H20" s="5">
        <f t="shared" si="1"/>
        <v>139.184</v>
      </c>
      <c r="I20" s="5">
        <f t="shared" si="1"/>
        <v>297.04199999999997</v>
      </c>
      <c r="J20" s="5">
        <f t="shared" si="1"/>
        <v>355.26799999999997</v>
      </c>
      <c r="K20" s="5">
        <f t="shared" si="1"/>
        <v>286.14400000000001</v>
      </c>
      <c r="L20" s="5">
        <f t="shared" si="1"/>
        <v>216.80199999999999</v>
      </c>
      <c r="M20" s="5">
        <f t="shared" si="1"/>
        <v>271.77299999999997</v>
      </c>
      <c r="N20" s="5">
        <f t="shared" si="1"/>
        <v>282.87900000000002</v>
      </c>
      <c r="O20" s="5">
        <f t="shared" si="1"/>
        <v>316.48700000000002</v>
      </c>
      <c r="P20" s="5">
        <f t="shared" si="1"/>
        <v>336.572</v>
      </c>
      <c r="Q20" s="5">
        <f t="shared" si="1"/>
        <v>333.089</v>
      </c>
      <c r="R20" s="5">
        <f t="shared" si="1"/>
        <v>339.91199999999998</v>
      </c>
      <c r="S20" s="5">
        <f t="shared" si="1"/>
        <v>360.625</v>
      </c>
      <c r="T20" s="5">
        <f t="shared" si="1"/>
        <v>330.09300000000002</v>
      </c>
      <c r="U20" s="5">
        <f t="shared" si="1"/>
        <v>351.05700000000002</v>
      </c>
      <c r="V20" s="5">
        <f t="shared" si="1"/>
        <v>371.56200000000001</v>
      </c>
      <c r="W20" s="5">
        <f t="shared" si="1"/>
        <v>281.64800000000002</v>
      </c>
    </row>
    <row r="21" spans="2:23" outlineLevel="1" x14ac:dyDescent="0.25">
      <c r="B21" s="16" t="s">
        <v>13</v>
      </c>
      <c r="C21" s="21">
        <f t="shared" ref="C21:W21" si="2">SUM(C11:C20)</f>
        <v>166364.60500000001</v>
      </c>
      <c r="D21" s="21">
        <f t="shared" si="2"/>
        <v>158273.58319999999</v>
      </c>
      <c r="E21" s="21">
        <f t="shared" si="2"/>
        <v>160160.9846</v>
      </c>
      <c r="F21" s="21">
        <f t="shared" si="2"/>
        <v>164457.25700000001</v>
      </c>
      <c r="G21" s="21">
        <f t="shared" si="2"/>
        <v>177204.58619999999</v>
      </c>
      <c r="H21" s="21">
        <f t="shared" si="2"/>
        <v>177550.19500000004</v>
      </c>
      <c r="I21" s="21">
        <f t="shared" si="2"/>
        <v>172625.00539999999</v>
      </c>
      <c r="J21" s="21">
        <f t="shared" si="2"/>
        <v>186513.38600000003</v>
      </c>
      <c r="K21" s="21">
        <f t="shared" si="2"/>
        <v>206535.30999999997</v>
      </c>
      <c r="L21" s="21">
        <f t="shared" si="2"/>
        <v>195898.9662</v>
      </c>
      <c r="M21" s="21">
        <f t="shared" si="2"/>
        <v>192726.5226</v>
      </c>
      <c r="N21" s="21">
        <f t="shared" si="2"/>
        <v>200654.424</v>
      </c>
      <c r="O21" s="21">
        <f t="shared" si="2"/>
        <v>197817.22699999998</v>
      </c>
      <c r="P21" s="21">
        <f t="shared" si="2"/>
        <v>189905.821</v>
      </c>
      <c r="Q21" s="21">
        <f t="shared" si="2"/>
        <v>177845.511</v>
      </c>
      <c r="R21" s="21">
        <f t="shared" si="2"/>
        <v>178026.7414</v>
      </c>
      <c r="S21" s="21">
        <f t="shared" si="2"/>
        <v>179244.30899999998</v>
      </c>
      <c r="T21" s="21">
        <f t="shared" si="2"/>
        <v>194863.06399999998</v>
      </c>
      <c r="U21" s="21">
        <f t="shared" si="2"/>
        <v>192980.77000000002</v>
      </c>
      <c r="V21" s="21">
        <f t="shared" si="2"/>
        <v>194360.78539999999</v>
      </c>
      <c r="W21" s="21">
        <f t="shared" si="2"/>
        <v>170628.7482</v>
      </c>
    </row>
    <row r="22" spans="2:23" outlineLevel="1" x14ac:dyDescent="0.25">
      <c r="B22" s="29" t="s">
        <v>46</v>
      </c>
      <c r="C22" s="28">
        <f>IFERROR(C21/C3/1000,0)</f>
        <v>1.6524302281839839E-3</v>
      </c>
      <c r="D22" s="28">
        <f t="shared" ref="D22:W22" si="3">IFERROR(D21/D3/1000,0)</f>
        <v>1.648096435797629E-3</v>
      </c>
      <c r="E22" s="28">
        <f t="shared" si="3"/>
        <v>1.5695088764795587E-3</v>
      </c>
      <c r="F22" s="28">
        <f t="shared" si="3"/>
        <v>1.6121236216253268E-3</v>
      </c>
      <c r="G22" s="28">
        <f t="shared" si="3"/>
        <v>1.5973129218139548E-3</v>
      </c>
      <c r="H22" s="28">
        <f t="shared" si="3"/>
        <v>1.6420843663410491E-3</v>
      </c>
      <c r="I22" s="28">
        <f t="shared" si="3"/>
        <v>1.5918248794154399E-3</v>
      </c>
      <c r="J22" s="28">
        <f t="shared" si="3"/>
        <v>1.6496299201397362E-3</v>
      </c>
      <c r="K22" s="28">
        <f t="shared" si="3"/>
        <v>1.7597258368164496E-3</v>
      </c>
      <c r="L22" s="28">
        <f t="shared" si="3"/>
        <v>1.7702146078794141E-3</v>
      </c>
      <c r="M22" s="28">
        <f t="shared" si="3"/>
        <v>1.7272569013907417E-3</v>
      </c>
      <c r="N22" s="28">
        <f t="shared" si="3"/>
        <v>1.764725847266289E-3</v>
      </c>
      <c r="O22" s="28">
        <f t="shared" si="3"/>
        <v>1.6686121889330971E-3</v>
      </c>
      <c r="P22" s="28">
        <f t="shared" si="3"/>
        <v>1.6077642679000975E-3</v>
      </c>
      <c r="Q22" s="28">
        <f t="shared" si="3"/>
        <v>1.5490944248394976E-3</v>
      </c>
      <c r="R22" s="28">
        <f t="shared" si="3"/>
        <v>1.5446666517333714E-3</v>
      </c>
      <c r="S22" s="28">
        <f t="shared" si="3"/>
        <v>1.4378294636072184E-3</v>
      </c>
      <c r="T22" s="28">
        <f t="shared" si="3"/>
        <v>1.556694768540484E-3</v>
      </c>
      <c r="U22" s="28">
        <f t="shared" si="3"/>
        <v>1.6108555178755927E-3</v>
      </c>
      <c r="V22" s="28">
        <f t="shared" si="3"/>
        <v>1.6451428062340195E-3</v>
      </c>
      <c r="W22" s="28">
        <f t="shared" si="3"/>
        <v>1.6090015200087512E-3</v>
      </c>
    </row>
    <row r="23" spans="2:23" outlineLevel="1" x14ac:dyDescent="0.25"/>
    <row r="24" spans="2:23" outlineLevel="1" x14ac:dyDescent="0.25">
      <c r="B24" s="4" t="s">
        <v>23</v>
      </c>
      <c r="C24" s="12">
        <f t="shared" ref="C24:W24" si="4">IFERROR(C11/C21,0)</f>
        <v>3.4259354626544514E-3</v>
      </c>
      <c r="D24" s="12">
        <f t="shared" si="4"/>
        <v>3.7529042307042431E-3</v>
      </c>
      <c r="E24" s="12">
        <f t="shared" si="4"/>
        <v>5.1380353464685179E-3</v>
      </c>
      <c r="F24" s="12">
        <f t="shared" si="4"/>
        <v>4.0060621952365408E-3</v>
      </c>
      <c r="G24" s="12">
        <f t="shared" si="4"/>
        <v>3.5926248504735371E-3</v>
      </c>
      <c r="H24" s="12">
        <f t="shared" si="4"/>
        <v>2.6305462520049608E-3</v>
      </c>
      <c r="I24" s="12">
        <f t="shared" si="4"/>
        <v>4.3937829183117874E-3</v>
      </c>
      <c r="J24" s="12">
        <f t="shared" si="4"/>
        <v>3.4658273803468455E-3</v>
      </c>
      <c r="K24" s="12">
        <f t="shared" si="4"/>
        <v>1.6363226220252607E-3</v>
      </c>
      <c r="L24" s="12">
        <f t="shared" si="4"/>
        <v>1.1755304505532405E-3</v>
      </c>
      <c r="M24" s="12">
        <f t="shared" si="4"/>
        <v>1.5410603376911653E-3</v>
      </c>
      <c r="N24" s="12">
        <f t="shared" si="4"/>
        <v>1.7832250735722627E-3</v>
      </c>
      <c r="O24" s="12">
        <f t="shared" si="4"/>
        <v>3.613638765647039E-3</v>
      </c>
      <c r="P24" s="12">
        <f t="shared" si="4"/>
        <v>3.7896679322957667E-3</v>
      </c>
      <c r="Q24" s="12">
        <f t="shared" si="4"/>
        <v>3.7034952206356228E-3</v>
      </c>
      <c r="R24" s="12">
        <f t="shared" si="4"/>
        <v>3.6883762227869436E-3</v>
      </c>
      <c r="S24" s="12">
        <f t="shared" si="4"/>
        <v>4.0509514865545888E-3</v>
      </c>
      <c r="T24" s="12">
        <f t="shared" si="4"/>
        <v>3.7677227532458388E-3</v>
      </c>
      <c r="U24" s="12">
        <f t="shared" si="4"/>
        <v>4.0085341145648856E-3</v>
      </c>
      <c r="V24" s="12">
        <f t="shared" si="4"/>
        <v>4.1302652608029644E-3</v>
      </c>
      <c r="W24" s="12">
        <f t="shared" si="4"/>
        <v>4.3631568997234199E-3</v>
      </c>
    </row>
    <row r="25" spans="2:23" outlineLevel="1" x14ac:dyDescent="0.25">
      <c r="B25" s="4" t="s">
        <v>24</v>
      </c>
      <c r="C25" s="12">
        <f t="shared" ref="C25:W25" si="5">IFERROR(C12/C21,0)</f>
        <v>8.4969997073596273E-6</v>
      </c>
      <c r="D25" s="12">
        <f t="shared" si="5"/>
        <v>1.3101365105127664E-5</v>
      </c>
      <c r="E25" s="12">
        <f t="shared" si="5"/>
        <v>1.2717204536965615E-5</v>
      </c>
      <c r="F25" s="12">
        <f t="shared" si="5"/>
        <v>1.0470805797277768E-5</v>
      </c>
      <c r="G25" s="12">
        <f t="shared" si="5"/>
        <v>1.2740076588378951E-5</v>
      </c>
      <c r="H25" s="12">
        <f t="shared" si="5"/>
        <v>1.2458448722064202E-5</v>
      </c>
      <c r="I25" s="12">
        <f t="shared" si="5"/>
        <v>1.2012164721994557E-5</v>
      </c>
      <c r="J25" s="12">
        <f t="shared" si="5"/>
        <v>1.8008358928189742E-5</v>
      </c>
      <c r="K25" s="12">
        <f t="shared" si="5"/>
        <v>1.4920451132544845E-5</v>
      </c>
      <c r="L25" s="12">
        <f t="shared" si="5"/>
        <v>1.714148913155418E-5</v>
      </c>
      <c r="M25" s="12">
        <f t="shared" si="5"/>
        <v>1.894082843790178E-5</v>
      </c>
      <c r="N25" s="12">
        <f t="shared" si="5"/>
        <v>1.2698449150565452E-5</v>
      </c>
      <c r="O25" s="12">
        <f t="shared" si="5"/>
        <v>1.794585867893093E-5</v>
      </c>
      <c r="P25" s="12">
        <f t="shared" si="5"/>
        <v>1.0162932288421008E-5</v>
      </c>
      <c r="Q25" s="12">
        <f t="shared" si="5"/>
        <v>2.4290745241244803E-5</v>
      </c>
      <c r="R25" s="12">
        <f t="shared" si="5"/>
        <v>2.3034741678420682E-5</v>
      </c>
      <c r="S25" s="12">
        <f t="shared" si="5"/>
        <v>2.4380132481639913E-5</v>
      </c>
      <c r="T25" s="12">
        <f t="shared" si="5"/>
        <v>2.3041821820065401E-5</v>
      </c>
      <c r="U25" s="12">
        <f t="shared" si="5"/>
        <v>1.2902840008359382E-5</v>
      </c>
      <c r="V25" s="12">
        <f t="shared" si="5"/>
        <v>2.3609700848636311E-5</v>
      </c>
      <c r="W25" s="12">
        <f t="shared" si="5"/>
        <v>6.0805697219549793E-5</v>
      </c>
    </row>
    <row r="26" spans="2:23" outlineLevel="1" x14ac:dyDescent="0.25">
      <c r="B26" s="4" t="s">
        <v>21</v>
      </c>
      <c r="C26" s="12">
        <f t="shared" ref="C26:W26" si="6">IFERROR(C13/C21,0)</f>
        <v>0.66563559598509547</v>
      </c>
      <c r="D26" s="12">
        <f t="shared" si="6"/>
        <v>0.63342880077033603</v>
      </c>
      <c r="E26" s="12">
        <f t="shared" si="6"/>
        <v>0.61623960570981651</v>
      </c>
      <c r="F26" s="12">
        <f t="shared" si="6"/>
        <v>0.6436577073640477</v>
      </c>
      <c r="G26" s="12">
        <f t="shared" si="6"/>
        <v>0.63018314251733509</v>
      </c>
      <c r="H26" s="12">
        <f t="shared" si="6"/>
        <v>0.63064598154904861</v>
      </c>
      <c r="I26" s="12">
        <f t="shared" si="6"/>
        <v>0.66604478727506544</v>
      </c>
      <c r="J26" s="12">
        <f t="shared" si="6"/>
        <v>0.64012961514730093</v>
      </c>
      <c r="K26" s="12">
        <f t="shared" si="6"/>
        <v>0.63913288241124477</v>
      </c>
      <c r="L26" s="12">
        <f t="shared" si="6"/>
        <v>0.61904414991241552</v>
      </c>
      <c r="M26" s="12">
        <f t="shared" si="6"/>
        <v>0.63044668871122977</v>
      </c>
      <c r="N26" s="12">
        <f t="shared" si="6"/>
        <v>0.65143581882849499</v>
      </c>
      <c r="O26" s="12">
        <f t="shared" si="6"/>
        <v>0.65248778358418702</v>
      </c>
      <c r="P26" s="12">
        <f t="shared" si="6"/>
        <v>0.64269874065629629</v>
      </c>
      <c r="Q26" s="12">
        <f t="shared" si="6"/>
        <v>0.6415232656617349</v>
      </c>
      <c r="R26" s="12">
        <f t="shared" si="6"/>
        <v>0.66178175297433151</v>
      </c>
      <c r="S26" s="12">
        <f t="shared" si="6"/>
        <v>0.66287610280558484</v>
      </c>
      <c r="T26" s="12">
        <f t="shared" si="6"/>
        <v>0.65229291991426352</v>
      </c>
      <c r="U26" s="12">
        <f t="shared" si="6"/>
        <v>0.64130032748858856</v>
      </c>
      <c r="V26" s="12">
        <f t="shared" si="6"/>
        <v>0.62915206248183853</v>
      </c>
      <c r="W26" s="12">
        <f t="shared" si="6"/>
        <v>0.64194837127686322</v>
      </c>
    </row>
    <row r="27" spans="2:23" outlineLevel="1" x14ac:dyDescent="0.25">
      <c r="B27" s="4" t="s">
        <v>26</v>
      </c>
      <c r="C27" s="12">
        <f t="shared" ref="C27:W27" si="7">IFERROR(C14/C21,0)</f>
        <v>0</v>
      </c>
      <c r="D27" s="12">
        <f t="shared" si="7"/>
        <v>0</v>
      </c>
      <c r="E27" s="12">
        <f t="shared" si="7"/>
        <v>0</v>
      </c>
      <c r="F27" s="12">
        <f t="shared" si="7"/>
        <v>0</v>
      </c>
      <c r="G27" s="12">
        <f t="shared" si="7"/>
        <v>0</v>
      </c>
      <c r="H27" s="12">
        <f t="shared" si="7"/>
        <v>0</v>
      </c>
      <c r="I27" s="12">
        <f t="shared" si="7"/>
        <v>0</v>
      </c>
      <c r="J27" s="12">
        <f t="shared" si="7"/>
        <v>0</v>
      </c>
      <c r="K27" s="12">
        <f t="shared" si="7"/>
        <v>0</v>
      </c>
      <c r="L27" s="12">
        <f t="shared" si="7"/>
        <v>0</v>
      </c>
      <c r="M27" s="12">
        <f t="shared" si="7"/>
        <v>0</v>
      </c>
      <c r="N27" s="12">
        <f t="shared" si="7"/>
        <v>0</v>
      </c>
      <c r="O27" s="12">
        <f t="shared" si="7"/>
        <v>0</v>
      </c>
      <c r="P27" s="12">
        <f t="shared" si="7"/>
        <v>0</v>
      </c>
      <c r="Q27" s="12">
        <f t="shared" si="7"/>
        <v>0</v>
      </c>
      <c r="R27" s="12">
        <f t="shared" si="7"/>
        <v>0</v>
      </c>
      <c r="S27" s="12">
        <f t="shared" si="7"/>
        <v>0</v>
      </c>
      <c r="T27" s="12">
        <f t="shared" si="7"/>
        <v>0</v>
      </c>
      <c r="U27" s="12">
        <f t="shared" si="7"/>
        <v>0</v>
      </c>
      <c r="V27" s="12">
        <f t="shared" si="7"/>
        <v>0</v>
      </c>
      <c r="W27" s="12">
        <f t="shared" si="7"/>
        <v>0</v>
      </c>
    </row>
    <row r="28" spans="2:23" outlineLevel="1" x14ac:dyDescent="0.25">
      <c r="B28" s="4" t="s">
        <v>25</v>
      </c>
      <c r="C28" s="12">
        <f t="shared" ref="C28:W28" si="8">IFERROR(C15/C21,0)</f>
        <v>0.23551534294208795</v>
      </c>
      <c r="D28" s="12">
        <f t="shared" si="8"/>
        <v>0.24013485530287787</v>
      </c>
      <c r="E28" s="12">
        <f t="shared" si="8"/>
        <v>0.25202225186620136</v>
      </c>
      <c r="F28" s="12">
        <f t="shared" si="8"/>
        <v>0.25952401723445989</v>
      </c>
      <c r="G28" s="12">
        <f t="shared" si="8"/>
        <v>0.26699123885316239</v>
      </c>
      <c r="H28" s="12">
        <f t="shared" si="8"/>
        <v>0.2465234070849654</v>
      </c>
      <c r="I28" s="12">
        <f t="shared" si="8"/>
        <v>0.2460569307533241</v>
      </c>
      <c r="J28" s="12">
        <f t="shared" si="8"/>
        <v>0.25125887211119524</v>
      </c>
      <c r="K28" s="12">
        <f t="shared" si="8"/>
        <v>0.22772345319548506</v>
      </c>
      <c r="L28" s="12">
        <f t="shared" si="8"/>
        <v>0.24634872728593296</v>
      </c>
      <c r="M28" s="12">
        <f t="shared" si="8"/>
        <v>0.2596917711418304</v>
      </c>
      <c r="N28" s="12">
        <f t="shared" si="8"/>
        <v>0.25508925733927501</v>
      </c>
      <c r="O28" s="12">
        <f t="shared" si="8"/>
        <v>0.2542703674640025</v>
      </c>
      <c r="P28" s="12">
        <f t="shared" si="8"/>
        <v>0.26412709065932211</v>
      </c>
      <c r="Q28" s="12">
        <f t="shared" si="8"/>
        <v>0.27313598598504973</v>
      </c>
      <c r="R28" s="12">
        <f t="shared" si="8"/>
        <v>0.29575026530255866</v>
      </c>
      <c r="S28" s="12">
        <f t="shared" si="8"/>
        <v>0.30669373162636926</v>
      </c>
      <c r="T28" s="12">
        <f t="shared" si="8"/>
        <v>0.30330814258365557</v>
      </c>
      <c r="U28" s="12">
        <f t="shared" si="8"/>
        <v>0.31172588854319522</v>
      </c>
      <c r="V28" s="12">
        <f t="shared" si="8"/>
        <v>0.32164527876002291</v>
      </c>
      <c r="W28" s="12">
        <f t="shared" si="8"/>
        <v>0.30951878014187995</v>
      </c>
    </row>
    <row r="29" spans="2:23" outlineLevel="1" x14ac:dyDescent="0.25">
      <c r="B29" s="4" t="s">
        <v>0</v>
      </c>
      <c r="C29" s="12">
        <f t="shared" ref="C29:W29" si="9">IFERROR(C16/C21,0)</f>
        <v>0</v>
      </c>
      <c r="D29" s="12">
        <f t="shared" si="9"/>
        <v>0</v>
      </c>
      <c r="E29" s="12">
        <f t="shared" si="9"/>
        <v>0</v>
      </c>
      <c r="F29" s="12">
        <f t="shared" si="9"/>
        <v>0</v>
      </c>
      <c r="G29" s="12">
        <f t="shared" si="9"/>
        <v>0</v>
      </c>
      <c r="H29" s="12">
        <f t="shared" si="9"/>
        <v>0</v>
      </c>
      <c r="I29" s="12">
        <f t="shared" si="9"/>
        <v>0</v>
      </c>
      <c r="J29" s="12">
        <f t="shared" si="9"/>
        <v>0</v>
      </c>
      <c r="K29" s="12">
        <f t="shared" si="9"/>
        <v>0</v>
      </c>
      <c r="L29" s="12">
        <f t="shared" si="9"/>
        <v>0</v>
      </c>
      <c r="M29" s="12">
        <f t="shared" si="9"/>
        <v>0</v>
      </c>
      <c r="N29" s="12">
        <f t="shared" si="9"/>
        <v>9.347184889379764E-3</v>
      </c>
      <c r="O29" s="12">
        <f t="shared" si="9"/>
        <v>8.9473147856834537E-3</v>
      </c>
      <c r="P29" s="12">
        <f t="shared" si="9"/>
        <v>9.2227715336856367E-3</v>
      </c>
      <c r="Q29" s="12">
        <f t="shared" si="9"/>
        <v>1.0380025841641851E-2</v>
      </c>
      <c r="R29" s="12">
        <f t="shared" si="9"/>
        <v>0</v>
      </c>
      <c r="S29" s="12">
        <f t="shared" si="9"/>
        <v>0</v>
      </c>
      <c r="T29" s="12">
        <f t="shared" si="9"/>
        <v>0</v>
      </c>
      <c r="U29" s="12">
        <f t="shared" si="9"/>
        <v>0</v>
      </c>
      <c r="V29" s="12">
        <f t="shared" si="9"/>
        <v>0</v>
      </c>
      <c r="W29" s="12">
        <f t="shared" si="9"/>
        <v>0</v>
      </c>
    </row>
    <row r="30" spans="2:23" outlineLevel="1" x14ac:dyDescent="0.25">
      <c r="B30" s="4" t="s">
        <v>27</v>
      </c>
      <c r="C30" s="12">
        <f t="shared" ref="C30:W30" si="10">IFERROR(C17/C21,0)</f>
        <v>0</v>
      </c>
      <c r="D30" s="12">
        <f t="shared" si="10"/>
        <v>0</v>
      </c>
      <c r="E30" s="12">
        <f t="shared" si="10"/>
        <v>0</v>
      </c>
      <c r="F30" s="12">
        <f t="shared" si="10"/>
        <v>0</v>
      </c>
      <c r="G30" s="12">
        <f t="shared" si="10"/>
        <v>0</v>
      </c>
      <c r="H30" s="12">
        <f t="shared" si="10"/>
        <v>0</v>
      </c>
      <c r="I30" s="12">
        <f t="shared" si="10"/>
        <v>0</v>
      </c>
      <c r="J30" s="12">
        <f t="shared" si="10"/>
        <v>0</v>
      </c>
      <c r="K30" s="12">
        <f t="shared" si="10"/>
        <v>0</v>
      </c>
      <c r="L30" s="12">
        <f t="shared" si="10"/>
        <v>0</v>
      </c>
      <c r="M30" s="12">
        <f t="shared" si="10"/>
        <v>0</v>
      </c>
      <c r="N30" s="12">
        <f t="shared" si="10"/>
        <v>0</v>
      </c>
      <c r="O30" s="12">
        <f t="shared" si="10"/>
        <v>0</v>
      </c>
      <c r="P30" s="12">
        <f t="shared" si="10"/>
        <v>0</v>
      </c>
      <c r="Q30" s="12">
        <f t="shared" si="10"/>
        <v>0</v>
      </c>
      <c r="R30" s="12">
        <f t="shared" si="10"/>
        <v>0</v>
      </c>
      <c r="S30" s="12">
        <f t="shared" si="10"/>
        <v>0</v>
      </c>
      <c r="T30" s="12">
        <f t="shared" si="10"/>
        <v>0</v>
      </c>
      <c r="U30" s="12">
        <f t="shared" si="10"/>
        <v>0</v>
      </c>
      <c r="V30" s="12">
        <f t="shared" si="10"/>
        <v>0</v>
      </c>
      <c r="W30" s="12">
        <f t="shared" si="10"/>
        <v>0</v>
      </c>
    </row>
    <row r="31" spans="2:23" outlineLevel="1" x14ac:dyDescent="0.25">
      <c r="B31" s="4" t="s">
        <v>28</v>
      </c>
      <c r="C31" s="12">
        <f t="shared" ref="C31:W31" si="11">IFERROR(C18/C21,0)</f>
        <v>3.9070810765306719E-6</v>
      </c>
      <c r="D31" s="12">
        <f t="shared" si="11"/>
        <v>7.7650355489013802E-6</v>
      </c>
      <c r="E31" s="12">
        <f t="shared" si="11"/>
        <v>7.4237805353751562E-6</v>
      </c>
      <c r="F31" s="12">
        <f t="shared" si="11"/>
        <v>7.4669857834245639E-6</v>
      </c>
      <c r="G31" s="12">
        <f t="shared" si="11"/>
        <v>7.2063597640680027E-6</v>
      </c>
      <c r="H31" s="12">
        <f t="shared" si="11"/>
        <v>7.8794619177973862E-6</v>
      </c>
      <c r="I31" s="12">
        <f t="shared" si="11"/>
        <v>9.2628527153111969E-6</v>
      </c>
      <c r="J31" s="12">
        <f t="shared" si="11"/>
        <v>7.7796024785052152E-6</v>
      </c>
      <c r="K31" s="12">
        <f t="shared" si="11"/>
        <v>6.9431227038127293E-6</v>
      </c>
      <c r="L31" s="12">
        <f t="shared" si="11"/>
        <v>6.1307112706958232E-6</v>
      </c>
      <c r="M31" s="12">
        <f t="shared" si="11"/>
        <v>6.7764414694005386E-6</v>
      </c>
      <c r="N31" s="12">
        <f t="shared" si="11"/>
        <v>3.0599873541786448E-6</v>
      </c>
      <c r="O31" s="12">
        <f t="shared" si="11"/>
        <v>1.2809804476735487E-5</v>
      </c>
      <c r="P31" s="12">
        <f t="shared" si="11"/>
        <v>2.0678671034522948E-5</v>
      </c>
      <c r="Q31" s="12">
        <f t="shared" si="11"/>
        <v>1.2296627492610707E-4</v>
      </c>
      <c r="R31" s="12">
        <f t="shared" si="11"/>
        <v>7.3269891351277638E-5</v>
      </c>
      <c r="S31" s="12">
        <f t="shared" si="11"/>
        <v>4.50725607137686E-5</v>
      </c>
      <c r="T31" s="12">
        <f t="shared" si="11"/>
        <v>2.9199992462399135E-5</v>
      </c>
      <c r="U31" s="12">
        <f t="shared" si="11"/>
        <v>1.9017438887822862E-5</v>
      </c>
      <c r="V31" s="12">
        <f t="shared" si="11"/>
        <v>1.4946430649688043E-5</v>
      </c>
      <c r="W31" s="12">
        <f t="shared" si="11"/>
        <v>1.0818809957137107E-5</v>
      </c>
    </row>
    <row r="32" spans="2:23" outlineLevel="1" x14ac:dyDescent="0.25">
      <c r="B32" s="4" t="s">
        <v>22</v>
      </c>
      <c r="C32" s="12">
        <f t="shared" ref="C32:W32" si="12">IFERROR(C19/C21,0)</f>
        <v>9.3950272655652908E-2</v>
      </c>
      <c r="D32" s="12">
        <f t="shared" si="12"/>
        <v>0.12015744899114662</v>
      </c>
      <c r="E32" s="12">
        <f t="shared" si="12"/>
        <v>0.12541912158050009</v>
      </c>
      <c r="F32" s="12">
        <f t="shared" si="12"/>
        <v>9.197070579865016E-2</v>
      </c>
      <c r="G32" s="12">
        <f t="shared" si="12"/>
        <v>9.8145033223750733E-2</v>
      </c>
      <c r="H32" s="12">
        <f t="shared" si="12"/>
        <v>0.11939581367398665</v>
      </c>
      <c r="I32" s="12">
        <f t="shared" si="12"/>
        <v>8.1762488390919985E-2</v>
      </c>
      <c r="J32" s="12">
        <f t="shared" si="12"/>
        <v>0.10321511186333829</v>
      </c>
      <c r="K32" s="12">
        <f t="shared" si="12"/>
        <v>0.13010002986898464</v>
      </c>
      <c r="L32" s="12">
        <f t="shared" si="12"/>
        <v>0.13230161701588397</v>
      </c>
      <c r="M32" s="12">
        <f t="shared" si="12"/>
        <v>0.10688461412627595</v>
      </c>
      <c r="N32" s="12">
        <f t="shared" si="12"/>
        <v>8.0918973408729833E-2</v>
      </c>
      <c r="O32" s="12">
        <f t="shared" si="12"/>
        <v>7.9050243687826052E-2</v>
      </c>
      <c r="P32" s="12">
        <f t="shared" si="12"/>
        <v>7.8358577539337254E-2</v>
      </c>
      <c r="Q32" s="12">
        <f t="shared" si="12"/>
        <v>6.9237058224089779E-2</v>
      </c>
      <c r="R32" s="12">
        <f t="shared" si="12"/>
        <v>3.6773969733515544E-2</v>
      </c>
      <c r="S32" s="12">
        <f t="shared" si="12"/>
        <v>2.4297842560792267E-2</v>
      </c>
      <c r="T32" s="12">
        <f t="shared" si="12"/>
        <v>3.8884998749686088E-2</v>
      </c>
      <c r="U32" s="12">
        <f t="shared" si="12"/>
        <v>4.1114200135070451E-2</v>
      </c>
      <c r="V32" s="12">
        <f t="shared" si="12"/>
        <v>4.3122124572357291E-2</v>
      </c>
      <c r="W32" s="12">
        <f t="shared" si="12"/>
        <v>4.2447419185836818E-2</v>
      </c>
    </row>
    <row r="33" spans="1:23" outlineLevel="1" x14ac:dyDescent="0.25">
      <c r="B33" s="4" t="s">
        <v>1</v>
      </c>
      <c r="C33" s="12">
        <f t="shared" ref="C33:W33" si="13">IFERROR(C20/C21,0)</f>
        <v>1.4604488737252734E-3</v>
      </c>
      <c r="D33" s="12">
        <f t="shared" si="13"/>
        <v>2.5051243042812465E-3</v>
      </c>
      <c r="E33" s="12">
        <f t="shared" si="13"/>
        <v>1.1608445119411434E-3</v>
      </c>
      <c r="F33" s="12">
        <f t="shared" si="13"/>
        <v>8.2356961602491035E-4</v>
      </c>
      <c r="G33" s="12">
        <f t="shared" si="13"/>
        <v>1.0680141189257776E-3</v>
      </c>
      <c r="H33" s="12">
        <f t="shared" si="13"/>
        <v>7.8391352935433252E-4</v>
      </c>
      <c r="I33" s="12">
        <f t="shared" si="13"/>
        <v>1.7207356449415062E-3</v>
      </c>
      <c r="J33" s="12">
        <f t="shared" si="13"/>
        <v>1.9047855364118472E-3</v>
      </c>
      <c r="K33" s="12">
        <f t="shared" si="13"/>
        <v>1.3854483284238422E-3</v>
      </c>
      <c r="L33" s="12">
        <f t="shared" si="13"/>
        <v>1.1067031348121529E-3</v>
      </c>
      <c r="M33" s="12">
        <f t="shared" si="13"/>
        <v>1.4101484130653846E-3</v>
      </c>
      <c r="N33" s="12">
        <f t="shared" si="13"/>
        <v>1.4097820240434869E-3</v>
      </c>
      <c r="O33" s="12">
        <f t="shared" si="13"/>
        <v>1.5998960494982574E-3</v>
      </c>
      <c r="P33" s="12">
        <f t="shared" si="13"/>
        <v>1.7723100757401219E-3</v>
      </c>
      <c r="Q33" s="12">
        <f t="shared" si="13"/>
        <v>1.8729120466807847E-3</v>
      </c>
      <c r="R33" s="12">
        <f t="shared" si="13"/>
        <v>1.9093311337776359E-3</v>
      </c>
      <c r="S33" s="12">
        <f t="shared" si="13"/>
        <v>2.011918827503751E-3</v>
      </c>
      <c r="T33" s="12">
        <f t="shared" si="13"/>
        <v>1.6939741848665587E-3</v>
      </c>
      <c r="U33" s="12">
        <f t="shared" si="13"/>
        <v>1.8191294396845861E-3</v>
      </c>
      <c r="V33" s="12">
        <f t="shared" si="13"/>
        <v>1.911712793479996E-3</v>
      </c>
      <c r="W33" s="12">
        <f t="shared" si="13"/>
        <v>1.6506479885199088E-3</v>
      </c>
    </row>
    <row r="34" spans="1:23" x14ac:dyDescent="0.25">
      <c r="B34" s="16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</row>
    <row r="36" spans="1:23" s="34" customFormat="1" x14ac:dyDescent="0.25">
      <c r="A36" s="33" t="s">
        <v>48</v>
      </c>
      <c r="C36" s="35"/>
    </row>
    <row r="37" spans="1:23" outlineLevel="1" x14ac:dyDescent="0.25">
      <c r="B37" s="22" t="s">
        <v>31</v>
      </c>
      <c r="C37" s="5">
        <f t="shared" ref="C37:W38" si="14">C71+C105</f>
        <v>6612.604678676641</v>
      </c>
      <c r="D37" s="5">
        <f t="shared" si="14"/>
        <v>6179.7899383720314</v>
      </c>
      <c r="E37" s="5">
        <f t="shared" si="14"/>
        <v>6587.2604507948126</v>
      </c>
      <c r="F37" s="5">
        <f t="shared" si="14"/>
        <v>7279.8422346529624</v>
      </c>
      <c r="G37" s="5">
        <f t="shared" si="14"/>
        <v>8299.406992774364</v>
      </c>
      <c r="H37" s="5">
        <f t="shared" si="14"/>
        <v>7555.0203826797842</v>
      </c>
      <c r="I37" s="5">
        <f t="shared" si="14"/>
        <v>7965.620059961062</v>
      </c>
      <c r="J37" s="5">
        <f t="shared" si="14"/>
        <v>9125.7384155135369</v>
      </c>
      <c r="K37" s="5">
        <f t="shared" si="14"/>
        <v>9537.1610129708188</v>
      </c>
      <c r="L37" s="5">
        <f t="shared" si="14"/>
        <v>9063.9227909406745</v>
      </c>
      <c r="M37" s="5">
        <f t="shared" si="14"/>
        <v>10185.457184157502</v>
      </c>
      <c r="N37" s="5">
        <f t="shared" si="14"/>
        <v>10806.19473254828</v>
      </c>
      <c r="O37" s="5">
        <f t="shared" si="14"/>
        <v>10580.601652285939</v>
      </c>
      <c r="P37" s="5">
        <f t="shared" si="14"/>
        <v>10667.656805600929</v>
      </c>
      <c r="Q37" s="5">
        <f t="shared" si="14"/>
        <v>10116.749945157622</v>
      </c>
      <c r="R37" s="5">
        <f t="shared" si="14"/>
        <v>10624.852971308257</v>
      </c>
      <c r="S37" s="5">
        <f t="shared" si="14"/>
        <v>11100.404304147871</v>
      </c>
      <c r="T37" s="5">
        <f t="shared" si="14"/>
        <v>12107.368798441195</v>
      </c>
      <c r="U37" s="5">
        <f t="shared" si="14"/>
        <v>12493.291291477413</v>
      </c>
      <c r="V37" s="5">
        <f t="shared" si="14"/>
        <v>12927.7371105247</v>
      </c>
      <c r="W37" s="5">
        <f t="shared" si="14"/>
        <v>11198.724970544328</v>
      </c>
    </row>
    <row r="38" spans="1:23" outlineLevel="1" x14ac:dyDescent="0.25">
      <c r="B38" s="8" t="s">
        <v>30</v>
      </c>
      <c r="C38" s="5">
        <f t="shared" si="14"/>
        <v>359.05399999999997</v>
      </c>
      <c r="D38" s="5">
        <f t="shared" si="14"/>
        <v>371.19499999999999</v>
      </c>
      <c r="E38" s="5">
        <f t="shared" si="14"/>
        <v>381.81399999999996</v>
      </c>
      <c r="F38" s="5">
        <f t="shared" si="14"/>
        <v>398.471</v>
      </c>
      <c r="G38" s="5">
        <f t="shared" si="14"/>
        <v>417.97199999999998</v>
      </c>
      <c r="H38" s="5">
        <f t="shared" si="14"/>
        <v>430.173</v>
      </c>
      <c r="I38" s="5">
        <f t="shared" si="14"/>
        <v>436.59199999999998</v>
      </c>
      <c r="J38" s="5">
        <f t="shared" si="14"/>
        <v>458.95699999999999</v>
      </c>
      <c r="K38" s="5">
        <f t="shared" si="14"/>
        <v>477.142</v>
      </c>
      <c r="L38" s="5">
        <f t="shared" si="14"/>
        <v>498.88499999999999</v>
      </c>
      <c r="M38" s="5">
        <f t="shared" si="14"/>
        <v>526.26599999999996</v>
      </c>
      <c r="N38" s="5">
        <f t="shared" si="14"/>
        <v>547.07600000000002</v>
      </c>
      <c r="O38" s="5">
        <f t="shared" si="14"/>
        <v>557.90499999999997</v>
      </c>
      <c r="P38" s="5">
        <f t="shared" si="14"/>
        <v>576.74800000000005</v>
      </c>
      <c r="Q38" s="5">
        <f t="shared" si="14"/>
        <v>615.7940000000001</v>
      </c>
      <c r="R38" s="5">
        <f t="shared" si="14"/>
        <v>647.95399999999995</v>
      </c>
      <c r="S38" s="5">
        <f t="shared" si="14"/>
        <v>689.97</v>
      </c>
      <c r="T38" s="5">
        <f t="shared" si="14"/>
        <v>732.24099999999999</v>
      </c>
      <c r="U38" s="5">
        <f t="shared" si="14"/>
        <v>769.73599999999999</v>
      </c>
      <c r="V38" s="5">
        <f t="shared" si="14"/>
        <v>791.19599999999991</v>
      </c>
      <c r="W38" s="5">
        <f t="shared" si="14"/>
        <v>800.47400000000005</v>
      </c>
    </row>
    <row r="39" spans="1:23" outlineLevel="1" x14ac:dyDescent="0.25">
      <c r="B39" s="8" t="s">
        <v>43</v>
      </c>
      <c r="C39" s="5">
        <f t="shared" ref="C39:W39" si="15">C40/C38*1000</f>
        <v>24360.055635786728</v>
      </c>
      <c r="D39" s="5">
        <f t="shared" si="15"/>
        <v>22827.126854779373</v>
      </c>
      <c r="E39" s="5">
        <f t="shared" si="15"/>
        <v>23285.443828961499</v>
      </c>
      <c r="F39" s="5">
        <f t="shared" si="15"/>
        <v>24139.12533267757</v>
      </c>
      <c r="G39" s="5">
        <f t="shared" si="15"/>
        <v>25021.776746300071</v>
      </c>
      <c r="H39" s="5">
        <f t="shared" si="15"/>
        <v>23023.520357491918</v>
      </c>
      <c r="I39" s="5">
        <f t="shared" si="15"/>
        <v>23399.447061824998</v>
      </c>
      <c r="J39" s="5">
        <f t="shared" si="15"/>
        <v>24827.358343576077</v>
      </c>
      <c r="K39" s="5">
        <f t="shared" si="15"/>
        <v>24252.980793875591</v>
      </c>
      <c r="L39" s="5">
        <f t="shared" si="15"/>
        <v>22869.000433754423</v>
      </c>
      <c r="M39" s="5">
        <f t="shared" si="15"/>
        <v>23670.158844655041</v>
      </c>
      <c r="N39" s="5">
        <f t="shared" si="15"/>
        <v>24329.580728621448</v>
      </c>
      <c r="O39" s="5">
        <f t="shared" si="15"/>
        <v>23576.281672003963</v>
      </c>
      <c r="P39" s="5">
        <f t="shared" si="15"/>
        <v>23171.81590984319</v>
      </c>
      <c r="Q39" s="5">
        <f t="shared" si="15"/>
        <v>20845.090069352733</v>
      </c>
      <c r="R39" s="5">
        <f t="shared" si="15"/>
        <v>20880.390225768821</v>
      </c>
      <c r="S39" s="5">
        <f t="shared" si="15"/>
        <v>20719.903015392516</v>
      </c>
      <c r="T39" s="5">
        <f t="shared" si="15"/>
        <v>21306.853373532009</v>
      </c>
      <c r="U39" s="5">
        <f t="shared" si="15"/>
        <v>21015.735945457265</v>
      </c>
      <c r="V39" s="5">
        <f t="shared" si="15"/>
        <v>21335.704219544961</v>
      </c>
      <c r="W39" s="5">
        <f t="shared" si="15"/>
        <v>18366.37937577827</v>
      </c>
    </row>
    <row r="40" spans="1:23" outlineLevel="1" x14ac:dyDescent="0.25">
      <c r="B40" s="8" t="s">
        <v>44</v>
      </c>
      <c r="C40" s="5">
        <f t="shared" ref="C40:W40" si="16">C74+C108</f>
        <v>8746.5754162517678</v>
      </c>
      <c r="D40" s="5">
        <f t="shared" si="16"/>
        <v>8473.3153528598286</v>
      </c>
      <c r="E40" s="5">
        <f t="shared" si="16"/>
        <v>8890.708450111104</v>
      </c>
      <c r="F40" s="5">
        <f t="shared" si="16"/>
        <v>9618.7414104373638</v>
      </c>
      <c r="G40" s="5">
        <f t="shared" si="16"/>
        <v>10458.402070204533</v>
      </c>
      <c r="H40" s="5">
        <f t="shared" si="16"/>
        <v>9904.0968227433714</v>
      </c>
      <c r="I40" s="5">
        <f t="shared" si="16"/>
        <v>10216.011391616299</v>
      </c>
      <c r="J40" s="5">
        <f t="shared" si="16"/>
        <v>11394.689903292645</v>
      </c>
      <c r="K40" s="5">
        <f t="shared" si="16"/>
        <v>11572.115761951387</v>
      </c>
      <c r="L40" s="5">
        <f t="shared" si="16"/>
        <v>11409.001281393575</v>
      </c>
      <c r="M40" s="5">
        <f t="shared" si="16"/>
        <v>12456.799814541229</v>
      </c>
      <c r="N40" s="5">
        <f t="shared" si="16"/>
        <v>13310.129706691308</v>
      </c>
      <c r="O40" s="5">
        <f t="shared" si="16"/>
        <v>13153.32542621937</v>
      </c>
      <c r="P40" s="5">
        <f t="shared" si="16"/>
        <v>13364.298482370241</v>
      </c>
      <c r="Q40" s="5">
        <f t="shared" si="16"/>
        <v>12836.281394166999</v>
      </c>
      <c r="R40" s="5">
        <f t="shared" si="16"/>
        <v>13529.532368347809</v>
      </c>
      <c r="S40" s="5">
        <f t="shared" si="16"/>
        <v>14296.111483530374</v>
      </c>
      <c r="T40" s="5">
        <f t="shared" si="16"/>
        <v>15601.75162108845</v>
      </c>
      <c r="U40" s="5">
        <f t="shared" si="16"/>
        <v>16176.568523712493</v>
      </c>
      <c r="V40" s="5">
        <f t="shared" si="16"/>
        <v>16880.723835687095</v>
      </c>
      <c r="W40" s="5">
        <f t="shared" si="16"/>
        <v>14701.809164446735</v>
      </c>
    </row>
    <row r="41" spans="1:23" outlineLevel="1" x14ac:dyDescent="0.25">
      <c r="B41" s="8" t="s">
        <v>45</v>
      </c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outlineLevel="1" x14ac:dyDescent="0.25">
      <c r="B42" s="8" t="s">
        <v>47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</row>
    <row r="43" spans="1:23" outlineLevel="1" x14ac:dyDescent="0.25"/>
    <row r="44" spans="1:23" outlineLevel="1" x14ac:dyDescent="0.25">
      <c r="B44" s="9" t="s">
        <v>19</v>
      </c>
      <c r="C44" s="14"/>
    </row>
    <row r="45" spans="1:23" outlineLevel="1" x14ac:dyDescent="0.25">
      <c r="B45" s="4" t="s">
        <v>23</v>
      </c>
      <c r="C45" s="5">
        <f t="shared" ref="C45:W54" si="17">C79+C113</f>
        <v>0</v>
      </c>
      <c r="D45" s="5">
        <f t="shared" si="17"/>
        <v>0</v>
      </c>
      <c r="E45" s="5">
        <f t="shared" si="17"/>
        <v>0</v>
      </c>
      <c r="F45" s="5">
        <f t="shared" si="17"/>
        <v>0</v>
      </c>
      <c r="G45" s="5">
        <f t="shared" si="17"/>
        <v>0</v>
      </c>
      <c r="H45" s="5">
        <f t="shared" si="17"/>
        <v>0</v>
      </c>
      <c r="I45" s="5">
        <f t="shared" si="17"/>
        <v>0</v>
      </c>
      <c r="J45" s="5">
        <f t="shared" si="17"/>
        <v>0</v>
      </c>
      <c r="K45" s="5">
        <f t="shared" si="17"/>
        <v>0</v>
      </c>
      <c r="L45" s="5">
        <f t="shared" si="17"/>
        <v>0</v>
      </c>
      <c r="M45" s="5">
        <f t="shared" si="17"/>
        <v>0</v>
      </c>
      <c r="N45" s="5">
        <f t="shared" si="17"/>
        <v>0</v>
      </c>
      <c r="O45" s="5">
        <f t="shared" si="17"/>
        <v>0</v>
      </c>
      <c r="P45" s="5">
        <f t="shared" si="17"/>
        <v>0</v>
      </c>
      <c r="Q45" s="5">
        <f t="shared" si="17"/>
        <v>0</v>
      </c>
      <c r="R45" s="5">
        <f t="shared" si="17"/>
        <v>0</v>
      </c>
      <c r="S45" s="5">
        <f t="shared" si="17"/>
        <v>0</v>
      </c>
      <c r="T45" s="5">
        <f t="shared" si="17"/>
        <v>0</v>
      </c>
      <c r="U45" s="5">
        <f t="shared" si="17"/>
        <v>0</v>
      </c>
      <c r="V45" s="5">
        <f t="shared" si="17"/>
        <v>0</v>
      </c>
      <c r="W45" s="5">
        <f t="shared" si="17"/>
        <v>0</v>
      </c>
    </row>
    <row r="46" spans="1:23" outlineLevel="1" x14ac:dyDescent="0.25">
      <c r="B46" s="4" t="s">
        <v>24</v>
      </c>
      <c r="C46" s="5">
        <f t="shared" si="17"/>
        <v>0</v>
      </c>
      <c r="D46" s="5">
        <f t="shared" si="17"/>
        <v>0</v>
      </c>
      <c r="E46" s="5">
        <f t="shared" si="17"/>
        <v>0</v>
      </c>
      <c r="F46" s="5">
        <f t="shared" si="17"/>
        <v>0</v>
      </c>
      <c r="G46" s="5">
        <f t="shared" si="17"/>
        <v>0</v>
      </c>
      <c r="H46" s="5">
        <f t="shared" si="17"/>
        <v>0</v>
      </c>
      <c r="I46" s="5">
        <f t="shared" si="17"/>
        <v>0</v>
      </c>
      <c r="J46" s="5">
        <f t="shared" si="17"/>
        <v>0</v>
      </c>
      <c r="K46" s="5">
        <f t="shared" si="17"/>
        <v>0</v>
      </c>
      <c r="L46" s="5">
        <f t="shared" si="17"/>
        <v>0</v>
      </c>
      <c r="M46" s="5">
        <f t="shared" si="17"/>
        <v>0</v>
      </c>
      <c r="N46" s="5">
        <f t="shared" si="17"/>
        <v>0</v>
      </c>
      <c r="O46" s="5">
        <f t="shared" si="17"/>
        <v>0</v>
      </c>
      <c r="P46" s="5">
        <f t="shared" si="17"/>
        <v>0</v>
      </c>
      <c r="Q46" s="5">
        <f t="shared" si="17"/>
        <v>0</v>
      </c>
      <c r="R46" s="5">
        <f t="shared" si="17"/>
        <v>0</v>
      </c>
      <c r="S46" s="5">
        <f t="shared" si="17"/>
        <v>0</v>
      </c>
      <c r="T46" s="5">
        <f t="shared" si="17"/>
        <v>0</v>
      </c>
      <c r="U46" s="5">
        <f t="shared" si="17"/>
        <v>0</v>
      </c>
      <c r="V46" s="5">
        <f t="shared" si="17"/>
        <v>0</v>
      </c>
      <c r="W46" s="5">
        <f t="shared" si="17"/>
        <v>0</v>
      </c>
    </row>
    <row r="47" spans="1:23" outlineLevel="1" x14ac:dyDescent="0.25">
      <c r="B47" s="4" t="s">
        <v>21</v>
      </c>
      <c r="C47" s="5">
        <f t="shared" si="17"/>
        <v>13099.151</v>
      </c>
      <c r="D47" s="5">
        <f t="shared" si="17"/>
        <v>10182.992</v>
      </c>
      <c r="E47" s="5">
        <f t="shared" si="17"/>
        <v>10589.058999999999</v>
      </c>
      <c r="F47" s="5">
        <f t="shared" si="17"/>
        <v>13216.441000000001</v>
      </c>
      <c r="G47" s="5">
        <f t="shared" si="17"/>
        <v>15558.54</v>
      </c>
      <c r="H47" s="5">
        <f t="shared" si="17"/>
        <v>12838.535</v>
      </c>
      <c r="I47" s="5">
        <f t="shared" si="17"/>
        <v>13861.535000000002</v>
      </c>
      <c r="J47" s="5">
        <f t="shared" si="17"/>
        <v>16226.346000000001</v>
      </c>
      <c r="K47" s="5">
        <f t="shared" si="17"/>
        <v>19268.782999999999</v>
      </c>
      <c r="L47" s="5">
        <f t="shared" si="17"/>
        <v>16816.319</v>
      </c>
      <c r="M47" s="5">
        <f t="shared" si="17"/>
        <v>19763.352999999999</v>
      </c>
      <c r="N47" s="5">
        <f t="shared" si="17"/>
        <v>20145.942999999999</v>
      </c>
      <c r="O47" s="5">
        <f t="shared" si="17"/>
        <v>18748.575000000001</v>
      </c>
      <c r="P47" s="5">
        <f t="shared" si="17"/>
        <v>18625.423000000003</v>
      </c>
      <c r="Q47" s="5">
        <f t="shared" si="17"/>
        <v>15654.454</v>
      </c>
      <c r="R47" s="5">
        <f t="shared" si="17"/>
        <v>16107.31</v>
      </c>
      <c r="S47" s="5">
        <f t="shared" si="17"/>
        <v>16044.26</v>
      </c>
      <c r="T47" s="5">
        <f t="shared" si="17"/>
        <v>17472.71</v>
      </c>
      <c r="U47" s="5">
        <f t="shared" si="17"/>
        <v>17747.106</v>
      </c>
      <c r="V47" s="5">
        <f t="shared" si="17"/>
        <v>17032.527999999998</v>
      </c>
      <c r="W47" s="5">
        <f t="shared" si="17"/>
        <v>15296.899000000001</v>
      </c>
    </row>
    <row r="48" spans="1:23" outlineLevel="1" x14ac:dyDescent="0.25">
      <c r="B48" s="4" t="s">
        <v>26</v>
      </c>
      <c r="C48" s="5">
        <f t="shared" si="17"/>
        <v>0</v>
      </c>
      <c r="D48" s="5">
        <f t="shared" si="17"/>
        <v>0</v>
      </c>
      <c r="E48" s="5">
        <f t="shared" si="17"/>
        <v>0</v>
      </c>
      <c r="F48" s="5">
        <f t="shared" si="17"/>
        <v>0</v>
      </c>
      <c r="G48" s="5">
        <f t="shared" si="17"/>
        <v>0</v>
      </c>
      <c r="H48" s="5">
        <f t="shared" si="17"/>
        <v>0</v>
      </c>
      <c r="I48" s="5">
        <f t="shared" si="17"/>
        <v>0</v>
      </c>
      <c r="J48" s="5">
        <f t="shared" si="17"/>
        <v>0</v>
      </c>
      <c r="K48" s="5">
        <f t="shared" si="17"/>
        <v>0</v>
      </c>
      <c r="L48" s="5">
        <f t="shared" si="17"/>
        <v>0</v>
      </c>
      <c r="M48" s="5">
        <f t="shared" si="17"/>
        <v>0</v>
      </c>
      <c r="N48" s="5">
        <f t="shared" si="17"/>
        <v>0</v>
      </c>
      <c r="O48" s="5">
        <f t="shared" si="17"/>
        <v>0</v>
      </c>
      <c r="P48" s="5">
        <f t="shared" si="17"/>
        <v>0</v>
      </c>
      <c r="Q48" s="5">
        <f t="shared" si="17"/>
        <v>0</v>
      </c>
      <c r="R48" s="5">
        <f t="shared" si="17"/>
        <v>0</v>
      </c>
      <c r="S48" s="5">
        <f t="shared" si="17"/>
        <v>0</v>
      </c>
      <c r="T48" s="5">
        <f t="shared" si="17"/>
        <v>0</v>
      </c>
      <c r="U48" s="5">
        <f t="shared" si="17"/>
        <v>0</v>
      </c>
      <c r="V48" s="5">
        <f t="shared" si="17"/>
        <v>0</v>
      </c>
      <c r="W48" s="5">
        <f t="shared" si="17"/>
        <v>0</v>
      </c>
    </row>
    <row r="49" spans="2:23" outlineLevel="1" x14ac:dyDescent="0.25">
      <c r="B49" s="4" t="s">
        <v>25</v>
      </c>
      <c r="C49" s="5">
        <f t="shared" si="17"/>
        <v>39181.417000000001</v>
      </c>
      <c r="D49" s="5">
        <f t="shared" si="17"/>
        <v>38007.004000000001</v>
      </c>
      <c r="E49" s="5">
        <f t="shared" si="17"/>
        <v>40364.131999999998</v>
      </c>
      <c r="F49" s="5">
        <f t="shared" si="17"/>
        <v>42680.608</v>
      </c>
      <c r="G49" s="5">
        <f t="shared" si="17"/>
        <v>47312.072</v>
      </c>
      <c r="H49" s="5">
        <f t="shared" si="17"/>
        <v>43770.278999999995</v>
      </c>
      <c r="I49" s="5">
        <f t="shared" si="17"/>
        <v>42475.578999999998</v>
      </c>
      <c r="J49" s="5">
        <f t="shared" si="17"/>
        <v>46863.142999999996</v>
      </c>
      <c r="K49" s="5">
        <f t="shared" si="17"/>
        <v>47032.933999999994</v>
      </c>
      <c r="L49" s="5">
        <f t="shared" si="17"/>
        <v>48259.460999999996</v>
      </c>
      <c r="M49" s="5">
        <f t="shared" si="17"/>
        <v>50049.491999999998</v>
      </c>
      <c r="N49" s="5">
        <f t="shared" si="17"/>
        <v>51184.788</v>
      </c>
      <c r="O49" s="5">
        <f t="shared" si="17"/>
        <v>50299.058999999994</v>
      </c>
      <c r="P49" s="5">
        <f t="shared" si="17"/>
        <v>50159.271999999997</v>
      </c>
      <c r="Q49" s="5">
        <f t="shared" si="17"/>
        <v>48576.009000000005</v>
      </c>
      <c r="R49" s="5">
        <f t="shared" si="17"/>
        <v>52651.456000000006</v>
      </c>
      <c r="S49" s="5">
        <f t="shared" si="17"/>
        <v>54973.106</v>
      </c>
      <c r="T49" s="5">
        <f t="shared" si="17"/>
        <v>59103.553999999996</v>
      </c>
      <c r="U49" s="5">
        <f t="shared" si="17"/>
        <v>60157.101999999999</v>
      </c>
      <c r="V49" s="5">
        <f t="shared" si="17"/>
        <v>62515.228999999992</v>
      </c>
      <c r="W49" s="5">
        <f t="shared" si="17"/>
        <v>52812.801999999996</v>
      </c>
    </row>
    <row r="50" spans="2:23" outlineLevel="1" x14ac:dyDescent="0.25">
      <c r="B50" s="4" t="s">
        <v>0</v>
      </c>
      <c r="C50" s="5">
        <f t="shared" si="17"/>
        <v>0</v>
      </c>
      <c r="D50" s="5">
        <f t="shared" si="17"/>
        <v>0</v>
      </c>
      <c r="E50" s="5">
        <f t="shared" si="17"/>
        <v>0</v>
      </c>
      <c r="F50" s="5">
        <f t="shared" si="17"/>
        <v>0</v>
      </c>
      <c r="G50" s="5">
        <f t="shared" si="17"/>
        <v>0</v>
      </c>
      <c r="H50" s="5">
        <f t="shared" si="17"/>
        <v>0</v>
      </c>
      <c r="I50" s="5">
        <f t="shared" si="17"/>
        <v>0</v>
      </c>
      <c r="J50" s="5">
        <f t="shared" si="17"/>
        <v>0</v>
      </c>
      <c r="K50" s="5">
        <f t="shared" si="17"/>
        <v>0</v>
      </c>
      <c r="L50" s="5">
        <f t="shared" si="17"/>
        <v>0</v>
      </c>
      <c r="M50" s="5">
        <f t="shared" si="17"/>
        <v>0</v>
      </c>
      <c r="N50" s="5">
        <f t="shared" si="17"/>
        <v>1875.5540000000001</v>
      </c>
      <c r="O50" s="5">
        <f t="shared" si="17"/>
        <v>1769.933</v>
      </c>
      <c r="P50" s="5">
        <f t="shared" si="17"/>
        <v>1751.4580000000001</v>
      </c>
      <c r="Q50" s="5">
        <f t="shared" si="17"/>
        <v>1846.0410000000002</v>
      </c>
      <c r="R50" s="5">
        <f t="shared" si="17"/>
        <v>0</v>
      </c>
      <c r="S50" s="5">
        <f t="shared" si="17"/>
        <v>0</v>
      </c>
      <c r="T50" s="5">
        <f t="shared" si="17"/>
        <v>0</v>
      </c>
      <c r="U50" s="5">
        <f t="shared" si="17"/>
        <v>0</v>
      </c>
      <c r="V50" s="5">
        <f t="shared" si="17"/>
        <v>0</v>
      </c>
      <c r="W50" s="5">
        <f t="shared" si="17"/>
        <v>0</v>
      </c>
    </row>
    <row r="51" spans="2:23" outlineLevel="1" x14ac:dyDescent="0.25">
      <c r="B51" s="4" t="s">
        <v>27</v>
      </c>
      <c r="C51" s="5">
        <f t="shared" si="17"/>
        <v>0</v>
      </c>
      <c r="D51" s="5">
        <f t="shared" si="17"/>
        <v>0</v>
      </c>
      <c r="E51" s="5">
        <f t="shared" si="17"/>
        <v>0</v>
      </c>
      <c r="F51" s="5">
        <f t="shared" si="17"/>
        <v>0</v>
      </c>
      <c r="G51" s="5">
        <f t="shared" si="17"/>
        <v>0</v>
      </c>
      <c r="H51" s="5">
        <f t="shared" si="17"/>
        <v>0</v>
      </c>
      <c r="I51" s="5">
        <f t="shared" si="17"/>
        <v>0</v>
      </c>
      <c r="J51" s="5">
        <f t="shared" si="17"/>
        <v>0</v>
      </c>
      <c r="K51" s="5">
        <f t="shared" si="17"/>
        <v>0</v>
      </c>
      <c r="L51" s="5">
        <f t="shared" si="17"/>
        <v>0</v>
      </c>
      <c r="M51" s="5">
        <f t="shared" si="17"/>
        <v>0</v>
      </c>
      <c r="N51" s="5">
        <f t="shared" si="17"/>
        <v>0</v>
      </c>
      <c r="O51" s="5">
        <f t="shared" si="17"/>
        <v>0</v>
      </c>
      <c r="P51" s="5">
        <f t="shared" si="17"/>
        <v>0</v>
      </c>
      <c r="Q51" s="5">
        <f t="shared" si="17"/>
        <v>0</v>
      </c>
      <c r="R51" s="5">
        <f t="shared" si="17"/>
        <v>0</v>
      </c>
      <c r="S51" s="5">
        <f t="shared" si="17"/>
        <v>0</v>
      </c>
      <c r="T51" s="5">
        <f t="shared" si="17"/>
        <v>0</v>
      </c>
      <c r="U51" s="5">
        <f t="shared" si="17"/>
        <v>0</v>
      </c>
      <c r="V51" s="5">
        <f t="shared" si="17"/>
        <v>0</v>
      </c>
      <c r="W51" s="5">
        <f t="shared" si="17"/>
        <v>0</v>
      </c>
    </row>
    <row r="52" spans="2:23" outlineLevel="1" x14ac:dyDescent="0.25">
      <c r="B52" s="4" t="s">
        <v>28</v>
      </c>
      <c r="C52" s="5">
        <f t="shared" si="17"/>
        <v>0.65</v>
      </c>
      <c r="D52" s="5">
        <f t="shared" si="17"/>
        <v>1.2290000000000001</v>
      </c>
      <c r="E52" s="5">
        <f t="shared" si="17"/>
        <v>1.1890000000000001</v>
      </c>
      <c r="F52" s="5">
        <f t="shared" si="17"/>
        <v>1.228</v>
      </c>
      <c r="G52" s="5">
        <f t="shared" si="17"/>
        <v>1.2769999999999999</v>
      </c>
      <c r="H52" s="5">
        <f t="shared" si="17"/>
        <v>1.399</v>
      </c>
      <c r="I52" s="5">
        <f t="shared" si="17"/>
        <v>1.599</v>
      </c>
      <c r="J52" s="5">
        <f t="shared" si="17"/>
        <v>1.4510000000000001</v>
      </c>
      <c r="K52" s="5">
        <f t="shared" si="17"/>
        <v>1.4339999999999999</v>
      </c>
      <c r="L52" s="5">
        <f t="shared" si="17"/>
        <v>1.2010000000000001</v>
      </c>
      <c r="M52" s="5">
        <f t="shared" si="17"/>
        <v>1.306</v>
      </c>
      <c r="N52" s="5">
        <f t="shared" si="17"/>
        <v>0.61399999999999999</v>
      </c>
      <c r="O52" s="5">
        <f t="shared" si="17"/>
        <v>2.5339999999999998</v>
      </c>
      <c r="P52" s="5">
        <f t="shared" si="17"/>
        <v>3.927</v>
      </c>
      <c r="Q52" s="5">
        <f t="shared" si="17"/>
        <v>21.869</v>
      </c>
      <c r="R52" s="5">
        <f t="shared" si="17"/>
        <v>13.044</v>
      </c>
      <c r="S52" s="5">
        <f t="shared" si="17"/>
        <v>8.0789999999999988</v>
      </c>
      <c r="T52" s="5">
        <f t="shared" si="17"/>
        <v>5.6899999999999995</v>
      </c>
      <c r="U52" s="5">
        <f t="shared" si="17"/>
        <v>3.67</v>
      </c>
      <c r="V52" s="5">
        <f t="shared" si="17"/>
        <v>2.9050000000000002</v>
      </c>
      <c r="W52" s="5">
        <f t="shared" si="17"/>
        <v>1.8460000000000001</v>
      </c>
    </row>
    <row r="53" spans="2:23" outlineLevel="1" x14ac:dyDescent="0.25">
      <c r="B53" s="4" t="s">
        <v>22</v>
      </c>
      <c r="C53" s="5">
        <f t="shared" si="17"/>
        <v>0</v>
      </c>
      <c r="D53" s="5">
        <f t="shared" si="17"/>
        <v>0</v>
      </c>
      <c r="E53" s="5">
        <f t="shared" si="17"/>
        <v>0</v>
      </c>
      <c r="F53" s="5">
        <f t="shared" si="17"/>
        <v>0</v>
      </c>
      <c r="G53" s="5">
        <f t="shared" si="17"/>
        <v>0</v>
      </c>
      <c r="H53" s="5">
        <f t="shared" si="17"/>
        <v>0</v>
      </c>
      <c r="I53" s="5">
        <f t="shared" si="17"/>
        <v>0</v>
      </c>
      <c r="J53" s="5">
        <f t="shared" si="17"/>
        <v>0</v>
      </c>
      <c r="K53" s="5">
        <f t="shared" si="17"/>
        <v>0</v>
      </c>
      <c r="L53" s="5">
        <f t="shared" si="17"/>
        <v>0</v>
      </c>
      <c r="M53" s="5">
        <f t="shared" si="17"/>
        <v>0</v>
      </c>
      <c r="N53" s="5">
        <f t="shared" si="17"/>
        <v>0</v>
      </c>
      <c r="O53" s="5">
        <f t="shared" si="17"/>
        <v>0</v>
      </c>
      <c r="P53" s="5">
        <f t="shared" si="17"/>
        <v>0</v>
      </c>
      <c r="Q53" s="5">
        <f t="shared" si="17"/>
        <v>0</v>
      </c>
      <c r="R53" s="5">
        <f t="shared" si="17"/>
        <v>0</v>
      </c>
      <c r="S53" s="5">
        <f t="shared" si="17"/>
        <v>0</v>
      </c>
      <c r="T53" s="5">
        <f t="shared" si="17"/>
        <v>0</v>
      </c>
      <c r="U53" s="5">
        <f t="shared" si="17"/>
        <v>0</v>
      </c>
      <c r="V53" s="5">
        <f t="shared" si="17"/>
        <v>0</v>
      </c>
      <c r="W53" s="5">
        <f t="shared" si="17"/>
        <v>0</v>
      </c>
    </row>
    <row r="54" spans="2:23" outlineLevel="1" x14ac:dyDescent="0.25">
      <c r="B54" s="4" t="s">
        <v>1</v>
      </c>
      <c r="C54" s="5">
        <f t="shared" si="17"/>
        <v>242.96699999999998</v>
      </c>
      <c r="D54" s="5">
        <f t="shared" si="17"/>
        <v>396.495</v>
      </c>
      <c r="E54" s="5">
        <f t="shared" si="17"/>
        <v>185.922</v>
      </c>
      <c r="F54" s="5">
        <f t="shared" si="17"/>
        <v>135.44200000000001</v>
      </c>
      <c r="G54" s="5">
        <f t="shared" si="17"/>
        <v>189.25700000000001</v>
      </c>
      <c r="H54" s="5">
        <f t="shared" si="17"/>
        <v>139.184</v>
      </c>
      <c r="I54" s="5">
        <f t="shared" si="17"/>
        <v>297.04199999999997</v>
      </c>
      <c r="J54" s="5">
        <f t="shared" si="17"/>
        <v>355.26799999999997</v>
      </c>
      <c r="K54" s="5">
        <f t="shared" si="17"/>
        <v>286.14400000000001</v>
      </c>
      <c r="L54" s="5">
        <f t="shared" si="17"/>
        <v>216.80199999999999</v>
      </c>
      <c r="M54" s="5">
        <f t="shared" si="17"/>
        <v>271.77299999999997</v>
      </c>
      <c r="N54" s="5">
        <f t="shared" si="17"/>
        <v>282.87900000000002</v>
      </c>
      <c r="O54" s="5">
        <f t="shared" si="17"/>
        <v>316.48700000000002</v>
      </c>
      <c r="P54" s="5">
        <f t="shared" si="17"/>
        <v>336.572</v>
      </c>
      <c r="Q54" s="5">
        <f t="shared" si="17"/>
        <v>333.089</v>
      </c>
      <c r="R54" s="5">
        <f t="shared" si="17"/>
        <v>339.91199999999998</v>
      </c>
      <c r="S54" s="5">
        <f t="shared" si="17"/>
        <v>360.625</v>
      </c>
      <c r="T54" s="5">
        <f t="shared" si="17"/>
        <v>330.09300000000002</v>
      </c>
      <c r="U54" s="5">
        <f t="shared" si="17"/>
        <v>351.05700000000002</v>
      </c>
      <c r="V54" s="5">
        <f t="shared" si="17"/>
        <v>371.56200000000001</v>
      </c>
      <c r="W54" s="5">
        <f t="shared" si="17"/>
        <v>281.64800000000002</v>
      </c>
    </row>
    <row r="55" spans="2:23" outlineLevel="1" x14ac:dyDescent="0.25">
      <c r="B55" s="16" t="s">
        <v>13</v>
      </c>
      <c r="C55" s="21">
        <f t="shared" ref="C55:W55" si="18">SUM(C45:C54)</f>
        <v>52524.184999999998</v>
      </c>
      <c r="D55" s="21">
        <f t="shared" si="18"/>
        <v>48587.72</v>
      </c>
      <c r="E55" s="21">
        <f t="shared" si="18"/>
        <v>51140.301999999996</v>
      </c>
      <c r="F55" s="21">
        <f t="shared" si="18"/>
        <v>56033.719000000005</v>
      </c>
      <c r="G55" s="21">
        <f t="shared" si="18"/>
        <v>63061.146000000001</v>
      </c>
      <c r="H55" s="21">
        <f t="shared" si="18"/>
        <v>56749.396999999997</v>
      </c>
      <c r="I55" s="21">
        <f t="shared" si="18"/>
        <v>56635.755000000005</v>
      </c>
      <c r="J55" s="21">
        <f t="shared" si="18"/>
        <v>63446.207999999999</v>
      </c>
      <c r="K55" s="21">
        <f t="shared" si="18"/>
        <v>66589.294999999984</v>
      </c>
      <c r="L55" s="21">
        <f t="shared" si="18"/>
        <v>65293.783000000003</v>
      </c>
      <c r="M55" s="21">
        <f t="shared" si="18"/>
        <v>70085.923999999999</v>
      </c>
      <c r="N55" s="21">
        <f t="shared" si="18"/>
        <v>73489.778000000006</v>
      </c>
      <c r="O55" s="21">
        <f t="shared" si="18"/>
        <v>71136.587999999989</v>
      </c>
      <c r="P55" s="21">
        <f t="shared" si="18"/>
        <v>70876.652000000002</v>
      </c>
      <c r="Q55" s="21">
        <f t="shared" si="18"/>
        <v>66431.462000000014</v>
      </c>
      <c r="R55" s="21">
        <f t="shared" si="18"/>
        <v>69111.721999999994</v>
      </c>
      <c r="S55" s="21">
        <f t="shared" si="18"/>
        <v>71386.069999999992</v>
      </c>
      <c r="T55" s="21">
        <f t="shared" si="18"/>
        <v>76912.046999999991</v>
      </c>
      <c r="U55" s="21">
        <f t="shared" si="18"/>
        <v>78258.934999999998</v>
      </c>
      <c r="V55" s="21">
        <f t="shared" si="18"/>
        <v>79922.223999999987</v>
      </c>
      <c r="W55" s="21">
        <f t="shared" si="18"/>
        <v>68393.195000000007</v>
      </c>
    </row>
    <row r="56" spans="2:23" outlineLevel="1" x14ac:dyDescent="0.25">
      <c r="B56" s="29" t="s">
        <v>46</v>
      </c>
      <c r="C56" s="28">
        <f>IFERROR(C55/C37/1000,0)</f>
        <v>7.9430402318427257E-3</v>
      </c>
      <c r="D56" s="28">
        <f t="shared" ref="D56:W56" si="19">IFERROR(D55/D37/1000,0)</f>
        <v>7.8623578607915721E-3</v>
      </c>
      <c r="E56" s="28">
        <f t="shared" si="19"/>
        <v>7.7635160142832151E-3</v>
      </c>
      <c r="F56" s="28">
        <f t="shared" si="19"/>
        <v>7.6971062275597779E-3</v>
      </c>
      <c r="G56" s="28">
        <f t="shared" si="19"/>
        <v>7.5982713047935049E-3</v>
      </c>
      <c r="H56" s="28">
        <f t="shared" si="19"/>
        <v>7.5114816539873916E-3</v>
      </c>
      <c r="I56" s="28">
        <f t="shared" si="19"/>
        <v>7.1100246526542036E-3</v>
      </c>
      <c r="J56" s="28">
        <f t="shared" si="19"/>
        <v>6.9524464882910701E-3</v>
      </c>
      <c r="K56" s="28">
        <f t="shared" si="19"/>
        <v>6.9820877417752086E-3</v>
      </c>
      <c r="L56" s="28">
        <f t="shared" si="19"/>
        <v>7.2037002637821085E-3</v>
      </c>
      <c r="M56" s="28">
        <f t="shared" si="19"/>
        <v>6.8809796882767236E-3</v>
      </c>
      <c r="N56" s="28">
        <f t="shared" si="19"/>
        <v>6.800708280653934E-3</v>
      </c>
      <c r="O56" s="28">
        <f t="shared" si="19"/>
        <v>6.7233027324708821E-3</v>
      </c>
      <c r="P56" s="28">
        <f t="shared" si="19"/>
        <v>6.6440693857705508E-3</v>
      </c>
      <c r="Q56" s="28">
        <f t="shared" si="19"/>
        <v>6.5664825522150421E-3</v>
      </c>
      <c r="R56" s="28">
        <f t="shared" si="19"/>
        <v>6.5047226711401861E-3</v>
      </c>
      <c r="S56" s="28">
        <f t="shared" si="19"/>
        <v>6.4309432381057753E-3</v>
      </c>
      <c r="T56" s="28">
        <f t="shared" si="19"/>
        <v>6.3524989021481112E-3</v>
      </c>
      <c r="U56" s="28">
        <f t="shared" si="19"/>
        <v>6.2640767091844025E-3</v>
      </c>
      <c r="V56" s="28">
        <f t="shared" si="19"/>
        <v>6.1822284377158233E-3</v>
      </c>
      <c r="W56" s="28">
        <f t="shared" si="19"/>
        <v>6.1072305266798308E-3</v>
      </c>
    </row>
    <row r="57" spans="2:23" outlineLevel="1" x14ac:dyDescent="0.25"/>
    <row r="58" spans="2:23" outlineLevel="1" x14ac:dyDescent="0.25">
      <c r="B58" s="4" t="s">
        <v>23</v>
      </c>
      <c r="C58" s="12">
        <f t="shared" ref="C58:W58" si="20">IFERROR(C45/C55,0)</f>
        <v>0</v>
      </c>
      <c r="D58" s="12">
        <f t="shared" si="20"/>
        <v>0</v>
      </c>
      <c r="E58" s="12">
        <f t="shared" si="20"/>
        <v>0</v>
      </c>
      <c r="F58" s="12">
        <f t="shared" si="20"/>
        <v>0</v>
      </c>
      <c r="G58" s="12">
        <f t="shared" si="20"/>
        <v>0</v>
      </c>
      <c r="H58" s="12">
        <f t="shared" si="20"/>
        <v>0</v>
      </c>
      <c r="I58" s="12">
        <f t="shared" si="20"/>
        <v>0</v>
      </c>
      <c r="J58" s="12">
        <f t="shared" si="20"/>
        <v>0</v>
      </c>
      <c r="K58" s="12">
        <f t="shared" si="20"/>
        <v>0</v>
      </c>
      <c r="L58" s="12">
        <f t="shared" si="20"/>
        <v>0</v>
      </c>
      <c r="M58" s="12">
        <f t="shared" si="20"/>
        <v>0</v>
      </c>
      <c r="N58" s="12">
        <f t="shared" si="20"/>
        <v>0</v>
      </c>
      <c r="O58" s="12">
        <f t="shared" si="20"/>
        <v>0</v>
      </c>
      <c r="P58" s="12">
        <f t="shared" si="20"/>
        <v>0</v>
      </c>
      <c r="Q58" s="12">
        <f t="shared" si="20"/>
        <v>0</v>
      </c>
      <c r="R58" s="12">
        <f t="shared" si="20"/>
        <v>0</v>
      </c>
      <c r="S58" s="12">
        <f t="shared" si="20"/>
        <v>0</v>
      </c>
      <c r="T58" s="12">
        <f t="shared" si="20"/>
        <v>0</v>
      </c>
      <c r="U58" s="12">
        <f t="shared" si="20"/>
        <v>0</v>
      </c>
      <c r="V58" s="12">
        <f t="shared" si="20"/>
        <v>0</v>
      </c>
      <c r="W58" s="12">
        <f t="shared" si="20"/>
        <v>0</v>
      </c>
    </row>
    <row r="59" spans="2:23" outlineLevel="1" x14ac:dyDescent="0.25">
      <c r="B59" s="4" t="s">
        <v>24</v>
      </c>
      <c r="C59" s="12">
        <f t="shared" ref="C59:W59" si="21">IFERROR(C46/C55,0)</f>
        <v>0</v>
      </c>
      <c r="D59" s="12">
        <f t="shared" si="21"/>
        <v>0</v>
      </c>
      <c r="E59" s="12">
        <f t="shared" si="21"/>
        <v>0</v>
      </c>
      <c r="F59" s="12">
        <f t="shared" si="21"/>
        <v>0</v>
      </c>
      <c r="G59" s="12">
        <f t="shared" si="21"/>
        <v>0</v>
      </c>
      <c r="H59" s="12">
        <f t="shared" si="21"/>
        <v>0</v>
      </c>
      <c r="I59" s="12">
        <f t="shared" si="21"/>
        <v>0</v>
      </c>
      <c r="J59" s="12">
        <f t="shared" si="21"/>
        <v>0</v>
      </c>
      <c r="K59" s="12">
        <f t="shared" si="21"/>
        <v>0</v>
      </c>
      <c r="L59" s="12">
        <f t="shared" si="21"/>
        <v>0</v>
      </c>
      <c r="M59" s="12">
        <f t="shared" si="21"/>
        <v>0</v>
      </c>
      <c r="N59" s="12">
        <f t="shared" si="21"/>
        <v>0</v>
      </c>
      <c r="O59" s="12">
        <f t="shared" si="21"/>
        <v>0</v>
      </c>
      <c r="P59" s="12">
        <f t="shared" si="21"/>
        <v>0</v>
      </c>
      <c r="Q59" s="12">
        <f t="shared" si="21"/>
        <v>0</v>
      </c>
      <c r="R59" s="12">
        <f t="shared" si="21"/>
        <v>0</v>
      </c>
      <c r="S59" s="12">
        <f t="shared" si="21"/>
        <v>0</v>
      </c>
      <c r="T59" s="12">
        <f t="shared" si="21"/>
        <v>0</v>
      </c>
      <c r="U59" s="12">
        <f t="shared" si="21"/>
        <v>0</v>
      </c>
      <c r="V59" s="12">
        <f t="shared" si="21"/>
        <v>0</v>
      </c>
      <c r="W59" s="12">
        <f t="shared" si="21"/>
        <v>0</v>
      </c>
    </row>
    <row r="60" spans="2:23" outlineLevel="1" x14ac:dyDescent="0.25">
      <c r="B60" s="4" t="s">
        <v>21</v>
      </c>
      <c r="C60" s="12">
        <f t="shared" ref="C60:W60" si="22">IFERROR(C47/C55,0)</f>
        <v>0.24939275116786677</v>
      </c>
      <c r="D60" s="12">
        <f t="shared" si="22"/>
        <v>0.20957953985081004</v>
      </c>
      <c r="E60" s="12">
        <f t="shared" si="22"/>
        <v>0.20705898451675159</v>
      </c>
      <c r="F60" s="12">
        <f t="shared" si="22"/>
        <v>0.23586585427249618</v>
      </c>
      <c r="G60" s="12">
        <f t="shared" si="22"/>
        <v>0.24672149155043901</v>
      </c>
      <c r="H60" s="12">
        <f t="shared" si="22"/>
        <v>0.22623209547054748</v>
      </c>
      <c r="I60" s="12">
        <f t="shared" si="22"/>
        <v>0.2447488340183688</v>
      </c>
      <c r="J60" s="12">
        <f t="shared" si="22"/>
        <v>0.25574965804102906</v>
      </c>
      <c r="K60" s="12">
        <f t="shared" si="22"/>
        <v>0.28936757777657812</v>
      </c>
      <c r="L60" s="12">
        <f t="shared" si="22"/>
        <v>0.25754854792224247</v>
      </c>
      <c r="M60" s="12">
        <f t="shared" si="22"/>
        <v>0.28198747868402219</v>
      </c>
      <c r="N60" s="12">
        <f t="shared" si="22"/>
        <v>0.27413258752802327</v>
      </c>
      <c r="O60" s="12">
        <f t="shared" si="22"/>
        <v>0.26355741155310969</v>
      </c>
      <c r="P60" s="12">
        <f t="shared" si="22"/>
        <v>0.26278643917887096</v>
      </c>
      <c r="Q60" s="12">
        <f t="shared" si="22"/>
        <v>0.23564819332141143</v>
      </c>
      <c r="R60" s="12">
        <f t="shared" si="22"/>
        <v>0.23306191097365511</v>
      </c>
      <c r="S60" s="12">
        <f t="shared" si="22"/>
        <v>0.22475337275185484</v>
      </c>
      <c r="T60" s="12">
        <f t="shared" si="22"/>
        <v>0.22717780479825223</v>
      </c>
      <c r="U60" s="12">
        <f t="shared" si="22"/>
        <v>0.22677418239846991</v>
      </c>
      <c r="V60" s="12">
        <f t="shared" si="22"/>
        <v>0.21311378922588542</v>
      </c>
      <c r="W60" s="12">
        <f t="shared" si="22"/>
        <v>0.22366112593511678</v>
      </c>
    </row>
    <row r="61" spans="2:23" outlineLevel="1" x14ac:dyDescent="0.25">
      <c r="B61" s="4" t="s">
        <v>26</v>
      </c>
      <c r="C61" s="12">
        <f t="shared" ref="C61:W61" si="23">IFERROR(C48/C55,0)</f>
        <v>0</v>
      </c>
      <c r="D61" s="12">
        <f t="shared" si="23"/>
        <v>0</v>
      </c>
      <c r="E61" s="12">
        <f t="shared" si="23"/>
        <v>0</v>
      </c>
      <c r="F61" s="12">
        <f t="shared" si="23"/>
        <v>0</v>
      </c>
      <c r="G61" s="12">
        <f t="shared" si="23"/>
        <v>0</v>
      </c>
      <c r="H61" s="12">
        <f t="shared" si="23"/>
        <v>0</v>
      </c>
      <c r="I61" s="12">
        <f t="shared" si="23"/>
        <v>0</v>
      </c>
      <c r="J61" s="12">
        <f t="shared" si="23"/>
        <v>0</v>
      </c>
      <c r="K61" s="12">
        <f t="shared" si="23"/>
        <v>0</v>
      </c>
      <c r="L61" s="12">
        <f t="shared" si="23"/>
        <v>0</v>
      </c>
      <c r="M61" s="12">
        <f t="shared" si="23"/>
        <v>0</v>
      </c>
      <c r="N61" s="12">
        <f t="shared" si="23"/>
        <v>0</v>
      </c>
      <c r="O61" s="12">
        <f t="shared" si="23"/>
        <v>0</v>
      </c>
      <c r="P61" s="12">
        <f t="shared" si="23"/>
        <v>0</v>
      </c>
      <c r="Q61" s="12">
        <f t="shared" si="23"/>
        <v>0</v>
      </c>
      <c r="R61" s="12">
        <f t="shared" si="23"/>
        <v>0</v>
      </c>
      <c r="S61" s="12">
        <f t="shared" si="23"/>
        <v>0</v>
      </c>
      <c r="T61" s="12">
        <f t="shared" si="23"/>
        <v>0</v>
      </c>
      <c r="U61" s="12">
        <f t="shared" si="23"/>
        <v>0</v>
      </c>
      <c r="V61" s="12">
        <f t="shared" si="23"/>
        <v>0</v>
      </c>
      <c r="W61" s="12">
        <f t="shared" si="23"/>
        <v>0</v>
      </c>
    </row>
    <row r="62" spans="2:23" outlineLevel="1" x14ac:dyDescent="0.25">
      <c r="B62" s="4" t="s">
        <v>25</v>
      </c>
      <c r="C62" s="12">
        <f t="shared" ref="C62:W62" si="24">IFERROR(C49/C55,0)</f>
        <v>0.74596906168082389</v>
      </c>
      <c r="D62" s="12">
        <f t="shared" si="24"/>
        <v>0.78223477043170575</v>
      </c>
      <c r="E62" s="12">
        <f t="shared" si="24"/>
        <v>0.78928223771537365</v>
      </c>
      <c r="F62" s="12">
        <f t="shared" si="24"/>
        <v>0.76169507863649022</v>
      </c>
      <c r="G62" s="12">
        <f t="shared" si="24"/>
        <v>0.75025709174394006</v>
      </c>
      <c r="H62" s="12">
        <f t="shared" si="24"/>
        <v>0.77129064472702669</v>
      </c>
      <c r="I62" s="12">
        <f t="shared" si="24"/>
        <v>0.74997815425961911</v>
      </c>
      <c r="J62" s="12">
        <f t="shared" si="24"/>
        <v>0.7386279570876797</v>
      </c>
      <c r="K62" s="12">
        <f t="shared" si="24"/>
        <v>0.70631374006888048</v>
      </c>
      <c r="L62" s="12">
        <f t="shared" si="24"/>
        <v>0.73911265028096151</v>
      </c>
      <c r="M62" s="12">
        <f t="shared" si="24"/>
        <v>0.71411617545343342</v>
      </c>
      <c r="N62" s="12">
        <f t="shared" si="24"/>
        <v>0.69648853749428929</v>
      </c>
      <c r="O62" s="12">
        <f t="shared" si="24"/>
        <v>0.70707719352522225</v>
      </c>
      <c r="P62" s="12">
        <f t="shared" si="24"/>
        <v>0.70769810063827499</v>
      </c>
      <c r="Q62" s="12">
        <f t="shared" si="24"/>
        <v>0.7312199300987835</v>
      </c>
      <c r="R62" s="12">
        <f t="shared" si="24"/>
        <v>0.76183105378274341</v>
      </c>
      <c r="S62" s="12">
        <f t="shared" si="24"/>
        <v>0.77008169801195114</v>
      </c>
      <c r="T62" s="12">
        <f t="shared" si="24"/>
        <v>0.76845639019333345</v>
      </c>
      <c r="U62" s="12">
        <f t="shared" si="24"/>
        <v>0.76869308277706561</v>
      </c>
      <c r="V62" s="12">
        <f t="shared" si="24"/>
        <v>0.78220081813539122</v>
      </c>
      <c r="W62" s="12">
        <f t="shared" si="24"/>
        <v>0.77219381255693631</v>
      </c>
    </row>
    <row r="63" spans="2:23" outlineLevel="1" x14ac:dyDescent="0.25">
      <c r="B63" s="4" t="s">
        <v>0</v>
      </c>
      <c r="C63" s="12">
        <f t="shared" ref="C63:W63" si="25">IFERROR(C50/C55,0)</f>
        <v>0</v>
      </c>
      <c r="D63" s="12">
        <f t="shared" si="25"/>
        <v>0</v>
      </c>
      <c r="E63" s="12">
        <f t="shared" si="25"/>
        <v>0</v>
      </c>
      <c r="F63" s="12">
        <f t="shared" si="25"/>
        <v>0</v>
      </c>
      <c r="G63" s="12">
        <f t="shared" si="25"/>
        <v>0</v>
      </c>
      <c r="H63" s="12">
        <f t="shared" si="25"/>
        <v>0</v>
      </c>
      <c r="I63" s="12">
        <f t="shared" si="25"/>
        <v>0</v>
      </c>
      <c r="J63" s="12">
        <f t="shared" si="25"/>
        <v>0</v>
      </c>
      <c r="K63" s="12">
        <f t="shared" si="25"/>
        <v>0</v>
      </c>
      <c r="L63" s="12">
        <f t="shared" si="25"/>
        <v>0</v>
      </c>
      <c r="M63" s="12">
        <f t="shared" si="25"/>
        <v>0</v>
      </c>
      <c r="N63" s="12">
        <f t="shared" si="25"/>
        <v>2.5521290865785442E-2</v>
      </c>
      <c r="O63" s="12">
        <f t="shared" si="25"/>
        <v>2.4880768810559204E-2</v>
      </c>
      <c r="P63" s="12">
        <f t="shared" si="25"/>
        <v>2.4711353465172142E-2</v>
      </c>
      <c r="Q63" s="12">
        <f t="shared" si="25"/>
        <v>2.7788655321178989E-2</v>
      </c>
      <c r="R63" s="12">
        <f t="shared" si="25"/>
        <v>0</v>
      </c>
      <c r="S63" s="12">
        <f t="shared" si="25"/>
        <v>0</v>
      </c>
      <c r="T63" s="12">
        <f t="shared" si="25"/>
        <v>0</v>
      </c>
      <c r="U63" s="12">
        <f t="shared" si="25"/>
        <v>0</v>
      </c>
      <c r="V63" s="12">
        <f t="shared" si="25"/>
        <v>0</v>
      </c>
      <c r="W63" s="12">
        <f t="shared" si="25"/>
        <v>0</v>
      </c>
    </row>
    <row r="64" spans="2:23" outlineLevel="1" x14ac:dyDescent="0.25">
      <c r="B64" s="4" t="s">
        <v>27</v>
      </c>
      <c r="C64" s="12">
        <f t="shared" ref="C64:W64" si="26">IFERROR(C51/C55,0)</f>
        <v>0</v>
      </c>
      <c r="D64" s="12">
        <f t="shared" si="26"/>
        <v>0</v>
      </c>
      <c r="E64" s="12">
        <f t="shared" si="26"/>
        <v>0</v>
      </c>
      <c r="F64" s="12">
        <f t="shared" si="26"/>
        <v>0</v>
      </c>
      <c r="G64" s="12">
        <f t="shared" si="26"/>
        <v>0</v>
      </c>
      <c r="H64" s="12">
        <f t="shared" si="26"/>
        <v>0</v>
      </c>
      <c r="I64" s="12">
        <f t="shared" si="26"/>
        <v>0</v>
      </c>
      <c r="J64" s="12">
        <f t="shared" si="26"/>
        <v>0</v>
      </c>
      <c r="K64" s="12">
        <f t="shared" si="26"/>
        <v>0</v>
      </c>
      <c r="L64" s="12">
        <f t="shared" si="26"/>
        <v>0</v>
      </c>
      <c r="M64" s="12">
        <f t="shared" si="26"/>
        <v>0</v>
      </c>
      <c r="N64" s="12">
        <f t="shared" si="26"/>
        <v>0</v>
      </c>
      <c r="O64" s="12">
        <f t="shared" si="26"/>
        <v>0</v>
      </c>
      <c r="P64" s="12">
        <f t="shared" si="26"/>
        <v>0</v>
      </c>
      <c r="Q64" s="12">
        <f t="shared" si="26"/>
        <v>0</v>
      </c>
      <c r="R64" s="12">
        <f t="shared" si="26"/>
        <v>0</v>
      </c>
      <c r="S64" s="12">
        <f t="shared" si="26"/>
        <v>0</v>
      </c>
      <c r="T64" s="12">
        <f t="shared" si="26"/>
        <v>0</v>
      </c>
      <c r="U64" s="12">
        <f t="shared" si="26"/>
        <v>0</v>
      </c>
      <c r="V64" s="12">
        <f t="shared" si="26"/>
        <v>0</v>
      </c>
      <c r="W64" s="12">
        <f t="shared" si="26"/>
        <v>0</v>
      </c>
    </row>
    <row r="65" spans="1:28" outlineLevel="1" x14ac:dyDescent="0.25">
      <c r="B65" s="4" t="s">
        <v>28</v>
      </c>
      <c r="C65" s="12">
        <f t="shared" ref="C65:W65" si="27">IFERROR(C52/C55,0)</f>
        <v>1.2375251515087765E-5</v>
      </c>
      <c r="D65" s="12">
        <f t="shared" si="27"/>
        <v>2.5294457117971373E-5</v>
      </c>
      <c r="E65" s="12">
        <f t="shared" si="27"/>
        <v>2.3249764930993174E-5</v>
      </c>
      <c r="F65" s="12">
        <f t="shared" si="27"/>
        <v>2.1915375633018396E-5</v>
      </c>
      <c r="G65" s="12">
        <f t="shared" si="27"/>
        <v>2.0250187016899438E-5</v>
      </c>
      <c r="H65" s="12">
        <f t="shared" si="27"/>
        <v>2.4652244322525577E-5</v>
      </c>
      <c r="I65" s="12">
        <f t="shared" si="27"/>
        <v>2.8233048186609321E-5</v>
      </c>
      <c r="J65" s="12">
        <f t="shared" si="27"/>
        <v>2.2869767094670181E-5</v>
      </c>
      <c r="K65" s="12">
        <f t="shared" si="27"/>
        <v>2.1534992974471352E-5</v>
      </c>
      <c r="L65" s="12">
        <f t="shared" si="27"/>
        <v>1.8393787965999766E-5</v>
      </c>
      <c r="M65" s="12">
        <f t="shared" si="27"/>
        <v>1.8634269557464919E-5</v>
      </c>
      <c r="N65" s="12">
        <f t="shared" si="27"/>
        <v>8.3549034533755151E-6</v>
      </c>
      <c r="O65" s="12">
        <f t="shared" si="27"/>
        <v>3.5621612889277175E-5</v>
      </c>
      <c r="P65" s="12">
        <f t="shared" si="27"/>
        <v>5.5406115966087113E-5</v>
      </c>
      <c r="Q65" s="12">
        <f t="shared" si="27"/>
        <v>3.2919642804188164E-4</v>
      </c>
      <c r="R65" s="12">
        <f t="shared" si="27"/>
        <v>1.8873788154200529E-4</v>
      </c>
      <c r="S65" s="12">
        <f t="shared" si="27"/>
        <v>1.1317334040100541E-4</v>
      </c>
      <c r="T65" s="12">
        <f t="shared" si="27"/>
        <v>7.3980608005401295E-5</v>
      </c>
      <c r="U65" s="12">
        <f t="shared" si="27"/>
        <v>4.6895603677714246E-5</v>
      </c>
      <c r="V65" s="12">
        <f t="shared" si="27"/>
        <v>3.6347837367488679E-5</v>
      </c>
      <c r="W65" s="12">
        <f t="shared" si="27"/>
        <v>2.6990989381326606E-5</v>
      </c>
    </row>
    <row r="66" spans="1:28" outlineLevel="1" x14ac:dyDescent="0.25">
      <c r="B66" s="4" t="s">
        <v>22</v>
      </c>
      <c r="C66" s="12">
        <f t="shared" ref="C66:W66" si="28">IFERROR(C53/C55,0)</f>
        <v>0</v>
      </c>
      <c r="D66" s="12">
        <f t="shared" si="28"/>
        <v>0</v>
      </c>
      <c r="E66" s="12">
        <f t="shared" si="28"/>
        <v>0</v>
      </c>
      <c r="F66" s="12">
        <f t="shared" si="28"/>
        <v>0</v>
      </c>
      <c r="G66" s="12">
        <f t="shared" si="28"/>
        <v>0</v>
      </c>
      <c r="H66" s="12">
        <f t="shared" si="28"/>
        <v>0</v>
      </c>
      <c r="I66" s="12">
        <f t="shared" si="28"/>
        <v>0</v>
      </c>
      <c r="J66" s="12">
        <f t="shared" si="28"/>
        <v>0</v>
      </c>
      <c r="K66" s="12">
        <f t="shared" si="28"/>
        <v>0</v>
      </c>
      <c r="L66" s="12">
        <f t="shared" si="28"/>
        <v>0</v>
      </c>
      <c r="M66" s="12">
        <f t="shared" si="28"/>
        <v>0</v>
      </c>
      <c r="N66" s="12">
        <f t="shared" si="28"/>
        <v>0</v>
      </c>
      <c r="O66" s="12">
        <f t="shared" si="28"/>
        <v>0</v>
      </c>
      <c r="P66" s="12">
        <f t="shared" si="28"/>
        <v>0</v>
      </c>
      <c r="Q66" s="12">
        <f t="shared" si="28"/>
        <v>0</v>
      </c>
      <c r="R66" s="12">
        <f t="shared" si="28"/>
        <v>0</v>
      </c>
      <c r="S66" s="12">
        <f t="shared" si="28"/>
        <v>0</v>
      </c>
      <c r="T66" s="12">
        <f t="shared" si="28"/>
        <v>0</v>
      </c>
      <c r="U66" s="12">
        <f t="shared" si="28"/>
        <v>0</v>
      </c>
      <c r="V66" s="12">
        <f t="shared" si="28"/>
        <v>0</v>
      </c>
      <c r="W66" s="12">
        <f t="shared" si="28"/>
        <v>0</v>
      </c>
    </row>
    <row r="67" spans="1:28" outlineLevel="1" x14ac:dyDescent="0.25">
      <c r="B67" s="4" t="s">
        <v>1</v>
      </c>
      <c r="C67" s="12">
        <f t="shared" ref="C67:W67" si="29">IFERROR(C54/C55,0)</f>
        <v>4.6258118997943515E-3</v>
      </c>
      <c r="D67" s="12">
        <f t="shared" si="29"/>
        <v>8.1603952603661999E-3</v>
      </c>
      <c r="E67" s="12">
        <f t="shared" si="29"/>
        <v>3.6355280029437449E-3</v>
      </c>
      <c r="F67" s="12">
        <f t="shared" si="29"/>
        <v>2.4171517153805193E-3</v>
      </c>
      <c r="G67" s="12">
        <f t="shared" si="29"/>
        <v>3.001166518604023E-3</v>
      </c>
      <c r="H67" s="12">
        <f t="shared" si="29"/>
        <v>2.4526075581032167E-3</v>
      </c>
      <c r="I67" s="12">
        <f t="shared" si="29"/>
        <v>5.2447786738253942E-3</v>
      </c>
      <c r="J67" s="12">
        <f t="shared" si="29"/>
        <v>5.5995151041966134E-3</v>
      </c>
      <c r="K67" s="12">
        <f t="shared" si="29"/>
        <v>4.297147161567037E-3</v>
      </c>
      <c r="L67" s="12">
        <f t="shared" si="29"/>
        <v>3.3204080088298756E-3</v>
      </c>
      <c r="M67" s="12">
        <f t="shared" si="29"/>
        <v>3.8777115929869168E-3</v>
      </c>
      <c r="N67" s="12">
        <f t="shared" si="29"/>
        <v>3.8492292084485544E-3</v>
      </c>
      <c r="O67" s="12">
        <f t="shared" si="29"/>
        <v>4.4490044982196794E-3</v>
      </c>
      <c r="P67" s="12">
        <f t="shared" si="29"/>
        <v>4.7487006017157812E-3</v>
      </c>
      <c r="Q67" s="12">
        <f t="shared" si="29"/>
        <v>5.0140248305840379E-3</v>
      </c>
      <c r="R67" s="12">
        <f t="shared" si="29"/>
        <v>4.9182973620596517E-3</v>
      </c>
      <c r="S67" s="12">
        <f t="shared" si="29"/>
        <v>5.0517558957931157E-3</v>
      </c>
      <c r="T67" s="12">
        <f t="shared" si="29"/>
        <v>4.2918244004089513E-3</v>
      </c>
      <c r="U67" s="12">
        <f t="shared" si="29"/>
        <v>4.4858392207867389E-3</v>
      </c>
      <c r="V67" s="12">
        <f t="shared" si="29"/>
        <v>4.649044801355879E-3</v>
      </c>
      <c r="W67" s="12">
        <f t="shared" si="29"/>
        <v>4.1180705185654802E-3</v>
      </c>
    </row>
    <row r="70" spans="1:28" s="37" customFormat="1" x14ac:dyDescent="0.25">
      <c r="A70" s="36" t="s">
        <v>2</v>
      </c>
      <c r="Z70" s="38"/>
    </row>
    <row r="71" spans="1:28" outlineLevel="1" x14ac:dyDescent="0.25">
      <c r="B71" s="22" t="s">
        <v>31</v>
      </c>
      <c r="C71" s="5">
        <f>C74*CAN!C75</f>
        <v>3106.6302553409441</v>
      </c>
      <c r="D71" s="5">
        <f>D74*CAN!D75</f>
        <v>3246.2409497615354</v>
      </c>
      <c r="E71" s="5">
        <f>E74*CAN!E75</f>
        <v>3382.4687548203246</v>
      </c>
      <c r="F71" s="5">
        <f>F74*CAN!F75</f>
        <v>3601.1997294936305</v>
      </c>
      <c r="G71" s="5">
        <f>G74*CAN!G75</f>
        <v>3681.336073265215</v>
      </c>
      <c r="H71" s="5">
        <f>H74*CAN!H75</f>
        <v>3791.1513991783827</v>
      </c>
      <c r="I71" s="5">
        <f>I74*CAN!I75</f>
        <v>3829.0190607565205</v>
      </c>
      <c r="J71" s="5">
        <f>J74*CAN!J75</f>
        <v>4140.6284478122961</v>
      </c>
      <c r="K71" s="5">
        <f>K74*CAN!K75</f>
        <v>3991.9376052922389</v>
      </c>
      <c r="L71" s="5">
        <f>L74*CAN!L75</f>
        <v>4203.826253230508</v>
      </c>
      <c r="M71" s="5">
        <f>M74*CAN!M75</f>
        <v>4361.0838639774247</v>
      </c>
      <c r="N71" s="5">
        <f>N74*CAN!N75</f>
        <v>4720.7713901651641</v>
      </c>
      <c r="O71" s="5">
        <f>O74*CAN!O75</f>
        <v>4742.9508493529702</v>
      </c>
      <c r="P71" s="5">
        <f>P74*CAN!P75</f>
        <v>4884.4411610783718</v>
      </c>
      <c r="Q71" s="5">
        <f>Q74*CAN!Q75</f>
        <v>4793.9020215950222</v>
      </c>
      <c r="R71" s="5">
        <f>R74*CAN!R75</f>
        <v>5083.0986512596455</v>
      </c>
      <c r="S71" s="5">
        <f>S74*CAN!S75</f>
        <v>5471.1852392436504</v>
      </c>
      <c r="T71" s="5">
        <f>T74*CAN!T75</f>
        <v>5976.255610710281</v>
      </c>
      <c r="U71" s="5">
        <f>U74*CAN!U75</f>
        <v>6244.0465363218264</v>
      </c>
      <c r="V71" s="5">
        <f>V74*CAN!V75</f>
        <v>6602.4164275010926</v>
      </c>
      <c r="W71" s="5">
        <f>W74*CAN!W75</f>
        <v>5797.9502512797935</v>
      </c>
      <c r="Z71" s="23"/>
      <c r="AB71"/>
    </row>
    <row r="72" spans="1:28" outlineLevel="1" x14ac:dyDescent="0.25">
      <c r="B72" s="8" t="s">
        <v>30</v>
      </c>
      <c r="C72" s="5">
        <f>INDEX('[7]Table 37'!C$26:C$28,MATCH($AB72,'[7]Table 37'!$B$26:$B$28,0))</f>
        <v>240.625</v>
      </c>
      <c r="D72" s="5">
        <f>INDEX('[7]Table 37'!D$26:D$28,MATCH($AB72,'[7]Table 37'!$B$26:$B$28,0))</f>
        <v>248.12899999999999</v>
      </c>
      <c r="E72" s="5">
        <f>INDEX('[7]Table 37'!E$26:E$28,MATCH($AB72,'[7]Table 37'!$B$26:$B$28,0))</f>
        <v>256.93799999999999</v>
      </c>
      <c r="F72" s="5">
        <f>INDEX('[7]Table 37'!F$26:F$28,MATCH($AB72,'[7]Table 37'!$B$26:$B$28,0))</f>
        <v>268.90899999999999</v>
      </c>
      <c r="G72" s="5">
        <f>INDEX('[7]Table 37'!G$26:G$28,MATCH($AB72,'[7]Table 37'!$B$26:$B$28,0))</f>
        <v>281.95600000000002</v>
      </c>
      <c r="H72" s="5">
        <f>INDEX('[7]Table 37'!H$26:H$28,MATCH($AB72,'[7]Table 37'!$B$26:$B$28,0))</f>
        <v>292.029</v>
      </c>
      <c r="I72" s="5">
        <f>INDEX('[7]Table 37'!I$26:I$28,MATCH($AB72,'[7]Table 37'!$B$26:$B$28,0))</f>
        <v>297.90499999999997</v>
      </c>
      <c r="J72" s="5">
        <f>INDEX('[7]Table 37'!J$26:J$28,MATCH($AB72,'[7]Table 37'!$B$26:$B$28,0))</f>
        <v>307.09800000000001</v>
      </c>
      <c r="K72" s="5">
        <f>INDEX('[7]Table 37'!K$26:K$28,MATCH($AB72,'[7]Table 37'!$B$26:$B$28,0))</f>
        <v>316.12299999999999</v>
      </c>
      <c r="L72" s="5">
        <f>INDEX('[7]Table 37'!L$26:L$28,MATCH($AB72,'[7]Table 37'!$B$26:$B$28,0))</f>
        <v>327.52300000000002</v>
      </c>
      <c r="M72" s="5">
        <f>INDEX('[7]Table 37'!M$26:M$28,MATCH($AB72,'[7]Table 37'!$B$26:$B$28,0))</f>
        <v>341.98599999999999</v>
      </c>
      <c r="N72" s="5">
        <f>INDEX('[7]Table 37'!N$26:N$28,MATCH($AB72,'[7]Table 37'!$B$26:$B$28,0))</f>
        <v>357.87099999999998</v>
      </c>
      <c r="O72" s="5">
        <f>INDEX('[7]Table 37'!O$26:O$28,MATCH($AB72,'[7]Table 37'!$B$26:$B$28,0))</f>
        <v>366.41199999999998</v>
      </c>
      <c r="P72" s="5">
        <f>INDEX('[7]Table 37'!P$26:P$28,MATCH($AB72,'[7]Table 37'!$B$26:$B$28,0))</f>
        <v>388.49900000000002</v>
      </c>
      <c r="Q72" s="5">
        <f>INDEX('[7]Table 37'!Q$26:Q$28,MATCH($AB72,'[7]Table 37'!$B$26:$B$28,0))</f>
        <v>416.68400000000003</v>
      </c>
      <c r="R72" s="5">
        <f>INDEX('[7]Table 37'!R$26:R$28,MATCH($AB72,'[7]Table 37'!$B$26:$B$28,0))</f>
        <v>442.423</v>
      </c>
      <c r="S72" s="5">
        <f>INDEX('[7]Table 37'!S$26:S$28,MATCH($AB72,'[7]Table 37'!$B$26:$B$28,0))</f>
        <v>479.673</v>
      </c>
      <c r="T72" s="5">
        <f>INDEX('[7]Table 37'!T$26:T$28,MATCH($AB72,'[7]Table 37'!$B$26:$B$28,0))</f>
        <v>512.10799999999995</v>
      </c>
      <c r="U72" s="5">
        <f>INDEX('[7]Table 37'!U$26:U$28,MATCH($AB72,'[7]Table 37'!$B$26:$B$28,0))</f>
        <v>545.322</v>
      </c>
      <c r="V72" s="5">
        <f>INDEX('[7]Table 37'!V$26:V$28,MATCH($AB72,'[7]Table 37'!$B$26:$B$28,0))</f>
        <v>562.56899999999996</v>
      </c>
      <c r="W72" s="5">
        <f>INDEX('[7]Table 37'!W$26:W$28,MATCH($AB72,'[7]Table 37'!$B$26:$B$28,0))</f>
        <v>575.79200000000003</v>
      </c>
      <c r="Z72" s="23" t="s">
        <v>32</v>
      </c>
      <c r="AB72" t="s">
        <v>75</v>
      </c>
    </row>
    <row r="73" spans="1:28" outlineLevel="1" x14ac:dyDescent="0.25">
      <c r="B73" s="8" t="s">
        <v>43</v>
      </c>
      <c r="C73" s="5">
        <f>INDEX('[7]Table 37'!C$38:C$40,MATCH($AB73,'[7]Table 37'!$B$38:$B$40,0))</f>
        <v>24207.500735000001</v>
      </c>
      <c r="D73" s="5">
        <f>INDEX('[7]Table 37'!D$38:D$40,MATCH($AB73,'[7]Table 37'!$B$38:$B$40,0))</f>
        <v>24378.023464999998</v>
      </c>
      <c r="E73" s="5">
        <f>INDEX('[7]Table 37'!E$38:E$40,MATCH($AB73,'[7]Table 37'!$B$38:$B$40,0))</f>
        <v>24378.760264</v>
      </c>
      <c r="F73" s="5">
        <f>INDEX('[7]Table 37'!F$38:F$40,MATCH($AB73,'[7]Table 37'!$B$38:$B$40,0))</f>
        <v>24647.650900000001</v>
      </c>
      <c r="G73" s="5">
        <f>INDEX('[7]Table 37'!G$38:G$40,MATCH($AB73,'[7]Table 37'!$B$38:$B$40,0))</f>
        <v>23883.695841000001</v>
      </c>
      <c r="H73" s="5">
        <f>INDEX('[7]Table 37'!H$38:H$40,MATCH($AB73,'[7]Table 37'!$B$38:$B$40,0))</f>
        <v>23603.825787999998</v>
      </c>
      <c r="I73" s="5">
        <f>INDEX('[7]Table 37'!I$38:I$40,MATCH($AB73,'[7]Table 37'!$B$38:$B$40,0))</f>
        <v>23228.594084</v>
      </c>
      <c r="J73" s="5">
        <f>INDEX('[7]Table 37'!J$38:J$40,MATCH($AB73,'[7]Table 37'!$B$38:$B$40,0))</f>
        <v>24221.109078000001</v>
      </c>
      <c r="K73" s="5">
        <f>INDEX('[7]Table 37'!K$38:K$40,MATCH($AB73,'[7]Table 37'!$B$38:$B$40,0))</f>
        <v>22684.668729000001</v>
      </c>
      <c r="L73" s="5">
        <f>INDEX('[7]Table 37'!L$38:L$40,MATCH($AB73,'[7]Table 37'!$B$38:$B$40,0))</f>
        <v>23057.257387000001</v>
      </c>
      <c r="M73" s="5">
        <f>INDEX('[7]Table 37'!M$38:M$40,MATCH($AB73,'[7]Table 37'!$B$38:$B$40,0))</f>
        <v>22908.193055</v>
      </c>
      <c r="N73" s="5">
        <f>INDEX('[7]Table 37'!N$38:N$40,MATCH($AB73,'[7]Table 37'!$B$38:$B$40,0))</f>
        <v>23696.886994</v>
      </c>
      <c r="O73" s="5">
        <f>INDEX('[7]Table 37'!O$38:O$40,MATCH($AB73,'[7]Table 37'!$B$38:$B$40,0))</f>
        <v>23253.248359000001</v>
      </c>
      <c r="P73" s="5">
        <f>INDEX('[7]Table 37'!P$38:P$40,MATCH($AB73,'[7]Table 37'!$B$38:$B$40,0))</f>
        <v>22585.501647000001</v>
      </c>
      <c r="Q73" s="5">
        <f>INDEX('[7]Table 37'!Q$38:Q$40,MATCH($AB73,'[7]Table 37'!$B$38:$B$40,0))</f>
        <v>20667.457627</v>
      </c>
      <c r="R73" s="5">
        <f>INDEX('[7]Table 37'!R$38:R$40,MATCH($AB73,'[7]Table 37'!$B$38:$B$40,0))</f>
        <v>20639.330821</v>
      </c>
      <c r="S73" s="5">
        <f>INDEX('[7]Table 37'!S$38:S$40,MATCH($AB73,'[7]Table 37'!$B$38:$B$40,0))</f>
        <v>20489.953175999999</v>
      </c>
      <c r="T73" s="5">
        <f>INDEX('[7]Table 37'!T$38:T$40,MATCH($AB73,'[7]Table 37'!$B$38:$B$40,0))</f>
        <v>20963.915387000001</v>
      </c>
      <c r="U73" s="5">
        <f>INDEX('[7]Table 37'!U$38:U$40,MATCH($AB73,'[7]Table 37'!$B$38:$B$40,0))</f>
        <v>20569.224187</v>
      </c>
      <c r="V73" s="5">
        <f>INDEX('[7]Table 37'!V$38:V$40,MATCH($AB73,'[7]Table 37'!$B$38:$B$40,0))</f>
        <v>21082.974814000001</v>
      </c>
      <c r="W73" s="5">
        <f>INDEX('[7]Table 37'!W$38:W$40,MATCH($AB73,'[7]Table 37'!$B$38:$B$40,0))</f>
        <v>18088.962726000002</v>
      </c>
      <c r="Z73" s="23" t="s">
        <v>32</v>
      </c>
      <c r="AB73" t="s">
        <v>75</v>
      </c>
    </row>
    <row r="74" spans="1:28" outlineLevel="1" x14ac:dyDescent="0.25">
      <c r="B74" s="8" t="s">
        <v>44</v>
      </c>
      <c r="C74" s="5">
        <f t="shared" ref="C74:W74" si="30">C72*C73/1000</f>
        <v>5824.9298643593747</v>
      </c>
      <c r="D74" s="5">
        <f t="shared" si="30"/>
        <v>6048.8945843469846</v>
      </c>
      <c r="E74" s="5">
        <f t="shared" si="30"/>
        <v>6263.8299047116325</v>
      </c>
      <c r="F74" s="5">
        <f t="shared" si="30"/>
        <v>6627.9751558681</v>
      </c>
      <c r="G74" s="5">
        <f t="shared" si="30"/>
        <v>6734.1513445449964</v>
      </c>
      <c r="H74" s="5">
        <f t="shared" si="30"/>
        <v>6893.0016410438511</v>
      </c>
      <c r="I74" s="5">
        <f t="shared" si="30"/>
        <v>6919.914320594019</v>
      </c>
      <c r="J74" s="5">
        <f t="shared" si="30"/>
        <v>7438.2541556356446</v>
      </c>
      <c r="K74" s="5">
        <f t="shared" si="30"/>
        <v>7171.1455326176665</v>
      </c>
      <c r="L74" s="5">
        <f t="shared" si="30"/>
        <v>7551.7821111624016</v>
      </c>
      <c r="M74" s="5">
        <f t="shared" si="30"/>
        <v>7834.2813101072297</v>
      </c>
      <c r="N74" s="5">
        <f t="shared" si="30"/>
        <v>8480.4286454297726</v>
      </c>
      <c r="O74" s="5">
        <f t="shared" si="30"/>
        <v>8520.2692377179083</v>
      </c>
      <c r="P74" s="5">
        <f t="shared" si="30"/>
        <v>8774.4448043578541</v>
      </c>
      <c r="Q74" s="5">
        <f t="shared" si="30"/>
        <v>8611.7989138488683</v>
      </c>
      <c r="R74" s="5">
        <f t="shared" si="30"/>
        <v>9131.3146598192834</v>
      </c>
      <c r="S74" s="5">
        <f t="shared" si="30"/>
        <v>9828.4773097914476</v>
      </c>
      <c r="T74" s="5">
        <f t="shared" si="30"/>
        <v>10735.788781005796</v>
      </c>
      <c r="U74" s="5">
        <f t="shared" si="30"/>
        <v>11216.850472103213</v>
      </c>
      <c r="V74" s="5">
        <f t="shared" si="30"/>
        <v>11860.628058137165</v>
      </c>
      <c r="W74" s="5">
        <f t="shared" si="30"/>
        <v>10415.480025928993</v>
      </c>
    </row>
    <row r="75" spans="1:28" outlineLevel="1" x14ac:dyDescent="0.25">
      <c r="B75" s="8" t="s">
        <v>45</v>
      </c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8" outlineLevel="1" x14ac:dyDescent="0.25">
      <c r="B76" s="8" t="s">
        <v>47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8" outlineLevel="1" x14ac:dyDescent="0.25"/>
    <row r="78" spans="1:28" outlineLevel="1" x14ac:dyDescent="0.25">
      <c r="B78" s="9" t="s">
        <v>19</v>
      </c>
      <c r="C78" s="14"/>
    </row>
    <row r="79" spans="1:28" outlineLevel="1" x14ac:dyDescent="0.25">
      <c r="B79" s="4" t="s">
        <v>23</v>
      </c>
      <c r="C79" s="5">
        <f>IFERROR(INDEX('[7]Table 35'!C$14:C$19,MATCH(CAN!$B92,'[7]Table 35'!$B$14:$B$19,0))*1000,0)</f>
        <v>0</v>
      </c>
      <c r="D79" s="5">
        <f>IFERROR(INDEX('[7]Table 35'!D$14:D$19,MATCH(CAN!$B92,'[7]Table 35'!$B$14:$B$19,0))*1000,0)</f>
        <v>0</v>
      </c>
      <c r="E79" s="5">
        <f>IFERROR(INDEX('[7]Table 35'!E$14:E$19,MATCH(CAN!$B92,'[7]Table 35'!$B$14:$B$19,0))*1000,0)</f>
        <v>0</v>
      </c>
      <c r="F79" s="5">
        <f>IFERROR(INDEX('[7]Table 35'!F$14:F$19,MATCH(CAN!$B92,'[7]Table 35'!$B$14:$B$19,0))*1000,0)</f>
        <v>0</v>
      </c>
      <c r="G79" s="5">
        <f>IFERROR(INDEX('[7]Table 35'!G$14:G$19,MATCH(CAN!$B92,'[7]Table 35'!$B$14:$B$19,0))*1000,0)</f>
        <v>0</v>
      </c>
      <c r="H79" s="5">
        <f>IFERROR(INDEX('[7]Table 35'!H$14:H$19,MATCH(CAN!$B92,'[7]Table 35'!$B$14:$B$19,0))*1000,0)</f>
        <v>0</v>
      </c>
      <c r="I79" s="5">
        <f>IFERROR(INDEX('[7]Table 35'!I$14:I$19,MATCH(CAN!$B92,'[7]Table 35'!$B$14:$B$19,0))*1000,0)</f>
        <v>0</v>
      </c>
      <c r="J79" s="5">
        <f>IFERROR(INDEX('[7]Table 35'!J$14:J$19,MATCH(CAN!$B92,'[7]Table 35'!$B$14:$B$19,0))*1000,0)</f>
        <v>0</v>
      </c>
      <c r="K79" s="5">
        <f>IFERROR(INDEX('[7]Table 35'!K$14:K$19,MATCH(CAN!$B92,'[7]Table 35'!$B$14:$B$19,0))*1000,0)</f>
        <v>0</v>
      </c>
      <c r="L79" s="5">
        <f>IFERROR(INDEX('[7]Table 35'!L$14:L$19,MATCH(CAN!$B92,'[7]Table 35'!$B$14:$B$19,0))*1000,0)</f>
        <v>0</v>
      </c>
      <c r="M79" s="5">
        <f>IFERROR(INDEX('[7]Table 35'!M$14:M$19,MATCH(CAN!$B92,'[7]Table 35'!$B$14:$B$19,0))*1000,0)</f>
        <v>0</v>
      </c>
      <c r="N79" s="5">
        <f>IFERROR(INDEX('[7]Table 35'!N$14:N$19,MATCH(CAN!$B92,'[7]Table 35'!$B$14:$B$19,0))*1000,0)</f>
        <v>0</v>
      </c>
      <c r="O79" s="5">
        <f>IFERROR(INDEX('[7]Table 35'!O$14:O$19,MATCH(CAN!$B92,'[7]Table 35'!$B$14:$B$19,0))*1000,0)</f>
        <v>0</v>
      </c>
      <c r="P79" s="5">
        <f>IFERROR(INDEX('[7]Table 35'!P$14:P$19,MATCH(CAN!$B92,'[7]Table 35'!$B$14:$B$19,0))*1000,0)</f>
        <v>0</v>
      </c>
      <c r="Q79" s="5">
        <f>IFERROR(INDEX('[7]Table 35'!Q$14:Q$19,MATCH(CAN!$B92,'[7]Table 35'!$B$14:$B$19,0))*1000,0)</f>
        <v>0</v>
      </c>
      <c r="R79" s="5">
        <f>IFERROR(INDEX('[7]Table 35'!R$14:R$19,MATCH(CAN!$B92,'[7]Table 35'!$B$14:$B$19,0))*1000,0)</f>
        <v>0</v>
      </c>
      <c r="S79" s="5">
        <f>IFERROR(INDEX('[7]Table 35'!S$14:S$19,MATCH(CAN!$B92,'[7]Table 35'!$B$14:$B$19,0))*1000,0)</f>
        <v>0</v>
      </c>
      <c r="T79" s="5">
        <f>IFERROR(INDEX('[7]Table 35'!T$14:T$19,MATCH(CAN!$B92,'[7]Table 35'!$B$14:$B$19,0))*1000,0)</f>
        <v>0</v>
      </c>
      <c r="U79" s="5">
        <f>IFERROR(INDEX('[7]Table 35'!U$14:U$19,MATCH(CAN!$B92,'[7]Table 35'!$B$14:$B$19,0))*1000,0)</f>
        <v>0</v>
      </c>
      <c r="V79" s="5">
        <f>IFERROR(INDEX('[7]Table 35'!V$14:V$19,MATCH(CAN!$B92,'[7]Table 35'!$B$14:$B$19,0))*1000,0)</f>
        <v>0</v>
      </c>
      <c r="W79" s="5">
        <f>IFERROR(INDEX('[7]Table 35'!W$14:W$19,MATCH(CAN!$B92,'[7]Table 35'!$B$14:$B$19,0))*1000,0)</f>
        <v>0</v>
      </c>
      <c r="Z79" s="23" t="s">
        <v>32</v>
      </c>
    </row>
    <row r="80" spans="1:28" outlineLevel="1" x14ac:dyDescent="0.25">
      <c r="B80" s="4" t="s">
        <v>24</v>
      </c>
      <c r="C80" s="5">
        <f>IFERROR(INDEX('[7]Table 35'!C$14:C$19,MATCH(CAN!$B93,'[7]Table 35'!$B$14:$B$19,0))*1000,0)</f>
        <v>0</v>
      </c>
      <c r="D80" s="5">
        <f>IFERROR(INDEX('[7]Table 35'!D$14:D$19,MATCH(CAN!$B93,'[7]Table 35'!$B$14:$B$19,0))*1000,0)</f>
        <v>0</v>
      </c>
      <c r="E80" s="5">
        <f>IFERROR(INDEX('[7]Table 35'!E$14:E$19,MATCH(CAN!$B93,'[7]Table 35'!$B$14:$B$19,0))*1000,0)</f>
        <v>0</v>
      </c>
      <c r="F80" s="5">
        <f>IFERROR(INDEX('[7]Table 35'!F$14:F$19,MATCH(CAN!$B93,'[7]Table 35'!$B$14:$B$19,0))*1000,0)</f>
        <v>0</v>
      </c>
      <c r="G80" s="5">
        <f>IFERROR(INDEX('[7]Table 35'!G$14:G$19,MATCH(CAN!$B93,'[7]Table 35'!$B$14:$B$19,0))*1000,0)</f>
        <v>0</v>
      </c>
      <c r="H80" s="5">
        <f>IFERROR(INDEX('[7]Table 35'!H$14:H$19,MATCH(CAN!$B93,'[7]Table 35'!$B$14:$B$19,0))*1000,0)</f>
        <v>0</v>
      </c>
      <c r="I80" s="5">
        <f>IFERROR(INDEX('[7]Table 35'!I$14:I$19,MATCH(CAN!$B93,'[7]Table 35'!$B$14:$B$19,0))*1000,0)</f>
        <v>0</v>
      </c>
      <c r="J80" s="5">
        <f>IFERROR(INDEX('[7]Table 35'!J$14:J$19,MATCH(CAN!$B93,'[7]Table 35'!$B$14:$B$19,0))*1000,0)</f>
        <v>0</v>
      </c>
      <c r="K80" s="5">
        <f>IFERROR(INDEX('[7]Table 35'!K$14:K$19,MATCH(CAN!$B93,'[7]Table 35'!$B$14:$B$19,0))*1000,0)</f>
        <v>0</v>
      </c>
      <c r="L80" s="5">
        <f>IFERROR(INDEX('[7]Table 35'!L$14:L$19,MATCH(CAN!$B93,'[7]Table 35'!$B$14:$B$19,0))*1000,0)</f>
        <v>0</v>
      </c>
      <c r="M80" s="5">
        <f>IFERROR(INDEX('[7]Table 35'!M$14:M$19,MATCH(CAN!$B93,'[7]Table 35'!$B$14:$B$19,0))*1000,0)</f>
        <v>0</v>
      </c>
      <c r="N80" s="5">
        <f>IFERROR(INDEX('[7]Table 35'!N$14:N$19,MATCH(CAN!$B93,'[7]Table 35'!$B$14:$B$19,0))*1000,0)</f>
        <v>0</v>
      </c>
      <c r="O80" s="5">
        <f>IFERROR(INDEX('[7]Table 35'!O$14:O$19,MATCH(CAN!$B93,'[7]Table 35'!$B$14:$B$19,0))*1000,0)</f>
        <v>0</v>
      </c>
      <c r="P80" s="5">
        <f>IFERROR(INDEX('[7]Table 35'!P$14:P$19,MATCH(CAN!$B93,'[7]Table 35'!$B$14:$B$19,0))*1000,0)</f>
        <v>0</v>
      </c>
      <c r="Q80" s="5">
        <f>IFERROR(INDEX('[7]Table 35'!Q$14:Q$19,MATCH(CAN!$B93,'[7]Table 35'!$B$14:$B$19,0))*1000,0)</f>
        <v>0</v>
      </c>
      <c r="R80" s="5">
        <f>IFERROR(INDEX('[7]Table 35'!R$14:R$19,MATCH(CAN!$B93,'[7]Table 35'!$B$14:$B$19,0))*1000,0)</f>
        <v>0</v>
      </c>
      <c r="S80" s="5">
        <f>IFERROR(INDEX('[7]Table 35'!S$14:S$19,MATCH(CAN!$B93,'[7]Table 35'!$B$14:$B$19,0))*1000,0)</f>
        <v>0</v>
      </c>
      <c r="T80" s="5">
        <f>IFERROR(INDEX('[7]Table 35'!T$14:T$19,MATCH(CAN!$B93,'[7]Table 35'!$B$14:$B$19,0))*1000,0)</f>
        <v>0</v>
      </c>
      <c r="U80" s="5">
        <f>IFERROR(INDEX('[7]Table 35'!U$14:U$19,MATCH(CAN!$B93,'[7]Table 35'!$B$14:$B$19,0))*1000,0)</f>
        <v>0</v>
      </c>
      <c r="V80" s="5">
        <f>IFERROR(INDEX('[7]Table 35'!V$14:V$19,MATCH(CAN!$B93,'[7]Table 35'!$B$14:$B$19,0))*1000,0)</f>
        <v>0</v>
      </c>
      <c r="W80" s="5">
        <f>IFERROR(INDEX('[7]Table 35'!W$14:W$19,MATCH(CAN!$B93,'[7]Table 35'!$B$14:$B$19,0))*1000,0)</f>
        <v>0</v>
      </c>
      <c r="Z80" s="23" t="s">
        <v>32</v>
      </c>
    </row>
    <row r="81" spans="2:26" outlineLevel="1" x14ac:dyDescent="0.25">
      <c r="B81" s="4" t="s">
        <v>21</v>
      </c>
      <c r="C81" s="5">
        <f>IFERROR(INDEX('[7]Table 35'!C$14:C$19,MATCH(CAN!$B94,'[7]Table 35'!$B$14:$B$19,0))*1000,0)</f>
        <v>421.91800000000001</v>
      </c>
      <c r="D81" s="5">
        <f>IFERROR(INDEX('[7]Table 35'!D$14:D$19,MATCH(CAN!$B94,'[7]Table 35'!$B$14:$B$19,0))*1000,0)</f>
        <v>365.10199999999998</v>
      </c>
      <c r="E81" s="5">
        <f>IFERROR(INDEX('[7]Table 35'!E$14:E$19,MATCH(CAN!$B94,'[7]Table 35'!$B$14:$B$19,0))*1000,0)</f>
        <v>323.68700000000001</v>
      </c>
      <c r="F81" s="5">
        <f>IFERROR(INDEX('[7]Table 35'!F$14:F$19,MATCH(CAN!$B94,'[7]Table 35'!$B$14:$B$19,0))*1000,0)</f>
        <v>381.07299999999998</v>
      </c>
      <c r="G81" s="5">
        <f>IFERROR(INDEX('[7]Table 35'!G$14:G$19,MATCH(CAN!$B94,'[7]Table 35'!$B$14:$B$19,0))*1000,0)</f>
        <v>342.44099999999997</v>
      </c>
      <c r="H81" s="5">
        <f>IFERROR(INDEX('[7]Table 35'!H$14:H$19,MATCH(CAN!$B94,'[7]Table 35'!$B$14:$B$19,0))*1000,0)</f>
        <v>373.65199999999999</v>
      </c>
      <c r="I81" s="5">
        <f>IFERROR(INDEX('[7]Table 35'!I$14:I$19,MATCH(CAN!$B94,'[7]Table 35'!$B$14:$B$19,0))*1000,0)</f>
        <v>199.02700000000002</v>
      </c>
      <c r="J81" s="5">
        <f>IFERROR(INDEX('[7]Table 35'!J$14:J$19,MATCH(CAN!$B94,'[7]Table 35'!$B$14:$B$19,0))*1000,0)</f>
        <v>189.49199999999999</v>
      </c>
      <c r="K81" s="5">
        <f>IFERROR(INDEX('[7]Table 35'!K$14:K$19,MATCH(CAN!$B94,'[7]Table 35'!$B$14:$B$19,0))*1000,0)</f>
        <v>217.637</v>
      </c>
      <c r="L81" s="5">
        <f>IFERROR(INDEX('[7]Table 35'!L$14:L$19,MATCH(CAN!$B94,'[7]Table 35'!$B$14:$B$19,0))*1000,0)</f>
        <v>214.85999999999999</v>
      </c>
      <c r="M81" s="5">
        <f>IFERROR(INDEX('[7]Table 35'!M$14:M$19,MATCH(CAN!$B94,'[7]Table 35'!$B$14:$B$19,0))*1000,0)</f>
        <v>225.77800000000002</v>
      </c>
      <c r="N81" s="5">
        <f>IFERROR(INDEX('[7]Table 35'!N$14:N$19,MATCH(CAN!$B94,'[7]Table 35'!$B$14:$B$19,0))*1000,0)</f>
        <v>236.45699999999999</v>
      </c>
      <c r="O81" s="5">
        <f>IFERROR(INDEX('[7]Table 35'!O$14:O$19,MATCH(CAN!$B94,'[7]Table 35'!$B$14:$B$19,0))*1000,0)</f>
        <v>220.53900000000002</v>
      </c>
      <c r="P81" s="5">
        <f>IFERROR(INDEX('[7]Table 35'!P$14:P$19,MATCH(CAN!$B94,'[7]Table 35'!$B$14:$B$19,0))*1000,0)</f>
        <v>250.80500000000001</v>
      </c>
      <c r="Q81" s="5">
        <f>IFERROR(INDEX('[7]Table 35'!Q$14:Q$19,MATCH(CAN!$B94,'[7]Table 35'!$B$14:$B$19,0))*1000,0)</f>
        <v>247.17600000000002</v>
      </c>
      <c r="R81" s="5">
        <f>IFERROR(INDEX('[7]Table 35'!R$14:R$19,MATCH(CAN!$B94,'[7]Table 35'!$B$14:$B$19,0))*1000,0)</f>
        <v>340.34300000000002</v>
      </c>
      <c r="S81" s="5">
        <f>IFERROR(INDEX('[7]Table 35'!S$14:S$19,MATCH(CAN!$B94,'[7]Table 35'!$B$14:$B$19,0))*1000,0)</f>
        <v>434.65300000000002</v>
      </c>
      <c r="T81" s="5">
        <f>IFERROR(INDEX('[7]Table 35'!T$14:T$19,MATCH(CAN!$B94,'[7]Table 35'!$B$14:$B$19,0))*1000,0)</f>
        <v>467.21899999999999</v>
      </c>
      <c r="U81" s="5">
        <f>IFERROR(INDEX('[7]Table 35'!U$14:U$19,MATCH(CAN!$B94,'[7]Table 35'!$B$14:$B$19,0))*1000,0)</f>
        <v>488.483</v>
      </c>
      <c r="V81" s="5">
        <f>IFERROR(INDEX('[7]Table 35'!V$14:V$19,MATCH(CAN!$B94,'[7]Table 35'!$B$14:$B$19,0))*1000,0)</f>
        <v>494.125</v>
      </c>
      <c r="W81" s="5">
        <f>IFERROR(INDEX('[7]Table 35'!W$14:W$19,MATCH(CAN!$B94,'[7]Table 35'!$B$14:$B$19,0))*1000,0)</f>
        <v>507.76</v>
      </c>
      <c r="Z81" s="23" t="s">
        <v>32</v>
      </c>
    </row>
    <row r="82" spans="2:26" outlineLevel="1" x14ac:dyDescent="0.25">
      <c r="B82" s="4" t="s">
        <v>26</v>
      </c>
      <c r="C82" s="5">
        <f>IFERROR(INDEX('[7]Table 35'!C$14:C$19,MATCH(CAN!$B95,'[7]Table 35'!$B$14:$B$19,0))*1000,0)</f>
        <v>0</v>
      </c>
      <c r="D82" s="5">
        <f>IFERROR(INDEX('[7]Table 35'!D$14:D$19,MATCH(CAN!$B95,'[7]Table 35'!$B$14:$B$19,0))*1000,0)</f>
        <v>0</v>
      </c>
      <c r="E82" s="5">
        <f>IFERROR(INDEX('[7]Table 35'!E$14:E$19,MATCH(CAN!$B95,'[7]Table 35'!$B$14:$B$19,0))*1000,0)</f>
        <v>0</v>
      </c>
      <c r="F82" s="5">
        <f>IFERROR(INDEX('[7]Table 35'!F$14:F$19,MATCH(CAN!$B95,'[7]Table 35'!$B$14:$B$19,0))*1000,0)</f>
        <v>0</v>
      </c>
      <c r="G82" s="5">
        <f>IFERROR(INDEX('[7]Table 35'!G$14:G$19,MATCH(CAN!$B95,'[7]Table 35'!$B$14:$B$19,0))*1000,0)</f>
        <v>0</v>
      </c>
      <c r="H82" s="5">
        <f>IFERROR(INDEX('[7]Table 35'!H$14:H$19,MATCH(CAN!$B95,'[7]Table 35'!$B$14:$B$19,0))*1000,0)</f>
        <v>0</v>
      </c>
      <c r="I82" s="5">
        <f>IFERROR(INDEX('[7]Table 35'!I$14:I$19,MATCH(CAN!$B95,'[7]Table 35'!$B$14:$B$19,0))*1000,0)</f>
        <v>0</v>
      </c>
      <c r="J82" s="5">
        <f>IFERROR(INDEX('[7]Table 35'!J$14:J$19,MATCH(CAN!$B95,'[7]Table 35'!$B$14:$B$19,0))*1000,0)</f>
        <v>0</v>
      </c>
      <c r="K82" s="5">
        <f>IFERROR(INDEX('[7]Table 35'!K$14:K$19,MATCH(CAN!$B95,'[7]Table 35'!$B$14:$B$19,0))*1000,0)</f>
        <v>0</v>
      </c>
      <c r="L82" s="5">
        <f>IFERROR(INDEX('[7]Table 35'!L$14:L$19,MATCH(CAN!$B95,'[7]Table 35'!$B$14:$B$19,0))*1000,0)</f>
        <v>0</v>
      </c>
      <c r="M82" s="5">
        <f>IFERROR(INDEX('[7]Table 35'!M$14:M$19,MATCH(CAN!$B95,'[7]Table 35'!$B$14:$B$19,0))*1000,0)</f>
        <v>0</v>
      </c>
      <c r="N82" s="5">
        <f>IFERROR(INDEX('[7]Table 35'!N$14:N$19,MATCH(CAN!$B95,'[7]Table 35'!$B$14:$B$19,0))*1000,0)</f>
        <v>0</v>
      </c>
      <c r="O82" s="5">
        <f>IFERROR(INDEX('[7]Table 35'!O$14:O$19,MATCH(CAN!$B95,'[7]Table 35'!$B$14:$B$19,0))*1000,0)</f>
        <v>0</v>
      </c>
      <c r="P82" s="5">
        <f>IFERROR(INDEX('[7]Table 35'!P$14:P$19,MATCH(CAN!$B95,'[7]Table 35'!$B$14:$B$19,0))*1000,0)</f>
        <v>0</v>
      </c>
      <c r="Q82" s="5">
        <f>IFERROR(INDEX('[7]Table 35'!Q$14:Q$19,MATCH(CAN!$B95,'[7]Table 35'!$B$14:$B$19,0))*1000,0)</f>
        <v>0</v>
      </c>
      <c r="R82" s="5">
        <f>IFERROR(INDEX('[7]Table 35'!R$14:R$19,MATCH(CAN!$B95,'[7]Table 35'!$B$14:$B$19,0))*1000,0)</f>
        <v>0</v>
      </c>
      <c r="S82" s="5">
        <f>IFERROR(INDEX('[7]Table 35'!S$14:S$19,MATCH(CAN!$B95,'[7]Table 35'!$B$14:$B$19,0))*1000,0)</f>
        <v>0</v>
      </c>
      <c r="T82" s="5">
        <f>IFERROR(INDEX('[7]Table 35'!T$14:T$19,MATCH(CAN!$B95,'[7]Table 35'!$B$14:$B$19,0))*1000,0)</f>
        <v>0</v>
      </c>
      <c r="U82" s="5">
        <f>IFERROR(INDEX('[7]Table 35'!U$14:U$19,MATCH(CAN!$B95,'[7]Table 35'!$B$14:$B$19,0))*1000,0)</f>
        <v>0</v>
      </c>
      <c r="V82" s="5">
        <f>IFERROR(INDEX('[7]Table 35'!V$14:V$19,MATCH(CAN!$B95,'[7]Table 35'!$B$14:$B$19,0))*1000,0)</f>
        <v>0</v>
      </c>
      <c r="W82" s="5">
        <f>IFERROR(INDEX('[7]Table 35'!W$14:W$19,MATCH(CAN!$B95,'[7]Table 35'!$B$14:$B$19,0))*1000,0)</f>
        <v>0</v>
      </c>
      <c r="Z82" s="23" t="s">
        <v>32</v>
      </c>
    </row>
    <row r="83" spans="2:26" outlineLevel="1" x14ac:dyDescent="0.25">
      <c r="B83" s="4" t="s">
        <v>25</v>
      </c>
      <c r="C83" s="5">
        <f>IFERROR(INDEX('[7]Table 35'!C$14:C$19,MATCH(CAN!$B96,'[7]Table 35'!$B$14:$B$19,0))*1000,0)</f>
        <v>24393.501</v>
      </c>
      <c r="D83" s="5">
        <f>IFERROR(INDEX('[7]Table 35'!D$14:D$19,MATCH(CAN!$B96,'[7]Table 35'!$B$14:$B$19,0))*1000,0)</f>
        <v>25010.476000000002</v>
      </c>
      <c r="E83" s="5">
        <f>IFERROR(INDEX('[7]Table 35'!E$14:E$19,MATCH(CAN!$B96,'[7]Table 35'!$B$14:$B$19,0))*1000,0)</f>
        <v>26016.807000000001</v>
      </c>
      <c r="F83" s="5">
        <f>IFERROR(INDEX('[7]Table 35'!F$14:F$19,MATCH(CAN!$B96,'[7]Table 35'!$B$14:$B$19,0))*1000,0)</f>
        <v>27507.128000000001</v>
      </c>
      <c r="G83" s="5">
        <f>IFERROR(INDEX('[7]Table 35'!G$14:G$19,MATCH(CAN!$B96,'[7]Table 35'!$B$14:$B$19,0))*1000,0)</f>
        <v>27817.672000000002</v>
      </c>
      <c r="H83" s="5">
        <f>IFERROR(INDEX('[7]Table 35'!H$14:H$19,MATCH(CAN!$B96,'[7]Table 35'!$B$14:$B$19,0))*1000,0)</f>
        <v>28271.016</v>
      </c>
      <c r="I83" s="5">
        <f>IFERROR(INDEX('[7]Table 35'!I$14:I$19,MATCH(CAN!$B96,'[7]Table 35'!$B$14:$B$19,0))*1000,0)</f>
        <v>28322.201000000001</v>
      </c>
      <c r="J83" s="5">
        <f>IFERROR(INDEX('[7]Table 35'!J$14:J$19,MATCH(CAN!$B96,'[7]Table 35'!$B$14:$B$19,0))*1000,0)</f>
        <v>30188.083999999999</v>
      </c>
      <c r="K83" s="5">
        <f>IFERROR(INDEX('[7]Table 35'!K$14:K$19,MATCH(CAN!$B96,'[7]Table 35'!$B$14:$B$19,0))*1000,0)</f>
        <v>28815.081999999999</v>
      </c>
      <c r="L83" s="5">
        <f>IFERROR(INDEX('[7]Table 35'!L$14:L$19,MATCH(CAN!$B96,'[7]Table 35'!$B$14:$B$19,0))*1000,0)</f>
        <v>30099.269</v>
      </c>
      <c r="M83" s="5">
        <f>IFERROR(INDEX('[7]Table 35'!M$14:M$19,MATCH(CAN!$B96,'[7]Table 35'!$B$14:$B$19,0))*1000,0)</f>
        <v>30735.573</v>
      </c>
      <c r="N83" s="5">
        <f>IFERROR(INDEX('[7]Table 35'!N$14:N$19,MATCH(CAN!$B96,'[7]Table 35'!$B$14:$B$19,0))*1000,0)</f>
        <v>31822.614000000001</v>
      </c>
      <c r="O83" s="5">
        <f>IFERROR(INDEX('[7]Table 35'!O$14:O$19,MATCH(CAN!$B96,'[7]Table 35'!$B$14:$B$19,0))*1000,0)</f>
        <v>31714.727999999999</v>
      </c>
      <c r="P83" s="5">
        <f>IFERROR(INDEX('[7]Table 35'!P$14:P$19,MATCH(CAN!$B96,'[7]Table 35'!$B$14:$B$19,0))*1000,0)</f>
        <v>32262.473999999998</v>
      </c>
      <c r="Q83" s="5">
        <f>IFERROR(INDEX('[7]Table 35'!Q$14:Q$19,MATCH(CAN!$B96,'[7]Table 35'!$B$14:$B$19,0))*1000,0)</f>
        <v>31309.966</v>
      </c>
      <c r="R83" s="5">
        <f>IFERROR(INDEX('[7]Table 35'!R$14:R$19,MATCH(CAN!$B96,'[7]Table 35'!$B$14:$B$19,0))*1000,0)</f>
        <v>34269.72</v>
      </c>
      <c r="S83" s="5">
        <f>IFERROR(INDEX('[7]Table 35'!S$14:S$19,MATCH(CAN!$B96,'[7]Table 35'!$B$14:$B$19,0))*1000,0)</f>
        <v>36444.589999999997</v>
      </c>
      <c r="T83" s="5">
        <f>IFERROR(INDEX('[7]Table 35'!T$14:T$19,MATCH(CAN!$B96,'[7]Table 35'!$B$14:$B$19,0))*1000,0)</f>
        <v>39483.531999999999</v>
      </c>
      <c r="U83" s="5">
        <f>IFERROR(INDEX('[7]Table 35'!U$14:U$19,MATCH(CAN!$B96,'[7]Table 35'!$B$14:$B$19,0))*1000,0)</f>
        <v>40786.616999999998</v>
      </c>
      <c r="V83" s="5">
        <f>IFERROR(INDEX('[7]Table 35'!V$14:V$19,MATCH(CAN!$B96,'[7]Table 35'!$B$14:$B$19,0))*1000,0)</f>
        <v>42663.604999999996</v>
      </c>
      <c r="W83" s="5">
        <f>IFERROR(INDEX('[7]Table 35'!W$14:W$19,MATCH(CAN!$B96,'[7]Table 35'!$B$14:$B$19,0))*1000,0)</f>
        <v>36924.495999999999</v>
      </c>
      <c r="Z83" s="23" t="s">
        <v>32</v>
      </c>
    </row>
    <row r="84" spans="2:26" outlineLevel="1" x14ac:dyDescent="0.25">
      <c r="B84" s="4" t="s">
        <v>0</v>
      </c>
      <c r="C84" s="5">
        <f>IFERROR(INDEX('[7]Table 35'!C$14:C$19,MATCH(CAN!$B97,'[7]Table 35'!$B$14:$B$19,0))*1000,0)</f>
        <v>0</v>
      </c>
      <c r="D84" s="5">
        <f>IFERROR(INDEX('[7]Table 35'!D$14:D$19,MATCH(CAN!$B97,'[7]Table 35'!$B$14:$B$19,0))*1000,0)</f>
        <v>0</v>
      </c>
      <c r="E84" s="5">
        <f>IFERROR(INDEX('[7]Table 35'!E$14:E$19,MATCH(CAN!$B97,'[7]Table 35'!$B$14:$B$19,0))*1000,0)</f>
        <v>0</v>
      </c>
      <c r="F84" s="5">
        <f>IFERROR(INDEX('[7]Table 35'!F$14:F$19,MATCH(CAN!$B97,'[7]Table 35'!$B$14:$B$19,0))*1000,0)</f>
        <v>0</v>
      </c>
      <c r="G84" s="5">
        <f>IFERROR(INDEX('[7]Table 35'!G$14:G$19,MATCH(CAN!$B97,'[7]Table 35'!$B$14:$B$19,0))*1000,0)</f>
        <v>0</v>
      </c>
      <c r="H84" s="5">
        <f>IFERROR(INDEX('[7]Table 35'!H$14:H$19,MATCH(CAN!$B97,'[7]Table 35'!$B$14:$B$19,0))*1000,0)</f>
        <v>0</v>
      </c>
      <c r="I84" s="5">
        <f>IFERROR(INDEX('[7]Table 35'!I$14:I$19,MATCH(CAN!$B97,'[7]Table 35'!$B$14:$B$19,0))*1000,0)</f>
        <v>0</v>
      </c>
      <c r="J84" s="5">
        <f>IFERROR(INDEX('[7]Table 35'!J$14:J$19,MATCH(CAN!$B97,'[7]Table 35'!$B$14:$B$19,0))*1000,0)</f>
        <v>0</v>
      </c>
      <c r="K84" s="5">
        <f>IFERROR(INDEX('[7]Table 35'!K$14:K$19,MATCH(CAN!$B97,'[7]Table 35'!$B$14:$B$19,0))*1000,0)</f>
        <v>0</v>
      </c>
      <c r="L84" s="5">
        <f>IFERROR(INDEX('[7]Table 35'!L$14:L$19,MATCH(CAN!$B97,'[7]Table 35'!$B$14:$B$19,0))*1000,0)</f>
        <v>0</v>
      </c>
      <c r="M84" s="5">
        <f>IFERROR(INDEX('[7]Table 35'!M$14:M$19,MATCH(CAN!$B97,'[7]Table 35'!$B$14:$B$19,0))*1000,0)</f>
        <v>0</v>
      </c>
      <c r="N84" s="5">
        <f>IFERROR(INDEX('[7]Table 35'!N$14:N$19,MATCH(CAN!$B97,'[7]Table 35'!$B$14:$B$19,0))*1000,0)</f>
        <v>1166.07</v>
      </c>
      <c r="O84" s="5">
        <f>IFERROR(INDEX('[7]Table 35'!O$14:O$19,MATCH(CAN!$B97,'[7]Table 35'!$B$14:$B$19,0))*1000,0)</f>
        <v>1115.9840000000002</v>
      </c>
      <c r="P84" s="5">
        <f>IFERROR(INDEX('[7]Table 35'!P$14:P$19,MATCH(CAN!$B97,'[7]Table 35'!$B$14:$B$19,0))*1000,0)</f>
        <v>1126.539</v>
      </c>
      <c r="Q84" s="5">
        <f>IFERROR(INDEX('[7]Table 35'!Q$14:Q$19,MATCH(CAN!$B97,'[7]Table 35'!$B$14:$B$19,0))*1000,0)</f>
        <v>1189.8770000000002</v>
      </c>
      <c r="R84" s="5">
        <f>IFERROR(INDEX('[7]Table 35'!R$14:R$19,MATCH(CAN!$B97,'[7]Table 35'!$B$14:$B$19,0))*1000,0)</f>
        <v>0</v>
      </c>
      <c r="S84" s="5">
        <f>IFERROR(INDEX('[7]Table 35'!S$14:S$19,MATCH(CAN!$B97,'[7]Table 35'!$B$14:$B$19,0))*1000,0)</f>
        <v>0</v>
      </c>
      <c r="T84" s="5">
        <f>IFERROR(INDEX('[7]Table 35'!T$14:T$19,MATCH(CAN!$B97,'[7]Table 35'!$B$14:$B$19,0))*1000,0)</f>
        <v>0</v>
      </c>
      <c r="U84" s="5">
        <f>IFERROR(INDEX('[7]Table 35'!U$14:U$19,MATCH(CAN!$B97,'[7]Table 35'!$B$14:$B$19,0))*1000,0)</f>
        <v>0</v>
      </c>
      <c r="V84" s="5">
        <f>IFERROR(INDEX('[7]Table 35'!V$14:V$19,MATCH(CAN!$B97,'[7]Table 35'!$B$14:$B$19,0))*1000,0)</f>
        <v>0</v>
      </c>
      <c r="W84" s="5">
        <f>IFERROR(INDEX('[7]Table 35'!W$14:W$19,MATCH(CAN!$B97,'[7]Table 35'!$B$14:$B$19,0))*1000,0)</f>
        <v>0</v>
      </c>
      <c r="Z84" s="23" t="s">
        <v>32</v>
      </c>
    </row>
    <row r="85" spans="2:26" outlineLevel="1" x14ac:dyDescent="0.25">
      <c r="B85" s="4" t="s">
        <v>27</v>
      </c>
      <c r="C85" s="5">
        <f>IFERROR(INDEX('[7]Table 35'!C$14:C$19,MATCH(CAN!$B98,'[7]Table 35'!$B$14:$B$19,0))*1000,0)</f>
        <v>0</v>
      </c>
      <c r="D85" s="5">
        <f>IFERROR(INDEX('[7]Table 35'!D$14:D$19,MATCH(CAN!$B98,'[7]Table 35'!$B$14:$B$19,0))*1000,0)</f>
        <v>0</v>
      </c>
      <c r="E85" s="5">
        <f>IFERROR(INDEX('[7]Table 35'!E$14:E$19,MATCH(CAN!$B98,'[7]Table 35'!$B$14:$B$19,0))*1000,0)</f>
        <v>0</v>
      </c>
      <c r="F85" s="5">
        <f>IFERROR(INDEX('[7]Table 35'!F$14:F$19,MATCH(CAN!$B98,'[7]Table 35'!$B$14:$B$19,0))*1000,0)</f>
        <v>0</v>
      </c>
      <c r="G85" s="5">
        <f>IFERROR(INDEX('[7]Table 35'!G$14:G$19,MATCH(CAN!$B98,'[7]Table 35'!$B$14:$B$19,0))*1000,0)</f>
        <v>0</v>
      </c>
      <c r="H85" s="5">
        <f>IFERROR(INDEX('[7]Table 35'!H$14:H$19,MATCH(CAN!$B98,'[7]Table 35'!$B$14:$B$19,0))*1000,0)</f>
        <v>0</v>
      </c>
      <c r="I85" s="5">
        <f>IFERROR(INDEX('[7]Table 35'!I$14:I$19,MATCH(CAN!$B98,'[7]Table 35'!$B$14:$B$19,0))*1000,0)</f>
        <v>0</v>
      </c>
      <c r="J85" s="5">
        <f>IFERROR(INDEX('[7]Table 35'!J$14:J$19,MATCH(CAN!$B98,'[7]Table 35'!$B$14:$B$19,0))*1000,0)</f>
        <v>0</v>
      </c>
      <c r="K85" s="5">
        <f>IFERROR(INDEX('[7]Table 35'!K$14:K$19,MATCH(CAN!$B98,'[7]Table 35'!$B$14:$B$19,0))*1000,0)</f>
        <v>0</v>
      </c>
      <c r="L85" s="5">
        <f>IFERROR(INDEX('[7]Table 35'!L$14:L$19,MATCH(CAN!$B98,'[7]Table 35'!$B$14:$B$19,0))*1000,0)</f>
        <v>0</v>
      </c>
      <c r="M85" s="5">
        <f>IFERROR(INDEX('[7]Table 35'!M$14:M$19,MATCH(CAN!$B98,'[7]Table 35'!$B$14:$B$19,0))*1000,0)</f>
        <v>0</v>
      </c>
      <c r="N85" s="5">
        <f>IFERROR(INDEX('[7]Table 35'!N$14:N$19,MATCH(CAN!$B98,'[7]Table 35'!$B$14:$B$19,0))*1000,0)</f>
        <v>0</v>
      </c>
      <c r="O85" s="5">
        <f>IFERROR(INDEX('[7]Table 35'!O$14:O$19,MATCH(CAN!$B98,'[7]Table 35'!$B$14:$B$19,0))*1000,0)</f>
        <v>0</v>
      </c>
      <c r="P85" s="5">
        <f>IFERROR(INDEX('[7]Table 35'!P$14:P$19,MATCH(CAN!$B98,'[7]Table 35'!$B$14:$B$19,0))*1000,0)</f>
        <v>0</v>
      </c>
      <c r="Q85" s="5">
        <f>IFERROR(INDEX('[7]Table 35'!Q$14:Q$19,MATCH(CAN!$B98,'[7]Table 35'!$B$14:$B$19,0))*1000,0)</f>
        <v>0</v>
      </c>
      <c r="R85" s="5">
        <f>IFERROR(INDEX('[7]Table 35'!R$14:R$19,MATCH(CAN!$B98,'[7]Table 35'!$B$14:$B$19,0))*1000,0)</f>
        <v>0</v>
      </c>
      <c r="S85" s="5">
        <f>IFERROR(INDEX('[7]Table 35'!S$14:S$19,MATCH(CAN!$B98,'[7]Table 35'!$B$14:$B$19,0))*1000,0)</f>
        <v>0</v>
      </c>
      <c r="T85" s="5">
        <f>IFERROR(INDEX('[7]Table 35'!T$14:T$19,MATCH(CAN!$B98,'[7]Table 35'!$B$14:$B$19,0))*1000,0)</f>
        <v>0</v>
      </c>
      <c r="U85" s="5">
        <f>IFERROR(INDEX('[7]Table 35'!U$14:U$19,MATCH(CAN!$B98,'[7]Table 35'!$B$14:$B$19,0))*1000,0)</f>
        <v>0</v>
      </c>
      <c r="V85" s="5">
        <f>IFERROR(INDEX('[7]Table 35'!V$14:V$19,MATCH(CAN!$B98,'[7]Table 35'!$B$14:$B$19,0))*1000,0)</f>
        <v>0</v>
      </c>
      <c r="W85" s="5">
        <f>IFERROR(INDEX('[7]Table 35'!W$14:W$19,MATCH(CAN!$B98,'[7]Table 35'!$B$14:$B$19,0))*1000,0)</f>
        <v>0</v>
      </c>
      <c r="Z85" s="23" t="s">
        <v>32</v>
      </c>
    </row>
    <row r="86" spans="2:26" outlineLevel="1" x14ac:dyDescent="0.25">
      <c r="B86" s="4" t="s">
        <v>28</v>
      </c>
      <c r="C86" s="5">
        <f>IFERROR(INDEX('[7]Table 35'!C$14:C$19,MATCH(CAN!$B99,'[7]Table 35'!$B$14:$B$19,0))*1000,0)</f>
        <v>0.65</v>
      </c>
      <c r="D86" s="5">
        <f>IFERROR(INDEX('[7]Table 35'!D$14:D$19,MATCH(CAN!$B99,'[7]Table 35'!$B$14:$B$19,0))*1000,0)</f>
        <v>1.2290000000000001</v>
      </c>
      <c r="E86" s="5">
        <f>IFERROR(INDEX('[7]Table 35'!E$14:E$19,MATCH(CAN!$B99,'[7]Table 35'!$B$14:$B$19,0))*1000,0)</f>
        <v>1.1890000000000001</v>
      </c>
      <c r="F86" s="5">
        <f>IFERROR(INDEX('[7]Table 35'!F$14:F$19,MATCH(CAN!$B99,'[7]Table 35'!$B$14:$B$19,0))*1000,0)</f>
        <v>1.228</v>
      </c>
      <c r="G86" s="5">
        <f>IFERROR(INDEX('[7]Table 35'!G$14:G$19,MATCH(CAN!$B99,'[7]Table 35'!$B$14:$B$19,0))*1000,0)</f>
        <v>1.2769999999999999</v>
      </c>
      <c r="H86" s="5">
        <f>IFERROR(INDEX('[7]Table 35'!H$14:H$19,MATCH(CAN!$B99,'[7]Table 35'!$B$14:$B$19,0))*1000,0)</f>
        <v>1.399</v>
      </c>
      <c r="I86" s="5">
        <f>IFERROR(INDEX('[7]Table 35'!I$14:I$19,MATCH(CAN!$B99,'[7]Table 35'!$B$14:$B$19,0))*1000,0)</f>
        <v>1.599</v>
      </c>
      <c r="J86" s="5">
        <f>IFERROR(INDEX('[7]Table 35'!J$14:J$19,MATCH(CAN!$B99,'[7]Table 35'!$B$14:$B$19,0))*1000,0)</f>
        <v>1.4510000000000001</v>
      </c>
      <c r="K86" s="5">
        <f>IFERROR(INDEX('[7]Table 35'!K$14:K$19,MATCH(CAN!$B99,'[7]Table 35'!$B$14:$B$19,0))*1000,0)</f>
        <v>1.4339999999999999</v>
      </c>
      <c r="L86" s="5">
        <f>IFERROR(INDEX('[7]Table 35'!L$14:L$19,MATCH(CAN!$B99,'[7]Table 35'!$B$14:$B$19,0))*1000,0)</f>
        <v>1.2010000000000001</v>
      </c>
      <c r="M86" s="5">
        <f>IFERROR(INDEX('[7]Table 35'!M$14:M$19,MATCH(CAN!$B99,'[7]Table 35'!$B$14:$B$19,0))*1000,0)</f>
        <v>1.306</v>
      </c>
      <c r="N86" s="5">
        <f>IFERROR(INDEX('[7]Table 35'!N$14:N$19,MATCH(CAN!$B99,'[7]Table 35'!$B$14:$B$19,0))*1000,0)</f>
        <v>0.61399999999999999</v>
      </c>
      <c r="O86" s="5">
        <f>IFERROR(INDEX('[7]Table 35'!O$14:O$19,MATCH(CAN!$B99,'[7]Table 35'!$B$14:$B$19,0))*1000,0)</f>
        <v>2.5339999999999998</v>
      </c>
      <c r="P86" s="5">
        <f>IFERROR(INDEX('[7]Table 35'!P$14:P$19,MATCH(CAN!$B99,'[7]Table 35'!$B$14:$B$19,0))*1000,0)</f>
        <v>3.927</v>
      </c>
      <c r="Q86" s="5">
        <f>IFERROR(INDEX('[7]Table 35'!Q$14:Q$19,MATCH(CAN!$B99,'[7]Table 35'!$B$14:$B$19,0))*1000,0)</f>
        <v>21.869</v>
      </c>
      <c r="R86" s="5">
        <f>IFERROR(INDEX('[7]Table 35'!R$14:R$19,MATCH(CAN!$B99,'[7]Table 35'!$B$14:$B$19,0))*1000,0)</f>
        <v>13.044</v>
      </c>
      <c r="S86" s="5">
        <f>IFERROR(INDEX('[7]Table 35'!S$14:S$19,MATCH(CAN!$B99,'[7]Table 35'!$B$14:$B$19,0))*1000,0)</f>
        <v>8.0789999999999988</v>
      </c>
      <c r="T86" s="5">
        <f>IFERROR(INDEX('[7]Table 35'!T$14:T$19,MATCH(CAN!$B99,'[7]Table 35'!$B$14:$B$19,0))*1000,0)</f>
        <v>5.6899999999999995</v>
      </c>
      <c r="U86" s="5">
        <f>IFERROR(INDEX('[7]Table 35'!U$14:U$19,MATCH(CAN!$B99,'[7]Table 35'!$B$14:$B$19,0))*1000,0)</f>
        <v>3.67</v>
      </c>
      <c r="V86" s="5">
        <f>IFERROR(INDEX('[7]Table 35'!V$14:V$19,MATCH(CAN!$B99,'[7]Table 35'!$B$14:$B$19,0))*1000,0)</f>
        <v>2.9050000000000002</v>
      </c>
      <c r="W86" s="5">
        <f>IFERROR(INDEX('[7]Table 35'!W$14:W$19,MATCH(CAN!$B99,'[7]Table 35'!$B$14:$B$19,0))*1000,0)</f>
        <v>1.8460000000000001</v>
      </c>
      <c r="Z86" s="23" t="s">
        <v>32</v>
      </c>
    </row>
    <row r="87" spans="2:26" outlineLevel="1" x14ac:dyDescent="0.25">
      <c r="B87" s="4" t="s">
        <v>22</v>
      </c>
      <c r="C87" s="5">
        <f>IFERROR(INDEX('[7]Table 35'!C$14:C$19,MATCH(CAN!$B100,'[7]Table 35'!$B$14:$B$19,0))*1000,0)</f>
        <v>0</v>
      </c>
      <c r="D87" s="5">
        <f>IFERROR(INDEX('[7]Table 35'!D$14:D$19,MATCH(CAN!$B100,'[7]Table 35'!$B$14:$B$19,0))*1000,0)</f>
        <v>0</v>
      </c>
      <c r="E87" s="5">
        <f>IFERROR(INDEX('[7]Table 35'!E$14:E$19,MATCH(CAN!$B100,'[7]Table 35'!$B$14:$B$19,0))*1000,0)</f>
        <v>0</v>
      </c>
      <c r="F87" s="5">
        <f>IFERROR(INDEX('[7]Table 35'!F$14:F$19,MATCH(CAN!$B100,'[7]Table 35'!$B$14:$B$19,0))*1000,0)</f>
        <v>0</v>
      </c>
      <c r="G87" s="5">
        <f>IFERROR(INDEX('[7]Table 35'!G$14:G$19,MATCH(CAN!$B100,'[7]Table 35'!$B$14:$B$19,0))*1000,0)</f>
        <v>0</v>
      </c>
      <c r="H87" s="5">
        <f>IFERROR(INDEX('[7]Table 35'!H$14:H$19,MATCH(CAN!$B100,'[7]Table 35'!$B$14:$B$19,0))*1000,0)</f>
        <v>0</v>
      </c>
      <c r="I87" s="5">
        <f>IFERROR(INDEX('[7]Table 35'!I$14:I$19,MATCH(CAN!$B100,'[7]Table 35'!$B$14:$B$19,0))*1000,0)</f>
        <v>0</v>
      </c>
      <c r="J87" s="5">
        <f>IFERROR(INDEX('[7]Table 35'!J$14:J$19,MATCH(CAN!$B100,'[7]Table 35'!$B$14:$B$19,0))*1000,0)</f>
        <v>0</v>
      </c>
      <c r="K87" s="5">
        <f>IFERROR(INDEX('[7]Table 35'!K$14:K$19,MATCH(CAN!$B100,'[7]Table 35'!$B$14:$B$19,0))*1000,0)</f>
        <v>0</v>
      </c>
      <c r="L87" s="5">
        <f>IFERROR(INDEX('[7]Table 35'!L$14:L$19,MATCH(CAN!$B100,'[7]Table 35'!$B$14:$B$19,0))*1000,0)</f>
        <v>0</v>
      </c>
      <c r="M87" s="5">
        <f>IFERROR(INDEX('[7]Table 35'!M$14:M$19,MATCH(CAN!$B100,'[7]Table 35'!$B$14:$B$19,0))*1000,0)</f>
        <v>0</v>
      </c>
      <c r="N87" s="5">
        <f>IFERROR(INDEX('[7]Table 35'!N$14:N$19,MATCH(CAN!$B100,'[7]Table 35'!$B$14:$B$19,0))*1000,0)</f>
        <v>0</v>
      </c>
      <c r="O87" s="5">
        <f>IFERROR(INDEX('[7]Table 35'!O$14:O$19,MATCH(CAN!$B100,'[7]Table 35'!$B$14:$B$19,0))*1000,0)</f>
        <v>0</v>
      </c>
      <c r="P87" s="5">
        <f>IFERROR(INDEX('[7]Table 35'!P$14:P$19,MATCH(CAN!$B100,'[7]Table 35'!$B$14:$B$19,0))*1000,0)</f>
        <v>0</v>
      </c>
      <c r="Q87" s="5">
        <f>IFERROR(INDEX('[7]Table 35'!Q$14:Q$19,MATCH(CAN!$B100,'[7]Table 35'!$B$14:$B$19,0))*1000,0)</f>
        <v>0</v>
      </c>
      <c r="R87" s="5">
        <f>IFERROR(INDEX('[7]Table 35'!R$14:R$19,MATCH(CAN!$B100,'[7]Table 35'!$B$14:$B$19,0))*1000,0)</f>
        <v>0</v>
      </c>
      <c r="S87" s="5">
        <f>IFERROR(INDEX('[7]Table 35'!S$14:S$19,MATCH(CAN!$B100,'[7]Table 35'!$B$14:$B$19,0))*1000,0)</f>
        <v>0</v>
      </c>
      <c r="T87" s="5">
        <f>IFERROR(INDEX('[7]Table 35'!T$14:T$19,MATCH(CAN!$B100,'[7]Table 35'!$B$14:$B$19,0))*1000,0)</f>
        <v>0</v>
      </c>
      <c r="U87" s="5">
        <f>IFERROR(INDEX('[7]Table 35'!U$14:U$19,MATCH(CAN!$B100,'[7]Table 35'!$B$14:$B$19,0))*1000,0)</f>
        <v>0</v>
      </c>
      <c r="V87" s="5">
        <f>IFERROR(INDEX('[7]Table 35'!V$14:V$19,MATCH(CAN!$B100,'[7]Table 35'!$B$14:$B$19,0))*1000,0)</f>
        <v>0</v>
      </c>
      <c r="W87" s="5">
        <f>IFERROR(INDEX('[7]Table 35'!W$14:W$19,MATCH(CAN!$B100,'[7]Table 35'!$B$14:$B$19,0))*1000,0)</f>
        <v>0</v>
      </c>
      <c r="Z87" s="23" t="s">
        <v>32</v>
      </c>
    </row>
    <row r="88" spans="2:26" outlineLevel="1" x14ac:dyDescent="0.25">
      <c r="B88" s="4" t="s">
        <v>1</v>
      </c>
      <c r="C88" s="5">
        <f>IFERROR(INDEX('[7]Table 35'!C$14:C$19,MATCH(CAN!$B101,'[7]Table 35'!$B$14:$B$19,0))*1000,0)</f>
        <v>242.96699999999998</v>
      </c>
      <c r="D88" s="5">
        <f>IFERROR(INDEX('[7]Table 35'!D$14:D$19,MATCH(CAN!$B101,'[7]Table 35'!$B$14:$B$19,0))*1000,0)</f>
        <v>396.495</v>
      </c>
      <c r="E88" s="5">
        <f>IFERROR(INDEX('[7]Table 35'!E$14:E$19,MATCH(CAN!$B101,'[7]Table 35'!$B$14:$B$19,0))*1000,0)</f>
        <v>185.922</v>
      </c>
      <c r="F88" s="5">
        <f>IFERROR(INDEX('[7]Table 35'!F$14:F$19,MATCH(CAN!$B101,'[7]Table 35'!$B$14:$B$19,0))*1000,0)</f>
        <v>135.44200000000001</v>
      </c>
      <c r="G88" s="5">
        <f>IFERROR(INDEX('[7]Table 35'!G$14:G$19,MATCH(CAN!$B101,'[7]Table 35'!$B$14:$B$19,0))*1000,0)</f>
        <v>189.25700000000001</v>
      </c>
      <c r="H88" s="5">
        <f>IFERROR(INDEX('[7]Table 35'!H$14:H$19,MATCH(CAN!$B101,'[7]Table 35'!$B$14:$B$19,0))*1000,0)</f>
        <v>139.184</v>
      </c>
      <c r="I88" s="5">
        <f>IFERROR(INDEX('[7]Table 35'!I$14:I$19,MATCH(CAN!$B101,'[7]Table 35'!$B$14:$B$19,0))*1000,0)</f>
        <v>297.04199999999997</v>
      </c>
      <c r="J88" s="5">
        <f>IFERROR(INDEX('[7]Table 35'!J$14:J$19,MATCH(CAN!$B101,'[7]Table 35'!$B$14:$B$19,0))*1000,0)</f>
        <v>355.26799999999997</v>
      </c>
      <c r="K88" s="5">
        <f>IFERROR(INDEX('[7]Table 35'!K$14:K$19,MATCH(CAN!$B101,'[7]Table 35'!$B$14:$B$19,0))*1000,0)</f>
        <v>286.14400000000001</v>
      </c>
      <c r="L88" s="5">
        <f>IFERROR(INDEX('[7]Table 35'!L$14:L$19,MATCH(CAN!$B101,'[7]Table 35'!$B$14:$B$19,0))*1000,0)</f>
        <v>216.80199999999999</v>
      </c>
      <c r="M88" s="5">
        <f>IFERROR(INDEX('[7]Table 35'!M$14:M$19,MATCH(CAN!$B101,'[7]Table 35'!$B$14:$B$19,0))*1000,0)</f>
        <v>271.77299999999997</v>
      </c>
      <c r="N88" s="5">
        <f>IFERROR(INDEX('[7]Table 35'!N$14:N$19,MATCH(CAN!$B101,'[7]Table 35'!$B$14:$B$19,0))*1000,0)</f>
        <v>282.87900000000002</v>
      </c>
      <c r="O88" s="5">
        <f>IFERROR(INDEX('[7]Table 35'!O$14:O$19,MATCH(CAN!$B101,'[7]Table 35'!$B$14:$B$19,0))*1000,0)</f>
        <v>316.48700000000002</v>
      </c>
      <c r="P88" s="5">
        <f>IFERROR(INDEX('[7]Table 35'!P$14:P$19,MATCH(CAN!$B101,'[7]Table 35'!$B$14:$B$19,0))*1000,0)</f>
        <v>336.572</v>
      </c>
      <c r="Q88" s="5">
        <f>IFERROR(INDEX('[7]Table 35'!Q$14:Q$19,MATCH(CAN!$B101,'[7]Table 35'!$B$14:$B$19,0))*1000,0)</f>
        <v>333.089</v>
      </c>
      <c r="R88" s="5">
        <f>IFERROR(INDEX('[7]Table 35'!R$14:R$19,MATCH(CAN!$B101,'[7]Table 35'!$B$14:$B$19,0))*1000,0)</f>
        <v>339.91199999999998</v>
      </c>
      <c r="S88" s="5">
        <f>IFERROR(INDEX('[7]Table 35'!S$14:S$19,MATCH(CAN!$B101,'[7]Table 35'!$B$14:$B$19,0))*1000,0)</f>
        <v>360.625</v>
      </c>
      <c r="T88" s="5">
        <f>IFERROR(INDEX('[7]Table 35'!T$14:T$19,MATCH(CAN!$B101,'[7]Table 35'!$B$14:$B$19,0))*1000,0)</f>
        <v>330.09300000000002</v>
      </c>
      <c r="U88" s="5">
        <f>IFERROR(INDEX('[7]Table 35'!U$14:U$19,MATCH(CAN!$B101,'[7]Table 35'!$B$14:$B$19,0))*1000,0)</f>
        <v>351.05700000000002</v>
      </c>
      <c r="V88" s="5">
        <f>IFERROR(INDEX('[7]Table 35'!V$14:V$19,MATCH(CAN!$B101,'[7]Table 35'!$B$14:$B$19,0))*1000,0)</f>
        <v>371.56200000000001</v>
      </c>
      <c r="W88" s="5">
        <f>IFERROR(INDEX('[7]Table 35'!W$14:W$19,MATCH(CAN!$B101,'[7]Table 35'!$B$14:$B$19,0))*1000,0)</f>
        <v>281.64800000000002</v>
      </c>
      <c r="Z88" s="23" t="s">
        <v>32</v>
      </c>
    </row>
    <row r="89" spans="2:26" outlineLevel="1" x14ac:dyDescent="0.25">
      <c r="B89" s="16" t="s">
        <v>13</v>
      </c>
      <c r="C89" s="21">
        <f t="shared" ref="C89:W89" si="31">SUM(C79:C88)</f>
        <v>25059.036000000004</v>
      </c>
      <c r="D89" s="21">
        <f t="shared" si="31"/>
        <v>25773.302</v>
      </c>
      <c r="E89" s="21">
        <f t="shared" si="31"/>
        <v>26527.605</v>
      </c>
      <c r="F89" s="21">
        <f t="shared" si="31"/>
        <v>28024.870999999999</v>
      </c>
      <c r="G89" s="21">
        <f t="shared" si="31"/>
        <v>28350.647000000001</v>
      </c>
      <c r="H89" s="21">
        <f t="shared" si="31"/>
        <v>28785.251</v>
      </c>
      <c r="I89" s="21">
        <f t="shared" si="31"/>
        <v>28819.868999999999</v>
      </c>
      <c r="J89" s="21">
        <f t="shared" si="31"/>
        <v>30734.294999999998</v>
      </c>
      <c r="K89" s="21">
        <f t="shared" si="31"/>
        <v>29320.296999999999</v>
      </c>
      <c r="L89" s="21">
        <f t="shared" si="31"/>
        <v>30532.132000000001</v>
      </c>
      <c r="M89" s="21">
        <f t="shared" si="31"/>
        <v>31234.43</v>
      </c>
      <c r="N89" s="21">
        <f t="shared" si="31"/>
        <v>33508.634000000005</v>
      </c>
      <c r="O89" s="21">
        <f t="shared" si="31"/>
        <v>33370.271999999997</v>
      </c>
      <c r="P89" s="21">
        <f t="shared" si="31"/>
        <v>33980.317000000003</v>
      </c>
      <c r="Q89" s="21">
        <f t="shared" si="31"/>
        <v>33101.976999999999</v>
      </c>
      <c r="R89" s="21">
        <f t="shared" si="31"/>
        <v>34963.019</v>
      </c>
      <c r="S89" s="21">
        <f t="shared" si="31"/>
        <v>37247.946999999993</v>
      </c>
      <c r="T89" s="21">
        <f t="shared" si="31"/>
        <v>40286.534</v>
      </c>
      <c r="U89" s="21">
        <f t="shared" si="31"/>
        <v>41629.826999999997</v>
      </c>
      <c r="V89" s="21">
        <f t="shared" si="31"/>
        <v>43532.196999999993</v>
      </c>
      <c r="W89" s="21">
        <f t="shared" si="31"/>
        <v>37715.75</v>
      </c>
    </row>
    <row r="90" spans="2:26" outlineLevel="1" x14ac:dyDescent="0.25">
      <c r="B90" s="29" t="s">
        <v>46</v>
      </c>
      <c r="C90" s="28">
        <f>IFERROR(C89/C71/1000,0)</f>
        <v>8.0663078449449543E-3</v>
      </c>
      <c r="D90" s="28">
        <f t="shared" ref="D90:W90" si="32">IFERROR(D89/D71/1000,0)</f>
        <v>7.9394297585622144E-3</v>
      </c>
      <c r="E90" s="28">
        <f t="shared" si="32"/>
        <v>7.8426755493885229E-3</v>
      </c>
      <c r="F90" s="28">
        <f t="shared" si="32"/>
        <v>7.7820929426595884E-3</v>
      </c>
      <c r="G90" s="28">
        <f t="shared" si="32"/>
        <v>7.7011841450416608E-3</v>
      </c>
      <c r="H90" s="28">
        <f t="shared" si="32"/>
        <v>7.5927463636082521E-3</v>
      </c>
      <c r="I90" s="28">
        <f t="shared" si="32"/>
        <v>7.5266977110074497E-3</v>
      </c>
      <c r="J90" s="28">
        <f t="shared" si="32"/>
        <v>7.4226160080213145E-3</v>
      </c>
      <c r="K90" s="28">
        <f t="shared" si="32"/>
        <v>7.3448785775431825E-3</v>
      </c>
      <c r="L90" s="28">
        <f t="shared" si="32"/>
        <v>7.2629386089724862E-3</v>
      </c>
      <c r="M90" s="28">
        <f t="shared" si="32"/>
        <v>7.1620796513446015E-3</v>
      </c>
      <c r="N90" s="28">
        <f t="shared" si="32"/>
        <v>7.0981268166912118E-3</v>
      </c>
      <c r="O90" s="28">
        <f t="shared" si="32"/>
        <v>7.0357617145774013E-3</v>
      </c>
      <c r="P90" s="28">
        <f t="shared" si="32"/>
        <v>6.9568484662630133E-3</v>
      </c>
      <c r="Q90" s="28">
        <f t="shared" si="32"/>
        <v>6.9050174264901525E-3</v>
      </c>
      <c r="R90" s="28">
        <f t="shared" si="32"/>
        <v>6.8782885005263068E-3</v>
      </c>
      <c r="S90" s="28">
        <f t="shared" si="32"/>
        <v>6.8080215476581515E-3</v>
      </c>
      <c r="T90" s="28">
        <f t="shared" si="32"/>
        <v>6.7410995486539976E-3</v>
      </c>
      <c r="U90" s="28">
        <f t="shared" si="32"/>
        <v>6.6671231160494891E-3</v>
      </c>
      <c r="V90" s="28">
        <f t="shared" si="32"/>
        <v>6.5933734228993826E-3</v>
      </c>
      <c r="W90" s="28">
        <f t="shared" si="32"/>
        <v>6.5050144215492234E-3</v>
      </c>
    </row>
    <row r="91" spans="2:26" outlineLevel="1" x14ac:dyDescent="0.25"/>
    <row r="92" spans="2:26" outlineLevel="1" x14ac:dyDescent="0.25">
      <c r="B92" s="4" t="s">
        <v>23</v>
      </c>
      <c r="C92" s="12">
        <f t="shared" ref="C92:W92" si="33">IFERROR(C79/C89,0)</f>
        <v>0</v>
      </c>
      <c r="D92" s="12">
        <f t="shared" si="33"/>
        <v>0</v>
      </c>
      <c r="E92" s="12">
        <f t="shared" si="33"/>
        <v>0</v>
      </c>
      <c r="F92" s="12">
        <f t="shared" si="33"/>
        <v>0</v>
      </c>
      <c r="G92" s="12">
        <f t="shared" si="33"/>
        <v>0</v>
      </c>
      <c r="H92" s="12">
        <f t="shared" si="33"/>
        <v>0</v>
      </c>
      <c r="I92" s="12">
        <f t="shared" si="33"/>
        <v>0</v>
      </c>
      <c r="J92" s="12">
        <f t="shared" si="33"/>
        <v>0</v>
      </c>
      <c r="K92" s="12">
        <f t="shared" si="33"/>
        <v>0</v>
      </c>
      <c r="L92" s="12">
        <f t="shared" si="33"/>
        <v>0</v>
      </c>
      <c r="M92" s="12">
        <f t="shared" si="33"/>
        <v>0</v>
      </c>
      <c r="N92" s="12">
        <f t="shared" si="33"/>
        <v>0</v>
      </c>
      <c r="O92" s="12">
        <f t="shared" si="33"/>
        <v>0</v>
      </c>
      <c r="P92" s="12">
        <f t="shared" si="33"/>
        <v>0</v>
      </c>
      <c r="Q92" s="12">
        <f t="shared" si="33"/>
        <v>0</v>
      </c>
      <c r="R92" s="12">
        <f t="shared" si="33"/>
        <v>0</v>
      </c>
      <c r="S92" s="12">
        <f t="shared" si="33"/>
        <v>0</v>
      </c>
      <c r="T92" s="12">
        <f t="shared" si="33"/>
        <v>0</v>
      </c>
      <c r="U92" s="12">
        <f t="shared" si="33"/>
        <v>0</v>
      </c>
      <c r="V92" s="12">
        <f t="shared" si="33"/>
        <v>0</v>
      </c>
      <c r="W92" s="12">
        <f t="shared" si="33"/>
        <v>0</v>
      </c>
    </row>
    <row r="93" spans="2:26" outlineLevel="1" x14ac:dyDescent="0.25">
      <c r="B93" s="4" t="s">
        <v>24</v>
      </c>
      <c r="C93" s="12">
        <f t="shared" ref="C93:W93" si="34">IFERROR(C80/C89,0)</f>
        <v>0</v>
      </c>
      <c r="D93" s="12">
        <f t="shared" si="34"/>
        <v>0</v>
      </c>
      <c r="E93" s="12">
        <f t="shared" si="34"/>
        <v>0</v>
      </c>
      <c r="F93" s="12">
        <f t="shared" si="34"/>
        <v>0</v>
      </c>
      <c r="G93" s="12">
        <f t="shared" si="34"/>
        <v>0</v>
      </c>
      <c r="H93" s="12">
        <f t="shared" si="34"/>
        <v>0</v>
      </c>
      <c r="I93" s="12">
        <f t="shared" si="34"/>
        <v>0</v>
      </c>
      <c r="J93" s="12">
        <f t="shared" si="34"/>
        <v>0</v>
      </c>
      <c r="K93" s="12">
        <f t="shared" si="34"/>
        <v>0</v>
      </c>
      <c r="L93" s="12">
        <f t="shared" si="34"/>
        <v>0</v>
      </c>
      <c r="M93" s="12">
        <f t="shared" si="34"/>
        <v>0</v>
      </c>
      <c r="N93" s="12">
        <f t="shared" si="34"/>
        <v>0</v>
      </c>
      <c r="O93" s="12">
        <f t="shared" si="34"/>
        <v>0</v>
      </c>
      <c r="P93" s="12">
        <f t="shared" si="34"/>
        <v>0</v>
      </c>
      <c r="Q93" s="12">
        <f t="shared" si="34"/>
        <v>0</v>
      </c>
      <c r="R93" s="12">
        <f t="shared" si="34"/>
        <v>0</v>
      </c>
      <c r="S93" s="12">
        <f t="shared" si="34"/>
        <v>0</v>
      </c>
      <c r="T93" s="12">
        <f t="shared" si="34"/>
        <v>0</v>
      </c>
      <c r="U93" s="12">
        <f t="shared" si="34"/>
        <v>0</v>
      </c>
      <c r="V93" s="12">
        <f t="shared" si="34"/>
        <v>0</v>
      </c>
      <c r="W93" s="12">
        <f t="shared" si="34"/>
        <v>0</v>
      </c>
    </row>
    <row r="94" spans="2:26" outlineLevel="1" x14ac:dyDescent="0.25">
      <c r="B94" s="4" t="s">
        <v>21</v>
      </c>
      <c r="C94" s="12">
        <f t="shared" ref="C94:W94" si="35">IFERROR(C81/C89,0)</f>
        <v>1.6836960527930919E-2</v>
      </c>
      <c r="D94" s="12">
        <f t="shared" si="35"/>
        <v>1.4165899270493163E-2</v>
      </c>
      <c r="E94" s="12">
        <f t="shared" si="35"/>
        <v>1.2201893084581137E-2</v>
      </c>
      <c r="F94" s="12">
        <f t="shared" si="35"/>
        <v>1.3597671867963282E-2</v>
      </c>
      <c r="G94" s="12">
        <f t="shared" si="35"/>
        <v>1.2078771958890391E-2</v>
      </c>
      <c r="H94" s="12">
        <f t="shared" si="35"/>
        <v>1.2980675416031633E-2</v>
      </c>
      <c r="I94" s="12">
        <f t="shared" si="35"/>
        <v>6.9058953737784175E-3</v>
      </c>
      <c r="J94" s="12">
        <f t="shared" si="35"/>
        <v>6.1654903748402231E-3</v>
      </c>
      <c r="K94" s="12">
        <f t="shared" si="35"/>
        <v>7.4227420001918808E-3</v>
      </c>
      <c r="L94" s="12">
        <f t="shared" si="35"/>
        <v>7.0371764408721921E-3</v>
      </c>
      <c r="M94" s="12">
        <f t="shared" si="35"/>
        <v>7.2284975266076572E-3</v>
      </c>
      <c r="N94" s="12">
        <f t="shared" si="35"/>
        <v>7.0565992036559881E-3</v>
      </c>
      <c r="O94" s="12">
        <f t="shared" si="35"/>
        <v>6.6088463408389368E-3</v>
      </c>
      <c r="P94" s="12">
        <f t="shared" si="35"/>
        <v>7.3808905314214695E-3</v>
      </c>
      <c r="Q94" s="12">
        <f t="shared" si="35"/>
        <v>7.4671068740093686E-3</v>
      </c>
      <c r="R94" s="12">
        <f t="shared" si="35"/>
        <v>9.7343710507379246E-3</v>
      </c>
      <c r="S94" s="12">
        <f t="shared" si="35"/>
        <v>1.1669180049037336E-2</v>
      </c>
      <c r="T94" s="12">
        <f t="shared" si="35"/>
        <v>1.1597398773495879E-2</v>
      </c>
      <c r="U94" s="12">
        <f t="shared" si="35"/>
        <v>1.1733966610046206E-2</v>
      </c>
      <c r="V94" s="12">
        <f t="shared" si="35"/>
        <v>1.1350793988183047E-2</v>
      </c>
      <c r="W94" s="12">
        <f t="shared" si="35"/>
        <v>1.3462810629511544E-2</v>
      </c>
    </row>
    <row r="95" spans="2:26" outlineLevel="1" x14ac:dyDescent="0.25">
      <c r="B95" s="4" t="s">
        <v>26</v>
      </c>
      <c r="C95" s="12">
        <f t="shared" ref="C95:W95" si="36">IFERROR(C82/C89,0)</f>
        <v>0</v>
      </c>
      <c r="D95" s="12">
        <f t="shared" si="36"/>
        <v>0</v>
      </c>
      <c r="E95" s="12">
        <f t="shared" si="36"/>
        <v>0</v>
      </c>
      <c r="F95" s="12">
        <f t="shared" si="36"/>
        <v>0</v>
      </c>
      <c r="G95" s="12">
        <f t="shared" si="36"/>
        <v>0</v>
      </c>
      <c r="H95" s="12">
        <f t="shared" si="36"/>
        <v>0</v>
      </c>
      <c r="I95" s="12">
        <f t="shared" si="36"/>
        <v>0</v>
      </c>
      <c r="J95" s="12">
        <f t="shared" si="36"/>
        <v>0</v>
      </c>
      <c r="K95" s="12">
        <f t="shared" si="36"/>
        <v>0</v>
      </c>
      <c r="L95" s="12">
        <f t="shared" si="36"/>
        <v>0</v>
      </c>
      <c r="M95" s="12">
        <f t="shared" si="36"/>
        <v>0</v>
      </c>
      <c r="N95" s="12">
        <f t="shared" si="36"/>
        <v>0</v>
      </c>
      <c r="O95" s="12">
        <f t="shared" si="36"/>
        <v>0</v>
      </c>
      <c r="P95" s="12">
        <f t="shared" si="36"/>
        <v>0</v>
      </c>
      <c r="Q95" s="12">
        <f t="shared" si="36"/>
        <v>0</v>
      </c>
      <c r="R95" s="12">
        <f t="shared" si="36"/>
        <v>0</v>
      </c>
      <c r="S95" s="12">
        <f t="shared" si="36"/>
        <v>0</v>
      </c>
      <c r="T95" s="12">
        <f t="shared" si="36"/>
        <v>0</v>
      </c>
      <c r="U95" s="12">
        <f t="shared" si="36"/>
        <v>0</v>
      </c>
      <c r="V95" s="12">
        <f t="shared" si="36"/>
        <v>0</v>
      </c>
      <c r="W95" s="12">
        <f t="shared" si="36"/>
        <v>0</v>
      </c>
    </row>
    <row r="96" spans="2:26" outlineLevel="1" x14ac:dyDescent="0.25">
      <c r="B96" s="4" t="s">
        <v>25</v>
      </c>
      <c r="C96" s="12">
        <f t="shared" ref="C96:W96" si="37">IFERROR(C83/C89,0)</f>
        <v>0.9734413167370044</v>
      </c>
      <c r="D96" s="12">
        <f t="shared" si="37"/>
        <v>0.97040247307077698</v>
      </c>
      <c r="E96" s="12">
        <f t="shared" si="37"/>
        <v>0.98074466202282495</v>
      </c>
      <c r="F96" s="12">
        <f t="shared" si="37"/>
        <v>0.9815255884674724</v>
      </c>
      <c r="G96" s="12">
        <f t="shared" si="37"/>
        <v>0.98120060540417298</v>
      </c>
      <c r="H96" s="12">
        <f t="shared" si="37"/>
        <v>0.98213546930683349</v>
      </c>
      <c r="I96" s="12">
        <f t="shared" si="37"/>
        <v>0.98273177438800996</v>
      </c>
      <c r="J96" s="12">
        <f t="shared" si="37"/>
        <v>0.98222796390807077</v>
      </c>
      <c r="K96" s="12">
        <f t="shared" si="37"/>
        <v>0.98276910360082637</v>
      </c>
      <c r="L96" s="12">
        <f t="shared" si="37"/>
        <v>0.985822706386832</v>
      </c>
      <c r="M96" s="12">
        <f t="shared" si="37"/>
        <v>0.98402861841884104</v>
      </c>
      <c r="N96" s="12">
        <f t="shared" si="37"/>
        <v>0.94968401278309333</v>
      </c>
      <c r="O96" s="12">
        <f t="shared" si="37"/>
        <v>0.95038865730552036</v>
      </c>
      <c r="P96" s="12">
        <f t="shared" si="37"/>
        <v>0.94944593954200007</v>
      </c>
      <c r="Q96" s="12">
        <f t="shared" si="37"/>
        <v>0.94586392830857202</v>
      </c>
      <c r="R96" s="12">
        <f t="shared" si="37"/>
        <v>0.98017050529875582</v>
      </c>
      <c r="S96" s="12">
        <f t="shared" si="37"/>
        <v>0.97843218043668301</v>
      </c>
      <c r="T96" s="12">
        <f t="shared" si="37"/>
        <v>0.98006773181331508</v>
      </c>
      <c r="U96" s="12">
        <f t="shared" si="37"/>
        <v>0.97974505154681524</v>
      </c>
      <c r="V96" s="12">
        <f t="shared" si="37"/>
        <v>0.98004713614614958</v>
      </c>
      <c r="W96" s="12">
        <f t="shared" si="37"/>
        <v>0.97902059484432891</v>
      </c>
    </row>
    <row r="97" spans="1:28" outlineLevel="1" x14ac:dyDescent="0.25">
      <c r="B97" s="4" t="s">
        <v>0</v>
      </c>
      <c r="C97" s="12">
        <f t="shared" ref="C97:W97" si="38">IFERROR(C84/C89,0)</f>
        <v>0</v>
      </c>
      <c r="D97" s="12">
        <f t="shared" si="38"/>
        <v>0</v>
      </c>
      <c r="E97" s="12">
        <f t="shared" si="38"/>
        <v>0</v>
      </c>
      <c r="F97" s="12">
        <f t="shared" si="38"/>
        <v>0</v>
      </c>
      <c r="G97" s="12">
        <f t="shared" si="38"/>
        <v>0</v>
      </c>
      <c r="H97" s="12">
        <f t="shared" si="38"/>
        <v>0</v>
      </c>
      <c r="I97" s="12">
        <f t="shared" si="38"/>
        <v>0</v>
      </c>
      <c r="J97" s="12">
        <f t="shared" si="38"/>
        <v>0</v>
      </c>
      <c r="K97" s="12">
        <f t="shared" si="38"/>
        <v>0</v>
      </c>
      <c r="L97" s="12">
        <f t="shared" si="38"/>
        <v>0</v>
      </c>
      <c r="M97" s="12">
        <f t="shared" si="38"/>
        <v>0</v>
      </c>
      <c r="N97" s="12">
        <f t="shared" si="38"/>
        <v>3.4799090885053674E-2</v>
      </c>
      <c r="O97" s="12">
        <f t="shared" si="38"/>
        <v>3.344246040307973E-2</v>
      </c>
      <c r="P97" s="12">
        <f t="shared" si="38"/>
        <v>3.3152692483710493E-2</v>
      </c>
      <c r="Q97" s="12">
        <f t="shared" si="38"/>
        <v>3.594579864519875E-2</v>
      </c>
      <c r="R97" s="12">
        <f t="shared" si="38"/>
        <v>0</v>
      </c>
      <c r="S97" s="12">
        <f t="shared" si="38"/>
        <v>0</v>
      </c>
      <c r="T97" s="12">
        <f t="shared" si="38"/>
        <v>0</v>
      </c>
      <c r="U97" s="12">
        <f t="shared" si="38"/>
        <v>0</v>
      </c>
      <c r="V97" s="12">
        <f t="shared" si="38"/>
        <v>0</v>
      </c>
      <c r="W97" s="12">
        <f t="shared" si="38"/>
        <v>0</v>
      </c>
    </row>
    <row r="98" spans="1:28" outlineLevel="1" x14ac:dyDescent="0.25">
      <c r="B98" s="4" t="s">
        <v>27</v>
      </c>
      <c r="C98" s="12">
        <f t="shared" ref="C98:W98" si="39">IFERROR(C85/C89,0)</f>
        <v>0</v>
      </c>
      <c r="D98" s="12">
        <f t="shared" si="39"/>
        <v>0</v>
      </c>
      <c r="E98" s="12">
        <f t="shared" si="39"/>
        <v>0</v>
      </c>
      <c r="F98" s="12">
        <f t="shared" si="39"/>
        <v>0</v>
      </c>
      <c r="G98" s="12">
        <f t="shared" si="39"/>
        <v>0</v>
      </c>
      <c r="H98" s="12">
        <f t="shared" si="39"/>
        <v>0</v>
      </c>
      <c r="I98" s="12">
        <f t="shared" si="39"/>
        <v>0</v>
      </c>
      <c r="J98" s="12">
        <f t="shared" si="39"/>
        <v>0</v>
      </c>
      <c r="K98" s="12">
        <f t="shared" si="39"/>
        <v>0</v>
      </c>
      <c r="L98" s="12">
        <f t="shared" si="39"/>
        <v>0</v>
      </c>
      <c r="M98" s="12">
        <f t="shared" si="39"/>
        <v>0</v>
      </c>
      <c r="N98" s="12">
        <f t="shared" si="39"/>
        <v>0</v>
      </c>
      <c r="O98" s="12">
        <f t="shared" si="39"/>
        <v>0</v>
      </c>
      <c r="P98" s="12">
        <f t="shared" si="39"/>
        <v>0</v>
      </c>
      <c r="Q98" s="12">
        <f t="shared" si="39"/>
        <v>0</v>
      </c>
      <c r="R98" s="12">
        <f t="shared" si="39"/>
        <v>0</v>
      </c>
      <c r="S98" s="12">
        <f t="shared" si="39"/>
        <v>0</v>
      </c>
      <c r="T98" s="12">
        <f t="shared" si="39"/>
        <v>0</v>
      </c>
      <c r="U98" s="12">
        <f t="shared" si="39"/>
        <v>0</v>
      </c>
      <c r="V98" s="12">
        <f t="shared" si="39"/>
        <v>0</v>
      </c>
      <c r="W98" s="12">
        <f t="shared" si="39"/>
        <v>0</v>
      </c>
    </row>
    <row r="99" spans="1:28" outlineLevel="1" x14ac:dyDescent="0.25">
      <c r="B99" s="4" t="s">
        <v>28</v>
      </c>
      <c r="C99" s="12">
        <f t="shared" ref="C99:W99" si="40">IFERROR(C86/C89,0)</f>
        <v>2.5938747204800693E-5</v>
      </c>
      <c r="D99" s="12">
        <f t="shared" si="40"/>
        <v>4.7685003652228966E-5</v>
      </c>
      <c r="E99" s="12">
        <f t="shared" si="40"/>
        <v>4.4821234333065501E-5</v>
      </c>
      <c r="F99" s="12">
        <f t="shared" si="40"/>
        <v>4.3818221322053545E-5</v>
      </c>
      <c r="G99" s="12">
        <f t="shared" si="40"/>
        <v>4.5043063743836248E-5</v>
      </c>
      <c r="H99" s="12">
        <f t="shared" si="40"/>
        <v>4.8601278481122153E-5</v>
      </c>
      <c r="I99" s="12">
        <f t="shared" si="40"/>
        <v>5.5482556149023442E-5</v>
      </c>
      <c r="J99" s="12">
        <f t="shared" si="40"/>
        <v>4.7211104077708636E-5</v>
      </c>
      <c r="K99" s="12">
        <f t="shared" si="40"/>
        <v>4.8908099396128216E-5</v>
      </c>
      <c r="L99" s="12">
        <f t="shared" si="40"/>
        <v>3.9335608794040322E-5</v>
      </c>
      <c r="M99" s="12">
        <f t="shared" si="40"/>
        <v>4.181283282582714E-5</v>
      </c>
      <c r="N99" s="12">
        <f t="shared" si="40"/>
        <v>1.83236356337295E-5</v>
      </c>
      <c r="O99" s="12">
        <f t="shared" si="40"/>
        <v>7.5935850927436258E-5</v>
      </c>
      <c r="P99" s="12">
        <f t="shared" si="40"/>
        <v>1.1556690303978035E-4</v>
      </c>
      <c r="Q99" s="12">
        <f t="shared" si="40"/>
        <v>6.6065540435847683E-4</v>
      </c>
      <c r="R99" s="12">
        <f t="shared" si="40"/>
        <v>3.7307991051916886E-4</v>
      </c>
      <c r="S99" s="12">
        <f t="shared" si="40"/>
        <v>2.1689786016931351E-4</v>
      </c>
      <c r="T99" s="12">
        <f t="shared" si="40"/>
        <v>1.4123826090375508E-4</v>
      </c>
      <c r="U99" s="12">
        <f t="shared" si="40"/>
        <v>8.815794502340834E-5</v>
      </c>
      <c r="V99" s="12">
        <f t="shared" si="40"/>
        <v>6.673221661658842E-5</v>
      </c>
      <c r="W99" s="12">
        <f t="shared" si="40"/>
        <v>4.8945069367571908E-5</v>
      </c>
    </row>
    <row r="100" spans="1:28" outlineLevel="1" x14ac:dyDescent="0.25">
      <c r="B100" s="4" t="s">
        <v>22</v>
      </c>
      <c r="C100" s="12">
        <f t="shared" ref="C100:W100" si="41">IFERROR(C87/C89,0)</f>
        <v>0</v>
      </c>
      <c r="D100" s="12">
        <f t="shared" si="41"/>
        <v>0</v>
      </c>
      <c r="E100" s="12">
        <f t="shared" si="41"/>
        <v>0</v>
      </c>
      <c r="F100" s="12">
        <f t="shared" si="41"/>
        <v>0</v>
      </c>
      <c r="G100" s="12">
        <f t="shared" si="41"/>
        <v>0</v>
      </c>
      <c r="H100" s="12">
        <f t="shared" si="41"/>
        <v>0</v>
      </c>
      <c r="I100" s="12">
        <f t="shared" si="41"/>
        <v>0</v>
      </c>
      <c r="J100" s="12">
        <f t="shared" si="41"/>
        <v>0</v>
      </c>
      <c r="K100" s="12">
        <f t="shared" si="41"/>
        <v>0</v>
      </c>
      <c r="L100" s="12">
        <f t="shared" si="41"/>
        <v>0</v>
      </c>
      <c r="M100" s="12">
        <f t="shared" si="41"/>
        <v>0</v>
      </c>
      <c r="N100" s="12">
        <f t="shared" si="41"/>
        <v>0</v>
      </c>
      <c r="O100" s="12">
        <f t="shared" si="41"/>
        <v>0</v>
      </c>
      <c r="P100" s="12">
        <f t="shared" si="41"/>
        <v>0</v>
      </c>
      <c r="Q100" s="12">
        <f t="shared" si="41"/>
        <v>0</v>
      </c>
      <c r="R100" s="12">
        <f t="shared" si="41"/>
        <v>0</v>
      </c>
      <c r="S100" s="12">
        <f t="shared" si="41"/>
        <v>0</v>
      </c>
      <c r="T100" s="12">
        <f t="shared" si="41"/>
        <v>0</v>
      </c>
      <c r="U100" s="12">
        <f t="shared" si="41"/>
        <v>0</v>
      </c>
      <c r="V100" s="12">
        <f t="shared" si="41"/>
        <v>0</v>
      </c>
      <c r="W100" s="12">
        <f t="shared" si="41"/>
        <v>0</v>
      </c>
    </row>
    <row r="101" spans="1:28" outlineLevel="1" x14ac:dyDescent="0.25">
      <c r="B101" s="4" t="s">
        <v>1</v>
      </c>
      <c r="C101" s="12">
        <f t="shared" ref="C101:W101" si="42">IFERROR(C88/C89,0)</f>
        <v>9.6957839878597067E-3</v>
      </c>
      <c r="D101" s="12">
        <f t="shared" si="42"/>
        <v>1.5383942655077724E-2</v>
      </c>
      <c r="E101" s="12">
        <f t="shared" si="42"/>
        <v>7.0086236582608949E-3</v>
      </c>
      <c r="F101" s="12">
        <f t="shared" si="42"/>
        <v>4.8329214432423261E-3</v>
      </c>
      <c r="G101" s="12">
        <f t="shared" si="42"/>
        <v>6.6755795731928093E-3</v>
      </c>
      <c r="H101" s="12">
        <f t="shared" si="42"/>
        <v>4.8352539986536852E-3</v>
      </c>
      <c r="I101" s="12">
        <f t="shared" si="42"/>
        <v>1.0306847682062676E-2</v>
      </c>
      <c r="J101" s="12">
        <f t="shared" si="42"/>
        <v>1.1559334613011295E-2</v>
      </c>
      <c r="K101" s="12">
        <f t="shared" si="42"/>
        <v>9.7592462995855743E-3</v>
      </c>
      <c r="L101" s="12">
        <f t="shared" si="42"/>
        <v>7.1007815635016902E-3</v>
      </c>
      <c r="M101" s="12">
        <f t="shared" si="42"/>
        <v>8.7010712217255107E-3</v>
      </c>
      <c r="N101" s="12">
        <f t="shared" si="42"/>
        <v>8.4419734925631398E-3</v>
      </c>
      <c r="O101" s="12">
        <f t="shared" si="42"/>
        <v>9.4841000996335918E-3</v>
      </c>
      <c r="P101" s="12">
        <f t="shared" si="42"/>
        <v>9.9049105398281E-3</v>
      </c>
      <c r="Q101" s="12">
        <f t="shared" si="42"/>
        <v>1.0062510767861388E-2</v>
      </c>
      <c r="R101" s="12">
        <f t="shared" si="42"/>
        <v>9.722043739987099E-3</v>
      </c>
      <c r="S101" s="12">
        <f t="shared" si="42"/>
        <v>9.6817416541104956E-3</v>
      </c>
      <c r="T101" s="12">
        <f t="shared" si="42"/>
        <v>8.193631152285278E-3</v>
      </c>
      <c r="U101" s="12">
        <f t="shared" si="42"/>
        <v>8.4328238981151681E-3</v>
      </c>
      <c r="V101" s="12">
        <f t="shared" si="42"/>
        <v>8.5353376490508864E-3</v>
      </c>
      <c r="W101" s="12">
        <f t="shared" si="42"/>
        <v>7.4676494567919244E-3</v>
      </c>
    </row>
    <row r="104" spans="1:28" s="37" customFormat="1" x14ac:dyDescent="0.25">
      <c r="A104" s="36" t="s">
        <v>3</v>
      </c>
      <c r="Z104" s="38"/>
    </row>
    <row r="105" spans="1:28" outlineLevel="1" x14ac:dyDescent="0.25">
      <c r="B105" s="22" t="s">
        <v>31</v>
      </c>
      <c r="C105" s="5">
        <f>C108*CAN!C109</f>
        <v>3505.9744233356969</v>
      </c>
      <c r="D105" s="5">
        <f>D108*CAN!D109</f>
        <v>2933.5489886104961</v>
      </c>
      <c r="E105" s="5">
        <f>E108*CAN!E109</f>
        <v>3204.791695974488</v>
      </c>
      <c r="F105" s="5">
        <f>F108*CAN!F109</f>
        <v>3678.6425051593324</v>
      </c>
      <c r="G105" s="5">
        <f>G108*CAN!G109</f>
        <v>4618.0709195091495</v>
      </c>
      <c r="H105" s="5">
        <f>H108*CAN!H109</f>
        <v>3763.868983501402</v>
      </c>
      <c r="I105" s="5">
        <f>I108*CAN!I109</f>
        <v>4136.600999204541</v>
      </c>
      <c r="J105" s="5">
        <f>J108*CAN!J109</f>
        <v>4985.1099677012417</v>
      </c>
      <c r="K105" s="5">
        <f>K108*CAN!K109</f>
        <v>5545.2234076785799</v>
      </c>
      <c r="L105" s="5">
        <f>L108*CAN!L109</f>
        <v>4860.0965377101666</v>
      </c>
      <c r="M105" s="5">
        <f>M108*CAN!M109</f>
        <v>5824.3733201800769</v>
      </c>
      <c r="N105" s="5">
        <f>N108*CAN!N109</f>
        <v>6085.4233423831156</v>
      </c>
      <c r="O105" s="5">
        <f>O108*CAN!O109</f>
        <v>5837.6508029329698</v>
      </c>
      <c r="P105" s="5">
        <f>P108*CAN!P109</f>
        <v>5783.2156445225573</v>
      </c>
      <c r="Q105" s="5">
        <f>Q108*CAN!Q109</f>
        <v>5322.847923562601</v>
      </c>
      <c r="R105" s="5">
        <f>R108*CAN!R109</f>
        <v>5541.7543200486107</v>
      </c>
      <c r="S105" s="5">
        <f>S108*CAN!S109</f>
        <v>5629.2190649042204</v>
      </c>
      <c r="T105" s="5">
        <f>T108*CAN!T109</f>
        <v>6131.1131877309144</v>
      </c>
      <c r="U105" s="5">
        <f>U108*CAN!U109</f>
        <v>6249.2447551555879</v>
      </c>
      <c r="V105" s="5">
        <f>V108*CAN!V109</f>
        <v>6325.3206830236068</v>
      </c>
      <c r="W105" s="5">
        <f>W108*CAN!W109</f>
        <v>5400.7747192645338</v>
      </c>
      <c r="Z105" s="23"/>
    </row>
    <row r="106" spans="1:28" outlineLevel="1" x14ac:dyDescent="0.25">
      <c r="B106" s="8" t="s">
        <v>30</v>
      </c>
      <c r="C106" s="5">
        <f>INDEX('[7]Table 37'!C$26:C$28,MATCH($AB106,'[7]Table 37'!$B$26:$B$28,0))</f>
        <v>118.429</v>
      </c>
      <c r="D106" s="5">
        <f>INDEX('[7]Table 37'!D$26:D$28,MATCH($AB106,'[7]Table 37'!$B$26:$B$28,0))</f>
        <v>123.066</v>
      </c>
      <c r="E106" s="5">
        <f>INDEX('[7]Table 37'!E$26:E$28,MATCH($AB106,'[7]Table 37'!$B$26:$B$28,0))</f>
        <v>124.876</v>
      </c>
      <c r="F106" s="5">
        <f>INDEX('[7]Table 37'!F$26:F$28,MATCH($AB106,'[7]Table 37'!$B$26:$B$28,0))</f>
        <v>129.56200000000001</v>
      </c>
      <c r="G106" s="5">
        <f>INDEX('[7]Table 37'!G$26:G$28,MATCH($AB106,'[7]Table 37'!$B$26:$B$28,0))</f>
        <v>136.01599999999999</v>
      </c>
      <c r="H106" s="5">
        <f>INDEX('[7]Table 37'!H$26:H$28,MATCH($AB106,'[7]Table 37'!$B$26:$B$28,0))</f>
        <v>138.14400000000001</v>
      </c>
      <c r="I106" s="5">
        <f>INDEX('[7]Table 37'!I$26:I$28,MATCH($AB106,'[7]Table 37'!$B$26:$B$28,0))</f>
        <v>138.68700000000001</v>
      </c>
      <c r="J106" s="5">
        <f>INDEX('[7]Table 37'!J$26:J$28,MATCH($AB106,'[7]Table 37'!$B$26:$B$28,0))</f>
        <v>151.85900000000001</v>
      </c>
      <c r="K106" s="5">
        <f>INDEX('[7]Table 37'!K$26:K$28,MATCH($AB106,'[7]Table 37'!$B$26:$B$28,0))</f>
        <v>161.01900000000001</v>
      </c>
      <c r="L106" s="5">
        <f>INDEX('[7]Table 37'!L$26:L$28,MATCH($AB106,'[7]Table 37'!$B$26:$B$28,0))</f>
        <v>171.36199999999999</v>
      </c>
      <c r="M106" s="5">
        <f>INDEX('[7]Table 37'!M$26:M$28,MATCH($AB106,'[7]Table 37'!$B$26:$B$28,0))</f>
        <v>184.28</v>
      </c>
      <c r="N106" s="5">
        <f>INDEX('[7]Table 37'!N$26:N$28,MATCH($AB106,'[7]Table 37'!$B$26:$B$28,0))</f>
        <v>189.20500000000001</v>
      </c>
      <c r="O106" s="5">
        <f>INDEX('[7]Table 37'!O$26:O$28,MATCH($AB106,'[7]Table 37'!$B$26:$B$28,0))</f>
        <v>191.49299999999999</v>
      </c>
      <c r="P106" s="5">
        <f>INDEX('[7]Table 37'!P$26:P$28,MATCH($AB106,'[7]Table 37'!$B$26:$B$28,0))</f>
        <v>188.249</v>
      </c>
      <c r="Q106" s="5">
        <f>INDEX('[7]Table 37'!Q$26:Q$28,MATCH($AB106,'[7]Table 37'!$B$26:$B$28,0))</f>
        <v>199.11</v>
      </c>
      <c r="R106" s="5">
        <f>INDEX('[7]Table 37'!R$26:R$28,MATCH($AB106,'[7]Table 37'!$B$26:$B$28,0))</f>
        <v>205.53100000000001</v>
      </c>
      <c r="S106" s="5">
        <f>INDEX('[7]Table 37'!S$26:S$28,MATCH($AB106,'[7]Table 37'!$B$26:$B$28,0))</f>
        <v>210.297</v>
      </c>
      <c r="T106" s="5">
        <f>INDEX('[7]Table 37'!T$26:T$28,MATCH($AB106,'[7]Table 37'!$B$26:$B$28,0))</f>
        <v>220.13300000000001</v>
      </c>
      <c r="U106" s="5">
        <f>INDEX('[7]Table 37'!U$26:U$28,MATCH($AB106,'[7]Table 37'!$B$26:$B$28,0))</f>
        <v>224.41399999999999</v>
      </c>
      <c r="V106" s="5">
        <f>INDEX('[7]Table 37'!V$26:V$28,MATCH($AB106,'[7]Table 37'!$B$26:$B$28,0))</f>
        <v>228.62700000000001</v>
      </c>
      <c r="W106" s="5">
        <f>INDEX('[7]Table 37'!W$26:W$28,MATCH($AB106,'[7]Table 37'!$B$26:$B$28,0))</f>
        <v>224.68199999999999</v>
      </c>
      <c r="Z106" s="23" t="s">
        <v>32</v>
      </c>
      <c r="AB106" t="s">
        <v>3</v>
      </c>
    </row>
    <row r="107" spans="1:28" outlineLevel="1" x14ac:dyDescent="0.25">
      <c r="B107" s="8" t="s">
        <v>43</v>
      </c>
      <c r="C107" s="5">
        <f>INDEX('[7]Table 37'!C$38:C$40,MATCH($AB107,'[7]Table 37'!$B$38:$B$40,0))</f>
        <v>24670.017917000001</v>
      </c>
      <c r="D107" s="5">
        <f>INDEX('[7]Table 37'!D$38:D$40,MATCH($AB107,'[7]Table 37'!$B$38:$B$40,0))</f>
        <v>19700.167133999999</v>
      </c>
      <c r="E107" s="5">
        <f>INDEX('[7]Table 37'!E$38:E$40,MATCH($AB107,'[7]Table 37'!$B$38:$B$40,0))</f>
        <v>21035.895971999998</v>
      </c>
      <c r="F107" s="5">
        <f>INDEX('[7]Table 37'!F$38:F$40,MATCH($AB107,'[7]Table 37'!$B$38:$B$40,0))</f>
        <v>23083.668472000001</v>
      </c>
      <c r="G107" s="5">
        <f>INDEX('[7]Table 37'!G$38:G$40,MATCH($AB107,'[7]Table 37'!$B$38:$B$40,0))</f>
        <v>27380.975221000001</v>
      </c>
      <c r="H107" s="5">
        <f>INDEX('[7]Table 37'!H$38:H$40,MATCH($AB107,'[7]Table 37'!$B$38:$B$40,0))</f>
        <v>21796.785830000001</v>
      </c>
      <c r="I107" s="5">
        <f>INDEX('[7]Table 37'!I$38:I$40,MATCH($AB107,'[7]Table 37'!$B$38:$B$40,0))</f>
        <v>23766.445817</v>
      </c>
      <c r="J107" s="5">
        <f>INDEX('[7]Table 37'!J$38:J$40,MATCH($AB107,'[7]Table 37'!$B$38:$B$40,0))</f>
        <v>26053.350461000002</v>
      </c>
      <c r="K107" s="5">
        <f>INDEX('[7]Table 37'!K$38:K$40,MATCH($AB107,'[7]Table 37'!$B$38:$B$40,0))</f>
        <v>27331.993300999999</v>
      </c>
      <c r="L107" s="5">
        <f>INDEX('[7]Table 37'!L$38:L$40,MATCH($AB107,'[7]Table 37'!$B$38:$B$40,0))</f>
        <v>22509.186226999998</v>
      </c>
      <c r="M107" s="5">
        <f>INDEX('[7]Table 37'!M$38:M$40,MATCH($AB107,'[7]Table 37'!$B$38:$B$40,0))</f>
        <v>25084.21155</v>
      </c>
      <c r="N107" s="5">
        <f>INDEX('[7]Table 37'!N$38:N$40,MATCH($AB107,'[7]Table 37'!$B$38:$B$40,0))</f>
        <v>25526.286627000001</v>
      </c>
      <c r="O107" s="5">
        <f>INDEX('[7]Table 37'!O$38:O$40,MATCH($AB107,'[7]Table 37'!$B$38:$B$40,0))</f>
        <v>24194.389291</v>
      </c>
      <c r="P107" s="5">
        <f>INDEX('[7]Table 37'!P$38:P$40,MATCH($AB107,'[7]Table 37'!$B$38:$B$40,0))</f>
        <v>24381.822362999999</v>
      </c>
      <c r="Q107" s="5">
        <f>INDEX('[7]Table 37'!Q$38:Q$40,MATCH($AB107,'[7]Table 37'!$B$38:$B$40,0))</f>
        <v>21216.827282999999</v>
      </c>
      <c r="R107" s="5">
        <f>INDEX('[7]Table 37'!R$38:R$40,MATCH($AB107,'[7]Table 37'!$B$38:$B$40,0))</f>
        <v>21399.291146</v>
      </c>
      <c r="S107" s="5">
        <f>INDEX('[7]Table 37'!S$38:S$40,MATCH($AB107,'[7]Table 37'!$B$38:$B$40,0))</f>
        <v>21244.402791</v>
      </c>
      <c r="T107" s="5">
        <f>INDEX('[7]Table 37'!T$38:T$40,MATCH($AB107,'[7]Table 37'!$B$38:$B$40,0))</f>
        <v>22104.649644000001</v>
      </c>
      <c r="U107" s="5">
        <f>INDEX('[7]Table 37'!U$38:U$40,MATCH($AB107,'[7]Table 37'!$B$38:$B$40,0))</f>
        <v>22100.751520000002</v>
      </c>
      <c r="V107" s="5">
        <f>INDEX('[7]Table 37'!V$38:V$40,MATCH($AB107,'[7]Table 37'!$B$38:$B$40,0))</f>
        <v>21957.580590000001</v>
      </c>
      <c r="W107" s="5">
        <f>INDEX('[7]Table 37'!W$38:W$40,MATCH($AB107,'[7]Table 37'!$B$38:$B$40,0))</f>
        <v>19077.314331000001</v>
      </c>
      <c r="Z107" s="23" t="s">
        <v>32</v>
      </c>
      <c r="AB107" t="s">
        <v>3</v>
      </c>
    </row>
    <row r="108" spans="1:28" outlineLevel="1" x14ac:dyDescent="0.25">
      <c r="B108" s="8" t="s">
        <v>44</v>
      </c>
      <c r="C108" s="5">
        <f t="shared" ref="C108:W108" si="43">C106*C107/1000</f>
        <v>2921.6455518923931</v>
      </c>
      <c r="D108" s="5">
        <f t="shared" si="43"/>
        <v>2424.420768512844</v>
      </c>
      <c r="E108" s="5">
        <f t="shared" si="43"/>
        <v>2626.8785453994719</v>
      </c>
      <c r="F108" s="5">
        <f t="shared" si="43"/>
        <v>2990.7662545692647</v>
      </c>
      <c r="G108" s="5">
        <f t="shared" si="43"/>
        <v>3724.2507256595359</v>
      </c>
      <c r="H108" s="5">
        <f t="shared" si="43"/>
        <v>3011.0951816995203</v>
      </c>
      <c r="I108" s="5">
        <f t="shared" si="43"/>
        <v>3296.0970710222791</v>
      </c>
      <c r="J108" s="5">
        <f t="shared" si="43"/>
        <v>3956.4357476569994</v>
      </c>
      <c r="K108" s="5">
        <f t="shared" si="43"/>
        <v>4400.9702293337195</v>
      </c>
      <c r="L108" s="5">
        <f t="shared" si="43"/>
        <v>3857.2191702311738</v>
      </c>
      <c r="M108" s="5">
        <f t="shared" si="43"/>
        <v>4622.5185044339996</v>
      </c>
      <c r="N108" s="5">
        <f t="shared" si="43"/>
        <v>4829.7010612615359</v>
      </c>
      <c r="O108" s="5">
        <f t="shared" si="43"/>
        <v>4633.0561885014622</v>
      </c>
      <c r="P108" s="5">
        <f t="shared" si="43"/>
        <v>4589.8536780123868</v>
      </c>
      <c r="Q108" s="5">
        <f t="shared" si="43"/>
        <v>4224.48248031813</v>
      </c>
      <c r="R108" s="5">
        <f t="shared" si="43"/>
        <v>4398.2177085285257</v>
      </c>
      <c r="S108" s="5">
        <f t="shared" si="43"/>
        <v>4467.6341737389266</v>
      </c>
      <c r="T108" s="5">
        <f t="shared" si="43"/>
        <v>4865.9628400826532</v>
      </c>
      <c r="U108" s="5">
        <f t="shared" si="43"/>
        <v>4959.7180516092803</v>
      </c>
      <c r="V108" s="5">
        <f t="shared" si="43"/>
        <v>5020.095777549931</v>
      </c>
      <c r="W108" s="5">
        <f t="shared" si="43"/>
        <v>4286.3291385177417</v>
      </c>
    </row>
    <row r="109" spans="1:28" outlineLevel="1" x14ac:dyDescent="0.25">
      <c r="B109" s="8" t="s">
        <v>45</v>
      </c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8" outlineLevel="1" x14ac:dyDescent="0.25">
      <c r="B110" s="8" t="s">
        <v>47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8" outlineLevel="1" x14ac:dyDescent="0.25"/>
    <row r="112" spans="1:28" outlineLevel="1" x14ac:dyDescent="0.25">
      <c r="B112" s="9" t="s">
        <v>19</v>
      </c>
      <c r="C112" s="14"/>
    </row>
    <row r="113" spans="2:26" outlineLevel="1" x14ac:dyDescent="0.25">
      <c r="B113" s="4" t="s">
        <v>23</v>
      </c>
      <c r="C113" s="5">
        <f>IFERROR(INDEX('[7]Table 36'!C$14:C$17,MATCH(CAN!$B126,'[7]Table 36'!$B$14:$B$17,0))*1000,0)</f>
        <v>0</v>
      </c>
      <c r="D113" s="5">
        <f>IFERROR(INDEX('[7]Table 36'!D$14:D$17,MATCH(CAN!$B126,'[7]Table 36'!$B$14:$B$17,0))*1000,0)</f>
        <v>0</v>
      </c>
      <c r="E113" s="5">
        <f>IFERROR(INDEX('[7]Table 36'!E$14:E$17,MATCH(CAN!$B126,'[7]Table 36'!$B$14:$B$17,0))*1000,0)</f>
        <v>0</v>
      </c>
      <c r="F113" s="5">
        <f>IFERROR(INDEX('[7]Table 36'!F$14:F$17,MATCH(CAN!$B126,'[7]Table 36'!$B$14:$B$17,0))*1000,0)</f>
        <v>0</v>
      </c>
      <c r="G113" s="5">
        <f>IFERROR(INDEX('[7]Table 36'!G$14:G$17,MATCH(CAN!$B126,'[7]Table 36'!$B$14:$B$17,0))*1000,0)</f>
        <v>0</v>
      </c>
      <c r="H113" s="5">
        <f>IFERROR(INDEX('[7]Table 36'!H$14:H$17,MATCH(CAN!$B126,'[7]Table 36'!$B$14:$B$17,0))*1000,0)</f>
        <v>0</v>
      </c>
      <c r="I113" s="5">
        <f>IFERROR(INDEX('[7]Table 36'!I$14:I$17,MATCH(CAN!$B126,'[7]Table 36'!$B$14:$B$17,0))*1000,0)</f>
        <v>0</v>
      </c>
      <c r="J113" s="5">
        <f>IFERROR(INDEX('[7]Table 36'!J$14:J$17,MATCH(CAN!$B126,'[7]Table 36'!$B$14:$B$17,0))*1000,0)</f>
        <v>0</v>
      </c>
      <c r="K113" s="5">
        <f>IFERROR(INDEX('[7]Table 36'!K$14:K$17,MATCH(CAN!$B126,'[7]Table 36'!$B$14:$B$17,0))*1000,0)</f>
        <v>0</v>
      </c>
      <c r="L113" s="5">
        <f>IFERROR(INDEX('[7]Table 36'!L$14:L$17,MATCH(CAN!$B126,'[7]Table 36'!$B$14:$B$17,0))*1000,0)</f>
        <v>0</v>
      </c>
      <c r="M113" s="5">
        <f>IFERROR(INDEX('[7]Table 36'!M$14:M$17,MATCH(CAN!$B126,'[7]Table 36'!$B$14:$B$17,0))*1000,0)</f>
        <v>0</v>
      </c>
      <c r="N113" s="5">
        <f>IFERROR(INDEX('[7]Table 36'!N$14:N$17,MATCH(CAN!$B126,'[7]Table 36'!$B$14:$B$17,0))*1000,0)</f>
        <v>0</v>
      </c>
      <c r="O113" s="5">
        <f>IFERROR(INDEX('[7]Table 36'!O$14:O$17,MATCH(CAN!$B126,'[7]Table 36'!$B$14:$B$17,0))*1000,0)</f>
        <v>0</v>
      </c>
      <c r="P113" s="5">
        <f>IFERROR(INDEX('[7]Table 36'!P$14:P$17,MATCH(CAN!$B126,'[7]Table 36'!$B$14:$B$17,0))*1000,0)</f>
        <v>0</v>
      </c>
      <c r="Q113" s="5">
        <f>IFERROR(INDEX('[7]Table 36'!Q$14:Q$17,MATCH(CAN!$B126,'[7]Table 36'!$B$14:$B$17,0))*1000,0)</f>
        <v>0</v>
      </c>
      <c r="R113" s="5">
        <f>IFERROR(INDEX('[7]Table 36'!R$14:R$17,MATCH(CAN!$B126,'[7]Table 36'!$B$14:$B$17,0))*1000,0)</f>
        <v>0</v>
      </c>
      <c r="S113" s="5">
        <f>IFERROR(INDEX('[7]Table 36'!S$14:S$17,MATCH(CAN!$B126,'[7]Table 36'!$B$14:$B$17,0))*1000,0)</f>
        <v>0</v>
      </c>
      <c r="T113" s="5">
        <f>IFERROR(INDEX('[7]Table 36'!T$14:T$17,MATCH(CAN!$B126,'[7]Table 36'!$B$14:$B$17,0))*1000,0)</f>
        <v>0</v>
      </c>
      <c r="U113" s="5">
        <f>IFERROR(INDEX('[7]Table 36'!U$14:U$17,MATCH(CAN!$B126,'[7]Table 36'!$B$14:$B$17,0))*1000,0)</f>
        <v>0</v>
      </c>
      <c r="V113" s="5">
        <f>IFERROR(INDEX('[7]Table 36'!V$14:V$17,MATCH(CAN!$B126,'[7]Table 36'!$B$14:$B$17,0))*1000,0)</f>
        <v>0</v>
      </c>
      <c r="W113" s="5">
        <f>IFERROR(INDEX('[7]Table 36'!W$14:W$17,MATCH(CAN!$B126,'[7]Table 36'!$B$14:$B$17,0))*1000,0)</f>
        <v>0</v>
      </c>
      <c r="Z113" s="23" t="s">
        <v>32</v>
      </c>
    </row>
    <row r="114" spans="2:26" outlineLevel="1" x14ac:dyDescent="0.25">
      <c r="B114" s="4" t="s">
        <v>24</v>
      </c>
      <c r="C114" s="5">
        <f>IFERROR(INDEX('[7]Table 36'!C$14:C$17,MATCH(CAN!$B127,'[7]Table 36'!$B$14:$B$17,0))*1000,0)</f>
        <v>0</v>
      </c>
      <c r="D114" s="5">
        <f>IFERROR(INDEX('[7]Table 36'!D$14:D$17,MATCH(CAN!$B127,'[7]Table 36'!$B$14:$B$17,0))*1000,0)</f>
        <v>0</v>
      </c>
      <c r="E114" s="5">
        <f>IFERROR(INDEX('[7]Table 36'!E$14:E$17,MATCH(CAN!$B127,'[7]Table 36'!$B$14:$B$17,0))*1000,0)</f>
        <v>0</v>
      </c>
      <c r="F114" s="5">
        <f>IFERROR(INDEX('[7]Table 36'!F$14:F$17,MATCH(CAN!$B127,'[7]Table 36'!$B$14:$B$17,0))*1000,0)</f>
        <v>0</v>
      </c>
      <c r="G114" s="5">
        <f>IFERROR(INDEX('[7]Table 36'!G$14:G$17,MATCH(CAN!$B127,'[7]Table 36'!$B$14:$B$17,0))*1000,0)</f>
        <v>0</v>
      </c>
      <c r="H114" s="5">
        <f>IFERROR(INDEX('[7]Table 36'!H$14:H$17,MATCH(CAN!$B127,'[7]Table 36'!$B$14:$B$17,0))*1000,0)</f>
        <v>0</v>
      </c>
      <c r="I114" s="5">
        <f>IFERROR(INDEX('[7]Table 36'!I$14:I$17,MATCH(CAN!$B127,'[7]Table 36'!$B$14:$B$17,0))*1000,0)</f>
        <v>0</v>
      </c>
      <c r="J114" s="5">
        <f>IFERROR(INDEX('[7]Table 36'!J$14:J$17,MATCH(CAN!$B127,'[7]Table 36'!$B$14:$B$17,0))*1000,0)</f>
        <v>0</v>
      </c>
      <c r="K114" s="5">
        <f>IFERROR(INDEX('[7]Table 36'!K$14:K$17,MATCH(CAN!$B127,'[7]Table 36'!$B$14:$B$17,0))*1000,0)</f>
        <v>0</v>
      </c>
      <c r="L114" s="5">
        <f>IFERROR(INDEX('[7]Table 36'!L$14:L$17,MATCH(CAN!$B127,'[7]Table 36'!$B$14:$B$17,0))*1000,0)</f>
        <v>0</v>
      </c>
      <c r="M114" s="5">
        <f>IFERROR(INDEX('[7]Table 36'!M$14:M$17,MATCH(CAN!$B127,'[7]Table 36'!$B$14:$B$17,0))*1000,0)</f>
        <v>0</v>
      </c>
      <c r="N114" s="5">
        <f>IFERROR(INDEX('[7]Table 36'!N$14:N$17,MATCH(CAN!$B127,'[7]Table 36'!$B$14:$B$17,0))*1000,0)</f>
        <v>0</v>
      </c>
      <c r="O114" s="5">
        <f>IFERROR(INDEX('[7]Table 36'!O$14:O$17,MATCH(CAN!$B127,'[7]Table 36'!$B$14:$B$17,0))*1000,0)</f>
        <v>0</v>
      </c>
      <c r="P114" s="5">
        <f>IFERROR(INDEX('[7]Table 36'!P$14:P$17,MATCH(CAN!$B127,'[7]Table 36'!$B$14:$B$17,0))*1000,0)</f>
        <v>0</v>
      </c>
      <c r="Q114" s="5">
        <f>IFERROR(INDEX('[7]Table 36'!Q$14:Q$17,MATCH(CAN!$B127,'[7]Table 36'!$B$14:$B$17,0))*1000,0)</f>
        <v>0</v>
      </c>
      <c r="R114" s="5">
        <f>IFERROR(INDEX('[7]Table 36'!R$14:R$17,MATCH(CAN!$B127,'[7]Table 36'!$B$14:$B$17,0))*1000,0)</f>
        <v>0</v>
      </c>
      <c r="S114" s="5">
        <f>IFERROR(INDEX('[7]Table 36'!S$14:S$17,MATCH(CAN!$B127,'[7]Table 36'!$B$14:$B$17,0))*1000,0)</f>
        <v>0</v>
      </c>
      <c r="T114" s="5">
        <f>IFERROR(INDEX('[7]Table 36'!T$14:T$17,MATCH(CAN!$B127,'[7]Table 36'!$B$14:$B$17,0))*1000,0)</f>
        <v>0</v>
      </c>
      <c r="U114" s="5">
        <f>IFERROR(INDEX('[7]Table 36'!U$14:U$17,MATCH(CAN!$B127,'[7]Table 36'!$B$14:$B$17,0))*1000,0)</f>
        <v>0</v>
      </c>
      <c r="V114" s="5">
        <f>IFERROR(INDEX('[7]Table 36'!V$14:V$17,MATCH(CAN!$B127,'[7]Table 36'!$B$14:$B$17,0))*1000,0)</f>
        <v>0</v>
      </c>
      <c r="W114" s="5">
        <f>IFERROR(INDEX('[7]Table 36'!W$14:W$17,MATCH(CAN!$B127,'[7]Table 36'!$B$14:$B$17,0))*1000,0)</f>
        <v>0</v>
      </c>
      <c r="Z114" s="23" t="s">
        <v>32</v>
      </c>
    </row>
    <row r="115" spans="2:26" outlineLevel="1" x14ac:dyDescent="0.25">
      <c r="B115" s="4" t="s">
        <v>21</v>
      </c>
      <c r="C115" s="5">
        <f>IFERROR(INDEX('[7]Table 36'!C$14:C$17,MATCH(CAN!$B128,'[7]Table 36'!$B$14:$B$17,0))*1000,0)</f>
        <v>12677.233</v>
      </c>
      <c r="D115" s="5">
        <f>IFERROR(INDEX('[7]Table 36'!D$14:D$17,MATCH(CAN!$B128,'[7]Table 36'!$B$14:$B$17,0))*1000,0)</f>
        <v>9817.89</v>
      </c>
      <c r="E115" s="5">
        <f>IFERROR(INDEX('[7]Table 36'!E$14:E$17,MATCH(CAN!$B128,'[7]Table 36'!$B$14:$B$17,0))*1000,0)</f>
        <v>10265.371999999999</v>
      </c>
      <c r="F115" s="5">
        <f>IFERROR(INDEX('[7]Table 36'!F$14:F$17,MATCH(CAN!$B128,'[7]Table 36'!$B$14:$B$17,0))*1000,0)</f>
        <v>12835.368</v>
      </c>
      <c r="G115" s="5">
        <f>IFERROR(INDEX('[7]Table 36'!G$14:G$17,MATCH(CAN!$B128,'[7]Table 36'!$B$14:$B$17,0))*1000,0)</f>
        <v>15216.099</v>
      </c>
      <c r="H115" s="5">
        <f>IFERROR(INDEX('[7]Table 36'!H$14:H$17,MATCH(CAN!$B128,'[7]Table 36'!$B$14:$B$17,0))*1000,0)</f>
        <v>12464.883</v>
      </c>
      <c r="I115" s="5">
        <f>IFERROR(INDEX('[7]Table 36'!I$14:I$17,MATCH(CAN!$B128,'[7]Table 36'!$B$14:$B$17,0))*1000,0)</f>
        <v>13662.508000000002</v>
      </c>
      <c r="J115" s="5">
        <f>IFERROR(INDEX('[7]Table 36'!J$14:J$17,MATCH(CAN!$B128,'[7]Table 36'!$B$14:$B$17,0))*1000,0)</f>
        <v>16036.854000000001</v>
      </c>
      <c r="K115" s="5">
        <f>IFERROR(INDEX('[7]Table 36'!K$14:K$17,MATCH(CAN!$B128,'[7]Table 36'!$B$14:$B$17,0))*1000,0)</f>
        <v>19051.146000000001</v>
      </c>
      <c r="L115" s="5">
        <f>IFERROR(INDEX('[7]Table 36'!L$14:L$17,MATCH(CAN!$B128,'[7]Table 36'!$B$14:$B$17,0))*1000,0)</f>
        <v>16601.458999999999</v>
      </c>
      <c r="M115" s="5">
        <f>IFERROR(INDEX('[7]Table 36'!M$14:M$17,MATCH(CAN!$B128,'[7]Table 36'!$B$14:$B$17,0))*1000,0)</f>
        <v>19537.575000000001</v>
      </c>
      <c r="N115" s="5">
        <f>IFERROR(INDEX('[7]Table 36'!N$14:N$17,MATCH(CAN!$B128,'[7]Table 36'!$B$14:$B$17,0))*1000,0)</f>
        <v>19909.486000000001</v>
      </c>
      <c r="O115" s="5">
        <f>IFERROR(INDEX('[7]Table 36'!O$14:O$17,MATCH(CAN!$B128,'[7]Table 36'!$B$14:$B$17,0))*1000,0)</f>
        <v>18528.036</v>
      </c>
      <c r="P115" s="5">
        <f>IFERROR(INDEX('[7]Table 36'!P$14:P$17,MATCH(CAN!$B128,'[7]Table 36'!$B$14:$B$17,0))*1000,0)</f>
        <v>18374.618000000002</v>
      </c>
      <c r="Q115" s="5">
        <f>IFERROR(INDEX('[7]Table 36'!Q$14:Q$17,MATCH(CAN!$B128,'[7]Table 36'!$B$14:$B$17,0))*1000,0)</f>
        <v>15407.278</v>
      </c>
      <c r="R115" s="5">
        <f>IFERROR(INDEX('[7]Table 36'!R$14:R$17,MATCH(CAN!$B128,'[7]Table 36'!$B$14:$B$17,0))*1000,0)</f>
        <v>15766.966999999999</v>
      </c>
      <c r="S115" s="5">
        <f>IFERROR(INDEX('[7]Table 36'!S$14:S$17,MATCH(CAN!$B128,'[7]Table 36'!$B$14:$B$17,0))*1000,0)</f>
        <v>15609.607</v>
      </c>
      <c r="T115" s="5">
        <f>IFERROR(INDEX('[7]Table 36'!T$14:T$17,MATCH(CAN!$B128,'[7]Table 36'!$B$14:$B$17,0))*1000,0)</f>
        <v>17005.490999999998</v>
      </c>
      <c r="U115" s="5">
        <f>IFERROR(INDEX('[7]Table 36'!U$14:U$17,MATCH(CAN!$B128,'[7]Table 36'!$B$14:$B$17,0))*1000,0)</f>
        <v>17258.623</v>
      </c>
      <c r="V115" s="5">
        <f>IFERROR(INDEX('[7]Table 36'!V$14:V$17,MATCH(CAN!$B128,'[7]Table 36'!$B$14:$B$17,0))*1000,0)</f>
        <v>16538.402999999998</v>
      </c>
      <c r="W115" s="5">
        <f>IFERROR(INDEX('[7]Table 36'!W$14:W$17,MATCH(CAN!$B128,'[7]Table 36'!$B$14:$B$17,0))*1000,0)</f>
        <v>14789.139000000001</v>
      </c>
      <c r="Z115" s="23" t="s">
        <v>32</v>
      </c>
    </row>
    <row r="116" spans="2:26" outlineLevel="1" x14ac:dyDescent="0.25">
      <c r="B116" s="4" t="s">
        <v>26</v>
      </c>
      <c r="C116" s="5">
        <f>IFERROR(INDEX('[7]Table 36'!C$14:C$17,MATCH(CAN!$B129,'[7]Table 36'!$B$14:$B$17,0))*1000,0)</f>
        <v>0</v>
      </c>
      <c r="D116" s="5">
        <f>IFERROR(INDEX('[7]Table 36'!D$14:D$17,MATCH(CAN!$B129,'[7]Table 36'!$B$14:$B$17,0))*1000,0)</f>
        <v>0</v>
      </c>
      <c r="E116" s="5">
        <f>IFERROR(INDEX('[7]Table 36'!E$14:E$17,MATCH(CAN!$B129,'[7]Table 36'!$B$14:$B$17,0))*1000,0)</f>
        <v>0</v>
      </c>
      <c r="F116" s="5">
        <f>IFERROR(INDEX('[7]Table 36'!F$14:F$17,MATCH(CAN!$B129,'[7]Table 36'!$B$14:$B$17,0))*1000,0)</f>
        <v>0</v>
      </c>
      <c r="G116" s="5">
        <f>IFERROR(INDEX('[7]Table 36'!G$14:G$17,MATCH(CAN!$B129,'[7]Table 36'!$B$14:$B$17,0))*1000,0)</f>
        <v>0</v>
      </c>
      <c r="H116" s="5">
        <f>IFERROR(INDEX('[7]Table 36'!H$14:H$17,MATCH(CAN!$B129,'[7]Table 36'!$B$14:$B$17,0))*1000,0)</f>
        <v>0</v>
      </c>
      <c r="I116" s="5">
        <f>IFERROR(INDEX('[7]Table 36'!I$14:I$17,MATCH(CAN!$B129,'[7]Table 36'!$B$14:$B$17,0))*1000,0)</f>
        <v>0</v>
      </c>
      <c r="J116" s="5">
        <f>IFERROR(INDEX('[7]Table 36'!J$14:J$17,MATCH(CAN!$B129,'[7]Table 36'!$B$14:$B$17,0))*1000,0)</f>
        <v>0</v>
      </c>
      <c r="K116" s="5">
        <f>IFERROR(INDEX('[7]Table 36'!K$14:K$17,MATCH(CAN!$B129,'[7]Table 36'!$B$14:$B$17,0))*1000,0)</f>
        <v>0</v>
      </c>
      <c r="L116" s="5">
        <f>IFERROR(INDEX('[7]Table 36'!L$14:L$17,MATCH(CAN!$B129,'[7]Table 36'!$B$14:$B$17,0))*1000,0)</f>
        <v>0</v>
      </c>
      <c r="M116" s="5">
        <f>IFERROR(INDEX('[7]Table 36'!M$14:M$17,MATCH(CAN!$B129,'[7]Table 36'!$B$14:$B$17,0))*1000,0)</f>
        <v>0</v>
      </c>
      <c r="N116" s="5">
        <f>IFERROR(INDEX('[7]Table 36'!N$14:N$17,MATCH(CAN!$B129,'[7]Table 36'!$B$14:$B$17,0))*1000,0)</f>
        <v>0</v>
      </c>
      <c r="O116" s="5">
        <f>IFERROR(INDEX('[7]Table 36'!O$14:O$17,MATCH(CAN!$B129,'[7]Table 36'!$B$14:$B$17,0))*1000,0)</f>
        <v>0</v>
      </c>
      <c r="P116" s="5">
        <f>IFERROR(INDEX('[7]Table 36'!P$14:P$17,MATCH(CAN!$B129,'[7]Table 36'!$B$14:$B$17,0))*1000,0)</f>
        <v>0</v>
      </c>
      <c r="Q116" s="5">
        <f>IFERROR(INDEX('[7]Table 36'!Q$14:Q$17,MATCH(CAN!$B129,'[7]Table 36'!$B$14:$B$17,0))*1000,0)</f>
        <v>0</v>
      </c>
      <c r="R116" s="5">
        <f>IFERROR(INDEX('[7]Table 36'!R$14:R$17,MATCH(CAN!$B129,'[7]Table 36'!$B$14:$B$17,0))*1000,0)</f>
        <v>0</v>
      </c>
      <c r="S116" s="5">
        <f>IFERROR(INDEX('[7]Table 36'!S$14:S$17,MATCH(CAN!$B129,'[7]Table 36'!$B$14:$B$17,0))*1000,0)</f>
        <v>0</v>
      </c>
      <c r="T116" s="5">
        <f>IFERROR(INDEX('[7]Table 36'!T$14:T$17,MATCH(CAN!$B129,'[7]Table 36'!$B$14:$B$17,0))*1000,0)</f>
        <v>0</v>
      </c>
      <c r="U116" s="5">
        <f>IFERROR(INDEX('[7]Table 36'!U$14:U$17,MATCH(CAN!$B129,'[7]Table 36'!$B$14:$B$17,0))*1000,0)</f>
        <v>0</v>
      </c>
      <c r="V116" s="5">
        <f>IFERROR(INDEX('[7]Table 36'!V$14:V$17,MATCH(CAN!$B129,'[7]Table 36'!$B$14:$B$17,0))*1000,0)</f>
        <v>0</v>
      </c>
      <c r="W116" s="5">
        <f>IFERROR(INDEX('[7]Table 36'!W$14:W$17,MATCH(CAN!$B129,'[7]Table 36'!$B$14:$B$17,0))*1000,0)</f>
        <v>0</v>
      </c>
      <c r="Z116" s="23" t="s">
        <v>32</v>
      </c>
    </row>
    <row r="117" spans="2:26" outlineLevel="1" x14ac:dyDescent="0.25">
      <c r="B117" s="4" t="s">
        <v>25</v>
      </c>
      <c r="C117" s="5">
        <f>IFERROR(INDEX('[7]Table 36'!C$14:C$17,MATCH(CAN!$B130,'[7]Table 36'!$B$14:$B$17,0))*1000,0)</f>
        <v>14787.915999999999</v>
      </c>
      <c r="D117" s="5">
        <f>IFERROR(INDEX('[7]Table 36'!D$14:D$17,MATCH(CAN!$B130,'[7]Table 36'!$B$14:$B$17,0))*1000,0)</f>
        <v>12996.528</v>
      </c>
      <c r="E117" s="5">
        <f>IFERROR(INDEX('[7]Table 36'!E$14:E$17,MATCH(CAN!$B130,'[7]Table 36'!$B$14:$B$17,0))*1000,0)</f>
        <v>14347.324999999999</v>
      </c>
      <c r="F117" s="5">
        <f>IFERROR(INDEX('[7]Table 36'!F$14:F$17,MATCH(CAN!$B130,'[7]Table 36'!$B$14:$B$17,0))*1000,0)</f>
        <v>15173.48</v>
      </c>
      <c r="G117" s="5">
        <f>IFERROR(INDEX('[7]Table 36'!G$14:G$17,MATCH(CAN!$B130,'[7]Table 36'!$B$14:$B$17,0))*1000,0)</f>
        <v>19494.399999999998</v>
      </c>
      <c r="H117" s="5">
        <f>IFERROR(INDEX('[7]Table 36'!H$14:H$17,MATCH(CAN!$B130,'[7]Table 36'!$B$14:$B$17,0))*1000,0)</f>
        <v>15499.262999999999</v>
      </c>
      <c r="I117" s="5">
        <f>IFERROR(INDEX('[7]Table 36'!I$14:I$17,MATCH(CAN!$B130,'[7]Table 36'!$B$14:$B$17,0))*1000,0)</f>
        <v>14153.378000000001</v>
      </c>
      <c r="J117" s="5">
        <f>IFERROR(INDEX('[7]Table 36'!J$14:J$17,MATCH(CAN!$B130,'[7]Table 36'!$B$14:$B$17,0))*1000,0)</f>
        <v>16675.059000000001</v>
      </c>
      <c r="K117" s="5">
        <f>IFERROR(INDEX('[7]Table 36'!K$14:K$17,MATCH(CAN!$B130,'[7]Table 36'!$B$14:$B$17,0))*1000,0)</f>
        <v>18217.851999999999</v>
      </c>
      <c r="L117" s="5">
        <f>IFERROR(INDEX('[7]Table 36'!L$14:L$17,MATCH(CAN!$B130,'[7]Table 36'!$B$14:$B$17,0))*1000,0)</f>
        <v>18160.191999999999</v>
      </c>
      <c r="M117" s="5">
        <f>IFERROR(INDEX('[7]Table 36'!M$14:M$17,MATCH(CAN!$B130,'[7]Table 36'!$B$14:$B$17,0))*1000,0)</f>
        <v>19313.918999999998</v>
      </c>
      <c r="N117" s="5">
        <f>IFERROR(INDEX('[7]Table 36'!N$14:N$17,MATCH(CAN!$B130,'[7]Table 36'!$B$14:$B$17,0))*1000,0)</f>
        <v>19362.173999999999</v>
      </c>
      <c r="O117" s="5">
        <f>IFERROR(INDEX('[7]Table 36'!O$14:O$17,MATCH(CAN!$B130,'[7]Table 36'!$B$14:$B$17,0))*1000,0)</f>
        <v>18584.330999999998</v>
      </c>
      <c r="P117" s="5">
        <f>IFERROR(INDEX('[7]Table 36'!P$14:P$17,MATCH(CAN!$B130,'[7]Table 36'!$B$14:$B$17,0))*1000,0)</f>
        <v>17896.797999999999</v>
      </c>
      <c r="Q117" s="5">
        <f>IFERROR(INDEX('[7]Table 36'!Q$14:Q$17,MATCH(CAN!$B130,'[7]Table 36'!$B$14:$B$17,0))*1000,0)</f>
        <v>17266.043000000001</v>
      </c>
      <c r="R117" s="5">
        <f>IFERROR(INDEX('[7]Table 36'!R$14:R$17,MATCH(CAN!$B130,'[7]Table 36'!$B$14:$B$17,0))*1000,0)</f>
        <v>18381.736000000001</v>
      </c>
      <c r="S117" s="5">
        <f>IFERROR(INDEX('[7]Table 36'!S$14:S$17,MATCH(CAN!$B130,'[7]Table 36'!$B$14:$B$17,0))*1000,0)</f>
        <v>18528.516</v>
      </c>
      <c r="T117" s="5">
        <f>IFERROR(INDEX('[7]Table 36'!T$14:T$17,MATCH(CAN!$B130,'[7]Table 36'!$B$14:$B$17,0))*1000,0)</f>
        <v>19620.021999999997</v>
      </c>
      <c r="U117" s="5">
        <f>IFERROR(INDEX('[7]Table 36'!U$14:U$17,MATCH(CAN!$B130,'[7]Table 36'!$B$14:$B$17,0))*1000,0)</f>
        <v>19370.484999999997</v>
      </c>
      <c r="V117" s="5">
        <f>IFERROR(INDEX('[7]Table 36'!V$14:V$17,MATCH(CAN!$B130,'[7]Table 36'!$B$14:$B$17,0))*1000,0)</f>
        <v>19851.624</v>
      </c>
      <c r="W117" s="5">
        <f>IFERROR(INDEX('[7]Table 36'!W$14:W$17,MATCH(CAN!$B130,'[7]Table 36'!$B$14:$B$17,0))*1000,0)</f>
        <v>15888.306</v>
      </c>
      <c r="Z117" s="23" t="s">
        <v>32</v>
      </c>
    </row>
    <row r="118" spans="2:26" outlineLevel="1" x14ac:dyDescent="0.25">
      <c r="B118" s="4" t="s">
        <v>0</v>
      </c>
      <c r="C118" s="5">
        <f>IFERROR(INDEX('[7]Table 36'!C$14:C$17,MATCH(CAN!$B131,'[7]Table 36'!$B$14:$B$17,0))*1000,0)</f>
        <v>0</v>
      </c>
      <c r="D118" s="5">
        <f>IFERROR(INDEX('[7]Table 36'!D$14:D$17,MATCH(CAN!$B131,'[7]Table 36'!$B$14:$B$17,0))*1000,0)</f>
        <v>0</v>
      </c>
      <c r="E118" s="5">
        <f>IFERROR(INDEX('[7]Table 36'!E$14:E$17,MATCH(CAN!$B131,'[7]Table 36'!$B$14:$B$17,0))*1000,0)</f>
        <v>0</v>
      </c>
      <c r="F118" s="5">
        <f>IFERROR(INDEX('[7]Table 36'!F$14:F$17,MATCH(CAN!$B131,'[7]Table 36'!$B$14:$B$17,0))*1000,0)</f>
        <v>0</v>
      </c>
      <c r="G118" s="5">
        <f>IFERROR(INDEX('[7]Table 36'!G$14:G$17,MATCH(CAN!$B131,'[7]Table 36'!$B$14:$B$17,0))*1000,0)</f>
        <v>0</v>
      </c>
      <c r="H118" s="5">
        <f>IFERROR(INDEX('[7]Table 36'!H$14:H$17,MATCH(CAN!$B131,'[7]Table 36'!$B$14:$B$17,0))*1000,0)</f>
        <v>0</v>
      </c>
      <c r="I118" s="5">
        <f>IFERROR(INDEX('[7]Table 36'!I$14:I$17,MATCH(CAN!$B131,'[7]Table 36'!$B$14:$B$17,0))*1000,0)</f>
        <v>0</v>
      </c>
      <c r="J118" s="5">
        <f>IFERROR(INDEX('[7]Table 36'!J$14:J$17,MATCH(CAN!$B131,'[7]Table 36'!$B$14:$B$17,0))*1000,0)</f>
        <v>0</v>
      </c>
      <c r="K118" s="5">
        <f>IFERROR(INDEX('[7]Table 36'!K$14:K$17,MATCH(CAN!$B131,'[7]Table 36'!$B$14:$B$17,0))*1000,0)</f>
        <v>0</v>
      </c>
      <c r="L118" s="5">
        <f>IFERROR(INDEX('[7]Table 36'!L$14:L$17,MATCH(CAN!$B131,'[7]Table 36'!$B$14:$B$17,0))*1000,0)</f>
        <v>0</v>
      </c>
      <c r="M118" s="5">
        <f>IFERROR(INDEX('[7]Table 36'!M$14:M$17,MATCH(CAN!$B131,'[7]Table 36'!$B$14:$B$17,0))*1000,0)</f>
        <v>0</v>
      </c>
      <c r="N118" s="5">
        <f>IFERROR(INDEX('[7]Table 36'!N$14:N$17,MATCH(CAN!$B131,'[7]Table 36'!$B$14:$B$17,0))*1000,0)</f>
        <v>709.48400000000004</v>
      </c>
      <c r="O118" s="5">
        <f>IFERROR(INDEX('[7]Table 36'!O$14:O$17,MATCH(CAN!$B131,'[7]Table 36'!$B$14:$B$17,0))*1000,0)</f>
        <v>653.94899999999996</v>
      </c>
      <c r="P118" s="5">
        <f>IFERROR(INDEX('[7]Table 36'!P$14:P$17,MATCH(CAN!$B131,'[7]Table 36'!$B$14:$B$17,0))*1000,0)</f>
        <v>624.91899999999998</v>
      </c>
      <c r="Q118" s="5">
        <f>IFERROR(INDEX('[7]Table 36'!Q$14:Q$17,MATCH(CAN!$B131,'[7]Table 36'!$B$14:$B$17,0))*1000,0)</f>
        <v>656.16399999999999</v>
      </c>
      <c r="R118" s="5">
        <f>IFERROR(INDEX('[7]Table 36'!R$14:R$17,MATCH(CAN!$B131,'[7]Table 36'!$B$14:$B$17,0))*1000,0)</f>
        <v>0</v>
      </c>
      <c r="S118" s="5">
        <f>IFERROR(INDEX('[7]Table 36'!S$14:S$17,MATCH(CAN!$B131,'[7]Table 36'!$B$14:$B$17,0))*1000,0)</f>
        <v>0</v>
      </c>
      <c r="T118" s="5">
        <f>IFERROR(INDEX('[7]Table 36'!T$14:T$17,MATCH(CAN!$B131,'[7]Table 36'!$B$14:$B$17,0))*1000,0)</f>
        <v>0</v>
      </c>
      <c r="U118" s="5">
        <f>IFERROR(INDEX('[7]Table 36'!U$14:U$17,MATCH(CAN!$B131,'[7]Table 36'!$B$14:$B$17,0))*1000,0)</f>
        <v>0</v>
      </c>
      <c r="V118" s="5">
        <f>IFERROR(INDEX('[7]Table 36'!V$14:V$17,MATCH(CAN!$B131,'[7]Table 36'!$B$14:$B$17,0))*1000,0)</f>
        <v>0</v>
      </c>
      <c r="W118" s="5">
        <f>IFERROR(INDEX('[7]Table 36'!W$14:W$17,MATCH(CAN!$B131,'[7]Table 36'!$B$14:$B$17,0))*1000,0)</f>
        <v>0</v>
      </c>
      <c r="Z118" s="23" t="s">
        <v>32</v>
      </c>
    </row>
    <row r="119" spans="2:26" outlineLevel="1" x14ac:dyDescent="0.25">
      <c r="B119" s="4" t="s">
        <v>27</v>
      </c>
      <c r="C119" s="5">
        <f>IFERROR(INDEX('[7]Table 36'!C$14:C$17,MATCH(CAN!$B132,'[7]Table 36'!$B$14:$B$17,0))*1000,0)</f>
        <v>0</v>
      </c>
      <c r="D119" s="5">
        <f>IFERROR(INDEX('[7]Table 36'!D$14:D$17,MATCH(CAN!$B132,'[7]Table 36'!$B$14:$B$17,0))*1000,0)</f>
        <v>0</v>
      </c>
      <c r="E119" s="5">
        <f>IFERROR(INDEX('[7]Table 36'!E$14:E$17,MATCH(CAN!$B132,'[7]Table 36'!$B$14:$B$17,0))*1000,0)</f>
        <v>0</v>
      </c>
      <c r="F119" s="5">
        <f>IFERROR(INDEX('[7]Table 36'!F$14:F$17,MATCH(CAN!$B132,'[7]Table 36'!$B$14:$B$17,0))*1000,0)</f>
        <v>0</v>
      </c>
      <c r="G119" s="5">
        <f>IFERROR(INDEX('[7]Table 36'!G$14:G$17,MATCH(CAN!$B132,'[7]Table 36'!$B$14:$B$17,0))*1000,0)</f>
        <v>0</v>
      </c>
      <c r="H119" s="5">
        <f>IFERROR(INDEX('[7]Table 36'!H$14:H$17,MATCH(CAN!$B132,'[7]Table 36'!$B$14:$B$17,0))*1000,0)</f>
        <v>0</v>
      </c>
      <c r="I119" s="5">
        <f>IFERROR(INDEX('[7]Table 36'!I$14:I$17,MATCH(CAN!$B132,'[7]Table 36'!$B$14:$B$17,0))*1000,0)</f>
        <v>0</v>
      </c>
      <c r="J119" s="5">
        <f>IFERROR(INDEX('[7]Table 36'!J$14:J$17,MATCH(CAN!$B132,'[7]Table 36'!$B$14:$B$17,0))*1000,0)</f>
        <v>0</v>
      </c>
      <c r="K119" s="5">
        <f>IFERROR(INDEX('[7]Table 36'!K$14:K$17,MATCH(CAN!$B132,'[7]Table 36'!$B$14:$B$17,0))*1000,0)</f>
        <v>0</v>
      </c>
      <c r="L119" s="5">
        <f>IFERROR(INDEX('[7]Table 36'!L$14:L$17,MATCH(CAN!$B132,'[7]Table 36'!$B$14:$B$17,0))*1000,0)</f>
        <v>0</v>
      </c>
      <c r="M119" s="5">
        <f>IFERROR(INDEX('[7]Table 36'!M$14:M$17,MATCH(CAN!$B132,'[7]Table 36'!$B$14:$B$17,0))*1000,0)</f>
        <v>0</v>
      </c>
      <c r="N119" s="5">
        <f>IFERROR(INDEX('[7]Table 36'!N$14:N$17,MATCH(CAN!$B132,'[7]Table 36'!$B$14:$B$17,0))*1000,0)</f>
        <v>0</v>
      </c>
      <c r="O119" s="5">
        <f>IFERROR(INDEX('[7]Table 36'!O$14:O$17,MATCH(CAN!$B132,'[7]Table 36'!$B$14:$B$17,0))*1000,0)</f>
        <v>0</v>
      </c>
      <c r="P119" s="5">
        <f>IFERROR(INDEX('[7]Table 36'!P$14:P$17,MATCH(CAN!$B132,'[7]Table 36'!$B$14:$B$17,0))*1000,0)</f>
        <v>0</v>
      </c>
      <c r="Q119" s="5">
        <f>IFERROR(INDEX('[7]Table 36'!Q$14:Q$17,MATCH(CAN!$B132,'[7]Table 36'!$B$14:$B$17,0))*1000,0)</f>
        <v>0</v>
      </c>
      <c r="R119" s="5">
        <f>IFERROR(INDEX('[7]Table 36'!R$14:R$17,MATCH(CAN!$B132,'[7]Table 36'!$B$14:$B$17,0))*1000,0)</f>
        <v>0</v>
      </c>
      <c r="S119" s="5">
        <f>IFERROR(INDEX('[7]Table 36'!S$14:S$17,MATCH(CAN!$B132,'[7]Table 36'!$B$14:$B$17,0))*1000,0)</f>
        <v>0</v>
      </c>
      <c r="T119" s="5">
        <f>IFERROR(INDEX('[7]Table 36'!T$14:T$17,MATCH(CAN!$B132,'[7]Table 36'!$B$14:$B$17,0))*1000,0)</f>
        <v>0</v>
      </c>
      <c r="U119" s="5">
        <f>IFERROR(INDEX('[7]Table 36'!U$14:U$17,MATCH(CAN!$B132,'[7]Table 36'!$B$14:$B$17,0))*1000,0)</f>
        <v>0</v>
      </c>
      <c r="V119" s="5">
        <f>IFERROR(INDEX('[7]Table 36'!V$14:V$17,MATCH(CAN!$B132,'[7]Table 36'!$B$14:$B$17,0))*1000,0)</f>
        <v>0</v>
      </c>
      <c r="W119" s="5">
        <f>IFERROR(INDEX('[7]Table 36'!W$14:W$17,MATCH(CAN!$B132,'[7]Table 36'!$B$14:$B$17,0))*1000,0)</f>
        <v>0</v>
      </c>
      <c r="Z119" s="23" t="s">
        <v>32</v>
      </c>
    </row>
    <row r="120" spans="2:26" outlineLevel="1" x14ac:dyDescent="0.25">
      <c r="B120" s="4" t="s">
        <v>28</v>
      </c>
      <c r="C120" s="5">
        <f>IFERROR(INDEX('[7]Table 36'!C$14:C$17,MATCH(CAN!$B133,'[7]Table 36'!$B$14:$B$17,0))*1000,0)</f>
        <v>0</v>
      </c>
      <c r="D120" s="5">
        <f>IFERROR(INDEX('[7]Table 36'!D$14:D$17,MATCH(CAN!$B133,'[7]Table 36'!$B$14:$B$17,0))*1000,0)</f>
        <v>0</v>
      </c>
      <c r="E120" s="5">
        <f>IFERROR(INDEX('[7]Table 36'!E$14:E$17,MATCH(CAN!$B133,'[7]Table 36'!$B$14:$B$17,0))*1000,0)</f>
        <v>0</v>
      </c>
      <c r="F120" s="5">
        <f>IFERROR(INDEX('[7]Table 36'!F$14:F$17,MATCH(CAN!$B133,'[7]Table 36'!$B$14:$B$17,0))*1000,0)</f>
        <v>0</v>
      </c>
      <c r="G120" s="5">
        <f>IFERROR(INDEX('[7]Table 36'!G$14:G$17,MATCH(CAN!$B133,'[7]Table 36'!$B$14:$B$17,0))*1000,0)</f>
        <v>0</v>
      </c>
      <c r="H120" s="5">
        <f>IFERROR(INDEX('[7]Table 36'!H$14:H$17,MATCH(CAN!$B133,'[7]Table 36'!$B$14:$B$17,0))*1000,0)</f>
        <v>0</v>
      </c>
      <c r="I120" s="5">
        <f>IFERROR(INDEX('[7]Table 36'!I$14:I$17,MATCH(CAN!$B133,'[7]Table 36'!$B$14:$B$17,0))*1000,0)</f>
        <v>0</v>
      </c>
      <c r="J120" s="5">
        <f>IFERROR(INDEX('[7]Table 36'!J$14:J$17,MATCH(CAN!$B133,'[7]Table 36'!$B$14:$B$17,0))*1000,0)</f>
        <v>0</v>
      </c>
      <c r="K120" s="5">
        <f>IFERROR(INDEX('[7]Table 36'!K$14:K$17,MATCH(CAN!$B133,'[7]Table 36'!$B$14:$B$17,0))*1000,0)</f>
        <v>0</v>
      </c>
      <c r="L120" s="5">
        <f>IFERROR(INDEX('[7]Table 36'!L$14:L$17,MATCH(CAN!$B133,'[7]Table 36'!$B$14:$B$17,0))*1000,0)</f>
        <v>0</v>
      </c>
      <c r="M120" s="5">
        <f>IFERROR(INDEX('[7]Table 36'!M$14:M$17,MATCH(CAN!$B133,'[7]Table 36'!$B$14:$B$17,0))*1000,0)</f>
        <v>0</v>
      </c>
      <c r="N120" s="5">
        <f>IFERROR(INDEX('[7]Table 36'!N$14:N$17,MATCH(CAN!$B133,'[7]Table 36'!$B$14:$B$17,0))*1000,0)</f>
        <v>0</v>
      </c>
      <c r="O120" s="5">
        <f>IFERROR(INDEX('[7]Table 36'!O$14:O$17,MATCH(CAN!$B133,'[7]Table 36'!$B$14:$B$17,0))*1000,0)</f>
        <v>0</v>
      </c>
      <c r="P120" s="5">
        <f>IFERROR(INDEX('[7]Table 36'!P$14:P$17,MATCH(CAN!$B133,'[7]Table 36'!$B$14:$B$17,0))*1000,0)</f>
        <v>0</v>
      </c>
      <c r="Q120" s="5">
        <f>IFERROR(INDEX('[7]Table 36'!Q$14:Q$17,MATCH(CAN!$B133,'[7]Table 36'!$B$14:$B$17,0))*1000,0)</f>
        <v>0</v>
      </c>
      <c r="R120" s="5">
        <f>IFERROR(INDEX('[7]Table 36'!R$14:R$17,MATCH(CAN!$B133,'[7]Table 36'!$B$14:$B$17,0))*1000,0)</f>
        <v>0</v>
      </c>
      <c r="S120" s="5">
        <f>IFERROR(INDEX('[7]Table 36'!S$14:S$17,MATCH(CAN!$B133,'[7]Table 36'!$B$14:$B$17,0))*1000,0)</f>
        <v>0</v>
      </c>
      <c r="T120" s="5">
        <f>IFERROR(INDEX('[7]Table 36'!T$14:T$17,MATCH(CAN!$B133,'[7]Table 36'!$B$14:$B$17,0))*1000,0)</f>
        <v>0</v>
      </c>
      <c r="U120" s="5">
        <f>IFERROR(INDEX('[7]Table 36'!U$14:U$17,MATCH(CAN!$B133,'[7]Table 36'!$B$14:$B$17,0))*1000,0)</f>
        <v>0</v>
      </c>
      <c r="V120" s="5">
        <f>IFERROR(INDEX('[7]Table 36'!V$14:V$17,MATCH(CAN!$B133,'[7]Table 36'!$B$14:$B$17,0))*1000,0)</f>
        <v>0</v>
      </c>
      <c r="W120" s="5">
        <f>IFERROR(INDEX('[7]Table 36'!W$14:W$17,MATCH(CAN!$B133,'[7]Table 36'!$B$14:$B$17,0))*1000,0)</f>
        <v>0</v>
      </c>
      <c r="Z120" s="23" t="s">
        <v>32</v>
      </c>
    </row>
    <row r="121" spans="2:26" outlineLevel="1" x14ac:dyDescent="0.25">
      <c r="B121" s="4" t="s">
        <v>22</v>
      </c>
      <c r="C121" s="5">
        <f>IFERROR(INDEX('[7]Table 36'!C$14:C$17,MATCH(CAN!$B134,'[7]Table 36'!$B$14:$B$17,0))*1000,0)</f>
        <v>0</v>
      </c>
      <c r="D121" s="5">
        <f>IFERROR(INDEX('[7]Table 36'!D$14:D$17,MATCH(CAN!$B134,'[7]Table 36'!$B$14:$B$17,0))*1000,0)</f>
        <v>0</v>
      </c>
      <c r="E121" s="5">
        <f>IFERROR(INDEX('[7]Table 36'!E$14:E$17,MATCH(CAN!$B134,'[7]Table 36'!$B$14:$B$17,0))*1000,0)</f>
        <v>0</v>
      </c>
      <c r="F121" s="5">
        <f>IFERROR(INDEX('[7]Table 36'!F$14:F$17,MATCH(CAN!$B134,'[7]Table 36'!$B$14:$B$17,0))*1000,0)</f>
        <v>0</v>
      </c>
      <c r="G121" s="5">
        <f>IFERROR(INDEX('[7]Table 36'!G$14:G$17,MATCH(CAN!$B134,'[7]Table 36'!$B$14:$B$17,0))*1000,0)</f>
        <v>0</v>
      </c>
      <c r="H121" s="5">
        <f>IFERROR(INDEX('[7]Table 36'!H$14:H$17,MATCH(CAN!$B134,'[7]Table 36'!$B$14:$B$17,0))*1000,0)</f>
        <v>0</v>
      </c>
      <c r="I121" s="5">
        <f>IFERROR(INDEX('[7]Table 36'!I$14:I$17,MATCH(CAN!$B134,'[7]Table 36'!$B$14:$B$17,0))*1000,0)</f>
        <v>0</v>
      </c>
      <c r="J121" s="5">
        <f>IFERROR(INDEX('[7]Table 36'!J$14:J$17,MATCH(CAN!$B134,'[7]Table 36'!$B$14:$B$17,0))*1000,0)</f>
        <v>0</v>
      </c>
      <c r="K121" s="5">
        <f>IFERROR(INDEX('[7]Table 36'!K$14:K$17,MATCH(CAN!$B134,'[7]Table 36'!$B$14:$B$17,0))*1000,0)</f>
        <v>0</v>
      </c>
      <c r="L121" s="5">
        <f>IFERROR(INDEX('[7]Table 36'!L$14:L$17,MATCH(CAN!$B134,'[7]Table 36'!$B$14:$B$17,0))*1000,0)</f>
        <v>0</v>
      </c>
      <c r="M121" s="5">
        <f>IFERROR(INDEX('[7]Table 36'!M$14:M$17,MATCH(CAN!$B134,'[7]Table 36'!$B$14:$B$17,0))*1000,0)</f>
        <v>0</v>
      </c>
      <c r="N121" s="5">
        <f>IFERROR(INDEX('[7]Table 36'!N$14:N$17,MATCH(CAN!$B134,'[7]Table 36'!$B$14:$B$17,0))*1000,0)</f>
        <v>0</v>
      </c>
      <c r="O121" s="5">
        <f>IFERROR(INDEX('[7]Table 36'!O$14:O$17,MATCH(CAN!$B134,'[7]Table 36'!$B$14:$B$17,0))*1000,0)</f>
        <v>0</v>
      </c>
      <c r="P121" s="5">
        <f>IFERROR(INDEX('[7]Table 36'!P$14:P$17,MATCH(CAN!$B134,'[7]Table 36'!$B$14:$B$17,0))*1000,0)</f>
        <v>0</v>
      </c>
      <c r="Q121" s="5">
        <f>IFERROR(INDEX('[7]Table 36'!Q$14:Q$17,MATCH(CAN!$B134,'[7]Table 36'!$B$14:$B$17,0))*1000,0)</f>
        <v>0</v>
      </c>
      <c r="R121" s="5">
        <f>IFERROR(INDEX('[7]Table 36'!R$14:R$17,MATCH(CAN!$B134,'[7]Table 36'!$B$14:$B$17,0))*1000,0)</f>
        <v>0</v>
      </c>
      <c r="S121" s="5">
        <f>IFERROR(INDEX('[7]Table 36'!S$14:S$17,MATCH(CAN!$B134,'[7]Table 36'!$B$14:$B$17,0))*1000,0)</f>
        <v>0</v>
      </c>
      <c r="T121" s="5">
        <f>IFERROR(INDEX('[7]Table 36'!T$14:T$17,MATCH(CAN!$B134,'[7]Table 36'!$B$14:$B$17,0))*1000,0)</f>
        <v>0</v>
      </c>
      <c r="U121" s="5">
        <f>IFERROR(INDEX('[7]Table 36'!U$14:U$17,MATCH(CAN!$B134,'[7]Table 36'!$B$14:$B$17,0))*1000,0)</f>
        <v>0</v>
      </c>
      <c r="V121" s="5">
        <f>IFERROR(INDEX('[7]Table 36'!V$14:V$17,MATCH(CAN!$B134,'[7]Table 36'!$B$14:$B$17,0))*1000,0)</f>
        <v>0</v>
      </c>
      <c r="W121" s="5">
        <f>IFERROR(INDEX('[7]Table 36'!W$14:W$17,MATCH(CAN!$B134,'[7]Table 36'!$B$14:$B$17,0))*1000,0)</f>
        <v>0</v>
      </c>
      <c r="Z121" s="23" t="s">
        <v>32</v>
      </c>
    </row>
    <row r="122" spans="2:26" outlineLevel="1" x14ac:dyDescent="0.25">
      <c r="B122" s="4" t="s">
        <v>1</v>
      </c>
      <c r="C122" s="5">
        <f>IFERROR(INDEX('[7]Table 36'!C$14:C$17,MATCH(CAN!$B135,'[7]Table 36'!$B$14:$B$17,0))*1000,0)</f>
        <v>0</v>
      </c>
      <c r="D122" s="5">
        <f>IFERROR(INDEX('[7]Table 36'!D$14:D$17,MATCH(CAN!$B135,'[7]Table 36'!$B$14:$B$17,0))*1000,0)</f>
        <v>0</v>
      </c>
      <c r="E122" s="5">
        <f>IFERROR(INDEX('[7]Table 36'!E$14:E$17,MATCH(CAN!$B135,'[7]Table 36'!$B$14:$B$17,0))*1000,0)</f>
        <v>0</v>
      </c>
      <c r="F122" s="5">
        <f>IFERROR(INDEX('[7]Table 36'!F$14:F$17,MATCH(CAN!$B135,'[7]Table 36'!$B$14:$B$17,0))*1000,0)</f>
        <v>0</v>
      </c>
      <c r="G122" s="5">
        <f>IFERROR(INDEX('[7]Table 36'!G$14:G$17,MATCH(CAN!$B135,'[7]Table 36'!$B$14:$B$17,0))*1000,0)</f>
        <v>0</v>
      </c>
      <c r="H122" s="5">
        <f>IFERROR(INDEX('[7]Table 36'!H$14:H$17,MATCH(CAN!$B135,'[7]Table 36'!$B$14:$B$17,0))*1000,0)</f>
        <v>0</v>
      </c>
      <c r="I122" s="5">
        <f>IFERROR(INDEX('[7]Table 36'!I$14:I$17,MATCH(CAN!$B135,'[7]Table 36'!$B$14:$B$17,0))*1000,0)</f>
        <v>0</v>
      </c>
      <c r="J122" s="5">
        <f>IFERROR(INDEX('[7]Table 36'!J$14:J$17,MATCH(CAN!$B135,'[7]Table 36'!$B$14:$B$17,0))*1000,0)</f>
        <v>0</v>
      </c>
      <c r="K122" s="5">
        <f>IFERROR(INDEX('[7]Table 36'!K$14:K$17,MATCH(CAN!$B135,'[7]Table 36'!$B$14:$B$17,0))*1000,0)</f>
        <v>0</v>
      </c>
      <c r="L122" s="5">
        <f>IFERROR(INDEX('[7]Table 36'!L$14:L$17,MATCH(CAN!$B135,'[7]Table 36'!$B$14:$B$17,0))*1000,0)</f>
        <v>0</v>
      </c>
      <c r="M122" s="5">
        <f>IFERROR(INDEX('[7]Table 36'!M$14:M$17,MATCH(CAN!$B135,'[7]Table 36'!$B$14:$B$17,0))*1000,0)</f>
        <v>0</v>
      </c>
      <c r="N122" s="5">
        <f>IFERROR(INDEX('[7]Table 36'!N$14:N$17,MATCH(CAN!$B135,'[7]Table 36'!$B$14:$B$17,0))*1000,0)</f>
        <v>0</v>
      </c>
      <c r="O122" s="5">
        <f>IFERROR(INDEX('[7]Table 36'!O$14:O$17,MATCH(CAN!$B135,'[7]Table 36'!$B$14:$B$17,0))*1000,0)</f>
        <v>0</v>
      </c>
      <c r="P122" s="5">
        <f>IFERROR(INDEX('[7]Table 36'!P$14:P$17,MATCH(CAN!$B135,'[7]Table 36'!$B$14:$B$17,0))*1000,0)</f>
        <v>0</v>
      </c>
      <c r="Q122" s="5">
        <f>IFERROR(INDEX('[7]Table 36'!Q$14:Q$17,MATCH(CAN!$B135,'[7]Table 36'!$B$14:$B$17,0))*1000,0)</f>
        <v>0</v>
      </c>
      <c r="R122" s="5">
        <f>IFERROR(INDEX('[7]Table 36'!R$14:R$17,MATCH(CAN!$B135,'[7]Table 36'!$B$14:$B$17,0))*1000,0)</f>
        <v>0</v>
      </c>
      <c r="S122" s="5">
        <f>IFERROR(INDEX('[7]Table 36'!S$14:S$17,MATCH(CAN!$B135,'[7]Table 36'!$B$14:$B$17,0))*1000,0)</f>
        <v>0</v>
      </c>
      <c r="T122" s="5">
        <f>IFERROR(INDEX('[7]Table 36'!T$14:T$17,MATCH(CAN!$B135,'[7]Table 36'!$B$14:$B$17,0))*1000,0)</f>
        <v>0</v>
      </c>
      <c r="U122" s="5">
        <f>IFERROR(INDEX('[7]Table 36'!U$14:U$17,MATCH(CAN!$B135,'[7]Table 36'!$B$14:$B$17,0))*1000,0)</f>
        <v>0</v>
      </c>
      <c r="V122" s="5">
        <f>IFERROR(INDEX('[7]Table 36'!V$14:V$17,MATCH(CAN!$B135,'[7]Table 36'!$B$14:$B$17,0))*1000,0)</f>
        <v>0</v>
      </c>
      <c r="W122" s="5">
        <f>IFERROR(INDEX('[7]Table 36'!W$14:W$17,MATCH(CAN!$B135,'[7]Table 36'!$B$14:$B$17,0))*1000,0)</f>
        <v>0</v>
      </c>
      <c r="Z122" s="23" t="s">
        <v>32</v>
      </c>
    </row>
    <row r="123" spans="2:26" outlineLevel="1" x14ac:dyDescent="0.25">
      <c r="B123" s="16" t="s">
        <v>13</v>
      </c>
      <c r="C123" s="21">
        <f t="shared" ref="C123:W123" si="44">SUM(C113:C122)</f>
        <v>27465.148999999998</v>
      </c>
      <c r="D123" s="21">
        <f t="shared" si="44"/>
        <v>22814.417999999998</v>
      </c>
      <c r="E123" s="21">
        <f t="shared" si="44"/>
        <v>24612.697</v>
      </c>
      <c r="F123" s="21">
        <f t="shared" si="44"/>
        <v>28008.847999999998</v>
      </c>
      <c r="G123" s="21">
        <f t="shared" si="44"/>
        <v>34710.498999999996</v>
      </c>
      <c r="H123" s="21">
        <f t="shared" si="44"/>
        <v>27964.146000000001</v>
      </c>
      <c r="I123" s="21">
        <f t="shared" si="44"/>
        <v>27815.886000000002</v>
      </c>
      <c r="J123" s="21">
        <f t="shared" si="44"/>
        <v>32711.913</v>
      </c>
      <c r="K123" s="21">
        <f t="shared" si="44"/>
        <v>37268.998</v>
      </c>
      <c r="L123" s="21">
        <f t="shared" si="44"/>
        <v>34761.650999999998</v>
      </c>
      <c r="M123" s="21">
        <f t="shared" si="44"/>
        <v>38851.493999999999</v>
      </c>
      <c r="N123" s="21">
        <f t="shared" si="44"/>
        <v>39981.144</v>
      </c>
      <c r="O123" s="21">
        <f t="shared" si="44"/>
        <v>37766.315999999999</v>
      </c>
      <c r="P123" s="21">
        <f t="shared" si="44"/>
        <v>36896.334999999999</v>
      </c>
      <c r="Q123" s="21">
        <f t="shared" si="44"/>
        <v>33329.485000000001</v>
      </c>
      <c r="R123" s="21">
        <f t="shared" si="44"/>
        <v>34148.703000000001</v>
      </c>
      <c r="S123" s="21">
        <f t="shared" si="44"/>
        <v>34138.123</v>
      </c>
      <c r="T123" s="21">
        <f t="shared" si="44"/>
        <v>36625.512999999992</v>
      </c>
      <c r="U123" s="21">
        <f t="shared" si="44"/>
        <v>36629.107999999993</v>
      </c>
      <c r="V123" s="21">
        <f t="shared" si="44"/>
        <v>36390.027000000002</v>
      </c>
      <c r="W123" s="21">
        <f t="shared" si="44"/>
        <v>30677.445</v>
      </c>
    </row>
    <row r="124" spans="2:26" outlineLevel="1" x14ac:dyDescent="0.25">
      <c r="B124" s="29" t="s">
        <v>46</v>
      </c>
      <c r="C124" s="28">
        <f>IFERROR(C123/C105/1000,0)</f>
        <v>7.8338132808934684E-3</v>
      </c>
      <c r="D124" s="28">
        <f t="shared" ref="D124:W124" si="45">IFERROR(D123/D105/1000,0)</f>
        <v>7.7770707387457907E-3</v>
      </c>
      <c r="E124" s="28">
        <f t="shared" si="45"/>
        <v>7.6799677903920558E-3</v>
      </c>
      <c r="F124" s="28">
        <f t="shared" si="45"/>
        <v>7.6139086526394763E-3</v>
      </c>
      <c r="G124" s="28">
        <f t="shared" si="45"/>
        <v>7.5162334240829161E-3</v>
      </c>
      <c r="H124" s="28">
        <f t="shared" si="45"/>
        <v>7.4296278968737865E-3</v>
      </c>
      <c r="I124" s="28">
        <f t="shared" si="45"/>
        <v>6.7243338202908455E-3</v>
      </c>
      <c r="J124" s="28">
        <f t="shared" si="45"/>
        <v>6.5619240522158985E-3</v>
      </c>
      <c r="K124" s="28">
        <f t="shared" si="45"/>
        <v>6.7209191154305676E-3</v>
      </c>
      <c r="L124" s="28">
        <f t="shared" si="45"/>
        <v>7.1524610118913279E-3</v>
      </c>
      <c r="M124" s="28">
        <f t="shared" si="45"/>
        <v>6.6705020204300353E-3</v>
      </c>
      <c r="N124" s="28">
        <f t="shared" si="45"/>
        <v>6.5699856444733336E-3</v>
      </c>
      <c r="O124" s="28">
        <f t="shared" si="45"/>
        <v>6.4694373258889232E-3</v>
      </c>
      <c r="P124" s="28">
        <f t="shared" si="45"/>
        <v>6.3798995693590526E-3</v>
      </c>
      <c r="Q124" s="28">
        <f t="shared" si="45"/>
        <v>6.261588810843286E-3</v>
      </c>
      <c r="R124" s="28">
        <f t="shared" si="45"/>
        <v>6.1620745034580418E-3</v>
      </c>
      <c r="S124" s="28">
        <f t="shared" si="45"/>
        <v>6.0644509667134175E-3</v>
      </c>
      <c r="T124" s="28">
        <f t="shared" si="45"/>
        <v>5.97371339894556E-3</v>
      </c>
      <c r="U124" s="28">
        <f t="shared" si="45"/>
        <v>5.8613655625795753E-3</v>
      </c>
      <c r="V124" s="28">
        <f t="shared" si="45"/>
        <v>5.7530722667811004E-3</v>
      </c>
      <c r="W124" s="28">
        <f t="shared" si="45"/>
        <v>5.6801934156915897E-3</v>
      </c>
    </row>
    <row r="125" spans="2:26" outlineLevel="1" x14ac:dyDescent="0.25"/>
    <row r="126" spans="2:26" outlineLevel="1" x14ac:dyDescent="0.25">
      <c r="B126" s="4" t="s">
        <v>23</v>
      </c>
      <c r="C126" s="12">
        <f t="shared" ref="C126:W126" si="46">IFERROR(C113/C123,0)</f>
        <v>0</v>
      </c>
      <c r="D126" s="12">
        <f t="shared" si="46"/>
        <v>0</v>
      </c>
      <c r="E126" s="12">
        <f t="shared" si="46"/>
        <v>0</v>
      </c>
      <c r="F126" s="12">
        <f t="shared" si="46"/>
        <v>0</v>
      </c>
      <c r="G126" s="12">
        <f t="shared" si="46"/>
        <v>0</v>
      </c>
      <c r="H126" s="12">
        <f t="shared" si="46"/>
        <v>0</v>
      </c>
      <c r="I126" s="12">
        <f t="shared" si="46"/>
        <v>0</v>
      </c>
      <c r="J126" s="12">
        <f t="shared" si="46"/>
        <v>0</v>
      </c>
      <c r="K126" s="12">
        <f t="shared" si="46"/>
        <v>0</v>
      </c>
      <c r="L126" s="12">
        <f t="shared" si="46"/>
        <v>0</v>
      </c>
      <c r="M126" s="12">
        <f t="shared" si="46"/>
        <v>0</v>
      </c>
      <c r="N126" s="12">
        <f t="shared" si="46"/>
        <v>0</v>
      </c>
      <c r="O126" s="12">
        <f t="shared" si="46"/>
        <v>0</v>
      </c>
      <c r="P126" s="12">
        <f t="shared" si="46"/>
        <v>0</v>
      </c>
      <c r="Q126" s="12">
        <f t="shared" si="46"/>
        <v>0</v>
      </c>
      <c r="R126" s="12">
        <f t="shared" si="46"/>
        <v>0</v>
      </c>
      <c r="S126" s="12">
        <f t="shared" si="46"/>
        <v>0</v>
      </c>
      <c r="T126" s="12">
        <f t="shared" si="46"/>
        <v>0</v>
      </c>
      <c r="U126" s="12">
        <f t="shared" si="46"/>
        <v>0</v>
      </c>
      <c r="V126" s="12">
        <f t="shared" si="46"/>
        <v>0</v>
      </c>
      <c r="W126" s="12">
        <f t="shared" si="46"/>
        <v>0</v>
      </c>
    </row>
    <row r="127" spans="2:26" outlineLevel="1" x14ac:dyDescent="0.25">
      <c r="B127" s="4" t="s">
        <v>24</v>
      </c>
      <c r="C127" s="12">
        <f t="shared" ref="C127:W127" si="47">IFERROR(C114/C123,0)</f>
        <v>0</v>
      </c>
      <c r="D127" s="12">
        <f t="shared" si="47"/>
        <v>0</v>
      </c>
      <c r="E127" s="12">
        <f t="shared" si="47"/>
        <v>0</v>
      </c>
      <c r="F127" s="12">
        <f t="shared" si="47"/>
        <v>0</v>
      </c>
      <c r="G127" s="12">
        <f t="shared" si="47"/>
        <v>0</v>
      </c>
      <c r="H127" s="12">
        <f t="shared" si="47"/>
        <v>0</v>
      </c>
      <c r="I127" s="12">
        <f t="shared" si="47"/>
        <v>0</v>
      </c>
      <c r="J127" s="12">
        <f t="shared" si="47"/>
        <v>0</v>
      </c>
      <c r="K127" s="12">
        <f t="shared" si="47"/>
        <v>0</v>
      </c>
      <c r="L127" s="12">
        <f t="shared" si="47"/>
        <v>0</v>
      </c>
      <c r="M127" s="12">
        <f t="shared" si="47"/>
        <v>0</v>
      </c>
      <c r="N127" s="12">
        <f t="shared" si="47"/>
        <v>0</v>
      </c>
      <c r="O127" s="12">
        <f t="shared" si="47"/>
        <v>0</v>
      </c>
      <c r="P127" s="12">
        <f t="shared" si="47"/>
        <v>0</v>
      </c>
      <c r="Q127" s="12">
        <f t="shared" si="47"/>
        <v>0</v>
      </c>
      <c r="R127" s="12">
        <f t="shared" si="47"/>
        <v>0</v>
      </c>
      <c r="S127" s="12">
        <f t="shared" si="47"/>
        <v>0</v>
      </c>
      <c r="T127" s="12">
        <f t="shared" si="47"/>
        <v>0</v>
      </c>
      <c r="U127" s="12">
        <f t="shared" si="47"/>
        <v>0</v>
      </c>
      <c r="V127" s="12">
        <f t="shared" si="47"/>
        <v>0</v>
      </c>
      <c r="W127" s="12">
        <f t="shared" si="47"/>
        <v>0</v>
      </c>
    </row>
    <row r="128" spans="2:26" outlineLevel="1" x14ac:dyDescent="0.25">
      <c r="B128" s="4" t="s">
        <v>21</v>
      </c>
      <c r="C128" s="12">
        <f t="shared" ref="C128:W128" si="48">IFERROR(C115/C123,0)</f>
        <v>0.46157524941881806</v>
      </c>
      <c r="D128" s="12">
        <f t="shared" si="48"/>
        <v>0.43033707894718159</v>
      </c>
      <c r="E128" s="12">
        <f t="shared" si="48"/>
        <v>0.41707627571249095</v>
      </c>
      <c r="F128" s="12">
        <f t="shared" si="48"/>
        <v>0.45826118946412936</v>
      </c>
      <c r="G128" s="12">
        <f t="shared" si="48"/>
        <v>0.43837165809687734</v>
      </c>
      <c r="H128" s="12">
        <f t="shared" si="48"/>
        <v>0.44574516954674748</v>
      </c>
      <c r="I128" s="12">
        <f t="shared" si="48"/>
        <v>0.49117644499981056</v>
      </c>
      <c r="J128" s="12">
        <f t="shared" si="48"/>
        <v>0.49024506759968456</v>
      </c>
      <c r="K128" s="12">
        <f t="shared" si="48"/>
        <v>0.51117945269148368</v>
      </c>
      <c r="L128" s="12">
        <f t="shared" si="48"/>
        <v>0.4775797041400594</v>
      </c>
      <c r="M128" s="12">
        <f t="shared" si="48"/>
        <v>0.50287834490997951</v>
      </c>
      <c r="N128" s="12">
        <f t="shared" si="48"/>
        <v>0.49797189395080843</v>
      </c>
      <c r="O128" s="12">
        <f t="shared" si="48"/>
        <v>0.49059685885168147</v>
      </c>
      <c r="P128" s="12">
        <f t="shared" si="48"/>
        <v>0.49800659062749736</v>
      </c>
      <c r="Q128" s="12">
        <f t="shared" si="48"/>
        <v>0.4622717092688351</v>
      </c>
      <c r="R128" s="12">
        <f t="shared" si="48"/>
        <v>0.46171495883752883</v>
      </c>
      <c r="S128" s="12">
        <f t="shared" si="48"/>
        <v>0.45724854292662781</v>
      </c>
      <c r="T128" s="12">
        <f t="shared" si="48"/>
        <v>0.46430724396952477</v>
      </c>
      <c r="U128" s="12">
        <f t="shared" si="48"/>
        <v>0.47117235287302117</v>
      </c>
      <c r="V128" s="12">
        <f t="shared" si="48"/>
        <v>0.45447624977030099</v>
      </c>
      <c r="W128" s="12">
        <f t="shared" si="48"/>
        <v>0.48208509541782246</v>
      </c>
    </row>
    <row r="129" spans="1:23" outlineLevel="1" x14ac:dyDescent="0.25">
      <c r="B129" s="4" t="s">
        <v>26</v>
      </c>
      <c r="C129" s="12">
        <f t="shared" ref="C129:W129" si="49">IFERROR(C116/C123,0)</f>
        <v>0</v>
      </c>
      <c r="D129" s="12">
        <f t="shared" si="49"/>
        <v>0</v>
      </c>
      <c r="E129" s="12">
        <f t="shared" si="49"/>
        <v>0</v>
      </c>
      <c r="F129" s="12">
        <f t="shared" si="49"/>
        <v>0</v>
      </c>
      <c r="G129" s="12">
        <f t="shared" si="49"/>
        <v>0</v>
      </c>
      <c r="H129" s="12">
        <f t="shared" si="49"/>
        <v>0</v>
      </c>
      <c r="I129" s="12">
        <f t="shared" si="49"/>
        <v>0</v>
      </c>
      <c r="J129" s="12">
        <f t="shared" si="49"/>
        <v>0</v>
      </c>
      <c r="K129" s="12">
        <f t="shared" si="49"/>
        <v>0</v>
      </c>
      <c r="L129" s="12">
        <f t="shared" si="49"/>
        <v>0</v>
      </c>
      <c r="M129" s="12">
        <f t="shared" si="49"/>
        <v>0</v>
      </c>
      <c r="N129" s="12">
        <f t="shared" si="49"/>
        <v>0</v>
      </c>
      <c r="O129" s="12">
        <f t="shared" si="49"/>
        <v>0</v>
      </c>
      <c r="P129" s="12">
        <f t="shared" si="49"/>
        <v>0</v>
      </c>
      <c r="Q129" s="12">
        <f t="shared" si="49"/>
        <v>0</v>
      </c>
      <c r="R129" s="12">
        <f t="shared" si="49"/>
        <v>0</v>
      </c>
      <c r="S129" s="12">
        <f t="shared" si="49"/>
        <v>0</v>
      </c>
      <c r="T129" s="12">
        <f t="shared" si="49"/>
        <v>0</v>
      </c>
      <c r="U129" s="12">
        <f t="shared" si="49"/>
        <v>0</v>
      </c>
      <c r="V129" s="12">
        <f t="shared" si="49"/>
        <v>0</v>
      </c>
      <c r="W129" s="12">
        <f t="shared" si="49"/>
        <v>0</v>
      </c>
    </row>
    <row r="130" spans="1:23" outlineLevel="1" x14ac:dyDescent="0.25">
      <c r="B130" s="4" t="s">
        <v>25</v>
      </c>
      <c r="C130" s="12">
        <f t="shared" ref="C130:W130" si="50">IFERROR(C117/C123,0)</f>
        <v>0.538424750581182</v>
      </c>
      <c r="D130" s="12">
        <f t="shared" si="50"/>
        <v>0.56966292105281846</v>
      </c>
      <c r="E130" s="12">
        <f t="shared" si="50"/>
        <v>0.58292372428750894</v>
      </c>
      <c r="F130" s="12">
        <f t="shared" si="50"/>
        <v>0.5417388105358707</v>
      </c>
      <c r="G130" s="12">
        <f t="shared" si="50"/>
        <v>0.56162834190312272</v>
      </c>
      <c r="H130" s="12">
        <f t="shared" si="50"/>
        <v>0.55425483045325252</v>
      </c>
      <c r="I130" s="12">
        <f t="shared" si="50"/>
        <v>0.50882355500018939</v>
      </c>
      <c r="J130" s="12">
        <f t="shared" si="50"/>
        <v>0.50975493240031544</v>
      </c>
      <c r="K130" s="12">
        <f t="shared" si="50"/>
        <v>0.48882054730851632</v>
      </c>
      <c r="L130" s="12">
        <f t="shared" si="50"/>
        <v>0.52242029585994065</v>
      </c>
      <c r="M130" s="12">
        <f t="shared" si="50"/>
        <v>0.49712165509002043</v>
      </c>
      <c r="N130" s="12">
        <f t="shared" si="50"/>
        <v>0.48428264083689049</v>
      </c>
      <c r="O130" s="12">
        <f t="shared" si="50"/>
        <v>0.4920874728686801</v>
      </c>
      <c r="P130" s="12">
        <f t="shared" si="50"/>
        <v>0.48505625287714887</v>
      </c>
      <c r="Q130" s="12">
        <f t="shared" si="50"/>
        <v>0.51804109784474617</v>
      </c>
      <c r="R130" s="12">
        <f t="shared" si="50"/>
        <v>0.53828504116247111</v>
      </c>
      <c r="S130" s="12">
        <f t="shared" si="50"/>
        <v>0.54275145707337213</v>
      </c>
      <c r="T130" s="12">
        <f t="shared" si="50"/>
        <v>0.53569275603047528</v>
      </c>
      <c r="U130" s="12">
        <f t="shared" si="50"/>
        <v>0.52882764712697894</v>
      </c>
      <c r="V130" s="12">
        <f t="shared" si="50"/>
        <v>0.5455237502296989</v>
      </c>
      <c r="W130" s="12">
        <f t="shared" si="50"/>
        <v>0.51791490458217759</v>
      </c>
    </row>
    <row r="131" spans="1:23" outlineLevel="1" x14ac:dyDescent="0.25">
      <c r="B131" s="4" t="s">
        <v>0</v>
      </c>
      <c r="C131" s="12">
        <f t="shared" ref="C131:W131" si="51">IFERROR(C118/C123,0)</f>
        <v>0</v>
      </c>
      <c r="D131" s="12">
        <f t="shared" si="51"/>
        <v>0</v>
      </c>
      <c r="E131" s="12">
        <f t="shared" si="51"/>
        <v>0</v>
      </c>
      <c r="F131" s="12">
        <f t="shared" si="51"/>
        <v>0</v>
      </c>
      <c r="G131" s="12">
        <f t="shared" si="51"/>
        <v>0</v>
      </c>
      <c r="H131" s="12">
        <f t="shared" si="51"/>
        <v>0</v>
      </c>
      <c r="I131" s="12">
        <f t="shared" si="51"/>
        <v>0</v>
      </c>
      <c r="J131" s="12">
        <f t="shared" si="51"/>
        <v>0</v>
      </c>
      <c r="K131" s="12">
        <f t="shared" si="51"/>
        <v>0</v>
      </c>
      <c r="L131" s="12">
        <f t="shared" si="51"/>
        <v>0</v>
      </c>
      <c r="M131" s="12">
        <f t="shared" si="51"/>
        <v>0</v>
      </c>
      <c r="N131" s="12">
        <f t="shared" si="51"/>
        <v>1.7745465212301078E-2</v>
      </c>
      <c r="O131" s="12">
        <f t="shared" si="51"/>
        <v>1.7315668279638395E-2</v>
      </c>
      <c r="P131" s="12">
        <f t="shared" si="51"/>
        <v>1.6937156495353808E-2</v>
      </c>
      <c r="Q131" s="12">
        <f t="shared" si="51"/>
        <v>1.9687192886418736E-2</v>
      </c>
      <c r="R131" s="12">
        <f t="shared" si="51"/>
        <v>0</v>
      </c>
      <c r="S131" s="12">
        <f t="shared" si="51"/>
        <v>0</v>
      </c>
      <c r="T131" s="12">
        <f t="shared" si="51"/>
        <v>0</v>
      </c>
      <c r="U131" s="12">
        <f t="shared" si="51"/>
        <v>0</v>
      </c>
      <c r="V131" s="12">
        <f t="shared" si="51"/>
        <v>0</v>
      </c>
      <c r="W131" s="12">
        <f t="shared" si="51"/>
        <v>0</v>
      </c>
    </row>
    <row r="132" spans="1:23" outlineLevel="1" x14ac:dyDescent="0.25">
      <c r="B132" s="4" t="s">
        <v>27</v>
      </c>
      <c r="C132" s="12">
        <f t="shared" ref="C132:W132" si="52">IFERROR(C119/C123,0)</f>
        <v>0</v>
      </c>
      <c r="D132" s="12">
        <f t="shared" si="52"/>
        <v>0</v>
      </c>
      <c r="E132" s="12">
        <f t="shared" si="52"/>
        <v>0</v>
      </c>
      <c r="F132" s="12">
        <f t="shared" si="52"/>
        <v>0</v>
      </c>
      <c r="G132" s="12">
        <f t="shared" si="52"/>
        <v>0</v>
      </c>
      <c r="H132" s="12">
        <f t="shared" si="52"/>
        <v>0</v>
      </c>
      <c r="I132" s="12">
        <f t="shared" si="52"/>
        <v>0</v>
      </c>
      <c r="J132" s="12">
        <f t="shared" si="52"/>
        <v>0</v>
      </c>
      <c r="K132" s="12">
        <f t="shared" si="52"/>
        <v>0</v>
      </c>
      <c r="L132" s="12">
        <f t="shared" si="52"/>
        <v>0</v>
      </c>
      <c r="M132" s="12">
        <f t="shared" si="52"/>
        <v>0</v>
      </c>
      <c r="N132" s="12">
        <f t="shared" si="52"/>
        <v>0</v>
      </c>
      <c r="O132" s="12">
        <f t="shared" si="52"/>
        <v>0</v>
      </c>
      <c r="P132" s="12">
        <f t="shared" si="52"/>
        <v>0</v>
      </c>
      <c r="Q132" s="12">
        <f t="shared" si="52"/>
        <v>0</v>
      </c>
      <c r="R132" s="12">
        <f t="shared" si="52"/>
        <v>0</v>
      </c>
      <c r="S132" s="12">
        <f t="shared" si="52"/>
        <v>0</v>
      </c>
      <c r="T132" s="12">
        <f t="shared" si="52"/>
        <v>0</v>
      </c>
      <c r="U132" s="12">
        <f t="shared" si="52"/>
        <v>0</v>
      </c>
      <c r="V132" s="12">
        <f t="shared" si="52"/>
        <v>0</v>
      </c>
      <c r="W132" s="12">
        <f t="shared" si="52"/>
        <v>0</v>
      </c>
    </row>
    <row r="133" spans="1:23" outlineLevel="1" x14ac:dyDescent="0.25">
      <c r="B133" s="4" t="s">
        <v>28</v>
      </c>
      <c r="C133" s="12">
        <f t="shared" ref="C133:W133" si="53">IFERROR(C120/C123,0)</f>
        <v>0</v>
      </c>
      <c r="D133" s="12">
        <f t="shared" si="53"/>
        <v>0</v>
      </c>
      <c r="E133" s="12">
        <f t="shared" si="53"/>
        <v>0</v>
      </c>
      <c r="F133" s="12">
        <f t="shared" si="53"/>
        <v>0</v>
      </c>
      <c r="G133" s="12">
        <f t="shared" si="53"/>
        <v>0</v>
      </c>
      <c r="H133" s="12">
        <f t="shared" si="53"/>
        <v>0</v>
      </c>
      <c r="I133" s="12">
        <f t="shared" si="53"/>
        <v>0</v>
      </c>
      <c r="J133" s="12">
        <f t="shared" si="53"/>
        <v>0</v>
      </c>
      <c r="K133" s="12">
        <f t="shared" si="53"/>
        <v>0</v>
      </c>
      <c r="L133" s="12">
        <f t="shared" si="53"/>
        <v>0</v>
      </c>
      <c r="M133" s="12">
        <f t="shared" si="53"/>
        <v>0</v>
      </c>
      <c r="N133" s="12">
        <f t="shared" si="53"/>
        <v>0</v>
      </c>
      <c r="O133" s="12">
        <f t="shared" si="53"/>
        <v>0</v>
      </c>
      <c r="P133" s="12">
        <f t="shared" si="53"/>
        <v>0</v>
      </c>
      <c r="Q133" s="12">
        <f t="shared" si="53"/>
        <v>0</v>
      </c>
      <c r="R133" s="12">
        <f t="shared" si="53"/>
        <v>0</v>
      </c>
      <c r="S133" s="12">
        <f t="shared" si="53"/>
        <v>0</v>
      </c>
      <c r="T133" s="12">
        <f t="shared" si="53"/>
        <v>0</v>
      </c>
      <c r="U133" s="12">
        <f t="shared" si="53"/>
        <v>0</v>
      </c>
      <c r="V133" s="12">
        <f t="shared" si="53"/>
        <v>0</v>
      </c>
      <c r="W133" s="12">
        <f t="shared" si="53"/>
        <v>0</v>
      </c>
    </row>
    <row r="134" spans="1:23" outlineLevel="1" x14ac:dyDescent="0.25">
      <c r="B134" s="4" t="s">
        <v>22</v>
      </c>
      <c r="C134" s="12">
        <f t="shared" ref="C134:W134" si="54">IFERROR(C121/C123,0)</f>
        <v>0</v>
      </c>
      <c r="D134" s="12">
        <f t="shared" si="54"/>
        <v>0</v>
      </c>
      <c r="E134" s="12">
        <f t="shared" si="54"/>
        <v>0</v>
      </c>
      <c r="F134" s="12">
        <f t="shared" si="54"/>
        <v>0</v>
      </c>
      <c r="G134" s="12">
        <f t="shared" si="54"/>
        <v>0</v>
      </c>
      <c r="H134" s="12">
        <f t="shared" si="54"/>
        <v>0</v>
      </c>
      <c r="I134" s="12">
        <f t="shared" si="54"/>
        <v>0</v>
      </c>
      <c r="J134" s="12">
        <f t="shared" si="54"/>
        <v>0</v>
      </c>
      <c r="K134" s="12">
        <f t="shared" si="54"/>
        <v>0</v>
      </c>
      <c r="L134" s="12">
        <f t="shared" si="54"/>
        <v>0</v>
      </c>
      <c r="M134" s="12">
        <f t="shared" si="54"/>
        <v>0</v>
      </c>
      <c r="N134" s="12">
        <f t="shared" si="54"/>
        <v>0</v>
      </c>
      <c r="O134" s="12">
        <f t="shared" si="54"/>
        <v>0</v>
      </c>
      <c r="P134" s="12">
        <f t="shared" si="54"/>
        <v>0</v>
      </c>
      <c r="Q134" s="12">
        <f t="shared" si="54"/>
        <v>0</v>
      </c>
      <c r="R134" s="12">
        <f t="shared" si="54"/>
        <v>0</v>
      </c>
      <c r="S134" s="12">
        <f t="shared" si="54"/>
        <v>0</v>
      </c>
      <c r="T134" s="12">
        <f t="shared" si="54"/>
        <v>0</v>
      </c>
      <c r="U134" s="12">
        <f t="shared" si="54"/>
        <v>0</v>
      </c>
      <c r="V134" s="12">
        <f t="shared" si="54"/>
        <v>0</v>
      </c>
      <c r="W134" s="12">
        <f t="shared" si="54"/>
        <v>0</v>
      </c>
    </row>
    <row r="135" spans="1:23" outlineLevel="1" x14ac:dyDescent="0.25">
      <c r="B135" s="4" t="s">
        <v>1</v>
      </c>
      <c r="C135" s="12">
        <f t="shared" ref="C135:W135" si="55">IFERROR(C122/C123,0)</f>
        <v>0</v>
      </c>
      <c r="D135" s="12">
        <f t="shared" si="55"/>
        <v>0</v>
      </c>
      <c r="E135" s="12">
        <f t="shared" si="55"/>
        <v>0</v>
      </c>
      <c r="F135" s="12">
        <f t="shared" si="55"/>
        <v>0</v>
      </c>
      <c r="G135" s="12">
        <f t="shared" si="55"/>
        <v>0</v>
      </c>
      <c r="H135" s="12">
        <f t="shared" si="55"/>
        <v>0</v>
      </c>
      <c r="I135" s="12">
        <f t="shared" si="55"/>
        <v>0</v>
      </c>
      <c r="J135" s="12">
        <f t="shared" si="55"/>
        <v>0</v>
      </c>
      <c r="K135" s="12">
        <f t="shared" si="55"/>
        <v>0</v>
      </c>
      <c r="L135" s="12">
        <f t="shared" si="55"/>
        <v>0</v>
      </c>
      <c r="M135" s="12">
        <f t="shared" si="55"/>
        <v>0</v>
      </c>
      <c r="N135" s="12">
        <f t="shared" si="55"/>
        <v>0</v>
      </c>
      <c r="O135" s="12">
        <f t="shared" si="55"/>
        <v>0</v>
      </c>
      <c r="P135" s="12">
        <f t="shared" si="55"/>
        <v>0</v>
      </c>
      <c r="Q135" s="12">
        <f t="shared" si="55"/>
        <v>0</v>
      </c>
      <c r="R135" s="12">
        <f t="shared" si="55"/>
        <v>0</v>
      </c>
      <c r="S135" s="12">
        <f t="shared" si="55"/>
        <v>0</v>
      </c>
      <c r="T135" s="12">
        <f t="shared" si="55"/>
        <v>0</v>
      </c>
      <c r="U135" s="12">
        <f t="shared" si="55"/>
        <v>0</v>
      </c>
      <c r="V135" s="12">
        <f t="shared" si="55"/>
        <v>0</v>
      </c>
      <c r="W135" s="12">
        <f t="shared" si="55"/>
        <v>0</v>
      </c>
    </row>
    <row r="138" spans="1:23" s="34" customFormat="1" x14ac:dyDescent="0.25">
      <c r="A138" s="33" t="s">
        <v>54</v>
      </c>
    </row>
    <row r="139" spans="1:23" outlineLevel="1" x14ac:dyDescent="0.25">
      <c r="B139" s="22" t="s">
        <v>31</v>
      </c>
      <c r="C139" s="5">
        <f t="shared" ref="C139:W139" si="56">C173+C209</f>
        <v>80764.928506815049</v>
      </c>
      <c r="D139" s="5">
        <f t="shared" si="56"/>
        <v>76215.425626443553</v>
      </c>
      <c r="E139" s="5">
        <f t="shared" si="56"/>
        <v>78654.302626275778</v>
      </c>
      <c r="F139" s="5">
        <f t="shared" si="56"/>
        <v>82274.673545549216</v>
      </c>
      <c r="G139" s="5">
        <f t="shared" si="56"/>
        <v>88550.647702009766</v>
      </c>
      <c r="H139" s="5">
        <f t="shared" si="56"/>
        <v>82897.504258822693</v>
      </c>
      <c r="I139" s="5">
        <f t="shared" si="56"/>
        <v>85790.582042192022</v>
      </c>
      <c r="J139" s="5">
        <f t="shared" si="56"/>
        <v>87885.797202443558</v>
      </c>
      <c r="K139" s="5">
        <f t="shared" si="56"/>
        <v>87079.402879651403</v>
      </c>
      <c r="L139" s="5">
        <f t="shared" si="56"/>
        <v>83760.464499421068</v>
      </c>
      <c r="M139" s="5">
        <f t="shared" si="56"/>
        <v>86592.610135084018</v>
      </c>
      <c r="N139" s="5">
        <f t="shared" si="56"/>
        <v>88444.43601357704</v>
      </c>
      <c r="O139" s="5">
        <f t="shared" si="56"/>
        <v>93676.799070768233</v>
      </c>
      <c r="P139" s="5">
        <f t="shared" si="56"/>
        <v>92017.154756996431</v>
      </c>
      <c r="Q139" s="5">
        <f t="shared" si="56"/>
        <v>90272.83372943032</v>
      </c>
      <c r="R139" s="5">
        <f t="shared" si="56"/>
        <v>93287.847470987588</v>
      </c>
      <c r="S139" s="5">
        <f t="shared" si="56"/>
        <v>102864.87047046144</v>
      </c>
      <c r="T139" s="5">
        <f t="shared" si="56"/>
        <v>99979.231510259109</v>
      </c>
      <c r="U139" s="5">
        <f t="shared" si="56"/>
        <v>94071.516310785519</v>
      </c>
      <c r="V139" s="5">
        <f t="shared" si="56"/>
        <v>92585.810491843586</v>
      </c>
      <c r="W139" s="5">
        <f t="shared" si="56"/>
        <v>82090.40962591712</v>
      </c>
    </row>
    <row r="140" spans="1:23" outlineLevel="1" x14ac:dyDescent="0.25">
      <c r="B140" s="8" t="s">
        <v>30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outlineLevel="1" x14ac:dyDescent="0.25">
      <c r="B141" s="8" t="s">
        <v>43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outlineLevel="1" x14ac:dyDescent="0.25">
      <c r="B142" s="8" t="s">
        <v>44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outlineLevel="1" x14ac:dyDescent="0.25">
      <c r="B143" s="8" t="s">
        <v>45</v>
      </c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outlineLevel="1" x14ac:dyDescent="0.25">
      <c r="B144" s="8" t="s">
        <v>47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2:23" outlineLevel="1" x14ac:dyDescent="0.25"/>
    <row r="146" spans="2:23" outlineLevel="1" x14ac:dyDescent="0.25">
      <c r="B146" s="9" t="s">
        <v>19</v>
      </c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</row>
    <row r="147" spans="2:23" outlineLevel="1" x14ac:dyDescent="0.25">
      <c r="B147" s="4" t="s">
        <v>23</v>
      </c>
      <c r="C147" s="5">
        <f t="shared" ref="C147:W156" si="57">C181+C219</f>
        <v>0</v>
      </c>
      <c r="D147" s="5">
        <f t="shared" si="57"/>
        <v>0</v>
      </c>
      <c r="E147" s="5">
        <f t="shared" si="57"/>
        <v>0</v>
      </c>
      <c r="F147" s="5">
        <f t="shared" si="57"/>
        <v>0</v>
      </c>
      <c r="G147" s="5">
        <f t="shared" si="57"/>
        <v>0</v>
      </c>
      <c r="H147" s="5">
        <f t="shared" si="57"/>
        <v>0</v>
      </c>
      <c r="I147" s="5">
        <f t="shared" si="57"/>
        <v>0</v>
      </c>
      <c r="J147" s="5">
        <f t="shared" si="57"/>
        <v>0</v>
      </c>
      <c r="K147" s="5">
        <f t="shared" si="57"/>
        <v>0</v>
      </c>
      <c r="L147" s="5">
        <f t="shared" si="57"/>
        <v>0</v>
      </c>
      <c r="M147" s="5">
        <f t="shared" si="57"/>
        <v>0</v>
      </c>
      <c r="N147" s="5">
        <f t="shared" si="57"/>
        <v>0</v>
      </c>
      <c r="O147" s="5">
        <f t="shared" si="57"/>
        <v>0</v>
      </c>
      <c r="P147" s="5">
        <f t="shared" si="57"/>
        <v>0</v>
      </c>
      <c r="Q147" s="5">
        <f t="shared" si="57"/>
        <v>0</v>
      </c>
      <c r="R147" s="5">
        <f t="shared" si="57"/>
        <v>0</v>
      </c>
      <c r="S147" s="5">
        <f t="shared" si="57"/>
        <v>0</v>
      </c>
      <c r="T147" s="5">
        <f t="shared" si="57"/>
        <v>0</v>
      </c>
      <c r="U147" s="5">
        <f t="shared" si="57"/>
        <v>0</v>
      </c>
      <c r="V147" s="5">
        <f t="shared" si="57"/>
        <v>0</v>
      </c>
      <c r="W147" s="5">
        <f t="shared" si="57"/>
        <v>0</v>
      </c>
    </row>
    <row r="148" spans="2:23" outlineLevel="1" x14ac:dyDescent="0.25">
      <c r="B148" s="4" t="s">
        <v>24</v>
      </c>
      <c r="C148" s="5">
        <f t="shared" si="57"/>
        <v>0</v>
      </c>
      <c r="D148" s="5">
        <f t="shared" si="57"/>
        <v>0</v>
      </c>
      <c r="E148" s="5">
        <f t="shared" si="57"/>
        <v>0</v>
      </c>
      <c r="F148" s="5">
        <f t="shared" si="57"/>
        <v>0</v>
      </c>
      <c r="G148" s="5">
        <f t="shared" si="57"/>
        <v>0</v>
      </c>
      <c r="H148" s="5">
        <f t="shared" si="57"/>
        <v>0</v>
      </c>
      <c r="I148" s="5">
        <f t="shared" si="57"/>
        <v>0</v>
      </c>
      <c r="J148" s="5">
        <f t="shared" si="57"/>
        <v>0</v>
      </c>
      <c r="K148" s="5">
        <f t="shared" si="57"/>
        <v>0</v>
      </c>
      <c r="L148" s="5">
        <f t="shared" si="57"/>
        <v>0</v>
      </c>
      <c r="M148" s="5">
        <f t="shared" si="57"/>
        <v>0</v>
      </c>
      <c r="N148" s="5">
        <f t="shared" si="57"/>
        <v>0</v>
      </c>
      <c r="O148" s="5">
        <f t="shared" si="57"/>
        <v>0</v>
      </c>
      <c r="P148" s="5">
        <f t="shared" si="57"/>
        <v>0</v>
      </c>
      <c r="Q148" s="5">
        <f t="shared" si="57"/>
        <v>0</v>
      </c>
      <c r="R148" s="5">
        <f t="shared" si="57"/>
        <v>0</v>
      </c>
      <c r="S148" s="5">
        <f t="shared" si="57"/>
        <v>0</v>
      </c>
      <c r="T148" s="5">
        <f t="shared" si="57"/>
        <v>0</v>
      </c>
      <c r="U148" s="5">
        <f t="shared" si="57"/>
        <v>0</v>
      </c>
      <c r="V148" s="5">
        <f t="shared" si="57"/>
        <v>0</v>
      </c>
      <c r="W148" s="5">
        <f t="shared" si="57"/>
        <v>0</v>
      </c>
    </row>
    <row r="149" spans="2:23" outlineLevel="1" x14ac:dyDescent="0.25">
      <c r="B149" s="4" t="s">
        <v>21</v>
      </c>
      <c r="C149" s="5">
        <f t="shared" si="57"/>
        <v>93238.052000000011</v>
      </c>
      <c r="D149" s="5">
        <f t="shared" si="57"/>
        <v>85951.554000000004</v>
      </c>
      <c r="E149" s="5">
        <f t="shared" si="57"/>
        <v>84409.482999999993</v>
      </c>
      <c r="F149" s="5">
        <f t="shared" si="57"/>
        <v>90878.989999999991</v>
      </c>
      <c r="G149" s="5">
        <f t="shared" si="57"/>
        <v>92053.803</v>
      </c>
      <c r="H149" s="5">
        <f t="shared" si="57"/>
        <v>94657.532000000007</v>
      </c>
      <c r="I149" s="5">
        <f t="shared" si="57"/>
        <v>96550.700000000012</v>
      </c>
      <c r="J149" s="5">
        <f t="shared" si="57"/>
        <v>98956.645999999993</v>
      </c>
      <c r="K149" s="5">
        <f t="shared" si="57"/>
        <v>108883.47499999999</v>
      </c>
      <c r="L149" s="5">
        <f t="shared" si="57"/>
        <v>101093.04000000001</v>
      </c>
      <c r="M149" s="5">
        <f t="shared" si="57"/>
        <v>97582.444999999992</v>
      </c>
      <c r="N149" s="5">
        <f t="shared" si="57"/>
        <v>105451.78600000001</v>
      </c>
      <c r="O149" s="5">
        <f t="shared" si="57"/>
        <v>106223.749</v>
      </c>
      <c r="P149" s="5">
        <f t="shared" si="57"/>
        <v>98366.559000000008</v>
      </c>
      <c r="Q149" s="5">
        <f t="shared" si="57"/>
        <v>93893.328999999998</v>
      </c>
      <c r="R149" s="5">
        <f t="shared" si="57"/>
        <v>96334.539000000004</v>
      </c>
      <c r="S149" s="5">
        <f t="shared" si="57"/>
        <v>97309.509000000005</v>
      </c>
      <c r="T149" s="5">
        <f t="shared" si="57"/>
        <v>104307.087</v>
      </c>
      <c r="U149" s="5">
        <f t="shared" si="57"/>
        <v>100520.77499999999</v>
      </c>
      <c r="V149" s="5">
        <f t="shared" si="57"/>
        <v>99112.710999999996</v>
      </c>
      <c r="W149" s="5">
        <f t="shared" si="57"/>
        <v>88329.448000000004</v>
      </c>
    </row>
    <row r="150" spans="2:23" outlineLevel="1" x14ac:dyDescent="0.25">
      <c r="B150" s="4" t="s">
        <v>26</v>
      </c>
      <c r="C150" s="5">
        <f t="shared" si="57"/>
        <v>0</v>
      </c>
      <c r="D150" s="5">
        <f t="shared" si="57"/>
        <v>0</v>
      </c>
      <c r="E150" s="5">
        <f t="shared" si="57"/>
        <v>0</v>
      </c>
      <c r="F150" s="5">
        <f t="shared" si="57"/>
        <v>0</v>
      </c>
      <c r="G150" s="5">
        <f t="shared" si="57"/>
        <v>0</v>
      </c>
      <c r="H150" s="5">
        <f t="shared" si="57"/>
        <v>0</v>
      </c>
      <c r="I150" s="5">
        <f t="shared" si="57"/>
        <v>0</v>
      </c>
      <c r="J150" s="5">
        <f t="shared" si="57"/>
        <v>0</v>
      </c>
      <c r="K150" s="5">
        <f t="shared" si="57"/>
        <v>0</v>
      </c>
      <c r="L150" s="5">
        <f t="shared" si="57"/>
        <v>0</v>
      </c>
      <c r="M150" s="5">
        <f t="shared" si="57"/>
        <v>0</v>
      </c>
      <c r="N150" s="5">
        <f t="shared" si="57"/>
        <v>0</v>
      </c>
      <c r="O150" s="5">
        <f t="shared" si="57"/>
        <v>0</v>
      </c>
      <c r="P150" s="5">
        <f t="shared" si="57"/>
        <v>0</v>
      </c>
      <c r="Q150" s="5">
        <f t="shared" si="57"/>
        <v>0</v>
      </c>
      <c r="R150" s="5">
        <f t="shared" si="57"/>
        <v>0</v>
      </c>
      <c r="S150" s="5">
        <f t="shared" si="57"/>
        <v>0</v>
      </c>
      <c r="T150" s="5">
        <f t="shared" si="57"/>
        <v>0</v>
      </c>
      <c r="U150" s="5">
        <f t="shared" si="57"/>
        <v>0</v>
      </c>
      <c r="V150" s="5">
        <f t="shared" si="57"/>
        <v>0</v>
      </c>
      <c r="W150" s="5">
        <f t="shared" si="57"/>
        <v>0</v>
      </c>
    </row>
    <row r="151" spans="2:23" outlineLevel="1" x14ac:dyDescent="0.25">
      <c r="B151" s="4" t="s">
        <v>25</v>
      </c>
      <c r="C151" s="5">
        <f t="shared" si="57"/>
        <v>0</v>
      </c>
      <c r="D151" s="5">
        <f t="shared" si="57"/>
        <v>0</v>
      </c>
      <c r="E151" s="5">
        <f t="shared" si="57"/>
        <v>0</v>
      </c>
      <c r="F151" s="5">
        <f t="shared" si="57"/>
        <v>0</v>
      </c>
      <c r="G151" s="5">
        <f t="shared" si="57"/>
        <v>0</v>
      </c>
      <c r="H151" s="5">
        <f t="shared" si="57"/>
        <v>0</v>
      </c>
      <c r="I151" s="5">
        <f t="shared" si="57"/>
        <v>0</v>
      </c>
      <c r="J151" s="5">
        <f t="shared" si="57"/>
        <v>0</v>
      </c>
      <c r="K151" s="5">
        <f t="shared" si="57"/>
        <v>0</v>
      </c>
      <c r="L151" s="5">
        <f t="shared" si="57"/>
        <v>0</v>
      </c>
      <c r="M151" s="5">
        <f t="shared" si="57"/>
        <v>0</v>
      </c>
      <c r="N151" s="5">
        <f t="shared" si="57"/>
        <v>0</v>
      </c>
      <c r="O151" s="5">
        <f t="shared" si="57"/>
        <v>0</v>
      </c>
      <c r="P151" s="5">
        <f t="shared" si="57"/>
        <v>0</v>
      </c>
      <c r="Q151" s="5">
        <f t="shared" si="57"/>
        <v>0</v>
      </c>
      <c r="R151" s="5">
        <f t="shared" si="57"/>
        <v>0</v>
      </c>
      <c r="S151" s="5">
        <f t="shared" si="57"/>
        <v>0</v>
      </c>
      <c r="T151" s="5">
        <f t="shared" si="57"/>
        <v>0</v>
      </c>
      <c r="U151" s="5">
        <f t="shared" si="57"/>
        <v>0</v>
      </c>
      <c r="V151" s="5">
        <f t="shared" si="57"/>
        <v>0</v>
      </c>
      <c r="W151" s="5">
        <f t="shared" si="57"/>
        <v>0</v>
      </c>
    </row>
    <row r="152" spans="2:23" outlineLevel="1" x14ac:dyDescent="0.25">
      <c r="B152" s="4" t="s">
        <v>0</v>
      </c>
      <c r="C152" s="5">
        <f t="shared" si="57"/>
        <v>0</v>
      </c>
      <c r="D152" s="5">
        <f t="shared" si="57"/>
        <v>0</v>
      </c>
      <c r="E152" s="5">
        <f t="shared" si="57"/>
        <v>0</v>
      </c>
      <c r="F152" s="5">
        <f t="shared" si="57"/>
        <v>0</v>
      </c>
      <c r="G152" s="5">
        <f t="shared" si="57"/>
        <v>0</v>
      </c>
      <c r="H152" s="5">
        <f t="shared" si="57"/>
        <v>0</v>
      </c>
      <c r="I152" s="5">
        <f t="shared" si="57"/>
        <v>0</v>
      </c>
      <c r="J152" s="5">
        <f t="shared" si="57"/>
        <v>0</v>
      </c>
      <c r="K152" s="5">
        <f t="shared" si="57"/>
        <v>0</v>
      </c>
      <c r="L152" s="5">
        <f t="shared" si="57"/>
        <v>0</v>
      </c>
      <c r="M152" s="5">
        <f t="shared" si="57"/>
        <v>0</v>
      </c>
      <c r="N152" s="5">
        <f t="shared" si="57"/>
        <v>0</v>
      </c>
      <c r="O152" s="5">
        <f t="shared" si="57"/>
        <v>0</v>
      </c>
      <c r="P152" s="5">
        <f t="shared" si="57"/>
        <v>0</v>
      </c>
      <c r="Q152" s="5">
        <f t="shared" si="57"/>
        <v>0</v>
      </c>
      <c r="R152" s="5">
        <f t="shared" si="57"/>
        <v>0</v>
      </c>
      <c r="S152" s="5">
        <f t="shared" si="57"/>
        <v>0</v>
      </c>
      <c r="T152" s="5">
        <f t="shared" si="57"/>
        <v>0</v>
      </c>
      <c r="U152" s="5">
        <f t="shared" si="57"/>
        <v>0</v>
      </c>
      <c r="V152" s="5">
        <f t="shared" si="57"/>
        <v>0</v>
      </c>
      <c r="W152" s="5">
        <f t="shared" si="57"/>
        <v>0</v>
      </c>
    </row>
    <row r="153" spans="2:23" outlineLevel="1" x14ac:dyDescent="0.25">
      <c r="B153" s="4" t="s">
        <v>27</v>
      </c>
      <c r="C153" s="5">
        <f t="shared" si="57"/>
        <v>0</v>
      </c>
      <c r="D153" s="5">
        <f t="shared" si="57"/>
        <v>0</v>
      </c>
      <c r="E153" s="5">
        <f t="shared" si="57"/>
        <v>0</v>
      </c>
      <c r="F153" s="5">
        <f t="shared" si="57"/>
        <v>0</v>
      </c>
      <c r="G153" s="5">
        <f t="shared" si="57"/>
        <v>0</v>
      </c>
      <c r="H153" s="5">
        <f t="shared" si="57"/>
        <v>0</v>
      </c>
      <c r="I153" s="5">
        <f t="shared" si="57"/>
        <v>0</v>
      </c>
      <c r="J153" s="5">
        <f t="shared" si="57"/>
        <v>0</v>
      </c>
      <c r="K153" s="5">
        <f t="shared" si="57"/>
        <v>0</v>
      </c>
      <c r="L153" s="5">
        <f t="shared" si="57"/>
        <v>0</v>
      </c>
      <c r="M153" s="5">
        <f t="shared" si="57"/>
        <v>0</v>
      </c>
      <c r="N153" s="5">
        <f t="shared" si="57"/>
        <v>0</v>
      </c>
      <c r="O153" s="5">
        <f t="shared" si="57"/>
        <v>0</v>
      </c>
      <c r="P153" s="5">
        <f t="shared" si="57"/>
        <v>0</v>
      </c>
      <c r="Q153" s="5">
        <f t="shared" si="57"/>
        <v>0</v>
      </c>
      <c r="R153" s="5">
        <f t="shared" si="57"/>
        <v>0</v>
      </c>
      <c r="S153" s="5">
        <f t="shared" si="57"/>
        <v>0</v>
      </c>
      <c r="T153" s="5">
        <f t="shared" si="57"/>
        <v>0</v>
      </c>
      <c r="U153" s="5">
        <f t="shared" si="57"/>
        <v>0</v>
      </c>
      <c r="V153" s="5">
        <f t="shared" si="57"/>
        <v>0</v>
      </c>
      <c r="W153" s="5">
        <f t="shared" si="57"/>
        <v>0</v>
      </c>
    </row>
    <row r="154" spans="2:23" outlineLevel="1" x14ac:dyDescent="0.25">
      <c r="B154" s="4" t="s">
        <v>28</v>
      </c>
      <c r="C154" s="5">
        <f t="shared" si="57"/>
        <v>0</v>
      </c>
      <c r="D154" s="5">
        <f t="shared" si="57"/>
        <v>0</v>
      </c>
      <c r="E154" s="5">
        <f t="shared" si="57"/>
        <v>0</v>
      </c>
      <c r="F154" s="5">
        <f t="shared" si="57"/>
        <v>0</v>
      </c>
      <c r="G154" s="5">
        <f t="shared" si="57"/>
        <v>0</v>
      </c>
      <c r="H154" s="5">
        <f t="shared" si="57"/>
        <v>0</v>
      </c>
      <c r="I154" s="5">
        <f t="shared" si="57"/>
        <v>0</v>
      </c>
      <c r="J154" s="5">
        <f t="shared" si="57"/>
        <v>0</v>
      </c>
      <c r="K154" s="5">
        <f t="shared" si="57"/>
        <v>0</v>
      </c>
      <c r="L154" s="5">
        <f t="shared" si="57"/>
        <v>0</v>
      </c>
      <c r="M154" s="5">
        <f t="shared" si="57"/>
        <v>0</v>
      </c>
      <c r="N154" s="5">
        <f t="shared" si="57"/>
        <v>0</v>
      </c>
      <c r="O154" s="5">
        <f t="shared" si="57"/>
        <v>0</v>
      </c>
      <c r="P154" s="5">
        <f t="shared" si="57"/>
        <v>0</v>
      </c>
      <c r="Q154" s="5">
        <f t="shared" si="57"/>
        <v>0</v>
      </c>
      <c r="R154" s="5">
        <f t="shared" si="57"/>
        <v>0</v>
      </c>
      <c r="S154" s="5">
        <f t="shared" si="57"/>
        <v>0</v>
      </c>
      <c r="T154" s="5">
        <f t="shared" si="57"/>
        <v>0</v>
      </c>
      <c r="U154" s="5">
        <f t="shared" si="57"/>
        <v>0</v>
      </c>
      <c r="V154" s="5">
        <f t="shared" si="57"/>
        <v>0</v>
      </c>
      <c r="W154" s="5">
        <f t="shared" si="57"/>
        <v>0</v>
      </c>
    </row>
    <row r="155" spans="2:23" outlineLevel="1" x14ac:dyDescent="0.25">
      <c r="B155" s="4" t="s">
        <v>22</v>
      </c>
      <c r="C155" s="5">
        <f t="shared" si="57"/>
        <v>0</v>
      </c>
      <c r="D155" s="5">
        <f t="shared" si="57"/>
        <v>0</v>
      </c>
      <c r="E155" s="5">
        <f t="shared" si="57"/>
        <v>0</v>
      </c>
      <c r="F155" s="5">
        <f t="shared" si="57"/>
        <v>0</v>
      </c>
      <c r="G155" s="5">
        <f t="shared" si="57"/>
        <v>0</v>
      </c>
      <c r="H155" s="5">
        <f t="shared" si="57"/>
        <v>0</v>
      </c>
      <c r="I155" s="5">
        <f t="shared" si="57"/>
        <v>0</v>
      </c>
      <c r="J155" s="5">
        <f t="shared" si="57"/>
        <v>0</v>
      </c>
      <c r="K155" s="5">
        <f t="shared" si="57"/>
        <v>0</v>
      </c>
      <c r="L155" s="5">
        <f t="shared" si="57"/>
        <v>0</v>
      </c>
      <c r="M155" s="5">
        <f t="shared" si="57"/>
        <v>0</v>
      </c>
      <c r="N155" s="5">
        <f t="shared" si="57"/>
        <v>0</v>
      </c>
      <c r="O155" s="5">
        <f t="shared" si="57"/>
        <v>0</v>
      </c>
      <c r="P155" s="5">
        <f t="shared" si="57"/>
        <v>0</v>
      </c>
      <c r="Q155" s="5">
        <f t="shared" si="57"/>
        <v>0</v>
      </c>
      <c r="R155" s="5">
        <f t="shared" si="57"/>
        <v>0</v>
      </c>
      <c r="S155" s="5">
        <f t="shared" si="57"/>
        <v>0</v>
      </c>
      <c r="T155" s="5">
        <f t="shared" si="57"/>
        <v>0</v>
      </c>
      <c r="U155" s="5">
        <f t="shared" si="57"/>
        <v>0</v>
      </c>
      <c r="V155" s="5">
        <f t="shared" si="57"/>
        <v>0</v>
      </c>
      <c r="W155" s="5">
        <f t="shared" si="57"/>
        <v>0</v>
      </c>
    </row>
    <row r="156" spans="2:23" outlineLevel="1" x14ac:dyDescent="0.25">
      <c r="B156" s="4" t="s">
        <v>1</v>
      </c>
      <c r="C156" s="5">
        <f t="shared" si="57"/>
        <v>0</v>
      </c>
      <c r="D156" s="5">
        <f t="shared" si="57"/>
        <v>0</v>
      </c>
      <c r="E156" s="5">
        <f t="shared" si="57"/>
        <v>0</v>
      </c>
      <c r="F156" s="5">
        <f t="shared" si="57"/>
        <v>0</v>
      </c>
      <c r="G156" s="5">
        <f t="shared" si="57"/>
        <v>0</v>
      </c>
      <c r="H156" s="5">
        <f t="shared" si="57"/>
        <v>0</v>
      </c>
      <c r="I156" s="5">
        <f t="shared" si="57"/>
        <v>0</v>
      </c>
      <c r="J156" s="5">
        <f t="shared" si="57"/>
        <v>0</v>
      </c>
      <c r="K156" s="5">
        <f t="shared" si="57"/>
        <v>0</v>
      </c>
      <c r="L156" s="5">
        <f t="shared" si="57"/>
        <v>0</v>
      </c>
      <c r="M156" s="5">
        <f t="shared" si="57"/>
        <v>0</v>
      </c>
      <c r="N156" s="5">
        <f t="shared" si="57"/>
        <v>0</v>
      </c>
      <c r="O156" s="5">
        <f t="shared" si="57"/>
        <v>0</v>
      </c>
      <c r="P156" s="5">
        <f t="shared" si="57"/>
        <v>0</v>
      </c>
      <c r="Q156" s="5">
        <f t="shared" si="57"/>
        <v>0</v>
      </c>
      <c r="R156" s="5">
        <f t="shared" si="57"/>
        <v>0</v>
      </c>
      <c r="S156" s="5">
        <f t="shared" si="57"/>
        <v>0</v>
      </c>
      <c r="T156" s="5">
        <f t="shared" si="57"/>
        <v>0</v>
      </c>
      <c r="U156" s="5">
        <f t="shared" si="57"/>
        <v>0</v>
      </c>
      <c r="V156" s="5">
        <f t="shared" si="57"/>
        <v>0</v>
      </c>
      <c r="W156" s="5">
        <f t="shared" si="57"/>
        <v>0</v>
      </c>
    </row>
    <row r="157" spans="2:23" outlineLevel="1" x14ac:dyDescent="0.25">
      <c r="B157" s="16" t="s">
        <v>13</v>
      </c>
      <c r="C157" s="21">
        <f t="shared" ref="C157:W157" si="58">SUM(C147:C156)</f>
        <v>93238.052000000011</v>
      </c>
      <c r="D157" s="21">
        <f t="shared" si="58"/>
        <v>85951.554000000004</v>
      </c>
      <c r="E157" s="21">
        <f t="shared" si="58"/>
        <v>84409.482999999993</v>
      </c>
      <c r="F157" s="21">
        <f t="shared" si="58"/>
        <v>90878.989999999991</v>
      </c>
      <c r="G157" s="21">
        <f t="shared" si="58"/>
        <v>92053.803</v>
      </c>
      <c r="H157" s="21">
        <f t="shared" si="58"/>
        <v>94657.532000000007</v>
      </c>
      <c r="I157" s="21">
        <f t="shared" si="58"/>
        <v>96550.700000000012</v>
      </c>
      <c r="J157" s="21">
        <f t="shared" si="58"/>
        <v>98956.645999999993</v>
      </c>
      <c r="K157" s="21">
        <f t="shared" si="58"/>
        <v>108883.47499999999</v>
      </c>
      <c r="L157" s="21">
        <f t="shared" si="58"/>
        <v>101093.04000000001</v>
      </c>
      <c r="M157" s="21">
        <f t="shared" si="58"/>
        <v>97582.444999999992</v>
      </c>
      <c r="N157" s="21">
        <f t="shared" si="58"/>
        <v>105451.78600000001</v>
      </c>
      <c r="O157" s="21">
        <f t="shared" si="58"/>
        <v>106223.749</v>
      </c>
      <c r="P157" s="21">
        <f t="shared" si="58"/>
        <v>98366.559000000008</v>
      </c>
      <c r="Q157" s="21">
        <f t="shared" si="58"/>
        <v>93893.328999999998</v>
      </c>
      <c r="R157" s="21">
        <f t="shared" si="58"/>
        <v>96334.539000000004</v>
      </c>
      <c r="S157" s="21">
        <f t="shared" si="58"/>
        <v>97309.509000000005</v>
      </c>
      <c r="T157" s="21">
        <f t="shared" si="58"/>
        <v>104307.087</v>
      </c>
      <c r="U157" s="21">
        <f t="shared" si="58"/>
        <v>100520.77499999999</v>
      </c>
      <c r="V157" s="21">
        <f t="shared" si="58"/>
        <v>99112.710999999996</v>
      </c>
      <c r="W157" s="21">
        <f t="shared" si="58"/>
        <v>88329.448000000004</v>
      </c>
    </row>
    <row r="158" spans="2:23" outlineLevel="1" x14ac:dyDescent="0.25">
      <c r="B158" s="29" t="s">
        <v>46</v>
      </c>
      <c r="C158" s="28">
        <f>IFERROR(C157/C139/1000,0)</f>
        <v>1.1544373742884259E-3</v>
      </c>
      <c r="D158" s="28">
        <f t="shared" ref="D158:W158" si="59">IFERROR(D157/D139/1000,0)</f>
        <v>1.1277448534011522E-3</v>
      </c>
      <c r="E158" s="28">
        <f t="shared" si="59"/>
        <v>1.0731705727666269E-3</v>
      </c>
      <c r="F158" s="28">
        <f t="shared" si="59"/>
        <v>1.1045803779420312E-3</v>
      </c>
      <c r="G158" s="28">
        <f t="shared" si="59"/>
        <v>1.0395610352820798E-3</v>
      </c>
      <c r="H158" s="28">
        <f t="shared" si="59"/>
        <v>1.1418622652916079E-3</v>
      </c>
      <c r="I158" s="28">
        <f t="shared" si="59"/>
        <v>1.1254230674471485E-3</v>
      </c>
      <c r="J158" s="28">
        <f t="shared" si="59"/>
        <v>1.1259685768344903E-3</v>
      </c>
      <c r="K158" s="28">
        <f t="shared" si="59"/>
        <v>1.2503929907567584E-3</v>
      </c>
      <c r="L158" s="28">
        <f t="shared" si="59"/>
        <v>1.2069302695987168E-3</v>
      </c>
      <c r="M158" s="28">
        <f t="shared" si="59"/>
        <v>1.1269142349187983E-3</v>
      </c>
      <c r="N158" s="28">
        <f t="shared" si="59"/>
        <v>1.1922941764681747E-3</v>
      </c>
      <c r="O158" s="28">
        <f t="shared" si="59"/>
        <v>1.1339387132533549E-3</v>
      </c>
      <c r="P158" s="28">
        <f t="shared" si="59"/>
        <v>1.069002396996206E-3</v>
      </c>
      <c r="Q158" s="28">
        <f t="shared" si="59"/>
        <v>1.0401061440191541E-3</v>
      </c>
      <c r="R158" s="28">
        <f t="shared" si="59"/>
        <v>1.0326590398600411E-3</v>
      </c>
      <c r="S158" s="28">
        <f t="shared" si="59"/>
        <v>9.4599359873731917E-4</v>
      </c>
      <c r="T158" s="28">
        <f t="shared" si="59"/>
        <v>1.0432875450667651E-3</v>
      </c>
      <c r="U158" s="28">
        <f t="shared" si="59"/>
        <v>1.0685569760341478E-3</v>
      </c>
      <c r="V158" s="28">
        <f t="shared" si="59"/>
        <v>1.0704956890638378E-3</v>
      </c>
      <c r="W158" s="28">
        <f t="shared" si="59"/>
        <v>1.0760020372966093E-3</v>
      </c>
    </row>
    <row r="159" spans="2:23" outlineLevel="1" x14ac:dyDescent="0.25"/>
    <row r="160" spans="2:23" outlineLevel="1" x14ac:dyDescent="0.25">
      <c r="B160" s="4" t="s">
        <v>23</v>
      </c>
      <c r="C160" s="12">
        <f t="shared" ref="C160:W160" si="60">IFERROR(C147/C157,0)</f>
        <v>0</v>
      </c>
      <c r="D160" s="12">
        <f t="shared" si="60"/>
        <v>0</v>
      </c>
      <c r="E160" s="12">
        <f t="shared" si="60"/>
        <v>0</v>
      </c>
      <c r="F160" s="12">
        <f t="shared" si="60"/>
        <v>0</v>
      </c>
      <c r="G160" s="12">
        <f t="shared" si="60"/>
        <v>0</v>
      </c>
      <c r="H160" s="12">
        <f t="shared" si="60"/>
        <v>0</v>
      </c>
      <c r="I160" s="12">
        <f t="shared" si="60"/>
        <v>0</v>
      </c>
      <c r="J160" s="12">
        <f t="shared" si="60"/>
        <v>0</v>
      </c>
      <c r="K160" s="12">
        <f t="shared" si="60"/>
        <v>0</v>
      </c>
      <c r="L160" s="12">
        <f t="shared" si="60"/>
        <v>0</v>
      </c>
      <c r="M160" s="12">
        <f t="shared" si="60"/>
        <v>0</v>
      </c>
      <c r="N160" s="12">
        <f t="shared" si="60"/>
        <v>0</v>
      </c>
      <c r="O160" s="12">
        <f t="shared" si="60"/>
        <v>0</v>
      </c>
      <c r="P160" s="12">
        <f t="shared" si="60"/>
        <v>0</v>
      </c>
      <c r="Q160" s="12">
        <f t="shared" si="60"/>
        <v>0</v>
      </c>
      <c r="R160" s="12">
        <f t="shared" si="60"/>
        <v>0</v>
      </c>
      <c r="S160" s="12">
        <f t="shared" si="60"/>
        <v>0</v>
      </c>
      <c r="T160" s="12">
        <f t="shared" si="60"/>
        <v>0</v>
      </c>
      <c r="U160" s="12">
        <f t="shared" si="60"/>
        <v>0</v>
      </c>
      <c r="V160" s="12">
        <f t="shared" si="60"/>
        <v>0</v>
      </c>
      <c r="W160" s="12">
        <f t="shared" si="60"/>
        <v>0</v>
      </c>
    </row>
    <row r="161" spans="1:28" outlineLevel="1" x14ac:dyDescent="0.25">
      <c r="B161" s="4" t="s">
        <v>24</v>
      </c>
      <c r="C161" s="12">
        <f t="shared" ref="C161:W161" si="61">IFERROR(C148/C157,0)</f>
        <v>0</v>
      </c>
      <c r="D161" s="12">
        <f t="shared" si="61"/>
        <v>0</v>
      </c>
      <c r="E161" s="12">
        <f t="shared" si="61"/>
        <v>0</v>
      </c>
      <c r="F161" s="12">
        <f t="shared" si="61"/>
        <v>0</v>
      </c>
      <c r="G161" s="12">
        <f t="shared" si="61"/>
        <v>0</v>
      </c>
      <c r="H161" s="12">
        <f t="shared" si="61"/>
        <v>0</v>
      </c>
      <c r="I161" s="12">
        <f t="shared" si="61"/>
        <v>0</v>
      </c>
      <c r="J161" s="12">
        <f t="shared" si="61"/>
        <v>0</v>
      </c>
      <c r="K161" s="12">
        <f t="shared" si="61"/>
        <v>0</v>
      </c>
      <c r="L161" s="12">
        <f t="shared" si="61"/>
        <v>0</v>
      </c>
      <c r="M161" s="12">
        <f t="shared" si="61"/>
        <v>0</v>
      </c>
      <c r="N161" s="12">
        <f t="shared" si="61"/>
        <v>0</v>
      </c>
      <c r="O161" s="12">
        <f t="shared" si="61"/>
        <v>0</v>
      </c>
      <c r="P161" s="12">
        <f t="shared" si="61"/>
        <v>0</v>
      </c>
      <c r="Q161" s="12">
        <f t="shared" si="61"/>
        <v>0</v>
      </c>
      <c r="R161" s="12">
        <f t="shared" si="61"/>
        <v>0</v>
      </c>
      <c r="S161" s="12">
        <f t="shared" si="61"/>
        <v>0</v>
      </c>
      <c r="T161" s="12">
        <f t="shared" si="61"/>
        <v>0</v>
      </c>
      <c r="U161" s="12">
        <f t="shared" si="61"/>
        <v>0</v>
      </c>
      <c r="V161" s="12">
        <f t="shared" si="61"/>
        <v>0</v>
      </c>
      <c r="W161" s="12">
        <f t="shared" si="61"/>
        <v>0</v>
      </c>
    </row>
    <row r="162" spans="1:28" outlineLevel="1" x14ac:dyDescent="0.25">
      <c r="B162" s="4" t="s">
        <v>21</v>
      </c>
      <c r="C162" s="12">
        <f t="shared" ref="C162:W162" si="62">IFERROR(C149/C157,0)</f>
        <v>1</v>
      </c>
      <c r="D162" s="12">
        <f t="shared" si="62"/>
        <v>1</v>
      </c>
      <c r="E162" s="12">
        <f t="shared" si="62"/>
        <v>1</v>
      </c>
      <c r="F162" s="12">
        <f t="shared" si="62"/>
        <v>1</v>
      </c>
      <c r="G162" s="12">
        <f t="shared" si="62"/>
        <v>1</v>
      </c>
      <c r="H162" s="12">
        <f t="shared" si="62"/>
        <v>1</v>
      </c>
      <c r="I162" s="12">
        <f t="shared" si="62"/>
        <v>1</v>
      </c>
      <c r="J162" s="12">
        <f t="shared" si="62"/>
        <v>1</v>
      </c>
      <c r="K162" s="12">
        <f t="shared" si="62"/>
        <v>1</v>
      </c>
      <c r="L162" s="12">
        <f t="shared" si="62"/>
        <v>1</v>
      </c>
      <c r="M162" s="12">
        <f t="shared" si="62"/>
        <v>1</v>
      </c>
      <c r="N162" s="12">
        <f t="shared" si="62"/>
        <v>1</v>
      </c>
      <c r="O162" s="12">
        <f t="shared" si="62"/>
        <v>1</v>
      </c>
      <c r="P162" s="12">
        <f t="shared" si="62"/>
        <v>1</v>
      </c>
      <c r="Q162" s="12">
        <f t="shared" si="62"/>
        <v>1</v>
      </c>
      <c r="R162" s="12">
        <f t="shared" si="62"/>
        <v>1</v>
      </c>
      <c r="S162" s="12">
        <f t="shared" si="62"/>
        <v>1</v>
      </c>
      <c r="T162" s="12">
        <f t="shared" si="62"/>
        <v>1</v>
      </c>
      <c r="U162" s="12">
        <f t="shared" si="62"/>
        <v>1</v>
      </c>
      <c r="V162" s="12">
        <f t="shared" si="62"/>
        <v>1</v>
      </c>
      <c r="W162" s="12">
        <f t="shared" si="62"/>
        <v>1</v>
      </c>
    </row>
    <row r="163" spans="1:28" outlineLevel="1" x14ac:dyDescent="0.25">
      <c r="B163" s="4" t="s">
        <v>26</v>
      </c>
      <c r="C163" s="12">
        <f t="shared" ref="C163:W163" si="63">IFERROR(C150/C157,0)</f>
        <v>0</v>
      </c>
      <c r="D163" s="12">
        <f t="shared" si="63"/>
        <v>0</v>
      </c>
      <c r="E163" s="12">
        <f t="shared" si="63"/>
        <v>0</v>
      </c>
      <c r="F163" s="12">
        <f t="shared" si="63"/>
        <v>0</v>
      </c>
      <c r="G163" s="12">
        <f t="shared" si="63"/>
        <v>0</v>
      </c>
      <c r="H163" s="12">
        <f t="shared" si="63"/>
        <v>0</v>
      </c>
      <c r="I163" s="12">
        <f t="shared" si="63"/>
        <v>0</v>
      </c>
      <c r="J163" s="12">
        <f t="shared" si="63"/>
        <v>0</v>
      </c>
      <c r="K163" s="12">
        <f t="shared" si="63"/>
        <v>0</v>
      </c>
      <c r="L163" s="12">
        <f t="shared" si="63"/>
        <v>0</v>
      </c>
      <c r="M163" s="12">
        <f t="shared" si="63"/>
        <v>0</v>
      </c>
      <c r="N163" s="12">
        <f t="shared" si="63"/>
        <v>0</v>
      </c>
      <c r="O163" s="12">
        <f t="shared" si="63"/>
        <v>0</v>
      </c>
      <c r="P163" s="12">
        <f t="shared" si="63"/>
        <v>0</v>
      </c>
      <c r="Q163" s="12">
        <f t="shared" si="63"/>
        <v>0</v>
      </c>
      <c r="R163" s="12">
        <f t="shared" si="63"/>
        <v>0</v>
      </c>
      <c r="S163" s="12">
        <f t="shared" si="63"/>
        <v>0</v>
      </c>
      <c r="T163" s="12">
        <f t="shared" si="63"/>
        <v>0</v>
      </c>
      <c r="U163" s="12">
        <f t="shared" si="63"/>
        <v>0</v>
      </c>
      <c r="V163" s="12">
        <f t="shared" si="63"/>
        <v>0</v>
      </c>
      <c r="W163" s="12">
        <f t="shared" si="63"/>
        <v>0</v>
      </c>
    </row>
    <row r="164" spans="1:28" outlineLevel="1" x14ac:dyDescent="0.25">
      <c r="B164" s="4" t="s">
        <v>25</v>
      </c>
      <c r="C164" s="12">
        <f t="shared" ref="C164:W164" si="64">IFERROR(C151/C157,0)</f>
        <v>0</v>
      </c>
      <c r="D164" s="12">
        <f t="shared" si="64"/>
        <v>0</v>
      </c>
      <c r="E164" s="12">
        <f t="shared" si="64"/>
        <v>0</v>
      </c>
      <c r="F164" s="12">
        <f t="shared" si="64"/>
        <v>0</v>
      </c>
      <c r="G164" s="12">
        <f t="shared" si="64"/>
        <v>0</v>
      </c>
      <c r="H164" s="12">
        <f t="shared" si="64"/>
        <v>0</v>
      </c>
      <c r="I164" s="12">
        <f t="shared" si="64"/>
        <v>0</v>
      </c>
      <c r="J164" s="12">
        <f t="shared" si="64"/>
        <v>0</v>
      </c>
      <c r="K164" s="12">
        <f t="shared" si="64"/>
        <v>0</v>
      </c>
      <c r="L164" s="12">
        <f t="shared" si="64"/>
        <v>0</v>
      </c>
      <c r="M164" s="12">
        <f t="shared" si="64"/>
        <v>0</v>
      </c>
      <c r="N164" s="12">
        <f t="shared" si="64"/>
        <v>0</v>
      </c>
      <c r="O164" s="12">
        <f t="shared" si="64"/>
        <v>0</v>
      </c>
      <c r="P164" s="12">
        <f t="shared" si="64"/>
        <v>0</v>
      </c>
      <c r="Q164" s="12">
        <f t="shared" si="64"/>
        <v>0</v>
      </c>
      <c r="R164" s="12">
        <f t="shared" si="64"/>
        <v>0</v>
      </c>
      <c r="S164" s="12">
        <f t="shared" si="64"/>
        <v>0</v>
      </c>
      <c r="T164" s="12">
        <f t="shared" si="64"/>
        <v>0</v>
      </c>
      <c r="U164" s="12">
        <f t="shared" si="64"/>
        <v>0</v>
      </c>
      <c r="V164" s="12">
        <f t="shared" si="64"/>
        <v>0</v>
      </c>
      <c r="W164" s="12">
        <f t="shared" si="64"/>
        <v>0</v>
      </c>
    </row>
    <row r="165" spans="1:28" outlineLevel="1" x14ac:dyDescent="0.25">
      <c r="B165" s="4" t="s">
        <v>0</v>
      </c>
      <c r="C165" s="12">
        <f t="shared" ref="C165:W165" si="65">IFERROR(C152/C157,0)</f>
        <v>0</v>
      </c>
      <c r="D165" s="12">
        <f t="shared" si="65"/>
        <v>0</v>
      </c>
      <c r="E165" s="12">
        <f t="shared" si="65"/>
        <v>0</v>
      </c>
      <c r="F165" s="12">
        <f t="shared" si="65"/>
        <v>0</v>
      </c>
      <c r="G165" s="12">
        <f t="shared" si="65"/>
        <v>0</v>
      </c>
      <c r="H165" s="12">
        <f t="shared" si="65"/>
        <v>0</v>
      </c>
      <c r="I165" s="12">
        <f t="shared" si="65"/>
        <v>0</v>
      </c>
      <c r="J165" s="12">
        <f t="shared" si="65"/>
        <v>0</v>
      </c>
      <c r="K165" s="12">
        <f t="shared" si="65"/>
        <v>0</v>
      </c>
      <c r="L165" s="12">
        <f t="shared" si="65"/>
        <v>0</v>
      </c>
      <c r="M165" s="12">
        <f t="shared" si="65"/>
        <v>0</v>
      </c>
      <c r="N165" s="12">
        <f t="shared" si="65"/>
        <v>0</v>
      </c>
      <c r="O165" s="12">
        <f t="shared" si="65"/>
        <v>0</v>
      </c>
      <c r="P165" s="12">
        <f t="shared" si="65"/>
        <v>0</v>
      </c>
      <c r="Q165" s="12">
        <f t="shared" si="65"/>
        <v>0</v>
      </c>
      <c r="R165" s="12">
        <f t="shared" si="65"/>
        <v>0</v>
      </c>
      <c r="S165" s="12">
        <f t="shared" si="65"/>
        <v>0</v>
      </c>
      <c r="T165" s="12">
        <f t="shared" si="65"/>
        <v>0</v>
      </c>
      <c r="U165" s="12">
        <f t="shared" si="65"/>
        <v>0</v>
      </c>
      <c r="V165" s="12">
        <f t="shared" si="65"/>
        <v>0</v>
      </c>
      <c r="W165" s="12">
        <f t="shared" si="65"/>
        <v>0</v>
      </c>
    </row>
    <row r="166" spans="1:28" outlineLevel="1" x14ac:dyDescent="0.25">
      <c r="B166" s="4" t="s">
        <v>27</v>
      </c>
      <c r="C166" s="12">
        <f t="shared" ref="C166:W166" si="66">IFERROR(C153/C157,0)</f>
        <v>0</v>
      </c>
      <c r="D166" s="12">
        <f t="shared" si="66"/>
        <v>0</v>
      </c>
      <c r="E166" s="12">
        <f t="shared" si="66"/>
        <v>0</v>
      </c>
      <c r="F166" s="12">
        <f t="shared" si="66"/>
        <v>0</v>
      </c>
      <c r="G166" s="12">
        <f t="shared" si="66"/>
        <v>0</v>
      </c>
      <c r="H166" s="12">
        <f t="shared" si="66"/>
        <v>0</v>
      </c>
      <c r="I166" s="12">
        <f t="shared" si="66"/>
        <v>0</v>
      </c>
      <c r="J166" s="12">
        <f t="shared" si="66"/>
        <v>0</v>
      </c>
      <c r="K166" s="12">
        <f t="shared" si="66"/>
        <v>0</v>
      </c>
      <c r="L166" s="12">
        <f t="shared" si="66"/>
        <v>0</v>
      </c>
      <c r="M166" s="12">
        <f t="shared" si="66"/>
        <v>0</v>
      </c>
      <c r="N166" s="12">
        <f t="shared" si="66"/>
        <v>0</v>
      </c>
      <c r="O166" s="12">
        <f t="shared" si="66"/>
        <v>0</v>
      </c>
      <c r="P166" s="12">
        <f t="shared" si="66"/>
        <v>0</v>
      </c>
      <c r="Q166" s="12">
        <f t="shared" si="66"/>
        <v>0</v>
      </c>
      <c r="R166" s="12">
        <f t="shared" si="66"/>
        <v>0</v>
      </c>
      <c r="S166" s="12">
        <f t="shared" si="66"/>
        <v>0</v>
      </c>
      <c r="T166" s="12">
        <f t="shared" si="66"/>
        <v>0</v>
      </c>
      <c r="U166" s="12">
        <f t="shared" si="66"/>
        <v>0</v>
      </c>
      <c r="V166" s="12">
        <f t="shared" si="66"/>
        <v>0</v>
      </c>
      <c r="W166" s="12">
        <f t="shared" si="66"/>
        <v>0</v>
      </c>
    </row>
    <row r="167" spans="1:28" outlineLevel="1" x14ac:dyDescent="0.25">
      <c r="B167" s="4" t="s">
        <v>28</v>
      </c>
      <c r="C167" s="12">
        <f t="shared" ref="C167:W167" si="67">IFERROR(C154/C157,0)</f>
        <v>0</v>
      </c>
      <c r="D167" s="12">
        <f t="shared" si="67"/>
        <v>0</v>
      </c>
      <c r="E167" s="12">
        <f t="shared" si="67"/>
        <v>0</v>
      </c>
      <c r="F167" s="12">
        <f t="shared" si="67"/>
        <v>0</v>
      </c>
      <c r="G167" s="12">
        <f t="shared" si="67"/>
        <v>0</v>
      </c>
      <c r="H167" s="12">
        <f t="shared" si="67"/>
        <v>0</v>
      </c>
      <c r="I167" s="12">
        <f t="shared" si="67"/>
        <v>0</v>
      </c>
      <c r="J167" s="12">
        <f t="shared" si="67"/>
        <v>0</v>
      </c>
      <c r="K167" s="12">
        <f t="shared" si="67"/>
        <v>0</v>
      </c>
      <c r="L167" s="12">
        <f t="shared" si="67"/>
        <v>0</v>
      </c>
      <c r="M167" s="12">
        <f t="shared" si="67"/>
        <v>0</v>
      </c>
      <c r="N167" s="12">
        <f t="shared" si="67"/>
        <v>0</v>
      </c>
      <c r="O167" s="12">
        <f t="shared" si="67"/>
        <v>0</v>
      </c>
      <c r="P167" s="12">
        <f t="shared" si="67"/>
        <v>0</v>
      </c>
      <c r="Q167" s="12">
        <f t="shared" si="67"/>
        <v>0</v>
      </c>
      <c r="R167" s="12">
        <f t="shared" si="67"/>
        <v>0</v>
      </c>
      <c r="S167" s="12">
        <f t="shared" si="67"/>
        <v>0</v>
      </c>
      <c r="T167" s="12">
        <f t="shared" si="67"/>
        <v>0</v>
      </c>
      <c r="U167" s="12">
        <f t="shared" si="67"/>
        <v>0</v>
      </c>
      <c r="V167" s="12">
        <f t="shared" si="67"/>
        <v>0</v>
      </c>
      <c r="W167" s="12">
        <f t="shared" si="67"/>
        <v>0</v>
      </c>
    </row>
    <row r="168" spans="1:28" outlineLevel="1" x14ac:dyDescent="0.25">
      <c r="B168" s="4" t="s">
        <v>22</v>
      </c>
      <c r="C168" s="12">
        <f t="shared" ref="C168:W168" si="68">IFERROR(C155/C157,0)</f>
        <v>0</v>
      </c>
      <c r="D168" s="12">
        <f t="shared" si="68"/>
        <v>0</v>
      </c>
      <c r="E168" s="12">
        <f t="shared" si="68"/>
        <v>0</v>
      </c>
      <c r="F168" s="12">
        <f t="shared" si="68"/>
        <v>0</v>
      </c>
      <c r="G168" s="12">
        <f t="shared" si="68"/>
        <v>0</v>
      </c>
      <c r="H168" s="12">
        <f t="shared" si="68"/>
        <v>0</v>
      </c>
      <c r="I168" s="12">
        <f t="shared" si="68"/>
        <v>0</v>
      </c>
      <c r="J168" s="12">
        <f t="shared" si="68"/>
        <v>0</v>
      </c>
      <c r="K168" s="12">
        <f t="shared" si="68"/>
        <v>0</v>
      </c>
      <c r="L168" s="12">
        <f t="shared" si="68"/>
        <v>0</v>
      </c>
      <c r="M168" s="12">
        <f t="shared" si="68"/>
        <v>0</v>
      </c>
      <c r="N168" s="12">
        <f t="shared" si="68"/>
        <v>0</v>
      </c>
      <c r="O168" s="12">
        <f t="shared" si="68"/>
        <v>0</v>
      </c>
      <c r="P168" s="12">
        <f t="shared" si="68"/>
        <v>0</v>
      </c>
      <c r="Q168" s="12">
        <f t="shared" si="68"/>
        <v>0</v>
      </c>
      <c r="R168" s="12">
        <f t="shared" si="68"/>
        <v>0</v>
      </c>
      <c r="S168" s="12">
        <f t="shared" si="68"/>
        <v>0</v>
      </c>
      <c r="T168" s="12">
        <f t="shared" si="68"/>
        <v>0</v>
      </c>
      <c r="U168" s="12">
        <f t="shared" si="68"/>
        <v>0</v>
      </c>
      <c r="V168" s="12">
        <f t="shared" si="68"/>
        <v>0</v>
      </c>
      <c r="W168" s="12">
        <f t="shared" si="68"/>
        <v>0</v>
      </c>
    </row>
    <row r="169" spans="1:28" outlineLevel="1" x14ac:dyDescent="0.25">
      <c r="B169" s="4" t="s">
        <v>1</v>
      </c>
      <c r="C169" s="12">
        <f t="shared" ref="C169:W169" si="69">IFERROR(C156/C157,0)</f>
        <v>0</v>
      </c>
      <c r="D169" s="12">
        <f t="shared" si="69"/>
        <v>0</v>
      </c>
      <c r="E169" s="12">
        <f t="shared" si="69"/>
        <v>0</v>
      </c>
      <c r="F169" s="12">
        <f t="shared" si="69"/>
        <v>0</v>
      </c>
      <c r="G169" s="12">
        <f t="shared" si="69"/>
        <v>0</v>
      </c>
      <c r="H169" s="12">
        <f t="shared" si="69"/>
        <v>0</v>
      </c>
      <c r="I169" s="12">
        <f t="shared" si="69"/>
        <v>0</v>
      </c>
      <c r="J169" s="12">
        <f t="shared" si="69"/>
        <v>0</v>
      </c>
      <c r="K169" s="12">
        <f t="shared" si="69"/>
        <v>0</v>
      </c>
      <c r="L169" s="12">
        <f t="shared" si="69"/>
        <v>0</v>
      </c>
      <c r="M169" s="12">
        <f t="shared" si="69"/>
        <v>0</v>
      </c>
      <c r="N169" s="12">
        <f t="shared" si="69"/>
        <v>0</v>
      </c>
      <c r="O169" s="12">
        <f t="shared" si="69"/>
        <v>0</v>
      </c>
      <c r="P169" s="12">
        <f t="shared" si="69"/>
        <v>0</v>
      </c>
      <c r="Q169" s="12">
        <f t="shared" si="69"/>
        <v>0</v>
      </c>
      <c r="R169" s="12">
        <f t="shared" si="69"/>
        <v>0</v>
      </c>
      <c r="S169" s="12">
        <f t="shared" si="69"/>
        <v>0</v>
      </c>
      <c r="T169" s="12">
        <f t="shared" si="69"/>
        <v>0</v>
      </c>
      <c r="U169" s="12">
        <f t="shared" si="69"/>
        <v>0</v>
      </c>
      <c r="V169" s="12">
        <f t="shared" si="69"/>
        <v>0</v>
      </c>
      <c r="W169" s="12">
        <f t="shared" si="69"/>
        <v>0</v>
      </c>
    </row>
    <row r="172" spans="1:28" s="37" customFormat="1" x14ac:dyDescent="0.25">
      <c r="A172" s="36" t="s">
        <v>4</v>
      </c>
      <c r="Z172" s="38"/>
    </row>
    <row r="173" spans="1:28" outlineLevel="1" x14ac:dyDescent="0.25">
      <c r="B173" s="22" t="s">
        <v>31</v>
      </c>
      <c r="C173" s="5">
        <f>C176*CAN!C177</f>
        <v>41378.731738734277</v>
      </c>
      <c r="D173" s="5">
        <f>D176*CAN!D177</f>
        <v>38786.400033714861</v>
      </c>
      <c r="E173" s="5">
        <f>E176*CAN!E177</f>
        <v>38818.989495369417</v>
      </c>
      <c r="F173" s="5">
        <f>F176*CAN!F177</f>
        <v>43017.506674278178</v>
      </c>
      <c r="G173" s="5">
        <f>G176*CAN!G177</f>
        <v>44044.564723543117</v>
      </c>
      <c r="H173" s="5">
        <f>H176*CAN!H177</f>
        <v>45147.475314578449</v>
      </c>
      <c r="I173" s="5">
        <f>I176*CAN!I177</f>
        <v>46581.647077157868</v>
      </c>
      <c r="J173" s="5">
        <f>J176*CAN!J177</f>
        <v>45034.233554693805</v>
      </c>
      <c r="K173" s="5">
        <f>K176*CAN!K177</f>
        <v>48263.479031317096</v>
      </c>
      <c r="L173" s="5">
        <f>L176*CAN!L177</f>
        <v>42099.376284398786</v>
      </c>
      <c r="M173" s="5">
        <f>M176*CAN!M177</f>
        <v>42491.68639975907</v>
      </c>
      <c r="N173" s="5">
        <f>N176*CAN!N177</f>
        <v>45890.596553277239</v>
      </c>
      <c r="O173" s="5">
        <f>O176*CAN!O177</f>
        <v>47936.853519044584</v>
      </c>
      <c r="P173" s="5">
        <f>P176*CAN!P177</f>
        <v>45890.255969011647</v>
      </c>
      <c r="Q173" s="5">
        <f>Q176*CAN!Q177</f>
        <v>47001.543369545856</v>
      </c>
      <c r="R173" s="5">
        <f>R176*CAN!R177</f>
        <v>53743.987407034263</v>
      </c>
      <c r="S173" s="5">
        <f>S176*CAN!S177</f>
        <v>62021.931867120009</v>
      </c>
      <c r="T173" s="5">
        <f>T176*CAN!T177</f>
        <v>64740.546909174707</v>
      </c>
      <c r="U173" s="5">
        <f>U176*CAN!U177</f>
        <v>53159.577323105623</v>
      </c>
      <c r="V173" s="5">
        <f>V176*CAN!V177</f>
        <v>55086.714429247877</v>
      </c>
      <c r="W173" s="5">
        <f>W176*CAN!W177</f>
        <v>49883.4262871549</v>
      </c>
      <c r="Z173" s="23"/>
      <c r="AB173"/>
    </row>
    <row r="174" spans="1:28" outlineLevel="1" x14ac:dyDescent="0.25">
      <c r="B174" s="8" t="s">
        <v>30</v>
      </c>
      <c r="C174" s="5">
        <f>INDEX('[7]Table 37'!C$26:C$28,MATCH($AB174,'[7]Table 37'!$B$26:$B$28,0))</f>
        <v>65.477999999999994</v>
      </c>
      <c r="D174" s="5">
        <f>INDEX('[7]Table 37'!D$26:D$28,MATCH($AB174,'[7]Table 37'!$B$26:$B$28,0))</f>
        <v>68.281999999999996</v>
      </c>
      <c r="E174" s="5">
        <f>INDEX('[7]Table 37'!E$26:E$28,MATCH($AB174,'[7]Table 37'!$B$26:$B$28,0))</f>
        <v>68.234999999999999</v>
      </c>
      <c r="F174" s="5">
        <f>INDEX('[7]Table 37'!F$26:F$28,MATCH($AB174,'[7]Table 37'!$B$26:$B$28,0))</f>
        <v>70.402000000000001</v>
      </c>
      <c r="G174" s="5">
        <f>INDEX('[7]Table 37'!G$26:G$28,MATCH($AB174,'[7]Table 37'!$B$26:$B$28,0))</f>
        <v>70.253</v>
      </c>
      <c r="H174" s="5">
        <f>INDEX('[7]Table 37'!H$26:H$28,MATCH($AB174,'[7]Table 37'!$B$26:$B$28,0))</f>
        <v>70.91</v>
      </c>
      <c r="I174" s="5">
        <f>INDEX('[7]Table 37'!I$26:I$28,MATCH($AB174,'[7]Table 37'!$B$26:$B$28,0))</f>
        <v>71.290999999999997</v>
      </c>
      <c r="J174" s="5">
        <f>INDEX('[7]Table 37'!J$26:J$28,MATCH($AB174,'[7]Table 37'!$B$26:$B$28,0))</f>
        <v>71.253</v>
      </c>
      <c r="K174" s="5">
        <f>INDEX('[7]Table 37'!K$26:K$28,MATCH($AB174,'[7]Table 37'!$B$26:$B$28,0))</f>
        <v>70.947999999999993</v>
      </c>
      <c r="L174" s="5">
        <f>INDEX('[7]Table 37'!L$26:L$28,MATCH($AB174,'[7]Table 37'!$B$26:$B$28,0))</f>
        <v>71.177000000000007</v>
      </c>
      <c r="M174" s="5">
        <f>INDEX('[7]Table 37'!M$26:M$28,MATCH($AB174,'[7]Table 37'!$B$26:$B$28,0))</f>
        <v>70.132000000000005</v>
      </c>
      <c r="N174" s="5">
        <f>INDEX('[7]Table 37'!N$26:N$28,MATCH($AB174,'[7]Table 37'!$B$26:$B$28,0))</f>
        <v>75.534000000000006</v>
      </c>
      <c r="O174" s="5">
        <f>INDEX('[7]Table 37'!O$26:O$28,MATCH($AB174,'[7]Table 37'!$B$26:$B$28,0))</f>
        <v>79.831999999999994</v>
      </c>
      <c r="P174" s="5">
        <f>INDEX('[7]Table 37'!P$26:P$28,MATCH($AB174,'[7]Table 37'!$B$26:$B$28,0))</f>
        <v>69.536000000000001</v>
      </c>
      <c r="Q174" s="5">
        <f>INDEX('[7]Table 37'!Q$26:Q$28,MATCH($AB174,'[7]Table 37'!$B$26:$B$28,0))</f>
        <v>81.057000000000002</v>
      </c>
      <c r="R174" s="5">
        <f>INDEX('[7]Table 37'!R$26:R$28,MATCH($AB174,'[7]Table 37'!$B$26:$B$28,0))</f>
        <v>83.055999999999997</v>
      </c>
      <c r="S174" s="5">
        <f>INDEX('[7]Table 37'!S$26:S$28,MATCH($AB174,'[7]Table 37'!$B$26:$B$28,0))</f>
        <v>83.247</v>
      </c>
      <c r="T174" s="5">
        <f>INDEX('[7]Table 37'!T$26:T$28,MATCH($AB174,'[7]Table 37'!$B$26:$B$28,0))</f>
        <v>85.712999999999994</v>
      </c>
      <c r="U174" s="5">
        <f>INDEX('[7]Table 37'!U$26:U$28,MATCH($AB174,'[7]Table 37'!$B$26:$B$28,0))</f>
        <v>85.932000000000002</v>
      </c>
      <c r="V174" s="5">
        <f>INDEX('[7]Table 37'!V$26:V$28,MATCH($AB174,'[7]Table 37'!$B$26:$B$28,0))</f>
        <v>88.277000000000001</v>
      </c>
      <c r="W174" s="5">
        <f>INDEX('[7]Table 37'!W$26:W$28,MATCH($AB174,'[7]Table 37'!$B$26:$B$28,0))</f>
        <v>89.298000000000002</v>
      </c>
      <c r="Z174" s="23" t="s">
        <v>32</v>
      </c>
      <c r="AB174" t="s">
        <v>4</v>
      </c>
    </row>
    <row r="175" spans="1:28" outlineLevel="1" x14ac:dyDescent="0.25">
      <c r="B175" s="8" t="s">
        <v>43</v>
      </c>
      <c r="C175" s="5">
        <f>INDEX('[7]Table 37'!C$38:C$40,MATCH($AB175,'[7]Table 37'!$B$38:$B$40,0))</f>
        <v>87787.416918999996</v>
      </c>
      <c r="D175" s="5">
        <f>INDEX('[7]Table 37'!D$38:D$40,MATCH($AB175,'[7]Table 37'!$B$38:$B$40,0))</f>
        <v>78908.491397999998</v>
      </c>
      <c r="E175" s="5">
        <f>INDEX('[7]Table 37'!E$38:E$40,MATCH($AB175,'[7]Table 37'!$B$38:$B$40,0))</f>
        <v>79029.189973999994</v>
      </c>
      <c r="F175" s="5">
        <f>INDEX('[7]Table 37'!F$38:F$40,MATCH($AB175,'[7]Table 37'!$B$38:$B$40,0))</f>
        <v>84881.049144999997</v>
      </c>
      <c r="G175" s="5">
        <f>INDEX('[7]Table 37'!G$38:G$40,MATCH($AB175,'[7]Table 37'!$B$38:$B$40,0))</f>
        <v>87091.936820999996</v>
      </c>
      <c r="H175" s="5">
        <f>INDEX('[7]Table 37'!H$38:H$40,MATCH($AB175,'[7]Table 37'!$B$38:$B$40,0))</f>
        <v>92277.177660999994</v>
      </c>
      <c r="I175" s="5">
        <f>INDEX('[7]Table 37'!I$38:I$40,MATCH($AB175,'[7]Table 37'!$B$38:$B$40,0))</f>
        <v>94868.160474000004</v>
      </c>
      <c r="J175" s="5">
        <f>INDEX('[7]Table 37'!J$38:J$40,MATCH($AB175,'[7]Table 37'!$B$38:$B$40,0))</f>
        <v>94879.347387999995</v>
      </c>
      <c r="K175" s="5">
        <f>INDEX('[7]Table 37'!K$38:K$40,MATCH($AB175,'[7]Table 37'!$B$38:$B$40,0))</f>
        <v>102398.85236400001</v>
      </c>
      <c r="L175" s="5">
        <f>INDEX('[7]Table 37'!L$38:L$40,MATCH($AB175,'[7]Table 37'!$B$38:$B$40,0))</f>
        <v>99790.216664000007</v>
      </c>
      <c r="M175" s="5">
        <f>INDEX('[7]Table 37'!M$38:M$40,MATCH($AB175,'[7]Table 37'!$B$38:$B$40,0))</f>
        <v>99313.681530000002</v>
      </c>
      <c r="N175" s="5">
        <f>INDEX('[7]Table 37'!N$38:N$40,MATCH($AB175,'[7]Table 37'!$B$38:$B$40,0))</f>
        <v>101365.493219</v>
      </c>
      <c r="O175" s="5">
        <f>INDEX('[7]Table 37'!O$38:O$40,MATCH($AB175,'[7]Table 37'!$B$38:$B$40,0))</f>
        <v>97566.646706</v>
      </c>
      <c r="P175" s="5">
        <f>INDEX('[7]Table 37'!P$38:P$40,MATCH($AB175,'[7]Table 37'!$B$38:$B$40,0))</f>
        <v>105122.77662</v>
      </c>
      <c r="Q175" s="5">
        <f>INDEX('[7]Table 37'!Q$38:Q$40,MATCH($AB175,'[7]Table 37'!$B$38:$B$40,0))</f>
        <v>88073.553451</v>
      </c>
      <c r="R175" s="5">
        <f>INDEX('[7]Table 37'!R$38:R$40,MATCH($AB175,'[7]Table 37'!$B$38:$B$40,0))</f>
        <v>91023.598297999997</v>
      </c>
      <c r="S175" s="5">
        <f>INDEX('[7]Table 37'!S$38:S$40,MATCH($AB175,'[7]Table 37'!$B$38:$B$40,0))</f>
        <v>93402.193098000003</v>
      </c>
      <c r="T175" s="5">
        <f>INDEX('[7]Table 37'!T$38:T$40,MATCH($AB175,'[7]Table 37'!$B$38:$B$40,0))</f>
        <v>100053.506371</v>
      </c>
      <c r="U175" s="5">
        <f>INDEX('[7]Table 37'!U$38:U$40,MATCH($AB175,'[7]Table 37'!$B$38:$B$40,0))</f>
        <v>96452.528986999998</v>
      </c>
      <c r="V175" s="5">
        <f>INDEX('[7]Table 37'!V$38:V$40,MATCH($AB175,'[7]Table 37'!$B$38:$B$40,0))</f>
        <v>94693.990007999993</v>
      </c>
      <c r="W175" s="5">
        <f>INDEX('[7]Table 37'!W$38:W$40,MATCH($AB175,'[7]Table 37'!$B$38:$B$40,0))</f>
        <v>84997.444721000007</v>
      </c>
      <c r="Z175" s="23" t="s">
        <v>32</v>
      </c>
      <c r="AB175" t="s">
        <v>4</v>
      </c>
    </row>
    <row r="176" spans="1:28" outlineLevel="1" x14ac:dyDescent="0.25">
      <c r="B176" s="8" t="s">
        <v>44</v>
      </c>
      <c r="C176" s="5">
        <f t="shared" ref="C176:W176" si="70">C174*C175/1000</f>
        <v>5748.1444850222815</v>
      </c>
      <c r="D176" s="5">
        <f t="shared" si="70"/>
        <v>5388.0296096382353</v>
      </c>
      <c r="E176" s="5">
        <f t="shared" si="70"/>
        <v>5392.5567778758887</v>
      </c>
      <c r="F176" s="5">
        <f t="shared" si="70"/>
        <v>5975.7956219062899</v>
      </c>
      <c r="G176" s="5">
        <f t="shared" si="70"/>
        <v>6118.4698374857126</v>
      </c>
      <c r="H176" s="5">
        <f t="shared" si="70"/>
        <v>6543.374667941509</v>
      </c>
      <c r="I176" s="5">
        <f t="shared" si="70"/>
        <v>6763.246028351934</v>
      </c>
      <c r="J176" s="5">
        <f t="shared" si="70"/>
        <v>6760.438139437163</v>
      </c>
      <c r="K176" s="5">
        <f t="shared" si="70"/>
        <v>7264.9937775210719</v>
      </c>
      <c r="L176" s="5">
        <f t="shared" si="70"/>
        <v>7102.7682514935295</v>
      </c>
      <c r="M176" s="5">
        <f t="shared" si="70"/>
        <v>6965.0671130619612</v>
      </c>
      <c r="N176" s="5">
        <f t="shared" si="70"/>
        <v>7656.5411648039462</v>
      </c>
      <c r="O176" s="5">
        <f t="shared" si="70"/>
        <v>7788.9405398333911</v>
      </c>
      <c r="P176" s="5">
        <f t="shared" si="70"/>
        <v>7309.8173950483206</v>
      </c>
      <c r="Q176" s="5">
        <f t="shared" si="70"/>
        <v>7138.9780220777075</v>
      </c>
      <c r="R176" s="5">
        <f t="shared" si="70"/>
        <v>7560.055980238687</v>
      </c>
      <c r="S176" s="5">
        <f t="shared" si="70"/>
        <v>7775.4523688292065</v>
      </c>
      <c r="T176" s="5">
        <f t="shared" si="70"/>
        <v>8575.8861915775215</v>
      </c>
      <c r="U176" s="5">
        <f t="shared" si="70"/>
        <v>8288.3587209108846</v>
      </c>
      <c r="V176" s="5">
        <f t="shared" si="70"/>
        <v>8359.3013559362153</v>
      </c>
      <c r="W176" s="5">
        <f t="shared" si="70"/>
        <v>7590.101818695859</v>
      </c>
    </row>
    <row r="177" spans="2:26" outlineLevel="1" x14ac:dyDescent="0.25">
      <c r="B177" s="8" t="s">
        <v>45</v>
      </c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2:26" outlineLevel="1" x14ac:dyDescent="0.25">
      <c r="B178" s="8" t="s">
        <v>47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2:26" outlineLevel="1" x14ac:dyDescent="0.25"/>
    <row r="180" spans="2:26" outlineLevel="1" x14ac:dyDescent="0.25">
      <c r="B180" s="9" t="s">
        <v>19</v>
      </c>
      <c r="C180" s="14"/>
    </row>
    <row r="181" spans="2:26" outlineLevel="1" x14ac:dyDescent="0.25">
      <c r="B181" s="4" t="s">
        <v>23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Z181" s="23"/>
    </row>
    <row r="182" spans="2:26" outlineLevel="1" x14ac:dyDescent="0.25">
      <c r="B182" s="4" t="s">
        <v>24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Z182" s="23"/>
    </row>
    <row r="183" spans="2:26" outlineLevel="1" x14ac:dyDescent="0.25">
      <c r="B183" s="4" t="s">
        <v>21</v>
      </c>
      <c r="C183" s="5">
        <f>'[7]Table 36'!C$48*1000</f>
        <v>83284.233000000007</v>
      </c>
      <c r="D183" s="5">
        <f>'[7]Table 36'!D$48*1000</f>
        <v>76601.400999999998</v>
      </c>
      <c r="E183" s="5">
        <f>'[7]Table 36'!E$48*1000</f>
        <v>75199.365999999995</v>
      </c>
      <c r="F183" s="5">
        <f>'[7]Table 36'!F$48*1000</f>
        <v>81707.650999999998</v>
      </c>
      <c r="G183" s="5">
        <f>'[7]Table 36'!G$48*1000</f>
        <v>81994.654999999999</v>
      </c>
      <c r="H183" s="5">
        <f>'[7]Table 36'!H$48*1000</f>
        <v>85909.536000000007</v>
      </c>
      <c r="I183" s="5">
        <f>'[7]Table 36'!I$48*1000</f>
        <v>87034.861000000004</v>
      </c>
      <c r="J183" s="5">
        <f>'[7]Table 36'!J$48*1000</f>
        <v>88008.534</v>
      </c>
      <c r="K183" s="5">
        <f>'[7]Table 36'!K$48*1000</f>
        <v>97860.265999999989</v>
      </c>
      <c r="L183" s="5">
        <f>'[7]Table 36'!L$48*1000</f>
        <v>89663.073000000004</v>
      </c>
      <c r="M183" s="5">
        <f>'[7]Table 36'!M$48*1000</f>
        <v>87097.815999999992</v>
      </c>
      <c r="N183" s="5">
        <f>'[7]Table 36'!N$48*1000</f>
        <v>94395.736000000004</v>
      </c>
      <c r="O183" s="5">
        <f>'[7]Table 36'!O$48*1000</f>
        <v>94625.97</v>
      </c>
      <c r="P183" s="5">
        <f>'[7]Table 36'!P$48*1000</f>
        <v>87517.374000000011</v>
      </c>
      <c r="Q183" s="5">
        <f>'[7]Table 36'!Q$48*1000</f>
        <v>84186.898000000001</v>
      </c>
      <c r="R183" s="5">
        <f>'[7]Table 36'!R$48*1000</f>
        <v>87820.558000000005</v>
      </c>
      <c r="S183" s="5">
        <f>'[7]Table 36'!S$48*1000</f>
        <v>88923.028000000006</v>
      </c>
      <c r="T183" s="5">
        <f>'[7]Table 36'!T$48*1000</f>
        <v>96566.192999999999</v>
      </c>
      <c r="U183" s="5">
        <f>'[7]Table 36'!U$48*1000</f>
        <v>91836.59</v>
      </c>
      <c r="V183" s="5">
        <f>'[7]Table 36'!V$48*1000</f>
        <v>91149.904999999999</v>
      </c>
      <c r="W183" s="5">
        <f>'[7]Table 36'!W$48*1000</f>
        <v>81396.25</v>
      </c>
      <c r="Z183" s="23" t="s">
        <v>32</v>
      </c>
    </row>
    <row r="184" spans="2:26" outlineLevel="1" x14ac:dyDescent="0.25">
      <c r="B184" s="4" t="s">
        <v>26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Z184" s="23"/>
    </row>
    <row r="185" spans="2:26" outlineLevel="1" x14ac:dyDescent="0.25">
      <c r="B185" s="4" t="s">
        <v>25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Z185" s="23"/>
    </row>
    <row r="186" spans="2:26" outlineLevel="1" x14ac:dyDescent="0.25">
      <c r="B186" s="4" t="s">
        <v>0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Z186" s="23"/>
    </row>
    <row r="187" spans="2:26" outlineLevel="1" x14ac:dyDescent="0.25">
      <c r="B187" s="4" t="s">
        <v>27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Z187" s="23"/>
    </row>
    <row r="188" spans="2:26" outlineLevel="1" x14ac:dyDescent="0.25">
      <c r="B188" s="4" t="s">
        <v>28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Z188" s="23"/>
    </row>
    <row r="189" spans="2:26" outlineLevel="1" x14ac:dyDescent="0.25">
      <c r="B189" s="4" t="s">
        <v>22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Z189" s="23"/>
    </row>
    <row r="190" spans="2:26" outlineLevel="1" x14ac:dyDescent="0.25">
      <c r="B190" s="4" t="s">
        <v>1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Z190" s="23"/>
    </row>
    <row r="191" spans="2:26" outlineLevel="1" x14ac:dyDescent="0.25">
      <c r="B191" s="16" t="s">
        <v>13</v>
      </c>
      <c r="C191" s="21">
        <f t="shared" ref="C191:W191" si="71">SUM(C181:C190)</f>
        <v>83284.233000000007</v>
      </c>
      <c r="D191" s="21">
        <f t="shared" si="71"/>
        <v>76601.400999999998</v>
      </c>
      <c r="E191" s="21">
        <f t="shared" si="71"/>
        <v>75199.365999999995</v>
      </c>
      <c r="F191" s="21">
        <f t="shared" si="71"/>
        <v>81707.650999999998</v>
      </c>
      <c r="G191" s="21">
        <f t="shared" si="71"/>
        <v>81994.654999999999</v>
      </c>
      <c r="H191" s="21">
        <f t="shared" si="71"/>
        <v>85909.536000000007</v>
      </c>
      <c r="I191" s="21">
        <f t="shared" si="71"/>
        <v>87034.861000000004</v>
      </c>
      <c r="J191" s="21">
        <f t="shared" si="71"/>
        <v>88008.534</v>
      </c>
      <c r="K191" s="21">
        <f t="shared" si="71"/>
        <v>97860.265999999989</v>
      </c>
      <c r="L191" s="21">
        <f t="shared" si="71"/>
        <v>89663.073000000004</v>
      </c>
      <c r="M191" s="21">
        <f t="shared" si="71"/>
        <v>87097.815999999992</v>
      </c>
      <c r="N191" s="21">
        <f t="shared" si="71"/>
        <v>94395.736000000004</v>
      </c>
      <c r="O191" s="21">
        <f t="shared" si="71"/>
        <v>94625.97</v>
      </c>
      <c r="P191" s="21">
        <f t="shared" si="71"/>
        <v>87517.374000000011</v>
      </c>
      <c r="Q191" s="21">
        <f t="shared" si="71"/>
        <v>84186.898000000001</v>
      </c>
      <c r="R191" s="21">
        <f t="shared" si="71"/>
        <v>87820.558000000005</v>
      </c>
      <c r="S191" s="21">
        <f t="shared" si="71"/>
        <v>88923.028000000006</v>
      </c>
      <c r="T191" s="21">
        <f t="shared" si="71"/>
        <v>96566.192999999999</v>
      </c>
      <c r="U191" s="21">
        <f t="shared" si="71"/>
        <v>91836.59</v>
      </c>
      <c r="V191" s="21">
        <f t="shared" si="71"/>
        <v>91149.904999999999</v>
      </c>
      <c r="W191" s="21">
        <f t="shared" si="71"/>
        <v>81396.25</v>
      </c>
    </row>
    <row r="192" spans="2:26" outlineLevel="1" x14ac:dyDescent="0.25">
      <c r="B192" s="29" t="s">
        <v>46</v>
      </c>
      <c r="C192" s="28">
        <f>IFERROR(C191/C173/1000,0)</f>
        <v>2.0127304414706928E-3</v>
      </c>
      <c r="D192" s="28">
        <f t="shared" ref="D192:W192" si="72">IFERROR(D191/D173/1000,0)</f>
        <v>1.9749551629801854E-3</v>
      </c>
      <c r="E192" s="28">
        <f t="shared" si="72"/>
        <v>1.9371798951379265E-3</v>
      </c>
      <c r="F192" s="28">
        <f t="shared" si="72"/>
        <v>1.8994046219060888E-3</v>
      </c>
      <c r="G192" s="28">
        <f t="shared" si="72"/>
        <v>1.8616293636833567E-3</v>
      </c>
      <c r="H192" s="28">
        <f t="shared" si="72"/>
        <v>1.9028646762947383E-3</v>
      </c>
      <c r="I192" s="28">
        <f t="shared" si="72"/>
        <v>1.8684367441072964E-3</v>
      </c>
      <c r="J192" s="28">
        <f t="shared" si="72"/>
        <v>1.9542585063230659E-3</v>
      </c>
      <c r="K192" s="28">
        <f t="shared" si="72"/>
        <v>2.0276256076877642E-3</v>
      </c>
      <c r="L192" s="28">
        <f t="shared" si="72"/>
        <v>2.1297957574071568E-3</v>
      </c>
      <c r="M192" s="28">
        <f t="shared" si="72"/>
        <v>2.0497613387378722E-3</v>
      </c>
      <c r="N192" s="28">
        <f t="shared" si="72"/>
        <v>2.0569733908429393E-3</v>
      </c>
      <c r="O192" s="28">
        <f t="shared" si="72"/>
        <v>1.9739712361890112E-3</v>
      </c>
      <c r="P192" s="28">
        <f t="shared" si="72"/>
        <v>1.907101456550993E-3</v>
      </c>
      <c r="Q192" s="28">
        <f t="shared" si="72"/>
        <v>1.7911517785296385E-3</v>
      </c>
      <c r="R192" s="28">
        <f t="shared" si="72"/>
        <v>1.6340536353375531E-3</v>
      </c>
      <c r="S192" s="28">
        <f t="shared" si="72"/>
        <v>1.4337352178986416E-3</v>
      </c>
      <c r="T192" s="28">
        <f t="shared" si="72"/>
        <v>1.4915875384165951E-3</v>
      </c>
      <c r="U192" s="28">
        <f t="shared" si="72"/>
        <v>1.7275643378767713E-3</v>
      </c>
      <c r="V192" s="28">
        <f t="shared" si="72"/>
        <v>1.6546622165507958E-3</v>
      </c>
      <c r="W192" s="28">
        <f t="shared" si="72"/>
        <v>1.6317293349386412E-3</v>
      </c>
    </row>
    <row r="193" spans="1:26" outlineLevel="1" x14ac:dyDescent="0.25"/>
    <row r="194" spans="1:26" outlineLevel="1" x14ac:dyDescent="0.25">
      <c r="B194" s="4" t="s">
        <v>23</v>
      </c>
      <c r="C194" s="12">
        <f t="shared" ref="C194:W194" si="73">IFERROR(C181/C191,0)</f>
        <v>0</v>
      </c>
      <c r="D194" s="12">
        <f t="shared" si="73"/>
        <v>0</v>
      </c>
      <c r="E194" s="12">
        <f t="shared" si="73"/>
        <v>0</v>
      </c>
      <c r="F194" s="12">
        <f t="shared" si="73"/>
        <v>0</v>
      </c>
      <c r="G194" s="12">
        <f t="shared" si="73"/>
        <v>0</v>
      </c>
      <c r="H194" s="12">
        <f t="shared" si="73"/>
        <v>0</v>
      </c>
      <c r="I194" s="12">
        <f t="shared" si="73"/>
        <v>0</v>
      </c>
      <c r="J194" s="12">
        <f t="shared" si="73"/>
        <v>0</v>
      </c>
      <c r="K194" s="12">
        <f t="shared" si="73"/>
        <v>0</v>
      </c>
      <c r="L194" s="12">
        <f t="shared" si="73"/>
        <v>0</v>
      </c>
      <c r="M194" s="12">
        <f t="shared" si="73"/>
        <v>0</v>
      </c>
      <c r="N194" s="12">
        <f t="shared" si="73"/>
        <v>0</v>
      </c>
      <c r="O194" s="12">
        <f t="shared" si="73"/>
        <v>0</v>
      </c>
      <c r="P194" s="12">
        <f t="shared" si="73"/>
        <v>0</v>
      </c>
      <c r="Q194" s="12">
        <f t="shared" si="73"/>
        <v>0</v>
      </c>
      <c r="R194" s="12">
        <f t="shared" si="73"/>
        <v>0</v>
      </c>
      <c r="S194" s="12">
        <f t="shared" si="73"/>
        <v>0</v>
      </c>
      <c r="T194" s="12">
        <f t="shared" si="73"/>
        <v>0</v>
      </c>
      <c r="U194" s="12">
        <f t="shared" si="73"/>
        <v>0</v>
      </c>
      <c r="V194" s="12">
        <f t="shared" si="73"/>
        <v>0</v>
      </c>
      <c r="W194" s="12">
        <f t="shared" si="73"/>
        <v>0</v>
      </c>
    </row>
    <row r="195" spans="1:26" outlineLevel="1" x14ac:dyDescent="0.25">
      <c r="B195" s="4" t="s">
        <v>24</v>
      </c>
      <c r="C195" s="12">
        <f t="shared" ref="C195:W195" si="74">IFERROR(C182/C191,0)</f>
        <v>0</v>
      </c>
      <c r="D195" s="12">
        <f t="shared" si="74"/>
        <v>0</v>
      </c>
      <c r="E195" s="12">
        <f t="shared" si="74"/>
        <v>0</v>
      </c>
      <c r="F195" s="12">
        <f t="shared" si="74"/>
        <v>0</v>
      </c>
      <c r="G195" s="12">
        <f t="shared" si="74"/>
        <v>0</v>
      </c>
      <c r="H195" s="12">
        <f t="shared" si="74"/>
        <v>0</v>
      </c>
      <c r="I195" s="12">
        <f t="shared" si="74"/>
        <v>0</v>
      </c>
      <c r="J195" s="12">
        <f t="shared" si="74"/>
        <v>0</v>
      </c>
      <c r="K195" s="12">
        <f t="shared" si="74"/>
        <v>0</v>
      </c>
      <c r="L195" s="12">
        <f t="shared" si="74"/>
        <v>0</v>
      </c>
      <c r="M195" s="12">
        <f t="shared" si="74"/>
        <v>0</v>
      </c>
      <c r="N195" s="12">
        <f t="shared" si="74"/>
        <v>0</v>
      </c>
      <c r="O195" s="12">
        <f t="shared" si="74"/>
        <v>0</v>
      </c>
      <c r="P195" s="12">
        <f t="shared" si="74"/>
        <v>0</v>
      </c>
      <c r="Q195" s="12">
        <f t="shared" si="74"/>
        <v>0</v>
      </c>
      <c r="R195" s="12">
        <f t="shared" si="74"/>
        <v>0</v>
      </c>
      <c r="S195" s="12">
        <f t="shared" si="74"/>
        <v>0</v>
      </c>
      <c r="T195" s="12">
        <f t="shared" si="74"/>
        <v>0</v>
      </c>
      <c r="U195" s="12">
        <f t="shared" si="74"/>
        <v>0</v>
      </c>
      <c r="V195" s="12">
        <f t="shared" si="74"/>
        <v>0</v>
      </c>
      <c r="W195" s="12">
        <f t="shared" si="74"/>
        <v>0</v>
      </c>
    </row>
    <row r="196" spans="1:26" outlineLevel="1" x14ac:dyDescent="0.25">
      <c r="B196" s="4" t="s">
        <v>21</v>
      </c>
      <c r="C196" s="12">
        <f t="shared" ref="C196:W196" si="75">IFERROR(C183/C191,0)</f>
        <v>1</v>
      </c>
      <c r="D196" s="12">
        <f t="shared" si="75"/>
        <v>1</v>
      </c>
      <c r="E196" s="12">
        <f t="shared" si="75"/>
        <v>1</v>
      </c>
      <c r="F196" s="12">
        <f t="shared" si="75"/>
        <v>1</v>
      </c>
      <c r="G196" s="12">
        <f t="shared" si="75"/>
        <v>1</v>
      </c>
      <c r="H196" s="12">
        <f t="shared" si="75"/>
        <v>1</v>
      </c>
      <c r="I196" s="12">
        <f t="shared" si="75"/>
        <v>1</v>
      </c>
      <c r="J196" s="12">
        <f t="shared" si="75"/>
        <v>1</v>
      </c>
      <c r="K196" s="12">
        <f t="shared" si="75"/>
        <v>1</v>
      </c>
      <c r="L196" s="12">
        <f t="shared" si="75"/>
        <v>1</v>
      </c>
      <c r="M196" s="12">
        <f t="shared" si="75"/>
        <v>1</v>
      </c>
      <c r="N196" s="12">
        <f t="shared" si="75"/>
        <v>1</v>
      </c>
      <c r="O196" s="12">
        <f t="shared" si="75"/>
        <v>1</v>
      </c>
      <c r="P196" s="12">
        <f t="shared" si="75"/>
        <v>1</v>
      </c>
      <c r="Q196" s="12">
        <f t="shared" si="75"/>
        <v>1</v>
      </c>
      <c r="R196" s="12">
        <f t="shared" si="75"/>
        <v>1</v>
      </c>
      <c r="S196" s="12">
        <f t="shared" si="75"/>
        <v>1</v>
      </c>
      <c r="T196" s="12">
        <f t="shared" si="75"/>
        <v>1</v>
      </c>
      <c r="U196" s="12">
        <f t="shared" si="75"/>
        <v>1</v>
      </c>
      <c r="V196" s="12">
        <f t="shared" si="75"/>
        <v>1</v>
      </c>
      <c r="W196" s="12">
        <f t="shared" si="75"/>
        <v>1</v>
      </c>
    </row>
    <row r="197" spans="1:26" outlineLevel="1" x14ac:dyDescent="0.25">
      <c r="B197" s="4" t="s">
        <v>26</v>
      </c>
      <c r="C197" s="12">
        <f t="shared" ref="C197:W197" si="76">IFERROR(C184/C191,0)</f>
        <v>0</v>
      </c>
      <c r="D197" s="12">
        <f t="shared" si="76"/>
        <v>0</v>
      </c>
      <c r="E197" s="12">
        <f t="shared" si="76"/>
        <v>0</v>
      </c>
      <c r="F197" s="12">
        <f t="shared" si="76"/>
        <v>0</v>
      </c>
      <c r="G197" s="12">
        <f t="shared" si="76"/>
        <v>0</v>
      </c>
      <c r="H197" s="12">
        <f t="shared" si="76"/>
        <v>0</v>
      </c>
      <c r="I197" s="12">
        <f t="shared" si="76"/>
        <v>0</v>
      </c>
      <c r="J197" s="12">
        <f t="shared" si="76"/>
        <v>0</v>
      </c>
      <c r="K197" s="12">
        <f t="shared" si="76"/>
        <v>0</v>
      </c>
      <c r="L197" s="12">
        <f t="shared" si="76"/>
        <v>0</v>
      </c>
      <c r="M197" s="12">
        <f t="shared" si="76"/>
        <v>0</v>
      </c>
      <c r="N197" s="12">
        <f t="shared" si="76"/>
        <v>0</v>
      </c>
      <c r="O197" s="12">
        <f t="shared" si="76"/>
        <v>0</v>
      </c>
      <c r="P197" s="12">
        <f t="shared" si="76"/>
        <v>0</v>
      </c>
      <c r="Q197" s="12">
        <f t="shared" si="76"/>
        <v>0</v>
      </c>
      <c r="R197" s="12">
        <f t="shared" si="76"/>
        <v>0</v>
      </c>
      <c r="S197" s="12">
        <f t="shared" si="76"/>
        <v>0</v>
      </c>
      <c r="T197" s="12">
        <f t="shared" si="76"/>
        <v>0</v>
      </c>
      <c r="U197" s="12">
        <f t="shared" si="76"/>
        <v>0</v>
      </c>
      <c r="V197" s="12">
        <f t="shared" si="76"/>
        <v>0</v>
      </c>
      <c r="W197" s="12">
        <f t="shared" si="76"/>
        <v>0</v>
      </c>
    </row>
    <row r="198" spans="1:26" outlineLevel="1" x14ac:dyDescent="0.25">
      <c r="B198" s="4" t="s">
        <v>25</v>
      </c>
      <c r="C198" s="12">
        <f t="shared" ref="C198:W198" si="77">IFERROR(C185/C191,0)</f>
        <v>0</v>
      </c>
      <c r="D198" s="12">
        <f t="shared" si="77"/>
        <v>0</v>
      </c>
      <c r="E198" s="12">
        <f t="shared" si="77"/>
        <v>0</v>
      </c>
      <c r="F198" s="12">
        <f t="shared" si="77"/>
        <v>0</v>
      </c>
      <c r="G198" s="12">
        <f t="shared" si="77"/>
        <v>0</v>
      </c>
      <c r="H198" s="12">
        <f t="shared" si="77"/>
        <v>0</v>
      </c>
      <c r="I198" s="12">
        <f t="shared" si="77"/>
        <v>0</v>
      </c>
      <c r="J198" s="12">
        <f t="shared" si="77"/>
        <v>0</v>
      </c>
      <c r="K198" s="12">
        <f t="shared" si="77"/>
        <v>0</v>
      </c>
      <c r="L198" s="12">
        <f t="shared" si="77"/>
        <v>0</v>
      </c>
      <c r="M198" s="12">
        <f t="shared" si="77"/>
        <v>0</v>
      </c>
      <c r="N198" s="12">
        <f t="shared" si="77"/>
        <v>0</v>
      </c>
      <c r="O198" s="12">
        <f t="shared" si="77"/>
        <v>0</v>
      </c>
      <c r="P198" s="12">
        <f t="shared" si="77"/>
        <v>0</v>
      </c>
      <c r="Q198" s="12">
        <f t="shared" si="77"/>
        <v>0</v>
      </c>
      <c r="R198" s="12">
        <f t="shared" si="77"/>
        <v>0</v>
      </c>
      <c r="S198" s="12">
        <f t="shared" si="77"/>
        <v>0</v>
      </c>
      <c r="T198" s="12">
        <f t="shared" si="77"/>
        <v>0</v>
      </c>
      <c r="U198" s="12">
        <f t="shared" si="77"/>
        <v>0</v>
      </c>
      <c r="V198" s="12">
        <f t="shared" si="77"/>
        <v>0</v>
      </c>
      <c r="W198" s="12">
        <f t="shared" si="77"/>
        <v>0</v>
      </c>
    </row>
    <row r="199" spans="1:26" outlineLevel="1" x14ac:dyDescent="0.25">
      <c r="B199" s="4" t="s">
        <v>0</v>
      </c>
      <c r="C199" s="12">
        <f t="shared" ref="C199:W199" si="78">IFERROR(C186/C191,0)</f>
        <v>0</v>
      </c>
      <c r="D199" s="12">
        <f t="shared" si="78"/>
        <v>0</v>
      </c>
      <c r="E199" s="12">
        <f t="shared" si="78"/>
        <v>0</v>
      </c>
      <c r="F199" s="12">
        <f t="shared" si="78"/>
        <v>0</v>
      </c>
      <c r="G199" s="12">
        <f t="shared" si="78"/>
        <v>0</v>
      </c>
      <c r="H199" s="12">
        <f t="shared" si="78"/>
        <v>0</v>
      </c>
      <c r="I199" s="12">
        <f t="shared" si="78"/>
        <v>0</v>
      </c>
      <c r="J199" s="12">
        <f t="shared" si="78"/>
        <v>0</v>
      </c>
      <c r="K199" s="12">
        <f t="shared" si="78"/>
        <v>0</v>
      </c>
      <c r="L199" s="12">
        <f t="shared" si="78"/>
        <v>0</v>
      </c>
      <c r="M199" s="12">
        <f t="shared" si="78"/>
        <v>0</v>
      </c>
      <c r="N199" s="12">
        <f t="shared" si="78"/>
        <v>0</v>
      </c>
      <c r="O199" s="12">
        <f t="shared" si="78"/>
        <v>0</v>
      </c>
      <c r="P199" s="12">
        <f t="shared" si="78"/>
        <v>0</v>
      </c>
      <c r="Q199" s="12">
        <f t="shared" si="78"/>
        <v>0</v>
      </c>
      <c r="R199" s="12">
        <f t="shared" si="78"/>
        <v>0</v>
      </c>
      <c r="S199" s="12">
        <f t="shared" si="78"/>
        <v>0</v>
      </c>
      <c r="T199" s="12">
        <f t="shared" si="78"/>
        <v>0</v>
      </c>
      <c r="U199" s="12">
        <f t="shared" si="78"/>
        <v>0</v>
      </c>
      <c r="V199" s="12">
        <f t="shared" si="78"/>
        <v>0</v>
      </c>
      <c r="W199" s="12">
        <f t="shared" si="78"/>
        <v>0</v>
      </c>
    </row>
    <row r="200" spans="1:26" outlineLevel="1" x14ac:dyDescent="0.25">
      <c r="B200" s="4" t="s">
        <v>27</v>
      </c>
      <c r="C200" s="12">
        <f t="shared" ref="C200:W200" si="79">IFERROR(C187/C191,0)</f>
        <v>0</v>
      </c>
      <c r="D200" s="12">
        <f t="shared" si="79"/>
        <v>0</v>
      </c>
      <c r="E200" s="12">
        <f t="shared" si="79"/>
        <v>0</v>
      </c>
      <c r="F200" s="12">
        <f t="shared" si="79"/>
        <v>0</v>
      </c>
      <c r="G200" s="12">
        <f t="shared" si="79"/>
        <v>0</v>
      </c>
      <c r="H200" s="12">
        <f t="shared" si="79"/>
        <v>0</v>
      </c>
      <c r="I200" s="12">
        <f t="shared" si="79"/>
        <v>0</v>
      </c>
      <c r="J200" s="12">
        <f t="shared" si="79"/>
        <v>0</v>
      </c>
      <c r="K200" s="12">
        <f t="shared" si="79"/>
        <v>0</v>
      </c>
      <c r="L200" s="12">
        <f t="shared" si="79"/>
        <v>0</v>
      </c>
      <c r="M200" s="12">
        <f t="shared" si="79"/>
        <v>0</v>
      </c>
      <c r="N200" s="12">
        <f t="shared" si="79"/>
        <v>0</v>
      </c>
      <c r="O200" s="12">
        <f t="shared" si="79"/>
        <v>0</v>
      </c>
      <c r="P200" s="12">
        <f t="shared" si="79"/>
        <v>0</v>
      </c>
      <c r="Q200" s="12">
        <f t="shared" si="79"/>
        <v>0</v>
      </c>
      <c r="R200" s="12">
        <f t="shared" si="79"/>
        <v>0</v>
      </c>
      <c r="S200" s="12">
        <f t="shared" si="79"/>
        <v>0</v>
      </c>
      <c r="T200" s="12">
        <f t="shared" si="79"/>
        <v>0</v>
      </c>
      <c r="U200" s="12">
        <f t="shared" si="79"/>
        <v>0</v>
      </c>
      <c r="V200" s="12">
        <f t="shared" si="79"/>
        <v>0</v>
      </c>
      <c r="W200" s="12">
        <f t="shared" si="79"/>
        <v>0</v>
      </c>
    </row>
    <row r="201" spans="1:26" outlineLevel="1" x14ac:dyDescent="0.25">
      <c r="B201" s="4" t="s">
        <v>28</v>
      </c>
      <c r="C201" s="12">
        <f t="shared" ref="C201:W201" si="80">IFERROR(C188/C191,0)</f>
        <v>0</v>
      </c>
      <c r="D201" s="12">
        <f t="shared" si="80"/>
        <v>0</v>
      </c>
      <c r="E201" s="12">
        <f t="shared" si="80"/>
        <v>0</v>
      </c>
      <c r="F201" s="12">
        <f t="shared" si="80"/>
        <v>0</v>
      </c>
      <c r="G201" s="12">
        <f t="shared" si="80"/>
        <v>0</v>
      </c>
      <c r="H201" s="12">
        <f t="shared" si="80"/>
        <v>0</v>
      </c>
      <c r="I201" s="12">
        <f t="shared" si="80"/>
        <v>0</v>
      </c>
      <c r="J201" s="12">
        <f t="shared" si="80"/>
        <v>0</v>
      </c>
      <c r="K201" s="12">
        <f t="shared" si="80"/>
        <v>0</v>
      </c>
      <c r="L201" s="12">
        <f t="shared" si="80"/>
        <v>0</v>
      </c>
      <c r="M201" s="12">
        <f t="shared" si="80"/>
        <v>0</v>
      </c>
      <c r="N201" s="12">
        <f t="shared" si="80"/>
        <v>0</v>
      </c>
      <c r="O201" s="12">
        <f t="shared" si="80"/>
        <v>0</v>
      </c>
      <c r="P201" s="12">
        <f t="shared" si="80"/>
        <v>0</v>
      </c>
      <c r="Q201" s="12">
        <f t="shared" si="80"/>
        <v>0</v>
      </c>
      <c r="R201" s="12">
        <f t="shared" si="80"/>
        <v>0</v>
      </c>
      <c r="S201" s="12">
        <f t="shared" si="80"/>
        <v>0</v>
      </c>
      <c r="T201" s="12">
        <f t="shared" si="80"/>
        <v>0</v>
      </c>
      <c r="U201" s="12">
        <f t="shared" si="80"/>
        <v>0</v>
      </c>
      <c r="V201" s="12">
        <f t="shared" si="80"/>
        <v>0</v>
      </c>
      <c r="W201" s="12">
        <f t="shared" si="80"/>
        <v>0</v>
      </c>
    </row>
    <row r="202" spans="1:26" outlineLevel="1" x14ac:dyDescent="0.25">
      <c r="B202" s="4" t="s">
        <v>22</v>
      </c>
      <c r="C202" s="12">
        <f t="shared" ref="C202:W202" si="81">IFERROR(C189/C191,0)</f>
        <v>0</v>
      </c>
      <c r="D202" s="12">
        <f t="shared" si="81"/>
        <v>0</v>
      </c>
      <c r="E202" s="12">
        <f t="shared" si="81"/>
        <v>0</v>
      </c>
      <c r="F202" s="12">
        <f t="shared" si="81"/>
        <v>0</v>
      </c>
      <c r="G202" s="12">
        <f t="shared" si="81"/>
        <v>0</v>
      </c>
      <c r="H202" s="12">
        <f t="shared" si="81"/>
        <v>0</v>
      </c>
      <c r="I202" s="12">
        <f t="shared" si="81"/>
        <v>0</v>
      </c>
      <c r="J202" s="12">
        <f t="shared" si="81"/>
        <v>0</v>
      </c>
      <c r="K202" s="12">
        <f t="shared" si="81"/>
        <v>0</v>
      </c>
      <c r="L202" s="12">
        <f t="shared" si="81"/>
        <v>0</v>
      </c>
      <c r="M202" s="12">
        <f t="shared" si="81"/>
        <v>0</v>
      </c>
      <c r="N202" s="12">
        <f t="shared" si="81"/>
        <v>0</v>
      </c>
      <c r="O202" s="12">
        <f t="shared" si="81"/>
        <v>0</v>
      </c>
      <c r="P202" s="12">
        <f t="shared" si="81"/>
        <v>0</v>
      </c>
      <c r="Q202" s="12">
        <f t="shared" si="81"/>
        <v>0</v>
      </c>
      <c r="R202" s="12">
        <f t="shared" si="81"/>
        <v>0</v>
      </c>
      <c r="S202" s="12">
        <f t="shared" si="81"/>
        <v>0</v>
      </c>
      <c r="T202" s="12">
        <f t="shared" si="81"/>
        <v>0</v>
      </c>
      <c r="U202" s="12">
        <f t="shared" si="81"/>
        <v>0</v>
      </c>
      <c r="V202" s="12">
        <f t="shared" si="81"/>
        <v>0</v>
      </c>
      <c r="W202" s="12">
        <f t="shared" si="81"/>
        <v>0</v>
      </c>
    </row>
    <row r="203" spans="1:26" outlineLevel="1" x14ac:dyDescent="0.25">
      <c r="B203" s="4" t="s">
        <v>1</v>
      </c>
      <c r="C203" s="12">
        <f t="shared" ref="C203:W203" si="82">IFERROR(C190/C191,0)</f>
        <v>0</v>
      </c>
      <c r="D203" s="12">
        <f t="shared" si="82"/>
        <v>0</v>
      </c>
      <c r="E203" s="12">
        <f t="shared" si="82"/>
        <v>0</v>
      </c>
      <c r="F203" s="12">
        <f t="shared" si="82"/>
        <v>0</v>
      </c>
      <c r="G203" s="12">
        <f t="shared" si="82"/>
        <v>0</v>
      </c>
      <c r="H203" s="12">
        <f t="shared" si="82"/>
        <v>0</v>
      </c>
      <c r="I203" s="12">
        <f t="shared" si="82"/>
        <v>0</v>
      </c>
      <c r="J203" s="12">
        <f t="shared" si="82"/>
        <v>0</v>
      </c>
      <c r="K203" s="12">
        <f t="shared" si="82"/>
        <v>0</v>
      </c>
      <c r="L203" s="12">
        <f t="shared" si="82"/>
        <v>0</v>
      </c>
      <c r="M203" s="12">
        <f t="shared" si="82"/>
        <v>0</v>
      </c>
      <c r="N203" s="12">
        <f t="shared" si="82"/>
        <v>0</v>
      </c>
      <c r="O203" s="12">
        <f t="shared" si="82"/>
        <v>0</v>
      </c>
      <c r="P203" s="12">
        <f t="shared" si="82"/>
        <v>0</v>
      </c>
      <c r="Q203" s="12">
        <f t="shared" si="82"/>
        <v>0</v>
      </c>
      <c r="R203" s="12">
        <f t="shared" si="82"/>
        <v>0</v>
      </c>
      <c r="S203" s="12">
        <f t="shared" si="82"/>
        <v>0</v>
      </c>
      <c r="T203" s="12">
        <f t="shared" si="82"/>
        <v>0</v>
      </c>
      <c r="U203" s="12">
        <f t="shared" si="82"/>
        <v>0</v>
      </c>
      <c r="V203" s="12">
        <f t="shared" si="82"/>
        <v>0</v>
      </c>
      <c r="W203" s="12">
        <f t="shared" si="82"/>
        <v>0</v>
      </c>
    </row>
    <row r="206" spans="1:26" s="37" customFormat="1" x14ac:dyDescent="0.25">
      <c r="A206" s="36" t="s">
        <v>55</v>
      </c>
      <c r="Z206" s="38"/>
    </row>
    <row r="207" spans="1:26" outlineLevel="1" x14ac:dyDescent="0.25">
      <c r="B207" s="9" t="s">
        <v>5</v>
      </c>
      <c r="C207" s="14"/>
    </row>
    <row r="208" spans="1:26" outlineLevel="1" x14ac:dyDescent="0.25">
      <c r="B208" s="16" t="s">
        <v>8</v>
      </c>
    </row>
    <row r="209" spans="2:28" outlineLevel="1" x14ac:dyDescent="0.25">
      <c r="B209" s="10" t="s">
        <v>10</v>
      </c>
      <c r="C209" s="5">
        <f>C$214*CAN!C215</f>
        <v>39386.196768080772</v>
      </c>
      <c r="D209" s="5">
        <f>D$214*CAN!D215</f>
        <v>37429.025592728685</v>
      </c>
      <c r="E209" s="5">
        <f>E$214*CAN!E215</f>
        <v>39835.313130906354</v>
      </c>
      <c r="F209" s="5">
        <f>F$214*CAN!F215</f>
        <v>39257.166871271045</v>
      </c>
      <c r="G209" s="5">
        <f>G$214*CAN!G215</f>
        <v>44506.082978466642</v>
      </c>
      <c r="H209" s="5">
        <f>H$214*CAN!H215</f>
        <v>37750.028944244244</v>
      </c>
      <c r="I209" s="5">
        <f>I$214*CAN!I215</f>
        <v>39208.934965034161</v>
      </c>
      <c r="J209" s="5">
        <f>J$214*CAN!J215</f>
        <v>42851.563647749761</v>
      </c>
      <c r="K209" s="5">
        <f>K$214*CAN!K215</f>
        <v>38815.9238483343</v>
      </c>
      <c r="L209" s="5">
        <f>L$214*CAN!L215</f>
        <v>41661.088215022275</v>
      </c>
      <c r="M209" s="5">
        <f>M$214*CAN!M215</f>
        <v>44100.923735324955</v>
      </c>
      <c r="N209" s="5">
        <f>N$214*CAN!N215</f>
        <v>42553.839460299794</v>
      </c>
      <c r="O209" s="5">
        <f>O$214*CAN!O215</f>
        <v>45739.945551723657</v>
      </c>
      <c r="P209" s="5">
        <f>P$214*CAN!P215</f>
        <v>46126.898787984792</v>
      </c>
      <c r="Q209" s="5">
        <f>Q$214*CAN!Q215</f>
        <v>43271.290359884464</v>
      </c>
      <c r="R209" s="5">
        <f>R$214*CAN!R215</f>
        <v>39543.860063953318</v>
      </c>
      <c r="S209" s="5">
        <f>S$214*CAN!S215</f>
        <v>40842.938603341419</v>
      </c>
      <c r="T209" s="5">
        <f>T$214*CAN!T215</f>
        <v>35238.684601084402</v>
      </c>
      <c r="U209" s="5">
        <f>U$214*CAN!U215</f>
        <v>40911.938987679896</v>
      </c>
      <c r="V209" s="5">
        <f>V$214*CAN!V215</f>
        <v>37499.096062595709</v>
      </c>
      <c r="W209" s="5">
        <f>W$214*CAN!W215</f>
        <v>32206.983338762228</v>
      </c>
      <c r="Z209" s="23"/>
    </row>
    <row r="210" spans="2:28" outlineLevel="1" x14ac:dyDescent="0.25">
      <c r="B210" s="17" t="s">
        <v>9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2:28" outlineLevel="1" x14ac:dyDescent="0.25">
      <c r="B211" s="10" t="s">
        <v>11</v>
      </c>
      <c r="C211" s="5">
        <f>C212/Inputs!D$7</f>
        <v>189.1092130152164</v>
      </c>
      <c r="D211" s="5">
        <f>D212/Inputs!E$7</f>
        <v>179.84995887521654</v>
      </c>
      <c r="E211" s="5">
        <f>E212/Inputs!F$7</f>
        <v>200.16829018385852</v>
      </c>
      <c r="F211" s="5">
        <f>F212/Inputs!G$7</f>
        <v>176.8372776126337</v>
      </c>
      <c r="G211" s="5">
        <f>G212/Inputs!H$7</f>
        <v>186.58835614296137</v>
      </c>
      <c r="H211" s="5">
        <f>H212/Inputs!I$7</f>
        <v>158.4928758241997</v>
      </c>
      <c r="I211" s="5">
        <f>I212/Inputs!J$7</f>
        <v>161.34901056527866</v>
      </c>
      <c r="J211" s="5">
        <f>J212/Inputs!K$7</f>
        <v>173.51723435479178</v>
      </c>
      <c r="K211" s="5">
        <f>K212/Inputs!L$7</f>
        <v>179.67972549476536</v>
      </c>
      <c r="L211" s="5">
        <f>L212/Inputs!M$7</f>
        <v>196.38454702806655</v>
      </c>
      <c r="M211" s="5">
        <f>M212/Inputs!N$7</f>
        <v>181.38493836843813</v>
      </c>
      <c r="N211" s="5">
        <f>N212/Inputs!O$7</f>
        <v>169.735058833229</v>
      </c>
      <c r="O211" s="5">
        <f>O212/Inputs!P$7</f>
        <v>169.33976225470801</v>
      </c>
      <c r="P211" s="5">
        <f>P212/Inputs!Q$7</f>
        <v>163.11083614333302</v>
      </c>
      <c r="Q211" s="5">
        <f>Q212/Inputs!R$7</f>
        <v>138.23259931732574</v>
      </c>
      <c r="R211" s="5">
        <f>R212/Inputs!S$7</f>
        <v>129.5717667930754</v>
      </c>
      <c r="S211" s="5">
        <f>S212/Inputs!T$7</f>
        <v>145.27501339921594</v>
      </c>
      <c r="T211" s="5">
        <f>T212/Inputs!U$7</f>
        <v>127.14527362030064</v>
      </c>
      <c r="U211" s="5">
        <f>U212/Inputs!V$7</f>
        <v>139.57935967863287</v>
      </c>
      <c r="V211" s="5">
        <f>V212/Inputs!W$7</f>
        <v>143.69417088104331</v>
      </c>
      <c r="W211" s="5">
        <f>W212/Inputs!X$7</f>
        <v>18.041238736473883</v>
      </c>
      <c r="Z211" s="23"/>
    </row>
    <row r="212" spans="2:28" outlineLevel="1" x14ac:dyDescent="0.25">
      <c r="B212" s="10" t="s">
        <v>12</v>
      </c>
      <c r="C212" s="5">
        <f>C$214*CAN!C216</f>
        <v>18.91092130152164</v>
      </c>
      <c r="D212" s="5">
        <f>D$214*CAN!D216</f>
        <v>17.984995887521656</v>
      </c>
      <c r="E212" s="5">
        <f>E$214*CAN!E216</f>
        <v>20.016829018385852</v>
      </c>
      <c r="F212" s="5">
        <f>F$214*CAN!F216</f>
        <v>17.68372776126337</v>
      </c>
      <c r="G212" s="5">
        <f>G$214*CAN!G216</f>
        <v>18.658835614296137</v>
      </c>
      <c r="H212" s="5">
        <f>H$214*CAN!H216</f>
        <v>15.849287582419972</v>
      </c>
      <c r="I212" s="5">
        <f>I$214*CAN!I216</f>
        <v>16.134901056527866</v>
      </c>
      <c r="J212" s="5">
        <f>J$214*CAN!J216</f>
        <v>17.35172343547918</v>
      </c>
      <c r="K212" s="5">
        <f>K$214*CAN!K216</f>
        <v>17.967972549476539</v>
      </c>
      <c r="L212" s="5">
        <f>L$214*CAN!L216</f>
        <v>19.638454702806655</v>
      </c>
      <c r="M212" s="5">
        <f>M$214*CAN!M216</f>
        <v>18.138493836843814</v>
      </c>
      <c r="N212" s="5">
        <f>N$214*CAN!N216</f>
        <v>16.9735058833229</v>
      </c>
      <c r="O212" s="5">
        <f>O$214*CAN!O216</f>
        <v>16.933976225470801</v>
      </c>
      <c r="P212" s="5">
        <f>P$214*CAN!P216</f>
        <v>16.311083614333302</v>
      </c>
      <c r="Q212" s="5">
        <f>Q$214*CAN!Q216</f>
        <v>13.823259931732576</v>
      </c>
      <c r="R212" s="5">
        <f>R$214*CAN!R216</f>
        <v>12.95717667930754</v>
      </c>
      <c r="S212" s="5">
        <f>S$214*CAN!S216</f>
        <v>14.527501339921594</v>
      </c>
      <c r="T212" s="5">
        <f>T$214*CAN!T216</f>
        <v>12.714527362030065</v>
      </c>
      <c r="U212" s="5">
        <f>U$214*CAN!U216</f>
        <v>13.957935967863289</v>
      </c>
      <c r="V212" s="5">
        <f>V$214*CAN!V216</f>
        <v>14.369417088104331</v>
      </c>
      <c r="W212" s="5">
        <f>W$214*CAN!W216</f>
        <v>1.8041238736473884</v>
      </c>
      <c r="Y212" s="1" t="s">
        <v>59</v>
      </c>
    </row>
    <row r="213" spans="2:28" outlineLevel="1" x14ac:dyDescent="0.25">
      <c r="B213" s="16" t="s">
        <v>13</v>
      </c>
    </row>
    <row r="214" spans="2:28" outlineLevel="1" x14ac:dyDescent="0.25">
      <c r="B214" s="10" t="s">
        <v>10</v>
      </c>
      <c r="C214" s="5">
        <f>C229/CAN!C230/1000</f>
        <v>39405.10768938229</v>
      </c>
      <c r="D214" s="5">
        <f>D229/CAN!D230/1000</f>
        <v>37447.010588616205</v>
      </c>
      <c r="E214" s="5">
        <f>E229/CAN!E230/1000</f>
        <v>39855.32995992474</v>
      </c>
      <c r="F214" s="5">
        <f>F229/CAN!F230/1000</f>
        <v>39274.85059903231</v>
      </c>
      <c r="G214" s="5">
        <f>G229/CAN!G230/1000</f>
        <v>44524.741814080931</v>
      </c>
      <c r="H214" s="5">
        <f>H229/CAN!H230/1000</f>
        <v>37765.878231826668</v>
      </c>
      <c r="I214" s="5">
        <f>I229/CAN!I230/1000</f>
        <v>39225.069866090693</v>
      </c>
      <c r="J214" s="5">
        <f>J229/CAN!J230/1000</f>
        <v>42868.915371185241</v>
      </c>
      <c r="K214" s="5">
        <f>K229/CAN!K230/1000</f>
        <v>38833.891820883779</v>
      </c>
      <c r="L214" s="5">
        <f>L229/CAN!L230/1000</f>
        <v>41680.726669725074</v>
      </c>
      <c r="M214" s="5">
        <f>M229/CAN!M230/1000</f>
        <v>44119.062229161806</v>
      </c>
      <c r="N214" s="5">
        <f>N229/CAN!N230/1000</f>
        <v>42570.812966183119</v>
      </c>
      <c r="O214" s="5">
        <f>O229/CAN!O230/1000</f>
        <v>45756.879527949131</v>
      </c>
      <c r="P214" s="5">
        <f>P229/CAN!P230/1000</f>
        <v>46143.209871599123</v>
      </c>
      <c r="Q214" s="5">
        <f>Q229/CAN!Q230/1000</f>
        <v>43285.113619816198</v>
      </c>
      <c r="R214" s="5">
        <f>R229/CAN!R230/1000</f>
        <v>39556.817240632627</v>
      </c>
      <c r="S214" s="5">
        <f>S229/CAN!S230/1000</f>
        <v>40857.466104681334</v>
      </c>
      <c r="T214" s="5">
        <f>T229/CAN!T230/1000</f>
        <v>35251.399128446435</v>
      </c>
      <c r="U214" s="5">
        <f>U229/CAN!U230/1000</f>
        <v>40925.896923647757</v>
      </c>
      <c r="V214" s="5">
        <f>V229/CAN!V230/1000</f>
        <v>37513.465479683815</v>
      </c>
      <c r="W214" s="5">
        <f>W229/CAN!W230/1000</f>
        <v>32208.787462635872</v>
      </c>
    </row>
    <row r="215" spans="2:28" outlineLevel="1" x14ac:dyDescent="0.25">
      <c r="B215" s="18" t="s">
        <v>14</v>
      </c>
      <c r="C215" s="13">
        <f t="shared" ref="C215:W215" si="83">IFERROR(C209/C214,0)</f>
        <v>0.99952008959217709</v>
      </c>
      <c r="D215" s="13">
        <f t="shared" si="83"/>
        <v>0.99951972145159729</v>
      </c>
      <c r="E215" s="13">
        <f t="shared" si="83"/>
        <v>0.99949776280767177</v>
      </c>
      <c r="F215" s="13">
        <f t="shared" si="83"/>
        <v>0.99954974423857645</v>
      </c>
      <c r="G215" s="13">
        <f t="shared" si="83"/>
        <v>0.99958093332259623</v>
      </c>
      <c r="H215" s="13">
        <f t="shared" si="83"/>
        <v>0.99958032784289741</v>
      </c>
      <c r="I215" s="13">
        <f t="shared" si="83"/>
        <v>0.99958865844951672</v>
      </c>
      <c r="J215" s="13">
        <f t="shared" si="83"/>
        <v>0.9995952376381525</v>
      </c>
      <c r="K215" s="13">
        <f t="shared" si="83"/>
        <v>0.99953731208212782</v>
      </c>
      <c r="L215" s="13">
        <f t="shared" si="83"/>
        <v>0.99952883607672172</v>
      </c>
      <c r="M215" s="13">
        <f t="shared" si="83"/>
        <v>0.99958887399413354</v>
      </c>
      <c r="N215" s="13">
        <f t="shared" si="83"/>
        <v>0.99960128772037293</v>
      </c>
      <c r="O215" s="13">
        <f t="shared" si="83"/>
        <v>0.99962991409378932</v>
      </c>
      <c r="P215" s="13">
        <f t="shared" si="83"/>
        <v>0.99964651172600005</v>
      </c>
      <c r="Q215" s="13">
        <f t="shared" si="83"/>
        <v>0.99968064632905562</v>
      </c>
      <c r="R215" s="13">
        <f t="shared" si="83"/>
        <v>0.99967244137463118</v>
      </c>
      <c r="S215" s="13">
        <f t="shared" si="83"/>
        <v>0.99964443459849683</v>
      </c>
      <c r="T215" s="13">
        <f t="shared" si="83"/>
        <v>0.99963931850433208</v>
      </c>
      <c r="U215" s="13">
        <f t="shared" si="83"/>
        <v>0.99965894611927741</v>
      </c>
      <c r="V215" s="13">
        <f t="shared" si="83"/>
        <v>0.99961695308859455</v>
      </c>
      <c r="W215" s="13">
        <f t="shared" si="83"/>
        <v>0.99994398659447403</v>
      </c>
    </row>
    <row r="216" spans="2:28" outlineLevel="1" x14ac:dyDescent="0.25">
      <c r="B216" s="18" t="s">
        <v>15</v>
      </c>
      <c r="C216" s="13">
        <f t="shared" ref="C216:W216" si="84">IFERROR(C212/C214,0)</f>
        <v>4.7991040782302416E-4</v>
      </c>
      <c r="D216" s="13">
        <f t="shared" si="84"/>
        <v>4.8027854840271408E-4</v>
      </c>
      <c r="E216" s="13">
        <f t="shared" si="84"/>
        <v>5.0223719232818137E-4</v>
      </c>
      <c r="F216" s="13">
        <f t="shared" si="84"/>
        <v>4.5025576142354768E-4</v>
      </c>
      <c r="G216" s="13">
        <f t="shared" si="84"/>
        <v>4.190666774039617E-4</v>
      </c>
      <c r="H216" s="13">
        <f t="shared" si="84"/>
        <v>4.1967215710247155E-4</v>
      </c>
      <c r="I216" s="13">
        <f t="shared" si="84"/>
        <v>4.1134155048315598E-4</v>
      </c>
      <c r="J216" s="13">
        <f t="shared" si="84"/>
        <v>4.0476236184744504E-4</v>
      </c>
      <c r="K216" s="13">
        <f t="shared" si="84"/>
        <v>4.6268791787213733E-4</v>
      </c>
      <c r="L216" s="13">
        <f t="shared" si="84"/>
        <v>4.7116392327850435E-4</v>
      </c>
      <c r="M216" s="13">
        <f t="shared" si="84"/>
        <v>4.1112600586634039E-4</v>
      </c>
      <c r="N216" s="13">
        <f t="shared" si="84"/>
        <v>3.9871227962703243E-4</v>
      </c>
      <c r="O216" s="13">
        <f t="shared" si="84"/>
        <v>3.7008590621061082E-4</v>
      </c>
      <c r="P216" s="13">
        <f t="shared" si="84"/>
        <v>3.534882740000426E-4</v>
      </c>
      <c r="Q216" s="13">
        <f t="shared" si="84"/>
        <v>3.193536709443729E-4</v>
      </c>
      <c r="R216" s="13">
        <f t="shared" si="84"/>
        <v>3.2755862536882702E-4</v>
      </c>
      <c r="S216" s="13">
        <f t="shared" si="84"/>
        <v>3.5556540150337597E-4</v>
      </c>
      <c r="T216" s="13">
        <f t="shared" si="84"/>
        <v>3.6068149566778363E-4</v>
      </c>
      <c r="U216" s="13">
        <f t="shared" si="84"/>
        <v>3.4105388072260256E-4</v>
      </c>
      <c r="V216" s="13">
        <f t="shared" si="84"/>
        <v>3.8304691140535614E-4</v>
      </c>
      <c r="W216" s="13">
        <f t="shared" si="84"/>
        <v>5.6013405526062736E-5</v>
      </c>
    </row>
    <row r="217" spans="2:28" outlineLevel="1" x14ac:dyDescent="0.25"/>
    <row r="218" spans="2:28" outlineLevel="1" x14ac:dyDescent="0.25">
      <c r="B218" s="9" t="s">
        <v>19</v>
      </c>
      <c r="C218" s="14"/>
    </row>
    <row r="219" spans="2:28" outlineLevel="1" x14ac:dyDescent="0.25">
      <c r="B219" s="4" t="s">
        <v>23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Z219" s="23"/>
      <c r="AB219" t="s">
        <v>18</v>
      </c>
    </row>
    <row r="220" spans="2:28" outlineLevel="1" x14ac:dyDescent="0.25">
      <c r="B220" s="4" t="s">
        <v>24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Z220" s="23"/>
      <c r="AB220" t="s">
        <v>18</v>
      </c>
    </row>
    <row r="221" spans="2:28" outlineLevel="1" x14ac:dyDescent="0.25">
      <c r="B221" s="4" t="s">
        <v>21</v>
      </c>
      <c r="C221" s="5">
        <f>'[7]Table 18'!C$12*1000</f>
        <v>9953.8189999999995</v>
      </c>
      <c r="D221" s="5">
        <f>'[7]Table 18'!D$12*1000</f>
        <v>9350.1530000000002</v>
      </c>
      <c r="E221" s="5">
        <f>'[7]Table 18'!E$12*1000</f>
        <v>9210.1170000000002</v>
      </c>
      <c r="F221" s="5">
        <f>'[7]Table 18'!F$12*1000</f>
        <v>9171.3389999999999</v>
      </c>
      <c r="G221" s="5">
        <f>'[7]Table 18'!G$12*1000</f>
        <v>10059.148000000001</v>
      </c>
      <c r="H221" s="5">
        <f>'[7]Table 18'!H$12*1000</f>
        <v>8747.996000000001</v>
      </c>
      <c r="I221" s="5">
        <f>'[7]Table 18'!I$12*1000</f>
        <v>9515.8389999999999</v>
      </c>
      <c r="J221" s="5">
        <f>'[7]Table 18'!J$12*1000</f>
        <v>10948.111999999999</v>
      </c>
      <c r="K221" s="5">
        <f>'[7]Table 18'!K$12*1000</f>
        <v>11023.208999999999</v>
      </c>
      <c r="L221" s="5">
        <f>'[7]Table 18'!L$12*1000</f>
        <v>11429.966999999999</v>
      </c>
      <c r="M221" s="5">
        <f>'[7]Table 18'!M$12*1000</f>
        <v>10484.629000000001</v>
      </c>
      <c r="N221" s="5">
        <f>'[7]Table 18'!N$12*1000</f>
        <v>11056.050000000001</v>
      </c>
      <c r="O221" s="5">
        <f>'[7]Table 18'!O$12*1000</f>
        <v>11597.778999999999</v>
      </c>
      <c r="P221" s="5">
        <f>'[7]Table 18'!P$12*1000</f>
        <v>10849.184999999999</v>
      </c>
      <c r="Q221" s="5">
        <f>'[7]Table 18'!Q$12*1000</f>
        <v>9706.4310000000005</v>
      </c>
      <c r="R221" s="5">
        <f>'[7]Table 18'!R$12*1000</f>
        <v>8513.9809999999998</v>
      </c>
      <c r="S221" s="5">
        <f>'[7]Table 18'!S$12*1000</f>
        <v>8386.4809999999998</v>
      </c>
      <c r="T221" s="5">
        <f>'[7]Table 18'!T$12*1000</f>
        <v>7740.8940000000002</v>
      </c>
      <c r="U221" s="5">
        <f>'[7]Table 18'!U$12*1000</f>
        <v>8684.1849999999995</v>
      </c>
      <c r="V221" s="5">
        <f>'[7]Table 18'!V$12*1000</f>
        <v>7962.8059999999996</v>
      </c>
      <c r="W221" s="5">
        <f>'[7]Table 18'!W$12*1000</f>
        <v>6933.1980000000003</v>
      </c>
      <c r="Z221" s="23" t="s">
        <v>32</v>
      </c>
      <c r="AB221" t="s">
        <v>18</v>
      </c>
    </row>
    <row r="222" spans="2:28" outlineLevel="1" x14ac:dyDescent="0.25">
      <c r="B222" s="4" t="s">
        <v>26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Z222" s="23"/>
      <c r="AB222" t="s">
        <v>18</v>
      </c>
    </row>
    <row r="223" spans="2:28" outlineLevel="1" x14ac:dyDescent="0.25">
      <c r="B223" s="4" t="s">
        <v>25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Z223" s="23"/>
      <c r="AB223" t="s">
        <v>18</v>
      </c>
    </row>
    <row r="224" spans="2:28" outlineLevel="1" x14ac:dyDescent="0.25">
      <c r="B224" s="4" t="s">
        <v>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Z224" s="23"/>
      <c r="AB224" t="s">
        <v>18</v>
      </c>
    </row>
    <row r="225" spans="2:28" outlineLevel="1" x14ac:dyDescent="0.25">
      <c r="B225" s="4" t="s">
        <v>27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Z225" s="23"/>
      <c r="AB225" t="s">
        <v>18</v>
      </c>
    </row>
    <row r="226" spans="2:28" outlineLevel="1" x14ac:dyDescent="0.25">
      <c r="B226" s="4" t="s">
        <v>28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Z226" s="23"/>
      <c r="AB226" t="s">
        <v>18</v>
      </c>
    </row>
    <row r="227" spans="2:28" outlineLevel="1" x14ac:dyDescent="0.25">
      <c r="B227" s="4" t="s">
        <v>22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Z227" s="23"/>
      <c r="AB227" t="s">
        <v>18</v>
      </c>
    </row>
    <row r="228" spans="2:28" outlineLevel="1" x14ac:dyDescent="0.25">
      <c r="B228" s="4" t="s">
        <v>29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Z228" s="23"/>
      <c r="AB228" t="s">
        <v>18</v>
      </c>
    </row>
    <row r="229" spans="2:28" outlineLevel="1" x14ac:dyDescent="0.25">
      <c r="B229" s="16" t="s">
        <v>13</v>
      </c>
      <c r="C229" s="21">
        <f t="shared" ref="C229:W229" si="85">SUM(C219:C228)</f>
        <v>9953.8189999999995</v>
      </c>
      <c r="D229" s="21">
        <f t="shared" si="85"/>
        <v>9350.1530000000002</v>
      </c>
      <c r="E229" s="21">
        <f t="shared" si="85"/>
        <v>9210.1170000000002</v>
      </c>
      <c r="F229" s="21">
        <f t="shared" si="85"/>
        <v>9171.3389999999999</v>
      </c>
      <c r="G229" s="21">
        <f t="shared" si="85"/>
        <v>10059.148000000001</v>
      </c>
      <c r="H229" s="21">
        <f t="shared" si="85"/>
        <v>8747.996000000001</v>
      </c>
      <c r="I229" s="21">
        <f t="shared" si="85"/>
        <v>9515.8389999999999</v>
      </c>
      <c r="J229" s="21">
        <f t="shared" si="85"/>
        <v>10948.111999999999</v>
      </c>
      <c r="K229" s="21">
        <f t="shared" si="85"/>
        <v>11023.208999999999</v>
      </c>
      <c r="L229" s="21">
        <f t="shared" si="85"/>
        <v>11429.966999999999</v>
      </c>
      <c r="M229" s="21">
        <f t="shared" si="85"/>
        <v>10484.629000000001</v>
      </c>
      <c r="N229" s="21">
        <f t="shared" si="85"/>
        <v>11056.050000000001</v>
      </c>
      <c r="O229" s="21">
        <f t="shared" si="85"/>
        <v>11597.778999999999</v>
      </c>
      <c r="P229" s="21">
        <f t="shared" si="85"/>
        <v>10849.184999999999</v>
      </c>
      <c r="Q229" s="21">
        <f t="shared" si="85"/>
        <v>9706.4310000000005</v>
      </c>
      <c r="R229" s="21">
        <f t="shared" si="85"/>
        <v>8513.9809999999998</v>
      </c>
      <c r="S229" s="21">
        <f t="shared" si="85"/>
        <v>8386.4809999999998</v>
      </c>
      <c r="T229" s="21">
        <f t="shared" si="85"/>
        <v>7740.8940000000002</v>
      </c>
      <c r="U229" s="21">
        <f t="shared" si="85"/>
        <v>8684.1849999999995</v>
      </c>
      <c r="V229" s="21">
        <f t="shared" si="85"/>
        <v>7962.8059999999996</v>
      </c>
      <c r="W229" s="21">
        <f t="shared" si="85"/>
        <v>6933.1980000000003</v>
      </c>
    </row>
    <row r="230" spans="2:28" outlineLevel="1" x14ac:dyDescent="0.25">
      <c r="B230" s="29" t="s">
        <v>46</v>
      </c>
      <c r="C230" s="28">
        <f>IFERROR(C229/C209/1000,0)</f>
        <v>2.527235381118783E-4</v>
      </c>
      <c r="D230" s="28">
        <f t="shared" ref="D230:W230" si="86">IFERROR(D229/D209/1000,0)</f>
        <v>2.4981021685524318E-4</v>
      </c>
      <c r="E230" s="28">
        <f t="shared" si="86"/>
        <v>2.3120483500992746E-4</v>
      </c>
      <c r="F230" s="28">
        <f t="shared" si="86"/>
        <v>2.336220295793102E-4</v>
      </c>
      <c r="G230" s="28">
        <f t="shared" si="86"/>
        <v>2.2601737395912629E-4</v>
      </c>
      <c r="H230" s="28">
        <f t="shared" si="86"/>
        <v>2.3173481569830186E-4</v>
      </c>
      <c r="I230" s="28">
        <f t="shared" si="86"/>
        <v>2.4269567659733829E-4</v>
      </c>
      <c r="J230" s="28">
        <f t="shared" si="86"/>
        <v>2.5548920664823652E-4</v>
      </c>
      <c r="K230" s="28">
        <f t="shared" si="86"/>
        <v>2.8398677416699013E-4</v>
      </c>
      <c r="L230" s="28">
        <f t="shared" si="86"/>
        <v>2.7435593955221142E-4</v>
      </c>
      <c r="M230" s="28">
        <f t="shared" si="86"/>
        <v>2.3774170951439244E-4</v>
      </c>
      <c r="N230" s="28">
        <f t="shared" si="86"/>
        <v>2.5981321874174576E-4</v>
      </c>
      <c r="O230" s="28">
        <f t="shared" si="86"/>
        <v>2.5355909063960285E-4</v>
      </c>
      <c r="P230" s="28">
        <f t="shared" si="86"/>
        <v>2.3520300052831675E-4</v>
      </c>
      <c r="Q230" s="28">
        <f t="shared" si="86"/>
        <v>2.2431572803288866E-4</v>
      </c>
      <c r="R230" s="28">
        <f t="shared" si="86"/>
        <v>2.1530475239975427E-4</v>
      </c>
      <c r="S230" s="28">
        <f t="shared" si="86"/>
        <v>2.0533490700676198E-4</v>
      </c>
      <c r="T230" s="28">
        <f t="shared" si="86"/>
        <v>2.1967034489595532E-4</v>
      </c>
      <c r="U230" s="28">
        <f t="shared" si="86"/>
        <v>2.1226529993152192E-4</v>
      </c>
      <c r="V230" s="28">
        <f t="shared" si="86"/>
        <v>2.1234661194787234E-4</v>
      </c>
      <c r="W230" s="28">
        <f t="shared" si="86"/>
        <v>2.1527002163085714E-4</v>
      </c>
    </row>
    <row r="231" spans="2:28" outlineLevel="1" x14ac:dyDescent="0.25"/>
    <row r="232" spans="2:28" outlineLevel="1" x14ac:dyDescent="0.25">
      <c r="B232" s="4" t="s">
        <v>23</v>
      </c>
      <c r="C232" s="12">
        <f t="shared" ref="C232:W232" si="87">IFERROR(C219/C229,0)</f>
        <v>0</v>
      </c>
      <c r="D232" s="12">
        <f t="shared" si="87"/>
        <v>0</v>
      </c>
      <c r="E232" s="12">
        <f t="shared" si="87"/>
        <v>0</v>
      </c>
      <c r="F232" s="12">
        <f t="shared" si="87"/>
        <v>0</v>
      </c>
      <c r="G232" s="12">
        <f t="shared" si="87"/>
        <v>0</v>
      </c>
      <c r="H232" s="12">
        <f t="shared" si="87"/>
        <v>0</v>
      </c>
      <c r="I232" s="12">
        <f t="shared" si="87"/>
        <v>0</v>
      </c>
      <c r="J232" s="12">
        <f t="shared" si="87"/>
        <v>0</v>
      </c>
      <c r="K232" s="12">
        <f t="shared" si="87"/>
        <v>0</v>
      </c>
      <c r="L232" s="12">
        <f t="shared" si="87"/>
        <v>0</v>
      </c>
      <c r="M232" s="12">
        <f t="shared" si="87"/>
        <v>0</v>
      </c>
      <c r="N232" s="12">
        <f t="shared" si="87"/>
        <v>0</v>
      </c>
      <c r="O232" s="12">
        <f t="shared" si="87"/>
        <v>0</v>
      </c>
      <c r="P232" s="12">
        <f t="shared" si="87"/>
        <v>0</v>
      </c>
      <c r="Q232" s="12">
        <f t="shared" si="87"/>
        <v>0</v>
      </c>
      <c r="R232" s="12">
        <f t="shared" si="87"/>
        <v>0</v>
      </c>
      <c r="S232" s="12">
        <f t="shared" si="87"/>
        <v>0</v>
      </c>
      <c r="T232" s="12">
        <f t="shared" si="87"/>
        <v>0</v>
      </c>
      <c r="U232" s="12">
        <f t="shared" si="87"/>
        <v>0</v>
      </c>
      <c r="V232" s="12">
        <f t="shared" si="87"/>
        <v>0</v>
      </c>
      <c r="W232" s="12">
        <f t="shared" si="87"/>
        <v>0</v>
      </c>
    </row>
    <row r="233" spans="2:28" outlineLevel="1" x14ac:dyDescent="0.25">
      <c r="B233" s="4" t="s">
        <v>24</v>
      </c>
      <c r="C233" s="12">
        <f t="shared" ref="C233:W233" si="88">IFERROR(C220/C229,0)</f>
        <v>0</v>
      </c>
      <c r="D233" s="12">
        <f t="shared" si="88"/>
        <v>0</v>
      </c>
      <c r="E233" s="12">
        <f t="shared" si="88"/>
        <v>0</v>
      </c>
      <c r="F233" s="12">
        <f t="shared" si="88"/>
        <v>0</v>
      </c>
      <c r="G233" s="12">
        <f t="shared" si="88"/>
        <v>0</v>
      </c>
      <c r="H233" s="12">
        <f t="shared" si="88"/>
        <v>0</v>
      </c>
      <c r="I233" s="12">
        <f t="shared" si="88"/>
        <v>0</v>
      </c>
      <c r="J233" s="12">
        <f t="shared" si="88"/>
        <v>0</v>
      </c>
      <c r="K233" s="12">
        <f t="shared" si="88"/>
        <v>0</v>
      </c>
      <c r="L233" s="12">
        <f t="shared" si="88"/>
        <v>0</v>
      </c>
      <c r="M233" s="12">
        <f t="shared" si="88"/>
        <v>0</v>
      </c>
      <c r="N233" s="12">
        <f t="shared" si="88"/>
        <v>0</v>
      </c>
      <c r="O233" s="12">
        <f t="shared" si="88"/>
        <v>0</v>
      </c>
      <c r="P233" s="12">
        <f t="shared" si="88"/>
        <v>0</v>
      </c>
      <c r="Q233" s="12">
        <f t="shared" si="88"/>
        <v>0</v>
      </c>
      <c r="R233" s="12">
        <f t="shared" si="88"/>
        <v>0</v>
      </c>
      <c r="S233" s="12">
        <f t="shared" si="88"/>
        <v>0</v>
      </c>
      <c r="T233" s="12">
        <f t="shared" si="88"/>
        <v>0</v>
      </c>
      <c r="U233" s="12">
        <f t="shared" si="88"/>
        <v>0</v>
      </c>
      <c r="V233" s="12">
        <f t="shared" si="88"/>
        <v>0</v>
      </c>
      <c r="W233" s="12">
        <f t="shared" si="88"/>
        <v>0</v>
      </c>
    </row>
    <row r="234" spans="2:28" outlineLevel="1" x14ac:dyDescent="0.25">
      <c r="B234" s="4" t="s">
        <v>21</v>
      </c>
      <c r="C234" s="12">
        <f t="shared" ref="C234:W234" si="89">IFERROR(C221/C229,0)</f>
        <v>1</v>
      </c>
      <c r="D234" s="12">
        <f t="shared" si="89"/>
        <v>1</v>
      </c>
      <c r="E234" s="12">
        <f t="shared" si="89"/>
        <v>1</v>
      </c>
      <c r="F234" s="12">
        <f t="shared" si="89"/>
        <v>1</v>
      </c>
      <c r="G234" s="12">
        <f t="shared" si="89"/>
        <v>1</v>
      </c>
      <c r="H234" s="12">
        <f t="shared" si="89"/>
        <v>1</v>
      </c>
      <c r="I234" s="12">
        <f t="shared" si="89"/>
        <v>1</v>
      </c>
      <c r="J234" s="12">
        <f t="shared" si="89"/>
        <v>1</v>
      </c>
      <c r="K234" s="12">
        <f t="shared" si="89"/>
        <v>1</v>
      </c>
      <c r="L234" s="12">
        <f t="shared" si="89"/>
        <v>1</v>
      </c>
      <c r="M234" s="12">
        <f t="shared" si="89"/>
        <v>1</v>
      </c>
      <c r="N234" s="12">
        <f t="shared" si="89"/>
        <v>1</v>
      </c>
      <c r="O234" s="12">
        <f t="shared" si="89"/>
        <v>1</v>
      </c>
      <c r="P234" s="12">
        <f t="shared" si="89"/>
        <v>1</v>
      </c>
      <c r="Q234" s="12">
        <f t="shared" si="89"/>
        <v>1</v>
      </c>
      <c r="R234" s="12">
        <f t="shared" si="89"/>
        <v>1</v>
      </c>
      <c r="S234" s="12">
        <f t="shared" si="89"/>
        <v>1</v>
      </c>
      <c r="T234" s="12">
        <f t="shared" si="89"/>
        <v>1</v>
      </c>
      <c r="U234" s="12">
        <f t="shared" si="89"/>
        <v>1</v>
      </c>
      <c r="V234" s="12">
        <f t="shared" si="89"/>
        <v>1</v>
      </c>
      <c r="W234" s="12">
        <f t="shared" si="89"/>
        <v>1</v>
      </c>
    </row>
    <row r="235" spans="2:28" outlineLevel="1" x14ac:dyDescent="0.25">
      <c r="B235" s="4" t="s">
        <v>26</v>
      </c>
      <c r="C235" s="12">
        <f t="shared" ref="C235:W235" si="90">IFERROR(C222/C229,0)</f>
        <v>0</v>
      </c>
      <c r="D235" s="12">
        <f t="shared" si="90"/>
        <v>0</v>
      </c>
      <c r="E235" s="12">
        <f t="shared" si="90"/>
        <v>0</v>
      </c>
      <c r="F235" s="12">
        <f t="shared" si="90"/>
        <v>0</v>
      </c>
      <c r="G235" s="12">
        <f t="shared" si="90"/>
        <v>0</v>
      </c>
      <c r="H235" s="12">
        <f t="shared" si="90"/>
        <v>0</v>
      </c>
      <c r="I235" s="12">
        <f t="shared" si="90"/>
        <v>0</v>
      </c>
      <c r="J235" s="12">
        <f t="shared" si="90"/>
        <v>0</v>
      </c>
      <c r="K235" s="12">
        <f t="shared" si="90"/>
        <v>0</v>
      </c>
      <c r="L235" s="12">
        <f t="shared" si="90"/>
        <v>0</v>
      </c>
      <c r="M235" s="12">
        <f t="shared" si="90"/>
        <v>0</v>
      </c>
      <c r="N235" s="12">
        <f t="shared" si="90"/>
        <v>0</v>
      </c>
      <c r="O235" s="12">
        <f t="shared" si="90"/>
        <v>0</v>
      </c>
      <c r="P235" s="12">
        <f t="shared" si="90"/>
        <v>0</v>
      </c>
      <c r="Q235" s="12">
        <f t="shared" si="90"/>
        <v>0</v>
      </c>
      <c r="R235" s="12">
        <f t="shared" si="90"/>
        <v>0</v>
      </c>
      <c r="S235" s="12">
        <f t="shared" si="90"/>
        <v>0</v>
      </c>
      <c r="T235" s="12">
        <f t="shared" si="90"/>
        <v>0</v>
      </c>
      <c r="U235" s="12">
        <f t="shared" si="90"/>
        <v>0</v>
      </c>
      <c r="V235" s="12">
        <f t="shared" si="90"/>
        <v>0</v>
      </c>
      <c r="W235" s="12">
        <f t="shared" si="90"/>
        <v>0</v>
      </c>
    </row>
    <row r="236" spans="2:28" outlineLevel="1" x14ac:dyDescent="0.25">
      <c r="B236" s="4" t="s">
        <v>25</v>
      </c>
      <c r="C236" s="12">
        <f t="shared" ref="C236:W236" si="91">IFERROR(C223/C229,0)</f>
        <v>0</v>
      </c>
      <c r="D236" s="12">
        <f t="shared" si="91"/>
        <v>0</v>
      </c>
      <c r="E236" s="12">
        <f t="shared" si="91"/>
        <v>0</v>
      </c>
      <c r="F236" s="12">
        <f t="shared" si="91"/>
        <v>0</v>
      </c>
      <c r="G236" s="12">
        <f t="shared" si="91"/>
        <v>0</v>
      </c>
      <c r="H236" s="12">
        <f t="shared" si="91"/>
        <v>0</v>
      </c>
      <c r="I236" s="12">
        <f t="shared" si="91"/>
        <v>0</v>
      </c>
      <c r="J236" s="12">
        <f t="shared" si="91"/>
        <v>0</v>
      </c>
      <c r="K236" s="12">
        <f t="shared" si="91"/>
        <v>0</v>
      </c>
      <c r="L236" s="12">
        <f t="shared" si="91"/>
        <v>0</v>
      </c>
      <c r="M236" s="12">
        <f t="shared" si="91"/>
        <v>0</v>
      </c>
      <c r="N236" s="12">
        <f t="shared" si="91"/>
        <v>0</v>
      </c>
      <c r="O236" s="12">
        <f t="shared" si="91"/>
        <v>0</v>
      </c>
      <c r="P236" s="12">
        <f t="shared" si="91"/>
        <v>0</v>
      </c>
      <c r="Q236" s="12">
        <f t="shared" si="91"/>
        <v>0</v>
      </c>
      <c r="R236" s="12">
        <f t="shared" si="91"/>
        <v>0</v>
      </c>
      <c r="S236" s="12">
        <f t="shared" si="91"/>
        <v>0</v>
      </c>
      <c r="T236" s="12">
        <f t="shared" si="91"/>
        <v>0</v>
      </c>
      <c r="U236" s="12">
        <f t="shared" si="91"/>
        <v>0</v>
      </c>
      <c r="V236" s="12">
        <f t="shared" si="91"/>
        <v>0</v>
      </c>
      <c r="W236" s="12">
        <f t="shared" si="91"/>
        <v>0</v>
      </c>
    </row>
    <row r="237" spans="2:28" outlineLevel="1" x14ac:dyDescent="0.25">
      <c r="B237" s="4" t="s">
        <v>0</v>
      </c>
      <c r="C237" s="12">
        <f t="shared" ref="C237:W237" si="92">IFERROR(C224/C229,0)</f>
        <v>0</v>
      </c>
      <c r="D237" s="12">
        <f t="shared" si="92"/>
        <v>0</v>
      </c>
      <c r="E237" s="12">
        <f t="shared" si="92"/>
        <v>0</v>
      </c>
      <c r="F237" s="12">
        <f t="shared" si="92"/>
        <v>0</v>
      </c>
      <c r="G237" s="12">
        <f t="shared" si="92"/>
        <v>0</v>
      </c>
      <c r="H237" s="12">
        <f t="shared" si="92"/>
        <v>0</v>
      </c>
      <c r="I237" s="12">
        <f t="shared" si="92"/>
        <v>0</v>
      </c>
      <c r="J237" s="12">
        <f t="shared" si="92"/>
        <v>0</v>
      </c>
      <c r="K237" s="12">
        <f t="shared" si="92"/>
        <v>0</v>
      </c>
      <c r="L237" s="12">
        <f t="shared" si="92"/>
        <v>0</v>
      </c>
      <c r="M237" s="12">
        <f t="shared" si="92"/>
        <v>0</v>
      </c>
      <c r="N237" s="12">
        <f t="shared" si="92"/>
        <v>0</v>
      </c>
      <c r="O237" s="12">
        <f t="shared" si="92"/>
        <v>0</v>
      </c>
      <c r="P237" s="12">
        <f t="shared" si="92"/>
        <v>0</v>
      </c>
      <c r="Q237" s="12">
        <f t="shared" si="92"/>
        <v>0</v>
      </c>
      <c r="R237" s="12">
        <f t="shared" si="92"/>
        <v>0</v>
      </c>
      <c r="S237" s="12">
        <f t="shared" si="92"/>
        <v>0</v>
      </c>
      <c r="T237" s="12">
        <f t="shared" si="92"/>
        <v>0</v>
      </c>
      <c r="U237" s="12">
        <f t="shared" si="92"/>
        <v>0</v>
      </c>
      <c r="V237" s="12">
        <f t="shared" si="92"/>
        <v>0</v>
      </c>
      <c r="W237" s="12">
        <f t="shared" si="92"/>
        <v>0</v>
      </c>
    </row>
    <row r="238" spans="2:28" outlineLevel="1" x14ac:dyDescent="0.25">
      <c r="B238" s="4" t="s">
        <v>27</v>
      </c>
      <c r="C238" s="12">
        <f t="shared" ref="C238:W238" si="93">IFERROR(C225/C229,0)</f>
        <v>0</v>
      </c>
      <c r="D238" s="12">
        <f t="shared" si="93"/>
        <v>0</v>
      </c>
      <c r="E238" s="12">
        <f t="shared" si="93"/>
        <v>0</v>
      </c>
      <c r="F238" s="12">
        <f t="shared" si="93"/>
        <v>0</v>
      </c>
      <c r="G238" s="12">
        <f t="shared" si="93"/>
        <v>0</v>
      </c>
      <c r="H238" s="12">
        <f t="shared" si="93"/>
        <v>0</v>
      </c>
      <c r="I238" s="12">
        <f t="shared" si="93"/>
        <v>0</v>
      </c>
      <c r="J238" s="12">
        <f t="shared" si="93"/>
        <v>0</v>
      </c>
      <c r="K238" s="12">
        <f t="shared" si="93"/>
        <v>0</v>
      </c>
      <c r="L238" s="12">
        <f t="shared" si="93"/>
        <v>0</v>
      </c>
      <c r="M238" s="12">
        <f t="shared" si="93"/>
        <v>0</v>
      </c>
      <c r="N238" s="12">
        <f t="shared" si="93"/>
        <v>0</v>
      </c>
      <c r="O238" s="12">
        <f t="shared" si="93"/>
        <v>0</v>
      </c>
      <c r="P238" s="12">
        <f t="shared" si="93"/>
        <v>0</v>
      </c>
      <c r="Q238" s="12">
        <f t="shared" si="93"/>
        <v>0</v>
      </c>
      <c r="R238" s="12">
        <f t="shared" si="93"/>
        <v>0</v>
      </c>
      <c r="S238" s="12">
        <f t="shared" si="93"/>
        <v>0</v>
      </c>
      <c r="T238" s="12">
        <f t="shared" si="93"/>
        <v>0</v>
      </c>
      <c r="U238" s="12">
        <f t="shared" si="93"/>
        <v>0</v>
      </c>
      <c r="V238" s="12">
        <f t="shared" si="93"/>
        <v>0</v>
      </c>
      <c r="W238" s="12">
        <f t="shared" si="93"/>
        <v>0</v>
      </c>
    </row>
    <row r="239" spans="2:28" outlineLevel="1" x14ac:dyDescent="0.25">
      <c r="B239" s="4" t="s">
        <v>28</v>
      </c>
      <c r="C239" s="12">
        <f t="shared" ref="C239:W239" si="94">IFERROR(C226/C229,0)</f>
        <v>0</v>
      </c>
      <c r="D239" s="12">
        <f t="shared" si="94"/>
        <v>0</v>
      </c>
      <c r="E239" s="12">
        <f t="shared" si="94"/>
        <v>0</v>
      </c>
      <c r="F239" s="12">
        <f t="shared" si="94"/>
        <v>0</v>
      </c>
      <c r="G239" s="12">
        <f t="shared" si="94"/>
        <v>0</v>
      </c>
      <c r="H239" s="12">
        <f t="shared" si="94"/>
        <v>0</v>
      </c>
      <c r="I239" s="12">
        <f t="shared" si="94"/>
        <v>0</v>
      </c>
      <c r="J239" s="12">
        <f t="shared" si="94"/>
        <v>0</v>
      </c>
      <c r="K239" s="12">
        <f t="shared" si="94"/>
        <v>0</v>
      </c>
      <c r="L239" s="12">
        <f t="shared" si="94"/>
        <v>0</v>
      </c>
      <c r="M239" s="12">
        <f t="shared" si="94"/>
        <v>0</v>
      </c>
      <c r="N239" s="12">
        <f t="shared" si="94"/>
        <v>0</v>
      </c>
      <c r="O239" s="12">
        <f t="shared" si="94"/>
        <v>0</v>
      </c>
      <c r="P239" s="12">
        <f t="shared" si="94"/>
        <v>0</v>
      </c>
      <c r="Q239" s="12">
        <f t="shared" si="94"/>
        <v>0</v>
      </c>
      <c r="R239" s="12">
        <f t="shared" si="94"/>
        <v>0</v>
      </c>
      <c r="S239" s="12">
        <f t="shared" si="94"/>
        <v>0</v>
      </c>
      <c r="T239" s="12">
        <f t="shared" si="94"/>
        <v>0</v>
      </c>
      <c r="U239" s="12">
        <f t="shared" si="94"/>
        <v>0</v>
      </c>
      <c r="V239" s="12">
        <f t="shared" si="94"/>
        <v>0</v>
      </c>
      <c r="W239" s="12">
        <f t="shared" si="94"/>
        <v>0</v>
      </c>
    </row>
    <row r="240" spans="2:28" outlineLevel="1" x14ac:dyDescent="0.25">
      <c r="B240" s="4" t="s">
        <v>22</v>
      </c>
      <c r="C240" s="12">
        <f t="shared" ref="C240:W240" si="95">IFERROR(C227/C229,0)</f>
        <v>0</v>
      </c>
      <c r="D240" s="12">
        <f t="shared" si="95"/>
        <v>0</v>
      </c>
      <c r="E240" s="12">
        <f t="shared" si="95"/>
        <v>0</v>
      </c>
      <c r="F240" s="12">
        <f t="shared" si="95"/>
        <v>0</v>
      </c>
      <c r="G240" s="12">
        <f t="shared" si="95"/>
        <v>0</v>
      </c>
      <c r="H240" s="12">
        <f t="shared" si="95"/>
        <v>0</v>
      </c>
      <c r="I240" s="12">
        <f t="shared" si="95"/>
        <v>0</v>
      </c>
      <c r="J240" s="12">
        <f t="shared" si="95"/>
        <v>0</v>
      </c>
      <c r="K240" s="12">
        <f t="shared" si="95"/>
        <v>0</v>
      </c>
      <c r="L240" s="12">
        <f t="shared" si="95"/>
        <v>0</v>
      </c>
      <c r="M240" s="12">
        <f t="shared" si="95"/>
        <v>0</v>
      </c>
      <c r="N240" s="12">
        <f t="shared" si="95"/>
        <v>0</v>
      </c>
      <c r="O240" s="12">
        <f t="shared" si="95"/>
        <v>0</v>
      </c>
      <c r="P240" s="12">
        <f t="shared" si="95"/>
        <v>0</v>
      </c>
      <c r="Q240" s="12">
        <f t="shared" si="95"/>
        <v>0</v>
      </c>
      <c r="R240" s="12">
        <f t="shared" si="95"/>
        <v>0</v>
      </c>
      <c r="S240" s="12">
        <f t="shared" si="95"/>
        <v>0</v>
      </c>
      <c r="T240" s="12">
        <f t="shared" si="95"/>
        <v>0</v>
      </c>
      <c r="U240" s="12">
        <f t="shared" si="95"/>
        <v>0</v>
      </c>
      <c r="V240" s="12">
        <f t="shared" si="95"/>
        <v>0</v>
      </c>
      <c r="W240" s="12">
        <f t="shared" si="95"/>
        <v>0</v>
      </c>
    </row>
    <row r="241" spans="1:26" outlineLevel="1" x14ac:dyDescent="0.25">
      <c r="B241" s="4" t="s">
        <v>29</v>
      </c>
      <c r="C241" s="12">
        <f t="shared" ref="C241:W241" si="96">IFERROR(C228/C229,0)</f>
        <v>0</v>
      </c>
      <c r="D241" s="12">
        <f t="shared" si="96"/>
        <v>0</v>
      </c>
      <c r="E241" s="12">
        <f t="shared" si="96"/>
        <v>0</v>
      </c>
      <c r="F241" s="12">
        <f t="shared" si="96"/>
        <v>0</v>
      </c>
      <c r="G241" s="12">
        <f t="shared" si="96"/>
        <v>0</v>
      </c>
      <c r="H241" s="12">
        <f t="shared" si="96"/>
        <v>0</v>
      </c>
      <c r="I241" s="12">
        <f t="shared" si="96"/>
        <v>0</v>
      </c>
      <c r="J241" s="12">
        <f t="shared" si="96"/>
        <v>0</v>
      </c>
      <c r="K241" s="12">
        <f t="shared" si="96"/>
        <v>0</v>
      </c>
      <c r="L241" s="12">
        <f t="shared" si="96"/>
        <v>0</v>
      </c>
      <c r="M241" s="12">
        <f t="shared" si="96"/>
        <v>0</v>
      </c>
      <c r="N241" s="12">
        <f t="shared" si="96"/>
        <v>0</v>
      </c>
      <c r="O241" s="12">
        <f t="shared" si="96"/>
        <v>0</v>
      </c>
      <c r="P241" s="12">
        <f t="shared" si="96"/>
        <v>0</v>
      </c>
      <c r="Q241" s="12">
        <f t="shared" si="96"/>
        <v>0</v>
      </c>
      <c r="R241" s="12">
        <f t="shared" si="96"/>
        <v>0</v>
      </c>
      <c r="S241" s="12">
        <f t="shared" si="96"/>
        <v>0</v>
      </c>
      <c r="T241" s="12">
        <f t="shared" si="96"/>
        <v>0</v>
      </c>
      <c r="U241" s="12">
        <f t="shared" si="96"/>
        <v>0</v>
      </c>
      <c r="V241" s="12">
        <f t="shared" si="96"/>
        <v>0</v>
      </c>
      <c r="W241" s="12">
        <f t="shared" si="96"/>
        <v>0</v>
      </c>
    </row>
    <row r="244" spans="1:26" s="34" customFormat="1" x14ac:dyDescent="0.25">
      <c r="A244" s="33" t="s">
        <v>49</v>
      </c>
    </row>
    <row r="245" spans="1:26" outlineLevel="1" x14ac:dyDescent="0.25">
      <c r="B245" s="9" t="s">
        <v>5</v>
      </c>
      <c r="C245" s="14"/>
    </row>
    <row r="246" spans="1:26" outlineLevel="1" x14ac:dyDescent="0.25">
      <c r="B246" s="16" t="s">
        <v>8</v>
      </c>
    </row>
    <row r="247" spans="1:26" outlineLevel="1" x14ac:dyDescent="0.25">
      <c r="B247" s="10" t="s">
        <v>10</v>
      </c>
      <c r="C247" s="5">
        <f>C$252*CAN!C253</f>
        <v>13186.281996980733</v>
      </c>
      <c r="D247" s="5">
        <f>D$252*CAN!D253</f>
        <v>13506.721220115951</v>
      </c>
      <c r="E247" s="5">
        <f>E$252*CAN!E253</f>
        <v>16634.051881156713</v>
      </c>
      <c r="F247" s="5">
        <f>F$252*CAN!F253</f>
        <v>12332.18704113722</v>
      </c>
      <c r="G247" s="5">
        <f>G$252*CAN!G253</f>
        <v>13964.844622261644</v>
      </c>
      <c r="H247" s="5">
        <f>H$252*CAN!H253</f>
        <v>17579.122062204369</v>
      </c>
      <c r="I247" s="5">
        <f>I$252*CAN!I253</f>
        <v>14524.016542831394</v>
      </c>
      <c r="J247" s="5">
        <f>J$252*CAN!J253</f>
        <v>15898.371157793843</v>
      </c>
      <c r="K247" s="5">
        <f>K$252*CAN!K253</f>
        <v>20663.862917400274</v>
      </c>
      <c r="L247" s="5">
        <f>L$252*CAN!L253</f>
        <v>17779.752957631863</v>
      </c>
      <c r="M247" s="5">
        <f>M$252*CAN!M253</f>
        <v>14718.505591987139</v>
      </c>
      <c r="N247" s="5">
        <f>N$252*CAN!N253</f>
        <v>14349.936832171452</v>
      </c>
      <c r="O247" s="5">
        <f>O$252*CAN!O253</f>
        <v>14107.058462385728</v>
      </c>
      <c r="P247" s="5">
        <f>P$252*CAN!P253</f>
        <v>15251.522859770817</v>
      </c>
      <c r="Q247" s="5">
        <f>Q$252*CAN!Q253</f>
        <v>14240.034071901133</v>
      </c>
      <c r="R247" s="5">
        <f>R$252*CAN!R253</f>
        <v>11150.858452158362</v>
      </c>
      <c r="S247" s="5">
        <f>S$252*CAN!S253</f>
        <v>10479.716657652783</v>
      </c>
      <c r="T247" s="5">
        <f>T$252*CAN!T253</f>
        <v>12864.752877340188</v>
      </c>
      <c r="U247" s="5">
        <f>U$252*CAN!U253</f>
        <v>13006.359020456797</v>
      </c>
      <c r="V247" s="5">
        <f>V$252*CAN!V253</f>
        <v>12388.394148170548</v>
      </c>
      <c r="W247" s="5">
        <f>W$252*CAN!W253</f>
        <v>12619.417903274913</v>
      </c>
      <c r="Z247" s="23"/>
    </row>
    <row r="248" spans="1:26" outlineLevel="1" x14ac:dyDescent="0.25">
      <c r="B248" s="17" t="s">
        <v>9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6" outlineLevel="1" x14ac:dyDescent="0.25">
      <c r="B249" s="10" t="s">
        <v>11</v>
      </c>
      <c r="C249" s="5">
        <f>C250/Inputs!D$7</f>
        <v>0</v>
      </c>
      <c r="D249" s="5">
        <f>D250/Inputs!E$7</f>
        <v>0</v>
      </c>
      <c r="E249" s="5">
        <f>E250/Inputs!F$7</f>
        <v>0</v>
      </c>
      <c r="F249" s="5">
        <f>F250/Inputs!G$7</f>
        <v>0</v>
      </c>
      <c r="G249" s="5">
        <f>G250/Inputs!H$7</f>
        <v>0</v>
      </c>
      <c r="H249" s="5">
        <f>H250/Inputs!I$7</f>
        <v>0</v>
      </c>
      <c r="I249" s="5">
        <f>I250/Inputs!J$7</f>
        <v>0</v>
      </c>
      <c r="J249" s="5">
        <f>J250/Inputs!K$7</f>
        <v>0</v>
      </c>
      <c r="K249" s="5">
        <f>K250/Inputs!L$7</f>
        <v>0</v>
      </c>
      <c r="L249" s="5">
        <f>L250/Inputs!M$7</f>
        <v>0</v>
      </c>
      <c r="M249" s="5">
        <f>M250/Inputs!N$7</f>
        <v>0</v>
      </c>
      <c r="N249" s="5">
        <f>N250/Inputs!O$7</f>
        <v>0</v>
      </c>
      <c r="O249" s="5">
        <f>O250/Inputs!P$7</f>
        <v>0</v>
      </c>
      <c r="P249" s="5">
        <f>P250/Inputs!Q$7</f>
        <v>0</v>
      </c>
      <c r="Q249" s="5">
        <f>Q250/Inputs!R$7</f>
        <v>0</v>
      </c>
      <c r="R249" s="5">
        <f>R250/Inputs!S$7</f>
        <v>0</v>
      </c>
      <c r="S249" s="5">
        <f>S250/Inputs!T$7</f>
        <v>0</v>
      </c>
      <c r="T249" s="5">
        <f>T250/Inputs!U$7</f>
        <v>0</v>
      </c>
      <c r="U249" s="5">
        <f>U250/Inputs!V$7</f>
        <v>0</v>
      </c>
      <c r="V249" s="5">
        <f>V250/Inputs!W$7</f>
        <v>0</v>
      </c>
      <c r="W249" s="5">
        <f>W250/Inputs!X$7</f>
        <v>0</v>
      </c>
    </row>
    <row r="250" spans="1:26" outlineLevel="1" x14ac:dyDescent="0.25">
      <c r="B250" s="10" t="s">
        <v>12</v>
      </c>
      <c r="C250" s="5">
        <f>C$252*CAN!C254</f>
        <v>0</v>
      </c>
      <c r="D250" s="5">
        <f>D$252*CAN!D254</f>
        <v>0</v>
      </c>
      <c r="E250" s="5">
        <f>E$252*CAN!E254</f>
        <v>0</v>
      </c>
      <c r="F250" s="5">
        <f>F$252*CAN!F254</f>
        <v>0</v>
      </c>
      <c r="G250" s="5">
        <f>G$252*CAN!G254</f>
        <v>0</v>
      </c>
      <c r="H250" s="5">
        <f>H$252*CAN!H254</f>
        <v>0</v>
      </c>
      <c r="I250" s="5">
        <f>I$252*CAN!I254</f>
        <v>0</v>
      </c>
      <c r="J250" s="5">
        <f>J$252*CAN!J254</f>
        <v>0</v>
      </c>
      <c r="K250" s="5">
        <f>K$252*CAN!K254</f>
        <v>0</v>
      </c>
      <c r="L250" s="5">
        <f>L$252*CAN!L254</f>
        <v>0</v>
      </c>
      <c r="M250" s="5">
        <f>M$252*CAN!M254</f>
        <v>0</v>
      </c>
      <c r="N250" s="5">
        <f>N$252*CAN!N254</f>
        <v>0</v>
      </c>
      <c r="O250" s="5">
        <f>O$252*CAN!O254</f>
        <v>0</v>
      </c>
      <c r="P250" s="5">
        <f>P$252*CAN!P254</f>
        <v>0</v>
      </c>
      <c r="Q250" s="5">
        <f>Q$252*CAN!Q254</f>
        <v>0</v>
      </c>
      <c r="R250" s="5">
        <f>R$252*CAN!R254</f>
        <v>0</v>
      </c>
      <c r="S250" s="5">
        <f>S$252*CAN!S254</f>
        <v>0</v>
      </c>
      <c r="T250" s="5">
        <f>T$252*CAN!T254</f>
        <v>0</v>
      </c>
      <c r="U250" s="5">
        <f>U$252*CAN!U254</f>
        <v>0</v>
      </c>
      <c r="V250" s="5">
        <f>V$252*CAN!V254</f>
        <v>0</v>
      </c>
      <c r="W250" s="5">
        <f>W$252*CAN!W254</f>
        <v>0</v>
      </c>
      <c r="Y250" s="1" t="s">
        <v>59</v>
      </c>
    </row>
    <row r="251" spans="1:26" outlineLevel="1" x14ac:dyDescent="0.25">
      <c r="B251" s="16" t="s">
        <v>13</v>
      </c>
    </row>
    <row r="252" spans="1:26" outlineLevel="1" x14ac:dyDescent="0.25">
      <c r="B252" s="10" t="s">
        <v>10</v>
      </c>
      <c r="C252" s="5">
        <f>C267/CAN!C268/1000</f>
        <v>13186.281996980733</v>
      </c>
      <c r="D252" s="5">
        <f>D267/CAN!D268/1000</f>
        <v>13506.721220115951</v>
      </c>
      <c r="E252" s="5">
        <f>E267/CAN!E268/1000</f>
        <v>16634.051881156713</v>
      </c>
      <c r="F252" s="5">
        <f>F267/CAN!F268/1000</f>
        <v>12332.18704113722</v>
      </c>
      <c r="G252" s="5">
        <f>G267/CAN!G268/1000</f>
        <v>13964.844622261644</v>
      </c>
      <c r="H252" s="5">
        <f>H267/CAN!H268/1000</f>
        <v>17579.122062204369</v>
      </c>
      <c r="I252" s="5">
        <f>I267/CAN!I268/1000</f>
        <v>14524.016542831394</v>
      </c>
      <c r="J252" s="5">
        <f>J267/CAN!J268/1000</f>
        <v>15898.371157793843</v>
      </c>
      <c r="K252" s="5">
        <f>K267/CAN!K268/1000</f>
        <v>20663.862917400274</v>
      </c>
      <c r="L252" s="5">
        <f>L267/CAN!L268/1000</f>
        <v>17779.752957631863</v>
      </c>
      <c r="M252" s="5">
        <f>M267/CAN!M268/1000</f>
        <v>14718.505591987139</v>
      </c>
      <c r="N252" s="5">
        <f>N267/CAN!N268/1000</f>
        <v>14349.936832171452</v>
      </c>
      <c r="O252" s="5">
        <f>O267/CAN!O268/1000</f>
        <v>14107.058462385728</v>
      </c>
      <c r="P252" s="5">
        <f>P267/CAN!P268/1000</f>
        <v>15251.522859770817</v>
      </c>
      <c r="Q252" s="5">
        <f>Q267/CAN!Q268/1000</f>
        <v>14240.034071901133</v>
      </c>
      <c r="R252" s="5">
        <f>R267/CAN!R268/1000</f>
        <v>11150.858452158362</v>
      </c>
      <c r="S252" s="5">
        <f>S267/CAN!S268/1000</f>
        <v>10479.716657652783</v>
      </c>
      <c r="T252" s="5">
        <f>T267/CAN!T268/1000</f>
        <v>12864.752877340188</v>
      </c>
      <c r="U252" s="5">
        <f>U267/CAN!U268/1000</f>
        <v>13006.359020456797</v>
      </c>
      <c r="V252" s="5">
        <f>V267/CAN!V268/1000</f>
        <v>12388.394148170548</v>
      </c>
      <c r="W252" s="5">
        <f>W267/CAN!W268/1000</f>
        <v>12619.417903274913</v>
      </c>
    </row>
    <row r="253" spans="1:26" outlineLevel="1" x14ac:dyDescent="0.25">
      <c r="B253" s="18" t="s">
        <v>14</v>
      </c>
      <c r="C253" s="13">
        <f t="shared" ref="C253:W253" si="97">IFERROR(C247/C252,0)</f>
        <v>1</v>
      </c>
      <c r="D253" s="13">
        <f t="shared" si="97"/>
        <v>1</v>
      </c>
      <c r="E253" s="13">
        <f t="shared" si="97"/>
        <v>1</v>
      </c>
      <c r="F253" s="13">
        <f t="shared" si="97"/>
        <v>1</v>
      </c>
      <c r="G253" s="13">
        <f t="shared" si="97"/>
        <v>1</v>
      </c>
      <c r="H253" s="13">
        <f t="shared" si="97"/>
        <v>1</v>
      </c>
      <c r="I253" s="13">
        <f t="shared" si="97"/>
        <v>1</v>
      </c>
      <c r="J253" s="13">
        <f t="shared" si="97"/>
        <v>1</v>
      </c>
      <c r="K253" s="13">
        <f t="shared" si="97"/>
        <v>1</v>
      </c>
      <c r="L253" s="13">
        <f t="shared" si="97"/>
        <v>1</v>
      </c>
      <c r="M253" s="13">
        <f t="shared" si="97"/>
        <v>1</v>
      </c>
      <c r="N253" s="13">
        <f t="shared" si="97"/>
        <v>1</v>
      </c>
      <c r="O253" s="13">
        <f t="shared" si="97"/>
        <v>1</v>
      </c>
      <c r="P253" s="13">
        <f t="shared" si="97"/>
        <v>1</v>
      </c>
      <c r="Q253" s="13">
        <f t="shared" si="97"/>
        <v>1</v>
      </c>
      <c r="R253" s="13">
        <f t="shared" si="97"/>
        <v>1</v>
      </c>
      <c r="S253" s="13">
        <f t="shared" si="97"/>
        <v>1</v>
      </c>
      <c r="T253" s="13">
        <f t="shared" si="97"/>
        <v>1</v>
      </c>
      <c r="U253" s="13">
        <f t="shared" si="97"/>
        <v>1</v>
      </c>
      <c r="V253" s="13">
        <f t="shared" si="97"/>
        <v>1</v>
      </c>
      <c r="W253" s="13">
        <f t="shared" si="97"/>
        <v>1</v>
      </c>
    </row>
    <row r="254" spans="1:26" outlineLevel="1" x14ac:dyDescent="0.25">
      <c r="B254" s="18" t="s">
        <v>15</v>
      </c>
      <c r="C254" s="13">
        <f t="shared" ref="C254:W254" si="98">IFERROR(C250/C252,0)</f>
        <v>0</v>
      </c>
      <c r="D254" s="13">
        <f t="shared" si="98"/>
        <v>0</v>
      </c>
      <c r="E254" s="13">
        <f t="shared" si="98"/>
        <v>0</v>
      </c>
      <c r="F254" s="13">
        <f t="shared" si="98"/>
        <v>0</v>
      </c>
      <c r="G254" s="13">
        <f t="shared" si="98"/>
        <v>0</v>
      </c>
      <c r="H254" s="13">
        <f t="shared" si="98"/>
        <v>0</v>
      </c>
      <c r="I254" s="13">
        <f t="shared" si="98"/>
        <v>0</v>
      </c>
      <c r="J254" s="13">
        <f t="shared" si="98"/>
        <v>0</v>
      </c>
      <c r="K254" s="13">
        <f t="shared" si="98"/>
        <v>0</v>
      </c>
      <c r="L254" s="13">
        <f t="shared" si="98"/>
        <v>0</v>
      </c>
      <c r="M254" s="13">
        <f t="shared" si="98"/>
        <v>0</v>
      </c>
      <c r="N254" s="13">
        <f t="shared" si="98"/>
        <v>0</v>
      </c>
      <c r="O254" s="13">
        <f t="shared" si="98"/>
        <v>0</v>
      </c>
      <c r="P254" s="13">
        <f t="shared" si="98"/>
        <v>0</v>
      </c>
      <c r="Q254" s="13">
        <f t="shared" si="98"/>
        <v>0</v>
      </c>
      <c r="R254" s="13">
        <f t="shared" si="98"/>
        <v>0</v>
      </c>
      <c r="S254" s="13">
        <f t="shared" si="98"/>
        <v>0</v>
      </c>
      <c r="T254" s="13">
        <f t="shared" si="98"/>
        <v>0</v>
      </c>
      <c r="U254" s="13">
        <f t="shared" si="98"/>
        <v>0</v>
      </c>
      <c r="V254" s="13">
        <f t="shared" si="98"/>
        <v>0</v>
      </c>
      <c r="W254" s="13">
        <f t="shared" si="98"/>
        <v>0</v>
      </c>
    </row>
    <row r="255" spans="1:26" outlineLevel="1" x14ac:dyDescent="0.25"/>
    <row r="256" spans="1:26" outlineLevel="1" x14ac:dyDescent="0.25">
      <c r="B256" s="9" t="s">
        <v>19</v>
      </c>
      <c r="C256" s="14"/>
    </row>
    <row r="257" spans="1:26" outlineLevel="1" x14ac:dyDescent="0.25">
      <c r="B257" s="4" t="s">
        <v>23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6" outlineLevel="1" x14ac:dyDescent="0.25">
      <c r="B258" s="4" t="s">
        <v>24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6" outlineLevel="1" x14ac:dyDescent="0.25">
      <c r="B259" s="4" t="s">
        <v>21</v>
      </c>
      <c r="C259" s="25">
        <f>'[7]Table 19'!C$14*INDEX(Inputs!$D$71:$T$71,MATCH($A$1,Inputs!$D$68:$T$68,0))*1000</f>
        <v>4401</v>
      </c>
      <c r="D259" s="25">
        <f>'[7]Table 19'!D$14*INDEX(Inputs!$D$71:$T$71,MATCH($A$1,Inputs!$D$68:$T$68,0))*1000</f>
        <v>4120.5</v>
      </c>
      <c r="E259" s="25">
        <f>'[7]Table 19'!E$14*INDEX(Inputs!$D$71:$T$71,MATCH($A$1,Inputs!$D$68:$T$68,0))*1000</f>
        <v>3699.0000000000005</v>
      </c>
      <c r="F259" s="25">
        <f>'[7]Table 19'!F$14*INDEX(Inputs!$D$71:$T$71,MATCH($A$1,Inputs!$D$68:$T$68,0))*1000</f>
        <v>1758.75</v>
      </c>
      <c r="G259" s="25">
        <f>'[7]Table 19'!G$14*INDEX(Inputs!$D$71:$T$71,MATCH($A$1,Inputs!$D$68:$T$68,0))*1000</f>
        <v>4059</v>
      </c>
      <c r="H259" s="25">
        <f>'[7]Table 19'!H$14*INDEX(Inputs!$D$71:$T$71,MATCH($A$1,Inputs!$D$68:$T$68,0))*1000</f>
        <v>4475.25</v>
      </c>
      <c r="I259" s="25">
        <f>'[7]Table 19'!I$14*INDEX(Inputs!$D$71:$T$71,MATCH($A$1,Inputs!$D$68:$T$68,0))*1000</f>
        <v>4563.75</v>
      </c>
      <c r="J259" s="25">
        <f>'[7]Table 19'!J$14*INDEX(Inputs!$D$71:$T$71,MATCH($A$1,Inputs!$D$68:$T$68,0))*1000</f>
        <v>4209.7500000000009</v>
      </c>
      <c r="K259" s="25">
        <f>'[7]Table 19'!K$14*INDEX(Inputs!$D$71:$T$71,MATCH($A$1,Inputs!$D$68:$T$68,0))*1000</f>
        <v>3851.25</v>
      </c>
      <c r="L259" s="25">
        <f>'[7]Table 19'!L$14*INDEX(Inputs!$D$71:$T$71,MATCH($A$1,Inputs!$D$68:$T$68,0))*1000</f>
        <v>3360.75</v>
      </c>
      <c r="M259" s="25">
        <f>'[7]Table 19'!M$14*INDEX(Inputs!$D$71:$T$71,MATCH($A$1,Inputs!$D$68:$T$68,0))*1000</f>
        <v>4157.9999999999991</v>
      </c>
      <c r="N259" s="25">
        <f>'[7]Table 19'!N$14*INDEX(Inputs!$D$71:$T$71,MATCH($A$1,Inputs!$D$68:$T$68,0))*1000</f>
        <v>5115.75</v>
      </c>
      <c r="O259" s="25">
        <f>'[7]Table 19'!O$14*INDEX(Inputs!$D$71:$T$71,MATCH($A$1,Inputs!$D$68:$T$68,0))*1000</f>
        <v>4101</v>
      </c>
      <c r="P259" s="25">
        <f>'[7]Table 19'!P$14*INDEX(Inputs!$D$71:$T$71,MATCH($A$1,Inputs!$D$68:$T$68,0))*1000</f>
        <v>5060.25</v>
      </c>
      <c r="Q259" s="25">
        <f>'[7]Table 19'!Q$14*INDEX(Inputs!$D$71:$T$71,MATCH($A$1,Inputs!$D$68:$T$68,0))*1000</f>
        <v>4544.25</v>
      </c>
      <c r="R259" s="25">
        <f>'[7]Table 19'!R$14*INDEX(Inputs!$D$71:$T$71,MATCH($A$1,Inputs!$D$68:$T$68,0))*1000</f>
        <v>5372.9999999999991</v>
      </c>
      <c r="S259" s="25">
        <f>'[7]Table 19'!S$14*INDEX(Inputs!$D$71:$T$71,MATCH($A$1,Inputs!$D$68:$T$68,0))*1000</f>
        <v>5463</v>
      </c>
      <c r="T259" s="25">
        <f>'[7]Table 19'!T$14*INDEX(Inputs!$D$71:$T$71,MATCH($A$1,Inputs!$D$68:$T$68,0))*1000</f>
        <v>5328</v>
      </c>
      <c r="U259" s="25">
        <f>'[7]Table 19'!U$14*INDEX(Inputs!$D$71:$T$71,MATCH($A$1,Inputs!$D$68:$T$68,0))*1000</f>
        <v>5490.75</v>
      </c>
      <c r="V259" s="25">
        <f>'[7]Table 19'!V$14*INDEX(Inputs!$D$71:$T$71,MATCH($A$1,Inputs!$D$68:$T$68,0))*1000</f>
        <v>6137.25</v>
      </c>
      <c r="W259" s="25">
        <f>'[7]Table 19'!W$14*INDEX(Inputs!$D$71:$T$71,MATCH($A$1,Inputs!$D$68:$T$68,0))*1000</f>
        <v>5908.5</v>
      </c>
      <c r="Z259" s="23" t="s">
        <v>32</v>
      </c>
    </row>
    <row r="260" spans="1:26" outlineLevel="1" x14ac:dyDescent="0.25">
      <c r="B260" s="4" t="s">
        <v>26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6" outlineLevel="1" x14ac:dyDescent="0.25">
      <c r="B261" s="4" t="s">
        <v>25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6" outlineLevel="1" x14ac:dyDescent="0.25">
      <c r="B262" s="4" t="s">
        <v>0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6" outlineLevel="1" x14ac:dyDescent="0.25">
      <c r="B263" s="4" t="s">
        <v>27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6" outlineLevel="1" x14ac:dyDescent="0.25">
      <c r="B264" s="4" t="s">
        <v>28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6" outlineLevel="1" x14ac:dyDescent="0.25">
      <c r="B265" s="4" t="s">
        <v>22</v>
      </c>
      <c r="C265" s="25">
        <f>'[7]Table 19'!C$15*INDEX(Inputs!$D$71:$T$71,MATCH($A$1,Inputs!$D$68:$T$68,0))*1000</f>
        <v>15629.999999999998</v>
      </c>
      <c r="D265" s="25">
        <f>'[7]Table 19'!D$15*INDEX(Inputs!$D$71:$T$71,MATCH($A$1,Inputs!$D$68:$T$68,0))*1000</f>
        <v>19017.75</v>
      </c>
      <c r="E265" s="25">
        <f>'[7]Table 19'!E$15*INDEX(Inputs!$D$71:$T$71,MATCH($A$1,Inputs!$D$68:$T$68,0))*1000</f>
        <v>20087.25</v>
      </c>
      <c r="F265" s="25">
        <f>'[7]Table 19'!F$15*INDEX(Inputs!$D$71:$T$71,MATCH($A$1,Inputs!$D$68:$T$68,0))*1000</f>
        <v>15125.250000000002</v>
      </c>
      <c r="G265" s="25">
        <f>'[7]Table 19'!G$15*INDEX(Inputs!$D$71:$T$71,MATCH($A$1,Inputs!$D$68:$T$68,0))*1000</f>
        <v>17391.75</v>
      </c>
      <c r="H265" s="25">
        <f>'[7]Table 19'!H$15*INDEX(Inputs!$D$71:$T$71,MATCH($A$1,Inputs!$D$68:$T$68,0))*1000</f>
        <v>21198.75</v>
      </c>
      <c r="I265" s="25">
        <f>'[7]Table 19'!I$15*INDEX(Inputs!$D$71:$T$71,MATCH($A$1,Inputs!$D$68:$T$68,0))*1000</f>
        <v>14114.249999999998</v>
      </c>
      <c r="J265" s="25">
        <f>'[7]Table 19'!J$15*INDEX(Inputs!$D$71:$T$71,MATCH($A$1,Inputs!$D$68:$T$68,0))*1000</f>
        <v>19250.999999999996</v>
      </c>
      <c r="K265" s="25">
        <f>'[7]Table 19'!K$15*INDEX(Inputs!$D$71:$T$71,MATCH($A$1,Inputs!$D$68:$T$68,0))*1000</f>
        <v>26870.25</v>
      </c>
      <c r="L265" s="25">
        <f>'[7]Table 19'!L$15*INDEX(Inputs!$D$71:$T$71,MATCH($A$1,Inputs!$D$68:$T$68,0))*1000</f>
        <v>25917.75</v>
      </c>
      <c r="M265" s="25">
        <f>'[7]Table 19'!M$15*INDEX(Inputs!$D$71:$T$71,MATCH($A$1,Inputs!$D$68:$T$68,0))*1000</f>
        <v>20599.5</v>
      </c>
      <c r="N265" s="25">
        <f>'[7]Table 19'!N$15*INDEX(Inputs!$D$71:$T$71,MATCH($A$1,Inputs!$D$68:$T$68,0))*1000</f>
        <v>16236.75</v>
      </c>
      <c r="O265" s="25">
        <f>'[7]Table 19'!O$15*INDEX(Inputs!$D$71:$T$71,MATCH($A$1,Inputs!$D$68:$T$68,0))*1000</f>
        <v>15637.500000000002</v>
      </c>
      <c r="P265" s="25">
        <f>'[7]Table 19'!P$15*INDEX(Inputs!$D$71:$T$71,MATCH($A$1,Inputs!$D$68:$T$68,0))*1000</f>
        <v>14880.75</v>
      </c>
      <c r="Q265" s="25">
        <f>'[7]Table 19'!Q$15*INDEX(Inputs!$D$71:$T$71,MATCH($A$1,Inputs!$D$68:$T$68,0))*1000</f>
        <v>12313.5</v>
      </c>
      <c r="R265" s="25">
        <f>'[7]Table 19'!R$15*INDEX(Inputs!$D$71:$T$71,MATCH($A$1,Inputs!$D$68:$T$68,0))*1000</f>
        <v>6546.7499999999991</v>
      </c>
      <c r="S265" s="25">
        <f>'[7]Table 19'!S$15*INDEX(Inputs!$D$71:$T$71,MATCH($A$1,Inputs!$D$68:$T$68,0))*1000</f>
        <v>4355.25</v>
      </c>
      <c r="T265" s="25">
        <f>'[7]Table 19'!T$15*INDEX(Inputs!$D$71:$T$71,MATCH($A$1,Inputs!$D$68:$T$68,0))*1000</f>
        <v>7577.2499999999991</v>
      </c>
      <c r="U265" s="25">
        <f>'[7]Table 19'!U$15*INDEX(Inputs!$D$71:$T$71,MATCH($A$1,Inputs!$D$68:$T$68,0))*1000</f>
        <v>7934.2500000000009</v>
      </c>
      <c r="V265" s="25">
        <f>'[7]Table 19'!V$15*INDEX(Inputs!$D$71:$T$71,MATCH($A$1,Inputs!$D$68:$T$68,0))*1000</f>
        <v>8381.2500000000018</v>
      </c>
      <c r="W265" s="25">
        <f>'[7]Table 19'!W$15*INDEX(Inputs!$D$71:$T$71,MATCH($A$1,Inputs!$D$68:$T$68,0))*1000</f>
        <v>7242.75</v>
      </c>
      <c r="Z265" s="23" t="s">
        <v>32</v>
      </c>
    </row>
    <row r="266" spans="1:26" outlineLevel="1" x14ac:dyDescent="0.25">
      <c r="B266" s="4" t="s">
        <v>29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6" outlineLevel="1" x14ac:dyDescent="0.25">
      <c r="B267" s="16" t="s">
        <v>13</v>
      </c>
      <c r="C267" s="21">
        <f t="shared" ref="C267:W267" si="99">SUM(C257:C266)</f>
        <v>20031</v>
      </c>
      <c r="D267" s="21">
        <f t="shared" si="99"/>
        <v>23138.25</v>
      </c>
      <c r="E267" s="21">
        <f t="shared" si="99"/>
        <v>23786.25</v>
      </c>
      <c r="F267" s="21">
        <f t="shared" si="99"/>
        <v>16884</v>
      </c>
      <c r="G267" s="21">
        <f t="shared" si="99"/>
        <v>21450.75</v>
      </c>
      <c r="H267" s="21">
        <f t="shared" si="99"/>
        <v>25674</v>
      </c>
      <c r="I267" s="21">
        <f t="shared" si="99"/>
        <v>18678</v>
      </c>
      <c r="J267" s="21">
        <f t="shared" si="99"/>
        <v>23460.749999999996</v>
      </c>
      <c r="K267" s="21">
        <f t="shared" si="99"/>
        <v>30721.5</v>
      </c>
      <c r="L267" s="21">
        <f t="shared" si="99"/>
        <v>29278.5</v>
      </c>
      <c r="M267" s="21">
        <f t="shared" si="99"/>
        <v>24757.5</v>
      </c>
      <c r="N267" s="21">
        <f t="shared" si="99"/>
        <v>21352.5</v>
      </c>
      <c r="O267" s="21">
        <f t="shared" si="99"/>
        <v>19738.5</v>
      </c>
      <c r="P267" s="21">
        <f t="shared" si="99"/>
        <v>19941</v>
      </c>
      <c r="Q267" s="21">
        <f t="shared" si="99"/>
        <v>16857.75</v>
      </c>
      <c r="R267" s="21">
        <f t="shared" si="99"/>
        <v>11919.749999999998</v>
      </c>
      <c r="S267" s="21">
        <f t="shared" si="99"/>
        <v>9818.25</v>
      </c>
      <c r="T267" s="21">
        <f t="shared" si="99"/>
        <v>12905.25</v>
      </c>
      <c r="U267" s="21">
        <f t="shared" si="99"/>
        <v>13425</v>
      </c>
      <c r="V267" s="21">
        <f t="shared" si="99"/>
        <v>14518.500000000002</v>
      </c>
      <c r="W267" s="21">
        <f t="shared" si="99"/>
        <v>13151.25</v>
      </c>
    </row>
    <row r="268" spans="1:26" outlineLevel="1" x14ac:dyDescent="0.25">
      <c r="A268" s="3" t="s">
        <v>8</v>
      </c>
      <c r="B268" s="29" t="s">
        <v>46</v>
      </c>
      <c r="C268" s="28">
        <f>IFERROR(C267/C247/1000,0)</f>
        <v>1.5190786913692959E-3</v>
      </c>
      <c r="D268" s="28">
        <f t="shared" ref="D268:W268" si="100">IFERROR(D267/D247/1000,0)</f>
        <v>1.7130915507117697E-3</v>
      </c>
      <c r="E268" s="28">
        <f t="shared" si="100"/>
        <v>1.4299732963407067E-3</v>
      </c>
      <c r="F268" s="28">
        <f t="shared" si="100"/>
        <v>1.3691002207215171E-3</v>
      </c>
      <c r="G268" s="28">
        <f t="shared" si="100"/>
        <v>1.5360536103498725E-3</v>
      </c>
      <c r="H268" s="28">
        <f t="shared" si="100"/>
        <v>1.4604824921945253E-3</v>
      </c>
      <c r="I268" s="28">
        <f t="shared" si="100"/>
        <v>1.286007899049033E-3</v>
      </c>
      <c r="J268" s="28">
        <f t="shared" si="100"/>
        <v>1.475670039851778E-3</v>
      </c>
      <c r="K268" s="28">
        <f t="shared" si="100"/>
        <v>1.4867258906431557E-3</v>
      </c>
      <c r="L268" s="28">
        <f t="shared" si="100"/>
        <v>1.646732666633164E-3</v>
      </c>
      <c r="M268" s="28">
        <f t="shared" si="100"/>
        <v>1.6820661476310585E-3</v>
      </c>
      <c r="N268" s="28">
        <f t="shared" si="100"/>
        <v>1.4879856440990975E-3</v>
      </c>
      <c r="O268" s="28">
        <f t="shared" si="100"/>
        <v>1.3991931806782846E-3</v>
      </c>
      <c r="P268" s="28">
        <f t="shared" si="100"/>
        <v>1.3074759932726909E-3</v>
      </c>
      <c r="Q268" s="28">
        <f t="shared" si="100"/>
        <v>1.1838279258940976E-3</v>
      </c>
      <c r="R268" s="28">
        <f t="shared" si="100"/>
        <v>1.0689535743943382E-3</v>
      </c>
      <c r="S268" s="28">
        <f t="shared" si="100"/>
        <v>9.3688124600489568E-4</v>
      </c>
      <c r="T268" s="28">
        <f t="shared" si="100"/>
        <v>1.0031479129872089E-3</v>
      </c>
      <c r="U268" s="28">
        <f t="shared" si="100"/>
        <v>1.0321874076276651E-3</v>
      </c>
      <c r="V268" s="28">
        <f t="shared" si="100"/>
        <v>1.1719436616523876E-3</v>
      </c>
      <c r="W268" s="28">
        <f t="shared" si="100"/>
        <v>1.0421439483818877E-3</v>
      </c>
    </row>
    <row r="269" spans="1:26" outlineLevel="1" x14ac:dyDescent="0.25"/>
    <row r="270" spans="1:26" outlineLevel="1" x14ac:dyDescent="0.25">
      <c r="B270" s="4" t="s">
        <v>23</v>
      </c>
      <c r="C270" s="12">
        <f t="shared" ref="C270:W270" si="101">IFERROR(C257/C267,0)</f>
        <v>0</v>
      </c>
      <c r="D270" s="12">
        <f t="shared" si="101"/>
        <v>0</v>
      </c>
      <c r="E270" s="12">
        <f t="shared" si="101"/>
        <v>0</v>
      </c>
      <c r="F270" s="12">
        <f t="shared" si="101"/>
        <v>0</v>
      </c>
      <c r="G270" s="12">
        <f t="shared" si="101"/>
        <v>0</v>
      </c>
      <c r="H270" s="12">
        <f t="shared" si="101"/>
        <v>0</v>
      </c>
      <c r="I270" s="12">
        <f t="shared" si="101"/>
        <v>0</v>
      </c>
      <c r="J270" s="12">
        <f t="shared" si="101"/>
        <v>0</v>
      </c>
      <c r="K270" s="12">
        <f t="shared" si="101"/>
        <v>0</v>
      </c>
      <c r="L270" s="12">
        <f t="shared" si="101"/>
        <v>0</v>
      </c>
      <c r="M270" s="12">
        <f t="shared" si="101"/>
        <v>0</v>
      </c>
      <c r="N270" s="12">
        <f t="shared" si="101"/>
        <v>0</v>
      </c>
      <c r="O270" s="12">
        <f t="shared" si="101"/>
        <v>0</v>
      </c>
      <c r="P270" s="12">
        <f t="shared" si="101"/>
        <v>0</v>
      </c>
      <c r="Q270" s="12">
        <f t="shared" si="101"/>
        <v>0</v>
      </c>
      <c r="R270" s="12">
        <f t="shared" si="101"/>
        <v>0</v>
      </c>
      <c r="S270" s="12">
        <f t="shared" si="101"/>
        <v>0</v>
      </c>
      <c r="T270" s="12">
        <f t="shared" si="101"/>
        <v>0</v>
      </c>
      <c r="U270" s="12">
        <f t="shared" si="101"/>
        <v>0</v>
      </c>
      <c r="V270" s="12">
        <f t="shared" si="101"/>
        <v>0</v>
      </c>
      <c r="W270" s="12">
        <f t="shared" si="101"/>
        <v>0</v>
      </c>
    </row>
    <row r="271" spans="1:26" outlineLevel="1" x14ac:dyDescent="0.25">
      <c r="B271" s="4" t="s">
        <v>24</v>
      </c>
      <c r="C271" s="12">
        <f t="shared" ref="C271:W271" si="102">IFERROR(C258/C267,0)</f>
        <v>0</v>
      </c>
      <c r="D271" s="12">
        <f t="shared" si="102"/>
        <v>0</v>
      </c>
      <c r="E271" s="12">
        <f t="shared" si="102"/>
        <v>0</v>
      </c>
      <c r="F271" s="12">
        <f t="shared" si="102"/>
        <v>0</v>
      </c>
      <c r="G271" s="12">
        <f t="shared" si="102"/>
        <v>0</v>
      </c>
      <c r="H271" s="12">
        <f t="shared" si="102"/>
        <v>0</v>
      </c>
      <c r="I271" s="12">
        <f t="shared" si="102"/>
        <v>0</v>
      </c>
      <c r="J271" s="12">
        <f t="shared" si="102"/>
        <v>0</v>
      </c>
      <c r="K271" s="12">
        <f t="shared" si="102"/>
        <v>0</v>
      </c>
      <c r="L271" s="12">
        <f t="shared" si="102"/>
        <v>0</v>
      </c>
      <c r="M271" s="12">
        <f t="shared" si="102"/>
        <v>0</v>
      </c>
      <c r="N271" s="12">
        <f t="shared" si="102"/>
        <v>0</v>
      </c>
      <c r="O271" s="12">
        <f t="shared" si="102"/>
        <v>0</v>
      </c>
      <c r="P271" s="12">
        <f t="shared" si="102"/>
        <v>0</v>
      </c>
      <c r="Q271" s="12">
        <f t="shared" si="102"/>
        <v>0</v>
      </c>
      <c r="R271" s="12">
        <f t="shared" si="102"/>
        <v>0</v>
      </c>
      <c r="S271" s="12">
        <f t="shared" si="102"/>
        <v>0</v>
      </c>
      <c r="T271" s="12">
        <f t="shared" si="102"/>
        <v>0</v>
      </c>
      <c r="U271" s="12">
        <f t="shared" si="102"/>
        <v>0</v>
      </c>
      <c r="V271" s="12">
        <f t="shared" si="102"/>
        <v>0</v>
      </c>
      <c r="W271" s="12">
        <f t="shared" si="102"/>
        <v>0</v>
      </c>
    </row>
    <row r="272" spans="1:26" outlineLevel="1" x14ac:dyDescent="0.25">
      <c r="B272" s="4" t="s">
        <v>21</v>
      </c>
      <c r="C272" s="12">
        <f t="shared" ref="C272:W272" si="103">IFERROR(C259/C267,0)</f>
        <v>0.21970945035195447</v>
      </c>
      <c r="D272" s="12">
        <f t="shared" si="103"/>
        <v>0.17808174775534019</v>
      </c>
      <c r="E272" s="12">
        <f t="shared" si="103"/>
        <v>0.15551001103578749</v>
      </c>
      <c r="F272" s="12">
        <f t="shared" si="103"/>
        <v>0.10416666666666667</v>
      </c>
      <c r="G272" s="12">
        <f t="shared" si="103"/>
        <v>0.1892241530016433</v>
      </c>
      <c r="H272" s="12">
        <f t="shared" si="103"/>
        <v>0.17431058658565085</v>
      </c>
      <c r="I272" s="12">
        <f t="shared" si="103"/>
        <v>0.24433825891423064</v>
      </c>
      <c r="J272" s="12">
        <f t="shared" si="103"/>
        <v>0.17943799750647366</v>
      </c>
      <c r="K272" s="12">
        <f t="shared" si="103"/>
        <v>0.12536008983936331</v>
      </c>
      <c r="L272" s="12">
        <f t="shared" si="103"/>
        <v>0.11478559352425842</v>
      </c>
      <c r="M272" s="12">
        <f t="shared" si="103"/>
        <v>0.16794910633141469</v>
      </c>
      <c r="N272" s="12">
        <f t="shared" si="103"/>
        <v>0.23958552862662452</v>
      </c>
      <c r="O272" s="12">
        <f t="shared" si="103"/>
        <v>0.20776654761000077</v>
      </c>
      <c r="P272" s="12">
        <f t="shared" si="103"/>
        <v>0.25376109523093127</v>
      </c>
      <c r="Q272" s="12">
        <f t="shared" si="103"/>
        <v>0.26956444365351245</v>
      </c>
      <c r="R272" s="12">
        <f t="shared" si="103"/>
        <v>0.45076448751022463</v>
      </c>
      <c r="S272" s="12">
        <f t="shared" si="103"/>
        <v>0.55641280268887017</v>
      </c>
      <c r="T272" s="12">
        <f t="shared" si="103"/>
        <v>0.41285523333527052</v>
      </c>
      <c r="U272" s="12">
        <f t="shared" si="103"/>
        <v>0.40899441340782122</v>
      </c>
      <c r="V272" s="12">
        <f t="shared" si="103"/>
        <v>0.42271928918276674</v>
      </c>
      <c r="W272" s="12">
        <f t="shared" si="103"/>
        <v>0.44927288280581695</v>
      </c>
    </row>
    <row r="273" spans="1:26" outlineLevel="1" x14ac:dyDescent="0.25">
      <c r="B273" s="4" t="s">
        <v>26</v>
      </c>
      <c r="C273" s="12">
        <f t="shared" ref="C273:W273" si="104">IFERROR(C260/C267,0)</f>
        <v>0</v>
      </c>
      <c r="D273" s="12">
        <f t="shared" si="104"/>
        <v>0</v>
      </c>
      <c r="E273" s="12">
        <f t="shared" si="104"/>
        <v>0</v>
      </c>
      <c r="F273" s="12">
        <f t="shared" si="104"/>
        <v>0</v>
      </c>
      <c r="G273" s="12">
        <f t="shared" si="104"/>
        <v>0</v>
      </c>
      <c r="H273" s="12">
        <f t="shared" si="104"/>
        <v>0</v>
      </c>
      <c r="I273" s="12">
        <f t="shared" si="104"/>
        <v>0</v>
      </c>
      <c r="J273" s="12">
        <f t="shared" si="104"/>
        <v>0</v>
      </c>
      <c r="K273" s="12">
        <f t="shared" si="104"/>
        <v>0</v>
      </c>
      <c r="L273" s="12">
        <f t="shared" si="104"/>
        <v>0</v>
      </c>
      <c r="M273" s="12">
        <f t="shared" si="104"/>
        <v>0</v>
      </c>
      <c r="N273" s="12">
        <f t="shared" si="104"/>
        <v>0</v>
      </c>
      <c r="O273" s="12">
        <f t="shared" si="104"/>
        <v>0</v>
      </c>
      <c r="P273" s="12">
        <f t="shared" si="104"/>
        <v>0</v>
      </c>
      <c r="Q273" s="12">
        <f t="shared" si="104"/>
        <v>0</v>
      </c>
      <c r="R273" s="12">
        <f t="shared" si="104"/>
        <v>0</v>
      </c>
      <c r="S273" s="12">
        <f t="shared" si="104"/>
        <v>0</v>
      </c>
      <c r="T273" s="12">
        <f t="shared" si="104"/>
        <v>0</v>
      </c>
      <c r="U273" s="12">
        <f t="shared" si="104"/>
        <v>0</v>
      </c>
      <c r="V273" s="12">
        <f t="shared" si="104"/>
        <v>0</v>
      </c>
      <c r="W273" s="12">
        <f t="shared" si="104"/>
        <v>0</v>
      </c>
    </row>
    <row r="274" spans="1:26" outlineLevel="1" x14ac:dyDescent="0.25">
      <c r="B274" s="4" t="s">
        <v>25</v>
      </c>
      <c r="C274" s="12">
        <f t="shared" ref="C274:W274" si="105">IFERROR(C261/C267,0)</f>
        <v>0</v>
      </c>
      <c r="D274" s="12">
        <f t="shared" si="105"/>
        <v>0</v>
      </c>
      <c r="E274" s="12">
        <f t="shared" si="105"/>
        <v>0</v>
      </c>
      <c r="F274" s="12">
        <f t="shared" si="105"/>
        <v>0</v>
      </c>
      <c r="G274" s="12">
        <f t="shared" si="105"/>
        <v>0</v>
      </c>
      <c r="H274" s="12">
        <f t="shared" si="105"/>
        <v>0</v>
      </c>
      <c r="I274" s="12">
        <f t="shared" si="105"/>
        <v>0</v>
      </c>
      <c r="J274" s="12">
        <f t="shared" si="105"/>
        <v>0</v>
      </c>
      <c r="K274" s="12">
        <f t="shared" si="105"/>
        <v>0</v>
      </c>
      <c r="L274" s="12">
        <f t="shared" si="105"/>
        <v>0</v>
      </c>
      <c r="M274" s="12">
        <f t="shared" si="105"/>
        <v>0</v>
      </c>
      <c r="N274" s="12">
        <f t="shared" si="105"/>
        <v>0</v>
      </c>
      <c r="O274" s="12">
        <f t="shared" si="105"/>
        <v>0</v>
      </c>
      <c r="P274" s="12">
        <f t="shared" si="105"/>
        <v>0</v>
      </c>
      <c r="Q274" s="12">
        <f t="shared" si="105"/>
        <v>0</v>
      </c>
      <c r="R274" s="12">
        <f t="shared" si="105"/>
        <v>0</v>
      </c>
      <c r="S274" s="12">
        <f t="shared" si="105"/>
        <v>0</v>
      </c>
      <c r="T274" s="12">
        <f t="shared" si="105"/>
        <v>0</v>
      </c>
      <c r="U274" s="12">
        <f t="shared" si="105"/>
        <v>0</v>
      </c>
      <c r="V274" s="12">
        <f t="shared" si="105"/>
        <v>0</v>
      </c>
      <c r="W274" s="12">
        <f t="shared" si="105"/>
        <v>0</v>
      </c>
    </row>
    <row r="275" spans="1:26" outlineLevel="1" x14ac:dyDescent="0.25">
      <c r="B275" s="4" t="s">
        <v>0</v>
      </c>
      <c r="C275" s="12">
        <f t="shared" ref="C275:W275" si="106">IFERROR(C262/C267,0)</f>
        <v>0</v>
      </c>
      <c r="D275" s="12">
        <f t="shared" si="106"/>
        <v>0</v>
      </c>
      <c r="E275" s="12">
        <f t="shared" si="106"/>
        <v>0</v>
      </c>
      <c r="F275" s="12">
        <f t="shared" si="106"/>
        <v>0</v>
      </c>
      <c r="G275" s="12">
        <f t="shared" si="106"/>
        <v>0</v>
      </c>
      <c r="H275" s="12">
        <f t="shared" si="106"/>
        <v>0</v>
      </c>
      <c r="I275" s="12">
        <f t="shared" si="106"/>
        <v>0</v>
      </c>
      <c r="J275" s="12">
        <f t="shared" si="106"/>
        <v>0</v>
      </c>
      <c r="K275" s="12">
        <f t="shared" si="106"/>
        <v>0</v>
      </c>
      <c r="L275" s="12">
        <f t="shared" si="106"/>
        <v>0</v>
      </c>
      <c r="M275" s="12">
        <f t="shared" si="106"/>
        <v>0</v>
      </c>
      <c r="N275" s="12">
        <f t="shared" si="106"/>
        <v>0</v>
      </c>
      <c r="O275" s="12">
        <f t="shared" si="106"/>
        <v>0</v>
      </c>
      <c r="P275" s="12">
        <f t="shared" si="106"/>
        <v>0</v>
      </c>
      <c r="Q275" s="12">
        <f t="shared" si="106"/>
        <v>0</v>
      </c>
      <c r="R275" s="12">
        <f t="shared" si="106"/>
        <v>0</v>
      </c>
      <c r="S275" s="12">
        <f t="shared" si="106"/>
        <v>0</v>
      </c>
      <c r="T275" s="12">
        <f t="shared" si="106"/>
        <v>0</v>
      </c>
      <c r="U275" s="12">
        <f t="shared" si="106"/>
        <v>0</v>
      </c>
      <c r="V275" s="12">
        <f t="shared" si="106"/>
        <v>0</v>
      </c>
      <c r="W275" s="12">
        <f t="shared" si="106"/>
        <v>0</v>
      </c>
    </row>
    <row r="276" spans="1:26" outlineLevel="1" x14ac:dyDescent="0.25">
      <c r="B276" s="4" t="s">
        <v>27</v>
      </c>
      <c r="C276" s="12">
        <f t="shared" ref="C276:W276" si="107">IFERROR(C263/C267,0)</f>
        <v>0</v>
      </c>
      <c r="D276" s="12">
        <f t="shared" si="107"/>
        <v>0</v>
      </c>
      <c r="E276" s="12">
        <f t="shared" si="107"/>
        <v>0</v>
      </c>
      <c r="F276" s="12">
        <f t="shared" si="107"/>
        <v>0</v>
      </c>
      <c r="G276" s="12">
        <f t="shared" si="107"/>
        <v>0</v>
      </c>
      <c r="H276" s="12">
        <f t="shared" si="107"/>
        <v>0</v>
      </c>
      <c r="I276" s="12">
        <f t="shared" si="107"/>
        <v>0</v>
      </c>
      <c r="J276" s="12">
        <f t="shared" si="107"/>
        <v>0</v>
      </c>
      <c r="K276" s="12">
        <f t="shared" si="107"/>
        <v>0</v>
      </c>
      <c r="L276" s="12">
        <f t="shared" si="107"/>
        <v>0</v>
      </c>
      <c r="M276" s="12">
        <f t="shared" si="107"/>
        <v>0</v>
      </c>
      <c r="N276" s="12">
        <f t="shared" si="107"/>
        <v>0</v>
      </c>
      <c r="O276" s="12">
        <f t="shared" si="107"/>
        <v>0</v>
      </c>
      <c r="P276" s="12">
        <f t="shared" si="107"/>
        <v>0</v>
      </c>
      <c r="Q276" s="12">
        <f t="shared" si="107"/>
        <v>0</v>
      </c>
      <c r="R276" s="12">
        <f t="shared" si="107"/>
        <v>0</v>
      </c>
      <c r="S276" s="12">
        <f t="shared" si="107"/>
        <v>0</v>
      </c>
      <c r="T276" s="12">
        <f t="shared" si="107"/>
        <v>0</v>
      </c>
      <c r="U276" s="12">
        <f t="shared" si="107"/>
        <v>0</v>
      </c>
      <c r="V276" s="12">
        <f t="shared" si="107"/>
        <v>0</v>
      </c>
      <c r="W276" s="12">
        <f t="shared" si="107"/>
        <v>0</v>
      </c>
    </row>
    <row r="277" spans="1:26" outlineLevel="1" x14ac:dyDescent="0.25">
      <c r="B277" s="4" t="s">
        <v>28</v>
      </c>
      <c r="C277" s="12">
        <f t="shared" ref="C277:W277" si="108">IFERROR(C264/C267,0)</f>
        <v>0</v>
      </c>
      <c r="D277" s="12">
        <f t="shared" si="108"/>
        <v>0</v>
      </c>
      <c r="E277" s="12">
        <f t="shared" si="108"/>
        <v>0</v>
      </c>
      <c r="F277" s="12">
        <f t="shared" si="108"/>
        <v>0</v>
      </c>
      <c r="G277" s="12">
        <f t="shared" si="108"/>
        <v>0</v>
      </c>
      <c r="H277" s="12">
        <f t="shared" si="108"/>
        <v>0</v>
      </c>
      <c r="I277" s="12">
        <f t="shared" si="108"/>
        <v>0</v>
      </c>
      <c r="J277" s="12">
        <f t="shared" si="108"/>
        <v>0</v>
      </c>
      <c r="K277" s="12">
        <f t="shared" si="108"/>
        <v>0</v>
      </c>
      <c r="L277" s="12">
        <f t="shared" si="108"/>
        <v>0</v>
      </c>
      <c r="M277" s="12">
        <f t="shared" si="108"/>
        <v>0</v>
      </c>
      <c r="N277" s="12">
        <f t="shared" si="108"/>
        <v>0</v>
      </c>
      <c r="O277" s="12">
        <f t="shared" si="108"/>
        <v>0</v>
      </c>
      <c r="P277" s="12">
        <f t="shared" si="108"/>
        <v>0</v>
      </c>
      <c r="Q277" s="12">
        <f t="shared" si="108"/>
        <v>0</v>
      </c>
      <c r="R277" s="12">
        <f t="shared" si="108"/>
        <v>0</v>
      </c>
      <c r="S277" s="12">
        <f t="shared" si="108"/>
        <v>0</v>
      </c>
      <c r="T277" s="12">
        <f t="shared" si="108"/>
        <v>0</v>
      </c>
      <c r="U277" s="12">
        <f t="shared" si="108"/>
        <v>0</v>
      </c>
      <c r="V277" s="12">
        <f t="shared" si="108"/>
        <v>0</v>
      </c>
      <c r="W277" s="12">
        <f t="shared" si="108"/>
        <v>0</v>
      </c>
    </row>
    <row r="278" spans="1:26" outlineLevel="1" x14ac:dyDescent="0.25">
      <c r="B278" s="4" t="s">
        <v>22</v>
      </c>
      <c r="C278" s="12">
        <f t="shared" ref="C278:W278" si="109">IFERROR(C265/C267,0)</f>
        <v>0.78029054964804545</v>
      </c>
      <c r="D278" s="12">
        <f t="shared" si="109"/>
        <v>0.82191825224465986</v>
      </c>
      <c r="E278" s="12">
        <f t="shared" si="109"/>
        <v>0.84448998896421257</v>
      </c>
      <c r="F278" s="12">
        <f t="shared" si="109"/>
        <v>0.89583333333333348</v>
      </c>
      <c r="G278" s="12">
        <f t="shared" si="109"/>
        <v>0.8107758469983567</v>
      </c>
      <c r="H278" s="12">
        <f t="shared" si="109"/>
        <v>0.82568941341434909</v>
      </c>
      <c r="I278" s="12">
        <f t="shared" si="109"/>
        <v>0.75566174108576922</v>
      </c>
      <c r="J278" s="12">
        <f t="shared" si="109"/>
        <v>0.8205620024935264</v>
      </c>
      <c r="K278" s="12">
        <f t="shared" si="109"/>
        <v>0.87463991016063669</v>
      </c>
      <c r="L278" s="12">
        <f t="shared" si="109"/>
        <v>0.88521440647574157</v>
      </c>
      <c r="M278" s="12">
        <f t="shared" si="109"/>
        <v>0.83205089366858531</v>
      </c>
      <c r="N278" s="12">
        <f t="shared" si="109"/>
        <v>0.76041447137337548</v>
      </c>
      <c r="O278" s="12">
        <f t="shared" si="109"/>
        <v>0.79223345238999932</v>
      </c>
      <c r="P278" s="12">
        <f t="shared" si="109"/>
        <v>0.74623890476906873</v>
      </c>
      <c r="Q278" s="12">
        <f t="shared" si="109"/>
        <v>0.73043555634648749</v>
      </c>
      <c r="R278" s="12">
        <f t="shared" si="109"/>
        <v>0.54923551248977542</v>
      </c>
      <c r="S278" s="12">
        <f t="shared" si="109"/>
        <v>0.44358719731112978</v>
      </c>
      <c r="T278" s="12">
        <f t="shared" si="109"/>
        <v>0.58714476666472937</v>
      </c>
      <c r="U278" s="12">
        <f t="shared" si="109"/>
        <v>0.59100558659217883</v>
      </c>
      <c r="V278" s="12">
        <f t="shared" si="109"/>
        <v>0.5772807108172332</v>
      </c>
      <c r="W278" s="12">
        <f t="shared" si="109"/>
        <v>0.5507271171941831</v>
      </c>
    </row>
    <row r="279" spans="1:26" outlineLevel="1" x14ac:dyDescent="0.25">
      <c r="B279" s="4" t="s">
        <v>29</v>
      </c>
      <c r="C279" s="12">
        <f t="shared" ref="C279:W279" si="110">IFERROR(C266/C267,0)</f>
        <v>0</v>
      </c>
      <c r="D279" s="12">
        <f t="shared" si="110"/>
        <v>0</v>
      </c>
      <c r="E279" s="12">
        <f t="shared" si="110"/>
        <v>0</v>
      </c>
      <c r="F279" s="12">
        <f t="shared" si="110"/>
        <v>0</v>
      </c>
      <c r="G279" s="12">
        <f t="shared" si="110"/>
        <v>0</v>
      </c>
      <c r="H279" s="12">
        <f t="shared" si="110"/>
        <v>0</v>
      </c>
      <c r="I279" s="12">
        <f t="shared" si="110"/>
        <v>0</v>
      </c>
      <c r="J279" s="12">
        <f t="shared" si="110"/>
        <v>0</v>
      </c>
      <c r="K279" s="12">
        <f t="shared" si="110"/>
        <v>0</v>
      </c>
      <c r="L279" s="12">
        <f t="shared" si="110"/>
        <v>0</v>
      </c>
      <c r="M279" s="12">
        <f t="shared" si="110"/>
        <v>0</v>
      </c>
      <c r="N279" s="12">
        <f t="shared" si="110"/>
        <v>0</v>
      </c>
      <c r="O279" s="12">
        <f t="shared" si="110"/>
        <v>0</v>
      </c>
      <c r="P279" s="12">
        <f t="shared" si="110"/>
        <v>0</v>
      </c>
      <c r="Q279" s="12">
        <f t="shared" si="110"/>
        <v>0</v>
      </c>
      <c r="R279" s="12">
        <f t="shared" si="110"/>
        <v>0</v>
      </c>
      <c r="S279" s="12">
        <f t="shared" si="110"/>
        <v>0</v>
      </c>
      <c r="T279" s="12">
        <f t="shared" si="110"/>
        <v>0</v>
      </c>
      <c r="U279" s="12">
        <f t="shared" si="110"/>
        <v>0</v>
      </c>
      <c r="V279" s="12">
        <f t="shared" si="110"/>
        <v>0</v>
      </c>
      <c r="W279" s="12">
        <f t="shared" si="110"/>
        <v>0</v>
      </c>
    </row>
    <row r="282" spans="1:26" s="34" customFormat="1" x14ac:dyDescent="0.25">
      <c r="A282" s="33" t="s">
        <v>50</v>
      </c>
    </row>
    <row r="283" spans="1:26" outlineLevel="1" x14ac:dyDescent="0.25">
      <c r="B283" s="9" t="s">
        <v>5</v>
      </c>
      <c r="C283" s="14"/>
    </row>
    <row r="284" spans="1:26" outlineLevel="1" x14ac:dyDescent="0.25">
      <c r="B284" s="16" t="s">
        <v>8</v>
      </c>
    </row>
    <row r="285" spans="1:26" outlineLevel="1" x14ac:dyDescent="0.25">
      <c r="B285" s="10" t="s">
        <v>10</v>
      </c>
      <c r="C285" s="5">
        <f>C$290*CAN!C291</f>
        <v>114.93189106315894</v>
      </c>
      <c r="D285" s="5">
        <f>D$290*CAN!D291</f>
        <v>132.23922698389188</v>
      </c>
      <c r="E285" s="5">
        <f>E$290*CAN!E291</f>
        <v>169.67258372305247</v>
      </c>
      <c r="F285" s="5">
        <f>F$290*CAN!F291</f>
        <v>126.10487773511505</v>
      </c>
      <c r="G285" s="5">
        <f>G$290*CAN!G291</f>
        <v>124.28096502525298</v>
      </c>
      <c r="H285" s="5">
        <f>H$290*CAN!H291</f>
        <v>93.24543909071518</v>
      </c>
      <c r="I285" s="5">
        <f>I$290*CAN!I291</f>
        <v>164.50265086085463</v>
      </c>
      <c r="J285" s="5">
        <f>J$290*CAN!J291</f>
        <v>153.86814911277784</v>
      </c>
      <c r="K285" s="5">
        <f>K$290*CAN!K291</f>
        <v>87.464073279297153</v>
      </c>
      <c r="L285" s="5">
        <f>L$290*CAN!L291</f>
        <v>59.824069119583314</v>
      </c>
      <c r="M285" s="5">
        <f>M$290*CAN!M291</f>
        <v>82.962504042624289</v>
      </c>
      <c r="N285" s="5">
        <f>N$290*CAN!N291</f>
        <v>102.3196496717192</v>
      </c>
      <c r="O285" s="5">
        <f>O$290*CAN!O291</f>
        <v>187.48974074132144</v>
      </c>
      <c r="P285" s="5">
        <f>P$290*CAN!P291</f>
        <v>181.61656806909178</v>
      </c>
      <c r="Q285" s="5">
        <f>Q$290*CAN!Q291</f>
        <v>176.4961664356741</v>
      </c>
      <c r="R285" s="5">
        <f>R$290*CAN!R291</f>
        <v>188.97225861014678</v>
      </c>
      <c r="S285" s="5">
        <f>S$290*CAN!S291</f>
        <v>218.12998570696593</v>
      </c>
      <c r="T285" s="5">
        <f>T$290*CAN!T291</f>
        <v>226.08553735064899</v>
      </c>
      <c r="U285" s="5">
        <f>U$290*CAN!U291</f>
        <v>229.00655141097425</v>
      </c>
      <c r="V285" s="5">
        <f>V$290*CAN!V291</f>
        <v>240.25518427998156</v>
      </c>
      <c r="W285" s="5">
        <f>W$290*CAN!W291</f>
        <v>137.80362742999171</v>
      </c>
      <c r="Z285" s="23"/>
    </row>
    <row r="286" spans="1:26" outlineLevel="1" x14ac:dyDescent="0.25">
      <c r="B286" s="17" t="s">
        <v>9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6" outlineLevel="1" x14ac:dyDescent="0.25">
      <c r="B287" s="10" t="s">
        <v>11</v>
      </c>
      <c r="C287" s="5">
        <f>C288/Inputs!D$7</f>
        <v>5179.4948768548629</v>
      </c>
      <c r="D287" s="5">
        <f>D288/Inputs!E$7</f>
        <v>6241.4697700684337</v>
      </c>
      <c r="E287" s="5">
        <f>E288/Inputs!F$7</f>
        <v>7501.4254541197952</v>
      </c>
      <c r="F287" s="5">
        <f>F288/Inputs!G$7</f>
        <v>6140.2338361272195</v>
      </c>
      <c r="G287" s="5">
        <f>G288/Inputs!H$7</f>
        <v>6295.4378949114725</v>
      </c>
      <c r="H287" s="5">
        <f>H288/Inputs!I$7</f>
        <v>4587.095921733774</v>
      </c>
      <c r="I287" s="5">
        <f>I288/Inputs!J$7</f>
        <v>8770.2002097968398</v>
      </c>
      <c r="J287" s="5">
        <f>J288/Inputs!K$7</f>
        <v>9733.1280323954979</v>
      </c>
      <c r="K287" s="5">
        <f>K288/Inputs!L$7</f>
        <v>6264.3877937586258</v>
      </c>
      <c r="L287" s="5">
        <f>L288/Inputs!M$7</f>
        <v>4507.9276083628747</v>
      </c>
      <c r="M287" s="5">
        <f>M288/Inputs!N$7</f>
        <v>5422.279962083242</v>
      </c>
      <c r="N287" s="5">
        <f>N288/Inputs!O$7</f>
        <v>6805.1119755780064</v>
      </c>
      <c r="O287" s="5">
        <f>O288/Inputs!P$7</f>
        <v>12814.250547388878</v>
      </c>
      <c r="P287" s="5">
        <f>P288/Inputs!Q$7</f>
        <v>12458.504614270425</v>
      </c>
      <c r="Q287" s="5">
        <f>Q288/Inputs!R$7</f>
        <v>12382.849259077339</v>
      </c>
      <c r="R287" s="5">
        <f>R288/Inputs!S$7</f>
        <v>14534.865415174401</v>
      </c>
      <c r="S287" s="5">
        <f>S288/Inputs!T$7</f>
        <v>16500.047171327642</v>
      </c>
      <c r="T287" s="5">
        <f>T288/Inputs!U$7</f>
        <v>15402.179376624721</v>
      </c>
      <c r="U287" s="5">
        <f>U288/Inputs!V$7</f>
        <v>15587.807956345341</v>
      </c>
      <c r="V287" s="5">
        <f>V288/Inputs!W$7</f>
        <v>17203.528967162685</v>
      </c>
      <c r="W287" s="5">
        <f>W288/Inputs!X$7</f>
        <v>3467.6561448856069</v>
      </c>
      <c r="Z287" s="23"/>
    </row>
    <row r="288" spans="1:26" outlineLevel="1" x14ac:dyDescent="0.25">
      <c r="B288" s="10" t="s">
        <v>12</v>
      </c>
      <c r="C288" s="5">
        <f>C$290*CAN!C292</f>
        <v>517.94948768548636</v>
      </c>
      <c r="D288" s="5">
        <f>D$290*CAN!D292</f>
        <v>624.14697700684337</v>
      </c>
      <c r="E288" s="5">
        <f>E$290*CAN!E292</f>
        <v>750.14254541197954</v>
      </c>
      <c r="F288" s="5">
        <f>F$290*CAN!F292</f>
        <v>614.023383612722</v>
      </c>
      <c r="G288" s="5">
        <f>G$290*CAN!G292</f>
        <v>629.54378949114732</v>
      </c>
      <c r="H288" s="5">
        <f>H$290*CAN!H292</f>
        <v>458.70959217337747</v>
      </c>
      <c r="I288" s="5">
        <f>I$290*CAN!I292</f>
        <v>877.02002097968409</v>
      </c>
      <c r="J288" s="5">
        <f>J$290*CAN!J292</f>
        <v>973.31280323954991</v>
      </c>
      <c r="K288" s="5">
        <f>K$290*CAN!K292</f>
        <v>626.43877937586262</v>
      </c>
      <c r="L288" s="5">
        <f>L$290*CAN!L292</f>
        <v>450.79276083628747</v>
      </c>
      <c r="M288" s="5">
        <f>M$290*CAN!M292</f>
        <v>542.22799620832427</v>
      </c>
      <c r="N288" s="5">
        <f>N$290*CAN!N292</f>
        <v>680.51119755780064</v>
      </c>
      <c r="O288" s="5">
        <f>O$290*CAN!O292</f>
        <v>1281.4250547388879</v>
      </c>
      <c r="P288" s="5">
        <f>P$290*CAN!P292</f>
        <v>1245.8504614270425</v>
      </c>
      <c r="Q288" s="5">
        <f>Q$290*CAN!Q292</f>
        <v>1238.2849259077339</v>
      </c>
      <c r="R288" s="5">
        <f>R$290*CAN!R292</f>
        <v>1453.4865415174402</v>
      </c>
      <c r="S288" s="5">
        <f>S$290*CAN!S292</f>
        <v>1650.0047171327644</v>
      </c>
      <c r="T288" s="5">
        <f>T$290*CAN!T292</f>
        <v>1540.2179376624722</v>
      </c>
      <c r="U288" s="5">
        <f>U$290*CAN!U292</f>
        <v>1558.7807956345341</v>
      </c>
      <c r="V288" s="5">
        <f>V$290*CAN!V292</f>
        <v>1720.3528967162688</v>
      </c>
      <c r="W288" s="5">
        <f>W$290*CAN!W292</f>
        <v>346.76561448856069</v>
      </c>
      <c r="Y288" s="1" t="s">
        <v>59</v>
      </c>
    </row>
    <row r="289" spans="2:26" outlineLevel="1" x14ac:dyDescent="0.25">
      <c r="B289" s="16" t="s">
        <v>13</v>
      </c>
    </row>
    <row r="290" spans="2:26" outlineLevel="1" x14ac:dyDescent="0.25">
      <c r="B290" s="10" t="s">
        <v>10</v>
      </c>
      <c r="C290" s="5">
        <f>C305/CAN!C306/1000</f>
        <v>632.88137874864526</v>
      </c>
      <c r="D290" s="5">
        <f>D305/CAN!D306/1000</f>
        <v>756.38620399073534</v>
      </c>
      <c r="E290" s="5">
        <f>E305/CAN!E306/1000</f>
        <v>919.81512913503195</v>
      </c>
      <c r="F290" s="5">
        <f>F305/CAN!F306/1000</f>
        <v>740.128261347837</v>
      </c>
      <c r="G290" s="5">
        <f>G305/CAN!G306/1000</f>
        <v>753.82475451640028</v>
      </c>
      <c r="H290" s="5">
        <f>H305/CAN!H306/1000</f>
        <v>551.95503126409267</v>
      </c>
      <c r="I290" s="5">
        <f>I305/CAN!I306/1000</f>
        <v>1041.5226718405388</v>
      </c>
      <c r="J290" s="5">
        <f>J305/CAN!J306/1000</f>
        <v>1127.1809523523277</v>
      </c>
      <c r="K290" s="5">
        <f>K305/CAN!K306/1000</f>
        <v>713.90285265515979</v>
      </c>
      <c r="L290" s="5">
        <f>L305/CAN!L306/1000</f>
        <v>510.61682995587074</v>
      </c>
      <c r="M290" s="5">
        <f>M305/CAN!M306/1000</f>
        <v>625.19050025094862</v>
      </c>
      <c r="N290" s="5">
        <f>N305/CAN!N306/1000</f>
        <v>782.8308472295198</v>
      </c>
      <c r="O290" s="5">
        <f>O305/CAN!O306/1000</f>
        <v>1468.9147954802092</v>
      </c>
      <c r="P290" s="5">
        <f>P305/CAN!P306/1000</f>
        <v>1427.4670294961345</v>
      </c>
      <c r="Q290" s="5">
        <f>Q305/CAN!Q306/1000</f>
        <v>1414.7810923434081</v>
      </c>
      <c r="R290" s="5">
        <f>R305/CAN!R306/1000</f>
        <v>1642.4588001275868</v>
      </c>
      <c r="S290" s="5">
        <f>S305/CAN!S306/1000</f>
        <v>1868.1347028397304</v>
      </c>
      <c r="T290" s="5">
        <f>T305/CAN!T306/1000</f>
        <v>1766.3034750131212</v>
      </c>
      <c r="U290" s="5">
        <f>U305/CAN!U306/1000</f>
        <v>1787.7873470455083</v>
      </c>
      <c r="V290" s="5">
        <f>V305/CAN!V306/1000</f>
        <v>1960.6080809962502</v>
      </c>
      <c r="W290" s="5">
        <f>W305/CAN!W306/1000</f>
        <v>484.56924191855239</v>
      </c>
    </row>
    <row r="291" spans="2:26" outlineLevel="1" x14ac:dyDescent="0.25">
      <c r="B291" s="18" t="s">
        <v>14</v>
      </c>
      <c r="C291" s="13">
        <f t="shared" ref="C291:W291" si="111">IFERROR(C285/C290,0)</f>
        <v>0.1816009996856065</v>
      </c>
      <c r="D291" s="13">
        <f t="shared" si="111"/>
        <v>0.17483030003216668</v>
      </c>
      <c r="E291" s="13">
        <f t="shared" si="111"/>
        <v>0.18446378880787465</v>
      </c>
      <c r="F291" s="13">
        <f t="shared" si="111"/>
        <v>0.17038246520335174</v>
      </c>
      <c r="G291" s="13">
        <f t="shared" si="111"/>
        <v>0.16486718468801506</v>
      </c>
      <c r="H291" s="13">
        <f t="shared" si="111"/>
        <v>0.16893665934553326</v>
      </c>
      <c r="I291" s="13">
        <f t="shared" si="111"/>
        <v>0.15794437827277621</v>
      </c>
      <c r="J291" s="13">
        <f t="shared" si="111"/>
        <v>0.13650705220991227</v>
      </c>
      <c r="K291" s="13">
        <f t="shared" si="111"/>
        <v>0.12251537159993026</v>
      </c>
      <c r="L291" s="13">
        <f t="shared" si="111"/>
        <v>0.11716039427206799</v>
      </c>
      <c r="M291" s="13">
        <f t="shared" si="111"/>
        <v>0.13269955958915486</v>
      </c>
      <c r="N291" s="13">
        <f t="shared" si="111"/>
        <v>0.13070467270654179</v>
      </c>
      <c r="O291" s="13">
        <f t="shared" si="111"/>
        <v>0.12763826827683927</v>
      </c>
      <c r="P291" s="13">
        <f t="shared" si="111"/>
        <v>0.12722995650078067</v>
      </c>
      <c r="Q291" s="13">
        <f t="shared" si="111"/>
        <v>0.12475157279867959</v>
      </c>
      <c r="R291" s="13">
        <f t="shared" si="111"/>
        <v>0.1150544894005666</v>
      </c>
      <c r="S291" s="13">
        <f t="shared" si="111"/>
        <v>0.11676352105412367</v>
      </c>
      <c r="T291" s="13">
        <f t="shared" si="111"/>
        <v>0.12799925978120463</v>
      </c>
      <c r="U291" s="13">
        <f t="shared" si="111"/>
        <v>0.12809496151174229</v>
      </c>
      <c r="V291" s="13">
        <f t="shared" si="111"/>
        <v>0.12254115782176105</v>
      </c>
      <c r="W291" s="13">
        <f t="shared" si="111"/>
        <v>0.28438376914800978</v>
      </c>
    </row>
    <row r="292" spans="2:26" outlineLevel="1" x14ac:dyDescent="0.25">
      <c r="B292" s="18" t="s">
        <v>15</v>
      </c>
      <c r="C292" s="13">
        <f t="shared" ref="C292:W292" si="112">IFERROR(C288/C290,0)</f>
        <v>0.81839900031439361</v>
      </c>
      <c r="D292" s="13">
        <f t="shared" si="112"/>
        <v>0.82516969996783318</v>
      </c>
      <c r="E292" s="13">
        <f t="shared" si="112"/>
        <v>0.81553621119212538</v>
      </c>
      <c r="F292" s="13">
        <f t="shared" si="112"/>
        <v>0.82961753479664835</v>
      </c>
      <c r="G292" s="13">
        <f t="shared" si="112"/>
        <v>0.83513281531198502</v>
      </c>
      <c r="H292" s="13">
        <f t="shared" si="112"/>
        <v>0.83106334065446674</v>
      </c>
      <c r="I292" s="13">
        <f t="shared" si="112"/>
        <v>0.8420556217272237</v>
      </c>
      <c r="J292" s="13">
        <f t="shared" si="112"/>
        <v>0.86349294779008778</v>
      </c>
      <c r="K292" s="13">
        <f t="shared" si="112"/>
        <v>0.87748462840006969</v>
      </c>
      <c r="L292" s="13">
        <f t="shared" si="112"/>
        <v>0.88283960572793208</v>
      </c>
      <c r="M292" s="13">
        <f t="shared" si="112"/>
        <v>0.86730044041084509</v>
      </c>
      <c r="N292" s="13">
        <f t="shared" si="112"/>
        <v>0.86929532729345826</v>
      </c>
      <c r="O292" s="13">
        <f t="shared" si="112"/>
        <v>0.87236173172316078</v>
      </c>
      <c r="P292" s="13">
        <f t="shared" si="112"/>
        <v>0.87277004349921916</v>
      </c>
      <c r="Q292" s="13">
        <f t="shared" si="112"/>
        <v>0.87524842720132034</v>
      </c>
      <c r="R292" s="13">
        <f t="shared" si="112"/>
        <v>0.88494551059943349</v>
      </c>
      <c r="S292" s="13">
        <f t="shared" si="112"/>
        <v>0.88323647894587631</v>
      </c>
      <c r="T292" s="13">
        <f t="shared" si="112"/>
        <v>0.87200074021879537</v>
      </c>
      <c r="U292" s="13">
        <f t="shared" si="112"/>
        <v>0.87190503848825773</v>
      </c>
      <c r="V292" s="13">
        <f t="shared" si="112"/>
        <v>0.877458842178239</v>
      </c>
      <c r="W292" s="13">
        <f t="shared" si="112"/>
        <v>0.71561623085199022</v>
      </c>
    </row>
    <row r="293" spans="2:26" outlineLevel="1" x14ac:dyDescent="0.25"/>
    <row r="294" spans="2:26" outlineLevel="1" x14ac:dyDescent="0.25">
      <c r="B294" s="9" t="s">
        <v>19</v>
      </c>
      <c r="C294" s="14"/>
      <c r="S294" s="20"/>
      <c r="T294" s="20"/>
      <c r="U294" s="20"/>
      <c r="V294" s="20"/>
      <c r="W294" s="20"/>
    </row>
    <row r="295" spans="2:26" outlineLevel="1" x14ac:dyDescent="0.25">
      <c r="B295" s="4" t="s">
        <v>23</v>
      </c>
      <c r="C295" s="25">
        <f>'[7]Table 15'!C$15*INDEX(Inputs!$D$60:$T$60,MATCH($A$1,Inputs!$D$57:$T$57,0))*1000</f>
        <v>569.95440000000008</v>
      </c>
      <c r="D295" s="25">
        <f>'[7]Table 15'!D$15*INDEX(Inputs!$D$60:$T$60,MATCH($A$1,Inputs!$D$57:$T$57,0))*1000</f>
        <v>593.98559999999998</v>
      </c>
      <c r="E295" s="25">
        <f>'[7]Table 15'!E$15*INDEX(Inputs!$D$60:$T$60,MATCH($A$1,Inputs!$D$57:$T$57,0))*1000</f>
        <v>822.91279999999995</v>
      </c>
      <c r="F295" s="25">
        <f>'[7]Table 15'!F$15*INDEX(Inputs!$D$60:$T$60,MATCH($A$1,Inputs!$D$57:$T$57,0))*1000</f>
        <v>658.82600000000002</v>
      </c>
      <c r="G295" s="25">
        <f>'[7]Table 15'!G$15*INDEX(Inputs!$D$60:$T$60,MATCH($A$1,Inputs!$D$57:$T$57,0))*1000</f>
        <v>636.62959999999998</v>
      </c>
      <c r="H295" s="25">
        <f>'[7]Table 15'!H$15*INDEX(Inputs!$D$60:$T$60,MATCH($A$1,Inputs!$D$57:$T$57,0))*1000</f>
        <v>467.05400000000003</v>
      </c>
      <c r="I295" s="25">
        <f>'[7]Table 15'!I$15*INDEX(Inputs!$D$60:$T$60,MATCH($A$1,Inputs!$D$57:$T$57,0))*1000</f>
        <v>758.47680000000003</v>
      </c>
      <c r="J295" s="25">
        <f>'[7]Table 15'!J$15*INDEX(Inputs!$D$60:$T$60,MATCH($A$1,Inputs!$D$57:$T$57,0))*1000</f>
        <v>646.42320000000007</v>
      </c>
      <c r="K295" s="25">
        <f>'[7]Table 15'!K$15*INDEX(Inputs!$D$60:$T$60,MATCH($A$1,Inputs!$D$57:$T$57,0))*1000</f>
        <v>337.95839999999998</v>
      </c>
      <c r="L295" s="25">
        <f>'[7]Table 15'!L$15*INDEX(Inputs!$D$60:$T$60,MATCH($A$1,Inputs!$D$57:$T$57,0))*1000</f>
        <v>230.28520000000003</v>
      </c>
      <c r="M295" s="25">
        <f>'[7]Table 15'!M$15*INDEX(Inputs!$D$60:$T$60,MATCH($A$1,Inputs!$D$57:$T$57,0))*1000</f>
        <v>297.00319999999999</v>
      </c>
      <c r="N295" s="25">
        <f>'[7]Table 15'!N$15*INDEX(Inputs!$D$60:$T$60,MATCH($A$1,Inputs!$D$57:$T$57,0))*1000</f>
        <v>357.81200000000001</v>
      </c>
      <c r="O295" s="25">
        <f>'[7]Table 15'!O$15*INDEX(Inputs!$D$60:$T$60,MATCH($A$1,Inputs!$D$57:$T$57,0))*1000</f>
        <v>714.84</v>
      </c>
      <c r="P295" s="25">
        <f>'[7]Table 15'!P$15*INDEX(Inputs!$D$60:$T$60,MATCH($A$1,Inputs!$D$57:$T$57,0))*1000</f>
        <v>719.68</v>
      </c>
      <c r="Q295" s="25">
        <f>'[7]Table 15'!Q$15*INDEX(Inputs!$D$60:$T$60,MATCH($A$1,Inputs!$D$57:$T$57,0))*1000</f>
        <v>658.65000000000009</v>
      </c>
      <c r="R295" s="25">
        <f>'[7]Table 15'!R$15*INDEX(Inputs!$D$60:$T$60,MATCH($A$1,Inputs!$D$57:$T$57,0))*1000</f>
        <v>656.62959999999998</v>
      </c>
      <c r="S295" s="25">
        <f>'[7]Table 15'!S$15*INDEX(Inputs!$D$60:$T$60,MATCH($A$1,Inputs!$D$57:$T$57,0))*1000</f>
        <v>726.11</v>
      </c>
      <c r="T295" s="25">
        <f>'[7]Table 15'!T$15*INDEX(Inputs!$D$60:$T$60,MATCH($A$1,Inputs!$D$57:$T$57,0))*1000</f>
        <v>734.19</v>
      </c>
      <c r="U295" s="25">
        <f>'[7]Table 15'!U$15*INDEX(Inputs!$D$60:$T$60,MATCH($A$1,Inputs!$D$57:$T$57,0))*1000</f>
        <v>773.56999999999994</v>
      </c>
      <c r="V295" s="25">
        <f>'[7]Table 15'!V$15*INDEX(Inputs!$D$60:$T$60,MATCH($A$1,Inputs!$D$57:$T$57,0))*1000</f>
        <v>802.76160000000004</v>
      </c>
      <c r="W295" s="25">
        <f>'[7]Table 15'!W$15*INDEX(Inputs!$D$60:$T$60,MATCH($A$1,Inputs!$D$57:$T$57,0))*1000</f>
        <v>744.48</v>
      </c>
      <c r="Z295" s="23" t="s">
        <v>32</v>
      </c>
    </row>
    <row r="296" spans="2:26" outlineLevel="1" x14ac:dyDescent="0.25">
      <c r="B296" s="4" t="s">
        <v>24</v>
      </c>
      <c r="C296" s="25">
        <f>'[7]Table 15'!C$14*INDEX(Inputs!$D$60:$T$60,MATCH($A$1,Inputs!$D$57:$T$57,0))*1000</f>
        <v>1.4136000000000002</v>
      </c>
      <c r="D296" s="25">
        <f>'[7]Table 15'!D$14*INDEX(Inputs!$D$60:$T$60,MATCH($A$1,Inputs!$D$57:$T$57,0))*1000</f>
        <v>2.0735999999999999</v>
      </c>
      <c r="E296" s="25">
        <f>'[7]Table 15'!E$14*INDEX(Inputs!$D$60:$T$60,MATCH($A$1,Inputs!$D$57:$T$57,0))*1000</f>
        <v>2.0367999999999999</v>
      </c>
      <c r="F296" s="25">
        <f>'[7]Table 15'!F$14*INDEX(Inputs!$D$60:$T$60,MATCH($A$1,Inputs!$D$57:$T$57,0))*1000</f>
        <v>1.722</v>
      </c>
      <c r="G296" s="25">
        <f>'[7]Table 15'!G$14*INDEX(Inputs!$D$60:$T$60,MATCH($A$1,Inputs!$D$57:$T$57,0))*1000</f>
        <v>2.2575999999999996</v>
      </c>
      <c r="H296" s="25">
        <f>'[7]Table 15'!H$14*INDEX(Inputs!$D$60:$T$60,MATCH($A$1,Inputs!$D$57:$T$57,0))*1000</f>
        <v>2.2120000000000002</v>
      </c>
      <c r="I296" s="25">
        <f>'[7]Table 15'!I$14*INDEX(Inputs!$D$60:$T$60,MATCH($A$1,Inputs!$D$57:$T$57,0))*1000</f>
        <v>2.0735999999999999</v>
      </c>
      <c r="J296" s="25">
        <f>'[7]Table 15'!J$14*INDEX(Inputs!$D$60:$T$60,MATCH($A$1,Inputs!$D$57:$T$57,0))*1000</f>
        <v>3.3588000000000005</v>
      </c>
      <c r="K296" s="25">
        <f>'[7]Table 15'!K$14*INDEX(Inputs!$D$60:$T$60,MATCH($A$1,Inputs!$D$57:$T$57,0))*1000</f>
        <v>3.0816000000000003</v>
      </c>
      <c r="L296" s="25">
        <f>'[7]Table 15'!L$14*INDEX(Inputs!$D$60:$T$60,MATCH($A$1,Inputs!$D$57:$T$57,0))*1000</f>
        <v>3.3579999999999997</v>
      </c>
      <c r="M296" s="25">
        <f>'[7]Table 15'!M$14*INDEX(Inputs!$D$60:$T$60,MATCH($A$1,Inputs!$D$57:$T$57,0))*1000</f>
        <v>3.6504000000000003</v>
      </c>
      <c r="N296" s="25">
        <f>'[7]Table 15'!N$14*INDEX(Inputs!$D$60:$T$60,MATCH($A$1,Inputs!$D$57:$T$57,0))*1000</f>
        <v>2.548</v>
      </c>
      <c r="O296" s="25">
        <f>'[7]Table 15'!O$14*INDEX(Inputs!$D$60:$T$60,MATCH($A$1,Inputs!$D$57:$T$57,0))*1000</f>
        <v>3.55</v>
      </c>
      <c r="P296" s="25">
        <f>'[7]Table 15'!P$14*INDEX(Inputs!$D$60:$T$60,MATCH($A$1,Inputs!$D$57:$T$57,0))*1000</f>
        <v>1.9300000000000004</v>
      </c>
      <c r="Q296" s="25">
        <f>'[7]Table 15'!Q$14*INDEX(Inputs!$D$60:$T$60,MATCH($A$1,Inputs!$D$57:$T$57,0))*1000</f>
        <v>4.32</v>
      </c>
      <c r="R296" s="25">
        <f>'[7]Table 15'!R$14*INDEX(Inputs!$D$60:$T$60,MATCH($A$1,Inputs!$D$57:$T$57,0))*1000</f>
        <v>4.1008000000000004</v>
      </c>
      <c r="S296" s="25">
        <f>'[7]Table 15'!S$14*INDEX(Inputs!$D$60:$T$60,MATCH($A$1,Inputs!$D$57:$T$57,0))*1000</f>
        <v>4.370000000000001</v>
      </c>
      <c r="T296" s="25">
        <f>'[7]Table 15'!T$14*INDEX(Inputs!$D$60:$T$60,MATCH($A$1,Inputs!$D$57:$T$57,0))*1000</f>
        <v>4.49</v>
      </c>
      <c r="U296" s="25">
        <f>'[7]Table 15'!U$14*INDEX(Inputs!$D$60:$T$60,MATCH($A$1,Inputs!$D$57:$T$57,0))*1000</f>
        <v>2.4900000000000002</v>
      </c>
      <c r="V296" s="25">
        <f>'[7]Table 15'!V$14*INDEX(Inputs!$D$60:$T$60,MATCH($A$1,Inputs!$D$57:$T$57,0))*1000</f>
        <v>4.5888</v>
      </c>
      <c r="W296" s="25">
        <f>'[7]Table 15'!W$14*INDEX(Inputs!$D$60:$T$60,MATCH($A$1,Inputs!$D$57:$T$57,0))*1000</f>
        <v>10.375200000000001</v>
      </c>
      <c r="Z296" s="23" t="s">
        <v>32</v>
      </c>
    </row>
    <row r="297" spans="2:26" outlineLevel="1" x14ac:dyDescent="0.25">
      <c r="B297" s="4" t="s">
        <v>21</v>
      </c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</row>
    <row r="298" spans="2:26" outlineLevel="1" x14ac:dyDescent="0.25">
      <c r="B298" s="4" t="s">
        <v>26</v>
      </c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</row>
    <row r="299" spans="2:26" outlineLevel="1" x14ac:dyDescent="0.25">
      <c r="B299" s="4" t="s">
        <v>25</v>
      </c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</row>
    <row r="300" spans="2:26" outlineLevel="1" x14ac:dyDescent="0.25">
      <c r="B300" s="4" t="s">
        <v>0</v>
      </c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</row>
    <row r="301" spans="2:26" outlineLevel="1" x14ac:dyDescent="0.25">
      <c r="B301" s="4" t="s">
        <v>27</v>
      </c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</row>
    <row r="302" spans="2:26" outlineLevel="1" x14ac:dyDescent="0.25">
      <c r="B302" s="4" t="s">
        <v>28</v>
      </c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</row>
    <row r="303" spans="2:26" outlineLevel="1" x14ac:dyDescent="0.25">
      <c r="B303" s="4" t="s">
        <v>22</v>
      </c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</row>
    <row r="304" spans="2:26" outlineLevel="1" x14ac:dyDescent="0.25">
      <c r="B304" s="4" t="s">
        <v>29</v>
      </c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</row>
    <row r="305" spans="1:23" outlineLevel="1" x14ac:dyDescent="0.25">
      <c r="B305" s="16" t="s">
        <v>13</v>
      </c>
      <c r="C305" s="21">
        <f t="shared" ref="C305:W305" si="113">SUM(C295:C304)</f>
        <v>571.36800000000005</v>
      </c>
      <c r="D305" s="21">
        <f t="shared" si="113"/>
        <v>596.05920000000003</v>
      </c>
      <c r="E305" s="21">
        <f t="shared" si="113"/>
        <v>824.94959999999992</v>
      </c>
      <c r="F305" s="21">
        <f t="shared" si="113"/>
        <v>660.548</v>
      </c>
      <c r="G305" s="21">
        <f t="shared" si="113"/>
        <v>638.88720000000001</v>
      </c>
      <c r="H305" s="21">
        <f t="shared" si="113"/>
        <v>469.26600000000002</v>
      </c>
      <c r="I305" s="21">
        <f t="shared" si="113"/>
        <v>760.55040000000008</v>
      </c>
      <c r="J305" s="21">
        <f t="shared" si="113"/>
        <v>649.78200000000004</v>
      </c>
      <c r="K305" s="21">
        <f t="shared" si="113"/>
        <v>341.03999999999996</v>
      </c>
      <c r="L305" s="21">
        <f t="shared" si="113"/>
        <v>233.64320000000004</v>
      </c>
      <c r="M305" s="21">
        <f t="shared" si="113"/>
        <v>300.65359999999998</v>
      </c>
      <c r="N305" s="21">
        <f t="shared" si="113"/>
        <v>360.36</v>
      </c>
      <c r="O305" s="21">
        <f t="shared" si="113"/>
        <v>718.39</v>
      </c>
      <c r="P305" s="21">
        <f t="shared" si="113"/>
        <v>721.6099999999999</v>
      </c>
      <c r="Q305" s="21">
        <f t="shared" si="113"/>
        <v>662.97000000000014</v>
      </c>
      <c r="R305" s="21">
        <f t="shared" si="113"/>
        <v>660.73040000000003</v>
      </c>
      <c r="S305" s="21">
        <f t="shared" si="113"/>
        <v>730.48</v>
      </c>
      <c r="T305" s="21">
        <f t="shared" si="113"/>
        <v>738.68000000000006</v>
      </c>
      <c r="U305" s="21">
        <f t="shared" si="113"/>
        <v>776.06</v>
      </c>
      <c r="V305" s="21">
        <f t="shared" si="113"/>
        <v>807.35040000000004</v>
      </c>
      <c r="W305" s="21">
        <f t="shared" si="113"/>
        <v>754.85519999999997</v>
      </c>
    </row>
    <row r="306" spans="1:23" outlineLevel="1" x14ac:dyDescent="0.25">
      <c r="A306" s="3" t="s">
        <v>8</v>
      </c>
      <c r="B306" s="29" t="s">
        <v>46</v>
      </c>
      <c r="C306" s="28">
        <f>IFERROR(C305/C285/1000,0)</f>
        <v>4.9713616883412639E-3</v>
      </c>
      <c r="D306" s="28">
        <f t="shared" ref="D306:W306" si="114">IFERROR(D305/D285/1000,0)</f>
        <v>4.5074310671265969E-3</v>
      </c>
      <c r="E306" s="28">
        <f t="shared" si="114"/>
        <v>4.8620088284063697E-3</v>
      </c>
      <c r="F306" s="28">
        <f t="shared" si="114"/>
        <v>5.2380844568716027E-3</v>
      </c>
      <c r="G306" s="28">
        <f t="shared" si="114"/>
        <v>5.1406681616141519E-3</v>
      </c>
      <c r="H306" s="28">
        <f t="shared" si="114"/>
        <v>5.0325893102768039E-3</v>
      </c>
      <c r="I306" s="28">
        <f t="shared" si="114"/>
        <v>4.6233321835239928E-3</v>
      </c>
      <c r="J306" s="28">
        <f t="shared" si="114"/>
        <v>4.2229792438962894E-3</v>
      </c>
      <c r="K306" s="28">
        <f t="shared" si="114"/>
        <v>3.8992009771939644E-3</v>
      </c>
      <c r="L306" s="28">
        <f t="shared" si="114"/>
        <v>3.9055049821664057E-3</v>
      </c>
      <c r="M306" s="28">
        <f t="shared" si="114"/>
        <v>3.6239696893132695E-3</v>
      </c>
      <c r="N306" s="28">
        <f t="shared" si="114"/>
        <v>3.521904161675431E-3</v>
      </c>
      <c r="O306" s="28">
        <f t="shared" si="114"/>
        <v>3.8316229845939075E-3</v>
      </c>
      <c r="P306" s="28">
        <f t="shared" si="114"/>
        <v>3.9732608520907644E-3</v>
      </c>
      <c r="Q306" s="28">
        <f t="shared" si="114"/>
        <v>3.7562855521942828E-3</v>
      </c>
      <c r="R306" s="28">
        <f t="shared" si="114"/>
        <v>3.4964412494169258E-3</v>
      </c>
      <c r="S306" s="28">
        <f t="shared" si="114"/>
        <v>3.3488288995778921E-3</v>
      </c>
      <c r="T306" s="28">
        <f t="shared" si="114"/>
        <v>3.2672589704592159E-3</v>
      </c>
      <c r="U306" s="28">
        <f t="shared" si="114"/>
        <v>3.3888113471796958E-3</v>
      </c>
      <c r="V306" s="28">
        <f t="shared" si="114"/>
        <v>3.3603870085864773E-3</v>
      </c>
      <c r="W306" s="28">
        <f t="shared" si="114"/>
        <v>5.4777600131280186E-3</v>
      </c>
    </row>
    <row r="307" spans="1:23" outlineLevel="1" x14ac:dyDescent="0.25"/>
    <row r="308" spans="1:23" outlineLevel="1" x14ac:dyDescent="0.25">
      <c r="B308" s="4" t="s">
        <v>23</v>
      </c>
      <c r="C308" s="12">
        <f t="shared" ref="C308:W308" si="115">IFERROR(C295/C305,0)</f>
        <v>0.99752593774940146</v>
      </c>
      <c r="D308" s="12">
        <f t="shared" si="115"/>
        <v>0.99652115091923743</v>
      </c>
      <c r="E308" s="12">
        <f t="shared" si="115"/>
        <v>0.99753100068173861</v>
      </c>
      <c r="F308" s="12">
        <f t="shared" si="115"/>
        <v>0.99739307362977414</v>
      </c>
      <c r="G308" s="12">
        <f t="shared" si="115"/>
        <v>0.99646635587627985</v>
      </c>
      <c r="H308" s="12">
        <f t="shared" si="115"/>
        <v>0.99528625555655004</v>
      </c>
      <c r="I308" s="12">
        <f t="shared" si="115"/>
        <v>0.99727355346864577</v>
      </c>
      <c r="J308" s="12">
        <f t="shared" si="115"/>
        <v>0.9948308817418765</v>
      </c>
      <c r="K308" s="12">
        <f t="shared" si="115"/>
        <v>0.99096410978184379</v>
      </c>
      <c r="L308" s="12">
        <f t="shared" si="115"/>
        <v>0.98562765789888174</v>
      </c>
      <c r="M308" s="12">
        <f t="shared" si="115"/>
        <v>0.98785845238507042</v>
      </c>
      <c r="N308" s="12">
        <f t="shared" si="115"/>
        <v>0.99292929292929288</v>
      </c>
      <c r="O308" s="12">
        <f t="shared" si="115"/>
        <v>0.9950583944654019</v>
      </c>
      <c r="P308" s="12">
        <f t="shared" si="115"/>
        <v>0.99732542509111577</v>
      </c>
      <c r="Q308" s="12">
        <f t="shared" si="115"/>
        <v>0.99348386804832789</v>
      </c>
      <c r="R308" s="12">
        <f t="shared" si="115"/>
        <v>0.99379353515442903</v>
      </c>
      <c r="S308" s="12">
        <f t="shared" si="115"/>
        <v>0.99401763224181361</v>
      </c>
      <c r="T308" s="12">
        <f t="shared" si="115"/>
        <v>0.99392158986299883</v>
      </c>
      <c r="U308" s="12">
        <f t="shared" si="115"/>
        <v>0.99679148519444372</v>
      </c>
      <c r="V308" s="12">
        <f t="shared" si="115"/>
        <v>0.99431622254723595</v>
      </c>
      <c r="W308" s="12">
        <f t="shared" si="115"/>
        <v>0.98625537719022149</v>
      </c>
    </row>
    <row r="309" spans="1:23" outlineLevel="1" x14ac:dyDescent="0.25">
      <c r="B309" s="4" t="s">
        <v>24</v>
      </c>
      <c r="C309" s="12">
        <f t="shared" ref="C309:W309" si="116">IFERROR(C296/C305,0)</f>
        <v>2.4740622505985636E-3</v>
      </c>
      <c r="D309" s="12">
        <f t="shared" si="116"/>
        <v>3.4788490807624475E-3</v>
      </c>
      <c r="E309" s="12">
        <f t="shared" si="116"/>
        <v>2.4689993182613825E-3</v>
      </c>
      <c r="F309" s="12">
        <f t="shared" si="116"/>
        <v>2.6069263702259335E-3</v>
      </c>
      <c r="G309" s="12">
        <f t="shared" si="116"/>
        <v>3.5336441237201178E-3</v>
      </c>
      <c r="H309" s="12">
        <f t="shared" si="116"/>
        <v>4.7137444434499839E-3</v>
      </c>
      <c r="I309" s="12">
        <f t="shared" si="116"/>
        <v>2.7264465313541347E-3</v>
      </c>
      <c r="J309" s="12">
        <f t="shared" si="116"/>
        <v>5.1691182581234943E-3</v>
      </c>
      <c r="K309" s="12">
        <f t="shared" si="116"/>
        <v>9.0358902181562305E-3</v>
      </c>
      <c r="L309" s="12">
        <f t="shared" si="116"/>
        <v>1.4372342101118282E-2</v>
      </c>
      <c r="M309" s="12">
        <f t="shared" si="116"/>
        <v>1.2141547614929608E-2</v>
      </c>
      <c r="N309" s="12">
        <f t="shared" si="116"/>
        <v>7.0707070707070703E-3</v>
      </c>
      <c r="O309" s="12">
        <f t="shared" si="116"/>
        <v>4.941605534598199E-3</v>
      </c>
      <c r="P309" s="12">
        <f t="shared" si="116"/>
        <v>2.6745749088843015E-3</v>
      </c>
      <c r="Q309" s="12">
        <f t="shared" si="116"/>
        <v>6.5161319516720204E-3</v>
      </c>
      <c r="R309" s="12">
        <f t="shared" si="116"/>
        <v>6.2064648455709016E-3</v>
      </c>
      <c r="S309" s="12">
        <f t="shared" si="116"/>
        <v>5.9823677581863988E-3</v>
      </c>
      <c r="T309" s="12">
        <f t="shared" si="116"/>
        <v>6.0784101370011372E-3</v>
      </c>
      <c r="U309" s="12">
        <f t="shared" si="116"/>
        <v>3.2085148055562718E-3</v>
      </c>
      <c r="V309" s="12">
        <f t="shared" si="116"/>
        <v>5.6837774527640043E-3</v>
      </c>
      <c r="W309" s="12">
        <f t="shared" si="116"/>
        <v>1.3744622809778619E-2</v>
      </c>
    </row>
    <row r="310" spans="1:23" outlineLevel="1" x14ac:dyDescent="0.25">
      <c r="B310" s="4" t="s">
        <v>21</v>
      </c>
      <c r="C310" s="12">
        <f t="shared" ref="C310:W310" si="117">IFERROR(C297/C305,0)</f>
        <v>0</v>
      </c>
      <c r="D310" s="12">
        <f t="shared" si="117"/>
        <v>0</v>
      </c>
      <c r="E310" s="12">
        <f t="shared" si="117"/>
        <v>0</v>
      </c>
      <c r="F310" s="12">
        <f t="shared" si="117"/>
        <v>0</v>
      </c>
      <c r="G310" s="12">
        <f t="shared" si="117"/>
        <v>0</v>
      </c>
      <c r="H310" s="12">
        <f t="shared" si="117"/>
        <v>0</v>
      </c>
      <c r="I310" s="12">
        <f t="shared" si="117"/>
        <v>0</v>
      </c>
      <c r="J310" s="12">
        <f t="shared" si="117"/>
        <v>0</v>
      </c>
      <c r="K310" s="12">
        <f t="shared" si="117"/>
        <v>0</v>
      </c>
      <c r="L310" s="12">
        <f t="shared" si="117"/>
        <v>0</v>
      </c>
      <c r="M310" s="12">
        <f t="shared" si="117"/>
        <v>0</v>
      </c>
      <c r="N310" s="12">
        <f t="shared" si="117"/>
        <v>0</v>
      </c>
      <c r="O310" s="12">
        <f t="shared" si="117"/>
        <v>0</v>
      </c>
      <c r="P310" s="12">
        <f t="shared" si="117"/>
        <v>0</v>
      </c>
      <c r="Q310" s="12">
        <f t="shared" si="117"/>
        <v>0</v>
      </c>
      <c r="R310" s="12">
        <f t="shared" si="117"/>
        <v>0</v>
      </c>
      <c r="S310" s="12">
        <f t="shared" si="117"/>
        <v>0</v>
      </c>
      <c r="T310" s="12">
        <f t="shared" si="117"/>
        <v>0</v>
      </c>
      <c r="U310" s="12">
        <f t="shared" si="117"/>
        <v>0</v>
      </c>
      <c r="V310" s="12">
        <f t="shared" si="117"/>
        <v>0</v>
      </c>
      <c r="W310" s="12">
        <f t="shared" si="117"/>
        <v>0</v>
      </c>
    </row>
    <row r="311" spans="1:23" outlineLevel="1" x14ac:dyDescent="0.25">
      <c r="B311" s="4" t="s">
        <v>26</v>
      </c>
      <c r="C311" s="12">
        <f t="shared" ref="C311:W311" si="118">IFERROR(C298/C305,0)</f>
        <v>0</v>
      </c>
      <c r="D311" s="12">
        <f t="shared" si="118"/>
        <v>0</v>
      </c>
      <c r="E311" s="12">
        <f t="shared" si="118"/>
        <v>0</v>
      </c>
      <c r="F311" s="12">
        <f t="shared" si="118"/>
        <v>0</v>
      </c>
      <c r="G311" s="12">
        <f t="shared" si="118"/>
        <v>0</v>
      </c>
      <c r="H311" s="12">
        <f t="shared" si="118"/>
        <v>0</v>
      </c>
      <c r="I311" s="12">
        <f t="shared" si="118"/>
        <v>0</v>
      </c>
      <c r="J311" s="12">
        <f t="shared" si="118"/>
        <v>0</v>
      </c>
      <c r="K311" s="12">
        <f t="shared" si="118"/>
        <v>0</v>
      </c>
      <c r="L311" s="12">
        <f t="shared" si="118"/>
        <v>0</v>
      </c>
      <c r="M311" s="12">
        <f t="shared" si="118"/>
        <v>0</v>
      </c>
      <c r="N311" s="12">
        <f t="shared" si="118"/>
        <v>0</v>
      </c>
      <c r="O311" s="12">
        <f t="shared" si="118"/>
        <v>0</v>
      </c>
      <c r="P311" s="12">
        <f t="shared" si="118"/>
        <v>0</v>
      </c>
      <c r="Q311" s="12">
        <f t="shared" si="118"/>
        <v>0</v>
      </c>
      <c r="R311" s="12">
        <f t="shared" si="118"/>
        <v>0</v>
      </c>
      <c r="S311" s="12">
        <f t="shared" si="118"/>
        <v>0</v>
      </c>
      <c r="T311" s="12">
        <f t="shared" si="118"/>
        <v>0</v>
      </c>
      <c r="U311" s="12">
        <f t="shared" si="118"/>
        <v>0</v>
      </c>
      <c r="V311" s="12">
        <f t="shared" si="118"/>
        <v>0</v>
      </c>
      <c r="W311" s="12">
        <f t="shared" si="118"/>
        <v>0</v>
      </c>
    </row>
    <row r="312" spans="1:23" outlineLevel="1" x14ac:dyDescent="0.25">
      <c r="B312" s="4" t="s">
        <v>25</v>
      </c>
      <c r="C312" s="12">
        <f t="shared" ref="C312:W312" si="119">IFERROR(C299/C305,0)</f>
        <v>0</v>
      </c>
      <c r="D312" s="12">
        <f t="shared" si="119"/>
        <v>0</v>
      </c>
      <c r="E312" s="12">
        <f t="shared" si="119"/>
        <v>0</v>
      </c>
      <c r="F312" s="12">
        <f t="shared" si="119"/>
        <v>0</v>
      </c>
      <c r="G312" s="12">
        <f t="shared" si="119"/>
        <v>0</v>
      </c>
      <c r="H312" s="12">
        <f t="shared" si="119"/>
        <v>0</v>
      </c>
      <c r="I312" s="12">
        <f t="shared" si="119"/>
        <v>0</v>
      </c>
      <c r="J312" s="12">
        <f t="shared" si="119"/>
        <v>0</v>
      </c>
      <c r="K312" s="12">
        <f t="shared" si="119"/>
        <v>0</v>
      </c>
      <c r="L312" s="12">
        <f t="shared" si="119"/>
        <v>0</v>
      </c>
      <c r="M312" s="12">
        <f t="shared" si="119"/>
        <v>0</v>
      </c>
      <c r="N312" s="12">
        <f t="shared" si="119"/>
        <v>0</v>
      </c>
      <c r="O312" s="12">
        <f t="shared" si="119"/>
        <v>0</v>
      </c>
      <c r="P312" s="12">
        <f t="shared" si="119"/>
        <v>0</v>
      </c>
      <c r="Q312" s="12">
        <f t="shared" si="119"/>
        <v>0</v>
      </c>
      <c r="R312" s="12">
        <f t="shared" si="119"/>
        <v>0</v>
      </c>
      <c r="S312" s="12">
        <f t="shared" si="119"/>
        <v>0</v>
      </c>
      <c r="T312" s="12">
        <f t="shared" si="119"/>
        <v>0</v>
      </c>
      <c r="U312" s="12">
        <f t="shared" si="119"/>
        <v>0</v>
      </c>
      <c r="V312" s="12">
        <f t="shared" si="119"/>
        <v>0</v>
      </c>
      <c r="W312" s="12">
        <f t="shared" si="119"/>
        <v>0</v>
      </c>
    </row>
    <row r="313" spans="1:23" outlineLevel="1" x14ac:dyDescent="0.25">
      <c r="B313" s="4" t="s">
        <v>0</v>
      </c>
      <c r="C313" s="12">
        <f t="shared" ref="C313:W313" si="120">IFERROR(C300/C305,0)</f>
        <v>0</v>
      </c>
      <c r="D313" s="12">
        <f t="shared" si="120"/>
        <v>0</v>
      </c>
      <c r="E313" s="12">
        <f t="shared" si="120"/>
        <v>0</v>
      </c>
      <c r="F313" s="12">
        <f t="shared" si="120"/>
        <v>0</v>
      </c>
      <c r="G313" s="12">
        <f t="shared" si="120"/>
        <v>0</v>
      </c>
      <c r="H313" s="12">
        <f t="shared" si="120"/>
        <v>0</v>
      </c>
      <c r="I313" s="12">
        <f t="shared" si="120"/>
        <v>0</v>
      </c>
      <c r="J313" s="12">
        <f t="shared" si="120"/>
        <v>0</v>
      </c>
      <c r="K313" s="12">
        <f t="shared" si="120"/>
        <v>0</v>
      </c>
      <c r="L313" s="12">
        <f t="shared" si="120"/>
        <v>0</v>
      </c>
      <c r="M313" s="12">
        <f t="shared" si="120"/>
        <v>0</v>
      </c>
      <c r="N313" s="12">
        <f t="shared" si="120"/>
        <v>0</v>
      </c>
      <c r="O313" s="12">
        <f t="shared" si="120"/>
        <v>0</v>
      </c>
      <c r="P313" s="12">
        <f t="shared" si="120"/>
        <v>0</v>
      </c>
      <c r="Q313" s="12">
        <f t="shared" si="120"/>
        <v>0</v>
      </c>
      <c r="R313" s="12">
        <f t="shared" si="120"/>
        <v>0</v>
      </c>
      <c r="S313" s="12">
        <f t="shared" si="120"/>
        <v>0</v>
      </c>
      <c r="T313" s="12">
        <f t="shared" si="120"/>
        <v>0</v>
      </c>
      <c r="U313" s="12">
        <f t="shared" si="120"/>
        <v>0</v>
      </c>
      <c r="V313" s="12">
        <f t="shared" si="120"/>
        <v>0</v>
      </c>
      <c r="W313" s="12">
        <f t="shared" si="120"/>
        <v>0</v>
      </c>
    </row>
    <row r="314" spans="1:23" outlineLevel="1" x14ac:dyDescent="0.25">
      <c r="B314" s="4" t="s">
        <v>27</v>
      </c>
      <c r="C314" s="12">
        <f t="shared" ref="C314:W314" si="121">IFERROR(C301/C305,0)</f>
        <v>0</v>
      </c>
      <c r="D314" s="12">
        <f t="shared" si="121"/>
        <v>0</v>
      </c>
      <c r="E314" s="12">
        <f t="shared" si="121"/>
        <v>0</v>
      </c>
      <c r="F314" s="12">
        <f t="shared" si="121"/>
        <v>0</v>
      </c>
      <c r="G314" s="12">
        <f t="shared" si="121"/>
        <v>0</v>
      </c>
      <c r="H314" s="12">
        <f t="shared" si="121"/>
        <v>0</v>
      </c>
      <c r="I314" s="12">
        <f t="shared" si="121"/>
        <v>0</v>
      </c>
      <c r="J314" s="12">
        <f t="shared" si="121"/>
        <v>0</v>
      </c>
      <c r="K314" s="12">
        <f t="shared" si="121"/>
        <v>0</v>
      </c>
      <c r="L314" s="12">
        <f t="shared" si="121"/>
        <v>0</v>
      </c>
      <c r="M314" s="12">
        <f t="shared" si="121"/>
        <v>0</v>
      </c>
      <c r="N314" s="12">
        <f t="shared" si="121"/>
        <v>0</v>
      </c>
      <c r="O314" s="12">
        <f t="shared" si="121"/>
        <v>0</v>
      </c>
      <c r="P314" s="12">
        <f t="shared" si="121"/>
        <v>0</v>
      </c>
      <c r="Q314" s="12">
        <f t="shared" si="121"/>
        <v>0</v>
      </c>
      <c r="R314" s="12">
        <f t="shared" si="121"/>
        <v>0</v>
      </c>
      <c r="S314" s="12">
        <f t="shared" si="121"/>
        <v>0</v>
      </c>
      <c r="T314" s="12">
        <f t="shared" si="121"/>
        <v>0</v>
      </c>
      <c r="U314" s="12">
        <f t="shared" si="121"/>
        <v>0</v>
      </c>
      <c r="V314" s="12">
        <f t="shared" si="121"/>
        <v>0</v>
      </c>
      <c r="W314" s="12">
        <f t="shared" si="121"/>
        <v>0</v>
      </c>
    </row>
    <row r="315" spans="1:23" outlineLevel="1" x14ac:dyDescent="0.25">
      <c r="B315" s="4" t="s">
        <v>28</v>
      </c>
      <c r="C315" s="12">
        <f t="shared" ref="C315:W315" si="122">IFERROR(C302/C305,0)</f>
        <v>0</v>
      </c>
      <c r="D315" s="12">
        <f t="shared" si="122"/>
        <v>0</v>
      </c>
      <c r="E315" s="12">
        <f t="shared" si="122"/>
        <v>0</v>
      </c>
      <c r="F315" s="12">
        <f t="shared" si="122"/>
        <v>0</v>
      </c>
      <c r="G315" s="12">
        <f t="shared" si="122"/>
        <v>0</v>
      </c>
      <c r="H315" s="12">
        <f t="shared" si="122"/>
        <v>0</v>
      </c>
      <c r="I315" s="12">
        <f t="shared" si="122"/>
        <v>0</v>
      </c>
      <c r="J315" s="12">
        <f t="shared" si="122"/>
        <v>0</v>
      </c>
      <c r="K315" s="12">
        <f t="shared" si="122"/>
        <v>0</v>
      </c>
      <c r="L315" s="12">
        <f t="shared" si="122"/>
        <v>0</v>
      </c>
      <c r="M315" s="12">
        <f t="shared" si="122"/>
        <v>0</v>
      </c>
      <c r="N315" s="12">
        <f t="shared" si="122"/>
        <v>0</v>
      </c>
      <c r="O315" s="12">
        <f t="shared" si="122"/>
        <v>0</v>
      </c>
      <c r="P315" s="12">
        <f t="shared" si="122"/>
        <v>0</v>
      </c>
      <c r="Q315" s="12">
        <f t="shared" si="122"/>
        <v>0</v>
      </c>
      <c r="R315" s="12">
        <f t="shared" si="122"/>
        <v>0</v>
      </c>
      <c r="S315" s="12">
        <f t="shared" si="122"/>
        <v>0</v>
      </c>
      <c r="T315" s="12">
        <f t="shared" si="122"/>
        <v>0</v>
      </c>
      <c r="U315" s="12">
        <f t="shared" si="122"/>
        <v>0</v>
      </c>
      <c r="V315" s="12">
        <f t="shared" si="122"/>
        <v>0</v>
      </c>
      <c r="W315" s="12">
        <f t="shared" si="122"/>
        <v>0</v>
      </c>
    </row>
    <row r="316" spans="1:23" outlineLevel="1" x14ac:dyDescent="0.25">
      <c r="B316" s="4" t="s">
        <v>22</v>
      </c>
      <c r="C316" s="12">
        <f t="shared" ref="C316:W316" si="123">IFERROR(C303/C305,0)</f>
        <v>0</v>
      </c>
      <c r="D316" s="12">
        <f t="shared" si="123"/>
        <v>0</v>
      </c>
      <c r="E316" s="12">
        <f t="shared" si="123"/>
        <v>0</v>
      </c>
      <c r="F316" s="12">
        <f t="shared" si="123"/>
        <v>0</v>
      </c>
      <c r="G316" s="12">
        <f t="shared" si="123"/>
        <v>0</v>
      </c>
      <c r="H316" s="12">
        <f t="shared" si="123"/>
        <v>0</v>
      </c>
      <c r="I316" s="12">
        <f t="shared" si="123"/>
        <v>0</v>
      </c>
      <c r="J316" s="12">
        <f t="shared" si="123"/>
        <v>0</v>
      </c>
      <c r="K316" s="12">
        <f t="shared" si="123"/>
        <v>0</v>
      </c>
      <c r="L316" s="12">
        <f t="shared" si="123"/>
        <v>0</v>
      </c>
      <c r="M316" s="12">
        <f t="shared" si="123"/>
        <v>0</v>
      </c>
      <c r="N316" s="12">
        <f t="shared" si="123"/>
        <v>0</v>
      </c>
      <c r="O316" s="12">
        <f t="shared" si="123"/>
        <v>0</v>
      </c>
      <c r="P316" s="12">
        <f t="shared" si="123"/>
        <v>0</v>
      </c>
      <c r="Q316" s="12">
        <f t="shared" si="123"/>
        <v>0</v>
      </c>
      <c r="R316" s="12">
        <f t="shared" si="123"/>
        <v>0</v>
      </c>
      <c r="S316" s="12">
        <f t="shared" si="123"/>
        <v>0</v>
      </c>
      <c r="T316" s="12">
        <f t="shared" si="123"/>
        <v>0</v>
      </c>
      <c r="U316" s="12">
        <f t="shared" si="123"/>
        <v>0</v>
      </c>
      <c r="V316" s="12">
        <f t="shared" si="123"/>
        <v>0</v>
      </c>
      <c r="W316" s="12">
        <f t="shared" si="123"/>
        <v>0</v>
      </c>
    </row>
    <row r="317" spans="1:23" outlineLevel="1" x14ac:dyDescent="0.25">
      <c r="B317" s="4" t="s">
        <v>29</v>
      </c>
      <c r="C317" s="12">
        <f t="shared" ref="C317:W317" si="124">IFERROR(C304/C305,0)</f>
        <v>0</v>
      </c>
      <c r="D317" s="12">
        <f t="shared" si="124"/>
        <v>0</v>
      </c>
      <c r="E317" s="12">
        <f t="shared" si="124"/>
        <v>0</v>
      </c>
      <c r="F317" s="12">
        <f t="shared" si="124"/>
        <v>0</v>
      </c>
      <c r="G317" s="12">
        <f t="shared" si="124"/>
        <v>0</v>
      </c>
      <c r="H317" s="12">
        <f t="shared" si="124"/>
        <v>0</v>
      </c>
      <c r="I317" s="12">
        <f t="shared" si="124"/>
        <v>0</v>
      </c>
      <c r="J317" s="12">
        <f t="shared" si="124"/>
        <v>0</v>
      </c>
      <c r="K317" s="12">
        <f t="shared" si="124"/>
        <v>0</v>
      </c>
      <c r="L317" s="12">
        <f t="shared" si="124"/>
        <v>0</v>
      </c>
      <c r="M317" s="12">
        <f t="shared" si="124"/>
        <v>0</v>
      </c>
      <c r="N317" s="12">
        <f t="shared" si="124"/>
        <v>0</v>
      </c>
      <c r="O317" s="12">
        <f t="shared" si="124"/>
        <v>0</v>
      </c>
      <c r="P317" s="12">
        <f t="shared" si="124"/>
        <v>0</v>
      </c>
      <c r="Q317" s="12">
        <f t="shared" si="124"/>
        <v>0</v>
      </c>
      <c r="R317" s="12">
        <f t="shared" si="124"/>
        <v>0</v>
      </c>
      <c r="S317" s="12">
        <f t="shared" si="124"/>
        <v>0</v>
      </c>
      <c r="T317" s="12">
        <f t="shared" si="124"/>
        <v>0</v>
      </c>
      <c r="U317" s="12">
        <f t="shared" si="124"/>
        <v>0</v>
      </c>
      <c r="V317" s="12">
        <f t="shared" si="124"/>
        <v>0</v>
      </c>
      <c r="W317" s="12">
        <f t="shared" si="124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63A4C-330C-4ED4-AA77-3CB7595B7FFF}">
  <sheetPr codeName="Sheet12">
    <tabColor rgb="FF0070C0"/>
    <outlinePr summaryBelow="0"/>
  </sheetPr>
  <dimension ref="A1:AB317"/>
  <sheetViews>
    <sheetView zoomScale="85" zoomScaleNormal="85" workbookViewId="0">
      <pane xSplit="2" ySplit="1" topLeftCell="C226" activePane="bottomRight" state="frozen"/>
      <selection activeCell="A268" sqref="A268:A306"/>
      <selection pane="topRight" activeCell="A268" sqref="A268:A306"/>
      <selection pane="bottomLeft" activeCell="A268" sqref="A268:A306"/>
      <selection pane="bottomRight" activeCell="C265" sqref="C265:W265"/>
    </sheetView>
  </sheetViews>
  <sheetFormatPr defaultColWidth="9.109375" defaultRowHeight="13.2" outlineLevelRow="1" x14ac:dyDescent="0.25"/>
  <cols>
    <col min="1" max="1" width="7.6640625" style="1" bestFit="1" customWidth="1"/>
    <col min="2" max="2" width="37.33203125" style="1" bestFit="1" customWidth="1"/>
    <col min="3" max="23" width="9.6640625" style="1" customWidth="1"/>
    <col min="24" max="24" width="4.6640625" style="1" customWidth="1"/>
    <col min="25" max="25" width="39.88671875" style="1" customWidth="1"/>
    <col min="26" max="26" width="46.44140625" bestFit="1" customWidth="1"/>
    <col min="27" max="27" width="4.6640625" style="1" customWidth="1"/>
    <col min="28" max="28" width="8.6640625" style="1" customWidth="1"/>
    <col min="29" max="16384" width="9.109375" style="1"/>
  </cols>
  <sheetData>
    <row r="1" spans="1:28" ht="46.95" customHeight="1" thickBot="1" x14ac:dyDescent="0.3">
      <c r="A1" s="30" t="s">
        <v>300</v>
      </c>
      <c r="B1" s="30" t="s">
        <v>66</v>
      </c>
      <c r="C1" s="2">
        <v>2000</v>
      </c>
      <c r="D1" s="2">
        <v>2001</v>
      </c>
      <c r="E1" s="2">
        <v>2002</v>
      </c>
      <c r="F1" s="2">
        <v>2003</v>
      </c>
      <c r="G1" s="2">
        <v>2004</v>
      </c>
      <c r="H1" s="2">
        <v>2005</v>
      </c>
      <c r="I1" s="2">
        <v>2006</v>
      </c>
      <c r="J1" s="2">
        <v>2007</v>
      </c>
      <c r="K1" s="2">
        <v>2008</v>
      </c>
      <c r="L1" s="2">
        <v>2009</v>
      </c>
      <c r="M1" s="2">
        <v>2010</v>
      </c>
      <c r="N1" s="2">
        <v>2011</v>
      </c>
      <c r="O1" s="2">
        <v>2012</v>
      </c>
      <c r="P1" s="2">
        <v>2013</v>
      </c>
      <c r="Q1" s="2">
        <v>2014</v>
      </c>
      <c r="R1" s="2">
        <v>2015</v>
      </c>
      <c r="S1" s="2">
        <v>2016</v>
      </c>
      <c r="T1" s="2">
        <v>2017</v>
      </c>
      <c r="U1" s="2">
        <v>2018</v>
      </c>
      <c r="V1" s="2">
        <v>2019</v>
      </c>
      <c r="W1" s="2">
        <v>2020</v>
      </c>
      <c r="X1" s="2"/>
      <c r="Y1" s="2" t="s">
        <v>52</v>
      </c>
      <c r="Z1" s="2" t="s">
        <v>51</v>
      </c>
      <c r="AA1" s="2"/>
      <c r="AB1" s="2" t="s">
        <v>53</v>
      </c>
    </row>
    <row r="2" spans="1:28" s="32" customFormat="1" ht="13.8" thickTop="1" x14ac:dyDescent="0.25">
      <c r="A2" s="31" t="s">
        <v>8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AA2" s="31"/>
      <c r="AB2" s="31"/>
    </row>
    <row r="3" spans="1:28" outlineLevel="1" x14ac:dyDescent="0.25">
      <c r="A3" s="6"/>
      <c r="B3" s="22" t="s">
        <v>31</v>
      </c>
      <c r="C3" s="5">
        <f t="shared" ref="C3:W3" si="0">C37+C139+C247+C285</f>
        <v>24241.629722085268</v>
      </c>
      <c r="D3" s="5">
        <f t="shared" si="0"/>
        <v>24332.52952904081</v>
      </c>
      <c r="E3" s="5">
        <f t="shared" si="0"/>
        <v>25175.618791594392</v>
      </c>
      <c r="F3" s="5">
        <f t="shared" si="0"/>
        <v>24592.426254796341</v>
      </c>
      <c r="G3" s="5">
        <f t="shared" si="0"/>
        <v>26908.148002205337</v>
      </c>
      <c r="H3" s="5">
        <f t="shared" si="0"/>
        <v>26009.508777583524</v>
      </c>
      <c r="I3" s="5">
        <f t="shared" si="0"/>
        <v>24701.637186987078</v>
      </c>
      <c r="J3" s="5">
        <f t="shared" si="0"/>
        <v>22677.000124824281</v>
      </c>
      <c r="K3" s="5">
        <f t="shared" si="0"/>
        <v>18562.808177056628</v>
      </c>
      <c r="L3" s="5">
        <f t="shared" si="0"/>
        <v>18627.166911853499</v>
      </c>
      <c r="M3" s="5">
        <f t="shared" si="0"/>
        <v>23917.614786140766</v>
      </c>
      <c r="N3" s="5">
        <f t="shared" si="0"/>
        <v>24706.690902591647</v>
      </c>
      <c r="O3" s="5">
        <f t="shared" si="0"/>
        <v>21936.865235590976</v>
      </c>
      <c r="P3" s="5">
        <f t="shared" si="0"/>
        <v>17200.762471056001</v>
      </c>
      <c r="Q3" s="5">
        <f t="shared" si="0"/>
        <v>18732.695178358987</v>
      </c>
      <c r="R3" s="5">
        <f t="shared" si="0"/>
        <v>17328.860141697976</v>
      </c>
      <c r="S3" s="5">
        <f t="shared" si="0"/>
        <v>18199.730516210151</v>
      </c>
      <c r="T3" s="5">
        <f t="shared" si="0"/>
        <v>16222.131352041746</v>
      </c>
      <c r="U3" s="5">
        <f t="shared" si="0"/>
        <v>15953.491730482434</v>
      </c>
      <c r="V3" s="5">
        <f t="shared" si="0"/>
        <v>14834.348747362037</v>
      </c>
      <c r="W3" s="5">
        <f t="shared" si="0"/>
        <v>13819.883193268706</v>
      </c>
      <c r="Z3" s="23"/>
    </row>
    <row r="4" spans="1:28" outlineLevel="1" x14ac:dyDescent="0.25">
      <c r="A4" s="6"/>
      <c r="B4" s="8" t="s">
        <v>30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28" outlineLevel="1" x14ac:dyDescent="0.25">
      <c r="A5" s="6"/>
      <c r="B5" s="8" t="s">
        <v>43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</row>
    <row r="6" spans="1:28" outlineLevel="1" x14ac:dyDescent="0.25">
      <c r="A6" s="6"/>
      <c r="B6" s="8" t="s">
        <v>44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28" outlineLevel="1" x14ac:dyDescent="0.25">
      <c r="A7" s="6"/>
      <c r="B7" s="8" t="s">
        <v>45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</row>
    <row r="8" spans="1:28" outlineLevel="1" x14ac:dyDescent="0.25">
      <c r="A8" s="6"/>
      <c r="B8" s="8" t="s">
        <v>47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spans="1:28" outlineLevel="1" x14ac:dyDescent="0.25"/>
    <row r="10" spans="1:28" outlineLevel="1" x14ac:dyDescent="0.25">
      <c r="B10" s="9" t="s">
        <v>19</v>
      </c>
      <c r="C10" s="14"/>
    </row>
    <row r="11" spans="1:28" outlineLevel="1" x14ac:dyDescent="0.25">
      <c r="B11" s="4" t="s">
        <v>23</v>
      </c>
      <c r="C11" s="5">
        <f t="shared" ref="C11:W20" si="1">C45+C147+C257+C295</f>
        <v>50.000399999999999</v>
      </c>
      <c r="D11" s="5">
        <f t="shared" si="1"/>
        <v>40.975200000000001</v>
      </c>
      <c r="E11" s="5">
        <f t="shared" si="1"/>
        <v>29.731199999999998</v>
      </c>
      <c r="F11" s="5">
        <f t="shared" si="1"/>
        <v>32.885999999999996</v>
      </c>
      <c r="G11" s="5">
        <f t="shared" si="1"/>
        <v>32.068800000000003</v>
      </c>
      <c r="H11" s="5">
        <f t="shared" si="1"/>
        <v>33.872999999999998</v>
      </c>
      <c r="I11" s="5">
        <f t="shared" si="1"/>
        <v>35.692799999999998</v>
      </c>
      <c r="J11" s="5">
        <f t="shared" si="1"/>
        <v>13.219199999999999</v>
      </c>
      <c r="K11" s="5">
        <f t="shared" si="1"/>
        <v>16.6752</v>
      </c>
      <c r="L11" s="5">
        <f t="shared" si="1"/>
        <v>21.803999999999998</v>
      </c>
      <c r="M11" s="5">
        <f t="shared" si="1"/>
        <v>23.914799999999996</v>
      </c>
      <c r="N11" s="5">
        <f t="shared" si="1"/>
        <v>21.590399999999999</v>
      </c>
      <c r="O11" s="5">
        <f t="shared" si="1"/>
        <v>19.32</v>
      </c>
      <c r="P11" s="5">
        <f t="shared" si="1"/>
        <v>28.124999999999996</v>
      </c>
      <c r="Q11" s="5">
        <f t="shared" si="1"/>
        <v>24.884999999999998</v>
      </c>
      <c r="R11" s="5">
        <f t="shared" si="1"/>
        <v>17.476800000000001</v>
      </c>
      <c r="S11" s="5">
        <f t="shared" si="1"/>
        <v>15.331799999999999</v>
      </c>
      <c r="T11" s="5">
        <f t="shared" si="1"/>
        <v>17.97</v>
      </c>
      <c r="U11" s="5">
        <f t="shared" si="1"/>
        <v>18.809999999999999</v>
      </c>
      <c r="V11" s="5">
        <f t="shared" si="1"/>
        <v>18.043199999999999</v>
      </c>
      <c r="W11" s="5">
        <f t="shared" si="1"/>
        <v>24.235199999999999</v>
      </c>
    </row>
    <row r="12" spans="1:28" outlineLevel="1" x14ac:dyDescent="0.25">
      <c r="B12" s="4" t="s">
        <v>24</v>
      </c>
      <c r="C12" s="5">
        <f t="shared" si="1"/>
        <v>0.7752</v>
      </c>
      <c r="D12" s="5">
        <f t="shared" si="1"/>
        <v>0.79920000000000002</v>
      </c>
      <c r="E12" s="5">
        <f t="shared" si="1"/>
        <v>0.91200000000000003</v>
      </c>
      <c r="F12" s="5">
        <f t="shared" si="1"/>
        <v>0.62999999999999989</v>
      </c>
      <c r="G12" s="5">
        <f t="shared" si="1"/>
        <v>0.61199999999999999</v>
      </c>
      <c r="H12" s="5">
        <f t="shared" si="1"/>
        <v>0.62999999999999989</v>
      </c>
      <c r="I12" s="5">
        <f t="shared" si="1"/>
        <v>0.57600000000000007</v>
      </c>
      <c r="J12" s="5">
        <f t="shared" si="1"/>
        <v>0.74519999999999997</v>
      </c>
      <c r="K12" s="5">
        <f t="shared" si="1"/>
        <v>0.77760000000000007</v>
      </c>
      <c r="L12" s="5">
        <f t="shared" si="1"/>
        <v>0.96600000000000008</v>
      </c>
      <c r="M12" s="5">
        <f t="shared" si="1"/>
        <v>0.90479999999999994</v>
      </c>
      <c r="N12" s="5">
        <f t="shared" si="1"/>
        <v>0.53039999999999998</v>
      </c>
      <c r="O12" s="5">
        <f t="shared" si="1"/>
        <v>0.42</v>
      </c>
      <c r="P12" s="5">
        <f t="shared" si="1"/>
        <v>0.84</v>
      </c>
      <c r="Q12" s="5">
        <f t="shared" si="1"/>
        <v>0.18</v>
      </c>
      <c r="R12" s="5">
        <f t="shared" si="1"/>
        <v>0</v>
      </c>
      <c r="S12" s="5">
        <f t="shared" si="1"/>
        <v>0</v>
      </c>
      <c r="T12" s="5">
        <f t="shared" si="1"/>
        <v>0</v>
      </c>
      <c r="U12" s="5">
        <f t="shared" si="1"/>
        <v>1.5000000000000001E-2</v>
      </c>
      <c r="V12" s="5">
        <f t="shared" si="1"/>
        <v>0</v>
      </c>
      <c r="W12" s="5">
        <f t="shared" si="1"/>
        <v>0</v>
      </c>
    </row>
    <row r="13" spans="1:28" outlineLevel="1" x14ac:dyDescent="0.25">
      <c r="B13" s="4" t="s">
        <v>21</v>
      </c>
      <c r="C13" s="5">
        <f t="shared" si="1"/>
        <v>26506.175999999996</v>
      </c>
      <c r="D13" s="5">
        <f t="shared" si="1"/>
        <v>25367.906000000003</v>
      </c>
      <c r="E13" s="5">
        <f t="shared" si="1"/>
        <v>24267.602000000003</v>
      </c>
      <c r="F13" s="5">
        <f t="shared" si="1"/>
        <v>22793.920000000002</v>
      </c>
      <c r="G13" s="5">
        <f t="shared" si="1"/>
        <v>24596.205000000002</v>
      </c>
      <c r="H13" s="5">
        <f t="shared" si="1"/>
        <v>24765.478999999999</v>
      </c>
      <c r="I13" s="5">
        <f t="shared" si="1"/>
        <v>23692.828000000001</v>
      </c>
      <c r="J13" s="5">
        <f t="shared" si="1"/>
        <v>22396.292999999998</v>
      </c>
      <c r="K13" s="5">
        <f t="shared" si="1"/>
        <v>18801.111000000001</v>
      </c>
      <c r="L13" s="5">
        <f t="shared" si="1"/>
        <v>18260.748</v>
      </c>
      <c r="M13" s="5">
        <f t="shared" si="1"/>
        <v>21298.613000000001</v>
      </c>
      <c r="N13" s="5">
        <f t="shared" si="1"/>
        <v>26905.000999999997</v>
      </c>
      <c r="O13" s="5">
        <f t="shared" si="1"/>
        <v>20393.991000000002</v>
      </c>
      <c r="P13" s="5">
        <f t="shared" si="1"/>
        <v>15475.452000000001</v>
      </c>
      <c r="Q13" s="5">
        <f t="shared" si="1"/>
        <v>16240.713</v>
      </c>
      <c r="R13" s="5">
        <f t="shared" si="1"/>
        <v>14641.755000000001</v>
      </c>
      <c r="S13" s="5">
        <f t="shared" si="1"/>
        <v>14930.269000000002</v>
      </c>
      <c r="T13" s="5">
        <f t="shared" si="1"/>
        <v>13374.325999999999</v>
      </c>
      <c r="U13" s="5">
        <f t="shared" si="1"/>
        <v>13257.842000000001</v>
      </c>
      <c r="V13" s="5">
        <f t="shared" si="1"/>
        <v>12138.378999999999</v>
      </c>
      <c r="W13" s="5">
        <f t="shared" si="1"/>
        <v>11974.559000000001</v>
      </c>
    </row>
    <row r="14" spans="1:28" outlineLevel="1" x14ac:dyDescent="0.25">
      <c r="B14" s="4" t="s">
        <v>26</v>
      </c>
      <c r="C14" s="5">
        <f t="shared" si="1"/>
        <v>0</v>
      </c>
      <c r="D14" s="5">
        <f t="shared" si="1"/>
        <v>0</v>
      </c>
      <c r="E14" s="5">
        <f t="shared" si="1"/>
        <v>0</v>
      </c>
      <c r="F14" s="5">
        <f t="shared" si="1"/>
        <v>0</v>
      </c>
      <c r="G14" s="5">
        <f t="shared" si="1"/>
        <v>0</v>
      </c>
      <c r="H14" s="5">
        <f t="shared" si="1"/>
        <v>0</v>
      </c>
      <c r="I14" s="5">
        <f t="shared" si="1"/>
        <v>0</v>
      </c>
      <c r="J14" s="5">
        <f t="shared" si="1"/>
        <v>0</v>
      </c>
      <c r="K14" s="5">
        <f t="shared" si="1"/>
        <v>0</v>
      </c>
      <c r="L14" s="5">
        <f t="shared" si="1"/>
        <v>0</v>
      </c>
      <c r="M14" s="5">
        <f t="shared" si="1"/>
        <v>0</v>
      </c>
      <c r="N14" s="5">
        <f t="shared" si="1"/>
        <v>0</v>
      </c>
      <c r="O14" s="5">
        <f t="shared" si="1"/>
        <v>0</v>
      </c>
      <c r="P14" s="5">
        <f t="shared" si="1"/>
        <v>0</v>
      </c>
      <c r="Q14" s="5">
        <f t="shared" si="1"/>
        <v>0</v>
      </c>
      <c r="R14" s="5">
        <f t="shared" si="1"/>
        <v>0</v>
      </c>
      <c r="S14" s="5">
        <f t="shared" si="1"/>
        <v>0</v>
      </c>
      <c r="T14" s="5">
        <f t="shared" si="1"/>
        <v>0</v>
      </c>
      <c r="U14" s="5">
        <f t="shared" si="1"/>
        <v>0</v>
      </c>
      <c r="V14" s="5">
        <f t="shared" si="1"/>
        <v>0</v>
      </c>
      <c r="W14" s="5">
        <f t="shared" si="1"/>
        <v>0</v>
      </c>
    </row>
    <row r="15" spans="1:28" outlineLevel="1" x14ac:dyDescent="0.25">
      <c r="B15" s="4" t="s">
        <v>25</v>
      </c>
      <c r="C15" s="5">
        <f t="shared" si="1"/>
        <v>4747.0150000000003</v>
      </c>
      <c r="D15" s="5">
        <f t="shared" si="1"/>
        <v>5200.5119999999997</v>
      </c>
      <c r="E15" s="5">
        <f t="shared" si="1"/>
        <v>5025.2809999999999</v>
      </c>
      <c r="F15" s="5">
        <f t="shared" si="1"/>
        <v>5150.7609999999995</v>
      </c>
      <c r="G15" s="5">
        <f t="shared" si="1"/>
        <v>5204.9680000000008</v>
      </c>
      <c r="H15" s="5">
        <f t="shared" si="1"/>
        <v>5184.7280000000001</v>
      </c>
      <c r="I15" s="5">
        <f t="shared" si="1"/>
        <v>5241.4009999999998</v>
      </c>
      <c r="J15" s="5">
        <f t="shared" si="1"/>
        <v>5289.2970000000005</v>
      </c>
      <c r="K15" s="5">
        <f t="shared" si="1"/>
        <v>5522.9</v>
      </c>
      <c r="L15" s="5">
        <f t="shared" si="1"/>
        <v>4990.259</v>
      </c>
      <c r="M15" s="5">
        <f t="shared" si="1"/>
        <v>5381.4120000000003</v>
      </c>
      <c r="N15" s="5">
        <f t="shared" si="1"/>
        <v>6384.9989999999998</v>
      </c>
      <c r="O15" s="5">
        <f t="shared" si="1"/>
        <v>6234.1139999999996</v>
      </c>
      <c r="P15" s="5">
        <f t="shared" si="1"/>
        <v>5171.1559999999999</v>
      </c>
      <c r="Q15" s="5">
        <f t="shared" si="1"/>
        <v>4736.5349999999999</v>
      </c>
      <c r="R15" s="5">
        <f t="shared" si="1"/>
        <v>5993.0740000000005</v>
      </c>
      <c r="S15" s="5">
        <f t="shared" si="1"/>
        <v>7116.6359999999995</v>
      </c>
      <c r="T15" s="5">
        <f t="shared" si="1"/>
        <v>6418.3029999999999</v>
      </c>
      <c r="U15" s="5">
        <f t="shared" si="1"/>
        <v>6426.7069999999994</v>
      </c>
      <c r="V15" s="5">
        <f t="shared" si="1"/>
        <v>6351.6290000000008</v>
      </c>
      <c r="W15" s="5">
        <f t="shared" si="1"/>
        <v>5545.1280000000006</v>
      </c>
    </row>
    <row r="16" spans="1:28" outlineLevel="1" x14ac:dyDescent="0.25">
      <c r="B16" s="4" t="s">
        <v>0</v>
      </c>
      <c r="C16" s="5">
        <f t="shared" si="1"/>
        <v>0</v>
      </c>
      <c r="D16" s="5">
        <f t="shared" si="1"/>
        <v>0</v>
      </c>
      <c r="E16" s="5">
        <f t="shared" si="1"/>
        <v>0</v>
      </c>
      <c r="F16" s="5">
        <f t="shared" si="1"/>
        <v>0</v>
      </c>
      <c r="G16" s="5">
        <f t="shared" si="1"/>
        <v>0</v>
      </c>
      <c r="H16" s="5">
        <f t="shared" si="1"/>
        <v>0</v>
      </c>
      <c r="I16" s="5">
        <f t="shared" si="1"/>
        <v>0</v>
      </c>
      <c r="J16" s="5">
        <f t="shared" si="1"/>
        <v>0</v>
      </c>
      <c r="K16" s="5">
        <f t="shared" si="1"/>
        <v>0</v>
      </c>
      <c r="L16" s="5">
        <f t="shared" si="1"/>
        <v>0</v>
      </c>
      <c r="M16" s="5">
        <f t="shared" si="1"/>
        <v>0</v>
      </c>
      <c r="N16" s="5">
        <f t="shared" si="1"/>
        <v>234.83799999999999</v>
      </c>
      <c r="O16" s="5">
        <f t="shared" si="1"/>
        <v>227.80500000000001</v>
      </c>
      <c r="P16" s="5">
        <f t="shared" si="1"/>
        <v>92.505999999999986</v>
      </c>
      <c r="Q16" s="5">
        <f t="shared" si="1"/>
        <v>46.085000000000008</v>
      </c>
      <c r="R16" s="5">
        <f t="shared" si="1"/>
        <v>0</v>
      </c>
      <c r="S16" s="5">
        <f t="shared" si="1"/>
        <v>0</v>
      </c>
      <c r="T16" s="5">
        <f t="shared" si="1"/>
        <v>0</v>
      </c>
      <c r="U16" s="5">
        <f t="shared" si="1"/>
        <v>0</v>
      </c>
      <c r="V16" s="5">
        <f t="shared" si="1"/>
        <v>0</v>
      </c>
      <c r="W16" s="5">
        <f t="shared" si="1"/>
        <v>0</v>
      </c>
    </row>
    <row r="17" spans="2:23" outlineLevel="1" x14ac:dyDescent="0.25">
      <c r="B17" s="4" t="s">
        <v>27</v>
      </c>
      <c r="C17" s="5">
        <f t="shared" si="1"/>
        <v>0</v>
      </c>
      <c r="D17" s="5">
        <f t="shared" si="1"/>
        <v>0</v>
      </c>
      <c r="E17" s="5">
        <f t="shared" si="1"/>
        <v>0</v>
      </c>
      <c r="F17" s="5">
        <f t="shared" si="1"/>
        <v>0</v>
      </c>
      <c r="G17" s="5">
        <f t="shared" si="1"/>
        <v>0</v>
      </c>
      <c r="H17" s="5">
        <f t="shared" si="1"/>
        <v>0</v>
      </c>
      <c r="I17" s="5">
        <f t="shared" si="1"/>
        <v>0</v>
      </c>
      <c r="J17" s="5">
        <f t="shared" si="1"/>
        <v>0</v>
      </c>
      <c r="K17" s="5">
        <f t="shared" si="1"/>
        <v>0</v>
      </c>
      <c r="L17" s="5">
        <f t="shared" si="1"/>
        <v>0</v>
      </c>
      <c r="M17" s="5">
        <f t="shared" si="1"/>
        <v>0</v>
      </c>
      <c r="N17" s="5">
        <f t="shared" si="1"/>
        <v>0</v>
      </c>
      <c r="O17" s="5">
        <f t="shared" si="1"/>
        <v>0</v>
      </c>
      <c r="P17" s="5">
        <f t="shared" si="1"/>
        <v>0</v>
      </c>
      <c r="Q17" s="5">
        <f t="shared" si="1"/>
        <v>0</v>
      </c>
      <c r="R17" s="5">
        <f t="shared" si="1"/>
        <v>0</v>
      </c>
      <c r="S17" s="5">
        <f t="shared" si="1"/>
        <v>0</v>
      </c>
      <c r="T17" s="5">
        <f t="shared" si="1"/>
        <v>0</v>
      </c>
      <c r="U17" s="5">
        <f t="shared" si="1"/>
        <v>0</v>
      </c>
      <c r="V17" s="5">
        <f t="shared" si="1"/>
        <v>0</v>
      </c>
      <c r="W17" s="5">
        <f t="shared" si="1"/>
        <v>0</v>
      </c>
    </row>
    <row r="18" spans="2:23" outlineLevel="1" x14ac:dyDescent="0.25">
      <c r="B18" s="4" t="s">
        <v>28</v>
      </c>
      <c r="C18" s="5">
        <f t="shared" si="1"/>
        <v>0</v>
      </c>
      <c r="D18" s="5">
        <f t="shared" si="1"/>
        <v>0</v>
      </c>
      <c r="E18" s="5">
        <f t="shared" si="1"/>
        <v>0</v>
      </c>
      <c r="F18" s="5">
        <f t="shared" si="1"/>
        <v>0</v>
      </c>
      <c r="G18" s="5">
        <f t="shared" si="1"/>
        <v>0</v>
      </c>
      <c r="H18" s="5">
        <f t="shared" si="1"/>
        <v>0</v>
      </c>
      <c r="I18" s="5">
        <f t="shared" si="1"/>
        <v>0</v>
      </c>
      <c r="J18" s="5">
        <f t="shared" si="1"/>
        <v>0</v>
      </c>
      <c r="K18" s="5">
        <f t="shared" si="1"/>
        <v>0</v>
      </c>
      <c r="L18" s="5">
        <f t="shared" si="1"/>
        <v>0</v>
      </c>
      <c r="M18" s="5">
        <f t="shared" si="1"/>
        <v>0</v>
      </c>
      <c r="N18" s="5">
        <f t="shared" si="1"/>
        <v>0</v>
      </c>
      <c r="O18" s="5">
        <f t="shared" si="1"/>
        <v>0</v>
      </c>
      <c r="P18" s="5">
        <f t="shared" si="1"/>
        <v>0</v>
      </c>
      <c r="Q18" s="5">
        <f t="shared" si="1"/>
        <v>2.4E-2</v>
      </c>
      <c r="R18" s="5">
        <f t="shared" si="1"/>
        <v>1.2E-2</v>
      </c>
      <c r="S18" s="5">
        <f t="shared" si="1"/>
        <v>7.0000000000000001E-3</v>
      </c>
      <c r="T18" s="5">
        <f t="shared" si="1"/>
        <v>2E-3</v>
      </c>
      <c r="U18" s="5">
        <f t="shared" si="1"/>
        <v>2E-3</v>
      </c>
      <c r="V18" s="5">
        <f t="shared" si="1"/>
        <v>1E-3</v>
      </c>
      <c r="W18" s="5">
        <f t="shared" si="1"/>
        <v>1E-3</v>
      </c>
    </row>
    <row r="19" spans="2:23" outlineLevel="1" x14ac:dyDescent="0.25">
      <c r="B19" s="4" t="s">
        <v>22</v>
      </c>
      <c r="C19" s="5">
        <f t="shared" si="1"/>
        <v>1833</v>
      </c>
      <c r="D19" s="5">
        <f t="shared" si="1"/>
        <v>1509.75</v>
      </c>
      <c r="E19" s="5">
        <f t="shared" si="1"/>
        <v>1163.25</v>
      </c>
      <c r="F19" s="5">
        <f t="shared" si="1"/>
        <v>0</v>
      </c>
      <c r="G19" s="5">
        <f t="shared" si="1"/>
        <v>482.25</v>
      </c>
      <c r="H19" s="5">
        <f t="shared" si="1"/>
        <v>548.99999999999989</v>
      </c>
      <c r="I19" s="5">
        <f t="shared" si="1"/>
        <v>372.75</v>
      </c>
      <c r="J19" s="5">
        <f t="shared" si="1"/>
        <v>264.75</v>
      </c>
      <c r="K19" s="5">
        <f t="shared" si="1"/>
        <v>261.75</v>
      </c>
      <c r="L19" s="5">
        <f t="shared" si="1"/>
        <v>198</v>
      </c>
      <c r="M19" s="5">
        <f t="shared" si="1"/>
        <v>46.5</v>
      </c>
      <c r="N19" s="5">
        <f t="shared" si="1"/>
        <v>0</v>
      </c>
      <c r="O19" s="5">
        <f t="shared" si="1"/>
        <v>191.25</v>
      </c>
      <c r="P19" s="5">
        <f t="shared" si="1"/>
        <v>30.75</v>
      </c>
      <c r="Q19" s="5">
        <f t="shared" si="1"/>
        <v>31.5</v>
      </c>
      <c r="R19" s="5">
        <f t="shared" si="1"/>
        <v>0</v>
      </c>
      <c r="S19" s="5">
        <f t="shared" si="1"/>
        <v>0</v>
      </c>
      <c r="T19" s="5">
        <f t="shared" si="1"/>
        <v>1.5</v>
      </c>
      <c r="U19" s="5">
        <f t="shared" si="1"/>
        <v>0</v>
      </c>
      <c r="V19" s="5">
        <f t="shared" si="1"/>
        <v>0.75</v>
      </c>
      <c r="W19" s="5">
        <f t="shared" si="1"/>
        <v>0</v>
      </c>
    </row>
    <row r="20" spans="2:23" outlineLevel="1" x14ac:dyDescent="0.25">
      <c r="B20" s="4" t="s">
        <v>1</v>
      </c>
      <c r="C20" s="5">
        <f t="shared" si="1"/>
        <v>52.748999999999995</v>
      </c>
      <c r="D20" s="5">
        <f t="shared" si="1"/>
        <v>59.361999999999995</v>
      </c>
      <c r="E20" s="5">
        <f t="shared" si="1"/>
        <v>10.503</v>
      </c>
      <c r="F20" s="5">
        <f t="shared" si="1"/>
        <v>9.4120000000000008</v>
      </c>
      <c r="G20" s="5">
        <f t="shared" si="1"/>
        <v>8.4440000000000008</v>
      </c>
      <c r="H20" s="5">
        <f t="shared" si="1"/>
        <v>3.9160000000000004</v>
      </c>
      <c r="I20" s="5">
        <f t="shared" si="1"/>
        <v>8.7469999999999999</v>
      </c>
      <c r="J20" s="5">
        <f t="shared" si="1"/>
        <v>8.7159999999999993</v>
      </c>
      <c r="K20" s="5">
        <f t="shared" si="1"/>
        <v>11.054</v>
      </c>
      <c r="L20" s="5">
        <f t="shared" si="1"/>
        <v>10.274999999999999</v>
      </c>
      <c r="M20" s="5">
        <f t="shared" si="1"/>
        <v>7.0979999999999999</v>
      </c>
      <c r="N20" s="5">
        <f t="shared" si="1"/>
        <v>9.5960000000000001</v>
      </c>
      <c r="O20" s="5">
        <f t="shared" si="1"/>
        <v>5.7720000000000002</v>
      </c>
      <c r="P20" s="5">
        <f t="shared" si="1"/>
        <v>5.3020000000000005</v>
      </c>
      <c r="Q20" s="5">
        <f t="shared" si="1"/>
        <v>0.47600000000000003</v>
      </c>
      <c r="R20" s="5">
        <f t="shared" si="1"/>
        <v>8.5739999999999998</v>
      </c>
      <c r="S20" s="5">
        <f t="shared" si="1"/>
        <v>7.1420000000000003</v>
      </c>
      <c r="T20" s="5">
        <f t="shared" si="1"/>
        <v>6.1609999999999996</v>
      </c>
      <c r="U20" s="5">
        <f t="shared" si="1"/>
        <v>4.7670000000000003</v>
      </c>
      <c r="V20" s="5">
        <f t="shared" si="1"/>
        <v>8.58</v>
      </c>
      <c r="W20" s="5">
        <f t="shared" si="1"/>
        <v>6.1580000000000004</v>
      </c>
    </row>
    <row r="21" spans="2:23" outlineLevel="1" x14ac:dyDescent="0.25">
      <c r="B21" s="16" t="s">
        <v>13</v>
      </c>
      <c r="C21" s="21">
        <f t="shared" ref="C21:W21" si="2">SUM(C11:C20)</f>
        <v>33189.715600000003</v>
      </c>
      <c r="D21" s="21">
        <f t="shared" si="2"/>
        <v>32179.304400000001</v>
      </c>
      <c r="E21" s="21">
        <f t="shared" si="2"/>
        <v>30497.279200000001</v>
      </c>
      <c r="F21" s="21">
        <f t="shared" si="2"/>
        <v>27987.609</v>
      </c>
      <c r="G21" s="21">
        <f t="shared" si="2"/>
        <v>30324.5478</v>
      </c>
      <c r="H21" s="21">
        <f t="shared" si="2"/>
        <v>30537.626</v>
      </c>
      <c r="I21" s="21">
        <f t="shared" si="2"/>
        <v>29351.994800000004</v>
      </c>
      <c r="J21" s="21">
        <f t="shared" si="2"/>
        <v>27973.020400000001</v>
      </c>
      <c r="K21" s="21">
        <f t="shared" si="2"/>
        <v>24614.267799999998</v>
      </c>
      <c r="L21" s="21">
        <f t="shared" si="2"/>
        <v>23482.052000000003</v>
      </c>
      <c r="M21" s="21">
        <f t="shared" si="2"/>
        <v>26758.442600000002</v>
      </c>
      <c r="N21" s="21">
        <f t="shared" si="2"/>
        <v>33556.554799999998</v>
      </c>
      <c r="O21" s="21">
        <f t="shared" si="2"/>
        <v>27072.672000000002</v>
      </c>
      <c r="P21" s="21">
        <f t="shared" si="2"/>
        <v>20804.131000000001</v>
      </c>
      <c r="Q21" s="21">
        <f t="shared" si="2"/>
        <v>21080.398000000001</v>
      </c>
      <c r="R21" s="21">
        <f t="shared" si="2"/>
        <v>20660.891800000001</v>
      </c>
      <c r="S21" s="21">
        <f t="shared" si="2"/>
        <v>22069.385800000004</v>
      </c>
      <c r="T21" s="21">
        <f t="shared" si="2"/>
        <v>19818.261999999999</v>
      </c>
      <c r="U21" s="21">
        <f t="shared" si="2"/>
        <v>19708.143</v>
      </c>
      <c r="V21" s="21">
        <f t="shared" si="2"/>
        <v>18517.382200000004</v>
      </c>
      <c r="W21" s="21">
        <f t="shared" si="2"/>
        <v>17550.081200000001</v>
      </c>
    </row>
    <row r="22" spans="2:23" outlineLevel="1" x14ac:dyDescent="0.25">
      <c r="B22" s="29" t="s">
        <v>46</v>
      </c>
      <c r="C22" s="28">
        <f>IFERROR(C21/C3/1000,0)</f>
        <v>1.3691206400105438E-3</v>
      </c>
      <c r="D22" s="28">
        <f t="shared" ref="D22:W22" si="3">IFERROR(D21/D3/1000,0)</f>
        <v>1.3224808527035419E-3</v>
      </c>
      <c r="E22" s="28">
        <f t="shared" si="3"/>
        <v>1.2113815136961957E-3</v>
      </c>
      <c r="F22" s="28">
        <f t="shared" si="3"/>
        <v>1.1380580634877979E-3</v>
      </c>
      <c r="G22" s="28">
        <f t="shared" si="3"/>
        <v>1.1269652522170855E-3</v>
      </c>
      <c r="H22" s="28">
        <f t="shared" si="3"/>
        <v>1.1740946844147654E-3</v>
      </c>
      <c r="I22" s="28">
        <f t="shared" si="3"/>
        <v>1.1882611090840065E-3</v>
      </c>
      <c r="J22" s="28">
        <f t="shared" si="3"/>
        <v>1.23354148458897E-3</v>
      </c>
      <c r="K22" s="28">
        <f t="shared" si="3"/>
        <v>1.3259991465312284E-3</v>
      </c>
      <c r="L22" s="28">
        <f t="shared" si="3"/>
        <v>1.2606346478302652E-3</v>
      </c>
      <c r="M22" s="28">
        <f t="shared" si="3"/>
        <v>1.1187755484508169E-3</v>
      </c>
      <c r="N22" s="28">
        <f t="shared" si="3"/>
        <v>1.3581970540814121E-3</v>
      </c>
      <c r="O22" s="28">
        <f t="shared" si="3"/>
        <v>1.2341176238834959E-3</v>
      </c>
      <c r="P22" s="28">
        <f t="shared" si="3"/>
        <v>1.2094888837054431E-3</v>
      </c>
      <c r="Q22" s="28">
        <f t="shared" si="3"/>
        <v>1.1253264839516102E-3</v>
      </c>
      <c r="R22" s="28">
        <f t="shared" si="3"/>
        <v>1.192282217702493E-3</v>
      </c>
      <c r="S22" s="28">
        <f t="shared" si="3"/>
        <v>1.2126215704316733E-3</v>
      </c>
      <c r="T22" s="28">
        <f t="shared" si="3"/>
        <v>1.2216805282806219E-3</v>
      </c>
      <c r="U22" s="28">
        <f t="shared" si="3"/>
        <v>1.2353498113734896E-3</v>
      </c>
      <c r="V22" s="28">
        <f t="shared" si="3"/>
        <v>1.2482773942666617E-3</v>
      </c>
      <c r="W22" s="28">
        <f t="shared" si="3"/>
        <v>1.269915306415048E-3</v>
      </c>
    </row>
    <row r="23" spans="2:23" outlineLevel="1" x14ac:dyDescent="0.25"/>
    <row r="24" spans="2:23" outlineLevel="1" x14ac:dyDescent="0.25">
      <c r="B24" s="4" t="s">
        <v>23</v>
      </c>
      <c r="C24" s="12">
        <f t="shared" ref="C24:W24" si="4">IFERROR(C11/C21,0)</f>
        <v>1.5065028155890553E-3</v>
      </c>
      <c r="D24" s="12">
        <f t="shared" si="4"/>
        <v>1.2733401409385345E-3</v>
      </c>
      <c r="E24" s="12">
        <f t="shared" si="4"/>
        <v>9.7488040834803379E-4</v>
      </c>
      <c r="F24" s="12">
        <f t="shared" si="4"/>
        <v>1.1750199883098266E-3</v>
      </c>
      <c r="G24" s="12">
        <f t="shared" si="4"/>
        <v>1.0575194793176769E-3</v>
      </c>
      <c r="H24" s="12">
        <f t="shared" si="4"/>
        <v>1.1092217842998012E-3</v>
      </c>
      <c r="I24" s="12">
        <f t="shared" si="4"/>
        <v>1.2160263805988407E-3</v>
      </c>
      <c r="J24" s="12">
        <f t="shared" si="4"/>
        <v>4.7256963356019996E-4</v>
      </c>
      <c r="K24" s="12">
        <f t="shared" si="4"/>
        <v>6.7746073681704245E-4</v>
      </c>
      <c r="L24" s="12">
        <f t="shared" si="4"/>
        <v>9.285389539210626E-4</v>
      </c>
      <c r="M24" s="12">
        <f t="shared" si="4"/>
        <v>8.9372914401228995E-4</v>
      </c>
      <c r="N24" s="12">
        <f t="shared" si="4"/>
        <v>6.4340335677129758E-4</v>
      </c>
      <c r="O24" s="12">
        <f t="shared" si="4"/>
        <v>7.1363476793129244E-4</v>
      </c>
      <c r="P24" s="12">
        <f t="shared" si="4"/>
        <v>1.3518949673985419E-3</v>
      </c>
      <c r="Q24" s="12">
        <f t="shared" si="4"/>
        <v>1.1804805582892694E-3</v>
      </c>
      <c r="R24" s="12">
        <f t="shared" si="4"/>
        <v>8.4588797856247424E-4</v>
      </c>
      <c r="S24" s="12">
        <f t="shared" si="4"/>
        <v>6.9470895741919551E-4</v>
      </c>
      <c r="T24" s="12">
        <f t="shared" si="4"/>
        <v>9.0673945071469944E-4</v>
      </c>
      <c r="U24" s="12">
        <f t="shared" si="4"/>
        <v>9.5442782204289869E-4</v>
      </c>
      <c r="V24" s="12">
        <f t="shared" si="4"/>
        <v>9.7439258989858704E-4</v>
      </c>
      <c r="W24" s="12">
        <f t="shared" si="4"/>
        <v>1.3809166877244989E-3</v>
      </c>
    </row>
    <row r="25" spans="2:23" outlineLevel="1" x14ac:dyDescent="0.25">
      <c r="B25" s="4" t="s">
        <v>24</v>
      </c>
      <c r="C25" s="12">
        <f t="shared" ref="C25:W25" si="5">IFERROR(C12/C21,0)</f>
        <v>2.3356632799830315E-5</v>
      </c>
      <c r="D25" s="12">
        <f t="shared" si="5"/>
        <v>2.4835838278716802E-5</v>
      </c>
      <c r="E25" s="12">
        <f t="shared" si="5"/>
        <v>2.9904307004540917E-5</v>
      </c>
      <c r="F25" s="12">
        <f t="shared" si="5"/>
        <v>2.2509961461874069E-5</v>
      </c>
      <c r="G25" s="12">
        <f t="shared" si="5"/>
        <v>2.0181669452627419E-5</v>
      </c>
      <c r="H25" s="12">
        <f t="shared" si="5"/>
        <v>2.0630287370734055E-5</v>
      </c>
      <c r="I25" s="12">
        <f t="shared" si="5"/>
        <v>1.9623879192020024E-5</v>
      </c>
      <c r="J25" s="12">
        <f t="shared" si="5"/>
        <v>2.663995483305049E-5</v>
      </c>
      <c r="K25" s="12">
        <f t="shared" si="5"/>
        <v>3.1591433323074521E-5</v>
      </c>
      <c r="L25" s="12">
        <f t="shared" si="5"/>
        <v>4.1137801755996449E-5</v>
      </c>
      <c r="M25" s="12">
        <f t="shared" si="5"/>
        <v>3.3813627105487814E-5</v>
      </c>
      <c r="N25" s="12">
        <f t="shared" si="5"/>
        <v>1.5806151828196619E-5</v>
      </c>
      <c r="O25" s="12">
        <f t="shared" si="5"/>
        <v>1.5513799302854182E-5</v>
      </c>
      <c r="P25" s="12">
        <f t="shared" si="5"/>
        <v>4.0376596359636452E-5</v>
      </c>
      <c r="Q25" s="12">
        <f t="shared" si="5"/>
        <v>8.5387382154739203E-6</v>
      </c>
      <c r="R25" s="12">
        <f t="shared" si="5"/>
        <v>0</v>
      </c>
      <c r="S25" s="12">
        <f t="shared" si="5"/>
        <v>0</v>
      </c>
      <c r="T25" s="12">
        <f t="shared" si="5"/>
        <v>0</v>
      </c>
      <c r="U25" s="12">
        <f t="shared" si="5"/>
        <v>7.6110671614266249E-7</v>
      </c>
      <c r="V25" s="12">
        <f t="shared" si="5"/>
        <v>0</v>
      </c>
      <c r="W25" s="12">
        <f t="shared" si="5"/>
        <v>0</v>
      </c>
    </row>
    <row r="26" spans="2:23" outlineLevel="1" x14ac:dyDescent="0.25">
      <c r="B26" s="4" t="s">
        <v>21</v>
      </c>
      <c r="C26" s="12">
        <f t="shared" ref="C26:W26" si="6">IFERROR(C13/C21,0)</f>
        <v>0.798626186480489</v>
      </c>
      <c r="D26" s="12">
        <f t="shared" si="6"/>
        <v>0.78832984345056267</v>
      </c>
      <c r="E26" s="12">
        <f t="shared" si="6"/>
        <v>0.7957300663070298</v>
      </c>
      <c r="F26" s="12">
        <f t="shared" si="6"/>
        <v>0.81442898534133445</v>
      </c>
      <c r="G26" s="12">
        <f t="shared" si="6"/>
        <v>0.81109882205729056</v>
      </c>
      <c r="H26" s="12">
        <f t="shared" si="6"/>
        <v>0.81098245816488812</v>
      </c>
      <c r="I26" s="12">
        <f t="shared" si="6"/>
        <v>0.80719651803699555</v>
      </c>
      <c r="J26" s="12">
        <f t="shared" si="6"/>
        <v>0.80063906863629197</v>
      </c>
      <c r="K26" s="12">
        <f t="shared" si="6"/>
        <v>0.76382978980995742</v>
      </c>
      <c r="L26" s="12">
        <f t="shared" si="6"/>
        <v>0.77764703016584735</v>
      </c>
      <c r="M26" s="12">
        <f t="shared" si="6"/>
        <v>0.79595861830912384</v>
      </c>
      <c r="N26" s="12">
        <f t="shared" si="6"/>
        <v>0.80178078948676812</v>
      </c>
      <c r="O26" s="12">
        <f t="shared" si="6"/>
        <v>0.75330543656717741</v>
      </c>
      <c r="P26" s="12">
        <f t="shared" si="6"/>
        <v>0.74386437962729612</v>
      </c>
      <c r="Q26" s="12">
        <f t="shared" si="6"/>
        <v>0.77041775966468939</v>
      </c>
      <c r="R26" s="12">
        <f t="shared" si="6"/>
        <v>0.70867003911225168</v>
      </c>
      <c r="S26" s="12">
        <f t="shared" si="6"/>
        <v>0.67651493046988198</v>
      </c>
      <c r="T26" s="12">
        <f t="shared" si="6"/>
        <v>0.6748485815759222</v>
      </c>
      <c r="U26" s="12">
        <f t="shared" si="6"/>
        <v>0.67270883918388458</v>
      </c>
      <c r="V26" s="12">
        <f t="shared" si="6"/>
        <v>0.65551268904521487</v>
      </c>
      <c r="W26" s="12">
        <f t="shared" si="6"/>
        <v>0.68230789724209373</v>
      </c>
    </row>
    <row r="27" spans="2:23" outlineLevel="1" x14ac:dyDescent="0.25">
      <c r="B27" s="4" t="s">
        <v>26</v>
      </c>
      <c r="C27" s="12">
        <f t="shared" ref="C27:W27" si="7">IFERROR(C14/C21,0)</f>
        <v>0</v>
      </c>
      <c r="D27" s="12">
        <f t="shared" si="7"/>
        <v>0</v>
      </c>
      <c r="E27" s="12">
        <f t="shared" si="7"/>
        <v>0</v>
      </c>
      <c r="F27" s="12">
        <f t="shared" si="7"/>
        <v>0</v>
      </c>
      <c r="G27" s="12">
        <f t="shared" si="7"/>
        <v>0</v>
      </c>
      <c r="H27" s="12">
        <f t="shared" si="7"/>
        <v>0</v>
      </c>
      <c r="I27" s="12">
        <f t="shared" si="7"/>
        <v>0</v>
      </c>
      <c r="J27" s="12">
        <f t="shared" si="7"/>
        <v>0</v>
      </c>
      <c r="K27" s="12">
        <f t="shared" si="7"/>
        <v>0</v>
      </c>
      <c r="L27" s="12">
        <f t="shared" si="7"/>
        <v>0</v>
      </c>
      <c r="M27" s="12">
        <f t="shared" si="7"/>
        <v>0</v>
      </c>
      <c r="N27" s="12">
        <f t="shared" si="7"/>
        <v>0</v>
      </c>
      <c r="O27" s="12">
        <f t="shared" si="7"/>
        <v>0</v>
      </c>
      <c r="P27" s="12">
        <f t="shared" si="7"/>
        <v>0</v>
      </c>
      <c r="Q27" s="12">
        <f t="shared" si="7"/>
        <v>0</v>
      </c>
      <c r="R27" s="12">
        <f t="shared" si="7"/>
        <v>0</v>
      </c>
      <c r="S27" s="12">
        <f t="shared" si="7"/>
        <v>0</v>
      </c>
      <c r="T27" s="12">
        <f t="shared" si="7"/>
        <v>0</v>
      </c>
      <c r="U27" s="12">
        <f t="shared" si="7"/>
        <v>0</v>
      </c>
      <c r="V27" s="12">
        <f t="shared" si="7"/>
        <v>0</v>
      </c>
      <c r="W27" s="12">
        <f t="shared" si="7"/>
        <v>0</v>
      </c>
    </row>
    <row r="28" spans="2:23" outlineLevel="1" x14ac:dyDescent="0.25">
      <c r="B28" s="4" t="s">
        <v>25</v>
      </c>
      <c r="C28" s="12">
        <f t="shared" ref="C28:W28" si="8">IFERROR(C15/C21,0)</f>
        <v>0.1430266850493892</v>
      </c>
      <c r="D28" s="12">
        <f t="shared" si="8"/>
        <v>0.16161045420235995</v>
      </c>
      <c r="E28" s="12">
        <f t="shared" si="8"/>
        <v>0.16477801075448067</v>
      </c>
      <c r="F28" s="12">
        <f t="shared" si="8"/>
        <v>0.18403719303067295</v>
      </c>
      <c r="G28" s="12">
        <f t="shared" si="8"/>
        <v>0.17164206484886152</v>
      </c>
      <c r="H28" s="12">
        <f t="shared" si="8"/>
        <v>0.1697816326652242</v>
      </c>
      <c r="I28" s="12">
        <f t="shared" si="8"/>
        <v>0.17857052086967523</v>
      </c>
      <c r="J28" s="12">
        <f t="shared" si="8"/>
        <v>0.18908565912317429</v>
      </c>
      <c r="K28" s="12">
        <f t="shared" si="8"/>
        <v>0.22437799266976369</v>
      </c>
      <c r="L28" s="12">
        <f t="shared" si="8"/>
        <v>0.21251375305701561</v>
      </c>
      <c r="M28" s="12">
        <f t="shared" si="8"/>
        <v>0.20111080754752148</v>
      </c>
      <c r="N28" s="12">
        <f t="shared" si="8"/>
        <v>0.19027576096697507</v>
      </c>
      <c r="O28" s="12">
        <f t="shared" si="8"/>
        <v>0.23027331768360357</v>
      </c>
      <c r="P28" s="12">
        <f t="shared" si="8"/>
        <v>0.24856390300560979</v>
      </c>
      <c r="Q28" s="12">
        <f t="shared" si="8"/>
        <v>0.22468906896349869</v>
      </c>
      <c r="R28" s="12">
        <f t="shared" si="8"/>
        <v>0.29006850517459271</v>
      </c>
      <c r="S28" s="12">
        <f t="shared" si="8"/>
        <v>0.32246642767919703</v>
      </c>
      <c r="T28" s="12">
        <f t="shared" si="8"/>
        <v>0.32385801540013953</v>
      </c>
      <c r="U28" s="12">
        <f t="shared" si="8"/>
        <v>0.32609399069207073</v>
      </c>
      <c r="V28" s="12">
        <f t="shared" si="8"/>
        <v>0.34300901344467577</v>
      </c>
      <c r="W28" s="12">
        <f t="shared" si="8"/>
        <v>0.31596024752295737</v>
      </c>
    </row>
    <row r="29" spans="2:23" outlineLevel="1" x14ac:dyDescent="0.25">
      <c r="B29" s="4" t="s">
        <v>0</v>
      </c>
      <c r="C29" s="12">
        <f t="shared" ref="C29:W29" si="9">IFERROR(C16/C21,0)</f>
        <v>0</v>
      </c>
      <c r="D29" s="12">
        <f t="shared" si="9"/>
        <v>0</v>
      </c>
      <c r="E29" s="12">
        <f t="shared" si="9"/>
        <v>0</v>
      </c>
      <c r="F29" s="12">
        <f t="shared" si="9"/>
        <v>0</v>
      </c>
      <c r="G29" s="12">
        <f t="shared" si="9"/>
        <v>0</v>
      </c>
      <c r="H29" s="12">
        <f t="shared" si="9"/>
        <v>0</v>
      </c>
      <c r="I29" s="12">
        <f t="shared" si="9"/>
        <v>0</v>
      </c>
      <c r="J29" s="12">
        <f t="shared" si="9"/>
        <v>0</v>
      </c>
      <c r="K29" s="12">
        <f t="shared" si="9"/>
        <v>0</v>
      </c>
      <c r="L29" s="12">
        <f t="shared" si="9"/>
        <v>0</v>
      </c>
      <c r="M29" s="12">
        <f t="shared" si="9"/>
        <v>0</v>
      </c>
      <c r="N29" s="12">
        <f t="shared" si="9"/>
        <v>6.9982750434201312E-3</v>
      </c>
      <c r="O29" s="12">
        <f t="shared" si="9"/>
        <v>8.4145739290159456E-3</v>
      </c>
      <c r="P29" s="12">
        <f t="shared" si="9"/>
        <v>4.4465207414815825E-3</v>
      </c>
      <c r="Q29" s="12">
        <f t="shared" si="9"/>
        <v>2.1861541703339761E-3</v>
      </c>
      <c r="R29" s="12">
        <f t="shared" si="9"/>
        <v>0</v>
      </c>
      <c r="S29" s="12">
        <f t="shared" si="9"/>
        <v>0</v>
      </c>
      <c r="T29" s="12">
        <f t="shared" si="9"/>
        <v>0</v>
      </c>
      <c r="U29" s="12">
        <f t="shared" si="9"/>
        <v>0</v>
      </c>
      <c r="V29" s="12">
        <f t="shared" si="9"/>
        <v>0</v>
      </c>
      <c r="W29" s="12">
        <f t="shared" si="9"/>
        <v>0</v>
      </c>
    </row>
    <row r="30" spans="2:23" outlineLevel="1" x14ac:dyDescent="0.25">
      <c r="B30" s="4" t="s">
        <v>27</v>
      </c>
      <c r="C30" s="12">
        <f t="shared" ref="C30:W30" si="10">IFERROR(C17/C21,0)</f>
        <v>0</v>
      </c>
      <c r="D30" s="12">
        <f t="shared" si="10"/>
        <v>0</v>
      </c>
      <c r="E30" s="12">
        <f t="shared" si="10"/>
        <v>0</v>
      </c>
      <c r="F30" s="12">
        <f t="shared" si="10"/>
        <v>0</v>
      </c>
      <c r="G30" s="12">
        <f t="shared" si="10"/>
        <v>0</v>
      </c>
      <c r="H30" s="12">
        <f t="shared" si="10"/>
        <v>0</v>
      </c>
      <c r="I30" s="12">
        <f t="shared" si="10"/>
        <v>0</v>
      </c>
      <c r="J30" s="12">
        <f t="shared" si="10"/>
        <v>0</v>
      </c>
      <c r="K30" s="12">
        <f t="shared" si="10"/>
        <v>0</v>
      </c>
      <c r="L30" s="12">
        <f t="shared" si="10"/>
        <v>0</v>
      </c>
      <c r="M30" s="12">
        <f t="shared" si="10"/>
        <v>0</v>
      </c>
      <c r="N30" s="12">
        <f t="shared" si="10"/>
        <v>0</v>
      </c>
      <c r="O30" s="12">
        <f t="shared" si="10"/>
        <v>0</v>
      </c>
      <c r="P30" s="12">
        <f t="shared" si="10"/>
        <v>0</v>
      </c>
      <c r="Q30" s="12">
        <f t="shared" si="10"/>
        <v>0</v>
      </c>
      <c r="R30" s="12">
        <f t="shared" si="10"/>
        <v>0</v>
      </c>
      <c r="S30" s="12">
        <f t="shared" si="10"/>
        <v>0</v>
      </c>
      <c r="T30" s="12">
        <f t="shared" si="10"/>
        <v>0</v>
      </c>
      <c r="U30" s="12">
        <f t="shared" si="10"/>
        <v>0</v>
      </c>
      <c r="V30" s="12">
        <f t="shared" si="10"/>
        <v>0</v>
      </c>
      <c r="W30" s="12">
        <f t="shared" si="10"/>
        <v>0</v>
      </c>
    </row>
    <row r="31" spans="2:23" outlineLevel="1" x14ac:dyDescent="0.25">
      <c r="B31" s="4" t="s">
        <v>28</v>
      </c>
      <c r="C31" s="12">
        <f t="shared" ref="C31:W31" si="11">IFERROR(C18/C21,0)</f>
        <v>0</v>
      </c>
      <c r="D31" s="12">
        <f t="shared" si="11"/>
        <v>0</v>
      </c>
      <c r="E31" s="12">
        <f t="shared" si="11"/>
        <v>0</v>
      </c>
      <c r="F31" s="12">
        <f t="shared" si="11"/>
        <v>0</v>
      </c>
      <c r="G31" s="12">
        <f t="shared" si="11"/>
        <v>0</v>
      </c>
      <c r="H31" s="12">
        <f t="shared" si="11"/>
        <v>0</v>
      </c>
      <c r="I31" s="12">
        <f t="shared" si="11"/>
        <v>0</v>
      </c>
      <c r="J31" s="12">
        <f t="shared" si="11"/>
        <v>0</v>
      </c>
      <c r="K31" s="12">
        <f t="shared" si="11"/>
        <v>0</v>
      </c>
      <c r="L31" s="12">
        <f t="shared" si="11"/>
        <v>0</v>
      </c>
      <c r="M31" s="12">
        <f t="shared" si="11"/>
        <v>0</v>
      </c>
      <c r="N31" s="12">
        <f t="shared" si="11"/>
        <v>0</v>
      </c>
      <c r="O31" s="12">
        <f t="shared" si="11"/>
        <v>0</v>
      </c>
      <c r="P31" s="12">
        <f t="shared" si="11"/>
        <v>0</v>
      </c>
      <c r="Q31" s="12">
        <f t="shared" si="11"/>
        <v>1.1384984287298561E-6</v>
      </c>
      <c r="R31" s="12">
        <f t="shared" si="11"/>
        <v>5.8080745575561263E-7</v>
      </c>
      <c r="S31" s="12">
        <f t="shared" si="11"/>
        <v>3.1718145957645996E-7</v>
      </c>
      <c r="T31" s="12">
        <f t="shared" si="11"/>
        <v>1.0091702289534775E-7</v>
      </c>
      <c r="U31" s="12">
        <f t="shared" si="11"/>
        <v>1.0148089548568833E-7</v>
      </c>
      <c r="V31" s="12">
        <f t="shared" si="11"/>
        <v>5.4003313708133098E-8</v>
      </c>
      <c r="W31" s="12">
        <f t="shared" si="11"/>
        <v>5.6979793347053004E-8</v>
      </c>
    </row>
    <row r="32" spans="2:23" outlineLevel="1" x14ac:dyDescent="0.25">
      <c r="B32" s="4" t="s">
        <v>22</v>
      </c>
      <c r="C32" s="12">
        <f t="shared" ref="C32:W32" si="12">IFERROR(C19/C21,0)</f>
        <v>5.5227951395883601E-2</v>
      </c>
      <c r="D32" s="12">
        <f t="shared" si="12"/>
        <v>4.6916800351967831E-2</v>
      </c>
      <c r="E32" s="12">
        <f t="shared" si="12"/>
        <v>3.8142746845430064E-2</v>
      </c>
      <c r="F32" s="12">
        <f t="shared" si="12"/>
        <v>0</v>
      </c>
      <c r="G32" s="12">
        <f t="shared" si="12"/>
        <v>1.5902957669165968E-2</v>
      </c>
      <c r="H32" s="12">
        <f t="shared" si="12"/>
        <v>1.7977821851639673E-2</v>
      </c>
      <c r="I32" s="12">
        <f t="shared" si="12"/>
        <v>1.2699307237544208E-2</v>
      </c>
      <c r="J32" s="12">
        <f t="shared" si="12"/>
        <v>9.4644767069915689E-3</v>
      </c>
      <c r="K32" s="12">
        <f t="shared" si="12"/>
        <v>1.0634076224684612E-2</v>
      </c>
      <c r="L32" s="12">
        <f t="shared" si="12"/>
        <v>8.4319717884961658E-3</v>
      </c>
      <c r="M32" s="12">
        <f t="shared" si="12"/>
        <v>1.7377692975300437E-3</v>
      </c>
      <c r="N32" s="12">
        <f t="shared" si="12"/>
        <v>0</v>
      </c>
      <c r="O32" s="12">
        <f t="shared" si="12"/>
        <v>7.0643193254068155E-3</v>
      </c>
      <c r="P32" s="12">
        <f t="shared" si="12"/>
        <v>1.4780718310224059E-3</v>
      </c>
      <c r="Q32" s="12">
        <f t="shared" si="12"/>
        <v>1.4942791877079361E-3</v>
      </c>
      <c r="R32" s="12">
        <f t="shared" si="12"/>
        <v>0</v>
      </c>
      <c r="S32" s="12">
        <f t="shared" si="12"/>
        <v>0</v>
      </c>
      <c r="T32" s="12">
        <f t="shared" si="12"/>
        <v>7.5687767171510803E-5</v>
      </c>
      <c r="U32" s="12">
        <f t="shared" si="12"/>
        <v>0</v>
      </c>
      <c r="V32" s="12">
        <f t="shared" si="12"/>
        <v>4.0502485281099823E-5</v>
      </c>
      <c r="W32" s="12">
        <f t="shared" si="12"/>
        <v>0</v>
      </c>
    </row>
    <row r="33" spans="1:23" outlineLevel="1" x14ac:dyDescent="0.25">
      <c r="B33" s="4" t="s">
        <v>1</v>
      </c>
      <c r="C33" s="12">
        <f t="shared" ref="C33:W33" si="13">IFERROR(C20/C21,0)</f>
        <v>1.5893176258491347E-3</v>
      </c>
      <c r="D33" s="12">
        <f t="shared" si="13"/>
        <v>1.8447260158923756E-3</v>
      </c>
      <c r="E33" s="12">
        <f t="shared" si="13"/>
        <v>3.4439137770690047E-4</v>
      </c>
      <c r="F33" s="12">
        <f t="shared" si="13"/>
        <v>3.3629167822088701E-4</v>
      </c>
      <c r="G33" s="12">
        <f t="shared" si="13"/>
        <v>2.7845427591174172E-4</v>
      </c>
      <c r="H33" s="12">
        <f t="shared" si="13"/>
        <v>1.2823524657745172E-4</v>
      </c>
      <c r="I33" s="12">
        <f t="shared" si="13"/>
        <v>2.9800359599409574E-4</v>
      </c>
      <c r="J33" s="12">
        <f t="shared" si="13"/>
        <v>3.1158594514877627E-4</v>
      </c>
      <c r="K33" s="12">
        <f t="shared" si="13"/>
        <v>4.4908912545430261E-4</v>
      </c>
      <c r="L33" s="12">
        <f t="shared" si="13"/>
        <v>4.3756823296362674E-4</v>
      </c>
      <c r="M33" s="12">
        <f t="shared" si="13"/>
        <v>2.6526207470684406E-4</v>
      </c>
      <c r="N33" s="12">
        <f t="shared" si="13"/>
        <v>2.859649942371319E-4</v>
      </c>
      <c r="O33" s="12">
        <f t="shared" si="13"/>
        <v>2.1320392756208177E-4</v>
      </c>
      <c r="P33" s="12">
        <f t="shared" si="13"/>
        <v>2.5485323083189584E-4</v>
      </c>
      <c r="Q33" s="12">
        <f t="shared" si="13"/>
        <v>2.2580218836475478E-5</v>
      </c>
      <c r="R33" s="12">
        <f t="shared" si="13"/>
        <v>4.149869271373852E-4</v>
      </c>
      <c r="S33" s="12">
        <f t="shared" si="13"/>
        <v>3.2361571204215383E-4</v>
      </c>
      <c r="T33" s="12">
        <f t="shared" si="13"/>
        <v>3.1087488902911871E-4</v>
      </c>
      <c r="U33" s="12">
        <f t="shared" si="13"/>
        <v>2.4187971439013816E-4</v>
      </c>
      <c r="V33" s="12">
        <f t="shared" si="13"/>
        <v>4.63348431615782E-4</v>
      </c>
      <c r="W33" s="12">
        <f t="shared" si="13"/>
        <v>3.508815674311524E-4</v>
      </c>
    </row>
    <row r="34" spans="1:23" x14ac:dyDescent="0.25">
      <c r="B34" s="16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</row>
    <row r="36" spans="1:23" s="34" customFormat="1" x14ac:dyDescent="0.25">
      <c r="A36" s="33" t="s">
        <v>48</v>
      </c>
      <c r="C36" s="35"/>
    </row>
    <row r="37" spans="1:23" outlineLevel="1" x14ac:dyDescent="0.25">
      <c r="B37" s="22" t="s">
        <v>31</v>
      </c>
      <c r="C37" s="5">
        <f t="shared" ref="C37:W38" si="14">C71+C105</f>
        <v>946.63451893820093</v>
      </c>
      <c r="D37" s="5">
        <f t="shared" si="14"/>
        <v>1071.8576656329692</v>
      </c>
      <c r="E37" s="5">
        <f t="shared" si="14"/>
        <v>1007.5907506301879</v>
      </c>
      <c r="F37" s="5">
        <f t="shared" si="14"/>
        <v>1114.8737148419618</v>
      </c>
      <c r="G37" s="5">
        <f t="shared" si="14"/>
        <v>1037.078077947524</v>
      </c>
      <c r="H37" s="5">
        <f t="shared" si="14"/>
        <v>1109.1558234795593</v>
      </c>
      <c r="I37" s="5">
        <f t="shared" si="14"/>
        <v>1232.0304665644476</v>
      </c>
      <c r="J37" s="5">
        <f t="shared" si="14"/>
        <v>1170.0544075903117</v>
      </c>
      <c r="K37" s="5">
        <f t="shared" si="14"/>
        <v>1130.7086564840006</v>
      </c>
      <c r="L37" s="5">
        <f t="shared" si="14"/>
        <v>1077.572546961504</v>
      </c>
      <c r="M37" s="5">
        <f t="shared" si="14"/>
        <v>1222.8915410389598</v>
      </c>
      <c r="N37" s="5">
        <f t="shared" si="14"/>
        <v>1551.7500282003234</v>
      </c>
      <c r="O37" s="5">
        <f t="shared" si="14"/>
        <v>1373.7851026895914</v>
      </c>
      <c r="P37" s="5">
        <f t="shared" si="14"/>
        <v>1107.4532980523823</v>
      </c>
      <c r="Q37" s="5">
        <f t="shared" si="14"/>
        <v>1052.765961584942</v>
      </c>
      <c r="R37" s="5">
        <f t="shared" si="14"/>
        <v>1220.8827643225577</v>
      </c>
      <c r="S37" s="5">
        <f t="shared" si="14"/>
        <v>1427.2166828272466</v>
      </c>
      <c r="T37" s="5">
        <f t="shared" si="14"/>
        <v>1293.5753370901371</v>
      </c>
      <c r="U37" s="5">
        <f t="shared" si="14"/>
        <v>1327.0125336742544</v>
      </c>
      <c r="V37" s="5">
        <f t="shared" si="14"/>
        <v>1295.247496053305</v>
      </c>
      <c r="W37" s="5">
        <f t="shared" si="14"/>
        <v>1188.1938739417378</v>
      </c>
    </row>
    <row r="38" spans="1:23" outlineLevel="1" x14ac:dyDescent="0.25">
      <c r="B38" s="8" t="s">
        <v>30</v>
      </c>
      <c r="C38" s="5">
        <f t="shared" si="14"/>
        <v>55.244</v>
      </c>
      <c r="D38" s="5">
        <f t="shared" si="14"/>
        <v>55.469000000000001</v>
      </c>
      <c r="E38" s="5">
        <f t="shared" si="14"/>
        <v>56.408999999999999</v>
      </c>
      <c r="F38" s="5">
        <f t="shared" si="14"/>
        <v>57.126000000000005</v>
      </c>
      <c r="G38" s="5">
        <f t="shared" si="14"/>
        <v>57.75</v>
      </c>
      <c r="H38" s="5">
        <f t="shared" si="14"/>
        <v>59.168999999999997</v>
      </c>
      <c r="I38" s="5">
        <f t="shared" si="14"/>
        <v>60.402000000000001</v>
      </c>
      <c r="J38" s="5">
        <f t="shared" si="14"/>
        <v>63.339999999999996</v>
      </c>
      <c r="K38" s="5">
        <f t="shared" si="14"/>
        <v>66.082999999999998</v>
      </c>
      <c r="L38" s="5">
        <f t="shared" si="14"/>
        <v>72.203000000000003</v>
      </c>
      <c r="M38" s="5">
        <f t="shared" si="14"/>
        <v>76.298000000000002</v>
      </c>
      <c r="N38" s="5">
        <f t="shared" si="14"/>
        <v>79.253999999999991</v>
      </c>
      <c r="O38" s="5">
        <f t="shared" si="14"/>
        <v>80.519000000000005</v>
      </c>
      <c r="P38" s="5">
        <f t="shared" si="14"/>
        <v>82.284999999999997</v>
      </c>
      <c r="Q38" s="5">
        <f t="shared" si="14"/>
        <v>84.305999999999997</v>
      </c>
      <c r="R38" s="5">
        <f t="shared" si="14"/>
        <v>87.705999999999989</v>
      </c>
      <c r="S38" s="5">
        <f t="shared" si="14"/>
        <v>91.082000000000008</v>
      </c>
      <c r="T38" s="5">
        <f t="shared" si="14"/>
        <v>94.531999999999996</v>
      </c>
      <c r="U38" s="5">
        <f t="shared" si="14"/>
        <v>99.262</v>
      </c>
      <c r="V38" s="5">
        <f t="shared" si="14"/>
        <v>101.197</v>
      </c>
      <c r="W38" s="5">
        <f t="shared" si="14"/>
        <v>101.009</v>
      </c>
    </row>
    <row r="39" spans="1:23" outlineLevel="1" x14ac:dyDescent="0.25">
      <c r="B39" s="8" t="s">
        <v>43</v>
      </c>
      <c r="C39" s="5">
        <f t="shared" ref="C39:W39" si="15">C40/C38*1000</f>
        <v>21972.686736126641</v>
      </c>
      <c r="D39" s="5">
        <f t="shared" si="15"/>
        <v>23543.821052503485</v>
      </c>
      <c r="E39" s="5">
        <f t="shared" si="15"/>
        <v>22469.379074103759</v>
      </c>
      <c r="F39" s="5">
        <f t="shared" si="15"/>
        <v>23896.210941994326</v>
      </c>
      <c r="G39" s="5">
        <f t="shared" si="15"/>
        <v>22471.148179120726</v>
      </c>
      <c r="H39" s="5">
        <f t="shared" si="15"/>
        <v>22935.149256076307</v>
      </c>
      <c r="I39" s="5">
        <f t="shared" si="15"/>
        <v>23843.578343059937</v>
      </c>
      <c r="J39" s="5">
        <f t="shared" si="15"/>
        <v>22068.757503054218</v>
      </c>
      <c r="K39" s="5">
        <f t="shared" si="15"/>
        <v>20958.385300912931</v>
      </c>
      <c r="L39" s="5">
        <f t="shared" si="15"/>
        <v>18040.052528277563</v>
      </c>
      <c r="M39" s="5">
        <f t="shared" si="15"/>
        <v>19196.576007592281</v>
      </c>
      <c r="N39" s="5">
        <f t="shared" si="15"/>
        <v>23377.2956984622</v>
      </c>
      <c r="O39" s="5">
        <f t="shared" si="15"/>
        <v>21276.788989941862</v>
      </c>
      <c r="P39" s="5">
        <f t="shared" si="15"/>
        <v>16955.011617373031</v>
      </c>
      <c r="Q39" s="5">
        <f t="shared" si="15"/>
        <v>15444.394443164438</v>
      </c>
      <c r="R39" s="5">
        <f t="shared" si="15"/>
        <v>17853.90438768383</v>
      </c>
      <c r="S39" s="5">
        <f t="shared" si="15"/>
        <v>20317.629749083109</v>
      </c>
      <c r="T39" s="5">
        <f t="shared" si="15"/>
        <v>17788.910486876528</v>
      </c>
      <c r="U39" s="5">
        <f t="shared" si="15"/>
        <v>17370.229272341257</v>
      </c>
      <c r="V39" s="5">
        <f t="shared" si="15"/>
        <v>16811.847163826773</v>
      </c>
      <c r="W39" s="5">
        <f t="shared" si="15"/>
        <v>15337.254573865002</v>
      </c>
    </row>
    <row r="40" spans="1:23" outlineLevel="1" x14ac:dyDescent="0.25">
      <c r="B40" s="8" t="s">
        <v>44</v>
      </c>
      <c r="C40" s="5">
        <f t="shared" ref="C40:W40" si="16">C74+C108</f>
        <v>1213.8591060505801</v>
      </c>
      <c r="D40" s="5">
        <f t="shared" si="16"/>
        <v>1305.9522099613159</v>
      </c>
      <c r="E40" s="5">
        <f t="shared" si="16"/>
        <v>1267.475204191119</v>
      </c>
      <c r="F40" s="5">
        <f t="shared" si="16"/>
        <v>1365.0949462723679</v>
      </c>
      <c r="G40" s="5">
        <f t="shared" si="16"/>
        <v>1297.7088073442219</v>
      </c>
      <c r="H40" s="5">
        <f t="shared" si="16"/>
        <v>1357.049846332779</v>
      </c>
      <c r="I40" s="5">
        <f t="shared" si="16"/>
        <v>1440.1998190775062</v>
      </c>
      <c r="J40" s="5">
        <f t="shared" si="16"/>
        <v>1397.835100243454</v>
      </c>
      <c r="K40" s="5">
        <f t="shared" si="16"/>
        <v>1384.9929758402291</v>
      </c>
      <c r="L40" s="5">
        <f t="shared" si="16"/>
        <v>1302.545912699225</v>
      </c>
      <c r="M40" s="5">
        <f t="shared" si="16"/>
        <v>1464.6603562272758</v>
      </c>
      <c r="N40" s="5">
        <f t="shared" si="16"/>
        <v>1852.7441932859228</v>
      </c>
      <c r="O40" s="5">
        <f t="shared" si="16"/>
        <v>1713.185772681129</v>
      </c>
      <c r="P40" s="5">
        <f t="shared" si="16"/>
        <v>1395.1431309355398</v>
      </c>
      <c r="Q40" s="5">
        <f t="shared" si="16"/>
        <v>1302.055117925421</v>
      </c>
      <c r="R40" s="5">
        <f t="shared" si="16"/>
        <v>1565.8945382261979</v>
      </c>
      <c r="S40" s="5">
        <f t="shared" si="16"/>
        <v>1850.570352805988</v>
      </c>
      <c r="T40" s="5">
        <f t="shared" si="16"/>
        <v>1681.6212861454119</v>
      </c>
      <c r="U40" s="5">
        <f t="shared" si="16"/>
        <v>1724.2036980311382</v>
      </c>
      <c r="V40" s="5">
        <f t="shared" si="16"/>
        <v>1701.308497437778</v>
      </c>
      <c r="W40" s="5">
        <f t="shared" si="16"/>
        <v>1549.2007472515302</v>
      </c>
    </row>
    <row r="41" spans="1:23" outlineLevel="1" x14ac:dyDescent="0.25">
      <c r="B41" s="8" t="s">
        <v>45</v>
      </c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outlineLevel="1" x14ac:dyDescent="0.25">
      <c r="B42" s="8" t="s">
        <v>47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</row>
    <row r="43" spans="1:23" outlineLevel="1" x14ac:dyDescent="0.25"/>
    <row r="44" spans="1:23" outlineLevel="1" x14ac:dyDescent="0.25">
      <c r="B44" s="9" t="s">
        <v>19</v>
      </c>
      <c r="C44" s="14"/>
    </row>
    <row r="45" spans="1:23" outlineLevel="1" x14ac:dyDescent="0.25">
      <c r="B45" s="4" t="s">
        <v>23</v>
      </c>
      <c r="C45" s="5">
        <f t="shared" ref="C45:W54" si="17">C79+C113</f>
        <v>0</v>
      </c>
      <c r="D45" s="5">
        <f t="shared" si="17"/>
        <v>0</v>
      </c>
      <c r="E45" s="5">
        <f t="shared" si="17"/>
        <v>0</v>
      </c>
      <c r="F45" s="5">
        <f t="shared" si="17"/>
        <v>0</v>
      </c>
      <c r="G45" s="5">
        <f t="shared" si="17"/>
        <v>0</v>
      </c>
      <c r="H45" s="5">
        <f t="shared" si="17"/>
        <v>0</v>
      </c>
      <c r="I45" s="5">
        <f t="shared" si="17"/>
        <v>0</v>
      </c>
      <c r="J45" s="5">
        <f t="shared" si="17"/>
        <v>0</v>
      </c>
      <c r="K45" s="5">
        <f t="shared" si="17"/>
        <v>0</v>
      </c>
      <c r="L45" s="5">
        <f t="shared" si="17"/>
        <v>0</v>
      </c>
      <c r="M45" s="5">
        <f t="shared" si="17"/>
        <v>0</v>
      </c>
      <c r="N45" s="5">
        <f t="shared" si="17"/>
        <v>0</v>
      </c>
      <c r="O45" s="5">
        <f t="shared" si="17"/>
        <v>0</v>
      </c>
      <c r="P45" s="5">
        <f t="shared" si="17"/>
        <v>0</v>
      </c>
      <c r="Q45" s="5">
        <f t="shared" si="17"/>
        <v>0</v>
      </c>
      <c r="R45" s="5">
        <f t="shared" si="17"/>
        <v>0</v>
      </c>
      <c r="S45" s="5">
        <f t="shared" si="17"/>
        <v>0</v>
      </c>
      <c r="T45" s="5">
        <f t="shared" si="17"/>
        <v>0</v>
      </c>
      <c r="U45" s="5">
        <f t="shared" si="17"/>
        <v>0</v>
      </c>
      <c r="V45" s="5">
        <f t="shared" si="17"/>
        <v>0</v>
      </c>
      <c r="W45" s="5">
        <f t="shared" si="17"/>
        <v>0</v>
      </c>
    </row>
    <row r="46" spans="1:23" outlineLevel="1" x14ac:dyDescent="0.25">
      <c r="B46" s="4" t="s">
        <v>24</v>
      </c>
      <c r="C46" s="5">
        <f t="shared" si="17"/>
        <v>0</v>
      </c>
      <c r="D46" s="5">
        <f t="shared" si="17"/>
        <v>0</v>
      </c>
      <c r="E46" s="5">
        <f t="shared" si="17"/>
        <v>0</v>
      </c>
      <c r="F46" s="5">
        <f t="shared" si="17"/>
        <v>0</v>
      </c>
      <c r="G46" s="5">
        <f t="shared" si="17"/>
        <v>0</v>
      </c>
      <c r="H46" s="5">
        <f t="shared" si="17"/>
        <v>0</v>
      </c>
      <c r="I46" s="5">
        <f t="shared" si="17"/>
        <v>0</v>
      </c>
      <c r="J46" s="5">
        <f t="shared" si="17"/>
        <v>0</v>
      </c>
      <c r="K46" s="5">
        <f t="shared" si="17"/>
        <v>0</v>
      </c>
      <c r="L46" s="5">
        <f t="shared" si="17"/>
        <v>0</v>
      </c>
      <c r="M46" s="5">
        <f t="shared" si="17"/>
        <v>0</v>
      </c>
      <c r="N46" s="5">
        <f t="shared" si="17"/>
        <v>0</v>
      </c>
      <c r="O46" s="5">
        <f t="shared" si="17"/>
        <v>0</v>
      </c>
      <c r="P46" s="5">
        <f t="shared" si="17"/>
        <v>0</v>
      </c>
      <c r="Q46" s="5">
        <f t="shared" si="17"/>
        <v>0</v>
      </c>
      <c r="R46" s="5">
        <f t="shared" si="17"/>
        <v>0</v>
      </c>
      <c r="S46" s="5">
        <f t="shared" si="17"/>
        <v>0</v>
      </c>
      <c r="T46" s="5">
        <f t="shared" si="17"/>
        <v>0</v>
      </c>
      <c r="U46" s="5">
        <f t="shared" si="17"/>
        <v>0</v>
      </c>
      <c r="V46" s="5">
        <f t="shared" si="17"/>
        <v>0</v>
      </c>
      <c r="W46" s="5">
        <f t="shared" si="17"/>
        <v>0</v>
      </c>
    </row>
    <row r="47" spans="1:23" outlineLevel="1" x14ac:dyDescent="0.25">
      <c r="B47" s="4" t="s">
        <v>21</v>
      </c>
      <c r="C47" s="5">
        <f t="shared" si="17"/>
        <v>2886.511</v>
      </c>
      <c r="D47" s="5">
        <f t="shared" si="17"/>
        <v>3332.0379999999996</v>
      </c>
      <c r="E47" s="5">
        <f t="shared" si="17"/>
        <v>2978.66</v>
      </c>
      <c r="F47" s="5">
        <f t="shared" si="17"/>
        <v>3631.4690000000001</v>
      </c>
      <c r="G47" s="5">
        <f t="shared" si="17"/>
        <v>2865.11</v>
      </c>
      <c r="H47" s="5">
        <f t="shared" si="17"/>
        <v>3365.0570000000002</v>
      </c>
      <c r="I47" s="5">
        <f t="shared" si="17"/>
        <v>3600.9650000000001</v>
      </c>
      <c r="J47" s="5">
        <f t="shared" si="17"/>
        <v>2991.0310000000004</v>
      </c>
      <c r="K47" s="5">
        <f t="shared" si="17"/>
        <v>2504.665</v>
      </c>
      <c r="L47" s="5">
        <f t="shared" si="17"/>
        <v>2908.9259999999999</v>
      </c>
      <c r="M47" s="5">
        <f t="shared" si="17"/>
        <v>3209.7400000000002</v>
      </c>
      <c r="N47" s="5">
        <f t="shared" si="17"/>
        <v>4150.241</v>
      </c>
      <c r="O47" s="5">
        <f t="shared" si="17"/>
        <v>2970.1709999999998</v>
      </c>
      <c r="P47" s="5">
        <f t="shared" si="17"/>
        <v>2248.1409999999996</v>
      </c>
      <c r="Q47" s="5">
        <f t="shared" si="17"/>
        <v>2291.509</v>
      </c>
      <c r="R47" s="5">
        <f t="shared" si="17"/>
        <v>2075.6939999999995</v>
      </c>
      <c r="S47" s="5">
        <f t="shared" si="17"/>
        <v>2178.5460000000003</v>
      </c>
      <c r="T47" s="5">
        <f t="shared" si="17"/>
        <v>1907.5679999999998</v>
      </c>
      <c r="U47" s="5">
        <f t="shared" si="17"/>
        <v>1986.8880000000001</v>
      </c>
      <c r="V47" s="5">
        <f t="shared" si="17"/>
        <v>1754.1699999999998</v>
      </c>
      <c r="W47" s="5">
        <f t="shared" si="17"/>
        <v>1777.6110000000001</v>
      </c>
    </row>
    <row r="48" spans="1:23" outlineLevel="1" x14ac:dyDescent="0.25">
      <c r="B48" s="4" t="s">
        <v>26</v>
      </c>
      <c r="C48" s="5">
        <f t="shared" si="17"/>
        <v>0</v>
      </c>
      <c r="D48" s="5">
        <f t="shared" si="17"/>
        <v>0</v>
      </c>
      <c r="E48" s="5">
        <f t="shared" si="17"/>
        <v>0</v>
      </c>
      <c r="F48" s="5">
        <f t="shared" si="17"/>
        <v>0</v>
      </c>
      <c r="G48" s="5">
        <f t="shared" si="17"/>
        <v>0</v>
      </c>
      <c r="H48" s="5">
        <f t="shared" si="17"/>
        <v>0</v>
      </c>
      <c r="I48" s="5">
        <f t="shared" si="17"/>
        <v>0</v>
      </c>
      <c r="J48" s="5">
        <f t="shared" si="17"/>
        <v>0</v>
      </c>
      <c r="K48" s="5">
        <f t="shared" si="17"/>
        <v>0</v>
      </c>
      <c r="L48" s="5">
        <f t="shared" si="17"/>
        <v>0</v>
      </c>
      <c r="M48" s="5">
        <f t="shared" si="17"/>
        <v>0</v>
      </c>
      <c r="N48" s="5">
        <f t="shared" si="17"/>
        <v>0</v>
      </c>
      <c r="O48" s="5">
        <f t="shared" si="17"/>
        <v>0</v>
      </c>
      <c r="P48" s="5">
        <f t="shared" si="17"/>
        <v>0</v>
      </c>
      <c r="Q48" s="5">
        <f t="shared" si="17"/>
        <v>0</v>
      </c>
      <c r="R48" s="5">
        <f t="shared" si="17"/>
        <v>0</v>
      </c>
      <c r="S48" s="5">
        <f t="shared" si="17"/>
        <v>0</v>
      </c>
      <c r="T48" s="5">
        <f t="shared" si="17"/>
        <v>0</v>
      </c>
      <c r="U48" s="5">
        <f t="shared" si="17"/>
        <v>0</v>
      </c>
      <c r="V48" s="5">
        <f t="shared" si="17"/>
        <v>0</v>
      </c>
      <c r="W48" s="5">
        <f t="shared" si="17"/>
        <v>0</v>
      </c>
    </row>
    <row r="49" spans="2:23" outlineLevel="1" x14ac:dyDescent="0.25">
      <c r="B49" s="4" t="s">
        <v>25</v>
      </c>
      <c r="C49" s="5">
        <f t="shared" si="17"/>
        <v>4747.0150000000003</v>
      </c>
      <c r="D49" s="5">
        <f t="shared" si="17"/>
        <v>5200.5119999999997</v>
      </c>
      <c r="E49" s="5">
        <f t="shared" si="17"/>
        <v>5025.2809999999999</v>
      </c>
      <c r="F49" s="5">
        <f t="shared" si="17"/>
        <v>5150.7609999999995</v>
      </c>
      <c r="G49" s="5">
        <f t="shared" si="17"/>
        <v>5204.9680000000008</v>
      </c>
      <c r="H49" s="5">
        <f t="shared" si="17"/>
        <v>5184.7280000000001</v>
      </c>
      <c r="I49" s="5">
        <f t="shared" si="17"/>
        <v>5241.4009999999998</v>
      </c>
      <c r="J49" s="5">
        <f t="shared" si="17"/>
        <v>5289.2970000000005</v>
      </c>
      <c r="K49" s="5">
        <f t="shared" si="17"/>
        <v>5522.9</v>
      </c>
      <c r="L49" s="5">
        <f t="shared" si="17"/>
        <v>4990.259</v>
      </c>
      <c r="M49" s="5">
        <f t="shared" si="17"/>
        <v>5381.4120000000003</v>
      </c>
      <c r="N49" s="5">
        <f t="shared" si="17"/>
        <v>6384.9989999999998</v>
      </c>
      <c r="O49" s="5">
        <f t="shared" si="17"/>
        <v>6234.1139999999996</v>
      </c>
      <c r="P49" s="5">
        <f t="shared" si="17"/>
        <v>5171.1559999999999</v>
      </c>
      <c r="Q49" s="5">
        <f t="shared" si="17"/>
        <v>4736.5349999999999</v>
      </c>
      <c r="R49" s="5">
        <f t="shared" si="17"/>
        <v>5993.0740000000005</v>
      </c>
      <c r="S49" s="5">
        <f t="shared" si="17"/>
        <v>7116.6359999999995</v>
      </c>
      <c r="T49" s="5">
        <f t="shared" si="17"/>
        <v>6418.3029999999999</v>
      </c>
      <c r="U49" s="5">
        <f t="shared" si="17"/>
        <v>6426.7069999999994</v>
      </c>
      <c r="V49" s="5">
        <f t="shared" si="17"/>
        <v>6351.6290000000008</v>
      </c>
      <c r="W49" s="5">
        <f t="shared" si="17"/>
        <v>5545.1280000000006</v>
      </c>
    </row>
    <row r="50" spans="2:23" outlineLevel="1" x14ac:dyDescent="0.25">
      <c r="B50" s="4" t="s">
        <v>0</v>
      </c>
      <c r="C50" s="5">
        <f t="shared" si="17"/>
        <v>0</v>
      </c>
      <c r="D50" s="5">
        <f t="shared" si="17"/>
        <v>0</v>
      </c>
      <c r="E50" s="5">
        <f t="shared" si="17"/>
        <v>0</v>
      </c>
      <c r="F50" s="5">
        <f t="shared" si="17"/>
        <v>0</v>
      </c>
      <c r="G50" s="5">
        <f t="shared" si="17"/>
        <v>0</v>
      </c>
      <c r="H50" s="5">
        <f t="shared" si="17"/>
        <v>0</v>
      </c>
      <c r="I50" s="5">
        <f t="shared" si="17"/>
        <v>0</v>
      </c>
      <c r="J50" s="5">
        <f t="shared" si="17"/>
        <v>0</v>
      </c>
      <c r="K50" s="5">
        <f t="shared" si="17"/>
        <v>0</v>
      </c>
      <c r="L50" s="5">
        <f t="shared" si="17"/>
        <v>0</v>
      </c>
      <c r="M50" s="5">
        <f t="shared" si="17"/>
        <v>0</v>
      </c>
      <c r="N50" s="5">
        <f t="shared" si="17"/>
        <v>234.83799999999999</v>
      </c>
      <c r="O50" s="5">
        <f t="shared" si="17"/>
        <v>227.80500000000001</v>
      </c>
      <c r="P50" s="5">
        <f t="shared" si="17"/>
        <v>92.505999999999986</v>
      </c>
      <c r="Q50" s="5">
        <f t="shared" si="17"/>
        <v>46.085000000000008</v>
      </c>
      <c r="R50" s="5">
        <f t="shared" si="17"/>
        <v>0</v>
      </c>
      <c r="S50" s="5">
        <f t="shared" si="17"/>
        <v>0</v>
      </c>
      <c r="T50" s="5">
        <f t="shared" si="17"/>
        <v>0</v>
      </c>
      <c r="U50" s="5">
        <f t="shared" si="17"/>
        <v>0</v>
      </c>
      <c r="V50" s="5">
        <f t="shared" si="17"/>
        <v>0</v>
      </c>
      <c r="W50" s="5">
        <f t="shared" si="17"/>
        <v>0</v>
      </c>
    </row>
    <row r="51" spans="2:23" outlineLevel="1" x14ac:dyDescent="0.25">
      <c r="B51" s="4" t="s">
        <v>27</v>
      </c>
      <c r="C51" s="5">
        <f t="shared" si="17"/>
        <v>0</v>
      </c>
      <c r="D51" s="5">
        <f t="shared" si="17"/>
        <v>0</v>
      </c>
      <c r="E51" s="5">
        <f t="shared" si="17"/>
        <v>0</v>
      </c>
      <c r="F51" s="5">
        <f t="shared" si="17"/>
        <v>0</v>
      </c>
      <c r="G51" s="5">
        <f t="shared" si="17"/>
        <v>0</v>
      </c>
      <c r="H51" s="5">
        <f t="shared" si="17"/>
        <v>0</v>
      </c>
      <c r="I51" s="5">
        <f t="shared" si="17"/>
        <v>0</v>
      </c>
      <c r="J51" s="5">
        <f t="shared" si="17"/>
        <v>0</v>
      </c>
      <c r="K51" s="5">
        <f t="shared" si="17"/>
        <v>0</v>
      </c>
      <c r="L51" s="5">
        <f t="shared" si="17"/>
        <v>0</v>
      </c>
      <c r="M51" s="5">
        <f t="shared" si="17"/>
        <v>0</v>
      </c>
      <c r="N51" s="5">
        <f t="shared" si="17"/>
        <v>0</v>
      </c>
      <c r="O51" s="5">
        <f t="shared" si="17"/>
        <v>0</v>
      </c>
      <c r="P51" s="5">
        <f t="shared" si="17"/>
        <v>0</v>
      </c>
      <c r="Q51" s="5">
        <f t="shared" si="17"/>
        <v>0</v>
      </c>
      <c r="R51" s="5">
        <f t="shared" si="17"/>
        <v>0</v>
      </c>
      <c r="S51" s="5">
        <f t="shared" si="17"/>
        <v>0</v>
      </c>
      <c r="T51" s="5">
        <f t="shared" si="17"/>
        <v>0</v>
      </c>
      <c r="U51" s="5">
        <f t="shared" si="17"/>
        <v>0</v>
      </c>
      <c r="V51" s="5">
        <f t="shared" si="17"/>
        <v>0</v>
      </c>
      <c r="W51" s="5">
        <f t="shared" si="17"/>
        <v>0</v>
      </c>
    </row>
    <row r="52" spans="2:23" outlineLevel="1" x14ac:dyDescent="0.25">
      <c r="B52" s="4" t="s">
        <v>28</v>
      </c>
      <c r="C52" s="5">
        <f t="shared" si="17"/>
        <v>0</v>
      </c>
      <c r="D52" s="5">
        <f t="shared" si="17"/>
        <v>0</v>
      </c>
      <c r="E52" s="5">
        <f t="shared" si="17"/>
        <v>0</v>
      </c>
      <c r="F52" s="5">
        <f t="shared" si="17"/>
        <v>0</v>
      </c>
      <c r="G52" s="5">
        <f t="shared" si="17"/>
        <v>0</v>
      </c>
      <c r="H52" s="5">
        <f t="shared" si="17"/>
        <v>0</v>
      </c>
      <c r="I52" s="5">
        <f t="shared" si="17"/>
        <v>0</v>
      </c>
      <c r="J52" s="5">
        <f t="shared" si="17"/>
        <v>0</v>
      </c>
      <c r="K52" s="5">
        <f t="shared" si="17"/>
        <v>0</v>
      </c>
      <c r="L52" s="5">
        <f t="shared" si="17"/>
        <v>0</v>
      </c>
      <c r="M52" s="5">
        <f t="shared" si="17"/>
        <v>0</v>
      </c>
      <c r="N52" s="5">
        <f t="shared" si="17"/>
        <v>0</v>
      </c>
      <c r="O52" s="5">
        <f t="shared" si="17"/>
        <v>0</v>
      </c>
      <c r="P52" s="5">
        <f t="shared" si="17"/>
        <v>0</v>
      </c>
      <c r="Q52" s="5">
        <f t="shared" si="17"/>
        <v>2.4E-2</v>
      </c>
      <c r="R52" s="5">
        <f t="shared" si="17"/>
        <v>1.2E-2</v>
      </c>
      <c r="S52" s="5">
        <f t="shared" si="17"/>
        <v>7.0000000000000001E-3</v>
      </c>
      <c r="T52" s="5">
        <f t="shared" si="17"/>
        <v>2E-3</v>
      </c>
      <c r="U52" s="5">
        <f t="shared" si="17"/>
        <v>2E-3</v>
      </c>
      <c r="V52" s="5">
        <f t="shared" si="17"/>
        <v>1E-3</v>
      </c>
      <c r="W52" s="5">
        <f t="shared" si="17"/>
        <v>1E-3</v>
      </c>
    </row>
    <row r="53" spans="2:23" outlineLevel="1" x14ac:dyDescent="0.25">
      <c r="B53" s="4" t="s">
        <v>22</v>
      </c>
      <c r="C53" s="5">
        <f t="shared" si="17"/>
        <v>0</v>
      </c>
      <c r="D53" s="5">
        <f t="shared" si="17"/>
        <v>0</v>
      </c>
      <c r="E53" s="5">
        <f t="shared" si="17"/>
        <v>0</v>
      </c>
      <c r="F53" s="5">
        <f t="shared" si="17"/>
        <v>0</v>
      </c>
      <c r="G53" s="5">
        <f t="shared" si="17"/>
        <v>0</v>
      </c>
      <c r="H53" s="5">
        <f t="shared" si="17"/>
        <v>0</v>
      </c>
      <c r="I53" s="5">
        <f t="shared" si="17"/>
        <v>0</v>
      </c>
      <c r="J53" s="5">
        <f t="shared" si="17"/>
        <v>0</v>
      </c>
      <c r="K53" s="5">
        <f t="shared" si="17"/>
        <v>0</v>
      </c>
      <c r="L53" s="5">
        <f t="shared" si="17"/>
        <v>0</v>
      </c>
      <c r="M53" s="5">
        <f t="shared" si="17"/>
        <v>0</v>
      </c>
      <c r="N53" s="5">
        <f t="shared" si="17"/>
        <v>0</v>
      </c>
      <c r="O53" s="5">
        <f t="shared" si="17"/>
        <v>0</v>
      </c>
      <c r="P53" s="5">
        <f t="shared" si="17"/>
        <v>0</v>
      </c>
      <c r="Q53" s="5">
        <f t="shared" si="17"/>
        <v>0</v>
      </c>
      <c r="R53" s="5">
        <f t="shared" si="17"/>
        <v>0</v>
      </c>
      <c r="S53" s="5">
        <f t="shared" si="17"/>
        <v>0</v>
      </c>
      <c r="T53" s="5">
        <f t="shared" si="17"/>
        <v>0</v>
      </c>
      <c r="U53" s="5">
        <f t="shared" si="17"/>
        <v>0</v>
      </c>
      <c r="V53" s="5">
        <f t="shared" si="17"/>
        <v>0</v>
      </c>
      <c r="W53" s="5">
        <f t="shared" si="17"/>
        <v>0</v>
      </c>
    </row>
    <row r="54" spans="2:23" outlineLevel="1" x14ac:dyDescent="0.25">
      <c r="B54" s="4" t="s">
        <v>1</v>
      </c>
      <c r="C54" s="5">
        <f t="shared" si="17"/>
        <v>52.748999999999995</v>
      </c>
      <c r="D54" s="5">
        <f t="shared" si="17"/>
        <v>59.361999999999995</v>
      </c>
      <c r="E54" s="5">
        <f t="shared" si="17"/>
        <v>10.503</v>
      </c>
      <c r="F54" s="5">
        <f t="shared" si="17"/>
        <v>9.4120000000000008</v>
      </c>
      <c r="G54" s="5">
        <f t="shared" si="17"/>
        <v>8.4440000000000008</v>
      </c>
      <c r="H54" s="5">
        <f t="shared" si="17"/>
        <v>3.9160000000000004</v>
      </c>
      <c r="I54" s="5">
        <f t="shared" si="17"/>
        <v>8.7469999999999999</v>
      </c>
      <c r="J54" s="5">
        <f t="shared" si="17"/>
        <v>8.7159999999999993</v>
      </c>
      <c r="K54" s="5">
        <f t="shared" si="17"/>
        <v>11.054</v>
      </c>
      <c r="L54" s="5">
        <f t="shared" si="17"/>
        <v>10.274999999999999</v>
      </c>
      <c r="M54" s="5">
        <f t="shared" si="17"/>
        <v>7.0979999999999999</v>
      </c>
      <c r="N54" s="5">
        <f t="shared" si="17"/>
        <v>9.5960000000000001</v>
      </c>
      <c r="O54" s="5">
        <f t="shared" si="17"/>
        <v>5.7720000000000002</v>
      </c>
      <c r="P54" s="5">
        <f t="shared" si="17"/>
        <v>5.3020000000000005</v>
      </c>
      <c r="Q54" s="5">
        <f t="shared" si="17"/>
        <v>0.47600000000000003</v>
      </c>
      <c r="R54" s="5">
        <f t="shared" si="17"/>
        <v>8.5739999999999998</v>
      </c>
      <c r="S54" s="5">
        <f t="shared" si="17"/>
        <v>7.1420000000000003</v>
      </c>
      <c r="T54" s="5">
        <f t="shared" si="17"/>
        <v>6.1609999999999996</v>
      </c>
      <c r="U54" s="5">
        <f t="shared" si="17"/>
        <v>4.7670000000000003</v>
      </c>
      <c r="V54" s="5">
        <f t="shared" si="17"/>
        <v>8.58</v>
      </c>
      <c r="W54" s="5">
        <f t="shared" si="17"/>
        <v>6.1580000000000004</v>
      </c>
    </row>
    <row r="55" spans="2:23" outlineLevel="1" x14ac:dyDescent="0.25">
      <c r="B55" s="16" t="s">
        <v>13</v>
      </c>
      <c r="C55" s="21">
        <f t="shared" ref="C55:W55" si="18">SUM(C45:C54)</f>
        <v>7686.2749999999996</v>
      </c>
      <c r="D55" s="21">
        <f t="shared" si="18"/>
        <v>8591.9119999999984</v>
      </c>
      <c r="E55" s="21">
        <f t="shared" si="18"/>
        <v>8014.4439999999995</v>
      </c>
      <c r="F55" s="21">
        <f t="shared" si="18"/>
        <v>8791.6419999999998</v>
      </c>
      <c r="G55" s="21">
        <f t="shared" si="18"/>
        <v>8078.5220000000018</v>
      </c>
      <c r="H55" s="21">
        <f t="shared" si="18"/>
        <v>8553.7009999999991</v>
      </c>
      <c r="I55" s="21">
        <f t="shared" si="18"/>
        <v>8851.1129999999994</v>
      </c>
      <c r="J55" s="21">
        <f t="shared" si="18"/>
        <v>8289.0440000000017</v>
      </c>
      <c r="K55" s="21">
        <f t="shared" si="18"/>
        <v>8038.6189999999997</v>
      </c>
      <c r="L55" s="21">
        <f t="shared" si="18"/>
        <v>7909.4599999999991</v>
      </c>
      <c r="M55" s="21">
        <f t="shared" si="18"/>
        <v>8598.25</v>
      </c>
      <c r="N55" s="21">
        <f t="shared" si="18"/>
        <v>10779.673999999999</v>
      </c>
      <c r="O55" s="21">
        <f t="shared" si="18"/>
        <v>9437.862000000001</v>
      </c>
      <c r="P55" s="21">
        <f t="shared" si="18"/>
        <v>7517.1049999999996</v>
      </c>
      <c r="Q55" s="21">
        <f t="shared" si="18"/>
        <v>7074.6289999999999</v>
      </c>
      <c r="R55" s="21">
        <f t="shared" si="18"/>
        <v>8077.3539999999994</v>
      </c>
      <c r="S55" s="21">
        <f t="shared" si="18"/>
        <v>9302.3310000000001</v>
      </c>
      <c r="T55" s="21">
        <f t="shared" si="18"/>
        <v>8332.0339999999997</v>
      </c>
      <c r="U55" s="21">
        <f t="shared" si="18"/>
        <v>8418.3639999999996</v>
      </c>
      <c r="V55" s="21">
        <f t="shared" si="18"/>
        <v>8114.380000000001</v>
      </c>
      <c r="W55" s="21">
        <f t="shared" si="18"/>
        <v>7328.898000000001</v>
      </c>
    </row>
    <row r="56" spans="2:23" outlineLevel="1" x14ac:dyDescent="0.25">
      <c r="B56" s="29" t="s">
        <v>46</v>
      </c>
      <c r="C56" s="28">
        <f>IFERROR(C55/C37/1000,0)</f>
        <v>8.1195803092215177E-3</v>
      </c>
      <c r="D56" s="28">
        <f t="shared" ref="D56:W56" si="19">IFERROR(D55/D37/1000,0)</f>
        <v>8.0159075924751411E-3</v>
      </c>
      <c r="E56" s="28">
        <f t="shared" si="19"/>
        <v>7.9540666634617709E-3</v>
      </c>
      <c r="F56" s="28">
        <f t="shared" si="19"/>
        <v>7.8857738620613672E-3</v>
      </c>
      <c r="G56" s="28">
        <f t="shared" si="19"/>
        <v>7.7896950786850725E-3</v>
      </c>
      <c r="H56" s="28">
        <f t="shared" si="19"/>
        <v>7.7119019879154389E-3</v>
      </c>
      <c r="I56" s="28">
        <f t="shared" si="19"/>
        <v>7.1841673077140556E-3</v>
      </c>
      <c r="J56" s="28">
        <f t="shared" si="19"/>
        <v>7.08432355472342E-3</v>
      </c>
      <c r="K56" s="28">
        <f t="shared" si="19"/>
        <v>7.1093636312969588E-3</v>
      </c>
      <c r="L56" s="28">
        <f t="shared" si="19"/>
        <v>7.3400719258325366E-3</v>
      </c>
      <c r="M56" s="28">
        <f t="shared" si="19"/>
        <v>7.0310814258270115E-3</v>
      </c>
      <c r="N56" s="28">
        <f t="shared" si="19"/>
        <v>6.9467851162225954E-3</v>
      </c>
      <c r="O56" s="28">
        <f t="shared" si="19"/>
        <v>6.869969678316201E-3</v>
      </c>
      <c r="P56" s="28">
        <f t="shared" si="19"/>
        <v>6.7877399554635148E-3</v>
      </c>
      <c r="Q56" s="28">
        <f t="shared" si="19"/>
        <v>6.7200396461803598E-3</v>
      </c>
      <c r="R56" s="28">
        <f t="shared" si="19"/>
        <v>6.6159947834810769E-3</v>
      </c>
      <c r="S56" s="28">
        <f t="shared" si="19"/>
        <v>6.5178126852977478E-3</v>
      </c>
      <c r="T56" s="28">
        <f t="shared" si="19"/>
        <v>6.4410890970932446E-3</v>
      </c>
      <c r="U56" s="28">
        <f t="shared" si="19"/>
        <v>6.3438466377488487E-3</v>
      </c>
      <c r="V56" s="28">
        <f t="shared" si="19"/>
        <v>6.2647332071476634E-3</v>
      </c>
      <c r="W56" s="28">
        <f t="shared" si="19"/>
        <v>6.1680994665348427E-3</v>
      </c>
    </row>
    <row r="57" spans="2:23" outlineLevel="1" x14ac:dyDescent="0.25"/>
    <row r="58" spans="2:23" outlineLevel="1" x14ac:dyDescent="0.25">
      <c r="B58" s="4" t="s">
        <v>23</v>
      </c>
      <c r="C58" s="12">
        <f t="shared" ref="C58:W58" si="20">IFERROR(C45/C55,0)</f>
        <v>0</v>
      </c>
      <c r="D58" s="12">
        <f t="shared" si="20"/>
        <v>0</v>
      </c>
      <c r="E58" s="12">
        <f t="shared" si="20"/>
        <v>0</v>
      </c>
      <c r="F58" s="12">
        <f t="shared" si="20"/>
        <v>0</v>
      </c>
      <c r="G58" s="12">
        <f t="shared" si="20"/>
        <v>0</v>
      </c>
      <c r="H58" s="12">
        <f t="shared" si="20"/>
        <v>0</v>
      </c>
      <c r="I58" s="12">
        <f t="shared" si="20"/>
        <v>0</v>
      </c>
      <c r="J58" s="12">
        <f t="shared" si="20"/>
        <v>0</v>
      </c>
      <c r="K58" s="12">
        <f t="shared" si="20"/>
        <v>0</v>
      </c>
      <c r="L58" s="12">
        <f t="shared" si="20"/>
        <v>0</v>
      </c>
      <c r="M58" s="12">
        <f t="shared" si="20"/>
        <v>0</v>
      </c>
      <c r="N58" s="12">
        <f t="shared" si="20"/>
        <v>0</v>
      </c>
      <c r="O58" s="12">
        <f t="shared" si="20"/>
        <v>0</v>
      </c>
      <c r="P58" s="12">
        <f t="shared" si="20"/>
        <v>0</v>
      </c>
      <c r="Q58" s="12">
        <f t="shared" si="20"/>
        <v>0</v>
      </c>
      <c r="R58" s="12">
        <f t="shared" si="20"/>
        <v>0</v>
      </c>
      <c r="S58" s="12">
        <f t="shared" si="20"/>
        <v>0</v>
      </c>
      <c r="T58" s="12">
        <f t="shared" si="20"/>
        <v>0</v>
      </c>
      <c r="U58" s="12">
        <f t="shared" si="20"/>
        <v>0</v>
      </c>
      <c r="V58" s="12">
        <f t="shared" si="20"/>
        <v>0</v>
      </c>
      <c r="W58" s="12">
        <f t="shared" si="20"/>
        <v>0</v>
      </c>
    </row>
    <row r="59" spans="2:23" outlineLevel="1" x14ac:dyDescent="0.25">
      <c r="B59" s="4" t="s">
        <v>24</v>
      </c>
      <c r="C59" s="12">
        <f t="shared" ref="C59:W59" si="21">IFERROR(C46/C55,0)</f>
        <v>0</v>
      </c>
      <c r="D59" s="12">
        <f t="shared" si="21"/>
        <v>0</v>
      </c>
      <c r="E59" s="12">
        <f t="shared" si="21"/>
        <v>0</v>
      </c>
      <c r="F59" s="12">
        <f t="shared" si="21"/>
        <v>0</v>
      </c>
      <c r="G59" s="12">
        <f t="shared" si="21"/>
        <v>0</v>
      </c>
      <c r="H59" s="12">
        <f t="shared" si="21"/>
        <v>0</v>
      </c>
      <c r="I59" s="12">
        <f t="shared" si="21"/>
        <v>0</v>
      </c>
      <c r="J59" s="12">
        <f t="shared" si="21"/>
        <v>0</v>
      </c>
      <c r="K59" s="12">
        <f t="shared" si="21"/>
        <v>0</v>
      </c>
      <c r="L59" s="12">
        <f t="shared" si="21"/>
        <v>0</v>
      </c>
      <c r="M59" s="12">
        <f t="shared" si="21"/>
        <v>0</v>
      </c>
      <c r="N59" s="12">
        <f t="shared" si="21"/>
        <v>0</v>
      </c>
      <c r="O59" s="12">
        <f t="shared" si="21"/>
        <v>0</v>
      </c>
      <c r="P59" s="12">
        <f t="shared" si="21"/>
        <v>0</v>
      </c>
      <c r="Q59" s="12">
        <f t="shared" si="21"/>
        <v>0</v>
      </c>
      <c r="R59" s="12">
        <f t="shared" si="21"/>
        <v>0</v>
      </c>
      <c r="S59" s="12">
        <f t="shared" si="21"/>
        <v>0</v>
      </c>
      <c r="T59" s="12">
        <f t="shared" si="21"/>
        <v>0</v>
      </c>
      <c r="U59" s="12">
        <f t="shared" si="21"/>
        <v>0</v>
      </c>
      <c r="V59" s="12">
        <f t="shared" si="21"/>
        <v>0</v>
      </c>
      <c r="W59" s="12">
        <f t="shared" si="21"/>
        <v>0</v>
      </c>
    </row>
    <row r="60" spans="2:23" outlineLevel="1" x14ac:dyDescent="0.25">
      <c r="B60" s="4" t="s">
        <v>21</v>
      </c>
      <c r="C60" s="12">
        <f t="shared" ref="C60:W60" si="22">IFERROR(C47/C55,0)</f>
        <v>0.37554094798845994</v>
      </c>
      <c r="D60" s="12">
        <f t="shared" si="22"/>
        <v>0.38781100178865896</v>
      </c>
      <c r="E60" s="12">
        <f t="shared" si="22"/>
        <v>0.37166146522453708</v>
      </c>
      <c r="F60" s="12">
        <f t="shared" si="22"/>
        <v>0.41305924422309281</v>
      </c>
      <c r="G60" s="12">
        <f t="shared" si="22"/>
        <v>0.35465769604885639</v>
      </c>
      <c r="H60" s="12">
        <f t="shared" si="22"/>
        <v>0.39340362727198447</v>
      </c>
      <c r="I60" s="12">
        <f t="shared" si="22"/>
        <v>0.4068375355732099</v>
      </c>
      <c r="J60" s="12">
        <f t="shared" si="22"/>
        <v>0.36084149149166056</v>
      </c>
      <c r="K60" s="12">
        <f t="shared" si="22"/>
        <v>0.31157901624644729</v>
      </c>
      <c r="L60" s="12">
        <f t="shared" si="22"/>
        <v>0.36777807840231824</v>
      </c>
      <c r="M60" s="12">
        <f t="shared" si="22"/>
        <v>0.3733015439188207</v>
      </c>
      <c r="N60" s="12">
        <f t="shared" si="22"/>
        <v>0.3850061699453991</v>
      </c>
      <c r="O60" s="12">
        <f t="shared" si="22"/>
        <v>0.31470803451035834</v>
      </c>
      <c r="P60" s="12">
        <f t="shared" si="22"/>
        <v>0.29907005422965355</v>
      </c>
      <c r="Q60" s="12">
        <f t="shared" si="22"/>
        <v>0.32390518287248704</v>
      </c>
      <c r="R60" s="12">
        <f t="shared" si="22"/>
        <v>0.25697697538079917</v>
      </c>
      <c r="S60" s="12">
        <f t="shared" si="22"/>
        <v>0.23419355858225216</v>
      </c>
      <c r="T60" s="12">
        <f t="shared" si="22"/>
        <v>0.22894385692617192</v>
      </c>
      <c r="U60" s="12">
        <f t="shared" si="22"/>
        <v>0.23601830474424726</v>
      </c>
      <c r="V60" s="12">
        <f t="shared" si="22"/>
        <v>0.21618041057973617</v>
      </c>
      <c r="W60" s="12">
        <f t="shared" si="22"/>
        <v>0.24254819755985141</v>
      </c>
    </row>
    <row r="61" spans="2:23" outlineLevel="1" x14ac:dyDescent="0.25">
      <c r="B61" s="4" t="s">
        <v>26</v>
      </c>
      <c r="C61" s="12">
        <f t="shared" ref="C61:W61" si="23">IFERROR(C48/C55,0)</f>
        <v>0</v>
      </c>
      <c r="D61" s="12">
        <f t="shared" si="23"/>
        <v>0</v>
      </c>
      <c r="E61" s="12">
        <f t="shared" si="23"/>
        <v>0</v>
      </c>
      <c r="F61" s="12">
        <f t="shared" si="23"/>
        <v>0</v>
      </c>
      <c r="G61" s="12">
        <f t="shared" si="23"/>
        <v>0</v>
      </c>
      <c r="H61" s="12">
        <f t="shared" si="23"/>
        <v>0</v>
      </c>
      <c r="I61" s="12">
        <f t="shared" si="23"/>
        <v>0</v>
      </c>
      <c r="J61" s="12">
        <f t="shared" si="23"/>
        <v>0</v>
      </c>
      <c r="K61" s="12">
        <f t="shared" si="23"/>
        <v>0</v>
      </c>
      <c r="L61" s="12">
        <f t="shared" si="23"/>
        <v>0</v>
      </c>
      <c r="M61" s="12">
        <f t="shared" si="23"/>
        <v>0</v>
      </c>
      <c r="N61" s="12">
        <f t="shared" si="23"/>
        <v>0</v>
      </c>
      <c r="O61" s="12">
        <f t="shared" si="23"/>
        <v>0</v>
      </c>
      <c r="P61" s="12">
        <f t="shared" si="23"/>
        <v>0</v>
      </c>
      <c r="Q61" s="12">
        <f t="shared" si="23"/>
        <v>0</v>
      </c>
      <c r="R61" s="12">
        <f t="shared" si="23"/>
        <v>0</v>
      </c>
      <c r="S61" s="12">
        <f t="shared" si="23"/>
        <v>0</v>
      </c>
      <c r="T61" s="12">
        <f t="shared" si="23"/>
        <v>0</v>
      </c>
      <c r="U61" s="12">
        <f t="shared" si="23"/>
        <v>0</v>
      </c>
      <c r="V61" s="12">
        <f t="shared" si="23"/>
        <v>0</v>
      </c>
      <c r="W61" s="12">
        <f t="shared" si="23"/>
        <v>0</v>
      </c>
    </row>
    <row r="62" spans="2:23" outlineLevel="1" x14ac:dyDescent="0.25">
      <c r="B62" s="4" t="s">
        <v>25</v>
      </c>
      <c r="C62" s="12">
        <f t="shared" ref="C62:W62" si="24">IFERROR(C49/C55,0)</f>
        <v>0.6175962998981952</v>
      </c>
      <c r="D62" s="12">
        <f t="shared" si="24"/>
        <v>0.60527994234577831</v>
      </c>
      <c r="E62" s="12">
        <f t="shared" si="24"/>
        <v>0.62702802589923901</v>
      </c>
      <c r="F62" s="12">
        <f t="shared" si="24"/>
        <v>0.58587019353153824</v>
      </c>
      <c r="G62" s="12">
        <f t="shared" si="24"/>
        <v>0.64429706324993596</v>
      </c>
      <c r="H62" s="12">
        <f t="shared" si="24"/>
        <v>0.60613855920378801</v>
      </c>
      <c r="I62" s="12">
        <f t="shared" si="24"/>
        <v>0.59217422712827195</v>
      </c>
      <c r="J62" s="12">
        <f t="shared" si="24"/>
        <v>0.63810700003522713</v>
      </c>
      <c r="K62" s="12">
        <f t="shared" si="24"/>
        <v>0.68704587193397271</v>
      </c>
      <c r="L62" s="12">
        <f t="shared" si="24"/>
        <v>0.63092284429025502</v>
      </c>
      <c r="M62" s="12">
        <f t="shared" si="24"/>
        <v>0.62587293926089616</v>
      </c>
      <c r="N62" s="12">
        <f t="shared" si="24"/>
        <v>0.59231837623289907</v>
      </c>
      <c r="O62" s="12">
        <f t="shared" si="24"/>
        <v>0.66054303400494718</v>
      </c>
      <c r="P62" s="12">
        <f t="shared" si="24"/>
        <v>0.6879185537517436</v>
      </c>
      <c r="Q62" s="12">
        <f t="shared" si="24"/>
        <v>0.66951001953600675</v>
      </c>
      <c r="R62" s="12">
        <f t="shared" si="24"/>
        <v>0.74196005275985188</v>
      </c>
      <c r="S62" s="12">
        <f t="shared" si="24"/>
        <v>0.76503792436540896</v>
      </c>
      <c r="T62" s="12">
        <f t="shared" si="24"/>
        <v>0.77031646774365059</v>
      </c>
      <c r="U62" s="12">
        <f t="shared" si="24"/>
        <v>0.76341519563658689</v>
      </c>
      <c r="V62" s="12">
        <f t="shared" si="24"/>
        <v>0.78276208410254389</v>
      </c>
      <c r="W62" s="12">
        <f t="shared" si="24"/>
        <v>0.75661143053157509</v>
      </c>
    </row>
    <row r="63" spans="2:23" outlineLevel="1" x14ac:dyDescent="0.25">
      <c r="B63" s="4" t="s">
        <v>0</v>
      </c>
      <c r="C63" s="12">
        <f t="shared" ref="C63:W63" si="25">IFERROR(C50/C55,0)</f>
        <v>0</v>
      </c>
      <c r="D63" s="12">
        <f t="shared" si="25"/>
        <v>0</v>
      </c>
      <c r="E63" s="12">
        <f t="shared" si="25"/>
        <v>0</v>
      </c>
      <c r="F63" s="12">
        <f t="shared" si="25"/>
        <v>0</v>
      </c>
      <c r="G63" s="12">
        <f t="shared" si="25"/>
        <v>0</v>
      </c>
      <c r="H63" s="12">
        <f t="shared" si="25"/>
        <v>0</v>
      </c>
      <c r="I63" s="12">
        <f t="shared" si="25"/>
        <v>0</v>
      </c>
      <c r="J63" s="12">
        <f t="shared" si="25"/>
        <v>0</v>
      </c>
      <c r="K63" s="12">
        <f t="shared" si="25"/>
        <v>0</v>
      </c>
      <c r="L63" s="12">
        <f t="shared" si="25"/>
        <v>0</v>
      </c>
      <c r="M63" s="12">
        <f t="shared" si="25"/>
        <v>0</v>
      </c>
      <c r="N63" s="12">
        <f t="shared" si="25"/>
        <v>2.1785259925300154E-2</v>
      </c>
      <c r="O63" s="12">
        <f t="shared" si="25"/>
        <v>2.4137352294407353E-2</v>
      </c>
      <c r="P63" s="12">
        <f t="shared" si="25"/>
        <v>1.2306067295853922E-2</v>
      </c>
      <c r="Q63" s="12">
        <f t="shared" si="25"/>
        <v>6.5141225073427891E-3</v>
      </c>
      <c r="R63" s="12">
        <f t="shared" si="25"/>
        <v>0</v>
      </c>
      <c r="S63" s="12">
        <f t="shared" si="25"/>
        <v>0</v>
      </c>
      <c r="T63" s="12">
        <f t="shared" si="25"/>
        <v>0</v>
      </c>
      <c r="U63" s="12">
        <f t="shared" si="25"/>
        <v>0</v>
      </c>
      <c r="V63" s="12">
        <f t="shared" si="25"/>
        <v>0</v>
      </c>
      <c r="W63" s="12">
        <f t="shared" si="25"/>
        <v>0</v>
      </c>
    </row>
    <row r="64" spans="2:23" outlineLevel="1" x14ac:dyDescent="0.25">
      <c r="B64" s="4" t="s">
        <v>27</v>
      </c>
      <c r="C64" s="12">
        <f t="shared" ref="C64:W64" si="26">IFERROR(C51/C55,0)</f>
        <v>0</v>
      </c>
      <c r="D64" s="12">
        <f t="shared" si="26"/>
        <v>0</v>
      </c>
      <c r="E64" s="12">
        <f t="shared" si="26"/>
        <v>0</v>
      </c>
      <c r="F64" s="12">
        <f t="shared" si="26"/>
        <v>0</v>
      </c>
      <c r="G64" s="12">
        <f t="shared" si="26"/>
        <v>0</v>
      </c>
      <c r="H64" s="12">
        <f t="shared" si="26"/>
        <v>0</v>
      </c>
      <c r="I64" s="12">
        <f t="shared" si="26"/>
        <v>0</v>
      </c>
      <c r="J64" s="12">
        <f t="shared" si="26"/>
        <v>0</v>
      </c>
      <c r="K64" s="12">
        <f t="shared" si="26"/>
        <v>0</v>
      </c>
      <c r="L64" s="12">
        <f t="shared" si="26"/>
        <v>0</v>
      </c>
      <c r="M64" s="12">
        <f t="shared" si="26"/>
        <v>0</v>
      </c>
      <c r="N64" s="12">
        <f t="shared" si="26"/>
        <v>0</v>
      </c>
      <c r="O64" s="12">
        <f t="shared" si="26"/>
        <v>0</v>
      </c>
      <c r="P64" s="12">
        <f t="shared" si="26"/>
        <v>0</v>
      </c>
      <c r="Q64" s="12">
        <f t="shared" si="26"/>
        <v>0</v>
      </c>
      <c r="R64" s="12">
        <f t="shared" si="26"/>
        <v>0</v>
      </c>
      <c r="S64" s="12">
        <f t="shared" si="26"/>
        <v>0</v>
      </c>
      <c r="T64" s="12">
        <f t="shared" si="26"/>
        <v>0</v>
      </c>
      <c r="U64" s="12">
        <f t="shared" si="26"/>
        <v>0</v>
      </c>
      <c r="V64" s="12">
        <f t="shared" si="26"/>
        <v>0</v>
      </c>
      <c r="W64" s="12">
        <f t="shared" si="26"/>
        <v>0</v>
      </c>
    </row>
    <row r="65" spans="1:28" outlineLevel="1" x14ac:dyDescent="0.25">
      <c r="B65" s="4" t="s">
        <v>28</v>
      </c>
      <c r="C65" s="12">
        <f t="shared" ref="C65:W65" si="27">IFERROR(C52/C55,0)</f>
        <v>0</v>
      </c>
      <c r="D65" s="12">
        <f t="shared" si="27"/>
        <v>0</v>
      </c>
      <c r="E65" s="12">
        <f t="shared" si="27"/>
        <v>0</v>
      </c>
      <c r="F65" s="12">
        <f t="shared" si="27"/>
        <v>0</v>
      </c>
      <c r="G65" s="12">
        <f t="shared" si="27"/>
        <v>0</v>
      </c>
      <c r="H65" s="12">
        <f t="shared" si="27"/>
        <v>0</v>
      </c>
      <c r="I65" s="12">
        <f t="shared" si="27"/>
        <v>0</v>
      </c>
      <c r="J65" s="12">
        <f t="shared" si="27"/>
        <v>0</v>
      </c>
      <c r="K65" s="12">
        <f t="shared" si="27"/>
        <v>0</v>
      </c>
      <c r="L65" s="12">
        <f t="shared" si="27"/>
        <v>0</v>
      </c>
      <c r="M65" s="12">
        <f t="shared" si="27"/>
        <v>0</v>
      </c>
      <c r="N65" s="12">
        <f t="shared" si="27"/>
        <v>0</v>
      </c>
      <c r="O65" s="12">
        <f t="shared" si="27"/>
        <v>0</v>
      </c>
      <c r="P65" s="12">
        <f t="shared" si="27"/>
        <v>0</v>
      </c>
      <c r="Q65" s="12">
        <f t="shared" si="27"/>
        <v>3.3924040398443511E-6</v>
      </c>
      <c r="R65" s="12">
        <f t="shared" si="27"/>
        <v>1.4856350235485533E-6</v>
      </c>
      <c r="S65" s="12">
        <f t="shared" si="27"/>
        <v>7.5249956166900535E-7</v>
      </c>
      <c r="T65" s="12">
        <f t="shared" si="27"/>
        <v>2.4003742663556101E-7</v>
      </c>
      <c r="U65" s="12">
        <f t="shared" si="27"/>
        <v>2.3757585203015694E-7</v>
      </c>
      <c r="V65" s="12">
        <f t="shared" si="27"/>
        <v>1.2323800462881944E-7</v>
      </c>
      <c r="W65" s="12">
        <f t="shared" si="27"/>
        <v>1.3644616148294052E-7</v>
      </c>
    </row>
    <row r="66" spans="1:28" outlineLevel="1" x14ac:dyDescent="0.25">
      <c r="B66" s="4" t="s">
        <v>22</v>
      </c>
      <c r="C66" s="12">
        <f t="shared" ref="C66:W66" si="28">IFERROR(C53/C55,0)</f>
        <v>0</v>
      </c>
      <c r="D66" s="12">
        <f t="shared" si="28"/>
        <v>0</v>
      </c>
      <c r="E66" s="12">
        <f t="shared" si="28"/>
        <v>0</v>
      </c>
      <c r="F66" s="12">
        <f t="shared" si="28"/>
        <v>0</v>
      </c>
      <c r="G66" s="12">
        <f t="shared" si="28"/>
        <v>0</v>
      </c>
      <c r="H66" s="12">
        <f t="shared" si="28"/>
        <v>0</v>
      </c>
      <c r="I66" s="12">
        <f t="shared" si="28"/>
        <v>0</v>
      </c>
      <c r="J66" s="12">
        <f t="shared" si="28"/>
        <v>0</v>
      </c>
      <c r="K66" s="12">
        <f t="shared" si="28"/>
        <v>0</v>
      </c>
      <c r="L66" s="12">
        <f t="shared" si="28"/>
        <v>0</v>
      </c>
      <c r="M66" s="12">
        <f t="shared" si="28"/>
        <v>0</v>
      </c>
      <c r="N66" s="12">
        <f t="shared" si="28"/>
        <v>0</v>
      </c>
      <c r="O66" s="12">
        <f t="shared" si="28"/>
        <v>0</v>
      </c>
      <c r="P66" s="12">
        <f t="shared" si="28"/>
        <v>0</v>
      </c>
      <c r="Q66" s="12">
        <f t="shared" si="28"/>
        <v>0</v>
      </c>
      <c r="R66" s="12">
        <f t="shared" si="28"/>
        <v>0</v>
      </c>
      <c r="S66" s="12">
        <f t="shared" si="28"/>
        <v>0</v>
      </c>
      <c r="T66" s="12">
        <f t="shared" si="28"/>
        <v>0</v>
      </c>
      <c r="U66" s="12">
        <f t="shared" si="28"/>
        <v>0</v>
      </c>
      <c r="V66" s="12">
        <f t="shared" si="28"/>
        <v>0</v>
      </c>
      <c r="W66" s="12">
        <f t="shared" si="28"/>
        <v>0</v>
      </c>
    </row>
    <row r="67" spans="1:28" outlineLevel="1" x14ac:dyDescent="0.25">
      <c r="B67" s="4" t="s">
        <v>1</v>
      </c>
      <c r="C67" s="12">
        <f t="shared" ref="C67:W67" si="29">IFERROR(C54/C55,0)</f>
        <v>6.8627521133448905E-3</v>
      </c>
      <c r="D67" s="12">
        <f t="shared" si="29"/>
        <v>6.9090558655628695E-3</v>
      </c>
      <c r="E67" s="12">
        <f t="shared" si="29"/>
        <v>1.3105088762239776E-3</v>
      </c>
      <c r="F67" s="12">
        <f t="shared" si="29"/>
        <v>1.0705622453689541E-3</v>
      </c>
      <c r="G67" s="12">
        <f t="shared" si="29"/>
        <v>1.0452407012074732E-3</v>
      </c>
      <c r="H67" s="12">
        <f t="shared" si="29"/>
        <v>4.5781352422769988E-4</v>
      </c>
      <c r="I67" s="12">
        <f t="shared" si="29"/>
        <v>9.8823729851827682E-4</v>
      </c>
      <c r="J67" s="12">
        <f t="shared" si="29"/>
        <v>1.0515084731122187E-3</v>
      </c>
      <c r="K67" s="12">
        <f t="shared" si="29"/>
        <v>1.3751118195799554E-3</v>
      </c>
      <c r="L67" s="12">
        <f t="shared" si="29"/>
        <v>1.2990773074268028E-3</v>
      </c>
      <c r="M67" s="12">
        <f t="shared" si="29"/>
        <v>8.2551682028319715E-4</v>
      </c>
      <c r="N67" s="12">
        <f t="shared" si="29"/>
        <v>8.9019389640169089E-4</v>
      </c>
      <c r="O67" s="12">
        <f t="shared" si="29"/>
        <v>6.1157919028695265E-4</v>
      </c>
      <c r="P67" s="12">
        <f t="shared" si="29"/>
        <v>7.0532472274898394E-4</v>
      </c>
      <c r="Q67" s="12">
        <f t="shared" si="29"/>
        <v>6.7282680123579631E-5</v>
      </c>
      <c r="R67" s="12">
        <f t="shared" si="29"/>
        <v>1.0614862243254412E-3</v>
      </c>
      <c r="S67" s="12">
        <f t="shared" si="29"/>
        <v>7.6776455277714805E-4</v>
      </c>
      <c r="T67" s="12">
        <f t="shared" si="29"/>
        <v>7.3943529275084568E-4</v>
      </c>
      <c r="U67" s="12">
        <f t="shared" si="29"/>
        <v>5.6626204331387906E-4</v>
      </c>
      <c r="V67" s="12">
        <f t="shared" si="29"/>
        <v>1.0573820797152708E-3</v>
      </c>
      <c r="W67" s="12">
        <f t="shared" si="29"/>
        <v>8.4023546241194776E-4</v>
      </c>
    </row>
    <row r="70" spans="1:28" s="37" customFormat="1" x14ac:dyDescent="0.25">
      <c r="A70" s="36" t="s">
        <v>2</v>
      </c>
      <c r="Z70" s="38"/>
    </row>
    <row r="71" spans="1:28" outlineLevel="1" x14ac:dyDescent="0.25">
      <c r="B71" s="22" t="s">
        <v>31</v>
      </c>
      <c r="C71" s="5">
        <f>C74*CAN!C75</f>
        <v>407.997332351392</v>
      </c>
      <c r="D71" s="5">
        <f>D74*CAN!D75</f>
        <v>405.16583898737758</v>
      </c>
      <c r="E71" s="5">
        <f>E74*CAN!E75</f>
        <v>427.81432366184458</v>
      </c>
      <c r="F71" s="5">
        <f>F74*CAN!F75</f>
        <v>446.42459127933193</v>
      </c>
      <c r="G71" s="5">
        <f>G74*CAN!G75</f>
        <v>451.06374476875095</v>
      </c>
      <c r="H71" s="5">
        <f>H74*CAN!H75</f>
        <v>461.33734654589131</v>
      </c>
      <c r="I71" s="5">
        <f>I74*CAN!I75</f>
        <v>453.77546946104417</v>
      </c>
      <c r="J71" s="5">
        <f>J74*CAN!J75</f>
        <v>467.9308548028601</v>
      </c>
      <c r="K71" s="5">
        <f>K74*CAN!K75</f>
        <v>486.26488503425048</v>
      </c>
      <c r="L71" s="5">
        <f>L74*CAN!L75</f>
        <v>446.10018550818432</v>
      </c>
      <c r="M71" s="5">
        <f>M74*CAN!M75</f>
        <v>492.75341508790819</v>
      </c>
      <c r="N71" s="5">
        <f>N74*CAN!N75</f>
        <v>619.48886732452058</v>
      </c>
      <c r="O71" s="5">
        <f>O74*CAN!O75</f>
        <v>621.16818226545877</v>
      </c>
      <c r="P71" s="5">
        <f>P74*CAN!P75</f>
        <v>514.79301315531518</v>
      </c>
      <c r="Q71" s="5">
        <f>Q74*CAN!Q75</f>
        <v>465.24429038662731</v>
      </c>
      <c r="R71" s="5">
        <f>R74*CAN!R75</f>
        <v>595.29911939605881</v>
      </c>
      <c r="S71" s="5">
        <f>S74*CAN!S75</f>
        <v>715.88533090785972</v>
      </c>
      <c r="T71" s="5">
        <f>T74*CAN!T75</f>
        <v>653.17376277926655</v>
      </c>
      <c r="U71" s="5">
        <f>U74*CAN!U75</f>
        <v>669.17459724785317</v>
      </c>
      <c r="V71" s="5">
        <f>V74*CAN!V75</f>
        <v>671.48344879603781</v>
      </c>
      <c r="W71" s="5">
        <f>W74*CAN!W75</f>
        <v>604.5233776710495</v>
      </c>
      <c r="Z71" s="23"/>
      <c r="AB71"/>
    </row>
    <row r="72" spans="1:28" outlineLevel="1" x14ac:dyDescent="0.25">
      <c r="B72" s="8" t="s">
        <v>30</v>
      </c>
      <c r="C72" s="5">
        <f>INDEX('[8]Table 37'!C$26:C$28,MATCH($AB72,'[8]Table 37'!$B$26:$B$28,0))</f>
        <v>41.695999999999998</v>
      </c>
      <c r="D72" s="5">
        <f>INDEX('[8]Table 37'!D$26:D$28,MATCH($AB72,'[8]Table 37'!$B$26:$B$28,0))</f>
        <v>40.920999999999999</v>
      </c>
      <c r="E72" s="5">
        <f>INDEX('[8]Table 37'!E$26:E$28,MATCH($AB72,'[8]Table 37'!$B$26:$B$28,0))</f>
        <v>41.411999999999999</v>
      </c>
      <c r="F72" s="5">
        <f>INDEX('[8]Table 37'!F$26:F$28,MATCH($AB72,'[8]Table 37'!$B$26:$B$28,0))</f>
        <v>42.024000000000001</v>
      </c>
      <c r="G72" s="5">
        <f>INDEX('[8]Table 37'!G$26:G$28,MATCH($AB72,'[8]Table 37'!$B$26:$B$28,0))</f>
        <v>41.936999999999998</v>
      </c>
      <c r="H72" s="5">
        <f>INDEX('[8]Table 37'!H$26:H$28,MATCH($AB72,'[8]Table 37'!$B$26:$B$28,0))</f>
        <v>42.997</v>
      </c>
      <c r="I72" s="5">
        <f>INDEX('[8]Table 37'!I$26:I$28,MATCH($AB72,'[8]Table 37'!$B$26:$B$28,0))</f>
        <v>43.27</v>
      </c>
      <c r="J72" s="5">
        <f>INDEX('[8]Table 37'!J$26:J$28,MATCH($AB72,'[8]Table 37'!$B$26:$B$28,0))</f>
        <v>44.793999999999997</v>
      </c>
      <c r="K72" s="5">
        <f>INDEX('[8]Table 37'!K$26:K$28,MATCH($AB72,'[8]Table 37'!$B$26:$B$28,0))</f>
        <v>46.386000000000003</v>
      </c>
      <c r="L72" s="5">
        <f>INDEX('[8]Table 37'!L$26:L$28,MATCH($AB72,'[8]Table 37'!$B$26:$B$28,0))</f>
        <v>50.853000000000002</v>
      </c>
      <c r="M72" s="5">
        <f>INDEX('[8]Table 37'!M$26:M$28,MATCH($AB72,'[8]Table 37'!$B$26:$B$28,0))</f>
        <v>53.625999999999998</v>
      </c>
      <c r="N72" s="5">
        <f>INDEX('[8]Table 37'!N$26:N$28,MATCH($AB72,'[8]Table 37'!$B$26:$B$28,0))</f>
        <v>55.918999999999997</v>
      </c>
      <c r="O72" s="5">
        <f>INDEX('[8]Table 37'!O$26:O$28,MATCH($AB72,'[8]Table 37'!$B$26:$B$28,0))</f>
        <v>57.228000000000002</v>
      </c>
      <c r="P72" s="5">
        <f>INDEX('[8]Table 37'!P$26:P$28,MATCH($AB72,'[8]Table 37'!$B$26:$B$28,0))</f>
        <v>58.720999999999997</v>
      </c>
      <c r="Q72" s="5">
        <f>INDEX('[8]Table 37'!Q$26:Q$28,MATCH($AB72,'[8]Table 37'!$B$26:$B$28,0))</f>
        <v>60.122999999999998</v>
      </c>
      <c r="R72" s="5">
        <f>INDEX('[8]Table 37'!R$26:R$28,MATCH($AB72,'[8]Table 37'!$B$26:$B$28,0))</f>
        <v>62.427999999999997</v>
      </c>
      <c r="S72" s="5">
        <f>INDEX('[8]Table 37'!S$26:S$28,MATCH($AB72,'[8]Table 37'!$B$26:$B$28,0))</f>
        <v>64.906000000000006</v>
      </c>
      <c r="T72" s="5">
        <f>INDEX('[8]Table 37'!T$26:T$28,MATCH($AB72,'[8]Table 37'!$B$26:$B$28,0))</f>
        <v>67.349999999999994</v>
      </c>
      <c r="U72" s="5">
        <f>INDEX('[8]Table 37'!U$26:U$28,MATCH($AB72,'[8]Table 37'!$B$26:$B$28,0))</f>
        <v>70.956000000000003</v>
      </c>
      <c r="V72" s="5">
        <f>INDEX('[8]Table 37'!V$26:V$28,MATCH($AB72,'[8]Table 37'!$B$26:$B$28,0))</f>
        <v>72.372</v>
      </c>
      <c r="W72" s="5">
        <f>INDEX('[8]Table 37'!W$26:W$28,MATCH($AB72,'[8]Table 37'!$B$26:$B$28,0))</f>
        <v>72.629000000000005</v>
      </c>
      <c r="Z72" s="23" t="s">
        <v>32</v>
      </c>
      <c r="AB72" t="s">
        <v>75</v>
      </c>
    </row>
    <row r="73" spans="1:28" outlineLevel="1" x14ac:dyDescent="0.25">
      <c r="B73" s="8" t="s">
        <v>43</v>
      </c>
      <c r="C73" s="5">
        <f>INDEX('[8]Table 37'!C$38:C$40,MATCH($AB73,'[8]Table 37'!$B$38:$B$40,0))</f>
        <v>18346.957821</v>
      </c>
      <c r="D73" s="5">
        <f>INDEX('[8]Table 37'!D$38:D$40,MATCH($AB73,'[8]Table 37'!$B$38:$B$40,0))</f>
        <v>18449.383023999999</v>
      </c>
      <c r="E73" s="5">
        <f>INDEX('[8]Table 37'!E$38:E$40,MATCH($AB73,'[8]Table 37'!$B$38:$B$40,0))</f>
        <v>19130.894560000001</v>
      </c>
      <c r="F73" s="5">
        <f>INDEX('[8]Table 37'!F$38:F$40,MATCH($AB73,'[8]Table 37'!$B$38:$B$40,0))</f>
        <v>19551.6937</v>
      </c>
      <c r="G73" s="5">
        <f>INDEX('[8]Table 37'!G$38:G$40,MATCH($AB73,'[8]Table 37'!$B$38:$B$40,0))</f>
        <v>19675.146175999998</v>
      </c>
      <c r="H73" s="5">
        <f>INDEX('[8]Table 37'!H$38:H$40,MATCH($AB73,'[8]Table 37'!$B$38:$B$40,0))</f>
        <v>19508.223031000001</v>
      </c>
      <c r="I73" s="5">
        <f>INDEX('[8]Table 37'!I$38:I$40,MATCH($AB73,'[8]Table 37'!$B$38:$B$40,0))</f>
        <v>18952.535053</v>
      </c>
      <c r="J73" s="5">
        <f>INDEX('[8]Table 37'!J$38:J$40,MATCH($AB73,'[8]Table 37'!$B$38:$B$40,0))</f>
        <v>18765.778649</v>
      </c>
      <c r="K73" s="5">
        <f>INDEX('[8]Table 37'!K$38:K$40,MATCH($AB73,'[8]Table 37'!$B$38:$B$40,0))</f>
        <v>18831.754191</v>
      </c>
      <c r="L73" s="5">
        <f>INDEX('[8]Table 37'!L$38:L$40,MATCH($AB73,'[8]Table 37'!$B$38:$B$40,0))</f>
        <v>15758.704725</v>
      </c>
      <c r="M73" s="5">
        <f>INDEX('[8]Table 37'!M$38:M$40,MATCH($AB73,'[8]Table 37'!$B$38:$B$40,0))</f>
        <v>16506.650758</v>
      </c>
      <c r="N73" s="5">
        <f>INDEX('[8]Table 37'!N$38:N$40,MATCH($AB73,'[8]Table 37'!$B$38:$B$40,0))</f>
        <v>19901.185352</v>
      </c>
      <c r="O73" s="5">
        <f>INDEX('[8]Table 37'!O$38:O$40,MATCH($AB73,'[8]Table 37'!$B$38:$B$40,0))</f>
        <v>19498.685206999999</v>
      </c>
      <c r="P73" s="5">
        <f>INDEX('[8]Table 37'!P$38:P$40,MATCH($AB73,'[8]Table 37'!$B$38:$B$40,0))</f>
        <v>15748.672984000001</v>
      </c>
      <c r="Q73" s="5">
        <f>INDEX('[8]Table 37'!Q$38:Q$40,MATCH($AB73,'[8]Table 37'!$B$38:$B$40,0))</f>
        <v>13900.970961999999</v>
      </c>
      <c r="R73" s="5">
        <f>INDEX('[8]Table 37'!R$38:R$40,MATCH($AB73,'[8]Table 37'!$B$38:$B$40,0))</f>
        <v>17130.127228000001</v>
      </c>
      <c r="S73" s="5">
        <f>INDEX('[8]Table 37'!S$38:S$40,MATCH($AB73,'[8]Table 37'!$B$38:$B$40,0))</f>
        <v>19813.602154</v>
      </c>
      <c r="T73" s="5">
        <f>INDEX('[8]Table 37'!T$38:T$40,MATCH($AB73,'[8]Table 37'!$B$38:$B$40,0))</f>
        <v>17421.916395</v>
      </c>
      <c r="U73" s="5">
        <f>INDEX('[8]Table 37'!U$38:U$40,MATCH($AB73,'[8]Table 37'!$B$38:$B$40,0))</f>
        <v>16941.627185000001</v>
      </c>
      <c r="V73" s="5">
        <f>INDEX('[8]Table 37'!V$38:V$40,MATCH($AB73,'[8]Table 37'!$B$38:$B$40,0))</f>
        <v>16667.463474</v>
      </c>
      <c r="W73" s="5">
        <f>INDEX('[8]Table 37'!W$38:W$40,MATCH($AB73,'[8]Table 37'!$B$38:$B$40,0))</f>
        <v>14952.294470000001</v>
      </c>
      <c r="Z73" s="23" t="s">
        <v>32</v>
      </c>
      <c r="AB73" t="s">
        <v>75</v>
      </c>
    </row>
    <row r="74" spans="1:28" outlineLevel="1" x14ac:dyDescent="0.25">
      <c r="B74" s="8" t="s">
        <v>44</v>
      </c>
      <c r="C74" s="5">
        <f t="shared" ref="C74:W74" si="30">C72*C73/1000</f>
        <v>764.99475330441601</v>
      </c>
      <c r="D74" s="5">
        <f t="shared" si="30"/>
        <v>754.9672027251039</v>
      </c>
      <c r="E74" s="5">
        <f t="shared" si="30"/>
        <v>792.24860551871996</v>
      </c>
      <c r="F74" s="5">
        <f t="shared" si="30"/>
        <v>821.64037604879991</v>
      </c>
      <c r="G74" s="5">
        <f t="shared" si="30"/>
        <v>825.11660518291183</v>
      </c>
      <c r="H74" s="5">
        <f t="shared" si="30"/>
        <v>838.79506566390705</v>
      </c>
      <c r="I74" s="5">
        <f t="shared" si="30"/>
        <v>820.07619174331012</v>
      </c>
      <c r="J74" s="5">
        <f t="shared" si="30"/>
        <v>840.59428880330597</v>
      </c>
      <c r="K74" s="5">
        <f t="shared" si="30"/>
        <v>873.52974990372604</v>
      </c>
      <c r="L74" s="5">
        <f t="shared" si="30"/>
        <v>801.37741138042497</v>
      </c>
      <c r="M74" s="5">
        <f t="shared" si="30"/>
        <v>885.18565354850796</v>
      </c>
      <c r="N74" s="5">
        <f t="shared" si="30"/>
        <v>1112.8543836984879</v>
      </c>
      <c r="O74" s="5">
        <f t="shared" si="30"/>
        <v>1115.8707570261961</v>
      </c>
      <c r="P74" s="5">
        <f t="shared" si="30"/>
        <v>924.77782629346393</v>
      </c>
      <c r="Q74" s="5">
        <f t="shared" si="30"/>
        <v>835.76807714832603</v>
      </c>
      <c r="R74" s="5">
        <f t="shared" si="30"/>
        <v>1069.399582589584</v>
      </c>
      <c r="S74" s="5">
        <f t="shared" si="30"/>
        <v>1286.0216614075241</v>
      </c>
      <c r="T74" s="5">
        <f t="shared" si="30"/>
        <v>1173.3660692032499</v>
      </c>
      <c r="U74" s="5">
        <f t="shared" si="30"/>
        <v>1202.1100985388603</v>
      </c>
      <c r="V74" s="5">
        <f t="shared" si="30"/>
        <v>1206.257666540328</v>
      </c>
      <c r="W74" s="5">
        <f t="shared" si="30"/>
        <v>1085.9701950616302</v>
      </c>
    </row>
    <row r="75" spans="1:28" outlineLevel="1" x14ac:dyDescent="0.25">
      <c r="B75" s="8" t="s">
        <v>45</v>
      </c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8" outlineLevel="1" x14ac:dyDescent="0.25">
      <c r="B76" s="8" t="s">
        <v>47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8" outlineLevel="1" x14ac:dyDescent="0.25"/>
    <row r="78" spans="1:28" outlineLevel="1" x14ac:dyDescent="0.25">
      <c r="B78" s="9" t="s">
        <v>19</v>
      </c>
      <c r="C78" s="14"/>
    </row>
    <row r="79" spans="1:28" outlineLevel="1" x14ac:dyDescent="0.25">
      <c r="B79" s="4" t="s">
        <v>23</v>
      </c>
      <c r="C79" s="5">
        <f>IFERROR(INDEX('[8]Table 35'!C$14:C$19,MATCH(CAN!$B92,'[8]Table 35'!$B$14:$B$19,0))*1000,0)</f>
        <v>0</v>
      </c>
      <c r="D79" s="5">
        <f>IFERROR(INDEX('[8]Table 35'!D$14:D$19,MATCH(CAN!$B92,'[8]Table 35'!$B$14:$B$19,0))*1000,0)</f>
        <v>0</v>
      </c>
      <c r="E79" s="5">
        <f>IFERROR(INDEX('[8]Table 35'!E$14:E$19,MATCH(CAN!$B92,'[8]Table 35'!$B$14:$B$19,0))*1000,0)</f>
        <v>0</v>
      </c>
      <c r="F79" s="5">
        <f>IFERROR(INDEX('[8]Table 35'!F$14:F$19,MATCH(CAN!$B92,'[8]Table 35'!$B$14:$B$19,0))*1000,0)</f>
        <v>0</v>
      </c>
      <c r="G79" s="5">
        <f>IFERROR(INDEX('[8]Table 35'!G$14:G$19,MATCH(CAN!$B92,'[8]Table 35'!$B$14:$B$19,0))*1000,0)</f>
        <v>0</v>
      </c>
      <c r="H79" s="5">
        <f>IFERROR(INDEX('[8]Table 35'!H$14:H$19,MATCH(CAN!$B92,'[8]Table 35'!$B$14:$B$19,0))*1000,0)</f>
        <v>0</v>
      </c>
      <c r="I79" s="5">
        <f>IFERROR(INDEX('[8]Table 35'!I$14:I$19,MATCH(CAN!$B92,'[8]Table 35'!$B$14:$B$19,0))*1000,0)</f>
        <v>0</v>
      </c>
      <c r="J79" s="5">
        <f>IFERROR(INDEX('[8]Table 35'!J$14:J$19,MATCH(CAN!$B92,'[8]Table 35'!$B$14:$B$19,0))*1000,0)</f>
        <v>0</v>
      </c>
      <c r="K79" s="5">
        <f>IFERROR(INDEX('[8]Table 35'!K$14:K$19,MATCH(CAN!$B92,'[8]Table 35'!$B$14:$B$19,0))*1000,0)</f>
        <v>0</v>
      </c>
      <c r="L79" s="5">
        <f>IFERROR(INDEX('[8]Table 35'!L$14:L$19,MATCH(CAN!$B92,'[8]Table 35'!$B$14:$B$19,0))*1000,0)</f>
        <v>0</v>
      </c>
      <c r="M79" s="5">
        <f>IFERROR(INDEX('[8]Table 35'!M$14:M$19,MATCH(CAN!$B92,'[8]Table 35'!$B$14:$B$19,0))*1000,0)</f>
        <v>0</v>
      </c>
      <c r="N79" s="5">
        <f>IFERROR(INDEX('[8]Table 35'!N$14:N$19,MATCH(CAN!$B92,'[8]Table 35'!$B$14:$B$19,0))*1000,0)</f>
        <v>0</v>
      </c>
      <c r="O79" s="5">
        <f>IFERROR(INDEX('[8]Table 35'!O$14:O$19,MATCH(CAN!$B92,'[8]Table 35'!$B$14:$B$19,0))*1000,0)</f>
        <v>0</v>
      </c>
      <c r="P79" s="5">
        <f>IFERROR(INDEX('[8]Table 35'!P$14:P$19,MATCH(CAN!$B92,'[8]Table 35'!$B$14:$B$19,0))*1000,0)</f>
        <v>0</v>
      </c>
      <c r="Q79" s="5">
        <f>IFERROR(INDEX('[8]Table 35'!Q$14:Q$19,MATCH(CAN!$B92,'[8]Table 35'!$B$14:$B$19,0))*1000,0)</f>
        <v>0</v>
      </c>
      <c r="R79" s="5">
        <f>IFERROR(INDEX('[8]Table 35'!R$14:R$19,MATCH(CAN!$B92,'[8]Table 35'!$B$14:$B$19,0))*1000,0)</f>
        <v>0</v>
      </c>
      <c r="S79" s="5">
        <f>IFERROR(INDEX('[8]Table 35'!S$14:S$19,MATCH(CAN!$B92,'[8]Table 35'!$B$14:$B$19,0))*1000,0)</f>
        <v>0</v>
      </c>
      <c r="T79" s="5">
        <f>IFERROR(INDEX('[8]Table 35'!T$14:T$19,MATCH(CAN!$B92,'[8]Table 35'!$B$14:$B$19,0))*1000,0)</f>
        <v>0</v>
      </c>
      <c r="U79" s="5">
        <f>IFERROR(INDEX('[8]Table 35'!U$14:U$19,MATCH(CAN!$B92,'[8]Table 35'!$B$14:$B$19,0))*1000,0)</f>
        <v>0</v>
      </c>
      <c r="V79" s="5">
        <f>IFERROR(INDEX('[8]Table 35'!V$14:V$19,MATCH(CAN!$B92,'[8]Table 35'!$B$14:$B$19,0))*1000,0)</f>
        <v>0</v>
      </c>
      <c r="W79" s="5">
        <f>IFERROR(INDEX('[8]Table 35'!W$14:W$19,MATCH(CAN!$B92,'[8]Table 35'!$B$14:$B$19,0))*1000,0)</f>
        <v>0</v>
      </c>
      <c r="Z79" s="23" t="s">
        <v>32</v>
      </c>
    </row>
    <row r="80" spans="1:28" outlineLevel="1" x14ac:dyDescent="0.25">
      <c r="B80" s="4" t="s">
        <v>24</v>
      </c>
      <c r="C80" s="5">
        <f>IFERROR(INDEX('[8]Table 35'!C$14:C$19,MATCH(CAN!$B93,'[8]Table 35'!$B$14:$B$19,0))*1000,0)</f>
        <v>0</v>
      </c>
      <c r="D80" s="5">
        <f>IFERROR(INDEX('[8]Table 35'!D$14:D$19,MATCH(CAN!$B93,'[8]Table 35'!$B$14:$B$19,0))*1000,0)</f>
        <v>0</v>
      </c>
      <c r="E80" s="5">
        <f>IFERROR(INDEX('[8]Table 35'!E$14:E$19,MATCH(CAN!$B93,'[8]Table 35'!$B$14:$B$19,0))*1000,0)</f>
        <v>0</v>
      </c>
      <c r="F80" s="5">
        <f>IFERROR(INDEX('[8]Table 35'!F$14:F$19,MATCH(CAN!$B93,'[8]Table 35'!$B$14:$B$19,0))*1000,0)</f>
        <v>0</v>
      </c>
      <c r="G80" s="5">
        <f>IFERROR(INDEX('[8]Table 35'!G$14:G$19,MATCH(CAN!$B93,'[8]Table 35'!$B$14:$B$19,0))*1000,0)</f>
        <v>0</v>
      </c>
      <c r="H80" s="5">
        <f>IFERROR(INDEX('[8]Table 35'!H$14:H$19,MATCH(CAN!$B93,'[8]Table 35'!$B$14:$B$19,0))*1000,0)</f>
        <v>0</v>
      </c>
      <c r="I80" s="5">
        <f>IFERROR(INDEX('[8]Table 35'!I$14:I$19,MATCH(CAN!$B93,'[8]Table 35'!$B$14:$B$19,0))*1000,0)</f>
        <v>0</v>
      </c>
      <c r="J80" s="5">
        <f>IFERROR(INDEX('[8]Table 35'!J$14:J$19,MATCH(CAN!$B93,'[8]Table 35'!$B$14:$B$19,0))*1000,0)</f>
        <v>0</v>
      </c>
      <c r="K80" s="5">
        <f>IFERROR(INDEX('[8]Table 35'!K$14:K$19,MATCH(CAN!$B93,'[8]Table 35'!$B$14:$B$19,0))*1000,0)</f>
        <v>0</v>
      </c>
      <c r="L80" s="5">
        <f>IFERROR(INDEX('[8]Table 35'!L$14:L$19,MATCH(CAN!$B93,'[8]Table 35'!$B$14:$B$19,0))*1000,0)</f>
        <v>0</v>
      </c>
      <c r="M80" s="5">
        <f>IFERROR(INDEX('[8]Table 35'!M$14:M$19,MATCH(CAN!$B93,'[8]Table 35'!$B$14:$B$19,0))*1000,0)</f>
        <v>0</v>
      </c>
      <c r="N80" s="5">
        <f>IFERROR(INDEX('[8]Table 35'!N$14:N$19,MATCH(CAN!$B93,'[8]Table 35'!$B$14:$B$19,0))*1000,0)</f>
        <v>0</v>
      </c>
      <c r="O80" s="5">
        <f>IFERROR(INDEX('[8]Table 35'!O$14:O$19,MATCH(CAN!$B93,'[8]Table 35'!$B$14:$B$19,0))*1000,0)</f>
        <v>0</v>
      </c>
      <c r="P80" s="5">
        <f>IFERROR(INDEX('[8]Table 35'!P$14:P$19,MATCH(CAN!$B93,'[8]Table 35'!$B$14:$B$19,0))*1000,0)</f>
        <v>0</v>
      </c>
      <c r="Q80" s="5">
        <f>IFERROR(INDEX('[8]Table 35'!Q$14:Q$19,MATCH(CAN!$B93,'[8]Table 35'!$B$14:$B$19,0))*1000,0)</f>
        <v>0</v>
      </c>
      <c r="R80" s="5">
        <f>IFERROR(INDEX('[8]Table 35'!R$14:R$19,MATCH(CAN!$B93,'[8]Table 35'!$B$14:$B$19,0))*1000,0)</f>
        <v>0</v>
      </c>
      <c r="S80" s="5">
        <f>IFERROR(INDEX('[8]Table 35'!S$14:S$19,MATCH(CAN!$B93,'[8]Table 35'!$B$14:$B$19,0))*1000,0)</f>
        <v>0</v>
      </c>
      <c r="T80" s="5">
        <f>IFERROR(INDEX('[8]Table 35'!T$14:T$19,MATCH(CAN!$B93,'[8]Table 35'!$B$14:$B$19,0))*1000,0)</f>
        <v>0</v>
      </c>
      <c r="U80" s="5">
        <f>IFERROR(INDEX('[8]Table 35'!U$14:U$19,MATCH(CAN!$B93,'[8]Table 35'!$B$14:$B$19,0))*1000,0)</f>
        <v>0</v>
      </c>
      <c r="V80" s="5">
        <f>IFERROR(INDEX('[8]Table 35'!V$14:V$19,MATCH(CAN!$B93,'[8]Table 35'!$B$14:$B$19,0))*1000,0)</f>
        <v>0</v>
      </c>
      <c r="W80" s="5">
        <f>IFERROR(INDEX('[8]Table 35'!W$14:W$19,MATCH(CAN!$B93,'[8]Table 35'!$B$14:$B$19,0))*1000,0)</f>
        <v>0</v>
      </c>
      <c r="Z80" s="23" t="s">
        <v>32</v>
      </c>
    </row>
    <row r="81" spans="2:26" outlineLevel="1" x14ac:dyDescent="0.25">
      <c r="B81" s="4" t="s">
        <v>21</v>
      </c>
      <c r="C81" s="5">
        <f>IFERROR(INDEX('[8]Table 35'!C$14:C$19,MATCH(CAN!$B94,'[8]Table 35'!$B$14:$B$19,0))*1000,0)</f>
        <v>123.23699999999999</v>
      </c>
      <c r="D81" s="5">
        <f>IFERROR(INDEX('[8]Table 35'!D$14:D$19,MATCH(CAN!$B94,'[8]Table 35'!$B$14:$B$19,0))*1000,0)</f>
        <v>110.75999999999999</v>
      </c>
      <c r="E81" s="5">
        <f>IFERROR(INDEX('[8]Table 35'!E$14:E$19,MATCH(CAN!$B94,'[8]Table 35'!$B$14:$B$19,0))*1000,0)</f>
        <v>114.384</v>
      </c>
      <c r="F81" s="5">
        <f>IFERROR(INDEX('[8]Table 35'!F$14:F$19,MATCH(CAN!$B94,'[8]Table 35'!$B$14:$B$19,0))*1000,0)</f>
        <v>136.994</v>
      </c>
      <c r="G81" s="5">
        <f>IFERROR(INDEX('[8]Table 35'!G$14:G$19,MATCH(CAN!$B94,'[8]Table 35'!$B$14:$B$19,0))*1000,0)</f>
        <v>104.318</v>
      </c>
      <c r="H81" s="5">
        <f>IFERROR(INDEX('[8]Table 35'!H$14:H$19,MATCH(CAN!$B94,'[8]Table 35'!$B$14:$B$19,0))*1000,0)</f>
        <v>126.611</v>
      </c>
      <c r="I81" s="5">
        <f>IFERROR(INDEX('[8]Table 35'!I$14:I$19,MATCH(CAN!$B94,'[8]Table 35'!$B$14:$B$19,0))*1000,0)</f>
        <v>38.991999999999997</v>
      </c>
      <c r="J81" s="5">
        <f>IFERROR(INDEX('[8]Table 35'!J$14:J$19,MATCH(CAN!$B94,'[8]Table 35'!$B$14:$B$19,0))*1000,0)</f>
        <v>28.635000000000002</v>
      </c>
      <c r="K81" s="5">
        <f>IFERROR(INDEX('[8]Table 35'!K$14:K$19,MATCH(CAN!$B94,'[8]Table 35'!$B$14:$B$19,0))*1000,0)</f>
        <v>24.808</v>
      </c>
      <c r="L81" s="5">
        <f>IFERROR(INDEX('[8]Table 35'!L$14:L$19,MATCH(CAN!$B94,'[8]Table 35'!$B$14:$B$19,0))*1000,0)</f>
        <v>27.641999999999999</v>
      </c>
      <c r="M81" s="5">
        <f>IFERROR(INDEX('[8]Table 35'!M$14:M$19,MATCH(CAN!$B94,'[8]Table 35'!$B$14:$B$19,0))*1000,0)</f>
        <v>28.639000000000003</v>
      </c>
      <c r="N81" s="5">
        <f>IFERROR(INDEX('[8]Table 35'!N$14:N$19,MATCH(CAN!$B94,'[8]Table 35'!$B$14:$B$19,0))*1000,0)</f>
        <v>35.371000000000002</v>
      </c>
      <c r="O81" s="5">
        <f>IFERROR(INDEX('[8]Table 35'!O$14:O$19,MATCH(CAN!$B94,'[8]Table 35'!$B$14:$B$19,0))*1000,0)</f>
        <v>22.498000000000001</v>
      </c>
      <c r="P81" s="5">
        <f>IFERROR(INDEX('[8]Table 35'!P$14:P$19,MATCH(CAN!$B94,'[8]Table 35'!$B$14:$B$19,0))*1000,0)</f>
        <v>16.305</v>
      </c>
      <c r="Q81" s="5">
        <f>IFERROR(INDEX('[8]Table 35'!Q$14:Q$19,MATCH(CAN!$B94,'[8]Table 35'!$B$14:$B$19,0))*1000,0)</f>
        <v>16.233000000000001</v>
      </c>
      <c r="R81" s="5">
        <f>IFERROR(INDEX('[8]Table 35'!R$14:R$19,MATCH(CAN!$B94,'[8]Table 35'!$B$14:$B$19,0))*1000,0)</f>
        <v>20.566000000000003</v>
      </c>
      <c r="S81" s="5">
        <f>IFERROR(INDEX('[8]Table 35'!S$14:S$19,MATCH(CAN!$B94,'[8]Table 35'!$B$14:$B$19,0))*1000,0)</f>
        <v>26.581</v>
      </c>
      <c r="T81" s="5">
        <f>IFERROR(INDEX('[8]Table 35'!T$14:T$19,MATCH(CAN!$B94,'[8]Table 35'!$B$14:$B$19,0))*1000,0)</f>
        <v>22.359000000000002</v>
      </c>
      <c r="U81" s="5">
        <f>IFERROR(INDEX('[8]Table 35'!U$14:U$19,MATCH(CAN!$B94,'[8]Table 35'!$B$14:$B$19,0))*1000,0)</f>
        <v>24.46</v>
      </c>
      <c r="V81" s="5">
        <f>IFERROR(INDEX('[8]Table 35'!V$14:V$19,MATCH(CAN!$B94,'[8]Table 35'!$B$14:$B$19,0))*1000,0)</f>
        <v>22.398999999999997</v>
      </c>
      <c r="W81" s="5">
        <f>IFERROR(INDEX('[8]Table 35'!W$14:W$19,MATCH(CAN!$B94,'[8]Table 35'!$B$14:$B$19,0))*1000,0)</f>
        <v>23.704000000000001</v>
      </c>
      <c r="Z81" s="23" t="s">
        <v>32</v>
      </c>
    </row>
    <row r="82" spans="2:26" outlineLevel="1" x14ac:dyDescent="0.25">
      <c r="B82" s="4" t="s">
        <v>26</v>
      </c>
      <c r="C82" s="5">
        <f>IFERROR(INDEX('[8]Table 35'!C$14:C$19,MATCH(CAN!$B95,'[8]Table 35'!$B$14:$B$19,0))*1000,0)</f>
        <v>0</v>
      </c>
      <c r="D82" s="5">
        <f>IFERROR(INDEX('[8]Table 35'!D$14:D$19,MATCH(CAN!$B95,'[8]Table 35'!$B$14:$B$19,0))*1000,0)</f>
        <v>0</v>
      </c>
      <c r="E82" s="5">
        <f>IFERROR(INDEX('[8]Table 35'!E$14:E$19,MATCH(CAN!$B95,'[8]Table 35'!$B$14:$B$19,0))*1000,0)</f>
        <v>0</v>
      </c>
      <c r="F82" s="5">
        <f>IFERROR(INDEX('[8]Table 35'!F$14:F$19,MATCH(CAN!$B95,'[8]Table 35'!$B$14:$B$19,0))*1000,0)</f>
        <v>0</v>
      </c>
      <c r="G82" s="5">
        <f>IFERROR(INDEX('[8]Table 35'!G$14:G$19,MATCH(CAN!$B95,'[8]Table 35'!$B$14:$B$19,0))*1000,0)</f>
        <v>0</v>
      </c>
      <c r="H82" s="5">
        <f>IFERROR(INDEX('[8]Table 35'!H$14:H$19,MATCH(CAN!$B95,'[8]Table 35'!$B$14:$B$19,0))*1000,0)</f>
        <v>0</v>
      </c>
      <c r="I82" s="5">
        <f>IFERROR(INDEX('[8]Table 35'!I$14:I$19,MATCH(CAN!$B95,'[8]Table 35'!$B$14:$B$19,0))*1000,0)</f>
        <v>0</v>
      </c>
      <c r="J82" s="5">
        <f>IFERROR(INDEX('[8]Table 35'!J$14:J$19,MATCH(CAN!$B95,'[8]Table 35'!$B$14:$B$19,0))*1000,0)</f>
        <v>0</v>
      </c>
      <c r="K82" s="5">
        <f>IFERROR(INDEX('[8]Table 35'!K$14:K$19,MATCH(CAN!$B95,'[8]Table 35'!$B$14:$B$19,0))*1000,0)</f>
        <v>0</v>
      </c>
      <c r="L82" s="5">
        <f>IFERROR(INDEX('[8]Table 35'!L$14:L$19,MATCH(CAN!$B95,'[8]Table 35'!$B$14:$B$19,0))*1000,0)</f>
        <v>0</v>
      </c>
      <c r="M82" s="5">
        <f>IFERROR(INDEX('[8]Table 35'!M$14:M$19,MATCH(CAN!$B95,'[8]Table 35'!$B$14:$B$19,0))*1000,0)</f>
        <v>0</v>
      </c>
      <c r="N82" s="5">
        <f>IFERROR(INDEX('[8]Table 35'!N$14:N$19,MATCH(CAN!$B95,'[8]Table 35'!$B$14:$B$19,0))*1000,0)</f>
        <v>0</v>
      </c>
      <c r="O82" s="5">
        <f>IFERROR(INDEX('[8]Table 35'!O$14:O$19,MATCH(CAN!$B95,'[8]Table 35'!$B$14:$B$19,0))*1000,0)</f>
        <v>0</v>
      </c>
      <c r="P82" s="5">
        <f>IFERROR(INDEX('[8]Table 35'!P$14:P$19,MATCH(CAN!$B95,'[8]Table 35'!$B$14:$B$19,0))*1000,0)</f>
        <v>0</v>
      </c>
      <c r="Q82" s="5">
        <f>IFERROR(INDEX('[8]Table 35'!Q$14:Q$19,MATCH(CAN!$B95,'[8]Table 35'!$B$14:$B$19,0))*1000,0)</f>
        <v>0</v>
      </c>
      <c r="R82" s="5">
        <f>IFERROR(INDEX('[8]Table 35'!R$14:R$19,MATCH(CAN!$B95,'[8]Table 35'!$B$14:$B$19,0))*1000,0)</f>
        <v>0</v>
      </c>
      <c r="S82" s="5">
        <f>IFERROR(INDEX('[8]Table 35'!S$14:S$19,MATCH(CAN!$B95,'[8]Table 35'!$B$14:$B$19,0))*1000,0)</f>
        <v>0</v>
      </c>
      <c r="T82" s="5">
        <f>IFERROR(INDEX('[8]Table 35'!T$14:T$19,MATCH(CAN!$B95,'[8]Table 35'!$B$14:$B$19,0))*1000,0)</f>
        <v>0</v>
      </c>
      <c r="U82" s="5">
        <f>IFERROR(INDEX('[8]Table 35'!U$14:U$19,MATCH(CAN!$B95,'[8]Table 35'!$B$14:$B$19,0))*1000,0)</f>
        <v>0</v>
      </c>
      <c r="V82" s="5">
        <f>IFERROR(INDEX('[8]Table 35'!V$14:V$19,MATCH(CAN!$B95,'[8]Table 35'!$B$14:$B$19,0))*1000,0)</f>
        <v>0</v>
      </c>
      <c r="W82" s="5">
        <f>IFERROR(INDEX('[8]Table 35'!W$14:W$19,MATCH(CAN!$B95,'[8]Table 35'!$B$14:$B$19,0))*1000,0)</f>
        <v>0</v>
      </c>
      <c r="Z82" s="23" t="s">
        <v>32</v>
      </c>
    </row>
    <row r="83" spans="2:26" outlineLevel="1" x14ac:dyDescent="0.25">
      <c r="B83" s="4" t="s">
        <v>25</v>
      </c>
      <c r="C83" s="5">
        <f>IFERROR(INDEX('[8]Table 35'!C$14:C$19,MATCH(CAN!$B96,'[8]Table 35'!$B$14:$B$19,0))*1000,0)</f>
        <v>3189.7310000000002</v>
      </c>
      <c r="D83" s="5">
        <f>IFERROR(INDEX('[8]Table 35'!D$14:D$19,MATCH(CAN!$B96,'[8]Table 35'!$B$14:$B$19,0))*1000,0)</f>
        <v>3132.558</v>
      </c>
      <c r="E83" s="5">
        <f>IFERROR(INDEX('[8]Table 35'!E$14:E$19,MATCH(CAN!$B96,'[8]Table 35'!$B$14:$B$19,0))*1000,0)</f>
        <v>3323.482</v>
      </c>
      <c r="F83" s="5">
        <f>IFERROR(INDEX('[8]Table 35'!F$14:F$19,MATCH(CAN!$B96,'[8]Table 35'!$B$14:$B$19,0))*1000,0)</f>
        <v>3424.0859999999998</v>
      </c>
      <c r="G83" s="5">
        <f>IFERROR(INDEX('[8]Table 35'!G$14:G$19,MATCH(CAN!$B96,'[8]Table 35'!$B$14:$B$19,0))*1000,0)</f>
        <v>3466.7400000000002</v>
      </c>
      <c r="H83" s="5">
        <f>IFERROR(INDEX('[8]Table 35'!H$14:H$19,MATCH(CAN!$B96,'[8]Table 35'!$B$14:$B$19,0))*1000,0)</f>
        <v>3482.48</v>
      </c>
      <c r="I83" s="5">
        <f>IFERROR(INDEX('[8]Table 35'!I$14:I$19,MATCH(CAN!$B96,'[8]Table 35'!$B$14:$B$19,0))*1000,0)</f>
        <v>3469.58</v>
      </c>
      <c r="J83" s="5">
        <f>IFERROR(INDEX('[8]Table 35'!J$14:J$19,MATCH(CAN!$B96,'[8]Table 35'!$B$14:$B$19,0))*1000,0)</f>
        <v>3536.163</v>
      </c>
      <c r="K83" s="5">
        <f>IFERROR(INDEX('[8]Table 35'!K$14:K$19,MATCH(CAN!$B96,'[8]Table 35'!$B$14:$B$19,0))*1000,0)</f>
        <v>3644.9009999999998</v>
      </c>
      <c r="L83" s="5">
        <f>IFERROR(INDEX('[8]Table 35'!L$14:L$19,MATCH(CAN!$B96,'[8]Table 35'!$B$14:$B$19,0))*1000,0)</f>
        <v>3305.134</v>
      </c>
      <c r="M83" s="5">
        <f>IFERROR(INDEX('[8]Table 35'!M$14:M$19,MATCH(CAN!$B96,'[8]Table 35'!$B$14:$B$19,0))*1000,0)</f>
        <v>3613.0429999999997</v>
      </c>
      <c r="N83" s="5">
        <f>IFERROR(INDEX('[8]Table 35'!N$14:N$19,MATCH(CAN!$B96,'[8]Table 35'!$B$14:$B$19,0))*1000,0)</f>
        <v>4337.9219999999996</v>
      </c>
      <c r="O83" s="5">
        <f>IFERROR(INDEX('[8]Table 35'!O$14:O$19,MATCH(CAN!$B96,'[8]Table 35'!$B$14:$B$19,0))*1000,0)</f>
        <v>4322.3789999999999</v>
      </c>
      <c r="P83" s="5">
        <f>IFERROR(INDEX('[8]Table 35'!P$14:P$19,MATCH(CAN!$B96,'[8]Table 35'!$B$14:$B$19,0))*1000,0)</f>
        <v>3612.9769999999999</v>
      </c>
      <c r="Q83" s="5">
        <f>IFERROR(INDEX('[8]Table 35'!Q$14:Q$19,MATCH(CAN!$B96,'[8]Table 35'!$B$14:$B$19,0))*1000,0)</f>
        <v>3290.5210000000002</v>
      </c>
      <c r="R83" s="5">
        <f>IFERROR(INDEX('[8]Table 35'!R$14:R$19,MATCH(CAN!$B96,'[8]Table 35'!$B$14:$B$19,0))*1000,0)</f>
        <v>4161.9080000000004</v>
      </c>
      <c r="S83" s="5">
        <f>IFERROR(INDEX('[8]Table 35'!S$14:S$19,MATCH(CAN!$B96,'[8]Table 35'!$B$14:$B$19,0))*1000,0)</f>
        <v>4931.6709999999994</v>
      </c>
      <c r="T83" s="5">
        <f>IFERROR(INDEX('[8]Table 35'!T$14:T$19,MATCH(CAN!$B96,'[8]Table 35'!$B$14:$B$19,0))*1000,0)</f>
        <v>4462.8339999999998</v>
      </c>
      <c r="U83" s="5">
        <f>IFERROR(INDEX('[8]Table 35'!U$14:U$19,MATCH(CAN!$B96,'[8]Table 35'!$B$14:$B$19,0))*1000,0)</f>
        <v>4502.9969999999994</v>
      </c>
      <c r="V83" s="5">
        <f>IFERROR(INDEX('[8]Table 35'!V$14:V$19,MATCH(CAN!$B96,'[8]Table 35'!$B$14:$B$19,0))*1000,0)</f>
        <v>4466.8810000000003</v>
      </c>
      <c r="W83" s="5">
        <f>IFERROR(INDEX('[8]Table 35'!W$14:W$19,MATCH(CAN!$B96,'[8]Table 35'!$B$14:$B$19,0))*1000,0)</f>
        <v>3959.0990000000002</v>
      </c>
      <c r="Z83" s="23" t="s">
        <v>32</v>
      </c>
    </row>
    <row r="84" spans="2:26" outlineLevel="1" x14ac:dyDescent="0.25">
      <c r="B84" s="4" t="s">
        <v>0</v>
      </c>
      <c r="C84" s="5">
        <f>IFERROR(INDEX('[8]Table 35'!C$14:C$19,MATCH(CAN!$B97,'[8]Table 35'!$B$14:$B$19,0))*1000,0)</f>
        <v>0</v>
      </c>
      <c r="D84" s="5">
        <f>IFERROR(INDEX('[8]Table 35'!D$14:D$19,MATCH(CAN!$B97,'[8]Table 35'!$B$14:$B$19,0))*1000,0)</f>
        <v>0</v>
      </c>
      <c r="E84" s="5">
        <f>IFERROR(INDEX('[8]Table 35'!E$14:E$19,MATCH(CAN!$B97,'[8]Table 35'!$B$14:$B$19,0))*1000,0)</f>
        <v>0</v>
      </c>
      <c r="F84" s="5">
        <f>IFERROR(INDEX('[8]Table 35'!F$14:F$19,MATCH(CAN!$B97,'[8]Table 35'!$B$14:$B$19,0))*1000,0)</f>
        <v>0</v>
      </c>
      <c r="G84" s="5">
        <f>IFERROR(INDEX('[8]Table 35'!G$14:G$19,MATCH(CAN!$B97,'[8]Table 35'!$B$14:$B$19,0))*1000,0)</f>
        <v>0</v>
      </c>
      <c r="H84" s="5">
        <f>IFERROR(INDEX('[8]Table 35'!H$14:H$19,MATCH(CAN!$B97,'[8]Table 35'!$B$14:$B$19,0))*1000,0)</f>
        <v>0</v>
      </c>
      <c r="I84" s="5">
        <f>IFERROR(INDEX('[8]Table 35'!I$14:I$19,MATCH(CAN!$B97,'[8]Table 35'!$B$14:$B$19,0))*1000,0)</f>
        <v>0</v>
      </c>
      <c r="J84" s="5">
        <f>IFERROR(INDEX('[8]Table 35'!J$14:J$19,MATCH(CAN!$B97,'[8]Table 35'!$B$14:$B$19,0))*1000,0)</f>
        <v>0</v>
      </c>
      <c r="K84" s="5">
        <f>IFERROR(INDEX('[8]Table 35'!K$14:K$19,MATCH(CAN!$B97,'[8]Table 35'!$B$14:$B$19,0))*1000,0)</f>
        <v>0</v>
      </c>
      <c r="L84" s="5">
        <f>IFERROR(INDEX('[8]Table 35'!L$14:L$19,MATCH(CAN!$B97,'[8]Table 35'!$B$14:$B$19,0))*1000,0)</f>
        <v>0</v>
      </c>
      <c r="M84" s="5">
        <f>IFERROR(INDEX('[8]Table 35'!M$14:M$19,MATCH(CAN!$B97,'[8]Table 35'!$B$14:$B$19,0))*1000,0)</f>
        <v>0</v>
      </c>
      <c r="N84" s="5">
        <f>IFERROR(INDEX('[8]Table 35'!N$14:N$19,MATCH(CAN!$B97,'[8]Table 35'!$B$14:$B$19,0))*1000,0)</f>
        <v>159.547</v>
      </c>
      <c r="O84" s="5">
        <f>IFERROR(INDEX('[8]Table 35'!O$14:O$19,MATCH(CAN!$B97,'[8]Table 35'!$B$14:$B$19,0))*1000,0)</f>
        <v>157.947</v>
      </c>
      <c r="P84" s="5">
        <f>IFERROR(INDEX('[8]Table 35'!P$14:P$19,MATCH(CAN!$B97,'[8]Table 35'!$B$14:$B$19,0))*1000,0)</f>
        <v>64.631999999999991</v>
      </c>
      <c r="Q84" s="5">
        <f>IFERROR(INDEX('[8]Table 35'!Q$14:Q$19,MATCH(CAN!$B97,'[8]Table 35'!$B$14:$B$19,0))*1000,0)</f>
        <v>32.016000000000005</v>
      </c>
      <c r="R84" s="5">
        <f>IFERROR(INDEX('[8]Table 35'!R$14:R$19,MATCH(CAN!$B97,'[8]Table 35'!$B$14:$B$19,0))*1000,0)</f>
        <v>0</v>
      </c>
      <c r="S84" s="5">
        <f>IFERROR(INDEX('[8]Table 35'!S$14:S$19,MATCH(CAN!$B97,'[8]Table 35'!$B$14:$B$19,0))*1000,0)</f>
        <v>0</v>
      </c>
      <c r="T84" s="5">
        <f>IFERROR(INDEX('[8]Table 35'!T$14:T$19,MATCH(CAN!$B97,'[8]Table 35'!$B$14:$B$19,0))*1000,0)</f>
        <v>0</v>
      </c>
      <c r="U84" s="5">
        <f>IFERROR(INDEX('[8]Table 35'!U$14:U$19,MATCH(CAN!$B97,'[8]Table 35'!$B$14:$B$19,0))*1000,0)</f>
        <v>0</v>
      </c>
      <c r="V84" s="5">
        <f>IFERROR(INDEX('[8]Table 35'!V$14:V$19,MATCH(CAN!$B97,'[8]Table 35'!$B$14:$B$19,0))*1000,0)</f>
        <v>0</v>
      </c>
      <c r="W84" s="5">
        <f>IFERROR(INDEX('[8]Table 35'!W$14:W$19,MATCH(CAN!$B97,'[8]Table 35'!$B$14:$B$19,0))*1000,0)</f>
        <v>0</v>
      </c>
      <c r="Z84" s="23" t="s">
        <v>32</v>
      </c>
    </row>
    <row r="85" spans="2:26" outlineLevel="1" x14ac:dyDescent="0.25">
      <c r="B85" s="4" t="s">
        <v>27</v>
      </c>
      <c r="C85" s="5">
        <f>IFERROR(INDEX('[8]Table 35'!C$14:C$19,MATCH(CAN!$B98,'[8]Table 35'!$B$14:$B$19,0))*1000,0)</f>
        <v>0</v>
      </c>
      <c r="D85" s="5">
        <f>IFERROR(INDEX('[8]Table 35'!D$14:D$19,MATCH(CAN!$B98,'[8]Table 35'!$B$14:$B$19,0))*1000,0)</f>
        <v>0</v>
      </c>
      <c r="E85" s="5">
        <f>IFERROR(INDEX('[8]Table 35'!E$14:E$19,MATCH(CAN!$B98,'[8]Table 35'!$B$14:$B$19,0))*1000,0)</f>
        <v>0</v>
      </c>
      <c r="F85" s="5">
        <f>IFERROR(INDEX('[8]Table 35'!F$14:F$19,MATCH(CAN!$B98,'[8]Table 35'!$B$14:$B$19,0))*1000,0)</f>
        <v>0</v>
      </c>
      <c r="G85" s="5">
        <f>IFERROR(INDEX('[8]Table 35'!G$14:G$19,MATCH(CAN!$B98,'[8]Table 35'!$B$14:$B$19,0))*1000,0)</f>
        <v>0</v>
      </c>
      <c r="H85" s="5">
        <f>IFERROR(INDEX('[8]Table 35'!H$14:H$19,MATCH(CAN!$B98,'[8]Table 35'!$B$14:$B$19,0))*1000,0)</f>
        <v>0</v>
      </c>
      <c r="I85" s="5">
        <f>IFERROR(INDEX('[8]Table 35'!I$14:I$19,MATCH(CAN!$B98,'[8]Table 35'!$B$14:$B$19,0))*1000,0)</f>
        <v>0</v>
      </c>
      <c r="J85" s="5">
        <f>IFERROR(INDEX('[8]Table 35'!J$14:J$19,MATCH(CAN!$B98,'[8]Table 35'!$B$14:$B$19,0))*1000,0)</f>
        <v>0</v>
      </c>
      <c r="K85" s="5">
        <f>IFERROR(INDEX('[8]Table 35'!K$14:K$19,MATCH(CAN!$B98,'[8]Table 35'!$B$14:$B$19,0))*1000,0)</f>
        <v>0</v>
      </c>
      <c r="L85" s="5">
        <f>IFERROR(INDEX('[8]Table 35'!L$14:L$19,MATCH(CAN!$B98,'[8]Table 35'!$B$14:$B$19,0))*1000,0)</f>
        <v>0</v>
      </c>
      <c r="M85" s="5">
        <f>IFERROR(INDEX('[8]Table 35'!M$14:M$19,MATCH(CAN!$B98,'[8]Table 35'!$B$14:$B$19,0))*1000,0)</f>
        <v>0</v>
      </c>
      <c r="N85" s="5">
        <f>IFERROR(INDEX('[8]Table 35'!N$14:N$19,MATCH(CAN!$B98,'[8]Table 35'!$B$14:$B$19,0))*1000,0)</f>
        <v>0</v>
      </c>
      <c r="O85" s="5">
        <f>IFERROR(INDEX('[8]Table 35'!O$14:O$19,MATCH(CAN!$B98,'[8]Table 35'!$B$14:$B$19,0))*1000,0)</f>
        <v>0</v>
      </c>
      <c r="P85" s="5">
        <f>IFERROR(INDEX('[8]Table 35'!P$14:P$19,MATCH(CAN!$B98,'[8]Table 35'!$B$14:$B$19,0))*1000,0)</f>
        <v>0</v>
      </c>
      <c r="Q85" s="5">
        <f>IFERROR(INDEX('[8]Table 35'!Q$14:Q$19,MATCH(CAN!$B98,'[8]Table 35'!$B$14:$B$19,0))*1000,0)</f>
        <v>0</v>
      </c>
      <c r="R85" s="5">
        <f>IFERROR(INDEX('[8]Table 35'!R$14:R$19,MATCH(CAN!$B98,'[8]Table 35'!$B$14:$B$19,0))*1000,0)</f>
        <v>0</v>
      </c>
      <c r="S85" s="5">
        <f>IFERROR(INDEX('[8]Table 35'!S$14:S$19,MATCH(CAN!$B98,'[8]Table 35'!$B$14:$B$19,0))*1000,0)</f>
        <v>0</v>
      </c>
      <c r="T85" s="5">
        <f>IFERROR(INDEX('[8]Table 35'!T$14:T$19,MATCH(CAN!$B98,'[8]Table 35'!$B$14:$B$19,0))*1000,0)</f>
        <v>0</v>
      </c>
      <c r="U85" s="5">
        <f>IFERROR(INDEX('[8]Table 35'!U$14:U$19,MATCH(CAN!$B98,'[8]Table 35'!$B$14:$B$19,0))*1000,0)</f>
        <v>0</v>
      </c>
      <c r="V85" s="5">
        <f>IFERROR(INDEX('[8]Table 35'!V$14:V$19,MATCH(CAN!$B98,'[8]Table 35'!$B$14:$B$19,0))*1000,0)</f>
        <v>0</v>
      </c>
      <c r="W85" s="5">
        <f>IFERROR(INDEX('[8]Table 35'!W$14:W$19,MATCH(CAN!$B98,'[8]Table 35'!$B$14:$B$19,0))*1000,0)</f>
        <v>0</v>
      </c>
      <c r="Z85" s="23" t="s">
        <v>32</v>
      </c>
    </row>
    <row r="86" spans="2:26" outlineLevel="1" x14ac:dyDescent="0.25">
      <c r="B86" s="4" t="s">
        <v>28</v>
      </c>
      <c r="C86" s="5">
        <f>IFERROR(INDEX('[8]Table 35'!C$14:C$19,MATCH(CAN!$B99,'[8]Table 35'!$B$14:$B$19,0))*1000,0)</f>
        <v>0</v>
      </c>
      <c r="D86" s="5">
        <f>IFERROR(INDEX('[8]Table 35'!D$14:D$19,MATCH(CAN!$B99,'[8]Table 35'!$B$14:$B$19,0))*1000,0)</f>
        <v>0</v>
      </c>
      <c r="E86" s="5">
        <f>IFERROR(INDEX('[8]Table 35'!E$14:E$19,MATCH(CAN!$B99,'[8]Table 35'!$B$14:$B$19,0))*1000,0)</f>
        <v>0</v>
      </c>
      <c r="F86" s="5">
        <f>IFERROR(INDEX('[8]Table 35'!F$14:F$19,MATCH(CAN!$B99,'[8]Table 35'!$B$14:$B$19,0))*1000,0)</f>
        <v>0</v>
      </c>
      <c r="G86" s="5">
        <f>IFERROR(INDEX('[8]Table 35'!G$14:G$19,MATCH(CAN!$B99,'[8]Table 35'!$B$14:$B$19,0))*1000,0)</f>
        <v>0</v>
      </c>
      <c r="H86" s="5">
        <f>IFERROR(INDEX('[8]Table 35'!H$14:H$19,MATCH(CAN!$B99,'[8]Table 35'!$B$14:$B$19,0))*1000,0)</f>
        <v>0</v>
      </c>
      <c r="I86" s="5">
        <f>IFERROR(INDEX('[8]Table 35'!I$14:I$19,MATCH(CAN!$B99,'[8]Table 35'!$B$14:$B$19,0))*1000,0)</f>
        <v>0</v>
      </c>
      <c r="J86" s="5">
        <f>IFERROR(INDEX('[8]Table 35'!J$14:J$19,MATCH(CAN!$B99,'[8]Table 35'!$B$14:$B$19,0))*1000,0)</f>
        <v>0</v>
      </c>
      <c r="K86" s="5">
        <f>IFERROR(INDEX('[8]Table 35'!K$14:K$19,MATCH(CAN!$B99,'[8]Table 35'!$B$14:$B$19,0))*1000,0)</f>
        <v>0</v>
      </c>
      <c r="L86" s="5">
        <f>IFERROR(INDEX('[8]Table 35'!L$14:L$19,MATCH(CAN!$B99,'[8]Table 35'!$B$14:$B$19,0))*1000,0)</f>
        <v>0</v>
      </c>
      <c r="M86" s="5">
        <f>IFERROR(INDEX('[8]Table 35'!M$14:M$19,MATCH(CAN!$B99,'[8]Table 35'!$B$14:$B$19,0))*1000,0)</f>
        <v>0</v>
      </c>
      <c r="N86" s="5">
        <f>IFERROR(INDEX('[8]Table 35'!N$14:N$19,MATCH(CAN!$B99,'[8]Table 35'!$B$14:$B$19,0))*1000,0)</f>
        <v>0</v>
      </c>
      <c r="O86" s="5">
        <f>IFERROR(INDEX('[8]Table 35'!O$14:O$19,MATCH(CAN!$B99,'[8]Table 35'!$B$14:$B$19,0))*1000,0)</f>
        <v>0</v>
      </c>
      <c r="P86" s="5">
        <f>IFERROR(INDEX('[8]Table 35'!P$14:P$19,MATCH(CAN!$B99,'[8]Table 35'!$B$14:$B$19,0))*1000,0)</f>
        <v>0</v>
      </c>
      <c r="Q86" s="5">
        <f>IFERROR(INDEX('[8]Table 35'!Q$14:Q$19,MATCH(CAN!$B99,'[8]Table 35'!$B$14:$B$19,0))*1000,0)</f>
        <v>2.4E-2</v>
      </c>
      <c r="R86" s="5">
        <f>IFERROR(INDEX('[8]Table 35'!R$14:R$19,MATCH(CAN!$B99,'[8]Table 35'!$B$14:$B$19,0))*1000,0)</f>
        <v>1.2E-2</v>
      </c>
      <c r="S86" s="5">
        <f>IFERROR(INDEX('[8]Table 35'!S$14:S$19,MATCH(CAN!$B99,'[8]Table 35'!$B$14:$B$19,0))*1000,0)</f>
        <v>7.0000000000000001E-3</v>
      </c>
      <c r="T86" s="5">
        <f>IFERROR(INDEX('[8]Table 35'!T$14:T$19,MATCH(CAN!$B99,'[8]Table 35'!$B$14:$B$19,0))*1000,0)</f>
        <v>2E-3</v>
      </c>
      <c r="U86" s="5">
        <f>IFERROR(INDEX('[8]Table 35'!U$14:U$19,MATCH(CAN!$B99,'[8]Table 35'!$B$14:$B$19,0))*1000,0)</f>
        <v>2E-3</v>
      </c>
      <c r="V86" s="5">
        <f>IFERROR(INDEX('[8]Table 35'!V$14:V$19,MATCH(CAN!$B99,'[8]Table 35'!$B$14:$B$19,0))*1000,0)</f>
        <v>1E-3</v>
      </c>
      <c r="W86" s="5">
        <f>IFERROR(INDEX('[8]Table 35'!W$14:W$19,MATCH(CAN!$B99,'[8]Table 35'!$B$14:$B$19,0))*1000,0)</f>
        <v>1E-3</v>
      </c>
      <c r="Z86" s="23" t="s">
        <v>32</v>
      </c>
    </row>
    <row r="87" spans="2:26" outlineLevel="1" x14ac:dyDescent="0.25">
      <c r="B87" s="4" t="s">
        <v>22</v>
      </c>
      <c r="C87" s="5">
        <f>IFERROR(INDEX('[8]Table 35'!C$14:C$19,MATCH(CAN!$B100,'[8]Table 35'!$B$14:$B$19,0))*1000,0)</f>
        <v>0</v>
      </c>
      <c r="D87" s="5">
        <f>IFERROR(INDEX('[8]Table 35'!D$14:D$19,MATCH(CAN!$B100,'[8]Table 35'!$B$14:$B$19,0))*1000,0)</f>
        <v>0</v>
      </c>
      <c r="E87" s="5">
        <f>IFERROR(INDEX('[8]Table 35'!E$14:E$19,MATCH(CAN!$B100,'[8]Table 35'!$B$14:$B$19,0))*1000,0)</f>
        <v>0</v>
      </c>
      <c r="F87" s="5">
        <f>IFERROR(INDEX('[8]Table 35'!F$14:F$19,MATCH(CAN!$B100,'[8]Table 35'!$B$14:$B$19,0))*1000,0)</f>
        <v>0</v>
      </c>
      <c r="G87" s="5">
        <f>IFERROR(INDEX('[8]Table 35'!G$14:G$19,MATCH(CAN!$B100,'[8]Table 35'!$B$14:$B$19,0))*1000,0)</f>
        <v>0</v>
      </c>
      <c r="H87" s="5">
        <f>IFERROR(INDEX('[8]Table 35'!H$14:H$19,MATCH(CAN!$B100,'[8]Table 35'!$B$14:$B$19,0))*1000,0)</f>
        <v>0</v>
      </c>
      <c r="I87" s="5">
        <f>IFERROR(INDEX('[8]Table 35'!I$14:I$19,MATCH(CAN!$B100,'[8]Table 35'!$B$14:$B$19,0))*1000,0)</f>
        <v>0</v>
      </c>
      <c r="J87" s="5">
        <f>IFERROR(INDEX('[8]Table 35'!J$14:J$19,MATCH(CAN!$B100,'[8]Table 35'!$B$14:$B$19,0))*1000,0)</f>
        <v>0</v>
      </c>
      <c r="K87" s="5">
        <f>IFERROR(INDEX('[8]Table 35'!K$14:K$19,MATCH(CAN!$B100,'[8]Table 35'!$B$14:$B$19,0))*1000,0)</f>
        <v>0</v>
      </c>
      <c r="L87" s="5">
        <f>IFERROR(INDEX('[8]Table 35'!L$14:L$19,MATCH(CAN!$B100,'[8]Table 35'!$B$14:$B$19,0))*1000,0)</f>
        <v>0</v>
      </c>
      <c r="M87" s="5">
        <f>IFERROR(INDEX('[8]Table 35'!M$14:M$19,MATCH(CAN!$B100,'[8]Table 35'!$B$14:$B$19,0))*1000,0)</f>
        <v>0</v>
      </c>
      <c r="N87" s="5">
        <f>IFERROR(INDEX('[8]Table 35'!N$14:N$19,MATCH(CAN!$B100,'[8]Table 35'!$B$14:$B$19,0))*1000,0)</f>
        <v>0</v>
      </c>
      <c r="O87" s="5">
        <f>IFERROR(INDEX('[8]Table 35'!O$14:O$19,MATCH(CAN!$B100,'[8]Table 35'!$B$14:$B$19,0))*1000,0)</f>
        <v>0</v>
      </c>
      <c r="P87" s="5">
        <f>IFERROR(INDEX('[8]Table 35'!P$14:P$19,MATCH(CAN!$B100,'[8]Table 35'!$B$14:$B$19,0))*1000,0)</f>
        <v>0</v>
      </c>
      <c r="Q87" s="5">
        <f>IFERROR(INDEX('[8]Table 35'!Q$14:Q$19,MATCH(CAN!$B100,'[8]Table 35'!$B$14:$B$19,0))*1000,0)</f>
        <v>0</v>
      </c>
      <c r="R87" s="5">
        <f>IFERROR(INDEX('[8]Table 35'!R$14:R$19,MATCH(CAN!$B100,'[8]Table 35'!$B$14:$B$19,0))*1000,0)</f>
        <v>0</v>
      </c>
      <c r="S87" s="5">
        <f>IFERROR(INDEX('[8]Table 35'!S$14:S$19,MATCH(CAN!$B100,'[8]Table 35'!$B$14:$B$19,0))*1000,0)</f>
        <v>0</v>
      </c>
      <c r="T87" s="5">
        <f>IFERROR(INDEX('[8]Table 35'!T$14:T$19,MATCH(CAN!$B100,'[8]Table 35'!$B$14:$B$19,0))*1000,0)</f>
        <v>0</v>
      </c>
      <c r="U87" s="5">
        <f>IFERROR(INDEX('[8]Table 35'!U$14:U$19,MATCH(CAN!$B100,'[8]Table 35'!$B$14:$B$19,0))*1000,0)</f>
        <v>0</v>
      </c>
      <c r="V87" s="5">
        <f>IFERROR(INDEX('[8]Table 35'!V$14:V$19,MATCH(CAN!$B100,'[8]Table 35'!$B$14:$B$19,0))*1000,0)</f>
        <v>0</v>
      </c>
      <c r="W87" s="5">
        <f>IFERROR(INDEX('[8]Table 35'!W$14:W$19,MATCH(CAN!$B100,'[8]Table 35'!$B$14:$B$19,0))*1000,0)</f>
        <v>0</v>
      </c>
      <c r="Z87" s="23" t="s">
        <v>32</v>
      </c>
    </row>
    <row r="88" spans="2:26" outlineLevel="1" x14ac:dyDescent="0.25">
      <c r="B88" s="4" t="s">
        <v>1</v>
      </c>
      <c r="C88" s="5">
        <f>IFERROR(INDEX('[8]Table 35'!C$14:C$19,MATCH(CAN!$B101,'[8]Table 35'!$B$14:$B$19,0))*1000,0)</f>
        <v>52.748999999999995</v>
      </c>
      <c r="D88" s="5">
        <f>IFERROR(INDEX('[8]Table 35'!D$14:D$19,MATCH(CAN!$B101,'[8]Table 35'!$B$14:$B$19,0))*1000,0)</f>
        <v>59.361999999999995</v>
      </c>
      <c r="E88" s="5">
        <f>IFERROR(INDEX('[8]Table 35'!E$14:E$19,MATCH(CAN!$B101,'[8]Table 35'!$B$14:$B$19,0))*1000,0)</f>
        <v>10.503</v>
      </c>
      <c r="F88" s="5">
        <f>IFERROR(INDEX('[8]Table 35'!F$14:F$19,MATCH(CAN!$B101,'[8]Table 35'!$B$14:$B$19,0))*1000,0)</f>
        <v>9.4120000000000008</v>
      </c>
      <c r="G88" s="5">
        <f>IFERROR(INDEX('[8]Table 35'!G$14:G$19,MATCH(CAN!$B101,'[8]Table 35'!$B$14:$B$19,0))*1000,0)</f>
        <v>8.4440000000000008</v>
      </c>
      <c r="H88" s="5">
        <f>IFERROR(INDEX('[8]Table 35'!H$14:H$19,MATCH(CAN!$B101,'[8]Table 35'!$B$14:$B$19,0))*1000,0)</f>
        <v>3.9160000000000004</v>
      </c>
      <c r="I88" s="5">
        <f>IFERROR(INDEX('[8]Table 35'!I$14:I$19,MATCH(CAN!$B101,'[8]Table 35'!$B$14:$B$19,0))*1000,0)</f>
        <v>8.7469999999999999</v>
      </c>
      <c r="J88" s="5">
        <f>IFERROR(INDEX('[8]Table 35'!J$14:J$19,MATCH(CAN!$B101,'[8]Table 35'!$B$14:$B$19,0))*1000,0)</f>
        <v>8.7159999999999993</v>
      </c>
      <c r="K88" s="5">
        <f>IFERROR(INDEX('[8]Table 35'!K$14:K$19,MATCH(CAN!$B101,'[8]Table 35'!$B$14:$B$19,0))*1000,0)</f>
        <v>11.054</v>
      </c>
      <c r="L88" s="5">
        <f>IFERROR(INDEX('[8]Table 35'!L$14:L$19,MATCH(CAN!$B101,'[8]Table 35'!$B$14:$B$19,0))*1000,0)</f>
        <v>10.274999999999999</v>
      </c>
      <c r="M88" s="5">
        <f>IFERROR(INDEX('[8]Table 35'!M$14:M$19,MATCH(CAN!$B101,'[8]Table 35'!$B$14:$B$19,0))*1000,0)</f>
        <v>7.0979999999999999</v>
      </c>
      <c r="N88" s="5">
        <f>IFERROR(INDEX('[8]Table 35'!N$14:N$19,MATCH(CAN!$B101,'[8]Table 35'!$B$14:$B$19,0))*1000,0)</f>
        <v>9.5960000000000001</v>
      </c>
      <c r="O88" s="5">
        <f>IFERROR(INDEX('[8]Table 35'!O$14:O$19,MATCH(CAN!$B101,'[8]Table 35'!$B$14:$B$19,0))*1000,0)</f>
        <v>5.7720000000000002</v>
      </c>
      <c r="P88" s="5">
        <f>IFERROR(INDEX('[8]Table 35'!P$14:P$19,MATCH(CAN!$B101,'[8]Table 35'!$B$14:$B$19,0))*1000,0)</f>
        <v>5.3020000000000005</v>
      </c>
      <c r="Q88" s="5">
        <f>IFERROR(INDEX('[8]Table 35'!Q$14:Q$19,MATCH(CAN!$B101,'[8]Table 35'!$B$14:$B$19,0))*1000,0)</f>
        <v>0.47600000000000003</v>
      </c>
      <c r="R88" s="5">
        <f>IFERROR(INDEX('[8]Table 35'!R$14:R$19,MATCH(CAN!$B101,'[8]Table 35'!$B$14:$B$19,0))*1000,0)</f>
        <v>8.5739999999999998</v>
      </c>
      <c r="S88" s="5">
        <f>IFERROR(INDEX('[8]Table 35'!S$14:S$19,MATCH(CAN!$B101,'[8]Table 35'!$B$14:$B$19,0))*1000,0)</f>
        <v>7.1420000000000003</v>
      </c>
      <c r="T88" s="5">
        <f>IFERROR(INDEX('[8]Table 35'!T$14:T$19,MATCH(CAN!$B101,'[8]Table 35'!$B$14:$B$19,0))*1000,0)</f>
        <v>6.1609999999999996</v>
      </c>
      <c r="U88" s="5">
        <f>IFERROR(INDEX('[8]Table 35'!U$14:U$19,MATCH(CAN!$B101,'[8]Table 35'!$B$14:$B$19,0))*1000,0)</f>
        <v>4.7670000000000003</v>
      </c>
      <c r="V88" s="5">
        <f>IFERROR(INDEX('[8]Table 35'!V$14:V$19,MATCH(CAN!$B101,'[8]Table 35'!$B$14:$B$19,0))*1000,0)</f>
        <v>8.58</v>
      </c>
      <c r="W88" s="5">
        <f>IFERROR(INDEX('[8]Table 35'!W$14:W$19,MATCH(CAN!$B101,'[8]Table 35'!$B$14:$B$19,0))*1000,0)</f>
        <v>6.1580000000000004</v>
      </c>
      <c r="Z88" s="23" t="s">
        <v>32</v>
      </c>
    </row>
    <row r="89" spans="2:26" outlineLevel="1" x14ac:dyDescent="0.25">
      <c r="B89" s="16" t="s">
        <v>13</v>
      </c>
      <c r="C89" s="21">
        <f t="shared" ref="C89:W89" si="31">SUM(C79:C88)</f>
        <v>3365.7170000000001</v>
      </c>
      <c r="D89" s="21">
        <f t="shared" si="31"/>
        <v>3302.6800000000003</v>
      </c>
      <c r="E89" s="21">
        <f t="shared" si="31"/>
        <v>3448.3690000000001</v>
      </c>
      <c r="F89" s="21">
        <f t="shared" si="31"/>
        <v>3570.4919999999997</v>
      </c>
      <c r="G89" s="21">
        <f t="shared" si="31"/>
        <v>3579.5020000000004</v>
      </c>
      <c r="H89" s="21">
        <f t="shared" si="31"/>
        <v>3613.0070000000001</v>
      </c>
      <c r="I89" s="21">
        <f t="shared" si="31"/>
        <v>3517.319</v>
      </c>
      <c r="J89" s="21">
        <f t="shared" si="31"/>
        <v>3573.5140000000001</v>
      </c>
      <c r="K89" s="21">
        <f t="shared" si="31"/>
        <v>3680.7629999999999</v>
      </c>
      <c r="L89" s="21">
        <f t="shared" si="31"/>
        <v>3343.0509999999999</v>
      </c>
      <c r="M89" s="21">
        <f t="shared" si="31"/>
        <v>3648.7799999999997</v>
      </c>
      <c r="N89" s="21">
        <f t="shared" si="31"/>
        <v>4542.4359999999988</v>
      </c>
      <c r="O89" s="21">
        <f t="shared" si="31"/>
        <v>4508.5959999999995</v>
      </c>
      <c r="P89" s="21">
        <f t="shared" si="31"/>
        <v>3699.2159999999999</v>
      </c>
      <c r="Q89" s="21">
        <f t="shared" si="31"/>
        <v>3339.2700000000004</v>
      </c>
      <c r="R89" s="21">
        <f t="shared" si="31"/>
        <v>4191.0599999999995</v>
      </c>
      <c r="S89" s="21">
        <f t="shared" si="31"/>
        <v>4965.4009999999989</v>
      </c>
      <c r="T89" s="21">
        <f t="shared" si="31"/>
        <v>4491.3560000000007</v>
      </c>
      <c r="U89" s="21">
        <f t="shared" si="31"/>
        <v>4532.2259999999997</v>
      </c>
      <c r="V89" s="21">
        <f t="shared" si="31"/>
        <v>4497.8610000000008</v>
      </c>
      <c r="W89" s="21">
        <f t="shared" si="31"/>
        <v>3988.9620000000004</v>
      </c>
    </row>
    <row r="90" spans="2:26" outlineLevel="1" x14ac:dyDescent="0.25">
      <c r="B90" s="29" t="s">
        <v>46</v>
      </c>
      <c r="C90" s="28">
        <f>IFERROR(C89/C71/1000,0)</f>
        <v>8.2493603097905568E-3</v>
      </c>
      <c r="D90" s="28">
        <f t="shared" ref="D90:W90" si="32">IFERROR(D89/D71/1000,0)</f>
        <v>8.1514275938324877E-3</v>
      </c>
      <c r="E90" s="28">
        <f t="shared" si="32"/>
        <v>8.0604337191984236E-3</v>
      </c>
      <c r="F90" s="28">
        <f t="shared" si="32"/>
        <v>7.9979733862060257E-3</v>
      </c>
      <c r="G90" s="28">
        <f t="shared" si="32"/>
        <v>7.9356898919799492E-3</v>
      </c>
      <c r="H90" s="28">
        <f t="shared" si="32"/>
        <v>7.8315944439598887E-3</v>
      </c>
      <c r="I90" s="28">
        <f t="shared" si="32"/>
        <v>7.7512321328818672E-3</v>
      </c>
      <c r="J90" s="28">
        <f t="shared" si="32"/>
        <v>7.6368419891984394E-3</v>
      </c>
      <c r="K90" s="28">
        <f t="shared" si="32"/>
        <v>7.5694608294422537E-3</v>
      </c>
      <c r="L90" s="28">
        <f t="shared" si="32"/>
        <v>7.4939466707275495E-3</v>
      </c>
      <c r="M90" s="28">
        <f t="shared" si="32"/>
        <v>7.4048801860643627E-3</v>
      </c>
      <c r="N90" s="28">
        <f t="shared" si="32"/>
        <v>7.3325546908019476E-3</v>
      </c>
      <c r="O90" s="28">
        <f t="shared" si="32"/>
        <v>7.2582532858600805E-3</v>
      </c>
      <c r="P90" s="28">
        <f t="shared" si="32"/>
        <v>7.1858317915513966E-3</v>
      </c>
      <c r="Q90" s="28">
        <f t="shared" si="32"/>
        <v>7.1774550897228638E-3</v>
      </c>
      <c r="R90" s="28">
        <f t="shared" si="32"/>
        <v>7.0402590285231761E-3</v>
      </c>
      <c r="S90" s="28">
        <f t="shared" si="32"/>
        <v>6.9360284191087671E-3</v>
      </c>
      <c r="T90" s="28">
        <f t="shared" si="32"/>
        <v>6.8762039382739394E-3</v>
      </c>
      <c r="U90" s="28">
        <f t="shared" si="32"/>
        <v>6.7728602051540885E-3</v>
      </c>
      <c r="V90" s="28">
        <f t="shared" si="32"/>
        <v>6.6983944400485435E-3</v>
      </c>
      <c r="W90" s="28">
        <f t="shared" si="32"/>
        <v>6.598523973328602E-3</v>
      </c>
    </row>
    <row r="91" spans="2:26" outlineLevel="1" x14ac:dyDescent="0.25"/>
    <row r="92" spans="2:26" outlineLevel="1" x14ac:dyDescent="0.25">
      <c r="B92" s="4" t="s">
        <v>23</v>
      </c>
      <c r="C92" s="12">
        <f t="shared" ref="C92:W92" si="33">IFERROR(C79/C89,0)</f>
        <v>0</v>
      </c>
      <c r="D92" s="12">
        <f t="shared" si="33"/>
        <v>0</v>
      </c>
      <c r="E92" s="12">
        <f t="shared" si="33"/>
        <v>0</v>
      </c>
      <c r="F92" s="12">
        <f t="shared" si="33"/>
        <v>0</v>
      </c>
      <c r="G92" s="12">
        <f t="shared" si="33"/>
        <v>0</v>
      </c>
      <c r="H92" s="12">
        <f t="shared" si="33"/>
        <v>0</v>
      </c>
      <c r="I92" s="12">
        <f t="shared" si="33"/>
        <v>0</v>
      </c>
      <c r="J92" s="12">
        <f t="shared" si="33"/>
        <v>0</v>
      </c>
      <c r="K92" s="12">
        <f t="shared" si="33"/>
        <v>0</v>
      </c>
      <c r="L92" s="12">
        <f t="shared" si="33"/>
        <v>0</v>
      </c>
      <c r="M92" s="12">
        <f t="shared" si="33"/>
        <v>0</v>
      </c>
      <c r="N92" s="12">
        <f t="shared" si="33"/>
        <v>0</v>
      </c>
      <c r="O92" s="12">
        <f t="shared" si="33"/>
        <v>0</v>
      </c>
      <c r="P92" s="12">
        <f t="shared" si="33"/>
        <v>0</v>
      </c>
      <c r="Q92" s="12">
        <f t="shared" si="33"/>
        <v>0</v>
      </c>
      <c r="R92" s="12">
        <f t="shared" si="33"/>
        <v>0</v>
      </c>
      <c r="S92" s="12">
        <f t="shared" si="33"/>
        <v>0</v>
      </c>
      <c r="T92" s="12">
        <f t="shared" si="33"/>
        <v>0</v>
      </c>
      <c r="U92" s="12">
        <f t="shared" si="33"/>
        <v>0</v>
      </c>
      <c r="V92" s="12">
        <f t="shared" si="33"/>
        <v>0</v>
      </c>
      <c r="W92" s="12">
        <f t="shared" si="33"/>
        <v>0</v>
      </c>
    </row>
    <row r="93" spans="2:26" outlineLevel="1" x14ac:dyDescent="0.25">
      <c r="B93" s="4" t="s">
        <v>24</v>
      </c>
      <c r="C93" s="12">
        <f t="shared" ref="C93:W93" si="34">IFERROR(C80/C89,0)</f>
        <v>0</v>
      </c>
      <c r="D93" s="12">
        <f t="shared" si="34"/>
        <v>0</v>
      </c>
      <c r="E93" s="12">
        <f t="shared" si="34"/>
        <v>0</v>
      </c>
      <c r="F93" s="12">
        <f t="shared" si="34"/>
        <v>0</v>
      </c>
      <c r="G93" s="12">
        <f t="shared" si="34"/>
        <v>0</v>
      </c>
      <c r="H93" s="12">
        <f t="shared" si="34"/>
        <v>0</v>
      </c>
      <c r="I93" s="12">
        <f t="shared" si="34"/>
        <v>0</v>
      </c>
      <c r="J93" s="12">
        <f t="shared" si="34"/>
        <v>0</v>
      </c>
      <c r="K93" s="12">
        <f t="shared" si="34"/>
        <v>0</v>
      </c>
      <c r="L93" s="12">
        <f t="shared" si="34"/>
        <v>0</v>
      </c>
      <c r="M93" s="12">
        <f t="shared" si="34"/>
        <v>0</v>
      </c>
      <c r="N93" s="12">
        <f t="shared" si="34"/>
        <v>0</v>
      </c>
      <c r="O93" s="12">
        <f t="shared" si="34"/>
        <v>0</v>
      </c>
      <c r="P93" s="12">
        <f t="shared" si="34"/>
        <v>0</v>
      </c>
      <c r="Q93" s="12">
        <f t="shared" si="34"/>
        <v>0</v>
      </c>
      <c r="R93" s="12">
        <f t="shared" si="34"/>
        <v>0</v>
      </c>
      <c r="S93" s="12">
        <f t="shared" si="34"/>
        <v>0</v>
      </c>
      <c r="T93" s="12">
        <f t="shared" si="34"/>
        <v>0</v>
      </c>
      <c r="U93" s="12">
        <f t="shared" si="34"/>
        <v>0</v>
      </c>
      <c r="V93" s="12">
        <f t="shared" si="34"/>
        <v>0</v>
      </c>
      <c r="W93" s="12">
        <f t="shared" si="34"/>
        <v>0</v>
      </c>
    </row>
    <row r="94" spans="2:26" outlineLevel="1" x14ac:dyDescent="0.25">
      <c r="B94" s="4" t="s">
        <v>21</v>
      </c>
      <c r="C94" s="12">
        <f t="shared" ref="C94:W94" si="35">IFERROR(C81/C89,0)</f>
        <v>3.6615377941758023E-2</v>
      </c>
      <c r="D94" s="12">
        <f t="shared" si="35"/>
        <v>3.3536400741216221E-2</v>
      </c>
      <c r="E94" s="12">
        <f t="shared" si="35"/>
        <v>3.3170464065765584E-2</v>
      </c>
      <c r="F94" s="12">
        <f t="shared" si="35"/>
        <v>3.8368381724423417E-2</v>
      </c>
      <c r="G94" s="12">
        <f t="shared" si="35"/>
        <v>2.9143160137918622E-2</v>
      </c>
      <c r="H94" s="12">
        <f t="shared" si="35"/>
        <v>3.5043109520684575E-2</v>
      </c>
      <c r="I94" s="12">
        <f t="shared" si="35"/>
        <v>1.1085716137774253E-2</v>
      </c>
      <c r="J94" s="12">
        <f t="shared" si="35"/>
        <v>8.0131209783982933E-3</v>
      </c>
      <c r="K94" s="12">
        <f t="shared" si="35"/>
        <v>6.7399069160388753E-3</v>
      </c>
      <c r="L94" s="12">
        <f t="shared" si="35"/>
        <v>8.2684948569435521E-3</v>
      </c>
      <c r="M94" s="12">
        <f t="shared" si="35"/>
        <v>7.848924846112949E-3</v>
      </c>
      <c r="N94" s="12">
        <f t="shared" si="35"/>
        <v>7.7867910522019489E-3</v>
      </c>
      <c r="O94" s="12">
        <f t="shared" si="35"/>
        <v>4.9900235017730585E-3</v>
      </c>
      <c r="P94" s="12">
        <f t="shared" si="35"/>
        <v>4.4076907106803172E-3</v>
      </c>
      <c r="Q94" s="12">
        <f t="shared" si="35"/>
        <v>4.8612421277704401E-3</v>
      </c>
      <c r="R94" s="12">
        <f t="shared" si="35"/>
        <v>4.9071118046508534E-3</v>
      </c>
      <c r="S94" s="12">
        <f t="shared" si="35"/>
        <v>5.3532433734959179E-3</v>
      </c>
      <c r="T94" s="12">
        <f t="shared" si="35"/>
        <v>4.9782292920000099E-3</v>
      </c>
      <c r="U94" s="12">
        <f t="shared" si="35"/>
        <v>5.3969065090752324E-3</v>
      </c>
      <c r="V94" s="12">
        <f t="shared" si="35"/>
        <v>4.9799226788022118E-3</v>
      </c>
      <c r="W94" s="12">
        <f t="shared" si="35"/>
        <v>5.9423980474118321E-3</v>
      </c>
    </row>
    <row r="95" spans="2:26" outlineLevel="1" x14ac:dyDescent="0.25">
      <c r="B95" s="4" t="s">
        <v>26</v>
      </c>
      <c r="C95" s="12">
        <f t="shared" ref="C95:W95" si="36">IFERROR(C82/C89,0)</f>
        <v>0</v>
      </c>
      <c r="D95" s="12">
        <f t="shared" si="36"/>
        <v>0</v>
      </c>
      <c r="E95" s="12">
        <f t="shared" si="36"/>
        <v>0</v>
      </c>
      <c r="F95" s="12">
        <f t="shared" si="36"/>
        <v>0</v>
      </c>
      <c r="G95" s="12">
        <f t="shared" si="36"/>
        <v>0</v>
      </c>
      <c r="H95" s="12">
        <f t="shared" si="36"/>
        <v>0</v>
      </c>
      <c r="I95" s="12">
        <f t="shared" si="36"/>
        <v>0</v>
      </c>
      <c r="J95" s="12">
        <f t="shared" si="36"/>
        <v>0</v>
      </c>
      <c r="K95" s="12">
        <f t="shared" si="36"/>
        <v>0</v>
      </c>
      <c r="L95" s="12">
        <f t="shared" si="36"/>
        <v>0</v>
      </c>
      <c r="M95" s="12">
        <f t="shared" si="36"/>
        <v>0</v>
      </c>
      <c r="N95" s="12">
        <f t="shared" si="36"/>
        <v>0</v>
      </c>
      <c r="O95" s="12">
        <f t="shared" si="36"/>
        <v>0</v>
      </c>
      <c r="P95" s="12">
        <f t="shared" si="36"/>
        <v>0</v>
      </c>
      <c r="Q95" s="12">
        <f t="shared" si="36"/>
        <v>0</v>
      </c>
      <c r="R95" s="12">
        <f t="shared" si="36"/>
        <v>0</v>
      </c>
      <c r="S95" s="12">
        <f t="shared" si="36"/>
        <v>0</v>
      </c>
      <c r="T95" s="12">
        <f t="shared" si="36"/>
        <v>0</v>
      </c>
      <c r="U95" s="12">
        <f t="shared" si="36"/>
        <v>0</v>
      </c>
      <c r="V95" s="12">
        <f t="shared" si="36"/>
        <v>0</v>
      </c>
      <c r="W95" s="12">
        <f t="shared" si="36"/>
        <v>0</v>
      </c>
    </row>
    <row r="96" spans="2:26" outlineLevel="1" x14ac:dyDescent="0.25">
      <c r="B96" s="4" t="s">
        <v>25</v>
      </c>
      <c r="C96" s="12">
        <f t="shared" ref="C96:W96" si="37">IFERROR(C83/C89,0)</f>
        <v>0.94771218138661095</v>
      </c>
      <c r="D96" s="12">
        <f t="shared" si="37"/>
        <v>0.94848971138590465</v>
      </c>
      <c r="E96" s="12">
        <f t="shared" si="37"/>
        <v>0.96378374820096102</v>
      </c>
      <c r="F96" s="12">
        <f t="shared" si="37"/>
        <v>0.95899556699748945</v>
      </c>
      <c r="G96" s="12">
        <f t="shared" si="37"/>
        <v>0.96849785249456488</v>
      </c>
      <c r="H96" s="12">
        <f t="shared" si="37"/>
        <v>0.96387302875416514</v>
      </c>
      <c r="I96" s="12">
        <f t="shared" si="37"/>
        <v>0.98642744658644832</v>
      </c>
      <c r="J96" s="12">
        <f t="shared" si="37"/>
        <v>0.98954782323505652</v>
      </c>
      <c r="K96" s="12">
        <f t="shared" si="37"/>
        <v>0.99025691140668382</v>
      </c>
      <c r="L96" s="12">
        <f t="shared" si="37"/>
        <v>0.98865796543337214</v>
      </c>
      <c r="M96" s="12">
        <f t="shared" si="37"/>
        <v>0.99020576740718813</v>
      </c>
      <c r="N96" s="12">
        <f t="shared" si="37"/>
        <v>0.95497702114019889</v>
      </c>
      <c r="O96" s="12">
        <f t="shared" si="37"/>
        <v>0.95869734170016574</v>
      </c>
      <c r="P96" s="12">
        <f t="shared" si="37"/>
        <v>0.97668722237360561</v>
      </c>
      <c r="Q96" s="12">
        <f t="shared" si="37"/>
        <v>0.98540130028419382</v>
      </c>
      <c r="R96" s="12">
        <f t="shared" si="37"/>
        <v>0.99304424179085982</v>
      </c>
      <c r="S96" s="12">
        <f t="shared" si="37"/>
        <v>0.99320699375538868</v>
      </c>
      <c r="T96" s="12">
        <f t="shared" si="37"/>
        <v>0.99364957932526377</v>
      </c>
      <c r="U96" s="12">
        <f t="shared" si="37"/>
        <v>0.99355085117114628</v>
      </c>
      <c r="V96" s="12">
        <f t="shared" si="37"/>
        <v>0.99311228159340614</v>
      </c>
      <c r="W96" s="12">
        <f t="shared" si="37"/>
        <v>0.99251359125506833</v>
      </c>
    </row>
    <row r="97" spans="1:28" outlineLevel="1" x14ac:dyDescent="0.25">
      <c r="B97" s="4" t="s">
        <v>0</v>
      </c>
      <c r="C97" s="12">
        <f t="shared" ref="C97:W97" si="38">IFERROR(C84/C89,0)</f>
        <v>0</v>
      </c>
      <c r="D97" s="12">
        <f t="shared" si="38"/>
        <v>0</v>
      </c>
      <c r="E97" s="12">
        <f t="shared" si="38"/>
        <v>0</v>
      </c>
      <c r="F97" s="12">
        <f t="shared" si="38"/>
        <v>0</v>
      </c>
      <c r="G97" s="12">
        <f t="shared" si="38"/>
        <v>0</v>
      </c>
      <c r="H97" s="12">
        <f t="shared" si="38"/>
        <v>0</v>
      </c>
      <c r="I97" s="12">
        <f t="shared" si="38"/>
        <v>0</v>
      </c>
      <c r="J97" s="12">
        <f t="shared" si="38"/>
        <v>0</v>
      </c>
      <c r="K97" s="12">
        <f t="shared" si="38"/>
        <v>0</v>
      </c>
      <c r="L97" s="12">
        <f t="shared" si="38"/>
        <v>0</v>
      </c>
      <c r="M97" s="12">
        <f t="shared" si="38"/>
        <v>0</v>
      </c>
      <c r="N97" s="12">
        <f t="shared" si="38"/>
        <v>3.512366492340234E-2</v>
      </c>
      <c r="O97" s="12">
        <f t="shared" si="38"/>
        <v>3.5032413638303367E-2</v>
      </c>
      <c r="P97" s="12">
        <f t="shared" si="38"/>
        <v>1.747181024303528E-2</v>
      </c>
      <c r="Q97" s="12">
        <f t="shared" si="38"/>
        <v>9.5877242630874413E-3</v>
      </c>
      <c r="R97" s="12">
        <f t="shared" si="38"/>
        <v>0</v>
      </c>
      <c r="S97" s="12">
        <f t="shared" si="38"/>
        <v>0</v>
      </c>
      <c r="T97" s="12">
        <f t="shared" si="38"/>
        <v>0</v>
      </c>
      <c r="U97" s="12">
        <f t="shared" si="38"/>
        <v>0</v>
      </c>
      <c r="V97" s="12">
        <f t="shared" si="38"/>
        <v>0</v>
      </c>
      <c r="W97" s="12">
        <f t="shared" si="38"/>
        <v>0</v>
      </c>
    </row>
    <row r="98" spans="1:28" outlineLevel="1" x14ac:dyDescent="0.25">
      <c r="B98" s="4" t="s">
        <v>27</v>
      </c>
      <c r="C98" s="12">
        <f t="shared" ref="C98:W98" si="39">IFERROR(C85/C89,0)</f>
        <v>0</v>
      </c>
      <c r="D98" s="12">
        <f t="shared" si="39"/>
        <v>0</v>
      </c>
      <c r="E98" s="12">
        <f t="shared" si="39"/>
        <v>0</v>
      </c>
      <c r="F98" s="12">
        <f t="shared" si="39"/>
        <v>0</v>
      </c>
      <c r="G98" s="12">
        <f t="shared" si="39"/>
        <v>0</v>
      </c>
      <c r="H98" s="12">
        <f t="shared" si="39"/>
        <v>0</v>
      </c>
      <c r="I98" s="12">
        <f t="shared" si="39"/>
        <v>0</v>
      </c>
      <c r="J98" s="12">
        <f t="shared" si="39"/>
        <v>0</v>
      </c>
      <c r="K98" s="12">
        <f t="shared" si="39"/>
        <v>0</v>
      </c>
      <c r="L98" s="12">
        <f t="shared" si="39"/>
        <v>0</v>
      </c>
      <c r="M98" s="12">
        <f t="shared" si="39"/>
        <v>0</v>
      </c>
      <c r="N98" s="12">
        <f t="shared" si="39"/>
        <v>0</v>
      </c>
      <c r="O98" s="12">
        <f t="shared" si="39"/>
        <v>0</v>
      </c>
      <c r="P98" s="12">
        <f t="shared" si="39"/>
        <v>0</v>
      </c>
      <c r="Q98" s="12">
        <f t="shared" si="39"/>
        <v>0</v>
      </c>
      <c r="R98" s="12">
        <f t="shared" si="39"/>
        <v>0</v>
      </c>
      <c r="S98" s="12">
        <f t="shared" si="39"/>
        <v>0</v>
      </c>
      <c r="T98" s="12">
        <f t="shared" si="39"/>
        <v>0</v>
      </c>
      <c r="U98" s="12">
        <f t="shared" si="39"/>
        <v>0</v>
      </c>
      <c r="V98" s="12">
        <f t="shared" si="39"/>
        <v>0</v>
      </c>
      <c r="W98" s="12">
        <f t="shared" si="39"/>
        <v>0</v>
      </c>
    </row>
    <row r="99" spans="1:28" outlineLevel="1" x14ac:dyDescent="0.25">
      <c r="B99" s="4" t="s">
        <v>28</v>
      </c>
      <c r="C99" s="12">
        <f t="shared" ref="C99:W99" si="40">IFERROR(C86/C89,0)</f>
        <v>0</v>
      </c>
      <c r="D99" s="12">
        <f t="shared" si="40"/>
        <v>0</v>
      </c>
      <c r="E99" s="12">
        <f t="shared" si="40"/>
        <v>0</v>
      </c>
      <c r="F99" s="12">
        <f t="shared" si="40"/>
        <v>0</v>
      </c>
      <c r="G99" s="12">
        <f t="shared" si="40"/>
        <v>0</v>
      </c>
      <c r="H99" s="12">
        <f t="shared" si="40"/>
        <v>0</v>
      </c>
      <c r="I99" s="12">
        <f t="shared" si="40"/>
        <v>0</v>
      </c>
      <c r="J99" s="12">
        <f t="shared" si="40"/>
        <v>0</v>
      </c>
      <c r="K99" s="12">
        <f t="shared" si="40"/>
        <v>0</v>
      </c>
      <c r="L99" s="12">
        <f t="shared" si="40"/>
        <v>0</v>
      </c>
      <c r="M99" s="12">
        <f t="shared" si="40"/>
        <v>0</v>
      </c>
      <c r="N99" s="12">
        <f t="shared" si="40"/>
        <v>0</v>
      </c>
      <c r="O99" s="12">
        <f t="shared" si="40"/>
        <v>0</v>
      </c>
      <c r="P99" s="12">
        <f t="shared" si="40"/>
        <v>0</v>
      </c>
      <c r="Q99" s="12">
        <f t="shared" si="40"/>
        <v>7.1871995975168219E-6</v>
      </c>
      <c r="R99" s="12">
        <f t="shared" si="40"/>
        <v>2.8632374625989613E-6</v>
      </c>
      <c r="S99" s="12">
        <f t="shared" si="40"/>
        <v>1.4097552242004224E-6</v>
      </c>
      <c r="T99" s="12">
        <f t="shared" si="40"/>
        <v>4.4529981591305606E-7</v>
      </c>
      <c r="U99" s="12">
        <f t="shared" si="40"/>
        <v>4.4128426075839999E-7</v>
      </c>
      <c r="V99" s="12">
        <f t="shared" si="40"/>
        <v>2.2232790208501327E-7</v>
      </c>
      <c r="W99" s="12">
        <f t="shared" si="40"/>
        <v>2.5069178397788698E-7</v>
      </c>
    </row>
    <row r="100" spans="1:28" outlineLevel="1" x14ac:dyDescent="0.25">
      <c r="B100" s="4" t="s">
        <v>22</v>
      </c>
      <c r="C100" s="12">
        <f t="shared" ref="C100:W100" si="41">IFERROR(C87/C89,0)</f>
        <v>0</v>
      </c>
      <c r="D100" s="12">
        <f t="shared" si="41"/>
        <v>0</v>
      </c>
      <c r="E100" s="12">
        <f t="shared" si="41"/>
        <v>0</v>
      </c>
      <c r="F100" s="12">
        <f t="shared" si="41"/>
        <v>0</v>
      </c>
      <c r="G100" s="12">
        <f t="shared" si="41"/>
        <v>0</v>
      </c>
      <c r="H100" s="12">
        <f t="shared" si="41"/>
        <v>0</v>
      </c>
      <c r="I100" s="12">
        <f t="shared" si="41"/>
        <v>0</v>
      </c>
      <c r="J100" s="12">
        <f t="shared" si="41"/>
        <v>0</v>
      </c>
      <c r="K100" s="12">
        <f t="shared" si="41"/>
        <v>0</v>
      </c>
      <c r="L100" s="12">
        <f t="shared" si="41"/>
        <v>0</v>
      </c>
      <c r="M100" s="12">
        <f t="shared" si="41"/>
        <v>0</v>
      </c>
      <c r="N100" s="12">
        <f t="shared" si="41"/>
        <v>0</v>
      </c>
      <c r="O100" s="12">
        <f t="shared" si="41"/>
        <v>0</v>
      </c>
      <c r="P100" s="12">
        <f t="shared" si="41"/>
        <v>0</v>
      </c>
      <c r="Q100" s="12">
        <f t="shared" si="41"/>
        <v>0</v>
      </c>
      <c r="R100" s="12">
        <f t="shared" si="41"/>
        <v>0</v>
      </c>
      <c r="S100" s="12">
        <f t="shared" si="41"/>
        <v>0</v>
      </c>
      <c r="T100" s="12">
        <f t="shared" si="41"/>
        <v>0</v>
      </c>
      <c r="U100" s="12">
        <f t="shared" si="41"/>
        <v>0</v>
      </c>
      <c r="V100" s="12">
        <f t="shared" si="41"/>
        <v>0</v>
      </c>
      <c r="W100" s="12">
        <f t="shared" si="41"/>
        <v>0</v>
      </c>
    </row>
    <row r="101" spans="1:28" outlineLevel="1" x14ac:dyDescent="0.25">
      <c r="B101" s="4" t="s">
        <v>1</v>
      </c>
      <c r="C101" s="12">
        <f t="shared" ref="C101:W101" si="42">IFERROR(C88/C89,0)</f>
        <v>1.5672440671631035E-2</v>
      </c>
      <c r="D101" s="12">
        <f t="shared" si="42"/>
        <v>1.7973887872878992E-2</v>
      </c>
      <c r="E101" s="12">
        <f t="shared" si="42"/>
        <v>3.0457877332733243E-3</v>
      </c>
      <c r="F101" s="12">
        <f t="shared" si="42"/>
        <v>2.6360512780871661E-3</v>
      </c>
      <c r="G101" s="12">
        <f t="shared" si="42"/>
        <v>2.3589873675164868E-3</v>
      </c>
      <c r="H101" s="12">
        <f t="shared" si="42"/>
        <v>1.0838617251502697E-3</v>
      </c>
      <c r="I101" s="12">
        <f t="shared" si="42"/>
        <v>2.4868372757773749E-3</v>
      </c>
      <c r="J101" s="12">
        <f t="shared" si="42"/>
        <v>2.4390557865451201E-3</v>
      </c>
      <c r="K101" s="12">
        <f t="shared" si="42"/>
        <v>3.0031816772772384E-3</v>
      </c>
      <c r="L101" s="12">
        <f t="shared" si="42"/>
        <v>3.073539709684357E-3</v>
      </c>
      <c r="M101" s="12">
        <f t="shared" si="42"/>
        <v>1.9453077466988968E-3</v>
      </c>
      <c r="N101" s="12">
        <f t="shared" si="42"/>
        <v>2.1125228841969382E-3</v>
      </c>
      <c r="O101" s="12">
        <f t="shared" si="42"/>
        <v>1.2802211597579382E-3</v>
      </c>
      <c r="P101" s="12">
        <f t="shared" si="42"/>
        <v>1.4332766726787515E-3</v>
      </c>
      <c r="Q101" s="12">
        <f t="shared" si="42"/>
        <v>1.425461253507503E-4</v>
      </c>
      <c r="R101" s="12">
        <f t="shared" si="42"/>
        <v>2.0457831670269576E-3</v>
      </c>
      <c r="S101" s="12">
        <f t="shared" si="42"/>
        <v>1.4383531158913452E-3</v>
      </c>
      <c r="T101" s="12">
        <f t="shared" si="42"/>
        <v>1.3717460829201691E-3</v>
      </c>
      <c r="U101" s="12">
        <f t="shared" si="42"/>
        <v>1.0518010355176465E-3</v>
      </c>
      <c r="V101" s="12">
        <f t="shared" si="42"/>
        <v>1.9075733998894138E-3</v>
      </c>
      <c r="W101" s="12">
        <f t="shared" si="42"/>
        <v>1.543760005735828E-3</v>
      </c>
    </row>
    <row r="104" spans="1:28" s="37" customFormat="1" x14ac:dyDescent="0.25">
      <c r="A104" s="36" t="s">
        <v>3</v>
      </c>
      <c r="Z104" s="38"/>
    </row>
    <row r="105" spans="1:28" outlineLevel="1" x14ac:dyDescent="0.25">
      <c r="B105" s="22" t="s">
        <v>31</v>
      </c>
      <c r="C105" s="5">
        <f>C108*CAN!C109</f>
        <v>538.63718658680887</v>
      </c>
      <c r="D105" s="5">
        <f>D108*CAN!D109</f>
        <v>666.6918266455915</v>
      </c>
      <c r="E105" s="5">
        <f>E108*CAN!E109</f>
        <v>579.77642696834334</v>
      </c>
      <c r="F105" s="5">
        <f>F108*CAN!F109</f>
        <v>668.44912356263001</v>
      </c>
      <c r="G105" s="5">
        <f>G108*CAN!G109</f>
        <v>586.01433317877309</v>
      </c>
      <c r="H105" s="5">
        <f>H108*CAN!H109</f>
        <v>647.81847693366797</v>
      </c>
      <c r="I105" s="5">
        <f>I108*CAN!I109</f>
        <v>778.25499710340353</v>
      </c>
      <c r="J105" s="5">
        <f>J108*CAN!J109</f>
        <v>702.12355278745167</v>
      </c>
      <c r="K105" s="5">
        <f>K108*CAN!K109</f>
        <v>644.44377144975022</v>
      </c>
      <c r="L105" s="5">
        <f>L108*CAN!L109</f>
        <v>631.47236145331965</v>
      </c>
      <c r="M105" s="5">
        <f>M108*CAN!M109</f>
        <v>730.13812595105162</v>
      </c>
      <c r="N105" s="5">
        <f>N108*CAN!N109</f>
        <v>932.26116087580272</v>
      </c>
      <c r="O105" s="5">
        <f>O108*CAN!O109</f>
        <v>752.61692042413256</v>
      </c>
      <c r="P105" s="5">
        <f>P108*CAN!P109</f>
        <v>592.66028489706707</v>
      </c>
      <c r="Q105" s="5">
        <f>Q108*CAN!Q109</f>
        <v>587.52167119831483</v>
      </c>
      <c r="R105" s="5">
        <f>R108*CAN!R109</f>
        <v>625.58364492649878</v>
      </c>
      <c r="S105" s="5">
        <f>S108*CAN!S109</f>
        <v>711.33135191938675</v>
      </c>
      <c r="T105" s="5">
        <f>T108*CAN!T109</f>
        <v>640.4015743108705</v>
      </c>
      <c r="U105" s="5">
        <f>U108*CAN!U109</f>
        <v>657.83793642640126</v>
      </c>
      <c r="V105" s="5">
        <f>V108*CAN!V109</f>
        <v>623.76404725726718</v>
      </c>
      <c r="W105" s="5">
        <f>W108*CAN!W109</f>
        <v>583.6704962706882</v>
      </c>
      <c r="Z105" s="23"/>
    </row>
    <row r="106" spans="1:28" outlineLevel="1" x14ac:dyDescent="0.25">
      <c r="B106" s="8" t="s">
        <v>30</v>
      </c>
      <c r="C106" s="5">
        <f>INDEX('[8]Table 37'!C$26:C$28,MATCH($AB106,'[8]Table 37'!$B$26:$B$28,0))</f>
        <v>13.548</v>
      </c>
      <c r="D106" s="5">
        <f>INDEX('[8]Table 37'!D$26:D$28,MATCH($AB106,'[8]Table 37'!$B$26:$B$28,0))</f>
        <v>14.548</v>
      </c>
      <c r="E106" s="5">
        <f>INDEX('[8]Table 37'!E$26:E$28,MATCH($AB106,'[8]Table 37'!$B$26:$B$28,0))</f>
        <v>14.997</v>
      </c>
      <c r="F106" s="5">
        <f>INDEX('[8]Table 37'!F$26:F$28,MATCH($AB106,'[8]Table 37'!$B$26:$B$28,0))</f>
        <v>15.102</v>
      </c>
      <c r="G106" s="5">
        <f>INDEX('[8]Table 37'!G$26:G$28,MATCH($AB106,'[8]Table 37'!$B$26:$B$28,0))</f>
        <v>15.813000000000001</v>
      </c>
      <c r="H106" s="5">
        <f>INDEX('[8]Table 37'!H$26:H$28,MATCH($AB106,'[8]Table 37'!$B$26:$B$28,0))</f>
        <v>16.172000000000001</v>
      </c>
      <c r="I106" s="5">
        <f>INDEX('[8]Table 37'!I$26:I$28,MATCH($AB106,'[8]Table 37'!$B$26:$B$28,0))</f>
        <v>17.132000000000001</v>
      </c>
      <c r="J106" s="5">
        <f>INDEX('[8]Table 37'!J$26:J$28,MATCH($AB106,'[8]Table 37'!$B$26:$B$28,0))</f>
        <v>18.545999999999999</v>
      </c>
      <c r="K106" s="5">
        <f>INDEX('[8]Table 37'!K$26:K$28,MATCH($AB106,'[8]Table 37'!$B$26:$B$28,0))</f>
        <v>19.696999999999999</v>
      </c>
      <c r="L106" s="5">
        <f>INDEX('[8]Table 37'!L$26:L$28,MATCH($AB106,'[8]Table 37'!$B$26:$B$28,0))</f>
        <v>21.35</v>
      </c>
      <c r="M106" s="5">
        <f>INDEX('[8]Table 37'!M$26:M$28,MATCH($AB106,'[8]Table 37'!$B$26:$B$28,0))</f>
        <v>22.672000000000001</v>
      </c>
      <c r="N106" s="5">
        <f>INDEX('[8]Table 37'!N$26:N$28,MATCH($AB106,'[8]Table 37'!$B$26:$B$28,0))</f>
        <v>23.335000000000001</v>
      </c>
      <c r="O106" s="5">
        <f>INDEX('[8]Table 37'!O$26:O$28,MATCH($AB106,'[8]Table 37'!$B$26:$B$28,0))</f>
        <v>23.291</v>
      </c>
      <c r="P106" s="5">
        <f>INDEX('[8]Table 37'!P$26:P$28,MATCH($AB106,'[8]Table 37'!$B$26:$B$28,0))</f>
        <v>23.564</v>
      </c>
      <c r="Q106" s="5">
        <f>INDEX('[8]Table 37'!Q$26:Q$28,MATCH($AB106,'[8]Table 37'!$B$26:$B$28,0))</f>
        <v>24.183</v>
      </c>
      <c r="R106" s="5">
        <f>INDEX('[8]Table 37'!R$26:R$28,MATCH($AB106,'[8]Table 37'!$B$26:$B$28,0))</f>
        <v>25.277999999999999</v>
      </c>
      <c r="S106" s="5">
        <f>INDEX('[8]Table 37'!S$26:S$28,MATCH($AB106,'[8]Table 37'!$B$26:$B$28,0))</f>
        <v>26.175999999999998</v>
      </c>
      <c r="T106" s="5">
        <f>INDEX('[8]Table 37'!T$26:T$28,MATCH($AB106,'[8]Table 37'!$B$26:$B$28,0))</f>
        <v>27.181999999999999</v>
      </c>
      <c r="U106" s="5">
        <f>INDEX('[8]Table 37'!U$26:U$28,MATCH($AB106,'[8]Table 37'!$B$26:$B$28,0))</f>
        <v>28.306000000000001</v>
      </c>
      <c r="V106" s="5">
        <f>INDEX('[8]Table 37'!V$26:V$28,MATCH($AB106,'[8]Table 37'!$B$26:$B$28,0))</f>
        <v>28.824999999999999</v>
      </c>
      <c r="W106" s="5">
        <f>INDEX('[8]Table 37'!W$26:W$28,MATCH($AB106,'[8]Table 37'!$B$26:$B$28,0))</f>
        <v>28.38</v>
      </c>
      <c r="Z106" s="23" t="s">
        <v>32</v>
      </c>
      <c r="AB106" t="s">
        <v>3</v>
      </c>
    </row>
    <row r="107" spans="1:28" outlineLevel="1" x14ac:dyDescent="0.25">
      <c r="B107" s="8" t="s">
        <v>43</v>
      </c>
      <c r="C107" s="5">
        <f>INDEX('[8]Table 37'!C$38:C$40,MATCH($AB107,'[8]Table 37'!$B$38:$B$40,0))</f>
        <v>33131.410743</v>
      </c>
      <c r="D107" s="5">
        <f>INDEX('[8]Table 37'!D$38:D$40,MATCH($AB107,'[8]Table 37'!$B$38:$B$40,0))</f>
        <v>37873.591369000002</v>
      </c>
      <c r="E107" s="5">
        <f>INDEX('[8]Table 37'!E$38:E$40,MATCH($AB107,'[8]Table 37'!$B$38:$B$40,0))</f>
        <v>31688.110866999999</v>
      </c>
      <c r="F107" s="5">
        <f>INDEX('[8]Table 37'!F$38:F$40,MATCH($AB107,'[8]Table 37'!$B$38:$B$40,0))</f>
        <v>35985.602584</v>
      </c>
      <c r="G107" s="5">
        <f>INDEX('[8]Table 37'!G$38:G$40,MATCH($AB107,'[8]Table 37'!$B$38:$B$40,0))</f>
        <v>29886.308870000001</v>
      </c>
      <c r="H107" s="5">
        <f>INDEX('[8]Table 37'!H$38:H$40,MATCH($AB107,'[8]Table 37'!$B$38:$B$40,0))</f>
        <v>32046.424726000001</v>
      </c>
      <c r="I107" s="5">
        <f>INDEX('[8]Table 37'!I$38:I$40,MATCH($AB107,'[8]Table 37'!$B$38:$B$40,0))</f>
        <v>36196.802903000003</v>
      </c>
      <c r="J107" s="5">
        <f>INDEX('[8]Table 37'!J$38:J$40,MATCH($AB107,'[8]Table 37'!$B$38:$B$40,0))</f>
        <v>30046.414938000002</v>
      </c>
      <c r="K107" s="5">
        <f>INDEX('[8]Table 37'!K$38:K$40,MATCH($AB107,'[8]Table 37'!$B$38:$B$40,0))</f>
        <v>25966.554598999999</v>
      </c>
      <c r="L107" s="5">
        <f>INDEX('[8]Table 37'!L$38:L$40,MATCH($AB107,'[8]Table 37'!$B$38:$B$40,0))</f>
        <v>23473.934487999999</v>
      </c>
      <c r="M107" s="5">
        <f>INDEX('[8]Table 37'!M$38:M$40,MATCH($AB107,'[8]Table 37'!$B$38:$B$40,0))</f>
        <v>25559.046519</v>
      </c>
      <c r="N107" s="5">
        <f>INDEX('[8]Table 37'!N$38:N$40,MATCH($AB107,'[8]Table 37'!$B$38:$B$40,0))</f>
        <v>31707.298460999998</v>
      </c>
      <c r="O107" s="5">
        <f>INDEX('[8]Table 37'!O$38:O$40,MATCH($AB107,'[8]Table 37'!$B$38:$B$40,0))</f>
        <v>25645.743663000001</v>
      </c>
      <c r="P107" s="5">
        <f>INDEX('[8]Table 37'!P$38:P$40,MATCH($AB107,'[8]Table 37'!$B$38:$B$40,0))</f>
        <v>19961.182508999998</v>
      </c>
      <c r="Q107" s="5">
        <f>INDEX('[8]Table 37'!Q$38:Q$40,MATCH($AB107,'[8]Table 37'!$B$38:$B$40,0))</f>
        <v>19281.604465</v>
      </c>
      <c r="R107" s="5">
        <f>INDEX('[8]Table 37'!R$38:R$40,MATCH($AB107,'[8]Table 37'!$B$38:$B$40,0))</f>
        <v>19641.386012999999</v>
      </c>
      <c r="S107" s="5">
        <f>INDEX('[8]Table 37'!S$38:S$40,MATCH($AB107,'[8]Table 37'!$B$38:$B$40,0))</f>
        <v>21567.416389000002</v>
      </c>
      <c r="T107" s="5">
        <f>INDEX('[8]Table 37'!T$38:T$40,MATCH($AB107,'[8]Table 37'!$B$38:$B$40,0))</f>
        <v>18698.227391</v>
      </c>
      <c r="U107" s="5">
        <f>INDEX('[8]Table 37'!U$38:U$40,MATCH($AB107,'[8]Table 37'!$B$38:$B$40,0))</f>
        <v>18444.626563000002</v>
      </c>
      <c r="V107" s="5">
        <f>INDEX('[8]Table 37'!V$38:V$40,MATCH($AB107,'[8]Table 37'!$B$38:$B$40,0))</f>
        <v>17174.356666</v>
      </c>
      <c r="W107" s="5">
        <f>INDEX('[8]Table 37'!W$38:W$40,MATCH($AB107,'[8]Table 37'!$B$38:$B$40,0))</f>
        <v>16322.429604999999</v>
      </c>
      <c r="Z107" s="23" t="s">
        <v>32</v>
      </c>
      <c r="AB107" t="s">
        <v>3</v>
      </c>
    </row>
    <row r="108" spans="1:28" outlineLevel="1" x14ac:dyDescent="0.25">
      <c r="B108" s="8" t="s">
        <v>44</v>
      </c>
      <c r="C108" s="5">
        <f t="shared" ref="C108:W108" si="43">C106*C107/1000</f>
        <v>448.864352746164</v>
      </c>
      <c r="D108" s="5">
        <f t="shared" si="43"/>
        <v>550.98500723621203</v>
      </c>
      <c r="E108" s="5">
        <f t="shared" si="43"/>
        <v>475.22659867239901</v>
      </c>
      <c r="F108" s="5">
        <f t="shared" si="43"/>
        <v>543.454570223568</v>
      </c>
      <c r="G108" s="5">
        <f t="shared" si="43"/>
        <v>472.59220216131001</v>
      </c>
      <c r="H108" s="5">
        <f t="shared" si="43"/>
        <v>518.25478066887206</v>
      </c>
      <c r="I108" s="5">
        <f t="shared" si="43"/>
        <v>620.12362733419616</v>
      </c>
      <c r="J108" s="5">
        <f t="shared" si="43"/>
        <v>557.24081144014804</v>
      </c>
      <c r="K108" s="5">
        <f t="shared" si="43"/>
        <v>511.46322593650297</v>
      </c>
      <c r="L108" s="5">
        <f t="shared" si="43"/>
        <v>501.16850131880005</v>
      </c>
      <c r="M108" s="5">
        <f t="shared" si="43"/>
        <v>579.47470267876793</v>
      </c>
      <c r="N108" s="5">
        <f t="shared" si="43"/>
        <v>739.88980958743502</v>
      </c>
      <c r="O108" s="5">
        <f t="shared" si="43"/>
        <v>597.31501565493306</v>
      </c>
      <c r="P108" s="5">
        <f t="shared" si="43"/>
        <v>470.36530464207596</v>
      </c>
      <c r="Q108" s="5">
        <f t="shared" si="43"/>
        <v>466.287040777095</v>
      </c>
      <c r="R108" s="5">
        <f t="shared" si="43"/>
        <v>496.49495563661395</v>
      </c>
      <c r="S108" s="5">
        <f t="shared" si="43"/>
        <v>564.54869139846403</v>
      </c>
      <c r="T108" s="5">
        <f t="shared" si="43"/>
        <v>508.25521694216195</v>
      </c>
      <c r="U108" s="5">
        <f t="shared" si="43"/>
        <v>522.09359949227803</v>
      </c>
      <c r="V108" s="5">
        <f t="shared" si="43"/>
        <v>495.05083089745</v>
      </c>
      <c r="W108" s="5">
        <f t="shared" si="43"/>
        <v>463.23055218989998</v>
      </c>
    </row>
    <row r="109" spans="1:28" outlineLevel="1" x14ac:dyDescent="0.25">
      <c r="B109" s="8" t="s">
        <v>45</v>
      </c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8" outlineLevel="1" x14ac:dyDescent="0.25">
      <c r="B110" s="8" t="s">
        <v>47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8" outlineLevel="1" x14ac:dyDescent="0.25"/>
    <row r="112" spans="1:28" outlineLevel="1" x14ac:dyDescent="0.25">
      <c r="B112" s="9" t="s">
        <v>19</v>
      </c>
      <c r="C112" s="14"/>
    </row>
    <row r="113" spans="2:26" outlineLevel="1" x14ac:dyDescent="0.25">
      <c r="B113" s="4" t="s">
        <v>23</v>
      </c>
      <c r="C113" s="5">
        <f>IFERROR(INDEX('[8]Table 36'!C$14:C$17,MATCH(CAN!$B126,'[8]Table 36'!$B$14:$B$17,0))*1000,0)</f>
        <v>0</v>
      </c>
      <c r="D113" s="5">
        <f>IFERROR(INDEX('[8]Table 36'!D$14:D$17,MATCH(CAN!$B126,'[8]Table 36'!$B$14:$B$17,0))*1000,0)</f>
        <v>0</v>
      </c>
      <c r="E113" s="5">
        <f>IFERROR(INDEX('[8]Table 36'!E$14:E$17,MATCH(CAN!$B126,'[8]Table 36'!$B$14:$B$17,0))*1000,0)</f>
        <v>0</v>
      </c>
      <c r="F113" s="5">
        <f>IFERROR(INDEX('[8]Table 36'!F$14:F$17,MATCH(CAN!$B126,'[8]Table 36'!$B$14:$B$17,0))*1000,0)</f>
        <v>0</v>
      </c>
      <c r="G113" s="5">
        <f>IFERROR(INDEX('[8]Table 36'!G$14:G$17,MATCH(CAN!$B126,'[8]Table 36'!$B$14:$B$17,0))*1000,0)</f>
        <v>0</v>
      </c>
      <c r="H113" s="5">
        <f>IFERROR(INDEX('[8]Table 36'!H$14:H$17,MATCH(CAN!$B126,'[8]Table 36'!$B$14:$B$17,0))*1000,0)</f>
        <v>0</v>
      </c>
      <c r="I113" s="5">
        <f>IFERROR(INDEX('[8]Table 36'!I$14:I$17,MATCH(CAN!$B126,'[8]Table 36'!$B$14:$B$17,0))*1000,0)</f>
        <v>0</v>
      </c>
      <c r="J113" s="5">
        <f>IFERROR(INDEX('[8]Table 36'!J$14:J$17,MATCH(CAN!$B126,'[8]Table 36'!$B$14:$B$17,0))*1000,0)</f>
        <v>0</v>
      </c>
      <c r="K113" s="5">
        <f>IFERROR(INDEX('[8]Table 36'!K$14:K$17,MATCH(CAN!$B126,'[8]Table 36'!$B$14:$B$17,0))*1000,0)</f>
        <v>0</v>
      </c>
      <c r="L113" s="5">
        <f>IFERROR(INDEX('[8]Table 36'!L$14:L$17,MATCH(CAN!$B126,'[8]Table 36'!$B$14:$B$17,0))*1000,0)</f>
        <v>0</v>
      </c>
      <c r="M113" s="5">
        <f>IFERROR(INDEX('[8]Table 36'!M$14:M$17,MATCH(CAN!$B126,'[8]Table 36'!$B$14:$B$17,0))*1000,0)</f>
        <v>0</v>
      </c>
      <c r="N113" s="5">
        <f>IFERROR(INDEX('[8]Table 36'!N$14:N$17,MATCH(CAN!$B126,'[8]Table 36'!$B$14:$B$17,0))*1000,0)</f>
        <v>0</v>
      </c>
      <c r="O113" s="5">
        <f>IFERROR(INDEX('[8]Table 36'!O$14:O$17,MATCH(CAN!$B126,'[8]Table 36'!$B$14:$B$17,0))*1000,0)</f>
        <v>0</v>
      </c>
      <c r="P113" s="5">
        <f>IFERROR(INDEX('[8]Table 36'!P$14:P$17,MATCH(CAN!$B126,'[8]Table 36'!$B$14:$B$17,0))*1000,0)</f>
        <v>0</v>
      </c>
      <c r="Q113" s="5">
        <f>IFERROR(INDEX('[8]Table 36'!Q$14:Q$17,MATCH(CAN!$B126,'[8]Table 36'!$B$14:$B$17,0))*1000,0)</f>
        <v>0</v>
      </c>
      <c r="R113" s="5">
        <f>IFERROR(INDEX('[8]Table 36'!R$14:R$17,MATCH(CAN!$B126,'[8]Table 36'!$B$14:$B$17,0))*1000,0)</f>
        <v>0</v>
      </c>
      <c r="S113" s="5">
        <f>IFERROR(INDEX('[8]Table 36'!S$14:S$17,MATCH(CAN!$B126,'[8]Table 36'!$B$14:$B$17,0))*1000,0)</f>
        <v>0</v>
      </c>
      <c r="T113" s="5">
        <f>IFERROR(INDEX('[8]Table 36'!T$14:T$17,MATCH(CAN!$B126,'[8]Table 36'!$B$14:$B$17,0))*1000,0)</f>
        <v>0</v>
      </c>
      <c r="U113" s="5">
        <f>IFERROR(INDEX('[8]Table 36'!U$14:U$17,MATCH(CAN!$B126,'[8]Table 36'!$B$14:$B$17,0))*1000,0)</f>
        <v>0</v>
      </c>
      <c r="V113" s="5">
        <f>IFERROR(INDEX('[8]Table 36'!V$14:V$17,MATCH(CAN!$B126,'[8]Table 36'!$B$14:$B$17,0))*1000,0)</f>
        <v>0</v>
      </c>
      <c r="W113" s="5">
        <f>IFERROR(INDEX('[8]Table 36'!W$14:W$17,MATCH(CAN!$B126,'[8]Table 36'!$B$14:$B$17,0))*1000,0)</f>
        <v>0</v>
      </c>
      <c r="Z113" s="23" t="s">
        <v>32</v>
      </c>
    </row>
    <row r="114" spans="2:26" outlineLevel="1" x14ac:dyDescent="0.25">
      <c r="B114" s="4" t="s">
        <v>24</v>
      </c>
      <c r="C114" s="5">
        <f>IFERROR(INDEX('[8]Table 36'!C$14:C$17,MATCH(CAN!$B127,'[8]Table 36'!$B$14:$B$17,0))*1000,0)</f>
        <v>0</v>
      </c>
      <c r="D114" s="5">
        <f>IFERROR(INDEX('[8]Table 36'!D$14:D$17,MATCH(CAN!$B127,'[8]Table 36'!$B$14:$B$17,0))*1000,0)</f>
        <v>0</v>
      </c>
      <c r="E114" s="5">
        <f>IFERROR(INDEX('[8]Table 36'!E$14:E$17,MATCH(CAN!$B127,'[8]Table 36'!$B$14:$B$17,0))*1000,0)</f>
        <v>0</v>
      </c>
      <c r="F114" s="5">
        <f>IFERROR(INDEX('[8]Table 36'!F$14:F$17,MATCH(CAN!$B127,'[8]Table 36'!$B$14:$B$17,0))*1000,0)</f>
        <v>0</v>
      </c>
      <c r="G114" s="5">
        <f>IFERROR(INDEX('[8]Table 36'!G$14:G$17,MATCH(CAN!$B127,'[8]Table 36'!$B$14:$B$17,0))*1000,0)</f>
        <v>0</v>
      </c>
      <c r="H114" s="5">
        <f>IFERROR(INDEX('[8]Table 36'!H$14:H$17,MATCH(CAN!$B127,'[8]Table 36'!$B$14:$B$17,0))*1000,0)</f>
        <v>0</v>
      </c>
      <c r="I114" s="5">
        <f>IFERROR(INDEX('[8]Table 36'!I$14:I$17,MATCH(CAN!$B127,'[8]Table 36'!$B$14:$B$17,0))*1000,0)</f>
        <v>0</v>
      </c>
      <c r="J114" s="5">
        <f>IFERROR(INDEX('[8]Table 36'!J$14:J$17,MATCH(CAN!$B127,'[8]Table 36'!$B$14:$B$17,0))*1000,0)</f>
        <v>0</v>
      </c>
      <c r="K114" s="5">
        <f>IFERROR(INDEX('[8]Table 36'!K$14:K$17,MATCH(CAN!$B127,'[8]Table 36'!$B$14:$B$17,0))*1000,0)</f>
        <v>0</v>
      </c>
      <c r="L114" s="5">
        <f>IFERROR(INDEX('[8]Table 36'!L$14:L$17,MATCH(CAN!$B127,'[8]Table 36'!$B$14:$B$17,0))*1000,0)</f>
        <v>0</v>
      </c>
      <c r="M114" s="5">
        <f>IFERROR(INDEX('[8]Table 36'!M$14:M$17,MATCH(CAN!$B127,'[8]Table 36'!$B$14:$B$17,0))*1000,0)</f>
        <v>0</v>
      </c>
      <c r="N114" s="5">
        <f>IFERROR(INDEX('[8]Table 36'!N$14:N$17,MATCH(CAN!$B127,'[8]Table 36'!$B$14:$B$17,0))*1000,0)</f>
        <v>0</v>
      </c>
      <c r="O114" s="5">
        <f>IFERROR(INDEX('[8]Table 36'!O$14:O$17,MATCH(CAN!$B127,'[8]Table 36'!$B$14:$B$17,0))*1000,0)</f>
        <v>0</v>
      </c>
      <c r="P114" s="5">
        <f>IFERROR(INDEX('[8]Table 36'!P$14:P$17,MATCH(CAN!$B127,'[8]Table 36'!$B$14:$B$17,0))*1000,0)</f>
        <v>0</v>
      </c>
      <c r="Q114" s="5">
        <f>IFERROR(INDEX('[8]Table 36'!Q$14:Q$17,MATCH(CAN!$B127,'[8]Table 36'!$B$14:$B$17,0))*1000,0)</f>
        <v>0</v>
      </c>
      <c r="R114" s="5">
        <f>IFERROR(INDEX('[8]Table 36'!R$14:R$17,MATCH(CAN!$B127,'[8]Table 36'!$B$14:$B$17,0))*1000,0)</f>
        <v>0</v>
      </c>
      <c r="S114" s="5">
        <f>IFERROR(INDEX('[8]Table 36'!S$14:S$17,MATCH(CAN!$B127,'[8]Table 36'!$B$14:$B$17,0))*1000,0)</f>
        <v>0</v>
      </c>
      <c r="T114" s="5">
        <f>IFERROR(INDEX('[8]Table 36'!T$14:T$17,MATCH(CAN!$B127,'[8]Table 36'!$B$14:$B$17,0))*1000,0)</f>
        <v>0</v>
      </c>
      <c r="U114" s="5">
        <f>IFERROR(INDEX('[8]Table 36'!U$14:U$17,MATCH(CAN!$B127,'[8]Table 36'!$B$14:$B$17,0))*1000,0)</f>
        <v>0</v>
      </c>
      <c r="V114" s="5">
        <f>IFERROR(INDEX('[8]Table 36'!V$14:V$17,MATCH(CAN!$B127,'[8]Table 36'!$B$14:$B$17,0))*1000,0)</f>
        <v>0</v>
      </c>
      <c r="W114" s="5">
        <f>IFERROR(INDEX('[8]Table 36'!W$14:W$17,MATCH(CAN!$B127,'[8]Table 36'!$B$14:$B$17,0))*1000,0)</f>
        <v>0</v>
      </c>
      <c r="Z114" s="23" t="s">
        <v>32</v>
      </c>
    </row>
    <row r="115" spans="2:26" outlineLevel="1" x14ac:dyDescent="0.25">
      <c r="B115" s="4" t="s">
        <v>21</v>
      </c>
      <c r="C115" s="5">
        <f>IFERROR(INDEX('[8]Table 36'!C$14:C$17,MATCH(CAN!$B128,'[8]Table 36'!$B$14:$B$17,0))*1000,0)</f>
        <v>2763.2739999999999</v>
      </c>
      <c r="D115" s="5">
        <f>IFERROR(INDEX('[8]Table 36'!D$14:D$17,MATCH(CAN!$B128,'[8]Table 36'!$B$14:$B$17,0))*1000,0)</f>
        <v>3221.2779999999998</v>
      </c>
      <c r="E115" s="5">
        <f>IFERROR(INDEX('[8]Table 36'!E$14:E$17,MATCH(CAN!$B128,'[8]Table 36'!$B$14:$B$17,0))*1000,0)</f>
        <v>2864.2759999999998</v>
      </c>
      <c r="F115" s="5">
        <f>IFERROR(INDEX('[8]Table 36'!F$14:F$17,MATCH(CAN!$B128,'[8]Table 36'!$B$14:$B$17,0))*1000,0)</f>
        <v>3494.4749999999999</v>
      </c>
      <c r="G115" s="5">
        <f>IFERROR(INDEX('[8]Table 36'!G$14:G$17,MATCH(CAN!$B128,'[8]Table 36'!$B$14:$B$17,0))*1000,0)</f>
        <v>2760.7919999999999</v>
      </c>
      <c r="H115" s="5">
        <f>IFERROR(INDEX('[8]Table 36'!H$14:H$17,MATCH(CAN!$B128,'[8]Table 36'!$B$14:$B$17,0))*1000,0)</f>
        <v>3238.4460000000004</v>
      </c>
      <c r="I115" s="5">
        <f>IFERROR(INDEX('[8]Table 36'!I$14:I$17,MATCH(CAN!$B128,'[8]Table 36'!$B$14:$B$17,0))*1000,0)</f>
        <v>3561.973</v>
      </c>
      <c r="J115" s="5">
        <f>IFERROR(INDEX('[8]Table 36'!J$14:J$17,MATCH(CAN!$B128,'[8]Table 36'!$B$14:$B$17,0))*1000,0)</f>
        <v>2962.3960000000002</v>
      </c>
      <c r="K115" s="5">
        <f>IFERROR(INDEX('[8]Table 36'!K$14:K$17,MATCH(CAN!$B128,'[8]Table 36'!$B$14:$B$17,0))*1000,0)</f>
        <v>2479.857</v>
      </c>
      <c r="L115" s="5">
        <f>IFERROR(INDEX('[8]Table 36'!L$14:L$17,MATCH(CAN!$B128,'[8]Table 36'!$B$14:$B$17,0))*1000,0)</f>
        <v>2881.2840000000001</v>
      </c>
      <c r="M115" s="5">
        <f>IFERROR(INDEX('[8]Table 36'!M$14:M$17,MATCH(CAN!$B128,'[8]Table 36'!$B$14:$B$17,0))*1000,0)</f>
        <v>3181.1010000000001</v>
      </c>
      <c r="N115" s="5">
        <f>IFERROR(INDEX('[8]Table 36'!N$14:N$17,MATCH(CAN!$B128,'[8]Table 36'!$B$14:$B$17,0))*1000,0)</f>
        <v>4114.87</v>
      </c>
      <c r="O115" s="5">
        <f>IFERROR(INDEX('[8]Table 36'!O$14:O$17,MATCH(CAN!$B128,'[8]Table 36'!$B$14:$B$17,0))*1000,0)</f>
        <v>2947.6729999999998</v>
      </c>
      <c r="P115" s="5">
        <f>IFERROR(INDEX('[8]Table 36'!P$14:P$17,MATCH(CAN!$B128,'[8]Table 36'!$B$14:$B$17,0))*1000,0)</f>
        <v>2231.8359999999998</v>
      </c>
      <c r="Q115" s="5">
        <f>IFERROR(INDEX('[8]Table 36'!Q$14:Q$17,MATCH(CAN!$B128,'[8]Table 36'!$B$14:$B$17,0))*1000,0)</f>
        <v>2275.2759999999998</v>
      </c>
      <c r="R115" s="5">
        <f>IFERROR(INDEX('[8]Table 36'!R$14:R$17,MATCH(CAN!$B128,'[8]Table 36'!$B$14:$B$17,0))*1000,0)</f>
        <v>2055.1279999999997</v>
      </c>
      <c r="S115" s="5">
        <f>IFERROR(INDEX('[8]Table 36'!S$14:S$17,MATCH(CAN!$B128,'[8]Table 36'!$B$14:$B$17,0))*1000,0)</f>
        <v>2151.9650000000001</v>
      </c>
      <c r="T115" s="5">
        <f>IFERROR(INDEX('[8]Table 36'!T$14:T$17,MATCH(CAN!$B128,'[8]Table 36'!$B$14:$B$17,0))*1000,0)</f>
        <v>1885.2089999999998</v>
      </c>
      <c r="U115" s="5">
        <f>IFERROR(INDEX('[8]Table 36'!U$14:U$17,MATCH(CAN!$B128,'[8]Table 36'!$B$14:$B$17,0))*1000,0)</f>
        <v>1962.4280000000001</v>
      </c>
      <c r="V115" s="5">
        <f>IFERROR(INDEX('[8]Table 36'!V$14:V$17,MATCH(CAN!$B128,'[8]Table 36'!$B$14:$B$17,0))*1000,0)</f>
        <v>1731.771</v>
      </c>
      <c r="W115" s="5">
        <f>IFERROR(INDEX('[8]Table 36'!W$14:W$17,MATCH(CAN!$B128,'[8]Table 36'!$B$14:$B$17,0))*1000,0)</f>
        <v>1753.9070000000002</v>
      </c>
      <c r="Z115" s="23" t="s">
        <v>32</v>
      </c>
    </row>
    <row r="116" spans="2:26" outlineLevel="1" x14ac:dyDescent="0.25">
      <c r="B116" s="4" t="s">
        <v>26</v>
      </c>
      <c r="C116" s="5">
        <f>IFERROR(INDEX('[8]Table 36'!C$14:C$17,MATCH(CAN!$B129,'[8]Table 36'!$B$14:$B$17,0))*1000,0)</f>
        <v>0</v>
      </c>
      <c r="D116" s="5">
        <f>IFERROR(INDEX('[8]Table 36'!D$14:D$17,MATCH(CAN!$B129,'[8]Table 36'!$B$14:$B$17,0))*1000,0)</f>
        <v>0</v>
      </c>
      <c r="E116" s="5">
        <f>IFERROR(INDEX('[8]Table 36'!E$14:E$17,MATCH(CAN!$B129,'[8]Table 36'!$B$14:$B$17,0))*1000,0)</f>
        <v>0</v>
      </c>
      <c r="F116" s="5">
        <f>IFERROR(INDEX('[8]Table 36'!F$14:F$17,MATCH(CAN!$B129,'[8]Table 36'!$B$14:$B$17,0))*1000,0)</f>
        <v>0</v>
      </c>
      <c r="G116" s="5">
        <f>IFERROR(INDEX('[8]Table 36'!G$14:G$17,MATCH(CAN!$B129,'[8]Table 36'!$B$14:$B$17,0))*1000,0)</f>
        <v>0</v>
      </c>
      <c r="H116" s="5">
        <f>IFERROR(INDEX('[8]Table 36'!H$14:H$17,MATCH(CAN!$B129,'[8]Table 36'!$B$14:$B$17,0))*1000,0)</f>
        <v>0</v>
      </c>
      <c r="I116" s="5">
        <f>IFERROR(INDEX('[8]Table 36'!I$14:I$17,MATCH(CAN!$B129,'[8]Table 36'!$B$14:$B$17,0))*1000,0)</f>
        <v>0</v>
      </c>
      <c r="J116" s="5">
        <f>IFERROR(INDEX('[8]Table 36'!J$14:J$17,MATCH(CAN!$B129,'[8]Table 36'!$B$14:$B$17,0))*1000,0)</f>
        <v>0</v>
      </c>
      <c r="K116" s="5">
        <f>IFERROR(INDEX('[8]Table 36'!K$14:K$17,MATCH(CAN!$B129,'[8]Table 36'!$B$14:$B$17,0))*1000,0)</f>
        <v>0</v>
      </c>
      <c r="L116" s="5">
        <f>IFERROR(INDEX('[8]Table 36'!L$14:L$17,MATCH(CAN!$B129,'[8]Table 36'!$B$14:$B$17,0))*1000,0)</f>
        <v>0</v>
      </c>
      <c r="M116" s="5">
        <f>IFERROR(INDEX('[8]Table 36'!M$14:M$17,MATCH(CAN!$B129,'[8]Table 36'!$B$14:$B$17,0))*1000,0)</f>
        <v>0</v>
      </c>
      <c r="N116" s="5">
        <f>IFERROR(INDEX('[8]Table 36'!N$14:N$17,MATCH(CAN!$B129,'[8]Table 36'!$B$14:$B$17,0))*1000,0)</f>
        <v>0</v>
      </c>
      <c r="O116" s="5">
        <f>IFERROR(INDEX('[8]Table 36'!O$14:O$17,MATCH(CAN!$B129,'[8]Table 36'!$B$14:$B$17,0))*1000,0)</f>
        <v>0</v>
      </c>
      <c r="P116" s="5">
        <f>IFERROR(INDEX('[8]Table 36'!P$14:P$17,MATCH(CAN!$B129,'[8]Table 36'!$B$14:$B$17,0))*1000,0)</f>
        <v>0</v>
      </c>
      <c r="Q116" s="5">
        <f>IFERROR(INDEX('[8]Table 36'!Q$14:Q$17,MATCH(CAN!$B129,'[8]Table 36'!$B$14:$B$17,0))*1000,0)</f>
        <v>0</v>
      </c>
      <c r="R116" s="5">
        <f>IFERROR(INDEX('[8]Table 36'!R$14:R$17,MATCH(CAN!$B129,'[8]Table 36'!$B$14:$B$17,0))*1000,0)</f>
        <v>0</v>
      </c>
      <c r="S116" s="5">
        <f>IFERROR(INDEX('[8]Table 36'!S$14:S$17,MATCH(CAN!$B129,'[8]Table 36'!$B$14:$B$17,0))*1000,0)</f>
        <v>0</v>
      </c>
      <c r="T116" s="5">
        <f>IFERROR(INDEX('[8]Table 36'!T$14:T$17,MATCH(CAN!$B129,'[8]Table 36'!$B$14:$B$17,0))*1000,0)</f>
        <v>0</v>
      </c>
      <c r="U116" s="5">
        <f>IFERROR(INDEX('[8]Table 36'!U$14:U$17,MATCH(CAN!$B129,'[8]Table 36'!$B$14:$B$17,0))*1000,0)</f>
        <v>0</v>
      </c>
      <c r="V116" s="5">
        <f>IFERROR(INDEX('[8]Table 36'!V$14:V$17,MATCH(CAN!$B129,'[8]Table 36'!$B$14:$B$17,0))*1000,0)</f>
        <v>0</v>
      </c>
      <c r="W116" s="5">
        <f>IFERROR(INDEX('[8]Table 36'!W$14:W$17,MATCH(CAN!$B129,'[8]Table 36'!$B$14:$B$17,0))*1000,0)</f>
        <v>0</v>
      </c>
      <c r="Z116" s="23" t="s">
        <v>32</v>
      </c>
    </row>
    <row r="117" spans="2:26" outlineLevel="1" x14ac:dyDescent="0.25">
      <c r="B117" s="4" t="s">
        <v>25</v>
      </c>
      <c r="C117" s="5">
        <f>IFERROR(INDEX('[8]Table 36'!C$14:C$17,MATCH(CAN!$B130,'[8]Table 36'!$B$14:$B$17,0))*1000,0)</f>
        <v>1557.2839999999999</v>
      </c>
      <c r="D117" s="5">
        <f>IFERROR(INDEX('[8]Table 36'!D$14:D$17,MATCH(CAN!$B130,'[8]Table 36'!$B$14:$B$17,0))*1000,0)</f>
        <v>2067.9539999999997</v>
      </c>
      <c r="E117" s="5">
        <f>IFERROR(INDEX('[8]Table 36'!E$14:E$17,MATCH(CAN!$B130,'[8]Table 36'!$B$14:$B$17,0))*1000,0)</f>
        <v>1701.799</v>
      </c>
      <c r="F117" s="5">
        <f>IFERROR(INDEX('[8]Table 36'!F$14:F$17,MATCH(CAN!$B130,'[8]Table 36'!$B$14:$B$17,0))*1000,0)</f>
        <v>1726.675</v>
      </c>
      <c r="G117" s="5">
        <f>IFERROR(INDEX('[8]Table 36'!G$14:G$17,MATCH(CAN!$B130,'[8]Table 36'!$B$14:$B$17,0))*1000,0)</f>
        <v>1738.2280000000001</v>
      </c>
      <c r="H117" s="5">
        <f>IFERROR(INDEX('[8]Table 36'!H$14:H$17,MATCH(CAN!$B130,'[8]Table 36'!$B$14:$B$17,0))*1000,0)</f>
        <v>1702.248</v>
      </c>
      <c r="I117" s="5">
        <f>IFERROR(INDEX('[8]Table 36'!I$14:I$17,MATCH(CAN!$B130,'[8]Table 36'!$B$14:$B$17,0))*1000,0)</f>
        <v>1771.8210000000001</v>
      </c>
      <c r="J117" s="5">
        <f>IFERROR(INDEX('[8]Table 36'!J$14:J$17,MATCH(CAN!$B130,'[8]Table 36'!$B$14:$B$17,0))*1000,0)</f>
        <v>1753.134</v>
      </c>
      <c r="K117" s="5">
        <f>IFERROR(INDEX('[8]Table 36'!K$14:K$17,MATCH(CAN!$B130,'[8]Table 36'!$B$14:$B$17,0))*1000,0)</f>
        <v>1877.999</v>
      </c>
      <c r="L117" s="5">
        <f>IFERROR(INDEX('[8]Table 36'!L$14:L$17,MATCH(CAN!$B130,'[8]Table 36'!$B$14:$B$17,0))*1000,0)</f>
        <v>1685.125</v>
      </c>
      <c r="M117" s="5">
        <f>IFERROR(INDEX('[8]Table 36'!M$14:M$17,MATCH(CAN!$B130,'[8]Table 36'!$B$14:$B$17,0))*1000,0)</f>
        <v>1768.3690000000001</v>
      </c>
      <c r="N117" s="5">
        <f>IFERROR(INDEX('[8]Table 36'!N$14:N$17,MATCH(CAN!$B130,'[8]Table 36'!$B$14:$B$17,0))*1000,0)</f>
        <v>2047.0769999999998</v>
      </c>
      <c r="O117" s="5">
        <f>IFERROR(INDEX('[8]Table 36'!O$14:O$17,MATCH(CAN!$B130,'[8]Table 36'!$B$14:$B$17,0))*1000,0)</f>
        <v>1911.7349999999999</v>
      </c>
      <c r="P117" s="5">
        <f>IFERROR(INDEX('[8]Table 36'!P$14:P$17,MATCH(CAN!$B130,'[8]Table 36'!$B$14:$B$17,0))*1000,0)</f>
        <v>1558.1790000000001</v>
      </c>
      <c r="Q117" s="5">
        <f>IFERROR(INDEX('[8]Table 36'!Q$14:Q$17,MATCH(CAN!$B130,'[8]Table 36'!$B$14:$B$17,0))*1000,0)</f>
        <v>1446.0139999999999</v>
      </c>
      <c r="R117" s="5">
        <f>IFERROR(INDEX('[8]Table 36'!R$14:R$17,MATCH(CAN!$B130,'[8]Table 36'!$B$14:$B$17,0))*1000,0)</f>
        <v>1831.1660000000002</v>
      </c>
      <c r="S117" s="5">
        <f>IFERROR(INDEX('[8]Table 36'!S$14:S$17,MATCH(CAN!$B130,'[8]Table 36'!$B$14:$B$17,0))*1000,0)</f>
        <v>2184.9650000000001</v>
      </c>
      <c r="T117" s="5">
        <f>IFERROR(INDEX('[8]Table 36'!T$14:T$17,MATCH(CAN!$B130,'[8]Table 36'!$B$14:$B$17,0))*1000,0)</f>
        <v>1955.4689999999998</v>
      </c>
      <c r="U117" s="5">
        <f>IFERROR(INDEX('[8]Table 36'!U$14:U$17,MATCH(CAN!$B130,'[8]Table 36'!$B$14:$B$17,0))*1000,0)</f>
        <v>1923.71</v>
      </c>
      <c r="V117" s="5">
        <f>IFERROR(INDEX('[8]Table 36'!V$14:V$17,MATCH(CAN!$B130,'[8]Table 36'!$B$14:$B$17,0))*1000,0)</f>
        <v>1884.748</v>
      </c>
      <c r="W117" s="5">
        <f>IFERROR(INDEX('[8]Table 36'!W$14:W$17,MATCH(CAN!$B130,'[8]Table 36'!$B$14:$B$17,0))*1000,0)</f>
        <v>1586.029</v>
      </c>
      <c r="Z117" s="23" t="s">
        <v>32</v>
      </c>
    </row>
    <row r="118" spans="2:26" outlineLevel="1" x14ac:dyDescent="0.25">
      <c r="B118" s="4" t="s">
        <v>0</v>
      </c>
      <c r="C118" s="5">
        <f>IFERROR(INDEX('[8]Table 36'!C$14:C$17,MATCH(CAN!$B131,'[8]Table 36'!$B$14:$B$17,0))*1000,0)</f>
        <v>0</v>
      </c>
      <c r="D118" s="5">
        <f>IFERROR(INDEX('[8]Table 36'!D$14:D$17,MATCH(CAN!$B131,'[8]Table 36'!$B$14:$B$17,0))*1000,0)</f>
        <v>0</v>
      </c>
      <c r="E118" s="5">
        <f>IFERROR(INDEX('[8]Table 36'!E$14:E$17,MATCH(CAN!$B131,'[8]Table 36'!$B$14:$B$17,0))*1000,0)</f>
        <v>0</v>
      </c>
      <c r="F118" s="5">
        <f>IFERROR(INDEX('[8]Table 36'!F$14:F$17,MATCH(CAN!$B131,'[8]Table 36'!$B$14:$B$17,0))*1000,0)</f>
        <v>0</v>
      </c>
      <c r="G118" s="5">
        <f>IFERROR(INDEX('[8]Table 36'!G$14:G$17,MATCH(CAN!$B131,'[8]Table 36'!$B$14:$B$17,0))*1000,0)</f>
        <v>0</v>
      </c>
      <c r="H118" s="5">
        <f>IFERROR(INDEX('[8]Table 36'!H$14:H$17,MATCH(CAN!$B131,'[8]Table 36'!$B$14:$B$17,0))*1000,0)</f>
        <v>0</v>
      </c>
      <c r="I118" s="5">
        <f>IFERROR(INDEX('[8]Table 36'!I$14:I$17,MATCH(CAN!$B131,'[8]Table 36'!$B$14:$B$17,0))*1000,0)</f>
        <v>0</v>
      </c>
      <c r="J118" s="5">
        <f>IFERROR(INDEX('[8]Table 36'!J$14:J$17,MATCH(CAN!$B131,'[8]Table 36'!$B$14:$B$17,0))*1000,0)</f>
        <v>0</v>
      </c>
      <c r="K118" s="5">
        <f>IFERROR(INDEX('[8]Table 36'!K$14:K$17,MATCH(CAN!$B131,'[8]Table 36'!$B$14:$B$17,0))*1000,0)</f>
        <v>0</v>
      </c>
      <c r="L118" s="5">
        <f>IFERROR(INDEX('[8]Table 36'!L$14:L$17,MATCH(CAN!$B131,'[8]Table 36'!$B$14:$B$17,0))*1000,0)</f>
        <v>0</v>
      </c>
      <c r="M118" s="5">
        <f>IFERROR(INDEX('[8]Table 36'!M$14:M$17,MATCH(CAN!$B131,'[8]Table 36'!$B$14:$B$17,0))*1000,0)</f>
        <v>0</v>
      </c>
      <c r="N118" s="5">
        <f>IFERROR(INDEX('[8]Table 36'!N$14:N$17,MATCH(CAN!$B131,'[8]Table 36'!$B$14:$B$17,0))*1000,0)</f>
        <v>75.290999999999997</v>
      </c>
      <c r="O118" s="5">
        <f>IFERROR(INDEX('[8]Table 36'!O$14:O$17,MATCH(CAN!$B131,'[8]Table 36'!$B$14:$B$17,0))*1000,0)</f>
        <v>69.858000000000004</v>
      </c>
      <c r="P118" s="5">
        <f>IFERROR(INDEX('[8]Table 36'!P$14:P$17,MATCH(CAN!$B131,'[8]Table 36'!$B$14:$B$17,0))*1000,0)</f>
        <v>27.873999999999999</v>
      </c>
      <c r="Q118" s="5">
        <f>IFERROR(INDEX('[8]Table 36'!Q$14:Q$17,MATCH(CAN!$B131,'[8]Table 36'!$B$14:$B$17,0))*1000,0)</f>
        <v>14.068999999999999</v>
      </c>
      <c r="R118" s="5">
        <f>IFERROR(INDEX('[8]Table 36'!R$14:R$17,MATCH(CAN!$B131,'[8]Table 36'!$B$14:$B$17,0))*1000,0)</f>
        <v>0</v>
      </c>
      <c r="S118" s="5">
        <f>IFERROR(INDEX('[8]Table 36'!S$14:S$17,MATCH(CAN!$B131,'[8]Table 36'!$B$14:$B$17,0))*1000,0)</f>
        <v>0</v>
      </c>
      <c r="T118" s="5">
        <f>IFERROR(INDEX('[8]Table 36'!T$14:T$17,MATCH(CAN!$B131,'[8]Table 36'!$B$14:$B$17,0))*1000,0)</f>
        <v>0</v>
      </c>
      <c r="U118" s="5">
        <f>IFERROR(INDEX('[8]Table 36'!U$14:U$17,MATCH(CAN!$B131,'[8]Table 36'!$B$14:$B$17,0))*1000,0)</f>
        <v>0</v>
      </c>
      <c r="V118" s="5">
        <f>IFERROR(INDEX('[8]Table 36'!V$14:V$17,MATCH(CAN!$B131,'[8]Table 36'!$B$14:$B$17,0))*1000,0)</f>
        <v>0</v>
      </c>
      <c r="W118" s="5">
        <f>IFERROR(INDEX('[8]Table 36'!W$14:W$17,MATCH(CAN!$B131,'[8]Table 36'!$B$14:$B$17,0))*1000,0)</f>
        <v>0</v>
      </c>
      <c r="Z118" s="23" t="s">
        <v>32</v>
      </c>
    </row>
    <row r="119" spans="2:26" outlineLevel="1" x14ac:dyDescent="0.25">
      <c r="B119" s="4" t="s">
        <v>27</v>
      </c>
      <c r="C119" s="5">
        <f>IFERROR(INDEX('[8]Table 36'!C$14:C$17,MATCH(CAN!$B132,'[8]Table 36'!$B$14:$B$17,0))*1000,0)</f>
        <v>0</v>
      </c>
      <c r="D119" s="5">
        <f>IFERROR(INDEX('[8]Table 36'!D$14:D$17,MATCH(CAN!$B132,'[8]Table 36'!$B$14:$B$17,0))*1000,0)</f>
        <v>0</v>
      </c>
      <c r="E119" s="5">
        <f>IFERROR(INDEX('[8]Table 36'!E$14:E$17,MATCH(CAN!$B132,'[8]Table 36'!$B$14:$B$17,0))*1000,0)</f>
        <v>0</v>
      </c>
      <c r="F119" s="5">
        <f>IFERROR(INDEX('[8]Table 36'!F$14:F$17,MATCH(CAN!$B132,'[8]Table 36'!$B$14:$B$17,0))*1000,0)</f>
        <v>0</v>
      </c>
      <c r="G119" s="5">
        <f>IFERROR(INDEX('[8]Table 36'!G$14:G$17,MATCH(CAN!$B132,'[8]Table 36'!$B$14:$B$17,0))*1000,0)</f>
        <v>0</v>
      </c>
      <c r="H119" s="5">
        <f>IFERROR(INDEX('[8]Table 36'!H$14:H$17,MATCH(CAN!$B132,'[8]Table 36'!$B$14:$B$17,0))*1000,0)</f>
        <v>0</v>
      </c>
      <c r="I119" s="5">
        <f>IFERROR(INDEX('[8]Table 36'!I$14:I$17,MATCH(CAN!$B132,'[8]Table 36'!$B$14:$B$17,0))*1000,0)</f>
        <v>0</v>
      </c>
      <c r="J119" s="5">
        <f>IFERROR(INDEX('[8]Table 36'!J$14:J$17,MATCH(CAN!$B132,'[8]Table 36'!$B$14:$B$17,0))*1000,0)</f>
        <v>0</v>
      </c>
      <c r="K119" s="5">
        <f>IFERROR(INDEX('[8]Table 36'!K$14:K$17,MATCH(CAN!$B132,'[8]Table 36'!$B$14:$B$17,0))*1000,0)</f>
        <v>0</v>
      </c>
      <c r="L119" s="5">
        <f>IFERROR(INDEX('[8]Table 36'!L$14:L$17,MATCH(CAN!$B132,'[8]Table 36'!$B$14:$B$17,0))*1000,0)</f>
        <v>0</v>
      </c>
      <c r="M119" s="5">
        <f>IFERROR(INDEX('[8]Table 36'!M$14:M$17,MATCH(CAN!$B132,'[8]Table 36'!$B$14:$B$17,0))*1000,0)</f>
        <v>0</v>
      </c>
      <c r="N119" s="5">
        <f>IFERROR(INDEX('[8]Table 36'!N$14:N$17,MATCH(CAN!$B132,'[8]Table 36'!$B$14:$B$17,0))*1000,0)</f>
        <v>0</v>
      </c>
      <c r="O119" s="5">
        <f>IFERROR(INDEX('[8]Table 36'!O$14:O$17,MATCH(CAN!$B132,'[8]Table 36'!$B$14:$B$17,0))*1000,0)</f>
        <v>0</v>
      </c>
      <c r="P119" s="5">
        <f>IFERROR(INDEX('[8]Table 36'!P$14:P$17,MATCH(CAN!$B132,'[8]Table 36'!$B$14:$B$17,0))*1000,0)</f>
        <v>0</v>
      </c>
      <c r="Q119" s="5">
        <f>IFERROR(INDEX('[8]Table 36'!Q$14:Q$17,MATCH(CAN!$B132,'[8]Table 36'!$B$14:$B$17,0))*1000,0)</f>
        <v>0</v>
      </c>
      <c r="R119" s="5">
        <f>IFERROR(INDEX('[8]Table 36'!R$14:R$17,MATCH(CAN!$B132,'[8]Table 36'!$B$14:$B$17,0))*1000,0)</f>
        <v>0</v>
      </c>
      <c r="S119" s="5">
        <f>IFERROR(INDEX('[8]Table 36'!S$14:S$17,MATCH(CAN!$B132,'[8]Table 36'!$B$14:$B$17,0))*1000,0)</f>
        <v>0</v>
      </c>
      <c r="T119" s="5">
        <f>IFERROR(INDEX('[8]Table 36'!T$14:T$17,MATCH(CAN!$B132,'[8]Table 36'!$B$14:$B$17,0))*1000,0)</f>
        <v>0</v>
      </c>
      <c r="U119" s="5">
        <f>IFERROR(INDEX('[8]Table 36'!U$14:U$17,MATCH(CAN!$B132,'[8]Table 36'!$B$14:$B$17,0))*1000,0)</f>
        <v>0</v>
      </c>
      <c r="V119" s="5">
        <f>IFERROR(INDEX('[8]Table 36'!V$14:V$17,MATCH(CAN!$B132,'[8]Table 36'!$B$14:$B$17,0))*1000,0)</f>
        <v>0</v>
      </c>
      <c r="W119" s="5">
        <f>IFERROR(INDEX('[8]Table 36'!W$14:W$17,MATCH(CAN!$B132,'[8]Table 36'!$B$14:$B$17,0))*1000,0)</f>
        <v>0</v>
      </c>
      <c r="Z119" s="23" t="s">
        <v>32</v>
      </c>
    </row>
    <row r="120" spans="2:26" outlineLevel="1" x14ac:dyDescent="0.25">
      <c r="B120" s="4" t="s">
        <v>28</v>
      </c>
      <c r="C120" s="5">
        <f>IFERROR(INDEX('[8]Table 36'!C$14:C$17,MATCH(CAN!$B133,'[8]Table 36'!$B$14:$B$17,0))*1000,0)</f>
        <v>0</v>
      </c>
      <c r="D120" s="5">
        <f>IFERROR(INDEX('[8]Table 36'!D$14:D$17,MATCH(CAN!$B133,'[8]Table 36'!$B$14:$B$17,0))*1000,0)</f>
        <v>0</v>
      </c>
      <c r="E120" s="5">
        <f>IFERROR(INDEX('[8]Table 36'!E$14:E$17,MATCH(CAN!$B133,'[8]Table 36'!$B$14:$B$17,0))*1000,0)</f>
        <v>0</v>
      </c>
      <c r="F120" s="5">
        <f>IFERROR(INDEX('[8]Table 36'!F$14:F$17,MATCH(CAN!$B133,'[8]Table 36'!$B$14:$B$17,0))*1000,0)</f>
        <v>0</v>
      </c>
      <c r="G120" s="5">
        <f>IFERROR(INDEX('[8]Table 36'!G$14:G$17,MATCH(CAN!$B133,'[8]Table 36'!$B$14:$B$17,0))*1000,0)</f>
        <v>0</v>
      </c>
      <c r="H120" s="5">
        <f>IFERROR(INDEX('[8]Table 36'!H$14:H$17,MATCH(CAN!$B133,'[8]Table 36'!$B$14:$B$17,0))*1000,0)</f>
        <v>0</v>
      </c>
      <c r="I120" s="5">
        <f>IFERROR(INDEX('[8]Table 36'!I$14:I$17,MATCH(CAN!$B133,'[8]Table 36'!$B$14:$B$17,0))*1000,0)</f>
        <v>0</v>
      </c>
      <c r="J120" s="5">
        <f>IFERROR(INDEX('[8]Table 36'!J$14:J$17,MATCH(CAN!$B133,'[8]Table 36'!$B$14:$B$17,0))*1000,0)</f>
        <v>0</v>
      </c>
      <c r="K120" s="5">
        <f>IFERROR(INDEX('[8]Table 36'!K$14:K$17,MATCH(CAN!$B133,'[8]Table 36'!$B$14:$B$17,0))*1000,0)</f>
        <v>0</v>
      </c>
      <c r="L120" s="5">
        <f>IFERROR(INDEX('[8]Table 36'!L$14:L$17,MATCH(CAN!$B133,'[8]Table 36'!$B$14:$B$17,0))*1000,0)</f>
        <v>0</v>
      </c>
      <c r="M120" s="5">
        <f>IFERROR(INDEX('[8]Table 36'!M$14:M$17,MATCH(CAN!$B133,'[8]Table 36'!$B$14:$B$17,0))*1000,0)</f>
        <v>0</v>
      </c>
      <c r="N120" s="5">
        <f>IFERROR(INDEX('[8]Table 36'!N$14:N$17,MATCH(CAN!$B133,'[8]Table 36'!$B$14:$B$17,0))*1000,0)</f>
        <v>0</v>
      </c>
      <c r="O120" s="5">
        <f>IFERROR(INDEX('[8]Table 36'!O$14:O$17,MATCH(CAN!$B133,'[8]Table 36'!$B$14:$B$17,0))*1000,0)</f>
        <v>0</v>
      </c>
      <c r="P120" s="5">
        <f>IFERROR(INDEX('[8]Table 36'!P$14:P$17,MATCH(CAN!$B133,'[8]Table 36'!$B$14:$B$17,0))*1000,0)</f>
        <v>0</v>
      </c>
      <c r="Q120" s="5">
        <f>IFERROR(INDEX('[8]Table 36'!Q$14:Q$17,MATCH(CAN!$B133,'[8]Table 36'!$B$14:$B$17,0))*1000,0)</f>
        <v>0</v>
      </c>
      <c r="R120" s="5">
        <f>IFERROR(INDEX('[8]Table 36'!R$14:R$17,MATCH(CAN!$B133,'[8]Table 36'!$B$14:$B$17,0))*1000,0)</f>
        <v>0</v>
      </c>
      <c r="S120" s="5">
        <f>IFERROR(INDEX('[8]Table 36'!S$14:S$17,MATCH(CAN!$B133,'[8]Table 36'!$B$14:$B$17,0))*1000,0)</f>
        <v>0</v>
      </c>
      <c r="T120" s="5">
        <f>IFERROR(INDEX('[8]Table 36'!T$14:T$17,MATCH(CAN!$B133,'[8]Table 36'!$B$14:$B$17,0))*1000,0)</f>
        <v>0</v>
      </c>
      <c r="U120" s="5">
        <f>IFERROR(INDEX('[8]Table 36'!U$14:U$17,MATCH(CAN!$B133,'[8]Table 36'!$B$14:$B$17,0))*1000,0)</f>
        <v>0</v>
      </c>
      <c r="V120" s="5">
        <f>IFERROR(INDEX('[8]Table 36'!V$14:V$17,MATCH(CAN!$B133,'[8]Table 36'!$B$14:$B$17,0))*1000,0)</f>
        <v>0</v>
      </c>
      <c r="W120" s="5">
        <f>IFERROR(INDEX('[8]Table 36'!W$14:W$17,MATCH(CAN!$B133,'[8]Table 36'!$B$14:$B$17,0))*1000,0)</f>
        <v>0</v>
      </c>
      <c r="Z120" s="23" t="s">
        <v>32</v>
      </c>
    </row>
    <row r="121" spans="2:26" outlineLevel="1" x14ac:dyDescent="0.25">
      <c r="B121" s="4" t="s">
        <v>22</v>
      </c>
      <c r="C121" s="5">
        <f>IFERROR(INDEX('[8]Table 36'!C$14:C$17,MATCH(CAN!$B134,'[8]Table 36'!$B$14:$B$17,0))*1000,0)</f>
        <v>0</v>
      </c>
      <c r="D121" s="5">
        <f>IFERROR(INDEX('[8]Table 36'!D$14:D$17,MATCH(CAN!$B134,'[8]Table 36'!$B$14:$B$17,0))*1000,0)</f>
        <v>0</v>
      </c>
      <c r="E121" s="5">
        <f>IFERROR(INDEX('[8]Table 36'!E$14:E$17,MATCH(CAN!$B134,'[8]Table 36'!$B$14:$B$17,0))*1000,0)</f>
        <v>0</v>
      </c>
      <c r="F121" s="5">
        <f>IFERROR(INDEX('[8]Table 36'!F$14:F$17,MATCH(CAN!$B134,'[8]Table 36'!$B$14:$B$17,0))*1000,0)</f>
        <v>0</v>
      </c>
      <c r="G121" s="5">
        <f>IFERROR(INDEX('[8]Table 36'!G$14:G$17,MATCH(CAN!$B134,'[8]Table 36'!$B$14:$B$17,0))*1000,0)</f>
        <v>0</v>
      </c>
      <c r="H121" s="5">
        <f>IFERROR(INDEX('[8]Table 36'!H$14:H$17,MATCH(CAN!$B134,'[8]Table 36'!$B$14:$B$17,0))*1000,0)</f>
        <v>0</v>
      </c>
      <c r="I121" s="5">
        <f>IFERROR(INDEX('[8]Table 36'!I$14:I$17,MATCH(CAN!$B134,'[8]Table 36'!$B$14:$B$17,0))*1000,0)</f>
        <v>0</v>
      </c>
      <c r="J121" s="5">
        <f>IFERROR(INDEX('[8]Table 36'!J$14:J$17,MATCH(CAN!$B134,'[8]Table 36'!$B$14:$B$17,0))*1000,0)</f>
        <v>0</v>
      </c>
      <c r="K121" s="5">
        <f>IFERROR(INDEX('[8]Table 36'!K$14:K$17,MATCH(CAN!$B134,'[8]Table 36'!$B$14:$B$17,0))*1000,0)</f>
        <v>0</v>
      </c>
      <c r="L121" s="5">
        <f>IFERROR(INDEX('[8]Table 36'!L$14:L$17,MATCH(CAN!$B134,'[8]Table 36'!$B$14:$B$17,0))*1000,0)</f>
        <v>0</v>
      </c>
      <c r="M121" s="5">
        <f>IFERROR(INDEX('[8]Table 36'!M$14:M$17,MATCH(CAN!$B134,'[8]Table 36'!$B$14:$B$17,0))*1000,0)</f>
        <v>0</v>
      </c>
      <c r="N121" s="5">
        <f>IFERROR(INDEX('[8]Table 36'!N$14:N$17,MATCH(CAN!$B134,'[8]Table 36'!$B$14:$B$17,0))*1000,0)</f>
        <v>0</v>
      </c>
      <c r="O121" s="5">
        <f>IFERROR(INDEX('[8]Table 36'!O$14:O$17,MATCH(CAN!$B134,'[8]Table 36'!$B$14:$B$17,0))*1000,0)</f>
        <v>0</v>
      </c>
      <c r="P121" s="5">
        <f>IFERROR(INDEX('[8]Table 36'!P$14:P$17,MATCH(CAN!$B134,'[8]Table 36'!$B$14:$B$17,0))*1000,0)</f>
        <v>0</v>
      </c>
      <c r="Q121" s="5">
        <f>IFERROR(INDEX('[8]Table 36'!Q$14:Q$17,MATCH(CAN!$B134,'[8]Table 36'!$B$14:$B$17,0))*1000,0)</f>
        <v>0</v>
      </c>
      <c r="R121" s="5">
        <f>IFERROR(INDEX('[8]Table 36'!R$14:R$17,MATCH(CAN!$B134,'[8]Table 36'!$B$14:$B$17,0))*1000,0)</f>
        <v>0</v>
      </c>
      <c r="S121" s="5">
        <f>IFERROR(INDEX('[8]Table 36'!S$14:S$17,MATCH(CAN!$B134,'[8]Table 36'!$B$14:$B$17,0))*1000,0)</f>
        <v>0</v>
      </c>
      <c r="T121" s="5">
        <f>IFERROR(INDEX('[8]Table 36'!T$14:T$17,MATCH(CAN!$B134,'[8]Table 36'!$B$14:$B$17,0))*1000,0)</f>
        <v>0</v>
      </c>
      <c r="U121" s="5">
        <f>IFERROR(INDEX('[8]Table 36'!U$14:U$17,MATCH(CAN!$B134,'[8]Table 36'!$B$14:$B$17,0))*1000,0)</f>
        <v>0</v>
      </c>
      <c r="V121" s="5">
        <f>IFERROR(INDEX('[8]Table 36'!V$14:V$17,MATCH(CAN!$B134,'[8]Table 36'!$B$14:$B$17,0))*1000,0)</f>
        <v>0</v>
      </c>
      <c r="W121" s="5">
        <f>IFERROR(INDEX('[8]Table 36'!W$14:W$17,MATCH(CAN!$B134,'[8]Table 36'!$B$14:$B$17,0))*1000,0)</f>
        <v>0</v>
      </c>
      <c r="Z121" s="23" t="s">
        <v>32</v>
      </c>
    </row>
    <row r="122" spans="2:26" outlineLevel="1" x14ac:dyDescent="0.25">
      <c r="B122" s="4" t="s">
        <v>1</v>
      </c>
      <c r="C122" s="5">
        <f>IFERROR(INDEX('[8]Table 36'!C$14:C$17,MATCH(CAN!$B135,'[8]Table 36'!$B$14:$B$17,0))*1000,0)</f>
        <v>0</v>
      </c>
      <c r="D122" s="5">
        <f>IFERROR(INDEX('[8]Table 36'!D$14:D$17,MATCH(CAN!$B135,'[8]Table 36'!$B$14:$B$17,0))*1000,0)</f>
        <v>0</v>
      </c>
      <c r="E122" s="5">
        <f>IFERROR(INDEX('[8]Table 36'!E$14:E$17,MATCH(CAN!$B135,'[8]Table 36'!$B$14:$B$17,0))*1000,0)</f>
        <v>0</v>
      </c>
      <c r="F122" s="5">
        <f>IFERROR(INDEX('[8]Table 36'!F$14:F$17,MATCH(CAN!$B135,'[8]Table 36'!$B$14:$B$17,0))*1000,0)</f>
        <v>0</v>
      </c>
      <c r="G122" s="5">
        <f>IFERROR(INDEX('[8]Table 36'!G$14:G$17,MATCH(CAN!$B135,'[8]Table 36'!$B$14:$B$17,0))*1000,0)</f>
        <v>0</v>
      </c>
      <c r="H122" s="5">
        <f>IFERROR(INDEX('[8]Table 36'!H$14:H$17,MATCH(CAN!$B135,'[8]Table 36'!$B$14:$B$17,0))*1000,0)</f>
        <v>0</v>
      </c>
      <c r="I122" s="5">
        <f>IFERROR(INDEX('[8]Table 36'!I$14:I$17,MATCH(CAN!$B135,'[8]Table 36'!$B$14:$B$17,0))*1000,0)</f>
        <v>0</v>
      </c>
      <c r="J122" s="5">
        <f>IFERROR(INDEX('[8]Table 36'!J$14:J$17,MATCH(CAN!$B135,'[8]Table 36'!$B$14:$B$17,0))*1000,0)</f>
        <v>0</v>
      </c>
      <c r="K122" s="5">
        <f>IFERROR(INDEX('[8]Table 36'!K$14:K$17,MATCH(CAN!$B135,'[8]Table 36'!$B$14:$B$17,0))*1000,0)</f>
        <v>0</v>
      </c>
      <c r="L122" s="5">
        <f>IFERROR(INDEX('[8]Table 36'!L$14:L$17,MATCH(CAN!$B135,'[8]Table 36'!$B$14:$B$17,0))*1000,0)</f>
        <v>0</v>
      </c>
      <c r="M122" s="5">
        <f>IFERROR(INDEX('[8]Table 36'!M$14:M$17,MATCH(CAN!$B135,'[8]Table 36'!$B$14:$B$17,0))*1000,0)</f>
        <v>0</v>
      </c>
      <c r="N122" s="5">
        <f>IFERROR(INDEX('[8]Table 36'!N$14:N$17,MATCH(CAN!$B135,'[8]Table 36'!$B$14:$B$17,0))*1000,0)</f>
        <v>0</v>
      </c>
      <c r="O122" s="5">
        <f>IFERROR(INDEX('[8]Table 36'!O$14:O$17,MATCH(CAN!$B135,'[8]Table 36'!$B$14:$B$17,0))*1000,0)</f>
        <v>0</v>
      </c>
      <c r="P122" s="5">
        <f>IFERROR(INDEX('[8]Table 36'!P$14:P$17,MATCH(CAN!$B135,'[8]Table 36'!$B$14:$B$17,0))*1000,0)</f>
        <v>0</v>
      </c>
      <c r="Q122" s="5">
        <f>IFERROR(INDEX('[8]Table 36'!Q$14:Q$17,MATCH(CAN!$B135,'[8]Table 36'!$B$14:$B$17,0))*1000,0)</f>
        <v>0</v>
      </c>
      <c r="R122" s="5">
        <f>IFERROR(INDEX('[8]Table 36'!R$14:R$17,MATCH(CAN!$B135,'[8]Table 36'!$B$14:$B$17,0))*1000,0)</f>
        <v>0</v>
      </c>
      <c r="S122" s="5">
        <f>IFERROR(INDEX('[8]Table 36'!S$14:S$17,MATCH(CAN!$B135,'[8]Table 36'!$B$14:$B$17,0))*1000,0)</f>
        <v>0</v>
      </c>
      <c r="T122" s="5">
        <f>IFERROR(INDEX('[8]Table 36'!T$14:T$17,MATCH(CAN!$B135,'[8]Table 36'!$B$14:$B$17,0))*1000,0)</f>
        <v>0</v>
      </c>
      <c r="U122" s="5">
        <f>IFERROR(INDEX('[8]Table 36'!U$14:U$17,MATCH(CAN!$B135,'[8]Table 36'!$B$14:$B$17,0))*1000,0)</f>
        <v>0</v>
      </c>
      <c r="V122" s="5">
        <f>IFERROR(INDEX('[8]Table 36'!V$14:V$17,MATCH(CAN!$B135,'[8]Table 36'!$B$14:$B$17,0))*1000,0)</f>
        <v>0</v>
      </c>
      <c r="W122" s="5">
        <f>IFERROR(INDEX('[8]Table 36'!W$14:W$17,MATCH(CAN!$B135,'[8]Table 36'!$B$14:$B$17,0))*1000,0)</f>
        <v>0</v>
      </c>
      <c r="Z122" s="23" t="s">
        <v>32</v>
      </c>
    </row>
    <row r="123" spans="2:26" outlineLevel="1" x14ac:dyDescent="0.25">
      <c r="B123" s="16" t="s">
        <v>13</v>
      </c>
      <c r="C123" s="21">
        <f t="shared" ref="C123:W123" si="44">SUM(C113:C122)</f>
        <v>4320.558</v>
      </c>
      <c r="D123" s="21">
        <f t="shared" si="44"/>
        <v>5289.232</v>
      </c>
      <c r="E123" s="21">
        <f t="shared" si="44"/>
        <v>4566.0749999999998</v>
      </c>
      <c r="F123" s="21">
        <f t="shared" si="44"/>
        <v>5221.1499999999996</v>
      </c>
      <c r="G123" s="21">
        <f t="shared" si="44"/>
        <v>4499.0200000000004</v>
      </c>
      <c r="H123" s="21">
        <f t="shared" si="44"/>
        <v>4940.6940000000004</v>
      </c>
      <c r="I123" s="21">
        <f t="shared" si="44"/>
        <v>5333.7939999999999</v>
      </c>
      <c r="J123" s="21">
        <f t="shared" si="44"/>
        <v>4715.5300000000007</v>
      </c>
      <c r="K123" s="21">
        <f t="shared" si="44"/>
        <v>4357.8559999999998</v>
      </c>
      <c r="L123" s="21">
        <f t="shared" si="44"/>
        <v>4566.4089999999997</v>
      </c>
      <c r="M123" s="21">
        <f t="shared" si="44"/>
        <v>4949.47</v>
      </c>
      <c r="N123" s="21">
        <f t="shared" si="44"/>
        <v>6237.2380000000003</v>
      </c>
      <c r="O123" s="21">
        <f t="shared" si="44"/>
        <v>4929.2659999999996</v>
      </c>
      <c r="P123" s="21">
        <f t="shared" si="44"/>
        <v>3817.8889999999997</v>
      </c>
      <c r="Q123" s="21">
        <f t="shared" si="44"/>
        <v>3735.3589999999999</v>
      </c>
      <c r="R123" s="21">
        <f t="shared" si="44"/>
        <v>3886.2939999999999</v>
      </c>
      <c r="S123" s="21">
        <f t="shared" si="44"/>
        <v>4336.93</v>
      </c>
      <c r="T123" s="21">
        <f t="shared" si="44"/>
        <v>3840.6779999999999</v>
      </c>
      <c r="U123" s="21">
        <f t="shared" si="44"/>
        <v>3886.1379999999999</v>
      </c>
      <c r="V123" s="21">
        <f t="shared" si="44"/>
        <v>3616.5190000000002</v>
      </c>
      <c r="W123" s="21">
        <f t="shared" si="44"/>
        <v>3339.9360000000001</v>
      </c>
    </row>
    <row r="124" spans="2:26" outlineLevel="1" x14ac:dyDescent="0.25">
      <c r="B124" s="29" t="s">
        <v>46</v>
      </c>
      <c r="C124" s="28">
        <f>IFERROR(C123/C105/1000,0)</f>
        <v>8.0212768586924912E-3</v>
      </c>
      <c r="D124" s="28">
        <f t="shared" ref="D124:W124" si="45">IFERROR(D123/D105/1000,0)</f>
        <v>7.9335485881270856E-3</v>
      </c>
      <c r="E124" s="28">
        <f t="shared" si="45"/>
        <v>7.875578908711503E-3</v>
      </c>
      <c r="F124" s="28">
        <f t="shared" si="45"/>
        <v>7.8108412681773933E-3</v>
      </c>
      <c r="G124" s="28">
        <f t="shared" si="45"/>
        <v>7.6773207501522013E-3</v>
      </c>
      <c r="H124" s="28">
        <f t="shared" si="45"/>
        <v>7.6266642214125871E-3</v>
      </c>
      <c r="I124" s="28">
        <f t="shared" si="45"/>
        <v>6.8535300381647544E-3</v>
      </c>
      <c r="J124" s="28">
        <f t="shared" si="45"/>
        <v>6.716097161645132E-3</v>
      </c>
      <c r="K124" s="28">
        <f t="shared" si="45"/>
        <v>6.7621974066046173E-3</v>
      </c>
      <c r="L124" s="28">
        <f t="shared" si="45"/>
        <v>7.2313679564541987E-3</v>
      </c>
      <c r="M124" s="28">
        <f t="shared" si="45"/>
        <v>6.7788132465387953E-3</v>
      </c>
      <c r="N124" s="28">
        <f t="shared" si="45"/>
        <v>6.6904406852479987E-3</v>
      </c>
      <c r="O124" s="28">
        <f t="shared" si="45"/>
        <v>6.5495019660495313E-3</v>
      </c>
      <c r="P124" s="28">
        <f t="shared" si="45"/>
        <v>6.4419518184234137E-3</v>
      </c>
      <c r="Q124" s="28">
        <f t="shared" si="45"/>
        <v>6.3578233503818263E-3</v>
      </c>
      <c r="R124" s="28">
        <f t="shared" si="45"/>
        <v>6.2122691849730337E-3</v>
      </c>
      <c r="S124" s="28">
        <f t="shared" si="45"/>
        <v>6.0969195133852233E-3</v>
      </c>
      <c r="T124" s="28">
        <f t="shared" si="45"/>
        <v>5.9972963122911019E-3</v>
      </c>
      <c r="U124" s="28">
        <f t="shared" si="45"/>
        <v>5.9074397884543101E-3</v>
      </c>
      <c r="V124" s="28">
        <f t="shared" si="45"/>
        <v>5.7978958805049432E-3</v>
      </c>
      <c r="W124" s="28">
        <f t="shared" si="45"/>
        <v>5.722297120276304E-3</v>
      </c>
    </row>
    <row r="125" spans="2:26" outlineLevel="1" x14ac:dyDescent="0.25"/>
    <row r="126" spans="2:26" outlineLevel="1" x14ac:dyDescent="0.25">
      <c r="B126" s="4" t="s">
        <v>23</v>
      </c>
      <c r="C126" s="12">
        <f t="shared" ref="C126:W126" si="46">IFERROR(C113/C123,0)</f>
        <v>0</v>
      </c>
      <c r="D126" s="12">
        <f t="shared" si="46"/>
        <v>0</v>
      </c>
      <c r="E126" s="12">
        <f t="shared" si="46"/>
        <v>0</v>
      </c>
      <c r="F126" s="12">
        <f t="shared" si="46"/>
        <v>0</v>
      </c>
      <c r="G126" s="12">
        <f t="shared" si="46"/>
        <v>0</v>
      </c>
      <c r="H126" s="12">
        <f t="shared" si="46"/>
        <v>0</v>
      </c>
      <c r="I126" s="12">
        <f t="shared" si="46"/>
        <v>0</v>
      </c>
      <c r="J126" s="12">
        <f t="shared" si="46"/>
        <v>0</v>
      </c>
      <c r="K126" s="12">
        <f t="shared" si="46"/>
        <v>0</v>
      </c>
      <c r="L126" s="12">
        <f t="shared" si="46"/>
        <v>0</v>
      </c>
      <c r="M126" s="12">
        <f t="shared" si="46"/>
        <v>0</v>
      </c>
      <c r="N126" s="12">
        <f t="shared" si="46"/>
        <v>0</v>
      </c>
      <c r="O126" s="12">
        <f t="shared" si="46"/>
        <v>0</v>
      </c>
      <c r="P126" s="12">
        <f t="shared" si="46"/>
        <v>0</v>
      </c>
      <c r="Q126" s="12">
        <f t="shared" si="46"/>
        <v>0</v>
      </c>
      <c r="R126" s="12">
        <f t="shared" si="46"/>
        <v>0</v>
      </c>
      <c r="S126" s="12">
        <f t="shared" si="46"/>
        <v>0</v>
      </c>
      <c r="T126" s="12">
        <f t="shared" si="46"/>
        <v>0</v>
      </c>
      <c r="U126" s="12">
        <f t="shared" si="46"/>
        <v>0</v>
      </c>
      <c r="V126" s="12">
        <f t="shared" si="46"/>
        <v>0</v>
      </c>
      <c r="W126" s="12">
        <f t="shared" si="46"/>
        <v>0</v>
      </c>
    </row>
    <row r="127" spans="2:26" outlineLevel="1" x14ac:dyDescent="0.25">
      <c r="B127" s="4" t="s">
        <v>24</v>
      </c>
      <c r="C127" s="12">
        <f t="shared" ref="C127:W127" si="47">IFERROR(C114/C123,0)</f>
        <v>0</v>
      </c>
      <c r="D127" s="12">
        <f t="shared" si="47"/>
        <v>0</v>
      </c>
      <c r="E127" s="12">
        <f t="shared" si="47"/>
        <v>0</v>
      </c>
      <c r="F127" s="12">
        <f t="shared" si="47"/>
        <v>0</v>
      </c>
      <c r="G127" s="12">
        <f t="shared" si="47"/>
        <v>0</v>
      </c>
      <c r="H127" s="12">
        <f t="shared" si="47"/>
        <v>0</v>
      </c>
      <c r="I127" s="12">
        <f t="shared" si="47"/>
        <v>0</v>
      </c>
      <c r="J127" s="12">
        <f t="shared" si="47"/>
        <v>0</v>
      </c>
      <c r="K127" s="12">
        <f t="shared" si="47"/>
        <v>0</v>
      </c>
      <c r="L127" s="12">
        <f t="shared" si="47"/>
        <v>0</v>
      </c>
      <c r="M127" s="12">
        <f t="shared" si="47"/>
        <v>0</v>
      </c>
      <c r="N127" s="12">
        <f t="shared" si="47"/>
        <v>0</v>
      </c>
      <c r="O127" s="12">
        <f t="shared" si="47"/>
        <v>0</v>
      </c>
      <c r="P127" s="12">
        <f t="shared" si="47"/>
        <v>0</v>
      </c>
      <c r="Q127" s="12">
        <f t="shared" si="47"/>
        <v>0</v>
      </c>
      <c r="R127" s="12">
        <f t="shared" si="47"/>
        <v>0</v>
      </c>
      <c r="S127" s="12">
        <f t="shared" si="47"/>
        <v>0</v>
      </c>
      <c r="T127" s="12">
        <f t="shared" si="47"/>
        <v>0</v>
      </c>
      <c r="U127" s="12">
        <f t="shared" si="47"/>
        <v>0</v>
      </c>
      <c r="V127" s="12">
        <f t="shared" si="47"/>
        <v>0</v>
      </c>
      <c r="W127" s="12">
        <f t="shared" si="47"/>
        <v>0</v>
      </c>
    </row>
    <row r="128" spans="2:26" outlineLevel="1" x14ac:dyDescent="0.25">
      <c r="B128" s="4" t="s">
        <v>21</v>
      </c>
      <c r="C128" s="12">
        <f t="shared" ref="C128:W128" si="48">IFERROR(C115/C123,0)</f>
        <v>0.63956414889002755</v>
      </c>
      <c r="D128" s="12">
        <f t="shared" si="48"/>
        <v>0.60902565816738607</v>
      </c>
      <c r="E128" s="12">
        <f t="shared" si="48"/>
        <v>0.62729499624951401</v>
      </c>
      <c r="F128" s="12">
        <f t="shared" si="48"/>
        <v>0.66929220574011472</v>
      </c>
      <c r="G128" s="12">
        <f t="shared" si="48"/>
        <v>0.61364297113593624</v>
      </c>
      <c r="H128" s="12">
        <f t="shared" si="48"/>
        <v>0.655463787071209</v>
      </c>
      <c r="I128" s="12">
        <f t="shared" si="48"/>
        <v>0.66781225521645571</v>
      </c>
      <c r="J128" s="12">
        <f t="shared" si="48"/>
        <v>0.6282212179754979</v>
      </c>
      <c r="K128" s="12">
        <f t="shared" si="48"/>
        <v>0.56905436985526825</v>
      </c>
      <c r="L128" s="12">
        <f t="shared" si="48"/>
        <v>0.63097370384474982</v>
      </c>
      <c r="M128" s="12">
        <f t="shared" si="48"/>
        <v>0.64271548266784118</v>
      </c>
      <c r="N128" s="12">
        <f t="shared" si="48"/>
        <v>0.65972630834353274</v>
      </c>
      <c r="O128" s="12">
        <f t="shared" si="48"/>
        <v>0.59799430584594138</v>
      </c>
      <c r="P128" s="12">
        <f t="shared" si="48"/>
        <v>0.58457330739578861</v>
      </c>
      <c r="Q128" s="12">
        <f t="shared" si="48"/>
        <v>0.60911842743896905</v>
      </c>
      <c r="R128" s="12">
        <f t="shared" si="48"/>
        <v>0.52881434086047008</v>
      </c>
      <c r="S128" s="12">
        <f t="shared" si="48"/>
        <v>0.49619546545597926</v>
      </c>
      <c r="T128" s="12">
        <f t="shared" si="48"/>
        <v>0.49085317748585011</v>
      </c>
      <c r="U128" s="12">
        <f t="shared" si="48"/>
        <v>0.50498155237925157</v>
      </c>
      <c r="V128" s="12">
        <f t="shared" si="48"/>
        <v>0.47885024245690394</v>
      </c>
      <c r="W128" s="12">
        <f t="shared" si="48"/>
        <v>0.52513191869544806</v>
      </c>
    </row>
    <row r="129" spans="1:23" outlineLevel="1" x14ac:dyDescent="0.25">
      <c r="B129" s="4" t="s">
        <v>26</v>
      </c>
      <c r="C129" s="12">
        <f t="shared" ref="C129:W129" si="49">IFERROR(C116/C123,0)</f>
        <v>0</v>
      </c>
      <c r="D129" s="12">
        <f t="shared" si="49"/>
        <v>0</v>
      </c>
      <c r="E129" s="12">
        <f t="shared" si="49"/>
        <v>0</v>
      </c>
      <c r="F129" s="12">
        <f t="shared" si="49"/>
        <v>0</v>
      </c>
      <c r="G129" s="12">
        <f t="shared" si="49"/>
        <v>0</v>
      </c>
      <c r="H129" s="12">
        <f t="shared" si="49"/>
        <v>0</v>
      </c>
      <c r="I129" s="12">
        <f t="shared" si="49"/>
        <v>0</v>
      </c>
      <c r="J129" s="12">
        <f t="shared" si="49"/>
        <v>0</v>
      </c>
      <c r="K129" s="12">
        <f t="shared" si="49"/>
        <v>0</v>
      </c>
      <c r="L129" s="12">
        <f t="shared" si="49"/>
        <v>0</v>
      </c>
      <c r="M129" s="12">
        <f t="shared" si="49"/>
        <v>0</v>
      </c>
      <c r="N129" s="12">
        <f t="shared" si="49"/>
        <v>0</v>
      </c>
      <c r="O129" s="12">
        <f t="shared" si="49"/>
        <v>0</v>
      </c>
      <c r="P129" s="12">
        <f t="shared" si="49"/>
        <v>0</v>
      </c>
      <c r="Q129" s="12">
        <f t="shared" si="49"/>
        <v>0</v>
      </c>
      <c r="R129" s="12">
        <f t="shared" si="49"/>
        <v>0</v>
      </c>
      <c r="S129" s="12">
        <f t="shared" si="49"/>
        <v>0</v>
      </c>
      <c r="T129" s="12">
        <f t="shared" si="49"/>
        <v>0</v>
      </c>
      <c r="U129" s="12">
        <f t="shared" si="49"/>
        <v>0</v>
      </c>
      <c r="V129" s="12">
        <f t="shared" si="49"/>
        <v>0</v>
      </c>
      <c r="W129" s="12">
        <f t="shared" si="49"/>
        <v>0</v>
      </c>
    </row>
    <row r="130" spans="1:23" outlineLevel="1" x14ac:dyDescent="0.25">
      <c r="B130" s="4" t="s">
        <v>25</v>
      </c>
      <c r="C130" s="12">
        <f t="shared" ref="C130:W130" si="50">IFERROR(C117/C123,0)</f>
        <v>0.36043585110997234</v>
      </c>
      <c r="D130" s="12">
        <f t="shared" si="50"/>
        <v>0.39097434183261381</v>
      </c>
      <c r="E130" s="12">
        <f t="shared" si="50"/>
        <v>0.37270500375048593</v>
      </c>
      <c r="F130" s="12">
        <f t="shared" si="50"/>
        <v>0.33070779425988528</v>
      </c>
      <c r="G130" s="12">
        <f t="shared" si="50"/>
        <v>0.3863570288640637</v>
      </c>
      <c r="H130" s="12">
        <f t="shared" si="50"/>
        <v>0.34453621292879094</v>
      </c>
      <c r="I130" s="12">
        <f t="shared" si="50"/>
        <v>0.33218774478354435</v>
      </c>
      <c r="J130" s="12">
        <f t="shared" si="50"/>
        <v>0.37177878202450199</v>
      </c>
      <c r="K130" s="12">
        <f t="shared" si="50"/>
        <v>0.43094563014473175</v>
      </c>
      <c r="L130" s="12">
        <f t="shared" si="50"/>
        <v>0.36902629615525023</v>
      </c>
      <c r="M130" s="12">
        <f t="shared" si="50"/>
        <v>0.35728451733215882</v>
      </c>
      <c r="N130" s="12">
        <f t="shared" si="50"/>
        <v>0.32820248321452533</v>
      </c>
      <c r="O130" s="12">
        <f t="shared" si="50"/>
        <v>0.38783360443522424</v>
      </c>
      <c r="P130" s="12">
        <f t="shared" si="50"/>
        <v>0.40812579936189874</v>
      </c>
      <c r="Q130" s="12">
        <f t="shared" si="50"/>
        <v>0.38711513404735659</v>
      </c>
      <c r="R130" s="12">
        <f t="shared" si="50"/>
        <v>0.47118565913952992</v>
      </c>
      <c r="S130" s="12">
        <f t="shared" si="50"/>
        <v>0.50380453454402074</v>
      </c>
      <c r="T130" s="12">
        <f t="shared" si="50"/>
        <v>0.50914682251414978</v>
      </c>
      <c r="U130" s="12">
        <f t="shared" si="50"/>
        <v>0.49501844762074843</v>
      </c>
      <c r="V130" s="12">
        <f t="shared" si="50"/>
        <v>0.521149757543096</v>
      </c>
      <c r="W130" s="12">
        <f t="shared" si="50"/>
        <v>0.47486808130455194</v>
      </c>
    </row>
    <row r="131" spans="1:23" outlineLevel="1" x14ac:dyDescent="0.25">
      <c r="B131" s="4" t="s">
        <v>0</v>
      </c>
      <c r="C131" s="12">
        <f t="shared" ref="C131:W131" si="51">IFERROR(C118/C123,0)</f>
        <v>0</v>
      </c>
      <c r="D131" s="12">
        <f t="shared" si="51"/>
        <v>0</v>
      </c>
      <c r="E131" s="12">
        <f t="shared" si="51"/>
        <v>0</v>
      </c>
      <c r="F131" s="12">
        <f t="shared" si="51"/>
        <v>0</v>
      </c>
      <c r="G131" s="12">
        <f t="shared" si="51"/>
        <v>0</v>
      </c>
      <c r="H131" s="12">
        <f t="shared" si="51"/>
        <v>0</v>
      </c>
      <c r="I131" s="12">
        <f t="shared" si="51"/>
        <v>0</v>
      </c>
      <c r="J131" s="12">
        <f t="shared" si="51"/>
        <v>0</v>
      </c>
      <c r="K131" s="12">
        <f t="shared" si="51"/>
        <v>0</v>
      </c>
      <c r="L131" s="12">
        <f t="shared" si="51"/>
        <v>0</v>
      </c>
      <c r="M131" s="12">
        <f t="shared" si="51"/>
        <v>0</v>
      </c>
      <c r="N131" s="12">
        <f t="shared" si="51"/>
        <v>1.2071208441941768E-2</v>
      </c>
      <c r="O131" s="12">
        <f t="shared" si="51"/>
        <v>1.4172089718834409E-2</v>
      </c>
      <c r="P131" s="12">
        <f t="shared" si="51"/>
        <v>7.3008932423127022E-3</v>
      </c>
      <c r="Q131" s="12">
        <f t="shared" si="51"/>
        <v>3.7664385136743214E-3</v>
      </c>
      <c r="R131" s="12">
        <f t="shared" si="51"/>
        <v>0</v>
      </c>
      <c r="S131" s="12">
        <f t="shared" si="51"/>
        <v>0</v>
      </c>
      <c r="T131" s="12">
        <f t="shared" si="51"/>
        <v>0</v>
      </c>
      <c r="U131" s="12">
        <f t="shared" si="51"/>
        <v>0</v>
      </c>
      <c r="V131" s="12">
        <f t="shared" si="51"/>
        <v>0</v>
      </c>
      <c r="W131" s="12">
        <f t="shared" si="51"/>
        <v>0</v>
      </c>
    </row>
    <row r="132" spans="1:23" outlineLevel="1" x14ac:dyDescent="0.25">
      <c r="B132" s="4" t="s">
        <v>27</v>
      </c>
      <c r="C132" s="12">
        <f t="shared" ref="C132:W132" si="52">IFERROR(C119/C123,0)</f>
        <v>0</v>
      </c>
      <c r="D132" s="12">
        <f t="shared" si="52"/>
        <v>0</v>
      </c>
      <c r="E132" s="12">
        <f t="shared" si="52"/>
        <v>0</v>
      </c>
      <c r="F132" s="12">
        <f t="shared" si="52"/>
        <v>0</v>
      </c>
      <c r="G132" s="12">
        <f t="shared" si="52"/>
        <v>0</v>
      </c>
      <c r="H132" s="12">
        <f t="shared" si="52"/>
        <v>0</v>
      </c>
      <c r="I132" s="12">
        <f t="shared" si="52"/>
        <v>0</v>
      </c>
      <c r="J132" s="12">
        <f t="shared" si="52"/>
        <v>0</v>
      </c>
      <c r="K132" s="12">
        <f t="shared" si="52"/>
        <v>0</v>
      </c>
      <c r="L132" s="12">
        <f t="shared" si="52"/>
        <v>0</v>
      </c>
      <c r="M132" s="12">
        <f t="shared" si="52"/>
        <v>0</v>
      </c>
      <c r="N132" s="12">
        <f t="shared" si="52"/>
        <v>0</v>
      </c>
      <c r="O132" s="12">
        <f t="shared" si="52"/>
        <v>0</v>
      </c>
      <c r="P132" s="12">
        <f t="shared" si="52"/>
        <v>0</v>
      </c>
      <c r="Q132" s="12">
        <f t="shared" si="52"/>
        <v>0</v>
      </c>
      <c r="R132" s="12">
        <f t="shared" si="52"/>
        <v>0</v>
      </c>
      <c r="S132" s="12">
        <f t="shared" si="52"/>
        <v>0</v>
      </c>
      <c r="T132" s="12">
        <f t="shared" si="52"/>
        <v>0</v>
      </c>
      <c r="U132" s="12">
        <f t="shared" si="52"/>
        <v>0</v>
      </c>
      <c r="V132" s="12">
        <f t="shared" si="52"/>
        <v>0</v>
      </c>
      <c r="W132" s="12">
        <f t="shared" si="52"/>
        <v>0</v>
      </c>
    </row>
    <row r="133" spans="1:23" outlineLevel="1" x14ac:dyDescent="0.25">
      <c r="B133" s="4" t="s">
        <v>28</v>
      </c>
      <c r="C133" s="12">
        <f t="shared" ref="C133:W133" si="53">IFERROR(C120/C123,0)</f>
        <v>0</v>
      </c>
      <c r="D133" s="12">
        <f t="shared" si="53"/>
        <v>0</v>
      </c>
      <c r="E133" s="12">
        <f t="shared" si="53"/>
        <v>0</v>
      </c>
      <c r="F133" s="12">
        <f t="shared" si="53"/>
        <v>0</v>
      </c>
      <c r="G133" s="12">
        <f t="shared" si="53"/>
        <v>0</v>
      </c>
      <c r="H133" s="12">
        <f t="shared" si="53"/>
        <v>0</v>
      </c>
      <c r="I133" s="12">
        <f t="shared" si="53"/>
        <v>0</v>
      </c>
      <c r="J133" s="12">
        <f t="shared" si="53"/>
        <v>0</v>
      </c>
      <c r="K133" s="12">
        <f t="shared" si="53"/>
        <v>0</v>
      </c>
      <c r="L133" s="12">
        <f t="shared" si="53"/>
        <v>0</v>
      </c>
      <c r="M133" s="12">
        <f t="shared" si="53"/>
        <v>0</v>
      </c>
      <c r="N133" s="12">
        <f t="shared" si="53"/>
        <v>0</v>
      </c>
      <c r="O133" s="12">
        <f t="shared" si="53"/>
        <v>0</v>
      </c>
      <c r="P133" s="12">
        <f t="shared" si="53"/>
        <v>0</v>
      </c>
      <c r="Q133" s="12">
        <f t="shared" si="53"/>
        <v>0</v>
      </c>
      <c r="R133" s="12">
        <f t="shared" si="53"/>
        <v>0</v>
      </c>
      <c r="S133" s="12">
        <f t="shared" si="53"/>
        <v>0</v>
      </c>
      <c r="T133" s="12">
        <f t="shared" si="53"/>
        <v>0</v>
      </c>
      <c r="U133" s="12">
        <f t="shared" si="53"/>
        <v>0</v>
      </c>
      <c r="V133" s="12">
        <f t="shared" si="53"/>
        <v>0</v>
      </c>
      <c r="W133" s="12">
        <f t="shared" si="53"/>
        <v>0</v>
      </c>
    </row>
    <row r="134" spans="1:23" outlineLevel="1" x14ac:dyDescent="0.25">
      <c r="B134" s="4" t="s">
        <v>22</v>
      </c>
      <c r="C134" s="12">
        <f t="shared" ref="C134:W134" si="54">IFERROR(C121/C123,0)</f>
        <v>0</v>
      </c>
      <c r="D134" s="12">
        <f t="shared" si="54"/>
        <v>0</v>
      </c>
      <c r="E134" s="12">
        <f t="shared" si="54"/>
        <v>0</v>
      </c>
      <c r="F134" s="12">
        <f t="shared" si="54"/>
        <v>0</v>
      </c>
      <c r="G134" s="12">
        <f t="shared" si="54"/>
        <v>0</v>
      </c>
      <c r="H134" s="12">
        <f t="shared" si="54"/>
        <v>0</v>
      </c>
      <c r="I134" s="12">
        <f t="shared" si="54"/>
        <v>0</v>
      </c>
      <c r="J134" s="12">
        <f t="shared" si="54"/>
        <v>0</v>
      </c>
      <c r="K134" s="12">
        <f t="shared" si="54"/>
        <v>0</v>
      </c>
      <c r="L134" s="12">
        <f t="shared" si="54"/>
        <v>0</v>
      </c>
      <c r="M134" s="12">
        <f t="shared" si="54"/>
        <v>0</v>
      </c>
      <c r="N134" s="12">
        <f t="shared" si="54"/>
        <v>0</v>
      </c>
      <c r="O134" s="12">
        <f t="shared" si="54"/>
        <v>0</v>
      </c>
      <c r="P134" s="12">
        <f t="shared" si="54"/>
        <v>0</v>
      </c>
      <c r="Q134" s="12">
        <f t="shared" si="54"/>
        <v>0</v>
      </c>
      <c r="R134" s="12">
        <f t="shared" si="54"/>
        <v>0</v>
      </c>
      <c r="S134" s="12">
        <f t="shared" si="54"/>
        <v>0</v>
      </c>
      <c r="T134" s="12">
        <f t="shared" si="54"/>
        <v>0</v>
      </c>
      <c r="U134" s="12">
        <f t="shared" si="54"/>
        <v>0</v>
      </c>
      <c r="V134" s="12">
        <f t="shared" si="54"/>
        <v>0</v>
      </c>
      <c r="W134" s="12">
        <f t="shared" si="54"/>
        <v>0</v>
      </c>
    </row>
    <row r="135" spans="1:23" outlineLevel="1" x14ac:dyDescent="0.25">
      <c r="B135" s="4" t="s">
        <v>1</v>
      </c>
      <c r="C135" s="12">
        <f t="shared" ref="C135:W135" si="55">IFERROR(C122/C123,0)</f>
        <v>0</v>
      </c>
      <c r="D135" s="12">
        <f t="shared" si="55"/>
        <v>0</v>
      </c>
      <c r="E135" s="12">
        <f t="shared" si="55"/>
        <v>0</v>
      </c>
      <c r="F135" s="12">
        <f t="shared" si="55"/>
        <v>0</v>
      </c>
      <c r="G135" s="12">
        <f t="shared" si="55"/>
        <v>0</v>
      </c>
      <c r="H135" s="12">
        <f t="shared" si="55"/>
        <v>0</v>
      </c>
      <c r="I135" s="12">
        <f t="shared" si="55"/>
        <v>0</v>
      </c>
      <c r="J135" s="12">
        <f t="shared" si="55"/>
        <v>0</v>
      </c>
      <c r="K135" s="12">
        <f t="shared" si="55"/>
        <v>0</v>
      </c>
      <c r="L135" s="12">
        <f t="shared" si="55"/>
        <v>0</v>
      </c>
      <c r="M135" s="12">
        <f t="shared" si="55"/>
        <v>0</v>
      </c>
      <c r="N135" s="12">
        <f t="shared" si="55"/>
        <v>0</v>
      </c>
      <c r="O135" s="12">
        <f t="shared" si="55"/>
        <v>0</v>
      </c>
      <c r="P135" s="12">
        <f t="shared" si="55"/>
        <v>0</v>
      </c>
      <c r="Q135" s="12">
        <f t="shared" si="55"/>
        <v>0</v>
      </c>
      <c r="R135" s="12">
        <f t="shared" si="55"/>
        <v>0</v>
      </c>
      <c r="S135" s="12">
        <f t="shared" si="55"/>
        <v>0</v>
      </c>
      <c r="T135" s="12">
        <f t="shared" si="55"/>
        <v>0</v>
      </c>
      <c r="U135" s="12">
        <f t="shared" si="55"/>
        <v>0</v>
      </c>
      <c r="V135" s="12">
        <f t="shared" si="55"/>
        <v>0</v>
      </c>
      <c r="W135" s="12">
        <f t="shared" si="55"/>
        <v>0</v>
      </c>
    </row>
    <row r="138" spans="1:23" s="34" customFormat="1" x14ac:dyDescent="0.25">
      <c r="A138" s="33" t="s">
        <v>54</v>
      </c>
    </row>
    <row r="139" spans="1:23" outlineLevel="1" x14ac:dyDescent="0.25">
      <c r="B139" s="22" t="s">
        <v>31</v>
      </c>
      <c r="C139" s="5">
        <f t="shared" ref="C139:W139" si="56">C173+C209</f>
        <v>19756.656259090676</v>
      </c>
      <c r="D139" s="5">
        <f t="shared" si="56"/>
        <v>20314.608209461476</v>
      </c>
      <c r="E139" s="5">
        <f t="shared" si="56"/>
        <v>21144.361422657646</v>
      </c>
      <c r="F139" s="5">
        <f t="shared" si="56"/>
        <v>20917.286925219505</v>
      </c>
      <c r="G139" s="5">
        <f t="shared" si="56"/>
        <v>23172.912037876689</v>
      </c>
      <c r="H139" s="5">
        <f t="shared" si="56"/>
        <v>22136.36025711384</v>
      </c>
      <c r="I139" s="5">
        <f t="shared" si="56"/>
        <v>20493.273223861383</v>
      </c>
      <c r="J139" s="5">
        <f t="shared" si="56"/>
        <v>18931.925833767891</v>
      </c>
      <c r="K139" s="5">
        <f t="shared" si="56"/>
        <v>15226.141719784451</v>
      </c>
      <c r="L139" s="5">
        <f t="shared" si="56"/>
        <v>15703.301463171234</v>
      </c>
      <c r="M139" s="5">
        <f t="shared" si="56"/>
        <v>20418.790145233721</v>
      </c>
      <c r="N139" s="5">
        <f t="shared" si="56"/>
        <v>19589.149806072357</v>
      </c>
      <c r="O139" s="5">
        <f t="shared" si="56"/>
        <v>17926.054378530898</v>
      </c>
      <c r="P139" s="5">
        <f t="shared" si="56"/>
        <v>14091.527503670972</v>
      </c>
      <c r="Q139" s="5">
        <f t="shared" si="56"/>
        <v>15419.761664831058</v>
      </c>
      <c r="R139" s="5">
        <f t="shared" si="56"/>
        <v>14033.89935551467</v>
      </c>
      <c r="S139" s="5">
        <f t="shared" si="56"/>
        <v>14561.679437735977</v>
      </c>
      <c r="T139" s="5">
        <f t="shared" si="56"/>
        <v>12893.195815006553</v>
      </c>
      <c r="U139" s="5">
        <f t="shared" si="56"/>
        <v>12684.50254331659</v>
      </c>
      <c r="V139" s="5">
        <f t="shared" si="56"/>
        <v>11958.784147957911</v>
      </c>
      <c r="W139" s="5">
        <f t="shared" si="56"/>
        <v>11019.521681759114</v>
      </c>
    </row>
    <row r="140" spans="1:23" outlineLevel="1" x14ac:dyDescent="0.25">
      <c r="B140" s="8" t="s">
        <v>30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outlineLevel="1" x14ac:dyDescent="0.25">
      <c r="B141" s="8" t="s">
        <v>43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outlineLevel="1" x14ac:dyDescent="0.25">
      <c r="B142" s="8" t="s">
        <v>44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outlineLevel="1" x14ac:dyDescent="0.25">
      <c r="B143" s="8" t="s">
        <v>45</v>
      </c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outlineLevel="1" x14ac:dyDescent="0.25">
      <c r="B144" s="8" t="s">
        <v>47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2:23" outlineLevel="1" x14ac:dyDescent="0.25"/>
    <row r="146" spans="2:23" outlineLevel="1" x14ac:dyDescent="0.25">
      <c r="B146" s="9" t="s">
        <v>19</v>
      </c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</row>
    <row r="147" spans="2:23" outlineLevel="1" x14ac:dyDescent="0.25">
      <c r="B147" s="4" t="s">
        <v>23</v>
      </c>
      <c r="C147" s="5">
        <f t="shared" ref="C147:W156" si="57">C181+C219</f>
        <v>0</v>
      </c>
      <c r="D147" s="5">
        <f t="shared" si="57"/>
        <v>0</v>
      </c>
      <c r="E147" s="5">
        <f t="shared" si="57"/>
        <v>0</v>
      </c>
      <c r="F147" s="5">
        <f t="shared" si="57"/>
        <v>0</v>
      </c>
      <c r="G147" s="5">
        <f t="shared" si="57"/>
        <v>0</v>
      </c>
      <c r="H147" s="5">
        <f t="shared" si="57"/>
        <v>0</v>
      </c>
      <c r="I147" s="5">
        <f t="shared" si="57"/>
        <v>0</v>
      </c>
      <c r="J147" s="5">
        <f t="shared" si="57"/>
        <v>0</v>
      </c>
      <c r="K147" s="5">
        <f t="shared" si="57"/>
        <v>0</v>
      </c>
      <c r="L147" s="5">
        <f t="shared" si="57"/>
        <v>0</v>
      </c>
      <c r="M147" s="5">
        <f t="shared" si="57"/>
        <v>0</v>
      </c>
      <c r="N147" s="5">
        <f t="shared" si="57"/>
        <v>0</v>
      </c>
      <c r="O147" s="5">
        <f t="shared" si="57"/>
        <v>0</v>
      </c>
      <c r="P147" s="5">
        <f t="shared" si="57"/>
        <v>0</v>
      </c>
      <c r="Q147" s="5">
        <f t="shared" si="57"/>
        <v>0</v>
      </c>
      <c r="R147" s="5">
        <f t="shared" si="57"/>
        <v>0</v>
      </c>
      <c r="S147" s="5">
        <f t="shared" si="57"/>
        <v>0</v>
      </c>
      <c r="T147" s="5">
        <f t="shared" si="57"/>
        <v>0</v>
      </c>
      <c r="U147" s="5">
        <f t="shared" si="57"/>
        <v>0</v>
      </c>
      <c r="V147" s="5">
        <f t="shared" si="57"/>
        <v>0</v>
      </c>
      <c r="W147" s="5">
        <f t="shared" si="57"/>
        <v>0</v>
      </c>
    </row>
    <row r="148" spans="2:23" outlineLevel="1" x14ac:dyDescent="0.25">
      <c r="B148" s="4" t="s">
        <v>24</v>
      </c>
      <c r="C148" s="5">
        <f t="shared" si="57"/>
        <v>0</v>
      </c>
      <c r="D148" s="5">
        <f t="shared" si="57"/>
        <v>0</v>
      </c>
      <c r="E148" s="5">
        <f t="shared" si="57"/>
        <v>0</v>
      </c>
      <c r="F148" s="5">
        <f t="shared" si="57"/>
        <v>0</v>
      </c>
      <c r="G148" s="5">
        <f t="shared" si="57"/>
        <v>0</v>
      </c>
      <c r="H148" s="5">
        <f t="shared" si="57"/>
        <v>0</v>
      </c>
      <c r="I148" s="5">
        <f t="shared" si="57"/>
        <v>0</v>
      </c>
      <c r="J148" s="5">
        <f t="shared" si="57"/>
        <v>0</v>
      </c>
      <c r="K148" s="5">
        <f t="shared" si="57"/>
        <v>0</v>
      </c>
      <c r="L148" s="5">
        <f t="shared" si="57"/>
        <v>0</v>
      </c>
      <c r="M148" s="5">
        <f t="shared" si="57"/>
        <v>0</v>
      </c>
      <c r="N148" s="5">
        <f t="shared" si="57"/>
        <v>0</v>
      </c>
      <c r="O148" s="5">
        <f t="shared" si="57"/>
        <v>0</v>
      </c>
      <c r="P148" s="5">
        <f t="shared" si="57"/>
        <v>0</v>
      </c>
      <c r="Q148" s="5">
        <f t="shared" si="57"/>
        <v>0</v>
      </c>
      <c r="R148" s="5">
        <f t="shared" si="57"/>
        <v>0</v>
      </c>
      <c r="S148" s="5">
        <f t="shared" si="57"/>
        <v>0</v>
      </c>
      <c r="T148" s="5">
        <f t="shared" si="57"/>
        <v>0</v>
      </c>
      <c r="U148" s="5">
        <f t="shared" si="57"/>
        <v>0</v>
      </c>
      <c r="V148" s="5">
        <f t="shared" si="57"/>
        <v>0</v>
      </c>
      <c r="W148" s="5">
        <f t="shared" si="57"/>
        <v>0</v>
      </c>
    </row>
    <row r="149" spans="2:23" outlineLevel="1" x14ac:dyDescent="0.25">
      <c r="B149" s="4" t="s">
        <v>21</v>
      </c>
      <c r="C149" s="5">
        <f t="shared" si="57"/>
        <v>20093.164999999997</v>
      </c>
      <c r="D149" s="5">
        <f t="shared" si="57"/>
        <v>18514.618000000002</v>
      </c>
      <c r="E149" s="5">
        <f t="shared" si="57"/>
        <v>18137.442000000003</v>
      </c>
      <c r="F149" s="5">
        <f t="shared" si="57"/>
        <v>15665.951000000001</v>
      </c>
      <c r="G149" s="5">
        <f t="shared" si="57"/>
        <v>18078.595000000001</v>
      </c>
      <c r="H149" s="5">
        <f t="shared" si="57"/>
        <v>17922.671999999999</v>
      </c>
      <c r="I149" s="5">
        <f t="shared" si="57"/>
        <v>16647.113000000001</v>
      </c>
      <c r="J149" s="5">
        <f t="shared" si="57"/>
        <v>15875.011999999999</v>
      </c>
      <c r="K149" s="5">
        <f t="shared" si="57"/>
        <v>13285.196</v>
      </c>
      <c r="L149" s="5">
        <f t="shared" si="57"/>
        <v>12519.072000000002</v>
      </c>
      <c r="M149" s="5">
        <f t="shared" si="57"/>
        <v>14318.623000000001</v>
      </c>
      <c r="N149" s="5">
        <f t="shared" si="57"/>
        <v>17458.259999999998</v>
      </c>
      <c r="O149" s="5">
        <f t="shared" si="57"/>
        <v>13932.570000000002</v>
      </c>
      <c r="P149" s="5">
        <f t="shared" si="57"/>
        <v>10650.311000000002</v>
      </c>
      <c r="Q149" s="5">
        <f t="shared" si="57"/>
        <v>11312.954</v>
      </c>
      <c r="R149" s="5">
        <f t="shared" si="57"/>
        <v>10354.311000000002</v>
      </c>
      <c r="S149" s="5">
        <f t="shared" si="57"/>
        <v>10684.723000000002</v>
      </c>
      <c r="T149" s="5">
        <f t="shared" si="57"/>
        <v>9432.0079999999998</v>
      </c>
      <c r="U149" s="5">
        <f t="shared" si="57"/>
        <v>9272.2039999999997</v>
      </c>
      <c r="V149" s="5">
        <f t="shared" si="57"/>
        <v>8539.2089999999989</v>
      </c>
      <c r="W149" s="5">
        <f t="shared" si="57"/>
        <v>8521.4480000000003</v>
      </c>
    </row>
    <row r="150" spans="2:23" outlineLevel="1" x14ac:dyDescent="0.25">
      <c r="B150" s="4" t="s">
        <v>26</v>
      </c>
      <c r="C150" s="5">
        <f t="shared" si="57"/>
        <v>0</v>
      </c>
      <c r="D150" s="5">
        <f t="shared" si="57"/>
        <v>0</v>
      </c>
      <c r="E150" s="5">
        <f t="shared" si="57"/>
        <v>0</v>
      </c>
      <c r="F150" s="5">
        <f t="shared" si="57"/>
        <v>0</v>
      </c>
      <c r="G150" s="5">
        <f t="shared" si="57"/>
        <v>0</v>
      </c>
      <c r="H150" s="5">
        <f t="shared" si="57"/>
        <v>0</v>
      </c>
      <c r="I150" s="5">
        <f t="shared" si="57"/>
        <v>0</v>
      </c>
      <c r="J150" s="5">
        <f t="shared" si="57"/>
        <v>0</v>
      </c>
      <c r="K150" s="5">
        <f t="shared" si="57"/>
        <v>0</v>
      </c>
      <c r="L150" s="5">
        <f t="shared" si="57"/>
        <v>0</v>
      </c>
      <c r="M150" s="5">
        <f t="shared" si="57"/>
        <v>0</v>
      </c>
      <c r="N150" s="5">
        <f t="shared" si="57"/>
        <v>0</v>
      </c>
      <c r="O150" s="5">
        <f t="shared" si="57"/>
        <v>0</v>
      </c>
      <c r="P150" s="5">
        <f t="shared" si="57"/>
        <v>0</v>
      </c>
      <c r="Q150" s="5">
        <f t="shared" si="57"/>
        <v>0</v>
      </c>
      <c r="R150" s="5">
        <f t="shared" si="57"/>
        <v>0</v>
      </c>
      <c r="S150" s="5">
        <f t="shared" si="57"/>
        <v>0</v>
      </c>
      <c r="T150" s="5">
        <f t="shared" si="57"/>
        <v>0</v>
      </c>
      <c r="U150" s="5">
        <f t="shared" si="57"/>
        <v>0</v>
      </c>
      <c r="V150" s="5">
        <f t="shared" si="57"/>
        <v>0</v>
      </c>
      <c r="W150" s="5">
        <f t="shared" si="57"/>
        <v>0</v>
      </c>
    </row>
    <row r="151" spans="2:23" outlineLevel="1" x14ac:dyDescent="0.25">
      <c r="B151" s="4" t="s">
        <v>25</v>
      </c>
      <c r="C151" s="5">
        <f t="shared" si="57"/>
        <v>0</v>
      </c>
      <c r="D151" s="5">
        <f t="shared" si="57"/>
        <v>0</v>
      </c>
      <c r="E151" s="5">
        <f t="shared" si="57"/>
        <v>0</v>
      </c>
      <c r="F151" s="5">
        <f t="shared" si="57"/>
        <v>0</v>
      </c>
      <c r="G151" s="5">
        <f t="shared" si="57"/>
        <v>0</v>
      </c>
      <c r="H151" s="5">
        <f t="shared" si="57"/>
        <v>0</v>
      </c>
      <c r="I151" s="5">
        <f t="shared" si="57"/>
        <v>0</v>
      </c>
      <c r="J151" s="5">
        <f t="shared" si="57"/>
        <v>0</v>
      </c>
      <c r="K151" s="5">
        <f t="shared" si="57"/>
        <v>0</v>
      </c>
      <c r="L151" s="5">
        <f t="shared" si="57"/>
        <v>0</v>
      </c>
      <c r="M151" s="5">
        <f t="shared" si="57"/>
        <v>0</v>
      </c>
      <c r="N151" s="5">
        <f t="shared" si="57"/>
        <v>0</v>
      </c>
      <c r="O151" s="5">
        <f t="shared" si="57"/>
        <v>0</v>
      </c>
      <c r="P151" s="5">
        <f t="shared" si="57"/>
        <v>0</v>
      </c>
      <c r="Q151" s="5">
        <f t="shared" si="57"/>
        <v>0</v>
      </c>
      <c r="R151" s="5">
        <f t="shared" si="57"/>
        <v>0</v>
      </c>
      <c r="S151" s="5">
        <f t="shared" si="57"/>
        <v>0</v>
      </c>
      <c r="T151" s="5">
        <f t="shared" si="57"/>
        <v>0</v>
      </c>
      <c r="U151" s="5">
        <f t="shared" si="57"/>
        <v>0</v>
      </c>
      <c r="V151" s="5">
        <f t="shared" si="57"/>
        <v>0</v>
      </c>
      <c r="W151" s="5">
        <f t="shared" si="57"/>
        <v>0</v>
      </c>
    </row>
    <row r="152" spans="2:23" outlineLevel="1" x14ac:dyDescent="0.25">
      <c r="B152" s="4" t="s">
        <v>0</v>
      </c>
      <c r="C152" s="5">
        <f t="shared" si="57"/>
        <v>0</v>
      </c>
      <c r="D152" s="5">
        <f t="shared" si="57"/>
        <v>0</v>
      </c>
      <c r="E152" s="5">
        <f t="shared" si="57"/>
        <v>0</v>
      </c>
      <c r="F152" s="5">
        <f t="shared" si="57"/>
        <v>0</v>
      </c>
      <c r="G152" s="5">
        <f t="shared" si="57"/>
        <v>0</v>
      </c>
      <c r="H152" s="5">
        <f t="shared" si="57"/>
        <v>0</v>
      </c>
      <c r="I152" s="5">
        <f t="shared" si="57"/>
        <v>0</v>
      </c>
      <c r="J152" s="5">
        <f t="shared" si="57"/>
        <v>0</v>
      </c>
      <c r="K152" s="5">
        <f t="shared" si="57"/>
        <v>0</v>
      </c>
      <c r="L152" s="5">
        <f t="shared" si="57"/>
        <v>0</v>
      </c>
      <c r="M152" s="5">
        <f t="shared" si="57"/>
        <v>0</v>
      </c>
      <c r="N152" s="5">
        <f t="shared" si="57"/>
        <v>0</v>
      </c>
      <c r="O152" s="5">
        <f t="shared" si="57"/>
        <v>0</v>
      </c>
      <c r="P152" s="5">
        <f t="shared" si="57"/>
        <v>0</v>
      </c>
      <c r="Q152" s="5">
        <f t="shared" si="57"/>
        <v>0</v>
      </c>
      <c r="R152" s="5">
        <f t="shared" si="57"/>
        <v>0</v>
      </c>
      <c r="S152" s="5">
        <f t="shared" si="57"/>
        <v>0</v>
      </c>
      <c r="T152" s="5">
        <f t="shared" si="57"/>
        <v>0</v>
      </c>
      <c r="U152" s="5">
        <f t="shared" si="57"/>
        <v>0</v>
      </c>
      <c r="V152" s="5">
        <f t="shared" si="57"/>
        <v>0</v>
      </c>
      <c r="W152" s="5">
        <f t="shared" si="57"/>
        <v>0</v>
      </c>
    </row>
    <row r="153" spans="2:23" outlineLevel="1" x14ac:dyDescent="0.25">
      <c r="B153" s="4" t="s">
        <v>27</v>
      </c>
      <c r="C153" s="5">
        <f t="shared" si="57"/>
        <v>0</v>
      </c>
      <c r="D153" s="5">
        <f t="shared" si="57"/>
        <v>0</v>
      </c>
      <c r="E153" s="5">
        <f t="shared" si="57"/>
        <v>0</v>
      </c>
      <c r="F153" s="5">
        <f t="shared" si="57"/>
        <v>0</v>
      </c>
      <c r="G153" s="5">
        <f t="shared" si="57"/>
        <v>0</v>
      </c>
      <c r="H153" s="5">
        <f t="shared" si="57"/>
        <v>0</v>
      </c>
      <c r="I153" s="5">
        <f t="shared" si="57"/>
        <v>0</v>
      </c>
      <c r="J153" s="5">
        <f t="shared" si="57"/>
        <v>0</v>
      </c>
      <c r="K153" s="5">
        <f t="shared" si="57"/>
        <v>0</v>
      </c>
      <c r="L153" s="5">
        <f t="shared" si="57"/>
        <v>0</v>
      </c>
      <c r="M153" s="5">
        <f t="shared" si="57"/>
        <v>0</v>
      </c>
      <c r="N153" s="5">
        <f t="shared" si="57"/>
        <v>0</v>
      </c>
      <c r="O153" s="5">
        <f t="shared" si="57"/>
        <v>0</v>
      </c>
      <c r="P153" s="5">
        <f t="shared" si="57"/>
        <v>0</v>
      </c>
      <c r="Q153" s="5">
        <f t="shared" si="57"/>
        <v>0</v>
      </c>
      <c r="R153" s="5">
        <f t="shared" si="57"/>
        <v>0</v>
      </c>
      <c r="S153" s="5">
        <f t="shared" si="57"/>
        <v>0</v>
      </c>
      <c r="T153" s="5">
        <f t="shared" si="57"/>
        <v>0</v>
      </c>
      <c r="U153" s="5">
        <f t="shared" si="57"/>
        <v>0</v>
      </c>
      <c r="V153" s="5">
        <f t="shared" si="57"/>
        <v>0</v>
      </c>
      <c r="W153" s="5">
        <f t="shared" si="57"/>
        <v>0</v>
      </c>
    </row>
    <row r="154" spans="2:23" outlineLevel="1" x14ac:dyDescent="0.25">
      <c r="B154" s="4" t="s">
        <v>28</v>
      </c>
      <c r="C154" s="5">
        <f t="shared" si="57"/>
        <v>0</v>
      </c>
      <c r="D154" s="5">
        <f t="shared" si="57"/>
        <v>0</v>
      </c>
      <c r="E154" s="5">
        <f t="shared" si="57"/>
        <v>0</v>
      </c>
      <c r="F154" s="5">
        <f t="shared" si="57"/>
        <v>0</v>
      </c>
      <c r="G154" s="5">
        <f t="shared" si="57"/>
        <v>0</v>
      </c>
      <c r="H154" s="5">
        <f t="shared" si="57"/>
        <v>0</v>
      </c>
      <c r="I154" s="5">
        <f t="shared" si="57"/>
        <v>0</v>
      </c>
      <c r="J154" s="5">
        <f t="shared" si="57"/>
        <v>0</v>
      </c>
      <c r="K154" s="5">
        <f t="shared" si="57"/>
        <v>0</v>
      </c>
      <c r="L154" s="5">
        <f t="shared" si="57"/>
        <v>0</v>
      </c>
      <c r="M154" s="5">
        <f t="shared" si="57"/>
        <v>0</v>
      </c>
      <c r="N154" s="5">
        <f t="shared" si="57"/>
        <v>0</v>
      </c>
      <c r="O154" s="5">
        <f t="shared" si="57"/>
        <v>0</v>
      </c>
      <c r="P154" s="5">
        <f t="shared" si="57"/>
        <v>0</v>
      </c>
      <c r="Q154" s="5">
        <f t="shared" si="57"/>
        <v>0</v>
      </c>
      <c r="R154" s="5">
        <f t="shared" si="57"/>
        <v>0</v>
      </c>
      <c r="S154" s="5">
        <f t="shared" si="57"/>
        <v>0</v>
      </c>
      <c r="T154" s="5">
        <f t="shared" si="57"/>
        <v>0</v>
      </c>
      <c r="U154" s="5">
        <f t="shared" si="57"/>
        <v>0</v>
      </c>
      <c r="V154" s="5">
        <f t="shared" si="57"/>
        <v>0</v>
      </c>
      <c r="W154" s="5">
        <f t="shared" si="57"/>
        <v>0</v>
      </c>
    </row>
    <row r="155" spans="2:23" outlineLevel="1" x14ac:dyDescent="0.25">
      <c r="B155" s="4" t="s">
        <v>22</v>
      </c>
      <c r="C155" s="5">
        <f t="shared" si="57"/>
        <v>0</v>
      </c>
      <c r="D155" s="5">
        <f t="shared" si="57"/>
        <v>0</v>
      </c>
      <c r="E155" s="5">
        <f t="shared" si="57"/>
        <v>0</v>
      </c>
      <c r="F155" s="5">
        <f t="shared" si="57"/>
        <v>0</v>
      </c>
      <c r="G155" s="5">
        <f t="shared" si="57"/>
        <v>0</v>
      </c>
      <c r="H155" s="5">
        <f t="shared" si="57"/>
        <v>0</v>
      </c>
      <c r="I155" s="5">
        <f t="shared" si="57"/>
        <v>0</v>
      </c>
      <c r="J155" s="5">
        <f t="shared" si="57"/>
        <v>0</v>
      </c>
      <c r="K155" s="5">
        <f t="shared" si="57"/>
        <v>0</v>
      </c>
      <c r="L155" s="5">
        <f t="shared" si="57"/>
        <v>0</v>
      </c>
      <c r="M155" s="5">
        <f t="shared" si="57"/>
        <v>0</v>
      </c>
      <c r="N155" s="5">
        <f t="shared" si="57"/>
        <v>0</v>
      </c>
      <c r="O155" s="5">
        <f t="shared" si="57"/>
        <v>0</v>
      </c>
      <c r="P155" s="5">
        <f t="shared" si="57"/>
        <v>0</v>
      </c>
      <c r="Q155" s="5">
        <f t="shared" si="57"/>
        <v>0</v>
      </c>
      <c r="R155" s="5">
        <f t="shared" si="57"/>
        <v>0</v>
      </c>
      <c r="S155" s="5">
        <f t="shared" si="57"/>
        <v>0</v>
      </c>
      <c r="T155" s="5">
        <f t="shared" si="57"/>
        <v>0</v>
      </c>
      <c r="U155" s="5">
        <f t="shared" si="57"/>
        <v>0</v>
      </c>
      <c r="V155" s="5">
        <f t="shared" si="57"/>
        <v>0</v>
      </c>
      <c r="W155" s="5">
        <f t="shared" si="57"/>
        <v>0</v>
      </c>
    </row>
    <row r="156" spans="2:23" outlineLevel="1" x14ac:dyDescent="0.25">
      <c r="B156" s="4" t="s">
        <v>1</v>
      </c>
      <c r="C156" s="5">
        <f t="shared" si="57"/>
        <v>0</v>
      </c>
      <c r="D156" s="5">
        <f t="shared" si="57"/>
        <v>0</v>
      </c>
      <c r="E156" s="5">
        <f t="shared" si="57"/>
        <v>0</v>
      </c>
      <c r="F156" s="5">
        <f t="shared" si="57"/>
        <v>0</v>
      </c>
      <c r="G156" s="5">
        <f t="shared" si="57"/>
        <v>0</v>
      </c>
      <c r="H156" s="5">
        <f t="shared" si="57"/>
        <v>0</v>
      </c>
      <c r="I156" s="5">
        <f t="shared" si="57"/>
        <v>0</v>
      </c>
      <c r="J156" s="5">
        <f t="shared" si="57"/>
        <v>0</v>
      </c>
      <c r="K156" s="5">
        <f t="shared" si="57"/>
        <v>0</v>
      </c>
      <c r="L156" s="5">
        <f t="shared" si="57"/>
        <v>0</v>
      </c>
      <c r="M156" s="5">
        <f t="shared" si="57"/>
        <v>0</v>
      </c>
      <c r="N156" s="5">
        <f t="shared" si="57"/>
        <v>0</v>
      </c>
      <c r="O156" s="5">
        <f t="shared" si="57"/>
        <v>0</v>
      </c>
      <c r="P156" s="5">
        <f t="shared" si="57"/>
        <v>0</v>
      </c>
      <c r="Q156" s="5">
        <f t="shared" si="57"/>
        <v>0</v>
      </c>
      <c r="R156" s="5">
        <f t="shared" si="57"/>
        <v>0</v>
      </c>
      <c r="S156" s="5">
        <f t="shared" si="57"/>
        <v>0</v>
      </c>
      <c r="T156" s="5">
        <f t="shared" si="57"/>
        <v>0</v>
      </c>
      <c r="U156" s="5">
        <f t="shared" si="57"/>
        <v>0</v>
      </c>
      <c r="V156" s="5">
        <f t="shared" si="57"/>
        <v>0</v>
      </c>
      <c r="W156" s="5">
        <f t="shared" si="57"/>
        <v>0</v>
      </c>
    </row>
    <row r="157" spans="2:23" outlineLevel="1" x14ac:dyDescent="0.25">
      <c r="B157" s="16" t="s">
        <v>13</v>
      </c>
      <c r="C157" s="21">
        <f t="shared" ref="C157:W157" si="58">SUM(C147:C156)</f>
        <v>20093.164999999997</v>
      </c>
      <c r="D157" s="21">
        <f t="shared" si="58"/>
        <v>18514.618000000002</v>
      </c>
      <c r="E157" s="21">
        <f t="shared" si="58"/>
        <v>18137.442000000003</v>
      </c>
      <c r="F157" s="21">
        <f t="shared" si="58"/>
        <v>15665.951000000001</v>
      </c>
      <c r="G157" s="21">
        <f t="shared" si="58"/>
        <v>18078.595000000001</v>
      </c>
      <c r="H157" s="21">
        <f t="shared" si="58"/>
        <v>17922.671999999999</v>
      </c>
      <c r="I157" s="21">
        <f t="shared" si="58"/>
        <v>16647.113000000001</v>
      </c>
      <c r="J157" s="21">
        <f t="shared" si="58"/>
        <v>15875.011999999999</v>
      </c>
      <c r="K157" s="21">
        <f t="shared" si="58"/>
        <v>13285.196</v>
      </c>
      <c r="L157" s="21">
        <f t="shared" si="58"/>
        <v>12519.072000000002</v>
      </c>
      <c r="M157" s="21">
        <f t="shared" si="58"/>
        <v>14318.623000000001</v>
      </c>
      <c r="N157" s="21">
        <f t="shared" si="58"/>
        <v>17458.259999999998</v>
      </c>
      <c r="O157" s="21">
        <f t="shared" si="58"/>
        <v>13932.570000000002</v>
      </c>
      <c r="P157" s="21">
        <f t="shared" si="58"/>
        <v>10650.311000000002</v>
      </c>
      <c r="Q157" s="21">
        <f t="shared" si="58"/>
        <v>11312.954</v>
      </c>
      <c r="R157" s="21">
        <f t="shared" si="58"/>
        <v>10354.311000000002</v>
      </c>
      <c r="S157" s="21">
        <f t="shared" si="58"/>
        <v>10684.723000000002</v>
      </c>
      <c r="T157" s="21">
        <f t="shared" si="58"/>
        <v>9432.0079999999998</v>
      </c>
      <c r="U157" s="21">
        <f t="shared" si="58"/>
        <v>9272.2039999999997</v>
      </c>
      <c r="V157" s="21">
        <f t="shared" si="58"/>
        <v>8539.2089999999989</v>
      </c>
      <c r="W157" s="21">
        <f t="shared" si="58"/>
        <v>8521.4480000000003</v>
      </c>
    </row>
    <row r="158" spans="2:23" outlineLevel="1" x14ac:dyDescent="0.25">
      <c r="B158" s="29" t="s">
        <v>46</v>
      </c>
      <c r="C158" s="28">
        <f>IFERROR(C157/C139/1000,0)</f>
        <v>1.0170326768100995E-3</v>
      </c>
      <c r="D158" s="28">
        <f t="shared" ref="D158:W158" si="59">IFERROR(D157/D139/1000,0)</f>
        <v>9.1139429365794361E-4</v>
      </c>
      <c r="E158" s="28">
        <f t="shared" si="59"/>
        <v>8.5779095605906914E-4</v>
      </c>
      <c r="F158" s="28">
        <f t="shared" si="59"/>
        <v>7.4894755978663341E-4</v>
      </c>
      <c r="G158" s="28">
        <f t="shared" si="59"/>
        <v>7.8016068806760648E-4</v>
      </c>
      <c r="H158" s="28">
        <f t="shared" si="59"/>
        <v>8.0964855070247098E-4</v>
      </c>
      <c r="I158" s="28">
        <f t="shared" si="59"/>
        <v>8.1232084392535706E-4</v>
      </c>
      <c r="J158" s="28">
        <f t="shared" si="59"/>
        <v>8.385312798809177E-4</v>
      </c>
      <c r="K158" s="28">
        <f t="shared" si="59"/>
        <v>8.7252543976636988E-4</v>
      </c>
      <c r="L158" s="28">
        <f t="shared" si="59"/>
        <v>7.9722547703493004E-4</v>
      </c>
      <c r="M158" s="28">
        <f t="shared" si="59"/>
        <v>7.0124737548871586E-4</v>
      </c>
      <c r="N158" s="28">
        <f t="shared" si="59"/>
        <v>8.9122091427307302E-4</v>
      </c>
      <c r="O158" s="28">
        <f t="shared" si="59"/>
        <v>7.7722457523538002E-4</v>
      </c>
      <c r="P158" s="28">
        <f t="shared" si="59"/>
        <v>7.5579535271995868E-4</v>
      </c>
      <c r="Q158" s="28">
        <f t="shared" si="59"/>
        <v>7.3366594412430217E-4</v>
      </c>
      <c r="R158" s="28">
        <f t="shared" si="59"/>
        <v>7.3780712955813228E-4</v>
      </c>
      <c r="S158" s="28">
        <f t="shared" si="59"/>
        <v>7.337562295397737E-4</v>
      </c>
      <c r="T158" s="28">
        <f t="shared" si="59"/>
        <v>7.3154927105209761E-4</v>
      </c>
      <c r="U158" s="28">
        <f t="shared" si="59"/>
        <v>7.3098680601278168E-4</v>
      </c>
      <c r="V158" s="28">
        <f t="shared" si="59"/>
        <v>7.1405327618177296E-4</v>
      </c>
      <c r="W158" s="28">
        <f t="shared" si="59"/>
        <v>7.7330470832556763E-4</v>
      </c>
    </row>
    <row r="159" spans="2:23" outlineLevel="1" x14ac:dyDescent="0.25"/>
    <row r="160" spans="2:23" outlineLevel="1" x14ac:dyDescent="0.25">
      <c r="B160" s="4" t="s">
        <v>23</v>
      </c>
      <c r="C160" s="12">
        <f t="shared" ref="C160:W160" si="60">IFERROR(C147/C157,0)</f>
        <v>0</v>
      </c>
      <c r="D160" s="12">
        <f t="shared" si="60"/>
        <v>0</v>
      </c>
      <c r="E160" s="12">
        <f t="shared" si="60"/>
        <v>0</v>
      </c>
      <c r="F160" s="12">
        <f t="shared" si="60"/>
        <v>0</v>
      </c>
      <c r="G160" s="12">
        <f t="shared" si="60"/>
        <v>0</v>
      </c>
      <c r="H160" s="12">
        <f t="shared" si="60"/>
        <v>0</v>
      </c>
      <c r="I160" s="12">
        <f t="shared" si="60"/>
        <v>0</v>
      </c>
      <c r="J160" s="12">
        <f t="shared" si="60"/>
        <v>0</v>
      </c>
      <c r="K160" s="12">
        <f t="shared" si="60"/>
        <v>0</v>
      </c>
      <c r="L160" s="12">
        <f t="shared" si="60"/>
        <v>0</v>
      </c>
      <c r="M160" s="12">
        <f t="shared" si="60"/>
        <v>0</v>
      </c>
      <c r="N160" s="12">
        <f t="shared" si="60"/>
        <v>0</v>
      </c>
      <c r="O160" s="12">
        <f t="shared" si="60"/>
        <v>0</v>
      </c>
      <c r="P160" s="12">
        <f t="shared" si="60"/>
        <v>0</v>
      </c>
      <c r="Q160" s="12">
        <f t="shared" si="60"/>
        <v>0</v>
      </c>
      <c r="R160" s="12">
        <f t="shared" si="60"/>
        <v>0</v>
      </c>
      <c r="S160" s="12">
        <f t="shared" si="60"/>
        <v>0</v>
      </c>
      <c r="T160" s="12">
        <f t="shared" si="60"/>
        <v>0</v>
      </c>
      <c r="U160" s="12">
        <f t="shared" si="60"/>
        <v>0</v>
      </c>
      <c r="V160" s="12">
        <f t="shared" si="60"/>
        <v>0</v>
      </c>
      <c r="W160" s="12">
        <f t="shared" si="60"/>
        <v>0</v>
      </c>
    </row>
    <row r="161" spans="1:28" outlineLevel="1" x14ac:dyDescent="0.25">
      <c r="B161" s="4" t="s">
        <v>24</v>
      </c>
      <c r="C161" s="12">
        <f t="shared" ref="C161:W161" si="61">IFERROR(C148/C157,0)</f>
        <v>0</v>
      </c>
      <c r="D161" s="12">
        <f t="shared" si="61"/>
        <v>0</v>
      </c>
      <c r="E161" s="12">
        <f t="shared" si="61"/>
        <v>0</v>
      </c>
      <c r="F161" s="12">
        <f t="shared" si="61"/>
        <v>0</v>
      </c>
      <c r="G161" s="12">
        <f t="shared" si="61"/>
        <v>0</v>
      </c>
      <c r="H161" s="12">
        <f t="shared" si="61"/>
        <v>0</v>
      </c>
      <c r="I161" s="12">
        <f t="shared" si="61"/>
        <v>0</v>
      </c>
      <c r="J161" s="12">
        <f t="shared" si="61"/>
        <v>0</v>
      </c>
      <c r="K161" s="12">
        <f t="shared" si="61"/>
        <v>0</v>
      </c>
      <c r="L161" s="12">
        <f t="shared" si="61"/>
        <v>0</v>
      </c>
      <c r="M161" s="12">
        <f t="shared" si="61"/>
        <v>0</v>
      </c>
      <c r="N161" s="12">
        <f t="shared" si="61"/>
        <v>0</v>
      </c>
      <c r="O161" s="12">
        <f t="shared" si="61"/>
        <v>0</v>
      </c>
      <c r="P161" s="12">
        <f t="shared" si="61"/>
        <v>0</v>
      </c>
      <c r="Q161" s="12">
        <f t="shared" si="61"/>
        <v>0</v>
      </c>
      <c r="R161" s="12">
        <f t="shared" si="61"/>
        <v>0</v>
      </c>
      <c r="S161" s="12">
        <f t="shared" si="61"/>
        <v>0</v>
      </c>
      <c r="T161" s="12">
        <f t="shared" si="61"/>
        <v>0</v>
      </c>
      <c r="U161" s="12">
        <f t="shared" si="61"/>
        <v>0</v>
      </c>
      <c r="V161" s="12">
        <f t="shared" si="61"/>
        <v>0</v>
      </c>
      <c r="W161" s="12">
        <f t="shared" si="61"/>
        <v>0</v>
      </c>
    </row>
    <row r="162" spans="1:28" outlineLevel="1" x14ac:dyDescent="0.25">
      <c r="B162" s="4" t="s">
        <v>21</v>
      </c>
      <c r="C162" s="12">
        <f t="shared" ref="C162:W162" si="62">IFERROR(C149/C157,0)</f>
        <v>1</v>
      </c>
      <c r="D162" s="12">
        <f t="shared" si="62"/>
        <v>1</v>
      </c>
      <c r="E162" s="12">
        <f t="shared" si="62"/>
        <v>1</v>
      </c>
      <c r="F162" s="12">
        <f t="shared" si="62"/>
        <v>1</v>
      </c>
      <c r="G162" s="12">
        <f t="shared" si="62"/>
        <v>1</v>
      </c>
      <c r="H162" s="12">
        <f t="shared" si="62"/>
        <v>1</v>
      </c>
      <c r="I162" s="12">
        <f t="shared" si="62"/>
        <v>1</v>
      </c>
      <c r="J162" s="12">
        <f t="shared" si="62"/>
        <v>1</v>
      </c>
      <c r="K162" s="12">
        <f t="shared" si="62"/>
        <v>1</v>
      </c>
      <c r="L162" s="12">
        <f t="shared" si="62"/>
        <v>1</v>
      </c>
      <c r="M162" s="12">
        <f t="shared" si="62"/>
        <v>1</v>
      </c>
      <c r="N162" s="12">
        <f t="shared" si="62"/>
        <v>1</v>
      </c>
      <c r="O162" s="12">
        <f t="shared" si="62"/>
        <v>1</v>
      </c>
      <c r="P162" s="12">
        <f t="shared" si="62"/>
        <v>1</v>
      </c>
      <c r="Q162" s="12">
        <f t="shared" si="62"/>
        <v>1</v>
      </c>
      <c r="R162" s="12">
        <f t="shared" si="62"/>
        <v>1</v>
      </c>
      <c r="S162" s="12">
        <f t="shared" si="62"/>
        <v>1</v>
      </c>
      <c r="T162" s="12">
        <f t="shared" si="62"/>
        <v>1</v>
      </c>
      <c r="U162" s="12">
        <f t="shared" si="62"/>
        <v>1</v>
      </c>
      <c r="V162" s="12">
        <f t="shared" si="62"/>
        <v>1</v>
      </c>
      <c r="W162" s="12">
        <f t="shared" si="62"/>
        <v>1</v>
      </c>
    </row>
    <row r="163" spans="1:28" outlineLevel="1" x14ac:dyDescent="0.25">
      <c r="B163" s="4" t="s">
        <v>26</v>
      </c>
      <c r="C163" s="12">
        <f t="shared" ref="C163:W163" si="63">IFERROR(C150/C157,0)</f>
        <v>0</v>
      </c>
      <c r="D163" s="12">
        <f t="shared" si="63"/>
        <v>0</v>
      </c>
      <c r="E163" s="12">
        <f t="shared" si="63"/>
        <v>0</v>
      </c>
      <c r="F163" s="12">
        <f t="shared" si="63"/>
        <v>0</v>
      </c>
      <c r="G163" s="12">
        <f t="shared" si="63"/>
        <v>0</v>
      </c>
      <c r="H163" s="12">
        <f t="shared" si="63"/>
        <v>0</v>
      </c>
      <c r="I163" s="12">
        <f t="shared" si="63"/>
        <v>0</v>
      </c>
      <c r="J163" s="12">
        <f t="shared" si="63"/>
        <v>0</v>
      </c>
      <c r="K163" s="12">
        <f t="shared" si="63"/>
        <v>0</v>
      </c>
      <c r="L163" s="12">
        <f t="shared" si="63"/>
        <v>0</v>
      </c>
      <c r="M163" s="12">
        <f t="shared" si="63"/>
        <v>0</v>
      </c>
      <c r="N163" s="12">
        <f t="shared" si="63"/>
        <v>0</v>
      </c>
      <c r="O163" s="12">
        <f t="shared" si="63"/>
        <v>0</v>
      </c>
      <c r="P163" s="12">
        <f t="shared" si="63"/>
        <v>0</v>
      </c>
      <c r="Q163" s="12">
        <f t="shared" si="63"/>
        <v>0</v>
      </c>
      <c r="R163" s="12">
        <f t="shared" si="63"/>
        <v>0</v>
      </c>
      <c r="S163" s="12">
        <f t="shared" si="63"/>
        <v>0</v>
      </c>
      <c r="T163" s="12">
        <f t="shared" si="63"/>
        <v>0</v>
      </c>
      <c r="U163" s="12">
        <f t="shared" si="63"/>
        <v>0</v>
      </c>
      <c r="V163" s="12">
        <f t="shared" si="63"/>
        <v>0</v>
      </c>
      <c r="W163" s="12">
        <f t="shared" si="63"/>
        <v>0</v>
      </c>
    </row>
    <row r="164" spans="1:28" outlineLevel="1" x14ac:dyDescent="0.25">
      <c r="B164" s="4" t="s">
        <v>25</v>
      </c>
      <c r="C164" s="12">
        <f t="shared" ref="C164:W164" si="64">IFERROR(C151/C157,0)</f>
        <v>0</v>
      </c>
      <c r="D164" s="12">
        <f t="shared" si="64"/>
        <v>0</v>
      </c>
      <c r="E164" s="12">
        <f t="shared" si="64"/>
        <v>0</v>
      </c>
      <c r="F164" s="12">
        <f t="shared" si="64"/>
        <v>0</v>
      </c>
      <c r="G164" s="12">
        <f t="shared" si="64"/>
        <v>0</v>
      </c>
      <c r="H164" s="12">
        <f t="shared" si="64"/>
        <v>0</v>
      </c>
      <c r="I164" s="12">
        <f t="shared" si="64"/>
        <v>0</v>
      </c>
      <c r="J164" s="12">
        <f t="shared" si="64"/>
        <v>0</v>
      </c>
      <c r="K164" s="12">
        <f t="shared" si="64"/>
        <v>0</v>
      </c>
      <c r="L164" s="12">
        <f t="shared" si="64"/>
        <v>0</v>
      </c>
      <c r="M164" s="12">
        <f t="shared" si="64"/>
        <v>0</v>
      </c>
      <c r="N164" s="12">
        <f t="shared" si="64"/>
        <v>0</v>
      </c>
      <c r="O164" s="12">
        <f t="shared" si="64"/>
        <v>0</v>
      </c>
      <c r="P164" s="12">
        <f t="shared" si="64"/>
        <v>0</v>
      </c>
      <c r="Q164" s="12">
        <f t="shared" si="64"/>
        <v>0</v>
      </c>
      <c r="R164" s="12">
        <f t="shared" si="64"/>
        <v>0</v>
      </c>
      <c r="S164" s="12">
        <f t="shared" si="64"/>
        <v>0</v>
      </c>
      <c r="T164" s="12">
        <f t="shared" si="64"/>
        <v>0</v>
      </c>
      <c r="U164" s="12">
        <f t="shared" si="64"/>
        <v>0</v>
      </c>
      <c r="V164" s="12">
        <f t="shared" si="64"/>
        <v>0</v>
      </c>
      <c r="W164" s="12">
        <f t="shared" si="64"/>
        <v>0</v>
      </c>
    </row>
    <row r="165" spans="1:28" outlineLevel="1" x14ac:dyDescent="0.25">
      <c r="B165" s="4" t="s">
        <v>0</v>
      </c>
      <c r="C165" s="12">
        <f t="shared" ref="C165:W165" si="65">IFERROR(C152/C157,0)</f>
        <v>0</v>
      </c>
      <c r="D165" s="12">
        <f t="shared" si="65"/>
        <v>0</v>
      </c>
      <c r="E165" s="12">
        <f t="shared" si="65"/>
        <v>0</v>
      </c>
      <c r="F165" s="12">
        <f t="shared" si="65"/>
        <v>0</v>
      </c>
      <c r="G165" s="12">
        <f t="shared" si="65"/>
        <v>0</v>
      </c>
      <c r="H165" s="12">
        <f t="shared" si="65"/>
        <v>0</v>
      </c>
      <c r="I165" s="12">
        <f t="shared" si="65"/>
        <v>0</v>
      </c>
      <c r="J165" s="12">
        <f t="shared" si="65"/>
        <v>0</v>
      </c>
      <c r="K165" s="12">
        <f t="shared" si="65"/>
        <v>0</v>
      </c>
      <c r="L165" s="12">
        <f t="shared" si="65"/>
        <v>0</v>
      </c>
      <c r="M165" s="12">
        <f t="shared" si="65"/>
        <v>0</v>
      </c>
      <c r="N165" s="12">
        <f t="shared" si="65"/>
        <v>0</v>
      </c>
      <c r="O165" s="12">
        <f t="shared" si="65"/>
        <v>0</v>
      </c>
      <c r="P165" s="12">
        <f t="shared" si="65"/>
        <v>0</v>
      </c>
      <c r="Q165" s="12">
        <f t="shared" si="65"/>
        <v>0</v>
      </c>
      <c r="R165" s="12">
        <f t="shared" si="65"/>
        <v>0</v>
      </c>
      <c r="S165" s="12">
        <f t="shared" si="65"/>
        <v>0</v>
      </c>
      <c r="T165" s="12">
        <f t="shared" si="65"/>
        <v>0</v>
      </c>
      <c r="U165" s="12">
        <f t="shared" si="65"/>
        <v>0</v>
      </c>
      <c r="V165" s="12">
        <f t="shared" si="65"/>
        <v>0</v>
      </c>
      <c r="W165" s="12">
        <f t="shared" si="65"/>
        <v>0</v>
      </c>
    </row>
    <row r="166" spans="1:28" outlineLevel="1" x14ac:dyDescent="0.25">
      <c r="B166" s="4" t="s">
        <v>27</v>
      </c>
      <c r="C166" s="12">
        <f t="shared" ref="C166:W166" si="66">IFERROR(C153/C157,0)</f>
        <v>0</v>
      </c>
      <c r="D166" s="12">
        <f t="shared" si="66"/>
        <v>0</v>
      </c>
      <c r="E166" s="12">
        <f t="shared" si="66"/>
        <v>0</v>
      </c>
      <c r="F166" s="12">
        <f t="shared" si="66"/>
        <v>0</v>
      </c>
      <c r="G166" s="12">
        <f t="shared" si="66"/>
        <v>0</v>
      </c>
      <c r="H166" s="12">
        <f t="shared" si="66"/>
        <v>0</v>
      </c>
      <c r="I166" s="12">
        <f t="shared" si="66"/>
        <v>0</v>
      </c>
      <c r="J166" s="12">
        <f t="shared" si="66"/>
        <v>0</v>
      </c>
      <c r="K166" s="12">
        <f t="shared" si="66"/>
        <v>0</v>
      </c>
      <c r="L166" s="12">
        <f t="shared" si="66"/>
        <v>0</v>
      </c>
      <c r="M166" s="12">
        <f t="shared" si="66"/>
        <v>0</v>
      </c>
      <c r="N166" s="12">
        <f t="shared" si="66"/>
        <v>0</v>
      </c>
      <c r="O166" s="12">
        <f t="shared" si="66"/>
        <v>0</v>
      </c>
      <c r="P166" s="12">
        <f t="shared" si="66"/>
        <v>0</v>
      </c>
      <c r="Q166" s="12">
        <f t="shared" si="66"/>
        <v>0</v>
      </c>
      <c r="R166" s="12">
        <f t="shared" si="66"/>
        <v>0</v>
      </c>
      <c r="S166" s="12">
        <f t="shared" si="66"/>
        <v>0</v>
      </c>
      <c r="T166" s="12">
        <f t="shared" si="66"/>
        <v>0</v>
      </c>
      <c r="U166" s="12">
        <f t="shared" si="66"/>
        <v>0</v>
      </c>
      <c r="V166" s="12">
        <f t="shared" si="66"/>
        <v>0</v>
      </c>
      <c r="W166" s="12">
        <f t="shared" si="66"/>
        <v>0</v>
      </c>
    </row>
    <row r="167" spans="1:28" outlineLevel="1" x14ac:dyDescent="0.25">
      <c r="B167" s="4" t="s">
        <v>28</v>
      </c>
      <c r="C167" s="12">
        <f t="shared" ref="C167:W167" si="67">IFERROR(C154/C157,0)</f>
        <v>0</v>
      </c>
      <c r="D167" s="12">
        <f t="shared" si="67"/>
        <v>0</v>
      </c>
      <c r="E167" s="12">
        <f t="shared" si="67"/>
        <v>0</v>
      </c>
      <c r="F167" s="12">
        <f t="shared" si="67"/>
        <v>0</v>
      </c>
      <c r="G167" s="12">
        <f t="shared" si="67"/>
        <v>0</v>
      </c>
      <c r="H167" s="12">
        <f t="shared" si="67"/>
        <v>0</v>
      </c>
      <c r="I167" s="12">
        <f t="shared" si="67"/>
        <v>0</v>
      </c>
      <c r="J167" s="12">
        <f t="shared" si="67"/>
        <v>0</v>
      </c>
      <c r="K167" s="12">
        <f t="shared" si="67"/>
        <v>0</v>
      </c>
      <c r="L167" s="12">
        <f t="shared" si="67"/>
        <v>0</v>
      </c>
      <c r="M167" s="12">
        <f t="shared" si="67"/>
        <v>0</v>
      </c>
      <c r="N167" s="12">
        <f t="shared" si="67"/>
        <v>0</v>
      </c>
      <c r="O167" s="12">
        <f t="shared" si="67"/>
        <v>0</v>
      </c>
      <c r="P167" s="12">
        <f t="shared" si="67"/>
        <v>0</v>
      </c>
      <c r="Q167" s="12">
        <f t="shared" si="67"/>
        <v>0</v>
      </c>
      <c r="R167" s="12">
        <f t="shared" si="67"/>
        <v>0</v>
      </c>
      <c r="S167" s="12">
        <f t="shared" si="67"/>
        <v>0</v>
      </c>
      <c r="T167" s="12">
        <f t="shared" si="67"/>
        <v>0</v>
      </c>
      <c r="U167" s="12">
        <f t="shared" si="67"/>
        <v>0</v>
      </c>
      <c r="V167" s="12">
        <f t="shared" si="67"/>
        <v>0</v>
      </c>
      <c r="W167" s="12">
        <f t="shared" si="67"/>
        <v>0</v>
      </c>
    </row>
    <row r="168" spans="1:28" outlineLevel="1" x14ac:dyDescent="0.25">
      <c r="B168" s="4" t="s">
        <v>22</v>
      </c>
      <c r="C168" s="12">
        <f t="shared" ref="C168:W168" si="68">IFERROR(C155/C157,0)</f>
        <v>0</v>
      </c>
      <c r="D168" s="12">
        <f t="shared" si="68"/>
        <v>0</v>
      </c>
      <c r="E168" s="12">
        <f t="shared" si="68"/>
        <v>0</v>
      </c>
      <c r="F168" s="12">
        <f t="shared" si="68"/>
        <v>0</v>
      </c>
      <c r="G168" s="12">
        <f t="shared" si="68"/>
        <v>0</v>
      </c>
      <c r="H168" s="12">
        <f t="shared" si="68"/>
        <v>0</v>
      </c>
      <c r="I168" s="12">
        <f t="shared" si="68"/>
        <v>0</v>
      </c>
      <c r="J168" s="12">
        <f t="shared" si="68"/>
        <v>0</v>
      </c>
      <c r="K168" s="12">
        <f t="shared" si="68"/>
        <v>0</v>
      </c>
      <c r="L168" s="12">
        <f t="shared" si="68"/>
        <v>0</v>
      </c>
      <c r="M168" s="12">
        <f t="shared" si="68"/>
        <v>0</v>
      </c>
      <c r="N168" s="12">
        <f t="shared" si="68"/>
        <v>0</v>
      </c>
      <c r="O168" s="12">
        <f t="shared" si="68"/>
        <v>0</v>
      </c>
      <c r="P168" s="12">
        <f t="shared" si="68"/>
        <v>0</v>
      </c>
      <c r="Q168" s="12">
        <f t="shared" si="68"/>
        <v>0</v>
      </c>
      <c r="R168" s="12">
        <f t="shared" si="68"/>
        <v>0</v>
      </c>
      <c r="S168" s="12">
        <f t="shared" si="68"/>
        <v>0</v>
      </c>
      <c r="T168" s="12">
        <f t="shared" si="68"/>
        <v>0</v>
      </c>
      <c r="U168" s="12">
        <f t="shared" si="68"/>
        <v>0</v>
      </c>
      <c r="V168" s="12">
        <f t="shared" si="68"/>
        <v>0</v>
      </c>
      <c r="W168" s="12">
        <f t="shared" si="68"/>
        <v>0</v>
      </c>
    </row>
    <row r="169" spans="1:28" outlineLevel="1" x14ac:dyDescent="0.25">
      <c r="B169" s="4" t="s">
        <v>1</v>
      </c>
      <c r="C169" s="12">
        <f t="shared" ref="C169:W169" si="69">IFERROR(C156/C157,0)</f>
        <v>0</v>
      </c>
      <c r="D169" s="12">
        <f t="shared" si="69"/>
        <v>0</v>
      </c>
      <c r="E169" s="12">
        <f t="shared" si="69"/>
        <v>0</v>
      </c>
      <c r="F169" s="12">
        <f t="shared" si="69"/>
        <v>0</v>
      </c>
      <c r="G169" s="12">
        <f t="shared" si="69"/>
        <v>0</v>
      </c>
      <c r="H169" s="12">
        <f t="shared" si="69"/>
        <v>0</v>
      </c>
      <c r="I169" s="12">
        <f t="shared" si="69"/>
        <v>0</v>
      </c>
      <c r="J169" s="12">
        <f t="shared" si="69"/>
        <v>0</v>
      </c>
      <c r="K169" s="12">
        <f t="shared" si="69"/>
        <v>0</v>
      </c>
      <c r="L169" s="12">
        <f t="shared" si="69"/>
        <v>0</v>
      </c>
      <c r="M169" s="12">
        <f t="shared" si="69"/>
        <v>0</v>
      </c>
      <c r="N169" s="12">
        <f t="shared" si="69"/>
        <v>0</v>
      </c>
      <c r="O169" s="12">
        <f t="shared" si="69"/>
        <v>0</v>
      </c>
      <c r="P169" s="12">
        <f t="shared" si="69"/>
        <v>0</v>
      </c>
      <c r="Q169" s="12">
        <f t="shared" si="69"/>
        <v>0</v>
      </c>
      <c r="R169" s="12">
        <f t="shared" si="69"/>
        <v>0</v>
      </c>
      <c r="S169" s="12">
        <f t="shared" si="69"/>
        <v>0</v>
      </c>
      <c r="T169" s="12">
        <f t="shared" si="69"/>
        <v>0</v>
      </c>
      <c r="U169" s="12">
        <f t="shared" si="69"/>
        <v>0</v>
      </c>
      <c r="V169" s="12">
        <f t="shared" si="69"/>
        <v>0</v>
      </c>
      <c r="W169" s="12">
        <f t="shared" si="69"/>
        <v>0</v>
      </c>
    </row>
    <row r="172" spans="1:28" s="37" customFormat="1" x14ac:dyDescent="0.25">
      <c r="A172" s="36" t="s">
        <v>4</v>
      </c>
      <c r="Z172" s="38"/>
    </row>
    <row r="173" spans="1:28" outlineLevel="1" x14ac:dyDescent="0.25">
      <c r="B173" s="22" t="s">
        <v>31</v>
      </c>
      <c r="C173" s="5">
        <f>C176*CAN!C177</f>
        <v>8357.2985992408067</v>
      </c>
      <c r="D173" s="5">
        <f>D176*CAN!D177</f>
        <v>7479.1523967874091</v>
      </c>
      <c r="E173" s="5">
        <f>E176*CAN!E177</f>
        <v>7348.9622050632252</v>
      </c>
      <c r="F173" s="5">
        <f>F176*CAN!F177</f>
        <v>6029.9194699201744</v>
      </c>
      <c r="G173" s="5">
        <f>G176*CAN!G177</f>
        <v>7204.1661986621293</v>
      </c>
      <c r="H173" s="5">
        <f>H176*CAN!H177</f>
        <v>6913.4944595432626</v>
      </c>
      <c r="I173" s="5">
        <f>I176*CAN!I177</f>
        <v>6029.5833501271491</v>
      </c>
      <c r="J173" s="5">
        <f>J176*CAN!J177</f>
        <v>5035.4562076037209</v>
      </c>
      <c r="K173" s="5">
        <f>K176*CAN!K177</f>
        <v>4498.3111405738891</v>
      </c>
      <c r="L173" s="5">
        <f>L176*CAN!L177</f>
        <v>4333.192235387045</v>
      </c>
      <c r="M173" s="5">
        <f>M176*CAN!M177</f>
        <v>4421.7948861003488</v>
      </c>
      <c r="N173" s="5">
        <f>N176*CAN!N177</f>
        <v>5739.5388531488215</v>
      </c>
      <c r="O173" s="5">
        <f>O176*CAN!O177</f>
        <v>4486.0274743338532</v>
      </c>
      <c r="P173" s="5">
        <f>P176*CAN!P177</f>
        <v>3561.2961952407941</v>
      </c>
      <c r="Q173" s="5">
        <f>Q176*CAN!Q177</f>
        <v>4009.3758553049083</v>
      </c>
      <c r="R173" s="5">
        <f>R176*CAN!R177</f>
        <v>4068.4481702279277</v>
      </c>
      <c r="S173" s="5">
        <f>S176*CAN!S177</f>
        <v>4843.9600831096932</v>
      </c>
      <c r="T173" s="5">
        <f>T176*CAN!T177</f>
        <v>3949.1209972127176</v>
      </c>
      <c r="U173" s="5">
        <f>U176*CAN!U177</f>
        <v>3275.8615612800304</v>
      </c>
      <c r="V173" s="5">
        <f>V176*CAN!V177</f>
        <v>3086.4975467358886</v>
      </c>
      <c r="W173" s="5">
        <f>W176*CAN!W177</f>
        <v>3166.2869991382086</v>
      </c>
      <c r="Z173" s="23"/>
      <c r="AB173"/>
    </row>
    <row r="174" spans="1:28" outlineLevel="1" x14ac:dyDescent="0.25">
      <c r="B174" s="8" t="s">
        <v>30</v>
      </c>
      <c r="C174" s="5">
        <f>INDEX('[8]Table 37'!C$26:C$28,MATCH($AB174,'[8]Table 37'!$B$26:$B$28,0))</f>
        <v>12.561999999999999</v>
      </c>
      <c r="D174" s="5">
        <f>INDEX('[8]Table 37'!D$26:D$28,MATCH($AB174,'[8]Table 37'!$B$26:$B$28,0))</f>
        <v>12.991</v>
      </c>
      <c r="E174" s="5">
        <f>INDEX('[8]Table 37'!E$26:E$28,MATCH($AB174,'[8]Table 37'!$B$26:$B$28,0))</f>
        <v>13.464</v>
      </c>
      <c r="F174" s="5">
        <f>INDEX('[8]Table 37'!F$26:F$28,MATCH($AB174,'[8]Table 37'!$B$26:$B$28,0))</f>
        <v>12.821</v>
      </c>
      <c r="G174" s="5">
        <f>INDEX('[8]Table 37'!G$26:G$28,MATCH($AB174,'[8]Table 37'!$B$26:$B$28,0))</f>
        <v>12.736000000000001</v>
      </c>
      <c r="H174" s="5">
        <f>INDEX('[8]Table 37'!H$26:H$28,MATCH($AB174,'[8]Table 37'!$B$26:$B$28,0))</f>
        <v>12.653</v>
      </c>
      <c r="I174" s="5">
        <f>INDEX('[8]Table 37'!I$26:I$28,MATCH($AB174,'[8]Table 37'!$B$26:$B$28,0))</f>
        <v>12.569000000000001</v>
      </c>
      <c r="J174" s="5">
        <f>INDEX('[8]Table 37'!J$26:J$28,MATCH($AB174,'[8]Table 37'!$B$26:$B$28,0))</f>
        <v>12.486000000000001</v>
      </c>
      <c r="K174" s="5">
        <f>INDEX('[8]Table 37'!K$26:K$28,MATCH($AB174,'[8]Table 37'!$B$26:$B$28,0))</f>
        <v>12.404</v>
      </c>
      <c r="L174" s="5">
        <f>INDEX('[8]Table 37'!L$26:L$28,MATCH($AB174,'[8]Table 37'!$B$26:$B$28,0))</f>
        <v>12.321999999999999</v>
      </c>
      <c r="M174" s="5">
        <f>INDEX('[8]Table 37'!M$26:M$28,MATCH($AB174,'[8]Table 37'!$B$26:$B$28,0))</f>
        <v>12.241</v>
      </c>
      <c r="N174" s="5">
        <f>INDEX('[8]Table 37'!N$26:N$28,MATCH($AB174,'[8]Table 37'!$B$26:$B$28,0))</f>
        <v>12.275</v>
      </c>
      <c r="O174" s="5">
        <f>INDEX('[8]Table 37'!O$26:O$28,MATCH($AB174,'[8]Table 37'!$B$26:$B$28,0))</f>
        <v>12.242000000000001</v>
      </c>
      <c r="P174" s="5">
        <f>INDEX('[8]Table 37'!P$26:P$28,MATCH($AB174,'[8]Table 37'!$B$26:$B$28,0))</f>
        <v>11.914</v>
      </c>
      <c r="Q174" s="5">
        <f>INDEX('[8]Table 37'!Q$26:Q$28,MATCH($AB174,'[8]Table 37'!$B$26:$B$28,0))</f>
        <v>12.302</v>
      </c>
      <c r="R174" s="5">
        <f>INDEX('[8]Table 37'!R$26:R$28,MATCH($AB174,'[8]Table 37'!$B$26:$B$28,0))</f>
        <v>12.738</v>
      </c>
      <c r="S174" s="5">
        <f>INDEX('[8]Table 37'!S$26:S$28,MATCH($AB174,'[8]Table 37'!$B$26:$B$28,0))</f>
        <v>12.478999999999999</v>
      </c>
      <c r="T174" s="5">
        <f>INDEX('[8]Table 37'!T$26:T$28,MATCH($AB174,'[8]Table 37'!$B$26:$B$28,0))</f>
        <v>12.456</v>
      </c>
      <c r="U174" s="5">
        <f>INDEX('[8]Table 37'!U$26:U$28,MATCH($AB174,'[8]Table 37'!$B$26:$B$28,0))</f>
        <v>12.656000000000001</v>
      </c>
      <c r="V174" s="5">
        <f>INDEX('[8]Table 37'!V$26:V$28,MATCH($AB174,'[8]Table 37'!$B$26:$B$28,0))</f>
        <v>12.879</v>
      </c>
      <c r="W174" s="5">
        <f>INDEX('[8]Table 37'!W$26:W$28,MATCH($AB174,'[8]Table 37'!$B$26:$B$28,0))</f>
        <v>12.996</v>
      </c>
      <c r="Z174" s="23" t="s">
        <v>32</v>
      </c>
      <c r="AB174" t="s">
        <v>4</v>
      </c>
    </row>
    <row r="175" spans="1:28" outlineLevel="1" x14ac:dyDescent="0.25">
      <c r="B175" s="8" t="s">
        <v>43</v>
      </c>
      <c r="C175" s="5">
        <f>INDEX('[8]Table 37'!C$38:C$40,MATCH($AB175,'[8]Table 37'!$B$38:$B$40,0))</f>
        <v>92418.226670000004</v>
      </c>
      <c r="D175" s="5">
        <f>INDEX('[8]Table 37'!D$38:D$40,MATCH($AB175,'[8]Table 37'!$B$38:$B$40,0))</f>
        <v>79976.114554</v>
      </c>
      <c r="E175" s="5">
        <f>INDEX('[8]Table 37'!E$38:E$40,MATCH($AB175,'[8]Table 37'!$B$38:$B$40,0))</f>
        <v>75823.252752</v>
      </c>
      <c r="F175" s="5">
        <f>INDEX('[8]Table 37'!F$38:F$40,MATCH($AB175,'[8]Table 37'!$B$38:$B$40,0))</f>
        <v>65334.130093</v>
      </c>
      <c r="G175" s="5">
        <f>INDEX('[8]Table 37'!G$38:G$40,MATCH($AB175,'[8]Table 37'!$B$38:$B$40,0))</f>
        <v>78578.036770999999</v>
      </c>
      <c r="H175" s="5">
        <f>INDEX('[8]Table 37'!H$38:H$40,MATCH($AB175,'[8]Table 37'!$B$38:$B$40,0))</f>
        <v>79190.380594999995</v>
      </c>
      <c r="I175" s="5">
        <f>INDEX('[8]Table 37'!I$38:I$40,MATCH($AB175,'[8]Table 37'!$B$38:$B$40,0))</f>
        <v>69650.930426000006</v>
      </c>
      <c r="J175" s="5">
        <f>INDEX('[8]Table 37'!J$38:J$40,MATCH($AB175,'[8]Table 37'!$B$38:$B$40,0))</f>
        <v>60540.717000999997</v>
      </c>
      <c r="K175" s="5">
        <f>INDEX('[8]Table 37'!K$38:K$40,MATCH($AB175,'[8]Table 37'!$B$38:$B$40,0))</f>
        <v>54588.901647999999</v>
      </c>
      <c r="L175" s="5">
        <f>INDEX('[8]Table 37'!L$38:L$40,MATCH($AB175,'[8]Table 37'!$B$38:$B$40,0))</f>
        <v>59330.599263999997</v>
      </c>
      <c r="M175" s="5">
        <f>INDEX('[8]Table 37'!M$38:M$40,MATCH($AB175,'[8]Table 37'!$B$38:$B$40,0))</f>
        <v>59211.086875000001</v>
      </c>
      <c r="N175" s="5">
        <f>INDEX('[8]Table 37'!N$38:N$40,MATCH($AB175,'[8]Table 37'!$B$38:$B$40,0))</f>
        <v>78012.539921000003</v>
      </c>
      <c r="O175" s="5">
        <f>INDEX('[8]Table 37'!O$38:O$40,MATCH($AB175,'[8]Table 37'!$B$38:$B$40,0))</f>
        <v>59541.314445000004</v>
      </c>
      <c r="P175" s="5">
        <f>INDEX('[8]Table 37'!P$38:P$40,MATCH($AB175,'[8]Table 37'!$B$38:$B$40,0))</f>
        <v>47614.206146999997</v>
      </c>
      <c r="Q175" s="5">
        <f>INDEX('[8]Table 37'!Q$38:Q$40,MATCH($AB175,'[8]Table 37'!$B$38:$B$40,0))</f>
        <v>49502.253979000001</v>
      </c>
      <c r="R175" s="5">
        <f>INDEX('[8]Table 37'!R$38:R$40,MATCH($AB175,'[8]Table 37'!$B$38:$B$40,0))</f>
        <v>44928.577635000001</v>
      </c>
      <c r="S175" s="5">
        <f>INDEX('[8]Table 37'!S$38:S$40,MATCH($AB175,'[8]Table 37'!$B$38:$B$40,0))</f>
        <v>48663.254093000003</v>
      </c>
      <c r="T175" s="5">
        <f>INDEX('[8]Table 37'!T$38:T$40,MATCH($AB175,'[8]Table 37'!$B$38:$B$40,0))</f>
        <v>41997.601255000001</v>
      </c>
      <c r="U175" s="5">
        <f>INDEX('[8]Table 37'!U$38:U$40,MATCH($AB175,'[8]Table 37'!$B$38:$B$40,0))</f>
        <v>40356.741581000002</v>
      </c>
      <c r="V175" s="5">
        <f>INDEX('[8]Table 37'!V$38:V$40,MATCH($AB175,'[8]Table 37'!$B$38:$B$40,0))</f>
        <v>36366.952109999998</v>
      </c>
      <c r="W175" s="5">
        <f>INDEX('[8]Table 37'!W$38:W$40,MATCH($AB175,'[8]Table 37'!$B$38:$B$40,0))</f>
        <v>37070.795118000002</v>
      </c>
      <c r="Z175" s="23" t="s">
        <v>32</v>
      </c>
      <c r="AB175" t="s">
        <v>4</v>
      </c>
    </row>
    <row r="176" spans="1:28" outlineLevel="1" x14ac:dyDescent="0.25">
      <c r="B176" s="8" t="s">
        <v>44</v>
      </c>
      <c r="C176" s="5">
        <f t="shared" ref="C176:W176" si="70">C174*C175/1000</f>
        <v>1160.9577634285399</v>
      </c>
      <c r="D176" s="5">
        <f t="shared" si="70"/>
        <v>1038.969704171014</v>
      </c>
      <c r="E176" s="5">
        <f t="shared" si="70"/>
        <v>1020.884275052928</v>
      </c>
      <c r="F176" s="5">
        <f t="shared" si="70"/>
        <v>837.64888192235298</v>
      </c>
      <c r="G176" s="5">
        <f t="shared" si="70"/>
        <v>1000.769876315456</v>
      </c>
      <c r="H176" s="5">
        <f t="shared" si="70"/>
        <v>1001.995885668535</v>
      </c>
      <c r="I176" s="5">
        <f t="shared" si="70"/>
        <v>875.44254452439407</v>
      </c>
      <c r="J176" s="5">
        <f t="shared" si="70"/>
        <v>755.91139247448598</v>
      </c>
      <c r="K176" s="5">
        <f t="shared" si="70"/>
        <v>677.12073604179193</v>
      </c>
      <c r="L176" s="5">
        <f t="shared" si="70"/>
        <v>731.07164413100793</v>
      </c>
      <c r="M176" s="5">
        <f t="shared" si="70"/>
        <v>724.80291443687497</v>
      </c>
      <c r="N176" s="5">
        <f t="shared" si="70"/>
        <v>957.60392753027509</v>
      </c>
      <c r="O176" s="5">
        <f t="shared" si="70"/>
        <v>728.90477143569012</v>
      </c>
      <c r="P176" s="5">
        <f t="shared" si="70"/>
        <v>567.27565203535789</v>
      </c>
      <c r="Q176" s="5">
        <f t="shared" si="70"/>
        <v>608.97672844965803</v>
      </c>
      <c r="R176" s="5">
        <f t="shared" si="70"/>
        <v>572.30022191463001</v>
      </c>
      <c r="S176" s="5">
        <f t="shared" si="70"/>
        <v>607.26874782654704</v>
      </c>
      <c r="T176" s="5">
        <f t="shared" si="70"/>
        <v>523.12212123227994</v>
      </c>
      <c r="U176" s="5">
        <f t="shared" si="70"/>
        <v>510.75492144913602</v>
      </c>
      <c r="V176" s="5">
        <f t="shared" si="70"/>
        <v>468.36997622468999</v>
      </c>
      <c r="W176" s="5">
        <f t="shared" si="70"/>
        <v>481.77205335352801</v>
      </c>
    </row>
    <row r="177" spans="2:26" outlineLevel="1" x14ac:dyDescent="0.25">
      <c r="B177" s="8" t="s">
        <v>45</v>
      </c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2:26" outlineLevel="1" x14ac:dyDescent="0.25">
      <c r="B178" s="8" t="s">
        <v>47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2:26" outlineLevel="1" x14ac:dyDescent="0.25"/>
    <row r="180" spans="2:26" outlineLevel="1" x14ac:dyDescent="0.25">
      <c r="B180" s="9" t="s">
        <v>19</v>
      </c>
      <c r="C180" s="14"/>
    </row>
    <row r="181" spans="2:26" outlineLevel="1" x14ac:dyDescent="0.25">
      <c r="B181" s="4" t="s">
        <v>23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Z181" s="23"/>
    </row>
    <row r="182" spans="2:26" outlineLevel="1" x14ac:dyDescent="0.25">
      <c r="B182" s="4" t="s">
        <v>24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Z182" s="23"/>
    </row>
    <row r="183" spans="2:26" outlineLevel="1" x14ac:dyDescent="0.25">
      <c r="B183" s="4" t="s">
        <v>21</v>
      </c>
      <c r="C183" s="5">
        <f>'[8]Table 36'!C$48*1000</f>
        <v>17212.278999999999</v>
      </c>
      <c r="D183" s="5">
        <f>'[8]Table 36'!D$48*1000</f>
        <v>15308.19</v>
      </c>
      <c r="E183" s="5">
        <f>'[8]Table 36'!E$48*1000</f>
        <v>14947.879000000001</v>
      </c>
      <c r="F183" s="5">
        <f>'[8]Table 36'!F$48*1000</f>
        <v>12187.934000000001</v>
      </c>
      <c r="G183" s="5">
        <f>'[8]Table 36'!G$48*1000</f>
        <v>14469.380999999999</v>
      </c>
      <c r="H183" s="5">
        <f>'[8]Table 36'!H$48*1000</f>
        <v>14395.004000000001</v>
      </c>
      <c r="I183" s="5">
        <f>'[8]Table 36'!I$48*1000</f>
        <v>13136.838</v>
      </c>
      <c r="J183" s="5">
        <f>'[8]Table 36'!J$48*1000</f>
        <v>12324.614</v>
      </c>
      <c r="K183" s="5">
        <f>'[8]Table 36'!K$48*1000</f>
        <v>10238.634</v>
      </c>
      <c r="L183" s="5">
        <f>'[8]Table 36'!L$48*1000</f>
        <v>9399.6150000000016</v>
      </c>
      <c r="M183" s="5">
        <f>'[8]Table 36'!M$48*1000</f>
        <v>10515.470000000001</v>
      </c>
      <c r="N183" s="5">
        <f>'[8]Table 36'!N$48*1000</f>
        <v>13859.947999999999</v>
      </c>
      <c r="O183" s="5">
        <f>'[8]Table 36'!O$48*1000</f>
        <v>10524.729000000001</v>
      </c>
      <c r="P183" s="5">
        <f>'[8]Table 36'!P$48*1000</f>
        <v>8173.5690000000004</v>
      </c>
      <c r="Q183" s="5">
        <f>'[8]Table 36'!Q$48*1000</f>
        <v>8753.4249999999993</v>
      </c>
      <c r="R183" s="5">
        <f>'[8]Table 36'!R$48*1000</f>
        <v>8208.7020000000011</v>
      </c>
      <c r="S183" s="5">
        <f>'[8]Table 36'!S$48*1000</f>
        <v>8689.3360000000011</v>
      </c>
      <c r="T183" s="5">
        <f>'[8]Table 36'!T$48*1000</f>
        <v>7467.2599999999993</v>
      </c>
      <c r="U183" s="5">
        <f>'[8]Table 36'!U$48*1000</f>
        <v>7275.076</v>
      </c>
      <c r="V183" s="5">
        <f>'[8]Table 36'!V$48*1000</f>
        <v>6655.2089999999998</v>
      </c>
      <c r="W183" s="5">
        <f>'[8]Table 36'!W$48*1000</f>
        <v>6830.8819999999996</v>
      </c>
      <c r="Z183" s="23" t="s">
        <v>32</v>
      </c>
    </row>
    <row r="184" spans="2:26" outlineLevel="1" x14ac:dyDescent="0.25">
      <c r="B184" s="4" t="s">
        <v>26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Z184" s="23"/>
    </row>
    <row r="185" spans="2:26" outlineLevel="1" x14ac:dyDescent="0.25">
      <c r="B185" s="4" t="s">
        <v>25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Z185" s="23"/>
    </row>
    <row r="186" spans="2:26" outlineLevel="1" x14ac:dyDescent="0.25">
      <c r="B186" s="4" t="s">
        <v>0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Z186" s="23"/>
    </row>
    <row r="187" spans="2:26" outlineLevel="1" x14ac:dyDescent="0.25">
      <c r="B187" s="4" t="s">
        <v>27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Z187" s="23"/>
    </row>
    <row r="188" spans="2:26" outlineLevel="1" x14ac:dyDescent="0.25">
      <c r="B188" s="4" t="s">
        <v>28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Z188" s="23"/>
    </row>
    <row r="189" spans="2:26" outlineLevel="1" x14ac:dyDescent="0.25">
      <c r="B189" s="4" t="s">
        <v>22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Z189" s="23"/>
    </row>
    <row r="190" spans="2:26" outlineLevel="1" x14ac:dyDescent="0.25">
      <c r="B190" s="4" t="s">
        <v>1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Z190" s="23"/>
    </row>
    <row r="191" spans="2:26" outlineLevel="1" x14ac:dyDescent="0.25">
      <c r="B191" s="16" t="s">
        <v>13</v>
      </c>
      <c r="C191" s="21">
        <f t="shared" ref="C191:W191" si="71">SUM(C181:C190)</f>
        <v>17212.278999999999</v>
      </c>
      <c r="D191" s="21">
        <f t="shared" si="71"/>
        <v>15308.19</v>
      </c>
      <c r="E191" s="21">
        <f t="shared" si="71"/>
        <v>14947.879000000001</v>
      </c>
      <c r="F191" s="21">
        <f t="shared" si="71"/>
        <v>12187.934000000001</v>
      </c>
      <c r="G191" s="21">
        <f t="shared" si="71"/>
        <v>14469.380999999999</v>
      </c>
      <c r="H191" s="21">
        <f t="shared" si="71"/>
        <v>14395.004000000001</v>
      </c>
      <c r="I191" s="21">
        <f t="shared" si="71"/>
        <v>13136.838</v>
      </c>
      <c r="J191" s="21">
        <f t="shared" si="71"/>
        <v>12324.614</v>
      </c>
      <c r="K191" s="21">
        <f t="shared" si="71"/>
        <v>10238.634</v>
      </c>
      <c r="L191" s="21">
        <f t="shared" si="71"/>
        <v>9399.6150000000016</v>
      </c>
      <c r="M191" s="21">
        <f t="shared" si="71"/>
        <v>10515.470000000001</v>
      </c>
      <c r="N191" s="21">
        <f t="shared" si="71"/>
        <v>13859.947999999999</v>
      </c>
      <c r="O191" s="21">
        <f t="shared" si="71"/>
        <v>10524.729000000001</v>
      </c>
      <c r="P191" s="21">
        <f t="shared" si="71"/>
        <v>8173.5690000000004</v>
      </c>
      <c r="Q191" s="21">
        <f t="shared" si="71"/>
        <v>8753.4249999999993</v>
      </c>
      <c r="R191" s="21">
        <f t="shared" si="71"/>
        <v>8208.7020000000011</v>
      </c>
      <c r="S191" s="21">
        <f t="shared" si="71"/>
        <v>8689.3360000000011</v>
      </c>
      <c r="T191" s="21">
        <f t="shared" si="71"/>
        <v>7467.2599999999993</v>
      </c>
      <c r="U191" s="21">
        <f t="shared" si="71"/>
        <v>7275.076</v>
      </c>
      <c r="V191" s="21">
        <f t="shared" si="71"/>
        <v>6655.2089999999998</v>
      </c>
      <c r="W191" s="21">
        <f t="shared" si="71"/>
        <v>6830.8819999999996</v>
      </c>
    </row>
    <row r="192" spans="2:26" outlineLevel="1" x14ac:dyDescent="0.25">
      <c r="B192" s="29" t="s">
        <v>46</v>
      </c>
      <c r="C192" s="28">
        <f>IFERROR(C191/C173/1000,0)</f>
        <v>2.0595505587850593E-3</v>
      </c>
      <c r="D192" s="28">
        <f t="shared" ref="D192:W192" si="72">IFERROR(D191/D173/1000,0)</f>
        <v>2.0467813981936605E-3</v>
      </c>
      <c r="E192" s="28">
        <f t="shared" si="72"/>
        <v>2.0340122296045198E-3</v>
      </c>
      <c r="F192" s="28">
        <f t="shared" si="72"/>
        <v>2.0212432455853921E-3</v>
      </c>
      <c r="G192" s="28">
        <f t="shared" si="72"/>
        <v>2.0084740691694589E-3</v>
      </c>
      <c r="H192" s="28">
        <f t="shared" si="72"/>
        <v>2.0821603436926741E-3</v>
      </c>
      <c r="I192" s="28">
        <f t="shared" si="72"/>
        <v>2.1787306414336204E-3</v>
      </c>
      <c r="J192" s="28">
        <f t="shared" si="72"/>
        <v>2.4475665147061327E-3</v>
      </c>
      <c r="K192" s="28">
        <f t="shared" si="72"/>
        <v>2.2761062274348964E-3</v>
      </c>
      <c r="L192" s="28">
        <f t="shared" si="72"/>
        <v>2.1692125549469003E-3</v>
      </c>
      <c r="M192" s="28">
        <f t="shared" si="72"/>
        <v>2.3780999053245912E-3</v>
      </c>
      <c r="N192" s="28">
        <f t="shared" si="72"/>
        <v>2.4148190916760087E-3</v>
      </c>
      <c r="O192" s="28">
        <f t="shared" si="72"/>
        <v>2.3461133620370561E-3</v>
      </c>
      <c r="P192" s="28">
        <f t="shared" si="72"/>
        <v>2.2951106989985569E-3</v>
      </c>
      <c r="Q192" s="28">
        <f t="shared" si="72"/>
        <v>2.1832388171884954E-3</v>
      </c>
      <c r="R192" s="28">
        <f t="shared" si="72"/>
        <v>2.017649397642473E-3</v>
      </c>
      <c r="S192" s="28">
        <f t="shared" si="72"/>
        <v>1.7938496294176065E-3</v>
      </c>
      <c r="T192" s="28">
        <f t="shared" si="72"/>
        <v>1.890866348554622E-3</v>
      </c>
      <c r="U192" s="28">
        <f t="shared" si="72"/>
        <v>2.2208130178606486E-3</v>
      </c>
      <c r="V192" s="28">
        <f t="shared" si="72"/>
        <v>2.1562333678308556E-3</v>
      </c>
      <c r="W192" s="28">
        <f t="shared" si="72"/>
        <v>2.1573792905883802E-3</v>
      </c>
    </row>
    <row r="193" spans="1:26" outlineLevel="1" x14ac:dyDescent="0.25"/>
    <row r="194" spans="1:26" outlineLevel="1" x14ac:dyDescent="0.25">
      <c r="B194" s="4" t="s">
        <v>23</v>
      </c>
      <c r="C194" s="12">
        <f t="shared" ref="C194:W194" si="73">IFERROR(C181/C191,0)</f>
        <v>0</v>
      </c>
      <c r="D194" s="12">
        <f t="shared" si="73"/>
        <v>0</v>
      </c>
      <c r="E194" s="12">
        <f t="shared" si="73"/>
        <v>0</v>
      </c>
      <c r="F194" s="12">
        <f t="shared" si="73"/>
        <v>0</v>
      </c>
      <c r="G194" s="12">
        <f t="shared" si="73"/>
        <v>0</v>
      </c>
      <c r="H194" s="12">
        <f t="shared" si="73"/>
        <v>0</v>
      </c>
      <c r="I194" s="12">
        <f t="shared" si="73"/>
        <v>0</v>
      </c>
      <c r="J194" s="12">
        <f t="shared" si="73"/>
        <v>0</v>
      </c>
      <c r="K194" s="12">
        <f t="shared" si="73"/>
        <v>0</v>
      </c>
      <c r="L194" s="12">
        <f t="shared" si="73"/>
        <v>0</v>
      </c>
      <c r="M194" s="12">
        <f t="shared" si="73"/>
        <v>0</v>
      </c>
      <c r="N194" s="12">
        <f t="shared" si="73"/>
        <v>0</v>
      </c>
      <c r="O194" s="12">
        <f t="shared" si="73"/>
        <v>0</v>
      </c>
      <c r="P194" s="12">
        <f t="shared" si="73"/>
        <v>0</v>
      </c>
      <c r="Q194" s="12">
        <f t="shared" si="73"/>
        <v>0</v>
      </c>
      <c r="R194" s="12">
        <f t="shared" si="73"/>
        <v>0</v>
      </c>
      <c r="S194" s="12">
        <f t="shared" si="73"/>
        <v>0</v>
      </c>
      <c r="T194" s="12">
        <f t="shared" si="73"/>
        <v>0</v>
      </c>
      <c r="U194" s="12">
        <f t="shared" si="73"/>
        <v>0</v>
      </c>
      <c r="V194" s="12">
        <f t="shared" si="73"/>
        <v>0</v>
      </c>
      <c r="W194" s="12">
        <f t="shared" si="73"/>
        <v>0</v>
      </c>
    </row>
    <row r="195" spans="1:26" outlineLevel="1" x14ac:dyDescent="0.25">
      <c r="B195" s="4" t="s">
        <v>24</v>
      </c>
      <c r="C195" s="12">
        <f t="shared" ref="C195:W195" si="74">IFERROR(C182/C191,0)</f>
        <v>0</v>
      </c>
      <c r="D195" s="12">
        <f t="shared" si="74"/>
        <v>0</v>
      </c>
      <c r="E195" s="12">
        <f t="shared" si="74"/>
        <v>0</v>
      </c>
      <c r="F195" s="12">
        <f t="shared" si="74"/>
        <v>0</v>
      </c>
      <c r="G195" s="12">
        <f t="shared" si="74"/>
        <v>0</v>
      </c>
      <c r="H195" s="12">
        <f t="shared" si="74"/>
        <v>0</v>
      </c>
      <c r="I195" s="12">
        <f t="shared" si="74"/>
        <v>0</v>
      </c>
      <c r="J195" s="12">
        <f t="shared" si="74"/>
        <v>0</v>
      </c>
      <c r="K195" s="12">
        <f t="shared" si="74"/>
        <v>0</v>
      </c>
      <c r="L195" s="12">
        <f t="shared" si="74"/>
        <v>0</v>
      </c>
      <c r="M195" s="12">
        <f t="shared" si="74"/>
        <v>0</v>
      </c>
      <c r="N195" s="12">
        <f t="shared" si="74"/>
        <v>0</v>
      </c>
      <c r="O195" s="12">
        <f t="shared" si="74"/>
        <v>0</v>
      </c>
      <c r="P195" s="12">
        <f t="shared" si="74"/>
        <v>0</v>
      </c>
      <c r="Q195" s="12">
        <f t="shared" si="74"/>
        <v>0</v>
      </c>
      <c r="R195" s="12">
        <f t="shared" si="74"/>
        <v>0</v>
      </c>
      <c r="S195" s="12">
        <f t="shared" si="74"/>
        <v>0</v>
      </c>
      <c r="T195" s="12">
        <f t="shared" si="74"/>
        <v>0</v>
      </c>
      <c r="U195" s="12">
        <f t="shared" si="74"/>
        <v>0</v>
      </c>
      <c r="V195" s="12">
        <f t="shared" si="74"/>
        <v>0</v>
      </c>
      <c r="W195" s="12">
        <f t="shared" si="74"/>
        <v>0</v>
      </c>
    </row>
    <row r="196" spans="1:26" outlineLevel="1" x14ac:dyDescent="0.25">
      <c r="B196" s="4" t="s">
        <v>21</v>
      </c>
      <c r="C196" s="12">
        <f t="shared" ref="C196:W196" si="75">IFERROR(C183/C191,0)</f>
        <v>1</v>
      </c>
      <c r="D196" s="12">
        <f t="shared" si="75"/>
        <v>1</v>
      </c>
      <c r="E196" s="12">
        <f t="shared" si="75"/>
        <v>1</v>
      </c>
      <c r="F196" s="12">
        <f t="shared" si="75"/>
        <v>1</v>
      </c>
      <c r="G196" s="12">
        <f t="shared" si="75"/>
        <v>1</v>
      </c>
      <c r="H196" s="12">
        <f t="shared" si="75"/>
        <v>1</v>
      </c>
      <c r="I196" s="12">
        <f t="shared" si="75"/>
        <v>1</v>
      </c>
      <c r="J196" s="12">
        <f t="shared" si="75"/>
        <v>1</v>
      </c>
      <c r="K196" s="12">
        <f t="shared" si="75"/>
        <v>1</v>
      </c>
      <c r="L196" s="12">
        <f t="shared" si="75"/>
        <v>1</v>
      </c>
      <c r="M196" s="12">
        <f t="shared" si="75"/>
        <v>1</v>
      </c>
      <c r="N196" s="12">
        <f t="shared" si="75"/>
        <v>1</v>
      </c>
      <c r="O196" s="12">
        <f t="shared" si="75"/>
        <v>1</v>
      </c>
      <c r="P196" s="12">
        <f t="shared" si="75"/>
        <v>1</v>
      </c>
      <c r="Q196" s="12">
        <f t="shared" si="75"/>
        <v>1</v>
      </c>
      <c r="R196" s="12">
        <f t="shared" si="75"/>
        <v>1</v>
      </c>
      <c r="S196" s="12">
        <f t="shared" si="75"/>
        <v>1</v>
      </c>
      <c r="T196" s="12">
        <f t="shared" si="75"/>
        <v>1</v>
      </c>
      <c r="U196" s="12">
        <f t="shared" si="75"/>
        <v>1</v>
      </c>
      <c r="V196" s="12">
        <f t="shared" si="75"/>
        <v>1</v>
      </c>
      <c r="W196" s="12">
        <f t="shared" si="75"/>
        <v>1</v>
      </c>
    </row>
    <row r="197" spans="1:26" outlineLevel="1" x14ac:dyDescent="0.25">
      <c r="B197" s="4" t="s">
        <v>26</v>
      </c>
      <c r="C197" s="12">
        <f t="shared" ref="C197:W197" si="76">IFERROR(C184/C191,0)</f>
        <v>0</v>
      </c>
      <c r="D197" s="12">
        <f t="shared" si="76"/>
        <v>0</v>
      </c>
      <c r="E197" s="12">
        <f t="shared" si="76"/>
        <v>0</v>
      </c>
      <c r="F197" s="12">
        <f t="shared" si="76"/>
        <v>0</v>
      </c>
      <c r="G197" s="12">
        <f t="shared" si="76"/>
        <v>0</v>
      </c>
      <c r="H197" s="12">
        <f t="shared" si="76"/>
        <v>0</v>
      </c>
      <c r="I197" s="12">
        <f t="shared" si="76"/>
        <v>0</v>
      </c>
      <c r="J197" s="12">
        <f t="shared" si="76"/>
        <v>0</v>
      </c>
      <c r="K197" s="12">
        <f t="shared" si="76"/>
        <v>0</v>
      </c>
      <c r="L197" s="12">
        <f t="shared" si="76"/>
        <v>0</v>
      </c>
      <c r="M197" s="12">
        <f t="shared" si="76"/>
        <v>0</v>
      </c>
      <c r="N197" s="12">
        <f t="shared" si="76"/>
        <v>0</v>
      </c>
      <c r="O197" s="12">
        <f t="shared" si="76"/>
        <v>0</v>
      </c>
      <c r="P197" s="12">
        <f t="shared" si="76"/>
        <v>0</v>
      </c>
      <c r="Q197" s="12">
        <f t="shared" si="76"/>
        <v>0</v>
      </c>
      <c r="R197" s="12">
        <f t="shared" si="76"/>
        <v>0</v>
      </c>
      <c r="S197" s="12">
        <f t="shared" si="76"/>
        <v>0</v>
      </c>
      <c r="T197" s="12">
        <f t="shared" si="76"/>
        <v>0</v>
      </c>
      <c r="U197" s="12">
        <f t="shared" si="76"/>
        <v>0</v>
      </c>
      <c r="V197" s="12">
        <f t="shared" si="76"/>
        <v>0</v>
      </c>
      <c r="W197" s="12">
        <f t="shared" si="76"/>
        <v>0</v>
      </c>
    </row>
    <row r="198" spans="1:26" outlineLevel="1" x14ac:dyDescent="0.25">
      <c r="B198" s="4" t="s">
        <v>25</v>
      </c>
      <c r="C198" s="12">
        <f t="shared" ref="C198:W198" si="77">IFERROR(C185/C191,0)</f>
        <v>0</v>
      </c>
      <c r="D198" s="12">
        <f t="shared" si="77"/>
        <v>0</v>
      </c>
      <c r="E198" s="12">
        <f t="shared" si="77"/>
        <v>0</v>
      </c>
      <c r="F198" s="12">
        <f t="shared" si="77"/>
        <v>0</v>
      </c>
      <c r="G198" s="12">
        <f t="shared" si="77"/>
        <v>0</v>
      </c>
      <c r="H198" s="12">
        <f t="shared" si="77"/>
        <v>0</v>
      </c>
      <c r="I198" s="12">
        <f t="shared" si="77"/>
        <v>0</v>
      </c>
      <c r="J198" s="12">
        <f t="shared" si="77"/>
        <v>0</v>
      </c>
      <c r="K198" s="12">
        <f t="shared" si="77"/>
        <v>0</v>
      </c>
      <c r="L198" s="12">
        <f t="shared" si="77"/>
        <v>0</v>
      </c>
      <c r="M198" s="12">
        <f t="shared" si="77"/>
        <v>0</v>
      </c>
      <c r="N198" s="12">
        <f t="shared" si="77"/>
        <v>0</v>
      </c>
      <c r="O198" s="12">
        <f t="shared" si="77"/>
        <v>0</v>
      </c>
      <c r="P198" s="12">
        <f t="shared" si="77"/>
        <v>0</v>
      </c>
      <c r="Q198" s="12">
        <f t="shared" si="77"/>
        <v>0</v>
      </c>
      <c r="R198" s="12">
        <f t="shared" si="77"/>
        <v>0</v>
      </c>
      <c r="S198" s="12">
        <f t="shared" si="77"/>
        <v>0</v>
      </c>
      <c r="T198" s="12">
        <f t="shared" si="77"/>
        <v>0</v>
      </c>
      <c r="U198" s="12">
        <f t="shared" si="77"/>
        <v>0</v>
      </c>
      <c r="V198" s="12">
        <f t="shared" si="77"/>
        <v>0</v>
      </c>
      <c r="W198" s="12">
        <f t="shared" si="77"/>
        <v>0</v>
      </c>
    </row>
    <row r="199" spans="1:26" outlineLevel="1" x14ac:dyDescent="0.25">
      <c r="B199" s="4" t="s">
        <v>0</v>
      </c>
      <c r="C199" s="12">
        <f t="shared" ref="C199:W199" si="78">IFERROR(C186/C191,0)</f>
        <v>0</v>
      </c>
      <c r="D199" s="12">
        <f t="shared" si="78"/>
        <v>0</v>
      </c>
      <c r="E199" s="12">
        <f t="shared" si="78"/>
        <v>0</v>
      </c>
      <c r="F199" s="12">
        <f t="shared" si="78"/>
        <v>0</v>
      </c>
      <c r="G199" s="12">
        <f t="shared" si="78"/>
        <v>0</v>
      </c>
      <c r="H199" s="12">
        <f t="shared" si="78"/>
        <v>0</v>
      </c>
      <c r="I199" s="12">
        <f t="shared" si="78"/>
        <v>0</v>
      </c>
      <c r="J199" s="12">
        <f t="shared" si="78"/>
        <v>0</v>
      </c>
      <c r="K199" s="12">
        <f t="shared" si="78"/>
        <v>0</v>
      </c>
      <c r="L199" s="12">
        <f t="shared" si="78"/>
        <v>0</v>
      </c>
      <c r="M199" s="12">
        <f t="shared" si="78"/>
        <v>0</v>
      </c>
      <c r="N199" s="12">
        <f t="shared" si="78"/>
        <v>0</v>
      </c>
      <c r="O199" s="12">
        <f t="shared" si="78"/>
        <v>0</v>
      </c>
      <c r="P199" s="12">
        <f t="shared" si="78"/>
        <v>0</v>
      </c>
      <c r="Q199" s="12">
        <f t="shared" si="78"/>
        <v>0</v>
      </c>
      <c r="R199" s="12">
        <f t="shared" si="78"/>
        <v>0</v>
      </c>
      <c r="S199" s="12">
        <f t="shared" si="78"/>
        <v>0</v>
      </c>
      <c r="T199" s="12">
        <f t="shared" si="78"/>
        <v>0</v>
      </c>
      <c r="U199" s="12">
        <f t="shared" si="78"/>
        <v>0</v>
      </c>
      <c r="V199" s="12">
        <f t="shared" si="78"/>
        <v>0</v>
      </c>
      <c r="W199" s="12">
        <f t="shared" si="78"/>
        <v>0</v>
      </c>
    </row>
    <row r="200" spans="1:26" outlineLevel="1" x14ac:dyDescent="0.25">
      <c r="B200" s="4" t="s">
        <v>27</v>
      </c>
      <c r="C200" s="12">
        <f t="shared" ref="C200:W200" si="79">IFERROR(C187/C191,0)</f>
        <v>0</v>
      </c>
      <c r="D200" s="12">
        <f t="shared" si="79"/>
        <v>0</v>
      </c>
      <c r="E200" s="12">
        <f t="shared" si="79"/>
        <v>0</v>
      </c>
      <c r="F200" s="12">
        <f t="shared" si="79"/>
        <v>0</v>
      </c>
      <c r="G200" s="12">
        <f t="shared" si="79"/>
        <v>0</v>
      </c>
      <c r="H200" s="12">
        <f t="shared" si="79"/>
        <v>0</v>
      </c>
      <c r="I200" s="12">
        <f t="shared" si="79"/>
        <v>0</v>
      </c>
      <c r="J200" s="12">
        <f t="shared" si="79"/>
        <v>0</v>
      </c>
      <c r="K200" s="12">
        <f t="shared" si="79"/>
        <v>0</v>
      </c>
      <c r="L200" s="12">
        <f t="shared" si="79"/>
        <v>0</v>
      </c>
      <c r="M200" s="12">
        <f t="shared" si="79"/>
        <v>0</v>
      </c>
      <c r="N200" s="12">
        <f t="shared" si="79"/>
        <v>0</v>
      </c>
      <c r="O200" s="12">
        <f t="shared" si="79"/>
        <v>0</v>
      </c>
      <c r="P200" s="12">
        <f t="shared" si="79"/>
        <v>0</v>
      </c>
      <c r="Q200" s="12">
        <f t="shared" si="79"/>
        <v>0</v>
      </c>
      <c r="R200" s="12">
        <f t="shared" si="79"/>
        <v>0</v>
      </c>
      <c r="S200" s="12">
        <f t="shared" si="79"/>
        <v>0</v>
      </c>
      <c r="T200" s="12">
        <f t="shared" si="79"/>
        <v>0</v>
      </c>
      <c r="U200" s="12">
        <f t="shared" si="79"/>
        <v>0</v>
      </c>
      <c r="V200" s="12">
        <f t="shared" si="79"/>
        <v>0</v>
      </c>
      <c r="W200" s="12">
        <f t="shared" si="79"/>
        <v>0</v>
      </c>
    </row>
    <row r="201" spans="1:26" outlineLevel="1" x14ac:dyDescent="0.25">
      <c r="B201" s="4" t="s">
        <v>28</v>
      </c>
      <c r="C201" s="12">
        <f t="shared" ref="C201:W201" si="80">IFERROR(C188/C191,0)</f>
        <v>0</v>
      </c>
      <c r="D201" s="12">
        <f t="shared" si="80"/>
        <v>0</v>
      </c>
      <c r="E201" s="12">
        <f t="shared" si="80"/>
        <v>0</v>
      </c>
      <c r="F201" s="12">
        <f t="shared" si="80"/>
        <v>0</v>
      </c>
      <c r="G201" s="12">
        <f t="shared" si="80"/>
        <v>0</v>
      </c>
      <c r="H201" s="12">
        <f t="shared" si="80"/>
        <v>0</v>
      </c>
      <c r="I201" s="12">
        <f t="shared" si="80"/>
        <v>0</v>
      </c>
      <c r="J201" s="12">
        <f t="shared" si="80"/>
        <v>0</v>
      </c>
      <c r="K201" s="12">
        <f t="shared" si="80"/>
        <v>0</v>
      </c>
      <c r="L201" s="12">
        <f t="shared" si="80"/>
        <v>0</v>
      </c>
      <c r="M201" s="12">
        <f t="shared" si="80"/>
        <v>0</v>
      </c>
      <c r="N201" s="12">
        <f t="shared" si="80"/>
        <v>0</v>
      </c>
      <c r="O201" s="12">
        <f t="shared" si="80"/>
        <v>0</v>
      </c>
      <c r="P201" s="12">
        <f t="shared" si="80"/>
        <v>0</v>
      </c>
      <c r="Q201" s="12">
        <f t="shared" si="80"/>
        <v>0</v>
      </c>
      <c r="R201" s="12">
        <f t="shared" si="80"/>
        <v>0</v>
      </c>
      <c r="S201" s="12">
        <f t="shared" si="80"/>
        <v>0</v>
      </c>
      <c r="T201" s="12">
        <f t="shared" si="80"/>
        <v>0</v>
      </c>
      <c r="U201" s="12">
        <f t="shared" si="80"/>
        <v>0</v>
      </c>
      <c r="V201" s="12">
        <f t="shared" si="80"/>
        <v>0</v>
      </c>
      <c r="W201" s="12">
        <f t="shared" si="80"/>
        <v>0</v>
      </c>
    </row>
    <row r="202" spans="1:26" outlineLevel="1" x14ac:dyDescent="0.25">
      <c r="B202" s="4" t="s">
        <v>22</v>
      </c>
      <c r="C202" s="12">
        <f t="shared" ref="C202:W202" si="81">IFERROR(C189/C191,0)</f>
        <v>0</v>
      </c>
      <c r="D202" s="12">
        <f t="shared" si="81"/>
        <v>0</v>
      </c>
      <c r="E202" s="12">
        <f t="shared" si="81"/>
        <v>0</v>
      </c>
      <c r="F202" s="12">
        <f t="shared" si="81"/>
        <v>0</v>
      </c>
      <c r="G202" s="12">
        <f t="shared" si="81"/>
        <v>0</v>
      </c>
      <c r="H202" s="12">
        <f t="shared" si="81"/>
        <v>0</v>
      </c>
      <c r="I202" s="12">
        <f t="shared" si="81"/>
        <v>0</v>
      </c>
      <c r="J202" s="12">
        <f t="shared" si="81"/>
        <v>0</v>
      </c>
      <c r="K202" s="12">
        <f t="shared" si="81"/>
        <v>0</v>
      </c>
      <c r="L202" s="12">
        <f t="shared" si="81"/>
        <v>0</v>
      </c>
      <c r="M202" s="12">
        <f t="shared" si="81"/>
        <v>0</v>
      </c>
      <c r="N202" s="12">
        <f t="shared" si="81"/>
        <v>0</v>
      </c>
      <c r="O202" s="12">
        <f t="shared" si="81"/>
        <v>0</v>
      </c>
      <c r="P202" s="12">
        <f t="shared" si="81"/>
        <v>0</v>
      </c>
      <c r="Q202" s="12">
        <f t="shared" si="81"/>
        <v>0</v>
      </c>
      <c r="R202" s="12">
        <f t="shared" si="81"/>
        <v>0</v>
      </c>
      <c r="S202" s="12">
        <f t="shared" si="81"/>
        <v>0</v>
      </c>
      <c r="T202" s="12">
        <f t="shared" si="81"/>
        <v>0</v>
      </c>
      <c r="U202" s="12">
        <f t="shared" si="81"/>
        <v>0</v>
      </c>
      <c r="V202" s="12">
        <f t="shared" si="81"/>
        <v>0</v>
      </c>
      <c r="W202" s="12">
        <f t="shared" si="81"/>
        <v>0</v>
      </c>
    </row>
    <row r="203" spans="1:26" outlineLevel="1" x14ac:dyDescent="0.25">
      <c r="B203" s="4" t="s">
        <v>1</v>
      </c>
      <c r="C203" s="12">
        <f t="shared" ref="C203:W203" si="82">IFERROR(C190/C191,0)</f>
        <v>0</v>
      </c>
      <c r="D203" s="12">
        <f t="shared" si="82"/>
        <v>0</v>
      </c>
      <c r="E203" s="12">
        <f t="shared" si="82"/>
        <v>0</v>
      </c>
      <c r="F203" s="12">
        <f t="shared" si="82"/>
        <v>0</v>
      </c>
      <c r="G203" s="12">
        <f t="shared" si="82"/>
        <v>0</v>
      </c>
      <c r="H203" s="12">
        <f t="shared" si="82"/>
        <v>0</v>
      </c>
      <c r="I203" s="12">
        <f t="shared" si="82"/>
        <v>0</v>
      </c>
      <c r="J203" s="12">
        <f t="shared" si="82"/>
        <v>0</v>
      </c>
      <c r="K203" s="12">
        <f t="shared" si="82"/>
        <v>0</v>
      </c>
      <c r="L203" s="12">
        <f t="shared" si="82"/>
        <v>0</v>
      </c>
      <c r="M203" s="12">
        <f t="shared" si="82"/>
        <v>0</v>
      </c>
      <c r="N203" s="12">
        <f t="shared" si="82"/>
        <v>0</v>
      </c>
      <c r="O203" s="12">
        <f t="shared" si="82"/>
        <v>0</v>
      </c>
      <c r="P203" s="12">
        <f t="shared" si="82"/>
        <v>0</v>
      </c>
      <c r="Q203" s="12">
        <f t="shared" si="82"/>
        <v>0</v>
      </c>
      <c r="R203" s="12">
        <f t="shared" si="82"/>
        <v>0</v>
      </c>
      <c r="S203" s="12">
        <f t="shared" si="82"/>
        <v>0</v>
      </c>
      <c r="T203" s="12">
        <f t="shared" si="82"/>
        <v>0</v>
      </c>
      <c r="U203" s="12">
        <f t="shared" si="82"/>
        <v>0</v>
      </c>
      <c r="V203" s="12">
        <f t="shared" si="82"/>
        <v>0</v>
      </c>
      <c r="W203" s="12">
        <f t="shared" si="82"/>
        <v>0</v>
      </c>
    </row>
    <row r="206" spans="1:26" s="37" customFormat="1" x14ac:dyDescent="0.25">
      <c r="A206" s="36" t="s">
        <v>55</v>
      </c>
      <c r="Z206" s="38"/>
    </row>
    <row r="207" spans="1:26" outlineLevel="1" x14ac:dyDescent="0.25">
      <c r="B207" s="9" t="s">
        <v>5</v>
      </c>
      <c r="C207" s="14"/>
    </row>
    <row r="208" spans="1:26" outlineLevel="1" x14ac:dyDescent="0.25">
      <c r="B208" s="16" t="s">
        <v>8</v>
      </c>
    </row>
    <row r="209" spans="2:28" outlineLevel="1" x14ac:dyDescent="0.25">
      <c r="B209" s="10" t="s">
        <v>10</v>
      </c>
      <c r="C209" s="5">
        <f>C$214*CAN!C215</f>
        <v>11399.357659849868</v>
      </c>
      <c r="D209" s="5">
        <f>D$214*CAN!D215</f>
        <v>12835.455812674069</v>
      </c>
      <c r="E209" s="5">
        <f>E$214*CAN!E215</f>
        <v>13795.399217594422</v>
      </c>
      <c r="F209" s="5">
        <f>F$214*CAN!F215</f>
        <v>14887.367455299331</v>
      </c>
      <c r="G209" s="5">
        <f>G$214*CAN!G215</f>
        <v>15968.745839214558</v>
      </c>
      <c r="H209" s="5">
        <f>H$214*CAN!H215</f>
        <v>15222.865797570576</v>
      </c>
      <c r="I209" s="5">
        <f>I$214*CAN!I215</f>
        <v>14463.689873734234</v>
      </c>
      <c r="J209" s="5">
        <f>J$214*CAN!J215</f>
        <v>13896.469626164171</v>
      </c>
      <c r="K209" s="5">
        <f>K$214*CAN!K215</f>
        <v>10727.830579210562</v>
      </c>
      <c r="L209" s="5">
        <f>L$214*CAN!L215</f>
        <v>11370.109227784189</v>
      </c>
      <c r="M209" s="5">
        <f>M$214*CAN!M215</f>
        <v>15996.995259133373</v>
      </c>
      <c r="N209" s="5">
        <f>N$214*CAN!N215</f>
        <v>13849.610952923536</v>
      </c>
      <c r="O209" s="5">
        <f>O$214*CAN!O215</f>
        <v>13440.026904197046</v>
      </c>
      <c r="P209" s="5">
        <f>P$214*CAN!P215</f>
        <v>10530.231308430177</v>
      </c>
      <c r="Q209" s="5">
        <f>Q$214*CAN!Q215</f>
        <v>11410.385809526149</v>
      </c>
      <c r="R209" s="5">
        <f>R$214*CAN!R215</f>
        <v>9965.4511852867417</v>
      </c>
      <c r="S209" s="5">
        <f>S$214*CAN!S215</f>
        <v>9717.7193546262843</v>
      </c>
      <c r="T209" s="5">
        <f>T$214*CAN!T215</f>
        <v>8944.0748177938349</v>
      </c>
      <c r="U209" s="5">
        <f>U$214*CAN!U215</f>
        <v>9408.6409820365607</v>
      </c>
      <c r="V209" s="5">
        <f>V$214*CAN!V215</f>
        <v>8872.286601222022</v>
      </c>
      <c r="W209" s="5">
        <f>W$214*CAN!W215</f>
        <v>7853.2346826209059</v>
      </c>
      <c r="Z209" s="23"/>
    </row>
    <row r="210" spans="2:28" outlineLevel="1" x14ac:dyDescent="0.25">
      <c r="B210" s="17" t="s">
        <v>9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2:28" outlineLevel="1" x14ac:dyDescent="0.25">
      <c r="B211" s="10" t="s">
        <v>11</v>
      </c>
      <c r="C211" s="5">
        <f>C212/Inputs!D$7</f>
        <v>54.732970756907946</v>
      </c>
      <c r="D211" s="5">
        <f>D212/Inputs!E$7</f>
        <v>61.675562307519776</v>
      </c>
      <c r="E211" s="5">
        <f>E212/Inputs!F$7</f>
        <v>69.320441004571208</v>
      </c>
      <c r="F211" s="5">
        <f>F212/Inputs!G$7</f>
        <v>67.06142448452286</v>
      </c>
      <c r="G211" s="5">
        <f>G212/Inputs!H$7</f>
        <v>66.947748181870068</v>
      </c>
      <c r="H211" s="5">
        <f>H212/Inputs!I$7</f>
        <v>63.912951751807263</v>
      </c>
      <c r="I211" s="5">
        <f>I212/Inputs!J$7</f>
        <v>59.519649088433873</v>
      </c>
      <c r="J211" s="5">
        <f>J212/Inputs!K$7</f>
        <v>56.270454834475956</v>
      </c>
      <c r="K211" s="5">
        <f>K212/Inputs!L$7</f>
        <v>49.65935272231377</v>
      </c>
      <c r="L211" s="5">
        <f>L212/Inputs!M$7</f>
        <v>53.597105741296666</v>
      </c>
      <c r="M211" s="5">
        <f>M212/Inputs!N$7</f>
        <v>65.794857644532811</v>
      </c>
      <c r="N211" s="5">
        <f>N212/Inputs!O$7</f>
        <v>55.242125263571879</v>
      </c>
      <c r="O211" s="5">
        <f>O212/Inputs!P$7</f>
        <v>49.75806012011838</v>
      </c>
      <c r="P211" s="5">
        <f>P212/Inputs!Q$7</f>
        <v>37.236295494206338</v>
      </c>
      <c r="Q211" s="5">
        <f>Q212/Inputs!R$7</f>
        <v>36.451126752776112</v>
      </c>
      <c r="R211" s="5">
        <f>R212/Inputs!S$7</f>
        <v>32.653390814135435</v>
      </c>
      <c r="S211" s="5">
        <f>S212/Inputs!T$7</f>
        <v>34.565138007421851</v>
      </c>
      <c r="T211" s="5">
        <f>T212/Inputs!U$7</f>
        <v>32.271262473680487</v>
      </c>
      <c r="U211" s="5">
        <f>U212/Inputs!V$7</f>
        <v>32.09948284568658</v>
      </c>
      <c r="V211" s="5">
        <f>V212/Inputs!W$7</f>
        <v>33.998042642240137</v>
      </c>
      <c r="W211" s="5">
        <f>W212/Inputs!X$7</f>
        <v>4.3991105988557813</v>
      </c>
      <c r="Z211" s="23"/>
    </row>
    <row r="212" spans="2:28" outlineLevel="1" x14ac:dyDescent="0.25">
      <c r="B212" s="10" t="s">
        <v>12</v>
      </c>
      <c r="C212" s="5">
        <f>C$214*CAN!C216</f>
        <v>5.4732970756907946</v>
      </c>
      <c r="D212" s="5">
        <f>D$214*CAN!D216</f>
        <v>6.1675562307519778</v>
      </c>
      <c r="E212" s="5">
        <f>E$214*CAN!E216</f>
        <v>6.9320441004571212</v>
      </c>
      <c r="F212" s="5">
        <f>F$214*CAN!F216</f>
        <v>6.7061424484522867</v>
      </c>
      <c r="G212" s="5">
        <f>G$214*CAN!G216</f>
        <v>6.6947748181870077</v>
      </c>
      <c r="H212" s="5">
        <f>H$214*CAN!H216</f>
        <v>6.3912951751807263</v>
      </c>
      <c r="I212" s="5">
        <f>I$214*CAN!I216</f>
        <v>5.9519649088433875</v>
      </c>
      <c r="J212" s="5">
        <f>J$214*CAN!J216</f>
        <v>5.6270454834475956</v>
      </c>
      <c r="K212" s="5">
        <f>K$214*CAN!K216</f>
        <v>4.965935272231377</v>
      </c>
      <c r="L212" s="5">
        <f>L$214*CAN!L216</f>
        <v>5.3597105741296671</v>
      </c>
      <c r="M212" s="5">
        <f>M$214*CAN!M216</f>
        <v>6.579485764453282</v>
      </c>
      <c r="N212" s="5">
        <f>N$214*CAN!N216</f>
        <v>5.5242125263571884</v>
      </c>
      <c r="O212" s="5">
        <f>O$214*CAN!O216</f>
        <v>4.9758060120118381</v>
      </c>
      <c r="P212" s="5">
        <f>P$214*CAN!P216</f>
        <v>3.7236295494206342</v>
      </c>
      <c r="Q212" s="5">
        <f>Q$214*CAN!Q216</f>
        <v>3.6451126752776117</v>
      </c>
      <c r="R212" s="5">
        <f>R$214*CAN!R216</f>
        <v>3.2653390814135439</v>
      </c>
      <c r="S212" s="5">
        <f>S$214*CAN!S216</f>
        <v>3.4565138007421852</v>
      </c>
      <c r="T212" s="5">
        <f>T$214*CAN!T216</f>
        <v>3.2271262473680489</v>
      </c>
      <c r="U212" s="5">
        <f>U$214*CAN!U216</f>
        <v>3.2099482845686582</v>
      </c>
      <c r="V212" s="5">
        <f>V$214*CAN!V216</f>
        <v>3.3998042642240138</v>
      </c>
      <c r="W212" s="5">
        <f>W$214*CAN!W216</f>
        <v>0.43991105988557816</v>
      </c>
      <c r="Y212" s="1" t="s">
        <v>59</v>
      </c>
    </row>
    <row r="213" spans="2:28" outlineLevel="1" x14ac:dyDescent="0.25">
      <c r="B213" s="16" t="s">
        <v>13</v>
      </c>
    </row>
    <row r="214" spans="2:28" outlineLevel="1" x14ac:dyDescent="0.25">
      <c r="B214" s="10" t="s">
        <v>10</v>
      </c>
      <c r="C214" s="5">
        <f>C229/CAN!C230/1000</f>
        <v>11404.830956925558</v>
      </c>
      <c r="D214" s="5">
        <f>D229/CAN!D230/1000</f>
        <v>12841.623368904819</v>
      </c>
      <c r="E214" s="5">
        <f>E229/CAN!E230/1000</f>
        <v>13802.331261694879</v>
      </c>
      <c r="F214" s="5">
        <f>F229/CAN!F230/1000</f>
        <v>14894.073597747783</v>
      </c>
      <c r="G214" s="5">
        <f>G229/CAN!G230/1000</f>
        <v>15975.440614032745</v>
      </c>
      <c r="H214" s="5">
        <f>H229/CAN!H230/1000</f>
        <v>15229.257092745756</v>
      </c>
      <c r="I214" s="5">
        <f>I229/CAN!I230/1000</f>
        <v>14469.641838643078</v>
      </c>
      <c r="J214" s="5">
        <f>J229/CAN!J230/1000</f>
        <v>13902.09667164762</v>
      </c>
      <c r="K214" s="5">
        <f>K229/CAN!K230/1000</f>
        <v>10732.796514482794</v>
      </c>
      <c r="L214" s="5">
        <f>L229/CAN!L230/1000</f>
        <v>11375.468938358317</v>
      </c>
      <c r="M214" s="5">
        <f>M229/CAN!M230/1000</f>
        <v>16003.574744897829</v>
      </c>
      <c r="N214" s="5">
        <f>N229/CAN!N230/1000</f>
        <v>13855.135165449894</v>
      </c>
      <c r="O214" s="5">
        <f>O229/CAN!O230/1000</f>
        <v>13445.002710209059</v>
      </c>
      <c r="P214" s="5">
        <f>P229/CAN!P230/1000</f>
        <v>10533.954937979597</v>
      </c>
      <c r="Q214" s="5">
        <f>Q229/CAN!Q230/1000</f>
        <v>11414.030922201428</v>
      </c>
      <c r="R214" s="5">
        <f>R229/CAN!R230/1000</f>
        <v>9968.7165243681557</v>
      </c>
      <c r="S214" s="5">
        <f>S229/CAN!S230/1000</f>
        <v>9721.1758684270262</v>
      </c>
      <c r="T214" s="5">
        <f>T229/CAN!T230/1000</f>
        <v>8947.3019440412027</v>
      </c>
      <c r="U214" s="5">
        <f>U229/CAN!U230/1000</f>
        <v>9411.8509303211285</v>
      </c>
      <c r="V214" s="5">
        <f>V229/CAN!V230/1000</f>
        <v>8875.6864054862453</v>
      </c>
      <c r="W214" s="5">
        <f>W229/CAN!W230/1000</f>
        <v>7853.6745936807911</v>
      </c>
    </row>
    <row r="215" spans="2:28" outlineLevel="1" x14ac:dyDescent="0.25">
      <c r="B215" s="18" t="s">
        <v>14</v>
      </c>
      <c r="C215" s="13">
        <f t="shared" ref="C215:W215" si="83">IFERROR(C209/C214,0)</f>
        <v>0.99952008959217697</v>
      </c>
      <c r="D215" s="13">
        <f t="shared" si="83"/>
        <v>0.9995197214515974</v>
      </c>
      <c r="E215" s="13">
        <f t="shared" si="83"/>
        <v>0.99949776280767189</v>
      </c>
      <c r="F215" s="13">
        <f t="shared" si="83"/>
        <v>0.99954974423857645</v>
      </c>
      <c r="G215" s="13">
        <f t="shared" si="83"/>
        <v>0.99958093332259612</v>
      </c>
      <c r="H215" s="13">
        <f t="shared" si="83"/>
        <v>0.99958032784289752</v>
      </c>
      <c r="I215" s="13">
        <f t="shared" si="83"/>
        <v>0.99958865844951683</v>
      </c>
      <c r="J215" s="13">
        <f t="shared" si="83"/>
        <v>0.9995952376381525</v>
      </c>
      <c r="K215" s="13">
        <f t="shared" si="83"/>
        <v>0.99953731208212782</v>
      </c>
      <c r="L215" s="13">
        <f t="shared" si="83"/>
        <v>0.99952883607672161</v>
      </c>
      <c r="M215" s="13">
        <f t="shared" si="83"/>
        <v>0.99958887399413354</v>
      </c>
      <c r="N215" s="13">
        <f t="shared" si="83"/>
        <v>0.99960128772037293</v>
      </c>
      <c r="O215" s="13">
        <f t="shared" si="83"/>
        <v>0.99962991409378932</v>
      </c>
      <c r="P215" s="13">
        <f t="shared" si="83"/>
        <v>0.99964651172599994</v>
      </c>
      <c r="Q215" s="13">
        <f t="shared" si="83"/>
        <v>0.99968064632905562</v>
      </c>
      <c r="R215" s="13">
        <f t="shared" si="83"/>
        <v>0.99967244137463118</v>
      </c>
      <c r="S215" s="13">
        <f t="shared" si="83"/>
        <v>0.99964443459849661</v>
      </c>
      <c r="T215" s="13">
        <f t="shared" si="83"/>
        <v>0.9996393185043323</v>
      </c>
      <c r="U215" s="13">
        <f t="shared" si="83"/>
        <v>0.99965894611927752</v>
      </c>
      <c r="V215" s="13">
        <f t="shared" si="83"/>
        <v>0.99961695308859477</v>
      </c>
      <c r="W215" s="13">
        <f t="shared" si="83"/>
        <v>0.99994398659447403</v>
      </c>
    </row>
    <row r="216" spans="2:28" outlineLevel="1" x14ac:dyDescent="0.25">
      <c r="B216" s="18" t="s">
        <v>15</v>
      </c>
      <c r="C216" s="13">
        <f t="shared" ref="C216:W216" si="84">IFERROR(C212/C214,0)</f>
        <v>4.7991040782302411E-4</v>
      </c>
      <c r="D216" s="13">
        <f t="shared" si="84"/>
        <v>4.8027854840271413E-4</v>
      </c>
      <c r="E216" s="13">
        <f t="shared" si="84"/>
        <v>5.0223719232818137E-4</v>
      </c>
      <c r="F216" s="13">
        <f t="shared" si="84"/>
        <v>4.5025576142354768E-4</v>
      </c>
      <c r="G216" s="13">
        <f t="shared" si="84"/>
        <v>4.190666774039617E-4</v>
      </c>
      <c r="H216" s="13">
        <f t="shared" si="84"/>
        <v>4.1967215710247155E-4</v>
      </c>
      <c r="I216" s="13">
        <f t="shared" si="84"/>
        <v>4.1134155048315598E-4</v>
      </c>
      <c r="J216" s="13">
        <f t="shared" si="84"/>
        <v>4.047623618474451E-4</v>
      </c>
      <c r="K216" s="13">
        <f t="shared" si="84"/>
        <v>4.6268791787213733E-4</v>
      </c>
      <c r="L216" s="13">
        <f t="shared" si="84"/>
        <v>4.711639232785043E-4</v>
      </c>
      <c r="M216" s="13">
        <f t="shared" si="84"/>
        <v>4.1112600586634039E-4</v>
      </c>
      <c r="N216" s="13">
        <f t="shared" si="84"/>
        <v>3.9871227962703243E-4</v>
      </c>
      <c r="O216" s="13">
        <f t="shared" si="84"/>
        <v>3.7008590621061082E-4</v>
      </c>
      <c r="P216" s="13">
        <f t="shared" si="84"/>
        <v>3.5348827400004265E-4</v>
      </c>
      <c r="Q216" s="13">
        <f t="shared" si="84"/>
        <v>3.193536709443729E-4</v>
      </c>
      <c r="R216" s="13">
        <f t="shared" si="84"/>
        <v>3.2755862536882702E-4</v>
      </c>
      <c r="S216" s="13">
        <f t="shared" si="84"/>
        <v>3.5556540150337597E-4</v>
      </c>
      <c r="T216" s="13">
        <f t="shared" si="84"/>
        <v>3.6068149566778363E-4</v>
      </c>
      <c r="U216" s="13">
        <f t="shared" si="84"/>
        <v>3.4105388072260256E-4</v>
      </c>
      <c r="V216" s="13">
        <f t="shared" si="84"/>
        <v>3.8304691140535614E-4</v>
      </c>
      <c r="W216" s="13">
        <f t="shared" si="84"/>
        <v>5.6013405526062736E-5</v>
      </c>
    </row>
    <row r="217" spans="2:28" outlineLevel="1" x14ac:dyDescent="0.25"/>
    <row r="218" spans="2:28" outlineLevel="1" x14ac:dyDescent="0.25">
      <c r="B218" s="9" t="s">
        <v>19</v>
      </c>
      <c r="C218" s="14"/>
    </row>
    <row r="219" spans="2:28" outlineLevel="1" x14ac:dyDescent="0.25">
      <c r="B219" s="4" t="s">
        <v>23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Z219" s="23"/>
      <c r="AB219" t="s">
        <v>18</v>
      </c>
    </row>
    <row r="220" spans="2:28" outlineLevel="1" x14ac:dyDescent="0.25">
      <c r="B220" s="4" t="s">
        <v>24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Z220" s="23"/>
      <c r="AB220" t="s">
        <v>18</v>
      </c>
    </row>
    <row r="221" spans="2:28" outlineLevel="1" x14ac:dyDescent="0.25">
      <c r="B221" s="4" t="s">
        <v>21</v>
      </c>
      <c r="C221" s="5">
        <f>'[8]Table 18'!C$12*1000</f>
        <v>2880.886</v>
      </c>
      <c r="D221" s="5">
        <f>'[8]Table 18'!D$12*1000</f>
        <v>3206.4279999999999</v>
      </c>
      <c r="E221" s="5">
        <f>'[8]Table 18'!E$12*1000</f>
        <v>3189.5630000000001</v>
      </c>
      <c r="F221" s="5">
        <f>'[8]Table 18'!F$12*1000</f>
        <v>3478.0169999999998</v>
      </c>
      <c r="G221" s="5">
        <f>'[8]Table 18'!G$12*1000</f>
        <v>3609.2139999999999</v>
      </c>
      <c r="H221" s="5">
        <f>'[8]Table 18'!H$12*1000</f>
        <v>3527.6679999999997</v>
      </c>
      <c r="I221" s="5">
        <f>'[8]Table 18'!I$12*1000</f>
        <v>3510.2750000000001</v>
      </c>
      <c r="J221" s="5">
        <f>'[8]Table 18'!J$12*1000</f>
        <v>3550.3980000000001</v>
      </c>
      <c r="K221" s="5">
        <f>'[8]Table 18'!K$12*1000</f>
        <v>3046.5620000000004</v>
      </c>
      <c r="L221" s="5">
        <f>'[8]Table 18'!L$12*1000</f>
        <v>3119.4570000000003</v>
      </c>
      <c r="M221" s="5">
        <f>'[8]Table 18'!M$12*1000</f>
        <v>3803.1529999999998</v>
      </c>
      <c r="N221" s="5">
        <f>'[8]Table 18'!N$12*1000</f>
        <v>3598.3119999999999</v>
      </c>
      <c r="O221" s="5">
        <f>'[8]Table 18'!O$12*1000</f>
        <v>3407.8409999999999</v>
      </c>
      <c r="P221" s="5">
        <f>'[8]Table 18'!P$12*1000</f>
        <v>2476.7420000000002</v>
      </c>
      <c r="Q221" s="5">
        <f>'[8]Table 18'!Q$12*1000</f>
        <v>2559.529</v>
      </c>
      <c r="R221" s="5">
        <f>'[8]Table 18'!R$12*1000</f>
        <v>2145.6089999999999</v>
      </c>
      <c r="S221" s="5">
        <f>'[8]Table 18'!S$12*1000</f>
        <v>1995.3869999999999</v>
      </c>
      <c r="T221" s="5">
        <f>'[8]Table 18'!T$12*1000</f>
        <v>1964.748</v>
      </c>
      <c r="U221" s="5">
        <f>'[8]Table 18'!U$12*1000</f>
        <v>1997.1279999999999</v>
      </c>
      <c r="V221" s="5">
        <f>'[8]Table 18'!V$12*1000</f>
        <v>1884</v>
      </c>
      <c r="W221" s="5">
        <f>'[8]Table 18'!W$12*1000</f>
        <v>1690.566</v>
      </c>
      <c r="Z221" s="23" t="s">
        <v>32</v>
      </c>
      <c r="AB221" t="s">
        <v>18</v>
      </c>
    </row>
    <row r="222" spans="2:28" outlineLevel="1" x14ac:dyDescent="0.25">
      <c r="B222" s="4" t="s">
        <v>26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Z222" s="23"/>
      <c r="AB222" t="s">
        <v>18</v>
      </c>
    </row>
    <row r="223" spans="2:28" outlineLevel="1" x14ac:dyDescent="0.25">
      <c r="B223" s="4" t="s">
        <v>25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Z223" s="23"/>
      <c r="AB223" t="s">
        <v>18</v>
      </c>
    </row>
    <row r="224" spans="2:28" outlineLevel="1" x14ac:dyDescent="0.25">
      <c r="B224" s="4" t="s">
        <v>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Z224" s="23"/>
      <c r="AB224" t="s">
        <v>18</v>
      </c>
    </row>
    <row r="225" spans="2:28" outlineLevel="1" x14ac:dyDescent="0.25">
      <c r="B225" s="4" t="s">
        <v>27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Z225" s="23"/>
      <c r="AB225" t="s">
        <v>18</v>
      </c>
    </row>
    <row r="226" spans="2:28" outlineLevel="1" x14ac:dyDescent="0.25">
      <c r="B226" s="4" t="s">
        <v>28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Z226" s="23"/>
      <c r="AB226" t="s">
        <v>18</v>
      </c>
    </row>
    <row r="227" spans="2:28" outlineLevel="1" x14ac:dyDescent="0.25">
      <c r="B227" s="4" t="s">
        <v>22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Z227" s="23"/>
      <c r="AB227" t="s">
        <v>18</v>
      </c>
    </row>
    <row r="228" spans="2:28" outlineLevel="1" x14ac:dyDescent="0.25">
      <c r="B228" s="4" t="s">
        <v>29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Z228" s="23"/>
      <c r="AB228" t="s">
        <v>18</v>
      </c>
    </row>
    <row r="229" spans="2:28" outlineLevel="1" x14ac:dyDescent="0.25">
      <c r="B229" s="16" t="s">
        <v>13</v>
      </c>
      <c r="C229" s="21">
        <f t="shared" ref="C229:W229" si="85">SUM(C219:C228)</f>
        <v>2880.886</v>
      </c>
      <c r="D229" s="21">
        <f t="shared" si="85"/>
        <v>3206.4279999999999</v>
      </c>
      <c r="E229" s="21">
        <f t="shared" si="85"/>
        <v>3189.5630000000001</v>
      </c>
      <c r="F229" s="21">
        <f t="shared" si="85"/>
        <v>3478.0169999999998</v>
      </c>
      <c r="G229" s="21">
        <f t="shared" si="85"/>
        <v>3609.2139999999999</v>
      </c>
      <c r="H229" s="21">
        <f t="shared" si="85"/>
        <v>3527.6679999999997</v>
      </c>
      <c r="I229" s="21">
        <f t="shared" si="85"/>
        <v>3510.2750000000001</v>
      </c>
      <c r="J229" s="21">
        <f t="shared" si="85"/>
        <v>3550.3980000000001</v>
      </c>
      <c r="K229" s="21">
        <f t="shared" si="85"/>
        <v>3046.5620000000004</v>
      </c>
      <c r="L229" s="21">
        <f t="shared" si="85"/>
        <v>3119.4570000000003</v>
      </c>
      <c r="M229" s="21">
        <f t="shared" si="85"/>
        <v>3803.1529999999998</v>
      </c>
      <c r="N229" s="21">
        <f t="shared" si="85"/>
        <v>3598.3119999999999</v>
      </c>
      <c r="O229" s="21">
        <f t="shared" si="85"/>
        <v>3407.8409999999999</v>
      </c>
      <c r="P229" s="21">
        <f t="shared" si="85"/>
        <v>2476.7420000000002</v>
      </c>
      <c r="Q229" s="21">
        <f t="shared" si="85"/>
        <v>2559.529</v>
      </c>
      <c r="R229" s="21">
        <f t="shared" si="85"/>
        <v>2145.6089999999999</v>
      </c>
      <c r="S229" s="21">
        <f t="shared" si="85"/>
        <v>1995.3869999999999</v>
      </c>
      <c r="T229" s="21">
        <f t="shared" si="85"/>
        <v>1964.748</v>
      </c>
      <c r="U229" s="21">
        <f t="shared" si="85"/>
        <v>1997.1279999999999</v>
      </c>
      <c r="V229" s="21">
        <f t="shared" si="85"/>
        <v>1884</v>
      </c>
      <c r="W229" s="21">
        <f t="shared" si="85"/>
        <v>1690.566</v>
      </c>
    </row>
    <row r="230" spans="2:28" outlineLevel="1" x14ac:dyDescent="0.25">
      <c r="B230" s="29" t="s">
        <v>46</v>
      </c>
      <c r="C230" s="28">
        <f>IFERROR(C229/C209/1000,0)</f>
        <v>2.527235381118783E-4</v>
      </c>
      <c r="D230" s="28">
        <f t="shared" ref="D230:W230" si="86">IFERROR(D229/D209/1000,0)</f>
        <v>2.4981021685524312E-4</v>
      </c>
      <c r="E230" s="28">
        <f t="shared" si="86"/>
        <v>2.312048350099274E-4</v>
      </c>
      <c r="F230" s="28">
        <f t="shared" si="86"/>
        <v>2.3362202957931017E-4</v>
      </c>
      <c r="G230" s="28">
        <f t="shared" si="86"/>
        <v>2.2601737395912635E-4</v>
      </c>
      <c r="H230" s="28">
        <f t="shared" si="86"/>
        <v>2.3173481569830181E-4</v>
      </c>
      <c r="I230" s="28">
        <f t="shared" si="86"/>
        <v>2.4269567659733826E-4</v>
      </c>
      <c r="J230" s="28">
        <f t="shared" si="86"/>
        <v>2.5548920664823652E-4</v>
      </c>
      <c r="K230" s="28">
        <f t="shared" si="86"/>
        <v>2.8398677416699008E-4</v>
      </c>
      <c r="L230" s="28">
        <f t="shared" si="86"/>
        <v>2.7435593955221142E-4</v>
      </c>
      <c r="M230" s="28">
        <f t="shared" si="86"/>
        <v>2.3774170951439247E-4</v>
      </c>
      <c r="N230" s="28">
        <f t="shared" si="86"/>
        <v>2.5981321874174565E-4</v>
      </c>
      <c r="O230" s="28">
        <f t="shared" si="86"/>
        <v>2.5355909063960285E-4</v>
      </c>
      <c r="P230" s="28">
        <f t="shared" si="86"/>
        <v>2.3520300052831672E-4</v>
      </c>
      <c r="Q230" s="28">
        <f t="shared" si="86"/>
        <v>2.2431572803288869E-4</v>
      </c>
      <c r="R230" s="28">
        <f t="shared" si="86"/>
        <v>2.153047523997543E-4</v>
      </c>
      <c r="S230" s="28">
        <f t="shared" si="86"/>
        <v>2.0533490700676206E-4</v>
      </c>
      <c r="T230" s="28">
        <f t="shared" si="86"/>
        <v>2.1967034489595526E-4</v>
      </c>
      <c r="U230" s="28">
        <f t="shared" si="86"/>
        <v>2.1226529993152195E-4</v>
      </c>
      <c r="V230" s="28">
        <f t="shared" si="86"/>
        <v>2.1234661194787234E-4</v>
      </c>
      <c r="W230" s="28">
        <f t="shared" si="86"/>
        <v>2.1527002163085714E-4</v>
      </c>
    </row>
    <row r="231" spans="2:28" outlineLevel="1" x14ac:dyDescent="0.25"/>
    <row r="232" spans="2:28" outlineLevel="1" x14ac:dyDescent="0.25">
      <c r="B232" s="4" t="s">
        <v>23</v>
      </c>
      <c r="C232" s="12">
        <f t="shared" ref="C232:W232" si="87">IFERROR(C219/C229,0)</f>
        <v>0</v>
      </c>
      <c r="D232" s="12">
        <f t="shared" si="87"/>
        <v>0</v>
      </c>
      <c r="E232" s="12">
        <f t="shared" si="87"/>
        <v>0</v>
      </c>
      <c r="F232" s="12">
        <f t="shared" si="87"/>
        <v>0</v>
      </c>
      <c r="G232" s="12">
        <f t="shared" si="87"/>
        <v>0</v>
      </c>
      <c r="H232" s="12">
        <f t="shared" si="87"/>
        <v>0</v>
      </c>
      <c r="I232" s="12">
        <f t="shared" si="87"/>
        <v>0</v>
      </c>
      <c r="J232" s="12">
        <f t="shared" si="87"/>
        <v>0</v>
      </c>
      <c r="K232" s="12">
        <f t="shared" si="87"/>
        <v>0</v>
      </c>
      <c r="L232" s="12">
        <f t="shared" si="87"/>
        <v>0</v>
      </c>
      <c r="M232" s="12">
        <f t="shared" si="87"/>
        <v>0</v>
      </c>
      <c r="N232" s="12">
        <f t="shared" si="87"/>
        <v>0</v>
      </c>
      <c r="O232" s="12">
        <f t="shared" si="87"/>
        <v>0</v>
      </c>
      <c r="P232" s="12">
        <f t="shared" si="87"/>
        <v>0</v>
      </c>
      <c r="Q232" s="12">
        <f t="shared" si="87"/>
        <v>0</v>
      </c>
      <c r="R232" s="12">
        <f t="shared" si="87"/>
        <v>0</v>
      </c>
      <c r="S232" s="12">
        <f t="shared" si="87"/>
        <v>0</v>
      </c>
      <c r="T232" s="12">
        <f t="shared" si="87"/>
        <v>0</v>
      </c>
      <c r="U232" s="12">
        <f t="shared" si="87"/>
        <v>0</v>
      </c>
      <c r="V232" s="12">
        <f t="shared" si="87"/>
        <v>0</v>
      </c>
      <c r="W232" s="12">
        <f t="shared" si="87"/>
        <v>0</v>
      </c>
    </row>
    <row r="233" spans="2:28" outlineLevel="1" x14ac:dyDescent="0.25">
      <c r="B233" s="4" t="s">
        <v>24</v>
      </c>
      <c r="C233" s="12">
        <f t="shared" ref="C233:W233" si="88">IFERROR(C220/C229,0)</f>
        <v>0</v>
      </c>
      <c r="D233" s="12">
        <f t="shared" si="88"/>
        <v>0</v>
      </c>
      <c r="E233" s="12">
        <f t="shared" si="88"/>
        <v>0</v>
      </c>
      <c r="F233" s="12">
        <f t="shared" si="88"/>
        <v>0</v>
      </c>
      <c r="G233" s="12">
        <f t="shared" si="88"/>
        <v>0</v>
      </c>
      <c r="H233" s="12">
        <f t="shared" si="88"/>
        <v>0</v>
      </c>
      <c r="I233" s="12">
        <f t="shared" si="88"/>
        <v>0</v>
      </c>
      <c r="J233" s="12">
        <f t="shared" si="88"/>
        <v>0</v>
      </c>
      <c r="K233" s="12">
        <f t="shared" si="88"/>
        <v>0</v>
      </c>
      <c r="L233" s="12">
        <f t="shared" si="88"/>
        <v>0</v>
      </c>
      <c r="M233" s="12">
        <f t="shared" si="88"/>
        <v>0</v>
      </c>
      <c r="N233" s="12">
        <f t="shared" si="88"/>
        <v>0</v>
      </c>
      <c r="O233" s="12">
        <f t="shared" si="88"/>
        <v>0</v>
      </c>
      <c r="P233" s="12">
        <f t="shared" si="88"/>
        <v>0</v>
      </c>
      <c r="Q233" s="12">
        <f t="shared" si="88"/>
        <v>0</v>
      </c>
      <c r="R233" s="12">
        <f t="shared" si="88"/>
        <v>0</v>
      </c>
      <c r="S233" s="12">
        <f t="shared" si="88"/>
        <v>0</v>
      </c>
      <c r="T233" s="12">
        <f t="shared" si="88"/>
        <v>0</v>
      </c>
      <c r="U233" s="12">
        <f t="shared" si="88"/>
        <v>0</v>
      </c>
      <c r="V233" s="12">
        <f t="shared" si="88"/>
        <v>0</v>
      </c>
      <c r="W233" s="12">
        <f t="shared" si="88"/>
        <v>0</v>
      </c>
    </row>
    <row r="234" spans="2:28" outlineLevel="1" x14ac:dyDescent="0.25">
      <c r="B234" s="4" t="s">
        <v>21</v>
      </c>
      <c r="C234" s="12">
        <f t="shared" ref="C234:W234" si="89">IFERROR(C221/C229,0)</f>
        <v>1</v>
      </c>
      <c r="D234" s="12">
        <f t="shared" si="89"/>
        <v>1</v>
      </c>
      <c r="E234" s="12">
        <f t="shared" si="89"/>
        <v>1</v>
      </c>
      <c r="F234" s="12">
        <f t="shared" si="89"/>
        <v>1</v>
      </c>
      <c r="G234" s="12">
        <f t="shared" si="89"/>
        <v>1</v>
      </c>
      <c r="H234" s="12">
        <f t="shared" si="89"/>
        <v>1</v>
      </c>
      <c r="I234" s="12">
        <f t="shared" si="89"/>
        <v>1</v>
      </c>
      <c r="J234" s="12">
        <f t="shared" si="89"/>
        <v>1</v>
      </c>
      <c r="K234" s="12">
        <f t="shared" si="89"/>
        <v>1</v>
      </c>
      <c r="L234" s="12">
        <f t="shared" si="89"/>
        <v>1</v>
      </c>
      <c r="M234" s="12">
        <f t="shared" si="89"/>
        <v>1</v>
      </c>
      <c r="N234" s="12">
        <f t="shared" si="89"/>
        <v>1</v>
      </c>
      <c r="O234" s="12">
        <f t="shared" si="89"/>
        <v>1</v>
      </c>
      <c r="P234" s="12">
        <f t="shared" si="89"/>
        <v>1</v>
      </c>
      <c r="Q234" s="12">
        <f t="shared" si="89"/>
        <v>1</v>
      </c>
      <c r="R234" s="12">
        <f t="shared" si="89"/>
        <v>1</v>
      </c>
      <c r="S234" s="12">
        <f t="shared" si="89"/>
        <v>1</v>
      </c>
      <c r="T234" s="12">
        <f t="shared" si="89"/>
        <v>1</v>
      </c>
      <c r="U234" s="12">
        <f t="shared" si="89"/>
        <v>1</v>
      </c>
      <c r="V234" s="12">
        <f t="shared" si="89"/>
        <v>1</v>
      </c>
      <c r="W234" s="12">
        <f t="shared" si="89"/>
        <v>1</v>
      </c>
    </row>
    <row r="235" spans="2:28" outlineLevel="1" x14ac:dyDescent="0.25">
      <c r="B235" s="4" t="s">
        <v>26</v>
      </c>
      <c r="C235" s="12">
        <f t="shared" ref="C235:W235" si="90">IFERROR(C222/C229,0)</f>
        <v>0</v>
      </c>
      <c r="D235" s="12">
        <f t="shared" si="90"/>
        <v>0</v>
      </c>
      <c r="E235" s="12">
        <f t="shared" si="90"/>
        <v>0</v>
      </c>
      <c r="F235" s="12">
        <f t="shared" si="90"/>
        <v>0</v>
      </c>
      <c r="G235" s="12">
        <f t="shared" si="90"/>
        <v>0</v>
      </c>
      <c r="H235" s="12">
        <f t="shared" si="90"/>
        <v>0</v>
      </c>
      <c r="I235" s="12">
        <f t="shared" si="90"/>
        <v>0</v>
      </c>
      <c r="J235" s="12">
        <f t="shared" si="90"/>
        <v>0</v>
      </c>
      <c r="K235" s="12">
        <f t="shared" si="90"/>
        <v>0</v>
      </c>
      <c r="L235" s="12">
        <f t="shared" si="90"/>
        <v>0</v>
      </c>
      <c r="M235" s="12">
        <f t="shared" si="90"/>
        <v>0</v>
      </c>
      <c r="N235" s="12">
        <f t="shared" si="90"/>
        <v>0</v>
      </c>
      <c r="O235" s="12">
        <f t="shared" si="90"/>
        <v>0</v>
      </c>
      <c r="P235" s="12">
        <f t="shared" si="90"/>
        <v>0</v>
      </c>
      <c r="Q235" s="12">
        <f t="shared" si="90"/>
        <v>0</v>
      </c>
      <c r="R235" s="12">
        <f t="shared" si="90"/>
        <v>0</v>
      </c>
      <c r="S235" s="12">
        <f t="shared" si="90"/>
        <v>0</v>
      </c>
      <c r="T235" s="12">
        <f t="shared" si="90"/>
        <v>0</v>
      </c>
      <c r="U235" s="12">
        <f t="shared" si="90"/>
        <v>0</v>
      </c>
      <c r="V235" s="12">
        <f t="shared" si="90"/>
        <v>0</v>
      </c>
      <c r="W235" s="12">
        <f t="shared" si="90"/>
        <v>0</v>
      </c>
    </row>
    <row r="236" spans="2:28" outlineLevel="1" x14ac:dyDescent="0.25">
      <c r="B236" s="4" t="s">
        <v>25</v>
      </c>
      <c r="C236" s="12">
        <f t="shared" ref="C236:W236" si="91">IFERROR(C223/C229,0)</f>
        <v>0</v>
      </c>
      <c r="D236" s="12">
        <f t="shared" si="91"/>
        <v>0</v>
      </c>
      <c r="E236" s="12">
        <f t="shared" si="91"/>
        <v>0</v>
      </c>
      <c r="F236" s="12">
        <f t="shared" si="91"/>
        <v>0</v>
      </c>
      <c r="G236" s="12">
        <f t="shared" si="91"/>
        <v>0</v>
      </c>
      <c r="H236" s="12">
        <f t="shared" si="91"/>
        <v>0</v>
      </c>
      <c r="I236" s="12">
        <f t="shared" si="91"/>
        <v>0</v>
      </c>
      <c r="J236" s="12">
        <f t="shared" si="91"/>
        <v>0</v>
      </c>
      <c r="K236" s="12">
        <f t="shared" si="91"/>
        <v>0</v>
      </c>
      <c r="L236" s="12">
        <f t="shared" si="91"/>
        <v>0</v>
      </c>
      <c r="M236" s="12">
        <f t="shared" si="91"/>
        <v>0</v>
      </c>
      <c r="N236" s="12">
        <f t="shared" si="91"/>
        <v>0</v>
      </c>
      <c r="O236" s="12">
        <f t="shared" si="91"/>
        <v>0</v>
      </c>
      <c r="P236" s="12">
        <f t="shared" si="91"/>
        <v>0</v>
      </c>
      <c r="Q236" s="12">
        <f t="shared" si="91"/>
        <v>0</v>
      </c>
      <c r="R236" s="12">
        <f t="shared" si="91"/>
        <v>0</v>
      </c>
      <c r="S236" s="12">
        <f t="shared" si="91"/>
        <v>0</v>
      </c>
      <c r="T236" s="12">
        <f t="shared" si="91"/>
        <v>0</v>
      </c>
      <c r="U236" s="12">
        <f t="shared" si="91"/>
        <v>0</v>
      </c>
      <c r="V236" s="12">
        <f t="shared" si="91"/>
        <v>0</v>
      </c>
      <c r="W236" s="12">
        <f t="shared" si="91"/>
        <v>0</v>
      </c>
    </row>
    <row r="237" spans="2:28" outlineLevel="1" x14ac:dyDescent="0.25">
      <c r="B237" s="4" t="s">
        <v>0</v>
      </c>
      <c r="C237" s="12">
        <f t="shared" ref="C237:W237" si="92">IFERROR(C224/C229,0)</f>
        <v>0</v>
      </c>
      <c r="D237" s="12">
        <f t="shared" si="92"/>
        <v>0</v>
      </c>
      <c r="E237" s="12">
        <f t="shared" si="92"/>
        <v>0</v>
      </c>
      <c r="F237" s="12">
        <f t="shared" si="92"/>
        <v>0</v>
      </c>
      <c r="G237" s="12">
        <f t="shared" si="92"/>
        <v>0</v>
      </c>
      <c r="H237" s="12">
        <f t="shared" si="92"/>
        <v>0</v>
      </c>
      <c r="I237" s="12">
        <f t="shared" si="92"/>
        <v>0</v>
      </c>
      <c r="J237" s="12">
        <f t="shared" si="92"/>
        <v>0</v>
      </c>
      <c r="K237" s="12">
        <f t="shared" si="92"/>
        <v>0</v>
      </c>
      <c r="L237" s="12">
        <f t="shared" si="92"/>
        <v>0</v>
      </c>
      <c r="M237" s="12">
        <f t="shared" si="92"/>
        <v>0</v>
      </c>
      <c r="N237" s="12">
        <f t="shared" si="92"/>
        <v>0</v>
      </c>
      <c r="O237" s="12">
        <f t="shared" si="92"/>
        <v>0</v>
      </c>
      <c r="P237" s="12">
        <f t="shared" si="92"/>
        <v>0</v>
      </c>
      <c r="Q237" s="12">
        <f t="shared" si="92"/>
        <v>0</v>
      </c>
      <c r="R237" s="12">
        <f t="shared" si="92"/>
        <v>0</v>
      </c>
      <c r="S237" s="12">
        <f t="shared" si="92"/>
        <v>0</v>
      </c>
      <c r="T237" s="12">
        <f t="shared" si="92"/>
        <v>0</v>
      </c>
      <c r="U237" s="12">
        <f t="shared" si="92"/>
        <v>0</v>
      </c>
      <c r="V237" s="12">
        <f t="shared" si="92"/>
        <v>0</v>
      </c>
      <c r="W237" s="12">
        <f t="shared" si="92"/>
        <v>0</v>
      </c>
    </row>
    <row r="238" spans="2:28" outlineLevel="1" x14ac:dyDescent="0.25">
      <c r="B238" s="4" t="s">
        <v>27</v>
      </c>
      <c r="C238" s="12">
        <f t="shared" ref="C238:W238" si="93">IFERROR(C225/C229,0)</f>
        <v>0</v>
      </c>
      <c r="D238" s="12">
        <f t="shared" si="93"/>
        <v>0</v>
      </c>
      <c r="E238" s="12">
        <f t="shared" si="93"/>
        <v>0</v>
      </c>
      <c r="F238" s="12">
        <f t="shared" si="93"/>
        <v>0</v>
      </c>
      <c r="G238" s="12">
        <f t="shared" si="93"/>
        <v>0</v>
      </c>
      <c r="H238" s="12">
        <f t="shared" si="93"/>
        <v>0</v>
      </c>
      <c r="I238" s="12">
        <f t="shared" si="93"/>
        <v>0</v>
      </c>
      <c r="J238" s="12">
        <f t="shared" si="93"/>
        <v>0</v>
      </c>
      <c r="K238" s="12">
        <f t="shared" si="93"/>
        <v>0</v>
      </c>
      <c r="L238" s="12">
        <f t="shared" si="93"/>
        <v>0</v>
      </c>
      <c r="M238" s="12">
        <f t="shared" si="93"/>
        <v>0</v>
      </c>
      <c r="N238" s="12">
        <f t="shared" si="93"/>
        <v>0</v>
      </c>
      <c r="O238" s="12">
        <f t="shared" si="93"/>
        <v>0</v>
      </c>
      <c r="P238" s="12">
        <f t="shared" si="93"/>
        <v>0</v>
      </c>
      <c r="Q238" s="12">
        <f t="shared" si="93"/>
        <v>0</v>
      </c>
      <c r="R238" s="12">
        <f t="shared" si="93"/>
        <v>0</v>
      </c>
      <c r="S238" s="12">
        <f t="shared" si="93"/>
        <v>0</v>
      </c>
      <c r="T238" s="12">
        <f t="shared" si="93"/>
        <v>0</v>
      </c>
      <c r="U238" s="12">
        <f t="shared" si="93"/>
        <v>0</v>
      </c>
      <c r="V238" s="12">
        <f t="shared" si="93"/>
        <v>0</v>
      </c>
      <c r="W238" s="12">
        <f t="shared" si="93"/>
        <v>0</v>
      </c>
    </row>
    <row r="239" spans="2:28" outlineLevel="1" x14ac:dyDescent="0.25">
      <c r="B239" s="4" t="s">
        <v>28</v>
      </c>
      <c r="C239" s="12">
        <f t="shared" ref="C239:W239" si="94">IFERROR(C226/C229,0)</f>
        <v>0</v>
      </c>
      <c r="D239" s="12">
        <f t="shared" si="94"/>
        <v>0</v>
      </c>
      <c r="E239" s="12">
        <f t="shared" si="94"/>
        <v>0</v>
      </c>
      <c r="F239" s="12">
        <f t="shared" si="94"/>
        <v>0</v>
      </c>
      <c r="G239" s="12">
        <f t="shared" si="94"/>
        <v>0</v>
      </c>
      <c r="H239" s="12">
        <f t="shared" si="94"/>
        <v>0</v>
      </c>
      <c r="I239" s="12">
        <f t="shared" si="94"/>
        <v>0</v>
      </c>
      <c r="J239" s="12">
        <f t="shared" si="94"/>
        <v>0</v>
      </c>
      <c r="K239" s="12">
        <f t="shared" si="94"/>
        <v>0</v>
      </c>
      <c r="L239" s="12">
        <f t="shared" si="94"/>
        <v>0</v>
      </c>
      <c r="M239" s="12">
        <f t="shared" si="94"/>
        <v>0</v>
      </c>
      <c r="N239" s="12">
        <f t="shared" si="94"/>
        <v>0</v>
      </c>
      <c r="O239" s="12">
        <f t="shared" si="94"/>
        <v>0</v>
      </c>
      <c r="P239" s="12">
        <f t="shared" si="94"/>
        <v>0</v>
      </c>
      <c r="Q239" s="12">
        <f t="shared" si="94"/>
        <v>0</v>
      </c>
      <c r="R239" s="12">
        <f t="shared" si="94"/>
        <v>0</v>
      </c>
      <c r="S239" s="12">
        <f t="shared" si="94"/>
        <v>0</v>
      </c>
      <c r="T239" s="12">
        <f t="shared" si="94"/>
        <v>0</v>
      </c>
      <c r="U239" s="12">
        <f t="shared" si="94"/>
        <v>0</v>
      </c>
      <c r="V239" s="12">
        <f t="shared" si="94"/>
        <v>0</v>
      </c>
      <c r="W239" s="12">
        <f t="shared" si="94"/>
        <v>0</v>
      </c>
    </row>
    <row r="240" spans="2:28" outlineLevel="1" x14ac:dyDescent="0.25">
      <c r="B240" s="4" t="s">
        <v>22</v>
      </c>
      <c r="C240" s="12">
        <f t="shared" ref="C240:W240" si="95">IFERROR(C227/C229,0)</f>
        <v>0</v>
      </c>
      <c r="D240" s="12">
        <f t="shared" si="95"/>
        <v>0</v>
      </c>
      <c r="E240" s="12">
        <f t="shared" si="95"/>
        <v>0</v>
      </c>
      <c r="F240" s="12">
        <f t="shared" si="95"/>
        <v>0</v>
      </c>
      <c r="G240" s="12">
        <f t="shared" si="95"/>
        <v>0</v>
      </c>
      <c r="H240" s="12">
        <f t="shared" si="95"/>
        <v>0</v>
      </c>
      <c r="I240" s="12">
        <f t="shared" si="95"/>
        <v>0</v>
      </c>
      <c r="J240" s="12">
        <f t="shared" si="95"/>
        <v>0</v>
      </c>
      <c r="K240" s="12">
        <f t="shared" si="95"/>
        <v>0</v>
      </c>
      <c r="L240" s="12">
        <f t="shared" si="95"/>
        <v>0</v>
      </c>
      <c r="M240" s="12">
        <f t="shared" si="95"/>
        <v>0</v>
      </c>
      <c r="N240" s="12">
        <f t="shared" si="95"/>
        <v>0</v>
      </c>
      <c r="O240" s="12">
        <f t="shared" si="95"/>
        <v>0</v>
      </c>
      <c r="P240" s="12">
        <f t="shared" si="95"/>
        <v>0</v>
      </c>
      <c r="Q240" s="12">
        <f t="shared" si="95"/>
        <v>0</v>
      </c>
      <c r="R240" s="12">
        <f t="shared" si="95"/>
        <v>0</v>
      </c>
      <c r="S240" s="12">
        <f t="shared" si="95"/>
        <v>0</v>
      </c>
      <c r="T240" s="12">
        <f t="shared" si="95"/>
        <v>0</v>
      </c>
      <c r="U240" s="12">
        <f t="shared" si="95"/>
        <v>0</v>
      </c>
      <c r="V240" s="12">
        <f t="shared" si="95"/>
        <v>0</v>
      </c>
      <c r="W240" s="12">
        <f t="shared" si="95"/>
        <v>0</v>
      </c>
    </row>
    <row r="241" spans="1:26" outlineLevel="1" x14ac:dyDescent="0.25">
      <c r="B241" s="4" t="s">
        <v>29</v>
      </c>
      <c r="C241" s="12">
        <f t="shared" ref="C241:W241" si="96">IFERROR(C228/C229,0)</f>
        <v>0</v>
      </c>
      <c r="D241" s="12">
        <f t="shared" si="96"/>
        <v>0</v>
      </c>
      <c r="E241" s="12">
        <f t="shared" si="96"/>
        <v>0</v>
      </c>
      <c r="F241" s="12">
        <f t="shared" si="96"/>
        <v>0</v>
      </c>
      <c r="G241" s="12">
        <f t="shared" si="96"/>
        <v>0</v>
      </c>
      <c r="H241" s="12">
        <f t="shared" si="96"/>
        <v>0</v>
      </c>
      <c r="I241" s="12">
        <f t="shared" si="96"/>
        <v>0</v>
      </c>
      <c r="J241" s="12">
        <f t="shared" si="96"/>
        <v>0</v>
      </c>
      <c r="K241" s="12">
        <f t="shared" si="96"/>
        <v>0</v>
      </c>
      <c r="L241" s="12">
        <f t="shared" si="96"/>
        <v>0</v>
      </c>
      <c r="M241" s="12">
        <f t="shared" si="96"/>
        <v>0</v>
      </c>
      <c r="N241" s="12">
        <f t="shared" si="96"/>
        <v>0</v>
      </c>
      <c r="O241" s="12">
        <f t="shared" si="96"/>
        <v>0</v>
      </c>
      <c r="P241" s="12">
        <f t="shared" si="96"/>
        <v>0</v>
      </c>
      <c r="Q241" s="12">
        <f t="shared" si="96"/>
        <v>0</v>
      </c>
      <c r="R241" s="12">
        <f t="shared" si="96"/>
        <v>0</v>
      </c>
      <c r="S241" s="12">
        <f t="shared" si="96"/>
        <v>0</v>
      </c>
      <c r="T241" s="12">
        <f t="shared" si="96"/>
        <v>0</v>
      </c>
      <c r="U241" s="12">
        <f t="shared" si="96"/>
        <v>0</v>
      </c>
      <c r="V241" s="12">
        <f t="shared" si="96"/>
        <v>0</v>
      </c>
      <c r="W241" s="12">
        <f t="shared" si="96"/>
        <v>0</v>
      </c>
    </row>
    <row r="244" spans="1:26" s="34" customFormat="1" x14ac:dyDescent="0.25">
      <c r="A244" s="33" t="s">
        <v>49</v>
      </c>
    </row>
    <row r="245" spans="1:26" outlineLevel="1" x14ac:dyDescent="0.25">
      <c r="B245" s="9" t="s">
        <v>5</v>
      </c>
      <c r="C245" s="14"/>
    </row>
    <row r="246" spans="1:26" outlineLevel="1" x14ac:dyDescent="0.25">
      <c r="B246" s="16" t="s">
        <v>8</v>
      </c>
    </row>
    <row r="247" spans="1:26" outlineLevel="1" x14ac:dyDescent="0.25">
      <c r="B247" s="10" t="s">
        <v>10</v>
      </c>
      <c r="C247" s="5">
        <f>C$252*CAN!C253</f>
        <v>3528.1253238888844</v>
      </c>
      <c r="D247" s="5">
        <f>D$252*CAN!D253</f>
        <v>2936.7957584693459</v>
      </c>
      <c r="E247" s="5">
        <f>E$252*CAN!E253</f>
        <v>3017.3640382246431</v>
      </c>
      <c r="F247" s="5">
        <f>F$252*CAN!F253</f>
        <v>2553.8670924743124</v>
      </c>
      <c r="G247" s="5">
        <f>G$252*CAN!G253</f>
        <v>2691.8005804876907</v>
      </c>
      <c r="H247" s="5">
        <f>H$252*CAN!H253</f>
        <v>2757.1367828924763</v>
      </c>
      <c r="I247" s="5">
        <f>I$252*CAN!I253</f>
        <v>2968.4887649779876</v>
      </c>
      <c r="J247" s="5">
        <f>J$252*CAN!J253</f>
        <v>2571.7131184564705</v>
      </c>
      <c r="K247" s="5">
        <f>K$252*CAN!K253</f>
        <v>2201.4818068340114</v>
      </c>
      <c r="L247" s="5">
        <f>L$252*CAN!L253</f>
        <v>1840.4626697523017</v>
      </c>
      <c r="M247" s="5">
        <f>M$252*CAN!M253</f>
        <v>2269.0843670894437</v>
      </c>
      <c r="N247" s="5">
        <f>N$252*CAN!N253</f>
        <v>3559.5101478326237</v>
      </c>
      <c r="O247" s="5">
        <f>O$252*CAN!O253</f>
        <v>2631.8738905051273</v>
      </c>
      <c r="P247" s="5">
        <f>P$252*CAN!P253</f>
        <v>1994.4916873560678</v>
      </c>
      <c r="Q247" s="5">
        <f>Q$252*CAN!Q253</f>
        <v>2253.4947365641469</v>
      </c>
      <c r="R247" s="5">
        <f>R$252*CAN!R253</f>
        <v>2069.0795680749397</v>
      </c>
      <c r="S247" s="5">
        <f>S$252*CAN!S253</f>
        <v>2206.2561384532173</v>
      </c>
      <c r="T247" s="5">
        <f>T$252*CAN!T253</f>
        <v>2029.8601767872731</v>
      </c>
      <c r="U247" s="5">
        <f>U$252*CAN!U253</f>
        <v>1936.4216083529252</v>
      </c>
      <c r="V247" s="5">
        <f>V$252*CAN!V253</f>
        <v>1574.9477218022375</v>
      </c>
      <c r="W247" s="5">
        <f>W$252*CAN!W253</f>
        <v>1607.7433473576364</v>
      </c>
      <c r="Z247" s="23"/>
    </row>
    <row r="248" spans="1:26" outlineLevel="1" x14ac:dyDescent="0.25">
      <c r="B248" s="17" t="s">
        <v>9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6" outlineLevel="1" x14ac:dyDescent="0.25">
      <c r="B249" s="10" t="s">
        <v>11</v>
      </c>
      <c r="C249" s="5">
        <f>C250/Inputs!D$7</f>
        <v>0</v>
      </c>
      <c r="D249" s="5">
        <f>D250/Inputs!E$7</f>
        <v>0</v>
      </c>
      <c r="E249" s="5">
        <f>E250/Inputs!F$7</f>
        <v>0</v>
      </c>
      <c r="F249" s="5">
        <f>F250/Inputs!G$7</f>
        <v>0</v>
      </c>
      <c r="G249" s="5">
        <f>G250/Inputs!H$7</f>
        <v>0</v>
      </c>
      <c r="H249" s="5">
        <f>H250/Inputs!I$7</f>
        <v>0</v>
      </c>
      <c r="I249" s="5">
        <f>I250/Inputs!J$7</f>
        <v>0</v>
      </c>
      <c r="J249" s="5">
        <f>J250/Inputs!K$7</f>
        <v>0</v>
      </c>
      <c r="K249" s="5">
        <f>K250/Inputs!L$7</f>
        <v>0</v>
      </c>
      <c r="L249" s="5">
        <f>L250/Inputs!M$7</f>
        <v>0</v>
      </c>
      <c r="M249" s="5">
        <f>M250/Inputs!N$7</f>
        <v>0</v>
      </c>
      <c r="N249" s="5">
        <f>N250/Inputs!O$7</f>
        <v>0</v>
      </c>
      <c r="O249" s="5">
        <f>O250/Inputs!P$7</f>
        <v>0</v>
      </c>
      <c r="P249" s="5">
        <f>P250/Inputs!Q$7</f>
        <v>0</v>
      </c>
      <c r="Q249" s="5">
        <f>Q250/Inputs!R$7</f>
        <v>0</v>
      </c>
      <c r="R249" s="5">
        <f>R250/Inputs!S$7</f>
        <v>0</v>
      </c>
      <c r="S249" s="5">
        <f>S250/Inputs!T$7</f>
        <v>0</v>
      </c>
      <c r="T249" s="5">
        <f>T250/Inputs!U$7</f>
        <v>0</v>
      </c>
      <c r="U249" s="5">
        <f>U250/Inputs!V$7</f>
        <v>0</v>
      </c>
      <c r="V249" s="5">
        <f>V250/Inputs!W$7</f>
        <v>0</v>
      </c>
      <c r="W249" s="5">
        <f>W250/Inputs!X$7</f>
        <v>0</v>
      </c>
    </row>
    <row r="250" spans="1:26" outlineLevel="1" x14ac:dyDescent="0.25">
      <c r="B250" s="10" t="s">
        <v>12</v>
      </c>
      <c r="C250" s="5">
        <f>C$252*CAN!C254</f>
        <v>0</v>
      </c>
      <c r="D250" s="5">
        <f>D$252*CAN!D254</f>
        <v>0</v>
      </c>
      <c r="E250" s="5">
        <f>E$252*CAN!E254</f>
        <v>0</v>
      </c>
      <c r="F250" s="5">
        <f>F$252*CAN!F254</f>
        <v>0</v>
      </c>
      <c r="G250" s="5">
        <f>G$252*CAN!G254</f>
        <v>0</v>
      </c>
      <c r="H250" s="5">
        <f>H$252*CAN!H254</f>
        <v>0</v>
      </c>
      <c r="I250" s="5">
        <f>I$252*CAN!I254</f>
        <v>0</v>
      </c>
      <c r="J250" s="5">
        <f>J$252*CAN!J254</f>
        <v>0</v>
      </c>
      <c r="K250" s="5">
        <f>K$252*CAN!K254</f>
        <v>0</v>
      </c>
      <c r="L250" s="5">
        <f>L$252*CAN!L254</f>
        <v>0</v>
      </c>
      <c r="M250" s="5">
        <f>M$252*CAN!M254</f>
        <v>0</v>
      </c>
      <c r="N250" s="5">
        <f>N$252*CAN!N254</f>
        <v>0</v>
      </c>
      <c r="O250" s="5">
        <f>O$252*CAN!O254</f>
        <v>0</v>
      </c>
      <c r="P250" s="5">
        <f>P$252*CAN!P254</f>
        <v>0</v>
      </c>
      <c r="Q250" s="5">
        <f>Q$252*CAN!Q254</f>
        <v>0</v>
      </c>
      <c r="R250" s="5">
        <f>R$252*CAN!R254</f>
        <v>0</v>
      </c>
      <c r="S250" s="5">
        <f>S$252*CAN!S254</f>
        <v>0</v>
      </c>
      <c r="T250" s="5">
        <f>T$252*CAN!T254</f>
        <v>0</v>
      </c>
      <c r="U250" s="5">
        <f>U$252*CAN!U254</f>
        <v>0</v>
      </c>
      <c r="V250" s="5">
        <f>V$252*CAN!V254</f>
        <v>0</v>
      </c>
      <c r="W250" s="5">
        <f>W$252*CAN!W254</f>
        <v>0</v>
      </c>
      <c r="Y250" s="1" t="s">
        <v>59</v>
      </c>
    </row>
    <row r="251" spans="1:26" outlineLevel="1" x14ac:dyDescent="0.25">
      <c r="B251" s="16" t="s">
        <v>13</v>
      </c>
    </row>
    <row r="252" spans="1:26" outlineLevel="1" x14ac:dyDescent="0.25">
      <c r="B252" s="10" t="s">
        <v>10</v>
      </c>
      <c r="C252" s="5">
        <f>C267/CAN!C268/1000</f>
        <v>3528.1253238888844</v>
      </c>
      <c r="D252" s="5">
        <f>D267/CAN!D268/1000</f>
        <v>2936.7957584693459</v>
      </c>
      <c r="E252" s="5">
        <f>E267/CAN!E268/1000</f>
        <v>3017.3640382246431</v>
      </c>
      <c r="F252" s="5">
        <f>F267/CAN!F268/1000</f>
        <v>2553.8670924743124</v>
      </c>
      <c r="G252" s="5">
        <f>G267/CAN!G268/1000</f>
        <v>2691.8005804876907</v>
      </c>
      <c r="H252" s="5">
        <f>H267/CAN!H268/1000</f>
        <v>2757.1367828924763</v>
      </c>
      <c r="I252" s="5">
        <f>I267/CAN!I268/1000</f>
        <v>2968.4887649779876</v>
      </c>
      <c r="J252" s="5">
        <f>J267/CAN!J268/1000</f>
        <v>2571.7131184564705</v>
      </c>
      <c r="K252" s="5">
        <f>K267/CAN!K268/1000</f>
        <v>2201.4818068340114</v>
      </c>
      <c r="L252" s="5">
        <f>L267/CAN!L268/1000</f>
        <v>1840.4626697523017</v>
      </c>
      <c r="M252" s="5">
        <f>M267/CAN!M268/1000</f>
        <v>2269.0843670894437</v>
      </c>
      <c r="N252" s="5">
        <f>N267/CAN!N268/1000</f>
        <v>3559.5101478326237</v>
      </c>
      <c r="O252" s="5">
        <f>O267/CAN!O268/1000</f>
        <v>2631.8738905051273</v>
      </c>
      <c r="P252" s="5">
        <f>P267/CAN!P268/1000</f>
        <v>1994.4916873560678</v>
      </c>
      <c r="Q252" s="5">
        <f>Q267/CAN!Q268/1000</f>
        <v>2253.4947365641469</v>
      </c>
      <c r="R252" s="5">
        <f>R267/CAN!R268/1000</f>
        <v>2069.0795680749397</v>
      </c>
      <c r="S252" s="5">
        <f>S267/CAN!S268/1000</f>
        <v>2206.2561384532173</v>
      </c>
      <c r="T252" s="5">
        <f>T267/CAN!T268/1000</f>
        <v>2029.8601767872731</v>
      </c>
      <c r="U252" s="5">
        <f>U267/CAN!U268/1000</f>
        <v>1936.4216083529252</v>
      </c>
      <c r="V252" s="5">
        <f>V267/CAN!V268/1000</f>
        <v>1574.9477218022375</v>
      </c>
      <c r="W252" s="5">
        <f>W267/CAN!W268/1000</f>
        <v>1607.7433473576364</v>
      </c>
    </row>
    <row r="253" spans="1:26" outlineLevel="1" x14ac:dyDescent="0.25">
      <c r="B253" s="18" t="s">
        <v>14</v>
      </c>
      <c r="C253" s="13">
        <f t="shared" ref="C253:W253" si="97">IFERROR(C247/C252,0)</f>
        <v>1</v>
      </c>
      <c r="D253" s="13">
        <f t="shared" si="97"/>
        <v>1</v>
      </c>
      <c r="E253" s="13">
        <f t="shared" si="97"/>
        <v>1</v>
      </c>
      <c r="F253" s="13">
        <f t="shared" si="97"/>
        <v>1</v>
      </c>
      <c r="G253" s="13">
        <f t="shared" si="97"/>
        <v>1</v>
      </c>
      <c r="H253" s="13">
        <f t="shared" si="97"/>
        <v>1</v>
      </c>
      <c r="I253" s="13">
        <f t="shared" si="97"/>
        <v>1</v>
      </c>
      <c r="J253" s="13">
        <f t="shared" si="97"/>
        <v>1</v>
      </c>
      <c r="K253" s="13">
        <f t="shared" si="97"/>
        <v>1</v>
      </c>
      <c r="L253" s="13">
        <f t="shared" si="97"/>
        <v>1</v>
      </c>
      <c r="M253" s="13">
        <f t="shared" si="97"/>
        <v>1</v>
      </c>
      <c r="N253" s="13">
        <f t="shared" si="97"/>
        <v>1</v>
      </c>
      <c r="O253" s="13">
        <f t="shared" si="97"/>
        <v>1</v>
      </c>
      <c r="P253" s="13">
        <f t="shared" si="97"/>
        <v>1</v>
      </c>
      <c r="Q253" s="13">
        <f t="shared" si="97"/>
        <v>1</v>
      </c>
      <c r="R253" s="13">
        <f t="shared" si="97"/>
        <v>1</v>
      </c>
      <c r="S253" s="13">
        <f t="shared" si="97"/>
        <v>1</v>
      </c>
      <c r="T253" s="13">
        <f t="shared" si="97"/>
        <v>1</v>
      </c>
      <c r="U253" s="13">
        <f t="shared" si="97"/>
        <v>1</v>
      </c>
      <c r="V253" s="13">
        <f t="shared" si="97"/>
        <v>1</v>
      </c>
      <c r="W253" s="13">
        <f t="shared" si="97"/>
        <v>1</v>
      </c>
    </row>
    <row r="254" spans="1:26" outlineLevel="1" x14ac:dyDescent="0.25">
      <c r="B254" s="18" t="s">
        <v>15</v>
      </c>
      <c r="C254" s="13">
        <f t="shared" ref="C254:W254" si="98">IFERROR(C250/C252,0)</f>
        <v>0</v>
      </c>
      <c r="D254" s="13">
        <f t="shared" si="98"/>
        <v>0</v>
      </c>
      <c r="E254" s="13">
        <f t="shared" si="98"/>
        <v>0</v>
      </c>
      <c r="F254" s="13">
        <f t="shared" si="98"/>
        <v>0</v>
      </c>
      <c r="G254" s="13">
        <f t="shared" si="98"/>
        <v>0</v>
      </c>
      <c r="H254" s="13">
        <f t="shared" si="98"/>
        <v>0</v>
      </c>
      <c r="I254" s="13">
        <f t="shared" si="98"/>
        <v>0</v>
      </c>
      <c r="J254" s="13">
        <f t="shared" si="98"/>
        <v>0</v>
      </c>
      <c r="K254" s="13">
        <f t="shared" si="98"/>
        <v>0</v>
      </c>
      <c r="L254" s="13">
        <f t="shared" si="98"/>
        <v>0</v>
      </c>
      <c r="M254" s="13">
        <f t="shared" si="98"/>
        <v>0</v>
      </c>
      <c r="N254" s="13">
        <f t="shared" si="98"/>
        <v>0</v>
      </c>
      <c r="O254" s="13">
        <f t="shared" si="98"/>
        <v>0</v>
      </c>
      <c r="P254" s="13">
        <f t="shared" si="98"/>
        <v>0</v>
      </c>
      <c r="Q254" s="13">
        <f t="shared" si="98"/>
        <v>0</v>
      </c>
      <c r="R254" s="13">
        <f t="shared" si="98"/>
        <v>0</v>
      </c>
      <c r="S254" s="13">
        <f t="shared" si="98"/>
        <v>0</v>
      </c>
      <c r="T254" s="13">
        <f t="shared" si="98"/>
        <v>0</v>
      </c>
      <c r="U254" s="13">
        <f t="shared" si="98"/>
        <v>0</v>
      </c>
      <c r="V254" s="13">
        <f t="shared" si="98"/>
        <v>0</v>
      </c>
      <c r="W254" s="13">
        <f t="shared" si="98"/>
        <v>0</v>
      </c>
    </row>
    <row r="255" spans="1:26" outlineLevel="1" x14ac:dyDescent="0.25"/>
    <row r="256" spans="1:26" outlineLevel="1" x14ac:dyDescent="0.25">
      <c r="B256" s="9" t="s">
        <v>19</v>
      </c>
      <c r="C256" s="14"/>
    </row>
    <row r="257" spans="1:26" outlineLevel="1" x14ac:dyDescent="0.25">
      <c r="B257" s="4" t="s">
        <v>23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6" outlineLevel="1" x14ac:dyDescent="0.25">
      <c r="B258" s="4" t="s">
        <v>24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6" outlineLevel="1" x14ac:dyDescent="0.25">
      <c r="B259" s="4" t="s">
        <v>21</v>
      </c>
      <c r="C259" s="25">
        <f>'[8]Table 19'!C$14*INDEX(Inputs!$D$71:$T$71,MATCH($A$1,Inputs!$D$68:$T$68,0))*1000</f>
        <v>3526.5</v>
      </c>
      <c r="D259" s="25">
        <f>'[8]Table 19'!D$14*INDEX(Inputs!$D$71:$T$71,MATCH($A$1,Inputs!$D$68:$T$68,0))*1000</f>
        <v>3521.25</v>
      </c>
      <c r="E259" s="25">
        <f>'[8]Table 19'!E$14*INDEX(Inputs!$D$71:$T$71,MATCH($A$1,Inputs!$D$68:$T$68,0))*1000</f>
        <v>3151.5</v>
      </c>
      <c r="F259" s="25">
        <f>'[8]Table 19'!F$14*INDEX(Inputs!$D$71:$T$71,MATCH($A$1,Inputs!$D$68:$T$68,0))*1000</f>
        <v>3496.5</v>
      </c>
      <c r="G259" s="25">
        <f>'[8]Table 19'!G$14*INDEX(Inputs!$D$71:$T$71,MATCH($A$1,Inputs!$D$68:$T$68,0))*1000</f>
        <v>3652.5</v>
      </c>
      <c r="H259" s="25">
        <f>'[8]Table 19'!H$14*INDEX(Inputs!$D$71:$T$71,MATCH($A$1,Inputs!$D$68:$T$68,0))*1000</f>
        <v>3477.7499999999995</v>
      </c>
      <c r="I259" s="25">
        <f>'[8]Table 19'!I$14*INDEX(Inputs!$D$71:$T$71,MATCH($A$1,Inputs!$D$68:$T$68,0))*1000</f>
        <v>3444.75</v>
      </c>
      <c r="J259" s="25">
        <f>'[8]Table 19'!J$14*INDEX(Inputs!$D$71:$T$71,MATCH($A$1,Inputs!$D$68:$T$68,0))*1000</f>
        <v>3530.2499999999995</v>
      </c>
      <c r="K259" s="25">
        <f>'[8]Table 19'!K$14*INDEX(Inputs!$D$71:$T$71,MATCH($A$1,Inputs!$D$68:$T$68,0))*1000</f>
        <v>3011.2499999999995</v>
      </c>
      <c r="L259" s="25">
        <f>'[8]Table 19'!L$14*INDEX(Inputs!$D$71:$T$71,MATCH($A$1,Inputs!$D$68:$T$68,0))*1000</f>
        <v>2832.75</v>
      </c>
      <c r="M259" s="25">
        <f>'[8]Table 19'!M$14*INDEX(Inputs!$D$71:$T$71,MATCH($A$1,Inputs!$D$68:$T$68,0))*1000</f>
        <v>3770.25</v>
      </c>
      <c r="N259" s="25">
        <f>'[8]Table 19'!N$14*INDEX(Inputs!$D$71:$T$71,MATCH($A$1,Inputs!$D$68:$T$68,0))*1000</f>
        <v>5296.5</v>
      </c>
      <c r="O259" s="25">
        <f>'[8]Table 19'!O$14*INDEX(Inputs!$D$71:$T$71,MATCH($A$1,Inputs!$D$68:$T$68,0))*1000</f>
        <v>3491.25</v>
      </c>
      <c r="P259" s="25">
        <f>'[8]Table 19'!P$14*INDEX(Inputs!$D$71:$T$71,MATCH($A$1,Inputs!$D$68:$T$68,0))*1000</f>
        <v>2577</v>
      </c>
      <c r="Q259" s="25">
        <f>'[8]Table 19'!Q$14*INDEX(Inputs!$D$71:$T$71,MATCH($A$1,Inputs!$D$68:$T$68,0))*1000</f>
        <v>2636.25</v>
      </c>
      <c r="R259" s="25">
        <f>'[8]Table 19'!R$14*INDEX(Inputs!$D$71:$T$71,MATCH($A$1,Inputs!$D$68:$T$68,0))*1000</f>
        <v>2211.75</v>
      </c>
      <c r="S259" s="25">
        <f>'[8]Table 19'!S$14*INDEX(Inputs!$D$71:$T$71,MATCH($A$1,Inputs!$D$68:$T$68,0))*1000</f>
        <v>2066.9999999999995</v>
      </c>
      <c r="T259" s="25">
        <f>'[8]Table 19'!T$14*INDEX(Inputs!$D$71:$T$71,MATCH($A$1,Inputs!$D$68:$T$68,0))*1000</f>
        <v>2034.7499999999998</v>
      </c>
      <c r="U259" s="25">
        <f>'[8]Table 19'!U$14*INDEX(Inputs!$D$71:$T$71,MATCH($A$1,Inputs!$D$68:$T$68,0))*1000</f>
        <v>1998.75</v>
      </c>
      <c r="V259" s="25">
        <f>'[8]Table 19'!V$14*INDEX(Inputs!$D$71:$T$71,MATCH($A$1,Inputs!$D$68:$T$68,0))*1000</f>
        <v>1845</v>
      </c>
      <c r="W259" s="25">
        <f>'[8]Table 19'!W$14*INDEX(Inputs!$D$71:$T$71,MATCH($A$1,Inputs!$D$68:$T$68,0))*1000</f>
        <v>1675.5</v>
      </c>
      <c r="Z259" s="23" t="s">
        <v>32</v>
      </c>
    </row>
    <row r="260" spans="1:26" outlineLevel="1" x14ac:dyDescent="0.25">
      <c r="B260" s="4" t="s">
        <v>26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6" outlineLevel="1" x14ac:dyDescent="0.25">
      <c r="B261" s="4" t="s">
        <v>25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6" outlineLevel="1" x14ac:dyDescent="0.25">
      <c r="B262" s="4" t="s">
        <v>0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6" outlineLevel="1" x14ac:dyDescent="0.25">
      <c r="B263" s="4" t="s">
        <v>27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6" outlineLevel="1" x14ac:dyDescent="0.25">
      <c r="B264" s="4" t="s">
        <v>28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6" outlineLevel="1" x14ac:dyDescent="0.25">
      <c r="B265" s="4" t="s">
        <v>22</v>
      </c>
      <c r="C265" s="25">
        <f>'[8]Table 19'!C$15*INDEX(Inputs!$D$71:$T$71,MATCH($A$1,Inputs!$D$68:$T$68,0))*1000</f>
        <v>1833</v>
      </c>
      <c r="D265" s="25">
        <f>'[8]Table 19'!D$15*INDEX(Inputs!$D$71:$T$71,MATCH($A$1,Inputs!$D$68:$T$68,0))*1000</f>
        <v>1509.75</v>
      </c>
      <c r="E265" s="25">
        <f>'[8]Table 19'!E$15*INDEX(Inputs!$D$71:$T$71,MATCH($A$1,Inputs!$D$68:$T$68,0))*1000</f>
        <v>1163.25</v>
      </c>
      <c r="F265" s="25">
        <f>'[8]Table 19'!F$15*INDEX(Inputs!$D$71:$T$71,MATCH($A$1,Inputs!$D$68:$T$68,0))*1000</f>
        <v>0</v>
      </c>
      <c r="G265" s="25">
        <f>'[8]Table 19'!G$15*INDEX(Inputs!$D$71:$T$71,MATCH($A$1,Inputs!$D$68:$T$68,0))*1000</f>
        <v>482.25</v>
      </c>
      <c r="H265" s="25">
        <f>'[8]Table 19'!H$15*INDEX(Inputs!$D$71:$T$71,MATCH($A$1,Inputs!$D$68:$T$68,0))*1000</f>
        <v>548.99999999999989</v>
      </c>
      <c r="I265" s="25">
        <f>'[8]Table 19'!I$15*INDEX(Inputs!$D$71:$T$71,MATCH($A$1,Inputs!$D$68:$T$68,0))*1000</f>
        <v>372.75</v>
      </c>
      <c r="J265" s="25">
        <f>'[8]Table 19'!J$15*INDEX(Inputs!$D$71:$T$71,MATCH($A$1,Inputs!$D$68:$T$68,0))*1000</f>
        <v>264.75</v>
      </c>
      <c r="K265" s="25">
        <f>'[8]Table 19'!K$15*INDEX(Inputs!$D$71:$T$71,MATCH($A$1,Inputs!$D$68:$T$68,0))*1000</f>
        <v>261.75</v>
      </c>
      <c r="L265" s="25">
        <f>'[8]Table 19'!L$15*INDEX(Inputs!$D$71:$T$71,MATCH($A$1,Inputs!$D$68:$T$68,0))*1000</f>
        <v>198</v>
      </c>
      <c r="M265" s="25">
        <f>'[8]Table 19'!M$15*INDEX(Inputs!$D$71:$T$71,MATCH($A$1,Inputs!$D$68:$T$68,0))*1000</f>
        <v>46.5</v>
      </c>
      <c r="N265" s="25">
        <f>'[8]Table 19'!N$15*INDEX(Inputs!$D$71:$T$71,MATCH($A$1,Inputs!$D$68:$T$68,0))*1000</f>
        <v>0</v>
      </c>
      <c r="O265" s="25">
        <f>'[8]Table 19'!O$15*INDEX(Inputs!$D$71:$T$71,MATCH($A$1,Inputs!$D$68:$T$68,0))*1000</f>
        <v>191.25</v>
      </c>
      <c r="P265" s="25">
        <f>'[8]Table 19'!P$15*INDEX(Inputs!$D$71:$T$71,MATCH($A$1,Inputs!$D$68:$T$68,0))*1000</f>
        <v>30.75</v>
      </c>
      <c r="Q265" s="25">
        <f>'[8]Table 19'!Q$15*INDEX(Inputs!$D$71:$T$71,MATCH($A$1,Inputs!$D$68:$T$68,0))*1000</f>
        <v>31.5</v>
      </c>
      <c r="R265" s="25">
        <f>'[8]Table 19'!R$15*INDEX(Inputs!$D$71:$T$71,MATCH($A$1,Inputs!$D$68:$T$68,0))*1000</f>
        <v>0</v>
      </c>
      <c r="S265" s="25">
        <f>'[8]Table 19'!S$15*INDEX(Inputs!$D$71:$T$71,MATCH($A$1,Inputs!$D$68:$T$68,0))*1000</f>
        <v>0</v>
      </c>
      <c r="T265" s="25">
        <f>'[8]Table 19'!T$15*INDEX(Inputs!$D$71:$T$71,MATCH($A$1,Inputs!$D$68:$T$68,0))*1000</f>
        <v>1.5</v>
      </c>
      <c r="U265" s="25">
        <f>'[8]Table 19'!U$15*INDEX(Inputs!$D$71:$T$71,MATCH($A$1,Inputs!$D$68:$T$68,0))*1000</f>
        <v>0</v>
      </c>
      <c r="V265" s="25">
        <f>'[8]Table 19'!V$15*INDEX(Inputs!$D$71:$T$71,MATCH($A$1,Inputs!$D$68:$T$68,0))*1000</f>
        <v>0.75</v>
      </c>
      <c r="W265" s="25">
        <f>'[8]Table 19'!W$15*INDEX(Inputs!$D$71:$T$71,MATCH($A$1,Inputs!$D$68:$T$68,0))*1000</f>
        <v>0</v>
      </c>
      <c r="Z265" s="23" t="s">
        <v>32</v>
      </c>
    </row>
    <row r="266" spans="1:26" outlineLevel="1" x14ac:dyDescent="0.25">
      <c r="B266" s="4" t="s">
        <v>29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6" outlineLevel="1" x14ac:dyDescent="0.25">
      <c r="B267" s="16" t="s">
        <v>13</v>
      </c>
      <c r="C267" s="21">
        <f t="shared" ref="C267:W267" si="99">SUM(C257:C266)</f>
        <v>5359.5</v>
      </c>
      <c r="D267" s="21">
        <f t="shared" si="99"/>
        <v>5031</v>
      </c>
      <c r="E267" s="21">
        <f t="shared" si="99"/>
        <v>4314.75</v>
      </c>
      <c r="F267" s="21">
        <f t="shared" si="99"/>
        <v>3496.5</v>
      </c>
      <c r="G267" s="21">
        <f t="shared" si="99"/>
        <v>4134.75</v>
      </c>
      <c r="H267" s="21">
        <f t="shared" si="99"/>
        <v>4026.7499999999995</v>
      </c>
      <c r="I267" s="21">
        <f t="shared" si="99"/>
        <v>3817.5</v>
      </c>
      <c r="J267" s="21">
        <f t="shared" si="99"/>
        <v>3794.9999999999995</v>
      </c>
      <c r="K267" s="21">
        <f t="shared" si="99"/>
        <v>3272.9999999999995</v>
      </c>
      <c r="L267" s="21">
        <f t="shared" si="99"/>
        <v>3030.75</v>
      </c>
      <c r="M267" s="21">
        <f t="shared" si="99"/>
        <v>3816.75</v>
      </c>
      <c r="N267" s="21">
        <f t="shared" si="99"/>
        <v>5296.5</v>
      </c>
      <c r="O267" s="21">
        <f t="shared" si="99"/>
        <v>3682.5</v>
      </c>
      <c r="P267" s="21">
        <f t="shared" si="99"/>
        <v>2607.75</v>
      </c>
      <c r="Q267" s="21">
        <f t="shared" si="99"/>
        <v>2667.75</v>
      </c>
      <c r="R267" s="21">
        <f t="shared" si="99"/>
        <v>2211.75</v>
      </c>
      <c r="S267" s="21">
        <f t="shared" si="99"/>
        <v>2066.9999999999995</v>
      </c>
      <c r="T267" s="21">
        <f t="shared" si="99"/>
        <v>2036.2499999999998</v>
      </c>
      <c r="U267" s="21">
        <f t="shared" si="99"/>
        <v>1998.75</v>
      </c>
      <c r="V267" s="21">
        <f t="shared" si="99"/>
        <v>1845.75</v>
      </c>
      <c r="W267" s="21">
        <f t="shared" si="99"/>
        <v>1675.5</v>
      </c>
    </row>
    <row r="268" spans="1:26" outlineLevel="1" x14ac:dyDescent="0.25">
      <c r="A268" s="3" t="s">
        <v>8</v>
      </c>
      <c r="B268" s="29" t="s">
        <v>46</v>
      </c>
      <c r="C268" s="28">
        <f>IFERROR(C267/C247/1000,0)</f>
        <v>1.5190786913692959E-3</v>
      </c>
      <c r="D268" s="28">
        <f t="shared" ref="D268:W268" si="100">IFERROR(D267/D247/1000,0)</f>
        <v>1.7130915507117699E-3</v>
      </c>
      <c r="E268" s="28">
        <f t="shared" si="100"/>
        <v>1.4299732963407069E-3</v>
      </c>
      <c r="F268" s="28">
        <f t="shared" si="100"/>
        <v>1.3691002207215171E-3</v>
      </c>
      <c r="G268" s="28">
        <f t="shared" si="100"/>
        <v>1.5360536103498725E-3</v>
      </c>
      <c r="H268" s="28">
        <f t="shared" si="100"/>
        <v>1.4604824921945253E-3</v>
      </c>
      <c r="I268" s="28">
        <f t="shared" si="100"/>
        <v>1.286007899049033E-3</v>
      </c>
      <c r="J268" s="28">
        <f t="shared" si="100"/>
        <v>1.4756700398517778E-3</v>
      </c>
      <c r="K268" s="28">
        <f t="shared" si="100"/>
        <v>1.4867258906431557E-3</v>
      </c>
      <c r="L268" s="28">
        <f t="shared" si="100"/>
        <v>1.646732666633164E-3</v>
      </c>
      <c r="M268" s="28">
        <f t="shared" si="100"/>
        <v>1.6820661476310587E-3</v>
      </c>
      <c r="N268" s="28">
        <f t="shared" si="100"/>
        <v>1.4879856440990975E-3</v>
      </c>
      <c r="O268" s="28">
        <f t="shared" si="100"/>
        <v>1.3991931806782844E-3</v>
      </c>
      <c r="P268" s="28">
        <f t="shared" si="100"/>
        <v>1.3074759932726909E-3</v>
      </c>
      <c r="Q268" s="28">
        <f t="shared" si="100"/>
        <v>1.1838279258940976E-3</v>
      </c>
      <c r="R268" s="28">
        <f t="shared" si="100"/>
        <v>1.0689535743943382E-3</v>
      </c>
      <c r="S268" s="28">
        <f t="shared" si="100"/>
        <v>9.3688124600489558E-4</v>
      </c>
      <c r="T268" s="28">
        <f t="shared" si="100"/>
        <v>1.0031479129872086E-3</v>
      </c>
      <c r="U268" s="28">
        <f t="shared" si="100"/>
        <v>1.0321874076276653E-3</v>
      </c>
      <c r="V268" s="28">
        <f t="shared" si="100"/>
        <v>1.1719436616523876E-3</v>
      </c>
      <c r="W268" s="28">
        <f t="shared" si="100"/>
        <v>1.0421439483818877E-3</v>
      </c>
    </row>
    <row r="269" spans="1:26" outlineLevel="1" x14ac:dyDescent="0.25"/>
    <row r="270" spans="1:26" outlineLevel="1" x14ac:dyDescent="0.25">
      <c r="B270" s="4" t="s">
        <v>23</v>
      </c>
      <c r="C270" s="12">
        <f t="shared" ref="C270:W270" si="101">IFERROR(C257/C267,0)</f>
        <v>0</v>
      </c>
      <c r="D270" s="12">
        <f t="shared" si="101"/>
        <v>0</v>
      </c>
      <c r="E270" s="12">
        <f t="shared" si="101"/>
        <v>0</v>
      </c>
      <c r="F270" s="12">
        <f t="shared" si="101"/>
        <v>0</v>
      </c>
      <c r="G270" s="12">
        <f t="shared" si="101"/>
        <v>0</v>
      </c>
      <c r="H270" s="12">
        <f t="shared" si="101"/>
        <v>0</v>
      </c>
      <c r="I270" s="12">
        <f t="shared" si="101"/>
        <v>0</v>
      </c>
      <c r="J270" s="12">
        <f t="shared" si="101"/>
        <v>0</v>
      </c>
      <c r="K270" s="12">
        <f t="shared" si="101"/>
        <v>0</v>
      </c>
      <c r="L270" s="12">
        <f t="shared" si="101"/>
        <v>0</v>
      </c>
      <c r="M270" s="12">
        <f t="shared" si="101"/>
        <v>0</v>
      </c>
      <c r="N270" s="12">
        <f t="shared" si="101"/>
        <v>0</v>
      </c>
      <c r="O270" s="12">
        <f t="shared" si="101"/>
        <v>0</v>
      </c>
      <c r="P270" s="12">
        <f t="shared" si="101"/>
        <v>0</v>
      </c>
      <c r="Q270" s="12">
        <f t="shared" si="101"/>
        <v>0</v>
      </c>
      <c r="R270" s="12">
        <f t="shared" si="101"/>
        <v>0</v>
      </c>
      <c r="S270" s="12">
        <f t="shared" si="101"/>
        <v>0</v>
      </c>
      <c r="T270" s="12">
        <f t="shared" si="101"/>
        <v>0</v>
      </c>
      <c r="U270" s="12">
        <f t="shared" si="101"/>
        <v>0</v>
      </c>
      <c r="V270" s="12">
        <f t="shared" si="101"/>
        <v>0</v>
      </c>
      <c r="W270" s="12">
        <f t="shared" si="101"/>
        <v>0</v>
      </c>
    </row>
    <row r="271" spans="1:26" outlineLevel="1" x14ac:dyDescent="0.25">
      <c r="B271" s="4" t="s">
        <v>24</v>
      </c>
      <c r="C271" s="12">
        <f t="shared" ref="C271:W271" si="102">IFERROR(C258/C267,0)</f>
        <v>0</v>
      </c>
      <c r="D271" s="12">
        <f t="shared" si="102"/>
        <v>0</v>
      </c>
      <c r="E271" s="12">
        <f t="shared" si="102"/>
        <v>0</v>
      </c>
      <c r="F271" s="12">
        <f t="shared" si="102"/>
        <v>0</v>
      </c>
      <c r="G271" s="12">
        <f t="shared" si="102"/>
        <v>0</v>
      </c>
      <c r="H271" s="12">
        <f t="shared" si="102"/>
        <v>0</v>
      </c>
      <c r="I271" s="12">
        <f t="shared" si="102"/>
        <v>0</v>
      </c>
      <c r="J271" s="12">
        <f t="shared" si="102"/>
        <v>0</v>
      </c>
      <c r="K271" s="12">
        <f t="shared" si="102"/>
        <v>0</v>
      </c>
      <c r="L271" s="12">
        <f t="shared" si="102"/>
        <v>0</v>
      </c>
      <c r="M271" s="12">
        <f t="shared" si="102"/>
        <v>0</v>
      </c>
      <c r="N271" s="12">
        <f t="shared" si="102"/>
        <v>0</v>
      </c>
      <c r="O271" s="12">
        <f t="shared" si="102"/>
        <v>0</v>
      </c>
      <c r="P271" s="12">
        <f t="shared" si="102"/>
        <v>0</v>
      </c>
      <c r="Q271" s="12">
        <f t="shared" si="102"/>
        <v>0</v>
      </c>
      <c r="R271" s="12">
        <f t="shared" si="102"/>
        <v>0</v>
      </c>
      <c r="S271" s="12">
        <f t="shared" si="102"/>
        <v>0</v>
      </c>
      <c r="T271" s="12">
        <f t="shared" si="102"/>
        <v>0</v>
      </c>
      <c r="U271" s="12">
        <f t="shared" si="102"/>
        <v>0</v>
      </c>
      <c r="V271" s="12">
        <f t="shared" si="102"/>
        <v>0</v>
      </c>
      <c r="W271" s="12">
        <f t="shared" si="102"/>
        <v>0</v>
      </c>
    </row>
    <row r="272" spans="1:26" outlineLevel="1" x14ac:dyDescent="0.25">
      <c r="B272" s="4" t="s">
        <v>21</v>
      </c>
      <c r="C272" s="12">
        <f t="shared" ref="C272:W272" si="103">IFERROR(C259/C267,0)</f>
        <v>0.65799048418695771</v>
      </c>
      <c r="D272" s="12">
        <f t="shared" si="103"/>
        <v>0.69991055456171736</v>
      </c>
      <c r="E272" s="12">
        <f t="shared" si="103"/>
        <v>0.73040152963671123</v>
      </c>
      <c r="F272" s="12">
        <f t="shared" si="103"/>
        <v>1</v>
      </c>
      <c r="G272" s="12">
        <f t="shared" si="103"/>
        <v>0.88336658806457469</v>
      </c>
      <c r="H272" s="12">
        <f t="shared" si="103"/>
        <v>0.86366176196684674</v>
      </c>
      <c r="I272" s="12">
        <f t="shared" si="103"/>
        <v>0.90235756385068766</v>
      </c>
      <c r="J272" s="12">
        <f t="shared" si="103"/>
        <v>0.93023715415019759</v>
      </c>
      <c r="K272" s="12">
        <f t="shared" si="103"/>
        <v>0.92002749770852432</v>
      </c>
      <c r="L272" s="12">
        <f t="shared" si="103"/>
        <v>0.93466963622865629</v>
      </c>
      <c r="M272" s="12">
        <f t="shared" si="103"/>
        <v>0.98781685989388879</v>
      </c>
      <c r="N272" s="12">
        <f t="shared" si="103"/>
        <v>1</v>
      </c>
      <c r="O272" s="12">
        <f t="shared" si="103"/>
        <v>0.94806517311608962</v>
      </c>
      <c r="P272" s="12">
        <f t="shared" si="103"/>
        <v>0.98820822548173715</v>
      </c>
      <c r="Q272" s="12">
        <f t="shared" si="103"/>
        <v>0.9881922968793927</v>
      </c>
      <c r="R272" s="12">
        <f t="shared" si="103"/>
        <v>1</v>
      </c>
      <c r="S272" s="12">
        <f t="shared" si="103"/>
        <v>1</v>
      </c>
      <c r="T272" s="12">
        <f t="shared" si="103"/>
        <v>0.99926335174953962</v>
      </c>
      <c r="U272" s="12">
        <f t="shared" si="103"/>
        <v>1</v>
      </c>
      <c r="V272" s="12">
        <f t="shared" si="103"/>
        <v>0.99959366111336856</v>
      </c>
      <c r="W272" s="12">
        <f t="shared" si="103"/>
        <v>1</v>
      </c>
    </row>
    <row r="273" spans="1:26" outlineLevel="1" x14ac:dyDescent="0.25">
      <c r="B273" s="4" t="s">
        <v>26</v>
      </c>
      <c r="C273" s="12">
        <f t="shared" ref="C273:W273" si="104">IFERROR(C260/C267,0)</f>
        <v>0</v>
      </c>
      <c r="D273" s="12">
        <f t="shared" si="104"/>
        <v>0</v>
      </c>
      <c r="E273" s="12">
        <f t="shared" si="104"/>
        <v>0</v>
      </c>
      <c r="F273" s="12">
        <f t="shared" si="104"/>
        <v>0</v>
      </c>
      <c r="G273" s="12">
        <f t="shared" si="104"/>
        <v>0</v>
      </c>
      <c r="H273" s="12">
        <f t="shared" si="104"/>
        <v>0</v>
      </c>
      <c r="I273" s="12">
        <f t="shared" si="104"/>
        <v>0</v>
      </c>
      <c r="J273" s="12">
        <f t="shared" si="104"/>
        <v>0</v>
      </c>
      <c r="K273" s="12">
        <f t="shared" si="104"/>
        <v>0</v>
      </c>
      <c r="L273" s="12">
        <f t="shared" si="104"/>
        <v>0</v>
      </c>
      <c r="M273" s="12">
        <f t="shared" si="104"/>
        <v>0</v>
      </c>
      <c r="N273" s="12">
        <f t="shared" si="104"/>
        <v>0</v>
      </c>
      <c r="O273" s="12">
        <f t="shared" si="104"/>
        <v>0</v>
      </c>
      <c r="P273" s="12">
        <f t="shared" si="104"/>
        <v>0</v>
      </c>
      <c r="Q273" s="12">
        <f t="shared" si="104"/>
        <v>0</v>
      </c>
      <c r="R273" s="12">
        <f t="shared" si="104"/>
        <v>0</v>
      </c>
      <c r="S273" s="12">
        <f t="shared" si="104"/>
        <v>0</v>
      </c>
      <c r="T273" s="12">
        <f t="shared" si="104"/>
        <v>0</v>
      </c>
      <c r="U273" s="12">
        <f t="shared" si="104"/>
        <v>0</v>
      </c>
      <c r="V273" s="12">
        <f t="shared" si="104"/>
        <v>0</v>
      </c>
      <c r="W273" s="12">
        <f t="shared" si="104"/>
        <v>0</v>
      </c>
    </row>
    <row r="274" spans="1:26" outlineLevel="1" x14ac:dyDescent="0.25">
      <c r="B274" s="4" t="s">
        <v>25</v>
      </c>
      <c r="C274" s="12">
        <f t="shared" ref="C274:W274" si="105">IFERROR(C261/C267,0)</f>
        <v>0</v>
      </c>
      <c r="D274" s="12">
        <f t="shared" si="105"/>
        <v>0</v>
      </c>
      <c r="E274" s="12">
        <f t="shared" si="105"/>
        <v>0</v>
      </c>
      <c r="F274" s="12">
        <f t="shared" si="105"/>
        <v>0</v>
      </c>
      <c r="G274" s="12">
        <f t="shared" si="105"/>
        <v>0</v>
      </c>
      <c r="H274" s="12">
        <f t="shared" si="105"/>
        <v>0</v>
      </c>
      <c r="I274" s="12">
        <f t="shared" si="105"/>
        <v>0</v>
      </c>
      <c r="J274" s="12">
        <f t="shared" si="105"/>
        <v>0</v>
      </c>
      <c r="K274" s="12">
        <f t="shared" si="105"/>
        <v>0</v>
      </c>
      <c r="L274" s="12">
        <f t="shared" si="105"/>
        <v>0</v>
      </c>
      <c r="M274" s="12">
        <f t="shared" si="105"/>
        <v>0</v>
      </c>
      <c r="N274" s="12">
        <f t="shared" si="105"/>
        <v>0</v>
      </c>
      <c r="O274" s="12">
        <f t="shared" si="105"/>
        <v>0</v>
      </c>
      <c r="P274" s="12">
        <f t="shared" si="105"/>
        <v>0</v>
      </c>
      <c r="Q274" s="12">
        <f t="shared" si="105"/>
        <v>0</v>
      </c>
      <c r="R274" s="12">
        <f t="shared" si="105"/>
        <v>0</v>
      </c>
      <c r="S274" s="12">
        <f t="shared" si="105"/>
        <v>0</v>
      </c>
      <c r="T274" s="12">
        <f t="shared" si="105"/>
        <v>0</v>
      </c>
      <c r="U274" s="12">
        <f t="shared" si="105"/>
        <v>0</v>
      </c>
      <c r="V274" s="12">
        <f t="shared" si="105"/>
        <v>0</v>
      </c>
      <c r="W274" s="12">
        <f t="shared" si="105"/>
        <v>0</v>
      </c>
    </row>
    <row r="275" spans="1:26" outlineLevel="1" x14ac:dyDescent="0.25">
      <c r="B275" s="4" t="s">
        <v>0</v>
      </c>
      <c r="C275" s="12">
        <f t="shared" ref="C275:W275" si="106">IFERROR(C262/C267,0)</f>
        <v>0</v>
      </c>
      <c r="D275" s="12">
        <f t="shared" si="106"/>
        <v>0</v>
      </c>
      <c r="E275" s="12">
        <f t="shared" si="106"/>
        <v>0</v>
      </c>
      <c r="F275" s="12">
        <f t="shared" si="106"/>
        <v>0</v>
      </c>
      <c r="G275" s="12">
        <f t="shared" si="106"/>
        <v>0</v>
      </c>
      <c r="H275" s="12">
        <f t="shared" si="106"/>
        <v>0</v>
      </c>
      <c r="I275" s="12">
        <f t="shared" si="106"/>
        <v>0</v>
      </c>
      <c r="J275" s="12">
        <f t="shared" si="106"/>
        <v>0</v>
      </c>
      <c r="K275" s="12">
        <f t="shared" si="106"/>
        <v>0</v>
      </c>
      <c r="L275" s="12">
        <f t="shared" si="106"/>
        <v>0</v>
      </c>
      <c r="M275" s="12">
        <f t="shared" si="106"/>
        <v>0</v>
      </c>
      <c r="N275" s="12">
        <f t="shared" si="106"/>
        <v>0</v>
      </c>
      <c r="O275" s="12">
        <f t="shared" si="106"/>
        <v>0</v>
      </c>
      <c r="P275" s="12">
        <f t="shared" si="106"/>
        <v>0</v>
      </c>
      <c r="Q275" s="12">
        <f t="shared" si="106"/>
        <v>0</v>
      </c>
      <c r="R275" s="12">
        <f t="shared" si="106"/>
        <v>0</v>
      </c>
      <c r="S275" s="12">
        <f t="shared" si="106"/>
        <v>0</v>
      </c>
      <c r="T275" s="12">
        <f t="shared" si="106"/>
        <v>0</v>
      </c>
      <c r="U275" s="12">
        <f t="shared" si="106"/>
        <v>0</v>
      </c>
      <c r="V275" s="12">
        <f t="shared" si="106"/>
        <v>0</v>
      </c>
      <c r="W275" s="12">
        <f t="shared" si="106"/>
        <v>0</v>
      </c>
    </row>
    <row r="276" spans="1:26" outlineLevel="1" x14ac:dyDescent="0.25">
      <c r="B276" s="4" t="s">
        <v>27</v>
      </c>
      <c r="C276" s="12">
        <f t="shared" ref="C276:W276" si="107">IFERROR(C263/C267,0)</f>
        <v>0</v>
      </c>
      <c r="D276" s="12">
        <f t="shared" si="107"/>
        <v>0</v>
      </c>
      <c r="E276" s="12">
        <f t="shared" si="107"/>
        <v>0</v>
      </c>
      <c r="F276" s="12">
        <f t="shared" si="107"/>
        <v>0</v>
      </c>
      <c r="G276" s="12">
        <f t="shared" si="107"/>
        <v>0</v>
      </c>
      <c r="H276" s="12">
        <f t="shared" si="107"/>
        <v>0</v>
      </c>
      <c r="I276" s="12">
        <f t="shared" si="107"/>
        <v>0</v>
      </c>
      <c r="J276" s="12">
        <f t="shared" si="107"/>
        <v>0</v>
      </c>
      <c r="K276" s="12">
        <f t="shared" si="107"/>
        <v>0</v>
      </c>
      <c r="L276" s="12">
        <f t="shared" si="107"/>
        <v>0</v>
      </c>
      <c r="M276" s="12">
        <f t="shared" si="107"/>
        <v>0</v>
      </c>
      <c r="N276" s="12">
        <f t="shared" si="107"/>
        <v>0</v>
      </c>
      <c r="O276" s="12">
        <f t="shared" si="107"/>
        <v>0</v>
      </c>
      <c r="P276" s="12">
        <f t="shared" si="107"/>
        <v>0</v>
      </c>
      <c r="Q276" s="12">
        <f t="shared" si="107"/>
        <v>0</v>
      </c>
      <c r="R276" s="12">
        <f t="shared" si="107"/>
        <v>0</v>
      </c>
      <c r="S276" s="12">
        <f t="shared" si="107"/>
        <v>0</v>
      </c>
      <c r="T276" s="12">
        <f t="shared" si="107"/>
        <v>0</v>
      </c>
      <c r="U276" s="12">
        <f t="shared" si="107"/>
        <v>0</v>
      </c>
      <c r="V276" s="12">
        <f t="shared" si="107"/>
        <v>0</v>
      </c>
      <c r="W276" s="12">
        <f t="shared" si="107"/>
        <v>0</v>
      </c>
    </row>
    <row r="277" spans="1:26" outlineLevel="1" x14ac:dyDescent="0.25">
      <c r="B277" s="4" t="s">
        <v>28</v>
      </c>
      <c r="C277" s="12">
        <f t="shared" ref="C277:W277" si="108">IFERROR(C264/C267,0)</f>
        <v>0</v>
      </c>
      <c r="D277" s="12">
        <f t="shared" si="108"/>
        <v>0</v>
      </c>
      <c r="E277" s="12">
        <f t="shared" si="108"/>
        <v>0</v>
      </c>
      <c r="F277" s="12">
        <f t="shared" si="108"/>
        <v>0</v>
      </c>
      <c r="G277" s="12">
        <f t="shared" si="108"/>
        <v>0</v>
      </c>
      <c r="H277" s="12">
        <f t="shared" si="108"/>
        <v>0</v>
      </c>
      <c r="I277" s="12">
        <f t="shared" si="108"/>
        <v>0</v>
      </c>
      <c r="J277" s="12">
        <f t="shared" si="108"/>
        <v>0</v>
      </c>
      <c r="K277" s="12">
        <f t="shared" si="108"/>
        <v>0</v>
      </c>
      <c r="L277" s="12">
        <f t="shared" si="108"/>
        <v>0</v>
      </c>
      <c r="M277" s="12">
        <f t="shared" si="108"/>
        <v>0</v>
      </c>
      <c r="N277" s="12">
        <f t="shared" si="108"/>
        <v>0</v>
      </c>
      <c r="O277" s="12">
        <f t="shared" si="108"/>
        <v>0</v>
      </c>
      <c r="P277" s="12">
        <f t="shared" si="108"/>
        <v>0</v>
      </c>
      <c r="Q277" s="12">
        <f t="shared" si="108"/>
        <v>0</v>
      </c>
      <c r="R277" s="12">
        <f t="shared" si="108"/>
        <v>0</v>
      </c>
      <c r="S277" s="12">
        <f t="shared" si="108"/>
        <v>0</v>
      </c>
      <c r="T277" s="12">
        <f t="shared" si="108"/>
        <v>0</v>
      </c>
      <c r="U277" s="12">
        <f t="shared" si="108"/>
        <v>0</v>
      </c>
      <c r="V277" s="12">
        <f t="shared" si="108"/>
        <v>0</v>
      </c>
      <c r="W277" s="12">
        <f t="shared" si="108"/>
        <v>0</v>
      </c>
    </row>
    <row r="278" spans="1:26" outlineLevel="1" x14ac:dyDescent="0.25">
      <c r="B278" s="4" t="s">
        <v>22</v>
      </c>
      <c r="C278" s="12">
        <f t="shared" ref="C278:W278" si="109">IFERROR(C265/C267,0)</f>
        <v>0.34200951581304229</v>
      </c>
      <c r="D278" s="12">
        <f t="shared" si="109"/>
        <v>0.30008944543828264</v>
      </c>
      <c r="E278" s="12">
        <f t="shared" si="109"/>
        <v>0.26959847036328871</v>
      </c>
      <c r="F278" s="12">
        <f t="shared" si="109"/>
        <v>0</v>
      </c>
      <c r="G278" s="12">
        <f t="shared" si="109"/>
        <v>0.11663341193542535</v>
      </c>
      <c r="H278" s="12">
        <f t="shared" si="109"/>
        <v>0.13633823803315329</v>
      </c>
      <c r="I278" s="12">
        <f t="shared" si="109"/>
        <v>9.7642436149312381E-2</v>
      </c>
      <c r="J278" s="12">
        <f t="shared" si="109"/>
        <v>6.9762845849802385E-2</v>
      </c>
      <c r="K278" s="12">
        <f t="shared" si="109"/>
        <v>7.9972502291475719E-2</v>
      </c>
      <c r="L278" s="12">
        <f t="shared" si="109"/>
        <v>6.5330363771343727E-2</v>
      </c>
      <c r="M278" s="12">
        <f t="shared" si="109"/>
        <v>1.2183140106111221E-2</v>
      </c>
      <c r="N278" s="12">
        <f t="shared" si="109"/>
        <v>0</v>
      </c>
      <c r="O278" s="12">
        <f t="shared" si="109"/>
        <v>5.1934826883910386E-2</v>
      </c>
      <c r="P278" s="12">
        <f t="shared" si="109"/>
        <v>1.179177451826287E-2</v>
      </c>
      <c r="Q278" s="12">
        <f t="shared" si="109"/>
        <v>1.1807703120607253E-2</v>
      </c>
      <c r="R278" s="12">
        <f t="shared" si="109"/>
        <v>0</v>
      </c>
      <c r="S278" s="12">
        <f t="shared" si="109"/>
        <v>0</v>
      </c>
      <c r="T278" s="12">
        <f t="shared" si="109"/>
        <v>7.3664825046040525E-4</v>
      </c>
      <c r="U278" s="12">
        <f t="shared" si="109"/>
        <v>0</v>
      </c>
      <c r="V278" s="12">
        <f t="shared" si="109"/>
        <v>4.0633888663145062E-4</v>
      </c>
      <c r="W278" s="12">
        <f t="shared" si="109"/>
        <v>0</v>
      </c>
    </row>
    <row r="279" spans="1:26" outlineLevel="1" x14ac:dyDescent="0.25">
      <c r="B279" s="4" t="s">
        <v>29</v>
      </c>
      <c r="C279" s="12">
        <f t="shared" ref="C279:W279" si="110">IFERROR(C266/C267,0)</f>
        <v>0</v>
      </c>
      <c r="D279" s="12">
        <f t="shared" si="110"/>
        <v>0</v>
      </c>
      <c r="E279" s="12">
        <f t="shared" si="110"/>
        <v>0</v>
      </c>
      <c r="F279" s="12">
        <f t="shared" si="110"/>
        <v>0</v>
      </c>
      <c r="G279" s="12">
        <f t="shared" si="110"/>
        <v>0</v>
      </c>
      <c r="H279" s="12">
        <f t="shared" si="110"/>
        <v>0</v>
      </c>
      <c r="I279" s="12">
        <f t="shared" si="110"/>
        <v>0</v>
      </c>
      <c r="J279" s="12">
        <f t="shared" si="110"/>
        <v>0</v>
      </c>
      <c r="K279" s="12">
        <f t="shared" si="110"/>
        <v>0</v>
      </c>
      <c r="L279" s="12">
        <f t="shared" si="110"/>
        <v>0</v>
      </c>
      <c r="M279" s="12">
        <f t="shared" si="110"/>
        <v>0</v>
      </c>
      <c r="N279" s="12">
        <f t="shared" si="110"/>
        <v>0</v>
      </c>
      <c r="O279" s="12">
        <f t="shared" si="110"/>
        <v>0</v>
      </c>
      <c r="P279" s="12">
        <f t="shared" si="110"/>
        <v>0</v>
      </c>
      <c r="Q279" s="12">
        <f t="shared" si="110"/>
        <v>0</v>
      </c>
      <c r="R279" s="12">
        <f t="shared" si="110"/>
        <v>0</v>
      </c>
      <c r="S279" s="12">
        <f t="shared" si="110"/>
        <v>0</v>
      </c>
      <c r="T279" s="12">
        <f t="shared" si="110"/>
        <v>0</v>
      </c>
      <c r="U279" s="12">
        <f t="shared" si="110"/>
        <v>0</v>
      </c>
      <c r="V279" s="12">
        <f t="shared" si="110"/>
        <v>0</v>
      </c>
      <c r="W279" s="12">
        <f t="shared" si="110"/>
        <v>0</v>
      </c>
    </row>
    <row r="282" spans="1:26" s="34" customFormat="1" x14ac:dyDescent="0.25">
      <c r="A282" s="33" t="s">
        <v>50</v>
      </c>
    </row>
    <row r="283" spans="1:26" outlineLevel="1" x14ac:dyDescent="0.25">
      <c r="B283" s="9" t="s">
        <v>5</v>
      </c>
      <c r="C283" s="14"/>
    </row>
    <row r="284" spans="1:26" outlineLevel="1" x14ac:dyDescent="0.25">
      <c r="B284" s="16" t="s">
        <v>8</v>
      </c>
    </row>
    <row r="285" spans="1:26" outlineLevel="1" x14ac:dyDescent="0.25">
      <c r="B285" s="10" t="s">
        <v>10</v>
      </c>
      <c r="C285" s="5">
        <f>C$290*CAN!C291</f>
        <v>10.213620167504187</v>
      </c>
      <c r="D285" s="5">
        <f>D$290*CAN!D291</f>
        <v>9.2678954770195521</v>
      </c>
      <c r="E285" s="5">
        <f>E$290*CAN!E291</f>
        <v>6.3025800819131765</v>
      </c>
      <c r="F285" s="5">
        <f>F$290*CAN!F291</f>
        <v>6.3985222605626175</v>
      </c>
      <c r="G285" s="5">
        <f>G$290*CAN!G291</f>
        <v>6.3573058934304649</v>
      </c>
      <c r="H285" s="5">
        <f>H$290*CAN!H291</f>
        <v>6.8559140976481263</v>
      </c>
      <c r="I285" s="5">
        <f>I$290*CAN!I291</f>
        <v>7.8447315832614963</v>
      </c>
      <c r="J285" s="5">
        <f>J$290*CAN!J291</f>
        <v>3.3067650096039514</v>
      </c>
      <c r="K285" s="5">
        <f>K$290*CAN!K291</f>
        <v>4.475993954166424</v>
      </c>
      <c r="L285" s="5">
        <f>L$290*CAN!L291</f>
        <v>5.8302319684583663</v>
      </c>
      <c r="M285" s="5">
        <f>M$290*CAN!M291</f>
        <v>6.8487327786406604</v>
      </c>
      <c r="N285" s="5">
        <f>N$290*CAN!N291</f>
        <v>6.2809204863418975</v>
      </c>
      <c r="O285" s="5">
        <f>O$290*CAN!O291</f>
        <v>5.1518638653568196</v>
      </c>
      <c r="P285" s="5">
        <f>P$290*CAN!P291</f>
        <v>7.2899819765818705</v>
      </c>
      <c r="Q285" s="5">
        <f>Q$290*CAN!Q291</f>
        <v>6.6728153788409283</v>
      </c>
      <c r="R285" s="5">
        <f>R$290*CAN!R291</f>
        <v>4.9984537858070608</v>
      </c>
      <c r="S285" s="5">
        <f>S$290*CAN!S291</f>
        <v>4.5782571937110665</v>
      </c>
      <c r="T285" s="5">
        <f>T$290*CAN!T291</f>
        <v>5.500023157783021</v>
      </c>
      <c r="U285" s="5">
        <f>U$290*CAN!U291</f>
        <v>5.555045138664009</v>
      </c>
      <c r="V285" s="5">
        <f>V$290*CAN!V291</f>
        <v>5.3693815485823286</v>
      </c>
      <c r="W285" s="5">
        <f>W$290*CAN!W291</f>
        <v>4.4242902102169195</v>
      </c>
      <c r="Z285" s="23"/>
    </row>
    <row r="286" spans="1:26" outlineLevel="1" x14ac:dyDescent="0.25">
      <c r="B286" s="17" t="s">
        <v>9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6" outlineLevel="1" x14ac:dyDescent="0.25">
      <c r="B287" s="10" t="s">
        <v>11</v>
      </c>
      <c r="C287" s="5">
        <f>C288/Inputs!D$7</f>
        <v>460.28472030150749</v>
      </c>
      <c r="D287" s="5">
        <f>D288/Inputs!E$7</f>
        <v>437.4291257692974</v>
      </c>
      <c r="E287" s="5">
        <f>E288/Inputs!F$7</f>
        <v>278.64451413235878</v>
      </c>
      <c r="F287" s="5">
        <f>F288/Inputs!G$7</f>
        <v>311.55355439974062</v>
      </c>
      <c r="G287" s="5">
        <f>G288/Inputs!H$7</f>
        <v>322.02859402414521</v>
      </c>
      <c r="H287" s="5">
        <f>H288/Inputs!I$7</f>
        <v>337.26835225134664</v>
      </c>
      <c r="I287" s="5">
        <f>I288/Inputs!J$7</f>
        <v>418.2295313618659</v>
      </c>
      <c r="J287" s="5">
        <f>J288/Inputs!K$7</f>
        <v>209.17368147406933</v>
      </c>
      <c r="K287" s="5">
        <f>K288/Inputs!L$7</f>
        <v>320.58147808735214</v>
      </c>
      <c r="L287" s="5">
        <f>L288/Inputs!M$7</f>
        <v>439.32591080083915</v>
      </c>
      <c r="M287" s="5">
        <f>M288/Inputs!N$7</f>
        <v>447.62084919961455</v>
      </c>
      <c r="N287" s="5">
        <f>N288/Inputs!O$7</f>
        <v>417.73371347920403</v>
      </c>
      <c r="O287" s="5">
        <f>O288/Inputs!P$7</f>
        <v>352.111396045959</v>
      </c>
      <c r="P287" s="5">
        <f>P288/Inputs!Q$7</f>
        <v>500.07703074007139</v>
      </c>
      <c r="Q287" s="5">
        <f>Q288/Inputs!R$7</f>
        <v>468.16012289963862</v>
      </c>
      <c r="R287" s="5">
        <f>R288/Inputs!S$7</f>
        <v>384.45776959546583</v>
      </c>
      <c r="S287" s="5">
        <f>S288/Inputs!T$7</f>
        <v>346.31396235538432</v>
      </c>
      <c r="T287" s="5">
        <f>T288/Inputs!U$7</f>
        <v>374.69156251414176</v>
      </c>
      <c r="U287" s="5">
        <f>U288/Inputs!V$7</f>
        <v>378.11571885962564</v>
      </c>
      <c r="V287" s="5">
        <f>V288/Inputs!W$7</f>
        <v>384.47582841392011</v>
      </c>
      <c r="W287" s="5">
        <f>W288/Inputs!X$7</f>
        <v>111.33173647413656</v>
      </c>
      <c r="Z287" s="23"/>
    </row>
    <row r="288" spans="1:26" outlineLevel="1" x14ac:dyDescent="0.25">
      <c r="B288" s="10" t="s">
        <v>12</v>
      </c>
      <c r="C288" s="5">
        <f>C$290*CAN!C292</f>
        <v>46.028472030150752</v>
      </c>
      <c r="D288" s="5">
        <f>D$290*CAN!D292</f>
        <v>43.74291257692974</v>
      </c>
      <c r="E288" s="5">
        <f>E$290*CAN!E292</f>
        <v>27.86445141323588</v>
      </c>
      <c r="F288" s="5">
        <f>F$290*CAN!F292</f>
        <v>31.155355439974066</v>
      </c>
      <c r="G288" s="5">
        <f>G$290*CAN!G292</f>
        <v>32.202859402414525</v>
      </c>
      <c r="H288" s="5">
        <f>H$290*CAN!H292</f>
        <v>33.726835225134664</v>
      </c>
      <c r="I288" s="5">
        <f>I$290*CAN!I292</f>
        <v>41.822953136186591</v>
      </c>
      <c r="J288" s="5">
        <f>J$290*CAN!J292</f>
        <v>20.917368147406933</v>
      </c>
      <c r="K288" s="5">
        <f>K$290*CAN!K292</f>
        <v>32.058147808735214</v>
      </c>
      <c r="L288" s="5">
        <f>L$290*CAN!L292</f>
        <v>43.932591080083917</v>
      </c>
      <c r="M288" s="5">
        <f>M$290*CAN!M292</f>
        <v>44.76208491996146</v>
      </c>
      <c r="N288" s="5">
        <f>N$290*CAN!N292</f>
        <v>41.773371347920403</v>
      </c>
      <c r="O288" s="5">
        <f>O$290*CAN!O292</f>
        <v>35.2111396045959</v>
      </c>
      <c r="P288" s="5">
        <f>P$290*CAN!P292</f>
        <v>50.007703074007139</v>
      </c>
      <c r="Q288" s="5">
        <f>Q$290*CAN!Q292</f>
        <v>46.816012289963865</v>
      </c>
      <c r="R288" s="5">
        <f>R$290*CAN!R292</f>
        <v>38.445776959546585</v>
      </c>
      <c r="S288" s="5">
        <f>S$290*CAN!S292</f>
        <v>34.631396235538432</v>
      </c>
      <c r="T288" s="5">
        <f>T$290*CAN!T292</f>
        <v>37.469156251414176</v>
      </c>
      <c r="U288" s="5">
        <f>U$290*CAN!U292</f>
        <v>37.811571885962564</v>
      </c>
      <c r="V288" s="5">
        <f>V$290*CAN!V292</f>
        <v>38.447582841392013</v>
      </c>
      <c r="W288" s="5">
        <f>W$290*CAN!W292</f>
        <v>11.133173647413656</v>
      </c>
      <c r="Y288" s="1" t="s">
        <v>59</v>
      </c>
    </row>
    <row r="289" spans="2:26" outlineLevel="1" x14ac:dyDescent="0.25">
      <c r="B289" s="16" t="s">
        <v>13</v>
      </c>
    </row>
    <row r="290" spans="2:26" outlineLevel="1" x14ac:dyDescent="0.25">
      <c r="B290" s="10" t="s">
        <v>10</v>
      </c>
      <c r="C290" s="5">
        <f>C305/CAN!C306/1000</f>
        <v>56.242092197654941</v>
      </c>
      <c r="D290" s="5">
        <f>D305/CAN!D306/1000</f>
        <v>53.010808053949297</v>
      </c>
      <c r="E290" s="5">
        <f>E305/CAN!E306/1000</f>
        <v>34.167031495149054</v>
      </c>
      <c r="F290" s="5">
        <f>F305/CAN!F306/1000</f>
        <v>37.553877700536681</v>
      </c>
      <c r="G290" s="5">
        <f>G305/CAN!G306/1000</f>
        <v>38.560165295844989</v>
      </c>
      <c r="H290" s="5">
        <f>H305/CAN!H306/1000</f>
        <v>40.582749322782789</v>
      </c>
      <c r="I290" s="5">
        <f>I305/CAN!I306/1000</f>
        <v>49.66768471944809</v>
      </c>
      <c r="J290" s="5">
        <f>J305/CAN!J306/1000</f>
        <v>24.224133157010883</v>
      </c>
      <c r="K290" s="5">
        <f>K305/CAN!K306/1000</f>
        <v>36.534141762901633</v>
      </c>
      <c r="L290" s="5">
        <f>L305/CAN!L306/1000</f>
        <v>49.76282304854228</v>
      </c>
      <c r="M290" s="5">
        <f>M305/CAN!M306/1000</f>
        <v>51.610817698602119</v>
      </c>
      <c r="N290" s="5">
        <f>N305/CAN!N306/1000</f>
        <v>48.054291834262301</v>
      </c>
      <c r="O290" s="5">
        <f>O305/CAN!O306/1000</f>
        <v>40.363003469952716</v>
      </c>
      <c r="P290" s="5">
        <f>P305/CAN!P306/1000</f>
        <v>57.29768505058901</v>
      </c>
      <c r="Q290" s="5">
        <f>Q305/CAN!Q306/1000</f>
        <v>53.488827668804795</v>
      </c>
      <c r="R290" s="5">
        <f>R305/CAN!R306/1000</f>
        <v>43.444230745353643</v>
      </c>
      <c r="S290" s="5">
        <f>S305/CAN!S306/1000</f>
        <v>39.209653429249499</v>
      </c>
      <c r="T290" s="5">
        <f>T305/CAN!T306/1000</f>
        <v>42.969179409197196</v>
      </c>
      <c r="U290" s="5">
        <f>U305/CAN!U306/1000</f>
        <v>43.366617024626571</v>
      </c>
      <c r="V290" s="5">
        <f>V305/CAN!V306/1000</f>
        <v>43.816964389974338</v>
      </c>
      <c r="W290" s="5">
        <f>W305/CAN!W306/1000</f>
        <v>15.557463857630575</v>
      </c>
    </row>
    <row r="291" spans="2:26" outlineLevel="1" x14ac:dyDescent="0.25">
      <c r="B291" s="18" t="s">
        <v>14</v>
      </c>
      <c r="C291" s="13">
        <f t="shared" ref="C291:W291" si="111">IFERROR(C285/C290,0)</f>
        <v>0.1816009996856065</v>
      </c>
      <c r="D291" s="13">
        <f t="shared" si="111"/>
        <v>0.17483030003216665</v>
      </c>
      <c r="E291" s="13">
        <f t="shared" si="111"/>
        <v>0.18446378880787465</v>
      </c>
      <c r="F291" s="13">
        <f t="shared" si="111"/>
        <v>0.17038246520335174</v>
      </c>
      <c r="G291" s="13">
        <f t="shared" si="111"/>
        <v>0.16486718468801506</v>
      </c>
      <c r="H291" s="13">
        <f t="shared" si="111"/>
        <v>0.16893665934553326</v>
      </c>
      <c r="I291" s="13">
        <f t="shared" si="111"/>
        <v>0.15794437827277621</v>
      </c>
      <c r="J291" s="13">
        <f t="shared" si="111"/>
        <v>0.13650705220991227</v>
      </c>
      <c r="K291" s="13">
        <f t="shared" si="111"/>
        <v>0.12251537159993024</v>
      </c>
      <c r="L291" s="13">
        <f t="shared" si="111"/>
        <v>0.11716039427206799</v>
      </c>
      <c r="M291" s="13">
        <f t="shared" si="111"/>
        <v>0.13269955958915486</v>
      </c>
      <c r="N291" s="13">
        <f t="shared" si="111"/>
        <v>0.13070467270654179</v>
      </c>
      <c r="O291" s="13">
        <f t="shared" si="111"/>
        <v>0.12763826827683927</v>
      </c>
      <c r="P291" s="13">
        <f t="shared" si="111"/>
        <v>0.12722995650078067</v>
      </c>
      <c r="Q291" s="13">
        <f t="shared" si="111"/>
        <v>0.12475157279867959</v>
      </c>
      <c r="R291" s="13">
        <f t="shared" si="111"/>
        <v>0.11505448940056662</v>
      </c>
      <c r="S291" s="13">
        <f t="shared" si="111"/>
        <v>0.11676352105412367</v>
      </c>
      <c r="T291" s="13">
        <f t="shared" si="111"/>
        <v>0.12799925978120463</v>
      </c>
      <c r="U291" s="13">
        <f t="shared" si="111"/>
        <v>0.12809496151174229</v>
      </c>
      <c r="V291" s="13">
        <f t="shared" si="111"/>
        <v>0.12254115782176103</v>
      </c>
      <c r="W291" s="13">
        <f t="shared" si="111"/>
        <v>0.28438376914800978</v>
      </c>
    </row>
    <row r="292" spans="2:26" outlineLevel="1" x14ac:dyDescent="0.25">
      <c r="B292" s="18" t="s">
        <v>15</v>
      </c>
      <c r="C292" s="13">
        <f t="shared" ref="C292:W292" si="112">IFERROR(C288/C290,0)</f>
        <v>0.8183990003143935</v>
      </c>
      <c r="D292" s="13">
        <f t="shared" si="112"/>
        <v>0.82516969996783329</v>
      </c>
      <c r="E292" s="13">
        <f t="shared" si="112"/>
        <v>0.81553621119212538</v>
      </c>
      <c r="F292" s="13">
        <f t="shared" si="112"/>
        <v>0.82961753479664835</v>
      </c>
      <c r="G292" s="13">
        <f t="shared" si="112"/>
        <v>0.83513281531198491</v>
      </c>
      <c r="H292" s="13">
        <f t="shared" si="112"/>
        <v>0.83106334065446674</v>
      </c>
      <c r="I292" s="13">
        <f t="shared" si="112"/>
        <v>0.8420556217272237</v>
      </c>
      <c r="J292" s="13">
        <f t="shared" si="112"/>
        <v>0.86349294779008778</v>
      </c>
      <c r="K292" s="13">
        <f t="shared" si="112"/>
        <v>0.87748462840006991</v>
      </c>
      <c r="L292" s="13">
        <f t="shared" si="112"/>
        <v>0.88283960572793208</v>
      </c>
      <c r="M292" s="13">
        <f t="shared" si="112"/>
        <v>0.8673004404108452</v>
      </c>
      <c r="N292" s="13">
        <f t="shared" si="112"/>
        <v>0.86929532729345815</v>
      </c>
      <c r="O292" s="13">
        <f t="shared" si="112"/>
        <v>0.87236173172316078</v>
      </c>
      <c r="P292" s="13">
        <f t="shared" si="112"/>
        <v>0.87277004349921938</v>
      </c>
      <c r="Q292" s="13">
        <f t="shared" si="112"/>
        <v>0.87524842720132034</v>
      </c>
      <c r="R292" s="13">
        <f t="shared" si="112"/>
        <v>0.88494551059943349</v>
      </c>
      <c r="S292" s="13">
        <f t="shared" si="112"/>
        <v>0.88323647894587631</v>
      </c>
      <c r="T292" s="13">
        <f t="shared" si="112"/>
        <v>0.87200074021879537</v>
      </c>
      <c r="U292" s="13">
        <f t="shared" si="112"/>
        <v>0.87190503848825773</v>
      </c>
      <c r="V292" s="13">
        <f t="shared" si="112"/>
        <v>0.877458842178239</v>
      </c>
      <c r="W292" s="13">
        <f t="shared" si="112"/>
        <v>0.71561623085199022</v>
      </c>
    </row>
    <row r="293" spans="2:26" outlineLevel="1" x14ac:dyDescent="0.25"/>
    <row r="294" spans="2:26" outlineLevel="1" x14ac:dyDescent="0.25">
      <c r="B294" s="9" t="s">
        <v>19</v>
      </c>
      <c r="C294" s="14"/>
      <c r="S294" s="20"/>
      <c r="T294" s="20"/>
      <c r="U294" s="20"/>
      <c r="V294" s="20"/>
      <c r="W294" s="20"/>
    </row>
    <row r="295" spans="2:26" outlineLevel="1" x14ac:dyDescent="0.25">
      <c r="B295" s="4" t="s">
        <v>23</v>
      </c>
      <c r="C295" s="25">
        <f>'[8]Table 15'!C$15*INDEX(Inputs!$D$60:$T$60,MATCH($A$1,Inputs!$D$57:$T$57,0))*1000</f>
        <v>50.000399999999999</v>
      </c>
      <c r="D295" s="25">
        <f>'[8]Table 15'!D$15*INDEX(Inputs!$D$60:$T$60,MATCH($A$1,Inputs!$D$57:$T$57,0))*1000</f>
        <v>40.975200000000001</v>
      </c>
      <c r="E295" s="25">
        <f>'[8]Table 15'!E$15*INDEX(Inputs!$D$60:$T$60,MATCH($A$1,Inputs!$D$57:$T$57,0))*1000</f>
        <v>29.731199999999998</v>
      </c>
      <c r="F295" s="25">
        <f>'[8]Table 15'!F$15*INDEX(Inputs!$D$60:$T$60,MATCH($A$1,Inputs!$D$57:$T$57,0))*1000</f>
        <v>32.885999999999996</v>
      </c>
      <c r="G295" s="25">
        <f>'[8]Table 15'!G$15*INDEX(Inputs!$D$60:$T$60,MATCH($A$1,Inputs!$D$57:$T$57,0))*1000</f>
        <v>32.068800000000003</v>
      </c>
      <c r="H295" s="25">
        <f>'[8]Table 15'!H$15*INDEX(Inputs!$D$60:$T$60,MATCH($A$1,Inputs!$D$57:$T$57,0))*1000</f>
        <v>33.872999999999998</v>
      </c>
      <c r="I295" s="25">
        <f>'[8]Table 15'!I$15*INDEX(Inputs!$D$60:$T$60,MATCH($A$1,Inputs!$D$57:$T$57,0))*1000</f>
        <v>35.692799999999998</v>
      </c>
      <c r="J295" s="25">
        <f>'[8]Table 15'!J$15*INDEX(Inputs!$D$60:$T$60,MATCH($A$1,Inputs!$D$57:$T$57,0))*1000</f>
        <v>13.219199999999999</v>
      </c>
      <c r="K295" s="25">
        <f>'[8]Table 15'!K$15*INDEX(Inputs!$D$60:$T$60,MATCH($A$1,Inputs!$D$57:$T$57,0))*1000</f>
        <v>16.6752</v>
      </c>
      <c r="L295" s="25">
        <f>'[8]Table 15'!L$15*INDEX(Inputs!$D$60:$T$60,MATCH($A$1,Inputs!$D$57:$T$57,0))*1000</f>
        <v>21.803999999999998</v>
      </c>
      <c r="M295" s="25">
        <f>'[8]Table 15'!M$15*INDEX(Inputs!$D$60:$T$60,MATCH($A$1,Inputs!$D$57:$T$57,0))*1000</f>
        <v>23.914799999999996</v>
      </c>
      <c r="N295" s="25">
        <f>'[8]Table 15'!N$15*INDEX(Inputs!$D$60:$T$60,MATCH($A$1,Inputs!$D$57:$T$57,0))*1000</f>
        <v>21.590399999999999</v>
      </c>
      <c r="O295" s="25">
        <f>'[8]Table 15'!O$15*INDEX(Inputs!$D$60:$T$60,MATCH($A$1,Inputs!$D$57:$T$57,0))*1000</f>
        <v>19.32</v>
      </c>
      <c r="P295" s="25">
        <f>'[8]Table 15'!P$15*INDEX(Inputs!$D$60:$T$60,MATCH($A$1,Inputs!$D$57:$T$57,0))*1000</f>
        <v>28.124999999999996</v>
      </c>
      <c r="Q295" s="25">
        <f>'[8]Table 15'!Q$15*INDEX(Inputs!$D$60:$T$60,MATCH($A$1,Inputs!$D$57:$T$57,0))*1000</f>
        <v>24.884999999999998</v>
      </c>
      <c r="R295" s="25">
        <f>'[8]Table 15'!R$15*INDEX(Inputs!$D$60:$T$60,MATCH($A$1,Inputs!$D$57:$T$57,0))*1000</f>
        <v>17.476800000000001</v>
      </c>
      <c r="S295" s="25">
        <f>'[8]Table 15'!S$15*INDEX(Inputs!$D$60:$T$60,MATCH($A$1,Inputs!$D$57:$T$57,0))*1000</f>
        <v>15.331799999999999</v>
      </c>
      <c r="T295" s="25">
        <f>'[8]Table 15'!T$15*INDEX(Inputs!$D$60:$T$60,MATCH($A$1,Inputs!$D$57:$T$57,0))*1000</f>
        <v>17.97</v>
      </c>
      <c r="U295" s="25">
        <f>'[8]Table 15'!U$15*INDEX(Inputs!$D$60:$T$60,MATCH($A$1,Inputs!$D$57:$T$57,0))*1000</f>
        <v>18.809999999999999</v>
      </c>
      <c r="V295" s="25">
        <f>'[8]Table 15'!V$15*INDEX(Inputs!$D$60:$T$60,MATCH($A$1,Inputs!$D$57:$T$57,0))*1000</f>
        <v>18.043199999999999</v>
      </c>
      <c r="W295" s="25">
        <f>'[8]Table 15'!W$15*INDEX(Inputs!$D$60:$T$60,MATCH($A$1,Inputs!$D$57:$T$57,0))*1000</f>
        <v>24.235199999999999</v>
      </c>
      <c r="Z295" s="23" t="s">
        <v>32</v>
      </c>
    </row>
    <row r="296" spans="2:26" outlineLevel="1" x14ac:dyDescent="0.25">
      <c r="B296" s="4" t="s">
        <v>24</v>
      </c>
      <c r="C296" s="25">
        <f>'[8]Table 15'!C$14*INDEX(Inputs!$D$60:$T$60,MATCH($A$1,Inputs!$D$57:$T$57,0))*1000</f>
        <v>0.7752</v>
      </c>
      <c r="D296" s="25">
        <f>'[8]Table 15'!D$14*INDEX(Inputs!$D$60:$T$60,MATCH($A$1,Inputs!$D$57:$T$57,0))*1000</f>
        <v>0.79920000000000002</v>
      </c>
      <c r="E296" s="25">
        <f>'[8]Table 15'!E$14*INDEX(Inputs!$D$60:$T$60,MATCH($A$1,Inputs!$D$57:$T$57,0))*1000</f>
        <v>0.91200000000000003</v>
      </c>
      <c r="F296" s="25">
        <f>'[8]Table 15'!F$14*INDEX(Inputs!$D$60:$T$60,MATCH($A$1,Inputs!$D$57:$T$57,0))*1000</f>
        <v>0.62999999999999989</v>
      </c>
      <c r="G296" s="25">
        <f>'[8]Table 15'!G$14*INDEX(Inputs!$D$60:$T$60,MATCH($A$1,Inputs!$D$57:$T$57,0))*1000</f>
        <v>0.61199999999999999</v>
      </c>
      <c r="H296" s="25">
        <f>'[8]Table 15'!H$14*INDEX(Inputs!$D$60:$T$60,MATCH($A$1,Inputs!$D$57:$T$57,0))*1000</f>
        <v>0.62999999999999989</v>
      </c>
      <c r="I296" s="25">
        <f>'[8]Table 15'!I$14*INDEX(Inputs!$D$60:$T$60,MATCH($A$1,Inputs!$D$57:$T$57,0))*1000</f>
        <v>0.57600000000000007</v>
      </c>
      <c r="J296" s="25">
        <f>'[8]Table 15'!J$14*INDEX(Inputs!$D$60:$T$60,MATCH($A$1,Inputs!$D$57:$T$57,0))*1000</f>
        <v>0.74519999999999997</v>
      </c>
      <c r="K296" s="25">
        <f>'[8]Table 15'!K$14*INDEX(Inputs!$D$60:$T$60,MATCH($A$1,Inputs!$D$57:$T$57,0))*1000</f>
        <v>0.77760000000000007</v>
      </c>
      <c r="L296" s="25">
        <f>'[8]Table 15'!L$14*INDEX(Inputs!$D$60:$T$60,MATCH($A$1,Inputs!$D$57:$T$57,0))*1000</f>
        <v>0.96600000000000008</v>
      </c>
      <c r="M296" s="25">
        <f>'[8]Table 15'!M$14*INDEX(Inputs!$D$60:$T$60,MATCH($A$1,Inputs!$D$57:$T$57,0))*1000</f>
        <v>0.90479999999999994</v>
      </c>
      <c r="N296" s="25">
        <f>'[8]Table 15'!N$14*INDEX(Inputs!$D$60:$T$60,MATCH($A$1,Inputs!$D$57:$T$57,0))*1000</f>
        <v>0.53039999999999998</v>
      </c>
      <c r="O296" s="25">
        <f>'[8]Table 15'!O$14*INDEX(Inputs!$D$60:$T$60,MATCH($A$1,Inputs!$D$57:$T$57,0))*1000</f>
        <v>0.42</v>
      </c>
      <c r="P296" s="25">
        <f>'[8]Table 15'!P$14*INDEX(Inputs!$D$60:$T$60,MATCH($A$1,Inputs!$D$57:$T$57,0))*1000</f>
        <v>0.84</v>
      </c>
      <c r="Q296" s="25">
        <f>'[8]Table 15'!Q$14*INDEX(Inputs!$D$60:$T$60,MATCH($A$1,Inputs!$D$57:$T$57,0))*1000</f>
        <v>0.18</v>
      </c>
      <c r="R296" s="25">
        <f>'[8]Table 15'!R$14*INDEX(Inputs!$D$60:$T$60,MATCH($A$1,Inputs!$D$57:$T$57,0))*1000</f>
        <v>0</v>
      </c>
      <c r="S296" s="25">
        <f>'[8]Table 15'!S$14*INDEX(Inputs!$D$60:$T$60,MATCH($A$1,Inputs!$D$57:$T$57,0))*1000</f>
        <v>0</v>
      </c>
      <c r="T296" s="25">
        <f>'[8]Table 15'!T$14*INDEX(Inputs!$D$60:$T$60,MATCH($A$1,Inputs!$D$57:$T$57,0))*1000</f>
        <v>0</v>
      </c>
      <c r="U296" s="25">
        <f>'[8]Table 15'!U$14*INDEX(Inputs!$D$60:$T$60,MATCH($A$1,Inputs!$D$57:$T$57,0))*1000</f>
        <v>1.5000000000000001E-2</v>
      </c>
      <c r="V296" s="25">
        <f>'[8]Table 15'!V$14*INDEX(Inputs!$D$60:$T$60,MATCH($A$1,Inputs!$D$57:$T$57,0))*1000</f>
        <v>0</v>
      </c>
      <c r="W296" s="25">
        <f>'[8]Table 15'!W$14*INDEX(Inputs!$D$60:$T$60,MATCH($A$1,Inputs!$D$57:$T$57,0))*1000</f>
        <v>0</v>
      </c>
      <c r="Z296" s="23" t="s">
        <v>32</v>
      </c>
    </row>
    <row r="297" spans="2:26" outlineLevel="1" x14ac:dyDescent="0.25">
      <c r="B297" s="4" t="s">
        <v>21</v>
      </c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</row>
    <row r="298" spans="2:26" outlineLevel="1" x14ac:dyDescent="0.25">
      <c r="B298" s="4" t="s">
        <v>26</v>
      </c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</row>
    <row r="299" spans="2:26" outlineLevel="1" x14ac:dyDescent="0.25">
      <c r="B299" s="4" t="s">
        <v>25</v>
      </c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</row>
    <row r="300" spans="2:26" outlineLevel="1" x14ac:dyDescent="0.25">
      <c r="B300" s="4" t="s">
        <v>0</v>
      </c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</row>
    <row r="301" spans="2:26" outlineLevel="1" x14ac:dyDescent="0.25">
      <c r="B301" s="4" t="s">
        <v>27</v>
      </c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</row>
    <row r="302" spans="2:26" outlineLevel="1" x14ac:dyDescent="0.25">
      <c r="B302" s="4" t="s">
        <v>28</v>
      </c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</row>
    <row r="303" spans="2:26" outlineLevel="1" x14ac:dyDescent="0.25">
      <c r="B303" s="4" t="s">
        <v>22</v>
      </c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</row>
    <row r="304" spans="2:26" outlineLevel="1" x14ac:dyDescent="0.25">
      <c r="B304" s="4" t="s">
        <v>29</v>
      </c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</row>
    <row r="305" spans="1:23" outlineLevel="1" x14ac:dyDescent="0.25">
      <c r="B305" s="16" t="s">
        <v>13</v>
      </c>
      <c r="C305" s="21">
        <f t="shared" ref="C305:W305" si="113">SUM(C295:C304)</f>
        <v>50.775599999999997</v>
      </c>
      <c r="D305" s="21">
        <f t="shared" si="113"/>
        <v>41.7744</v>
      </c>
      <c r="E305" s="21">
        <f t="shared" si="113"/>
        <v>30.643199999999997</v>
      </c>
      <c r="F305" s="21">
        <f t="shared" si="113"/>
        <v>33.515999999999998</v>
      </c>
      <c r="G305" s="21">
        <f t="shared" si="113"/>
        <v>32.680800000000005</v>
      </c>
      <c r="H305" s="21">
        <f t="shared" si="113"/>
        <v>34.503</v>
      </c>
      <c r="I305" s="21">
        <f t="shared" si="113"/>
        <v>36.268799999999999</v>
      </c>
      <c r="J305" s="21">
        <f t="shared" si="113"/>
        <v>13.964399999999999</v>
      </c>
      <c r="K305" s="21">
        <f t="shared" si="113"/>
        <v>17.4528</v>
      </c>
      <c r="L305" s="21">
        <f t="shared" si="113"/>
        <v>22.77</v>
      </c>
      <c r="M305" s="21">
        <f t="shared" si="113"/>
        <v>24.819599999999998</v>
      </c>
      <c r="N305" s="21">
        <f t="shared" si="113"/>
        <v>22.120799999999999</v>
      </c>
      <c r="O305" s="21">
        <f t="shared" si="113"/>
        <v>19.740000000000002</v>
      </c>
      <c r="P305" s="21">
        <f t="shared" si="113"/>
        <v>28.964999999999996</v>
      </c>
      <c r="Q305" s="21">
        <f t="shared" si="113"/>
        <v>25.064999999999998</v>
      </c>
      <c r="R305" s="21">
        <f t="shared" si="113"/>
        <v>17.476800000000001</v>
      </c>
      <c r="S305" s="21">
        <f t="shared" si="113"/>
        <v>15.331799999999999</v>
      </c>
      <c r="T305" s="21">
        <f t="shared" si="113"/>
        <v>17.97</v>
      </c>
      <c r="U305" s="21">
        <f t="shared" si="113"/>
        <v>18.824999999999999</v>
      </c>
      <c r="V305" s="21">
        <f t="shared" si="113"/>
        <v>18.043199999999999</v>
      </c>
      <c r="W305" s="21">
        <f t="shared" si="113"/>
        <v>24.235199999999999</v>
      </c>
    </row>
    <row r="306" spans="1:23" outlineLevel="1" x14ac:dyDescent="0.25">
      <c r="A306" s="3" t="s">
        <v>8</v>
      </c>
      <c r="B306" s="29" t="s">
        <v>46</v>
      </c>
      <c r="C306" s="28">
        <f>IFERROR(C305/C285/1000,0)</f>
        <v>4.9713616883412639E-3</v>
      </c>
      <c r="D306" s="28">
        <f t="shared" ref="D306:W306" si="114">IFERROR(D305/D285/1000,0)</f>
        <v>4.5074310671265969E-3</v>
      </c>
      <c r="E306" s="28">
        <f t="shared" si="114"/>
        <v>4.8620088284063688E-3</v>
      </c>
      <c r="F306" s="28">
        <f t="shared" si="114"/>
        <v>5.2380844568716027E-3</v>
      </c>
      <c r="G306" s="28">
        <f t="shared" si="114"/>
        <v>5.1406681616141519E-3</v>
      </c>
      <c r="H306" s="28">
        <f t="shared" si="114"/>
        <v>5.0325893102768039E-3</v>
      </c>
      <c r="I306" s="28">
        <f t="shared" si="114"/>
        <v>4.623332183523992E-3</v>
      </c>
      <c r="J306" s="28">
        <f t="shared" si="114"/>
        <v>4.2229792438962894E-3</v>
      </c>
      <c r="K306" s="28">
        <f t="shared" si="114"/>
        <v>3.8992009771939649E-3</v>
      </c>
      <c r="L306" s="28">
        <f t="shared" si="114"/>
        <v>3.9055049821664057E-3</v>
      </c>
      <c r="M306" s="28">
        <f t="shared" si="114"/>
        <v>3.6239696893132695E-3</v>
      </c>
      <c r="N306" s="28">
        <f t="shared" si="114"/>
        <v>3.5219041616754306E-3</v>
      </c>
      <c r="O306" s="28">
        <f t="shared" si="114"/>
        <v>3.8316229845939075E-3</v>
      </c>
      <c r="P306" s="28">
        <f t="shared" si="114"/>
        <v>3.9732608520907644E-3</v>
      </c>
      <c r="Q306" s="28">
        <f t="shared" si="114"/>
        <v>3.7562855521942828E-3</v>
      </c>
      <c r="R306" s="28">
        <f t="shared" si="114"/>
        <v>3.4964412494169254E-3</v>
      </c>
      <c r="S306" s="28">
        <f t="shared" si="114"/>
        <v>3.3488288995778925E-3</v>
      </c>
      <c r="T306" s="28">
        <f t="shared" si="114"/>
        <v>3.2672589704592159E-3</v>
      </c>
      <c r="U306" s="28">
        <f t="shared" si="114"/>
        <v>3.3888113471796958E-3</v>
      </c>
      <c r="V306" s="28">
        <f t="shared" si="114"/>
        <v>3.3603870085864777E-3</v>
      </c>
      <c r="W306" s="28">
        <f t="shared" si="114"/>
        <v>5.4777600131280186E-3</v>
      </c>
    </row>
    <row r="307" spans="1:23" outlineLevel="1" x14ac:dyDescent="0.25"/>
    <row r="308" spans="1:23" outlineLevel="1" x14ac:dyDescent="0.25">
      <c r="B308" s="4" t="s">
        <v>23</v>
      </c>
      <c r="C308" s="12">
        <f t="shared" ref="C308:W308" si="115">IFERROR(C295/C305,0)</f>
        <v>0.984732824427481</v>
      </c>
      <c r="D308" s="12">
        <f t="shared" si="115"/>
        <v>0.9808686659772492</v>
      </c>
      <c r="E308" s="12">
        <f t="shared" si="115"/>
        <v>0.97023809523809523</v>
      </c>
      <c r="F308" s="12">
        <f t="shared" si="115"/>
        <v>0.98120300751879697</v>
      </c>
      <c r="G308" s="12">
        <f t="shared" si="115"/>
        <v>0.98127340823970033</v>
      </c>
      <c r="H308" s="12">
        <f t="shared" si="115"/>
        <v>0.98174071819841746</v>
      </c>
      <c r="I308" s="12">
        <f t="shared" si="115"/>
        <v>0.98411858125992591</v>
      </c>
      <c r="J308" s="12">
        <f t="shared" si="115"/>
        <v>0.94663573085846864</v>
      </c>
      <c r="K308" s="12">
        <f t="shared" si="115"/>
        <v>0.95544554455445552</v>
      </c>
      <c r="L308" s="12">
        <f t="shared" si="115"/>
        <v>0.95757575757575752</v>
      </c>
      <c r="M308" s="12">
        <f t="shared" si="115"/>
        <v>0.96354494028912629</v>
      </c>
      <c r="N308" s="12">
        <f t="shared" si="115"/>
        <v>0.97602256699576873</v>
      </c>
      <c r="O308" s="12">
        <f t="shared" si="115"/>
        <v>0.97872340425531912</v>
      </c>
      <c r="P308" s="12">
        <f t="shared" si="115"/>
        <v>0.97099948213360954</v>
      </c>
      <c r="Q308" s="12">
        <f t="shared" si="115"/>
        <v>0.99281867145421909</v>
      </c>
      <c r="R308" s="12">
        <f t="shared" si="115"/>
        <v>1</v>
      </c>
      <c r="S308" s="12">
        <f t="shared" si="115"/>
        <v>1</v>
      </c>
      <c r="T308" s="12">
        <f t="shared" si="115"/>
        <v>1</v>
      </c>
      <c r="U308" s="12">
        <f t="shared" si="115"/>
        <v>0.99920318725099599</v>
      </c>
      <c r="V308" s="12">
        <f t="shared" si="115"/>
        <v>1</v>
      </c>
      <c r="W308" s="12">
        <f t="shared" si="115"/>
        <v>1</v>
      </c>
    </row>
    <row r="309" spans="1:23" outlineLevel="1" x14ac:dyDescent="0.25">
      <c r="B309" s="4" t="s">
        <v>24</v>
      </c>
      <c r="C309" s="12">
        <f t="shared" ref="C309:W309" si="116">IFERROR(C296/C305,0)</f>
        <v>1.5267175572519085E-2</v>
      </c>
      <c r="D309" s="12">
        <f t="shared" si="116"/>
        <v>1.9131334022750777E-2</v>
      </c>
      <c r="E309" s="12">
        <f t="shared" si="116"/>
        <v>2.9761904761904767E-2</v>
      </c>
      <c r="F309" s="12">
        <f t="shared" si="116"/>
        <v>1.8796992481203006E-2</v>
      </c>
      <c r="G309" s="12">
        <f t="shared" si="116"/>
        <v>1.8726591760299623E-2</v>
      </c>
      <c r="H309" s="12">
        <f t="shared" si="116"/>
        <v>1.8259281801582469E-2</v>
      </c>
      <c r="I309" s="12">
        <f t="shared" si="116"/>
        <v>1.5881418740074114E-2</v>
      </c>
      <c r="J309" s="12">
        <f t="shared" si="116"/>
        <v>5.336426914153132E-2</v>
      </c>
      <c r="K309" s="12">
        <f t="shared" si="116"/>
        <v>4.4554455445544559E-2</v>
      </c>
      <c r="L309" s="12">
        <f t="shared" si="116"/>
        <v>4.2424242424242427E-2</v>
      </c>
      <c r="M309" s="12">
        <f t="shared" si="116"/>
        <v>3.6455059710873663E-2</v>
      </c>
      <c r="N309" s="12">
        <f t="shared" si="116"/>
        <v>2.3977433004231313E-2</v>
      </c>
      <c r="O309" s="12">
        <f t="shared" si="116"/>
        <v>2.1276595744680847E-2</v>
      </c>
      <c r="P309" s="12">
        <f t="shared" si="116"/>
        <v>2.9000517866390473E-2</v>
      </c>
      <c r="Q309" s="12">
        <f t="shared" si="116"/>
        <v>7.1813285457809697E-3</v>
      </c>
      <c r="R309" s="12">
        <f t="shared" si="116"/>
        <v>0</v>
      </c>
      <c r="S309" s="12">
        <f t="shared" si="116"/>
        <v>0</v>
      </c>
      <c r="T309" s="12">
        <f t="shared" si="116"/>
        <v>0</v>
      </c>
      <c r="U309" s="12">
        <f t="shared" si="116"/>
        <v>7.968127490039842E-4</v>
      </c>
      <c r="V309" s="12">
        <f t="shared" si="116"/>
        <v>0</v>
      </c>
      <c r="W309" s="12">
        <f t="shared" si="116"/>
        <v>0</v>
      </c>
    </row>
    <row r="310" spans="1:23" outlineLevel="1" x14ac:dyDescent="0.25">
      <c r="B310" s="4" t="s">
        <v>21</v>
      </c>
      <c r="C310" s="12">
        <f t="shared" ref="C310:W310" si="117">IFERROR(C297/C305,0)</f>
        <v>0</v>
      </c>
      <c r="D310" s="12">
        <f t="shared" si="117"/>
        <v>0</v>
      </c>
      <c r="E310" s="12">
        <f t="shared" si="117"/>
        <v>0</v>
      </c>
      <c r="F310" s="12">
        <f t="shared" si="117"/>
        <v>0</v>
      </c>
      <c r="G310" s="12">
        <f t="shared" si="117"/>
        <v>0</v>
      </c>
      <c r="H310" s="12">
        <f t="shared" si="117"/>
        <v>0</v>
      </c>
      <c r="I310" s="12">
        <f t="shared" si="117"/>
        <v>0</v>
      </c>
      <c r="J310" s="12">
        <f t="shared" si="117"/>
        <v>0</v>
      </c>
      <c r="K310" s="12">
        <f t="shared" si="117"/>
        <v>0</v>
      </c>
      <c r="L310" s="12">
        <f t="shared" si="117"/>
        <v>0</v>
      </c>
      <c r="M310" s="12">
        <f t="shared" si="117"/>
        <v>0</v>
      </c>
      <c r="N310" s="12">
        <f t="shared" si="117"/>
        <v>0</v>
      </c>
      <c r="O310" s="12">
        <f t="shared" si="117"/>
        <v>0</v>
      </c>
      <c r="P310" s="12">
        <f t="shared" si="117"/>
        <v>0</v>
      </c>
      <c r="Q310" s="12">
        <f t="shared" si="117"/>
        <v>0</v>
      </c>
      <c r="R310" s="12">
        <f t="shared" si="117"/>
        <v>0</v>
      </c>
      <c r="S310" s="12">
        <f t="shared" si="117"/>
        <v>0</v>
      </c>
      <c r="T310" s="12">
        <f t="shared" si="117"/>
        <v>0</v>
      </c>
      <c r="U310" s="12">
        <f t="shared" si="117"/>
        <v>0</v>
      </c>
      <c r="V310" s="12">
        <f t="shared" si="117"/>
        <v>0</v>
      </c>
      <c r="W310" s="12">
        <f t="shared" si="117"/>
        <v>0</v>
      </c>
    </row>
    <row r="311" spans="1:23" outlineLevel="1" x14ac:dyDescent="0.25">
      <c r="B311" s="4" t="s">
        <v>26</v>
      </c>
      <c r="C311" s="12">
        <f t="shared" ref="C311:W311" si="118">IFERROR(C298/C305,0)</f>
        <v>0</v>
      </c>
      <c r="D311" s="12">
        <f t="shared" si="118"/>
        <v>0</v>
      </c>
      <c r="E311" s="12">
        <f t="shared" si="118"/>
        <v>0</v>
      </c>
      <c r="F311" s="12">
        <f t="shared" si="118"/>
        <v>0</v>
      </c>
      <c r="G311" s="12">
        <f t="shared" si="118"/>
        <v>0</v>
      </c>
      <c r="H311" s="12">
        <f t="shared" si="118"/>
        <v>0</v>
      </c>
      <c r="I311" s="12">
        <f t="shared" si="118"/>
        <v>0</v>
      </c>
      <c r="J311" s="12">
        <f t="shared" si="118"/>
        <v>0</v>
      </c>
      <c r="K311" s="12">
        <f t="shared" si="118"/>
        <v>0</v>
      </c>
      <c r="L311" s="12">
        <f t="shared" si="118"/>
        <v>0</v>
      </c>
      <c r="M311" s="12">
        <f t="shared" si="118"/>
        <v>0</v>
      </c>
      <c r="N311" s="12">
        <f t="shared" si="118"/>
        <v>0</v>
      </c>
      <c r="O311" s="12">
        <f t="shared" si="118"/>
        <v>0</v>
      </c>
      <c r="P311" s="12">
        <f t="shared" si="118"/>
        <v>0</v>
      </c>
      <c r="Q311" s="12">
        <f t="shared" si="118"/>
        <v>0</v>
      </c>
      <c r="R311" s="12">
        <f t="shared" si="118"/>
        <v>0</v>
      </c>
      <c r="S311" s="12">
        <f t="shared" si="118"/>
        <v>0</v>
      </c>
      <c r="T311" s="12">
        <f t="shared" si="118"/>
        <v>0</v>
      </c>
      <c r="U311" s="12">
        <f t="shared" si="118"/>
        <v>0</v>
      </c>
      <c r="V311" s="12">
        <f t="shared" si="118"/>
        <v>0</v>
      </c>
      <c r="W311" s="12">
        <f t="shared" si="118"/>
        <v>0</v>
      </c>
    </row>
    <row r="312" spans="1:23" outlineLevel="1" x14ac:dyDescent="0.25">
      <c r="B312" s="4" t="s">
        <v>25</v>
      </c>
      <c r="C312" s="12">
        <f t="shared" ref="C312:W312" si="119">IFERROR(C299/C305,0)</f>
        <v>0</v>
      </c>
      <c r="D312" s="12">
        <f t="shared" si="119"/>
        <v>0</v>
      </c>
      <c r="E312" s="12">
        <f t="shared" si="119"/>
        <v>0</v>
      </c>
      <c r="F312" s="12">
        <f t="shared" si="119"/>
        <v>0</v>
      </c>
      <c r="G312" s="12">
        <f t="shared" si="119"/>
        <v>0</v>
      </c>
      <c r="H312" s="12">
        <f t="shared" si="119"/>
        <v>0</v>
      </c>
      <c r="I312" s="12">
        <f t="shared" si="119"/>
        <v>0</v>
      </c>
      <c r="J312" s="12">
        <f t="shared" si="119"/>
        <v>0</v>
      </c>
      <c r="K312" s="12">
        <f t="shared" si="119"/>
        <v>0</v>
      </c>
      <c r="L312" s="12">
        <f t="shared" si="119"/>
        <v>0</v>
      </c>
      <c r="M312" s="12">
        <f t="shared" si="119"/>
        <v>0</v>
      </c>
      <c r="N312" s="12">
        <f t="shared" si="119"/>
        <v>0</v>
      </c>
      <c r="O312" s="12">
        <f t="shared" si="119"/>
        <v>0</v>
      </c>
      <c r="P312" s="12">
        <f t="shared" si="119"/>
        <v>0</v>
      </c>
      <c r="Q312" s="12">
        <f t="shared" si="119"/>
        <v>0</v>
      </c>
      <c r="R312" s="12">
        <f t="shared" si="119"/>
        <v>0</v>
      </c>
      <c r="S312" s="12">
        <f t="shared" si="119"/>
        <v>0</v>
      </c>
      <c r="T312" s="12">
        <f t="shared" si="119"/>
        <v>0</v>
      </c>
      <c r="U312" s="12">
        <f t="shared" si="119"/>
        <v>0</v>
      </c>
      <c r="V312" s="12">
        <f t="shared" si="119"/>
        <v>0</v>
      </c>
      <c r="W312" s="12">
        <f t="shared" si="119"/>
        <v>0</v>
      </c>
    </row>
    <row r="313" spans="1:23" outlineLevel="1" x14ac:dyDescent="0.25">
      <c r="B313" s="4" t="s">
        <v>0</v>
      </c>
      <c r="C313" s="12">
        <f t="shared" ref="C313:W313" si="120">IFERROR(C300/C305,0)</f>
        <v>0</v>
      </c>
      <c r="D313" s="12">
        <f t="shared" si="120"/>
        <v>0</v>
      </c>
      <c r="E313" s="12">
        <f t="shared" si="120"/>
        <v>0</v>
      </c>
      <c r="F313" s="12">
        <f t="shared" si="120"/>
        <v>0</v>
      </c>
      <c r="G313" s="12">
        <f t="shared" si="120"/>
        <v>0</v>
      </c>
      <c r="H313" s="12">
        <f t="shared" si="120"/>
        <v>0</v>
      </c>
      <c r="I313" s="12">
        <f t="shared" si="120"/>
        <v>0</v>
      </c>
      <c r="J313" s="12">
        <f t="shared" si="120"/>
        <v>0</v>
      </c>
      <c r="K313" s="12">
        <f t="shared" si="120"/>
        <v>0</v>
      </c>
      <c r="L313" s="12">
        <f t="shared" si="120"/>
        <v>0</v>
      </c>
      <c r="M313" s="12">
        <f t="shared" si="120"/>
        <v>0</v>
      </c>
      <c r="N313" s="12">
        <f t="shared" si="120"/>
        <v>0</v>
      </c>
      <c r="O313" s="12">
        <f t="shared" si="120"/>
        <v>0</v>
      </c>
      <c r="P313" s="12">
        <f t="shared" si="120"/>
        <v>0</v>
      </c>
      <c r="Q313" s="12">
        <f t="shared" si="120"/>
        <v>0</v>
      </c>
      <c r="R313" s="12">
        <f t="shared" si="120"/>
        <v>0</v>
      </c>
      <c r="S313" s="12">
        <f t="shared" si="120"/>
        <v>0</v>
      </c>
      <c r="T313" s="12">
        <f t="shared" si="120"/>
        <v>0</v>
      </c>
      <c r="U313" s="12">
        <f t="shared" si="120"/>
        <v>0</v>
      </c>
      <c r="V313" s="12">
        <f t="shared" si="120"/>
        <v>0</v>
      </c>
      <c r="W313" s="12">
        <f t="shared" si="120"/>
        <v>0</v>
      </c>
    </row>
    <row r="314" spans="1:23" outlineLevel="1" x14ac:dyDescent="0.25">
      <c r="B314" s="4" t="s">
        <v>27</v>
      </c>
      <c r="C314" s="12">
        <f t="shared" ref="C314:W314" si="121">IFERROR(C301/C305,0)</f>
        <v>0</v>
      </c>
      <c r="D314" s="12">
        <f t="shared" si="121"/>
        <v>0</v>
      </c>
      <c r="E314" s="12">
        <f t="shared" si="121"/>
        <v>0</v>
      </c>
      <c r="F314" s="12">
        <f t="shared" si="121"/>
        <v>0</v>
      </c>
      <c r="G314" s="12">
        <f t="shared" si="121"/>
        <v>0</v>
      </c>
      <c r="H314" s="12">
        <f t="shared" si="121"/>
        <v>0</v>
      </c>
      <c r="I314" s="12">
        <f t="shared" si="121"/>
        <v>0</v>
      </c>
      <c r="J314" s="12">
        <f t="shared" si="121"/>
        <v>0</v>
      </c>
      <c r="K314" s="12">
        <f t="shared" si="121"/>
        <v>0</v>
      </c>
      <c r="L314" s="12">
        <f t="shared" si="121"/>
        <v>0</v>
      </c>
      <c r="M314" s="12">
        <f t="shared" si="121"/>
        <v>0</v>
      </c>
      <c r="N314" s="12">
        <f t="shared" si="121"/>
        <v>0</v>
      </c>
      <c r="O314" s="12">
        <f t="shared" si="121"/>
        <v>0</v>
      </c>
      <c r="P314" s="12">
        <f t="shared" si="121"/>
        <v>0</v>
      </c>
      <c r="Q314" s="12">
        <f t="shared" si="121"/>
        <v>0</v>
      </c>
      <c r="R314" s="12">
        <f t="shared" si="121"/>
        <v>0</v>
      </c>
      <c r="S314" s="12">
        <f t="shared" si="121"/>
        <v>0</v>
      </c>
      <c r="T314" s="12">
        <f t="shared" si="121"/>
        <v>0</v>
      </c>
      <c r="U314" s="12">
        <f t="shared" si="121"/>
        <v>0</v>
      </c>
      <c r="V314" s="12">
        <f t="shared" si="121"/>
        <v>0</v>
      </c>
      <c r="W314" s="12">
        <f t="shared" si="121"/>
        <v>0</v>
      </c>
    </row>
    <row r="315" spans="1:23" outlineLevel="1" x14ac:dyDescent="0.25">
      <c r="B315" s="4" t="s">
        <v>28</v>
      </c>
      <c r="C315" s="12">
        <f t="shared" ref="C315:W315" si="122">IFERROR(C302/C305,0)</f>
        <v>0</v>
      </c>
      <c r="D315" s="12">
        <f t="shared" si="122"/>
        <v>0</v>
      </c>
      <c r="E315" s="12">
        <f t="shared" si="122"/>
        <v>0</v>
      </c>
      <c r="F315" s="12">
        <f t="shared" si="122"/>
        <v>0</v>
      </c>
      <c r="G315" s="12">
        <f t="shared" si="122"/>
        <v>0</v>
      </c>
      <c r="H315" s="12">
        <f t="shared" si="122"/>
        <v>0</v>
      </c>
      <c r="I315" s="12">
        <f t="shared" si="122"/>
        <v>0</v>
      </c>
      <c r="J315" s="12">
        <f t="shared" si="122"/>
        <v>0</v>
      </c>
      <c r="K315" s="12">
        <f t="shared" si="122"/>
        <v>0</v>
      </c>
      <c r="L315" s="12">
        <f t="shared" si="122"/>
        <v>0</v>
      </c>
      <c r="M315" s="12">
        <f t="shared" si="122"/>
        <v>0</v>
      </c>
      <c r="N315" s="12">
        <f t="shared" si="122"/>
        <v>0</v>
      </c>
      <c r="O315" s="12">
        <f t="shared" si="122"/>
        <v>0</v>
      </c>
      <c r="P315" s="12">
        <f t="shared" si="122"/>
        <v>0</v>
      </c>
      <c r="Q315" s="12">
        <f t="shared" si="122"/>
        <v>0</v>
      </c>
      <c r="R315" s="12">
        <f t="shared" si="122"/>
        <v>0</v>
      </c>
      <c r="S315" s="12">
        <f t="shared" si="122"/>
        <v>0</v>
      </c>
      <c r="T315" s="12">
        <f t="shared" si="122"/>
        <v>0</v>
      </c>
      <c r="U315" s="12">
        <f t="shared" si="122"/>
        <v>0</v>
      </c>
      <c r="V315" s="12">
        <f t="shared" si="122"/>
        <v>0</v>
      </c>
      <c r="W315" s="12">
        <f t="shared" si="122"/>
        <v>0</v>
      </c>
    </row>
    <row r="316" spans="1:23" outlineLevel="1" x14ac:dyDescent="0.25">
      <c r="B316" s="4" t="s">
        <v>22</v>
      </c>
      <c r="C316" s="12">
        <f t="shared" ref="C316:W316" si="123">IFERROR(C303/C305,0)</f>
        <v>0</v>
      </c>
      <c r="D316" s="12">
        <f t="shared" si="123"/>
        <v>0</v>
      </c>
      <c r="E316" s="12">
        <f t="shared" si="123"/>
        <v>0</v>
      </c>
      <c r="F316" s="12">
        <f t="shared" si="123"/>
        <v>0</v>
      </c>
      <c r="G316" s="12">
        <f t="shared" si="123"/>
        <v>0</v>
      </c>
      <c r="H316" s="12">
        <f t="shared" si="123"/>
        <v>0</v>
      </c>
      <c r="I316" s="12">
        <f t="shared" si="123"/>
        <v>0</v>
      </c>
      <c r="J316" s="12">
        <f t="shared" si="123"/>
        <v>0</v>
      </c>
      <c r="K316" s="12">
        <f t="shared" si="123"/>
        <v>0</v>
      </c>
      <c r="L316" s="12">
        <f t="shared" si="123"/>
        <v>0</v>
      </c>
      <c r="M316" s="12">
        <f t="shared" si="123"/>
        <v>0</v>
      </c>
      <c r="N316" s="12">
        <f t="shared" si="123"/>
        <v>0</v>
      </c>
      <c r="O316" s="12">
        <f t="shared" si="123"/>
        <v>0</v>
      </c>
      <c r="P316" s="12">
        <f t="shared" si="123"/>
        <v>0</v>
      </c>
      <c r="Q316" s="12">
        <f t="shared" si="123"/>
        <v>0</v>
      </c>
      <c r="R316" s="12">
        <f t="shared" si="123"/>
        <v>0</v>
      </c>
      <c r="S316" s="12">
        <f t="shared" si="123"/>
        <v>0</v>
      </c>
      <c r="T316" s="12">
        <f t="shared" si="123"/>
        <v>0</v>
      </c>
      <c r="U316" s="12">
        <f t="shared" si="123"/>
        <v>0</v>
      </c>
      <c r="V316" s="12">
        <f t="shared" si="123"/>
        <v>0</v>
      </c>
      <c r="W316" s="12">
        <f t="shared" si="123"/>
        <v>0</v>
      </c>
    </row>
    <row r="317" spans="1:23" outlineLevel="1" x14ac:dyDescent="0.25">
      <c r="B317" s="4" t="s">
        <v>29</v>
      </c>
      <c r="C317" s="12">
        <f t="shared" ref="C317:W317" si="124">IFERROR(C304/C305,0)</f>
        <v>0</v>
      </c>
      <c r="D317" s="12">
        <f t="shared" si="124"/>
        <v>0</v>
      </c>
      <c r="E317" s="12">
        <f t="shared" si="124"/>
        <v>0</v>
      </c>
      <c r="F317" s="12">
        <f t="shared" si="124"/>
        <v>0</v>
      </c>
      <c r="G317" s="12">
        <f t="shared" si="124"/>
        <v>0</v>
      </c>
      <c r="H317" s="12">
        <f t="shared" si="124"/>
        <v>0</v>
      </c>
      <c r="I317" s="12">
        <f t="shared" si="124"/>
        <v>0</v>
      </c>
      <c r="J317" s="12">
        <f t="shared" si="124"/>
        <v>0</v>
      </c>
      <c r="K317" s="12">
        <f t="shared" si="124"/>
        <v>0</v>
      </c>
      <c r="L317" s="12">
        <f t="shared" si="124"/>
        <v>0</v>
      </c>
      <c r="M317" s="12">
        <f t="shared" si="124"/>
        <v>0</v>
      </c>
      <c r="N317" s="12">
        <f t="shared" si="124"/>
        <v>0</v>
      </c>
      <c r="O317" s="12">
        <f t="shared" si="124"/>
        <v>0</v>
      </c>
      <c r="P317" s="12">
        <f t="shared" si="124"/>
        <v>0</v>
      </c>
      <c r="Q317" s="12">
        <f t="shared" si="124"/>
        <v>0</v>
      </c>
      <c r="R317" s="12">
        <f t="shared" si="124"/>
        <v>0</v>
      </c>
      <c r="S317" s="12">
        <f t="shared" si="124"/>
        <v>0</v>
      </c>
      <c r="T317" s="12">
        <f t="shared" si="124"/>
        <v>0</v>
      </c>
      <c r="U317" s="12">
        <f t="shared" si="124"/>
        <v>0</v>
      </c>
      <c r="V317" s="12">
        <f t="shared" si="124"/>
        <v>0</v>
      </c>
      <c r="W317" s="12">
        <f t="shared" si="124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BF470-0EE8-4789-9D9B-6B286B2C3D94}">
  <sheetPr codeName="Sheet13">
    <tabColor rgb="FF0070C0"/>
    <outlinePr summaryBelow="0"/>
  </sheetPr>
  <dimension ref="A1:AB317"/>
  <sheetViews>
    <sheetView zoomScale="85" zoomScaleNormal="85" workbookViewId="0">
      <pane xSplit="2" ySplit="1" topLeftCell="C229" activePane="bottomRight" state="frozen"/>
      <selection activeCell="A268" sqref="A268:A306"/>
      <selection pane="topRight" activeCell="A268" sqref="A268:A306"/>
      <selection pane="bottomLeft" activeCell="A268" sqref="A268:A306"/>
      <selection pane="bottomRight" activeCell="C265" sqref="C265:W265"/>
    </sheetView>
  </sheetViews>
  <sheetFormatPr defaultColWidth="9.109375" defaultRowHeight="13.2" outlineLevelRow="1" x14ac:dyDescent="0.25"/>
  <cols>
    <col min="1" max="1" width="7.6640625" style="1" bestFit="1" customWidth="1"/>
    <col min="2" max="2" width="37.33203125" style="1" bestFit="1" customWidth="1"/>
    <col min="3" max="23" width="9.6640625" style="1" customWidth="1"/>
    <col min="24" max="24" width="4.6640625" style="1" customWidth="1"/>
    <col min="25" max="25" width="39.88671875" style="1" customWidth="1"/>
    <col min="26" max="26" width="46.44140625" bestFit="1" customWidth="1"/>
    <col min="27" max="27" width="4.6640625" style="1" customWidth="1"/>
    <col min="28" max="28" width="8.6640625" style="1" customWidth="1"/>
    <col min="29" max="16384" width="9.109375" style="1"/>
  </cols>
  <sheetData>
    <row r="1" spans="1:28" ht="46.95" customHeight="1" thickBot="1" x14ac:dyDescent="0.3">
      <c r="A1" s="30" t="s">
        <v>301</v>
      </c>
      <c r="B1" s="30" t="s">
        <v>67</v>
      </c>
      <c r="C1" s="2">
        <v>2000</v>
      </c>
      <c r="D1" s="2">
        <v>2001</v>
      </c>
      <c r="E1" s="2">
        <v>2002</v>
      </c>
      <c r="F1" s="2">
        <v>2003</v>
      </c>
      <c r="G1" s="2">
        <v>2004</v>
      </c>
      <c r="H1" s="2">
        <v>2005</v>
      </c>
      <c r="I1" s="2">
        <v>2006</v>
      </c>
      <c r="J1" s="2">
        <v>2007</v>
      </c>
      <c r="K1" s="2">
        <v>2008</v>
      </c>
      <c r="L1" s="2">
        <v>2009</v>
      </c>
      <c r="M1" s="2">
        <v>2010</v>
      </c>
      <c r="N1" s="2">
        <v>2011</v>
      </c>
      <c r="O1" s="2">
        <v>2012</v>
      </c>
      <c r="P1" s="2">
        <v>2013</v>
      </c>
      <c r="Q1" s="2">
        <v>2014</v>
      </c>
      <c r="R1" s="2">
        <v>2015</v>
      </c>
      <c r="S1" s="2">
        <v>2016</v>
      </c>
      <c r="T1" s="2">
        <v>2017</v>
      </c>
      <c r="U1" s="2">
        <v>2018</v>
      </c>
      <c r="V1" s="2">
        <v>2019</v>
      </c>
      <c r="W1" s="2">
        <v>2020</v>
      </c>
      <c r="X1" s="2"/>
      <c r="Y1" s="2" t="s">
        <v>52</v>
      </c>
      <c r="Z1" s="2" t="s">
        <v>51</v>
      </c>
      <c r="AA1" s="2"/>
      <c r="AB1" s="2" t="s">
        <v>53</v>
      </c>
    </row>
    <row r="2" spans="1:28" s="32" customFormat="1" ht="13.8" thickTop="1" x14ac:dyDescent="0.25">
      <c r="A2" s="31" t="s">
        <v>8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AA2" s="31"/>
      <c r="AB2" s="31"/>
    </row>
    <row r="3" spans="1:28" outlineLevel="1" x14ac:dyDescent="0.25">
      <c r="A3" s="6"/>
      <c r="B3" s="22" t="s">
        <v>31</v>
      </c>
      <c r="C3" s="5">
        <f t="shared" ref="C3:W3" si="0">C37+C139+C247+C285</f>
        <v>18080.101492709691</v>
      </c>
      <c r="D3" s="5">
        <f t="shared" si="0"/>
        <v>15685.887738003041</v>
      </c>
      <c r="E3" s="5">
        <f t="shared" si="0"/>
        <v>16257.559844340838</v>
      </c>
      <c r="F3" s="5">
        <f t="shared" si="0"/>
        <v>21568.851504181053</v>
      </c>
      <c r="G3" s="5">
        <f t="shared" si="0"/>
        <v>18796.976568963797</v>
      </c>
      <c r="H3" s="5">
        <f t="shared" si="0"/>
        <v>19751.919895076669</v>
      </c>
      <c r="I3" s="5">
        <f t="shared" si="0"/>
        <v>16548.194426469647</v>
      </c>
      <c r="J3" s="5">
        <f t="shared" si="0"/>
        <v>18581.305837348584</v>
      </c>
      <c r="K3" s="5">
        <f t="shared" si="0"/>
        <v>15605.390832054532</v>
      </c>
      <c r="L3" s="5">
        <f t="shared" si="0"/>
        <v>14224.288556802365</v>
      </c>
      <c r="M3" s="5">
        <f t="shared" si="0"/>
        <v>16150.466837374064</v>
      </c>
      <c r="N3" s="5">
        <f t="shared" si="0"/>
        <v>18968.383596749081</v>
      </c>
      <c r="O3" s="5">
        <f t="shared" si="0"/>
        <v>15950.795547032189</v>
      </c>
      <c r="P3" s="5">
        <f t="shared" si="0"/>
        <v>14996.257198549016</v>
      </c>
      <c r="Q3" s="5">
        <f t="shared" si="0"/>
        <v>15600.58674613692</v>
      </c>
      <c r="R3" s="5">
        <f t="shared" si="0"/>
        <v>16499.000149013413</v>
      </c>
      <c r="S3" s="5">
        <f t="shared" si="0"/>
        <v>16855.082997162761</v>
      </c>
      <c r="T3" s="5">
        <f t="shared" si="0"/>
        <v>19067.646411274811</v>
      </c>
      <c r="U3" s="5">
        <f t="shared" si="0"/>
        <v>19845.015761426956</v>
      </c>
      <c r="V3" s="5">
        <f t="shared" si="0"/>
        <v>19248.417081694442</v>
      </c>
      <c r="W3" s="5">
        <f t="shared" si="0"/>
        <v>18981.150216444556</v>
      </c>
      <c r="Z3" s="23"/>
    </row>
    <row r="4" spans="1:28" outlineLevel="1" x14ac:dyDescent="0.25">
      <c r="A4" s="6"/>
      <c r="B4" s="8" t="s">
        <v>30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28" outlineLevel="1" x14ac:dyDescent="0.25">
      <c r="A5" s="6"/>
      <c r="B5" s="8" t="s">
        <v>43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</row>
    <row r="6" spans="1:28" outlineLevel="1" x14ac:dyDescent="0.25">
      <c r="A6" s="6"/>
      <c r="B6" s="8" t="s">
        <v>44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28" outlineLevel="1" x14ac:dyDescent="0.25">
      <c r="A7" s="6"/>
      <c r="B7" s="8" t="s">
        <v>45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</row>
    <row r="8" spans="1:28" outlineLevel="1" x14ac:dyDescent="0.25">
      <c r="A8" s="6"/>
      <c r="B8" s="8" t="s">
        <v>47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spans="1:28" outlineLevel="1" x14ac:dyDescent="0.25"/>
    <row r="10" spans="1:28" outlineLevel="1" x14ac:dyDescent="0.25">
      <c r="B10" s="9" t="s">
        <v>19</v>
      </c>
      <c r="C10" s="14"/>
    </row>
    <row r="11" spans="1:28" outlineLevel="1" x14ac:dyDescent="0.25">
      <c r="B11" s="4" t="s">
        <v>23</v>
      </c>
      <c r="C11" s="5">
        <f t="shared" ref="C11:W20" si="1">C45+C147+C257+C295</f>
        <v>98.974799999999988</v>
      </c>
      <c r="D11" s="5">
        <f t="shared" si="1"/>
        <v>78.429600000000008</v>
      </c>
      <c r="E11" s="5">
        <f t="shared" si="1"/>
        <v>80.689199999999985</v>
      </c>
      <c r="F11" s="5">
        <f t="shared" si="1"/>
        <v>99.938999999999993</v>
      </c>
      <c r="G11" s="5">
        <f t="shared" si="1"/>
        <v>147.26759999999999</v>
      </c>
      <c r="H11" s="5">
        <f t="shared" si="1"/>
        <v>166.50899999999999</v>
      </c>
      <c r="I11" s="5">
        <f t="shared" si="1"/>
        <v>124.35839999999999</v>
      </c>
      <c r="J11" s="5">
        <f t="shared" si="1"/>
        <v>60.150599999999997</v>
      </c>
      <c r="K11" s="5">
        <f t="shared" si="1"/>
        <v>56.246399999999994</v>
      </c>
      <c r="L11" s="5">
        <f t="shared" si="1"/>
        <v>60.402599999999993</v>
      </c>
      <c r="M11" s="5">
        <f t="shared" si="1"/>
        <v>73.023599999999988</v>
      </c>
      <c r="N11" s="5">
        <f t="shared" si="1"/>
        <v>57.922799999999995</v>
      </c>
      <c r="O11" s="5">
        <f t="shared" si="1"/>
        <v>37.770000000000003</v>
      </c>
      <c r="P11" s="5">
        <f t="shared" si="1"/>
        <v>58.32</v>
      </c>
      <c r="Q11" s="5">
        <f t="shared" si="1"/>
        <v>57.374999999999993</v>
      </c>
      <c r="R11" s="5">
        <f t="shared" si="1"/>
        <v>63.49199999999999</v>
      </c>
      <c r="S11" s="5">
        <f t="shared" si="1"/>
        <v>69.621000000000009</v>
      </c>
      <c r="T11" s="5">
        <f t="shared" si="1"/>
        <v>61.04999999999999</v>
      </c>
      <c r="U11" s="5">
        <f t="shared" si="1"/>
        <v>64.784999999999997</v>
      </c>
      <c r="V11" s="5">
        <f t="shared" si="1"/>
        <v>58.910399999999996</v>
      </c>
      <c r="W11" s="5">
        <f t="shared" si="1"/>
        <v>75.635999999999996</v>
      </c>
    </row>
    <row r="12" spans="1:28" outlineLevel="1" x14ac:dyDescent="0.25">
      <c r="B12" s="4" t="s">
        <v>24</v>
      </c>
      <c r="C12" s="5">
        <f t="shared" si="1"/>
        <v>0.3876</v>
      </c>
      <c r="D12" s="5">
        <f t="shared" si="1"/>
        <v>0.36719999999999997</v>
      </c>
      <c r="E12" s="5">
        <f t="shared" si="1"/>
        <v>0.45600000000000002</v>
      </c>
      <c r="F12" s="5">
        <f t="shared" si="1"/>
        <v>0.48300000000000004</v>
      </c>
      <c r="G12" s="5">
        <f t="shared" si="1"/>
        <v>0.3468</v>
      </c>
      <c r="H12" s="5">
        <f t="shared" si="1"/>
        <v>0.35699999999999998</v>
      </c>
      <c r="I12" s="5">
        <f t="shared" si="1"/>
        <v>0.32639999999999997</v>
      </c>
      <c r="J12" s="5">
        <f t="shared" si="1"/>
        <v>0.29159999999999997</v>
      </c>
      <c r="K12" s="5">
        <f t="shared" si="1"/>
        <v>0.28800000000000003</v>
      </c>
      <c r="L12" s="5">
        <f t="shared" si="1"/>
        <v>0.27599999999999997</v>
      </c>
      <c r="M12" s="5">
        <f t="shared" si="1"/>
        <v>0.3276</v>
      </c>
      <c r="N12" s="5">
        <f t="shared" si="1"/>
        <v>0.26519999999999999</v>
      </c>
      <c r="O12" s="5">
        <f t="shared" si="1"/>
        <v>0.25499999999999995</v>
      </c>
      <c r="P12" s="5">
        <f t="shared" si="1"/>
        <v>1.5000000000000001E-2</v>
      </c>
      <c r="Q12" s="5">
        <f t="shared" si="1"/>
        <v>0</v>
      </c>
      <c r="R12" s="5">
        <f t="shared" si="1"/>
        <v>0</v>
      </c>
      <c r="S12" s="5">
        <f t="shared" si="1"/>
        <v>0</v>
      </c>
      <c r="T12" s="5">
        <f t="shared" si="1"/>
        <v>0</v>
      </c>
      <c r="U12" s="5">
        <f t="shared" si="1"/>
        <v>0</v>
      </c>
      <c r="V12" s="5">
        <f t="shared" si="1"/>
        <v>0</v>
      </c>
      <c r="W12" s="5">
        <f t="shared" si="1"/>
        <v>0</v>
      </c>
    </row>
    <row r="13" spans="1:28" outlineLevel="1" x14ac:dyDescent="0.25">
      <c r="B13" s="4" t="s">
        <v>21</v>
      </c>
      <c r="C13" s="5">
        <f t="shared" si="1"/>
        <v>19862.365999999998</v>
      </c>
      <c r="D13" s="5">
        <f t="shared" si="1"/>
        <v>19087.574000000001</v>
      </c>
      <c r="E13" s="5">
        <f t="shared" si="1"/>
        <v>19201.218000000001</v>
      </c>
      <c r="F13" s="5">
        <f t="shared" si="1"/>
        <v>19728.37</v>
      </c>
      <c r="G13" s="5">
        <f t="shared" si="1"/>
        <v>19647.338</v>
      </c>
      <c r="H13" s="5">
        <f t="shared" si="1"/>
        <v>20305.748999999996</v>
      </c>
      <c r="I13" s="5">
        <f t="shared" si="1"/>
        <v>18160.156999999999</v>
      </c>
      <c r="J13" s="5">
        <f t="shared" si="1"/>
        <v>18753.68</v>
      </c>
      <c r="K13" s="5">
        <f t="shared" si="1"/>
        <v>16305.541999999998</v>
      </c>
      <c r="L13" s="5">
        <f t="shared" si="1"/>
        <v>17790.712</v>
      </c>
      <c r="M13" s="5">
        <f t="shared" si="1"/>
        <v>18235.178</v>
      </c>
      <c r="N13" s="5">
        <f t="shared" si="1"/>
        <v>22425.449000000001</v>
      </c>
      <c r="O13" s="5">
        <f t="shared" si="1"/>
        <v>18031.13</v>
      </c>
      <c r="P13" s="5">
        <f t="shared" si="1"/>
        <v>18151.603999999999</v>
      </c>
      <c r="Q13" s="5">
        <f t="shared" si="1"/>
        <v>17748.094000000001</v>
      </c>
      <c r="R13" s="5">
        <f t="shared" si="1"/>
        <v>17376.224000000002</v>
      </c>
      <c r="S13" s="5">
        <f t="shared" si="1"/>
        <v>15885.958999999999</v>
      </c>
      <c r="T13" s="5">
        <f t="shared" si="1"/>
        <v>17978.087</v>
      </c>
      <c r="U13" s="5">
        <f t="shared" si="1"/>
        <v>19372.294999999998</v>
      </c>
      <c r="V13" s="5">
        <f t="shared" si="1"/>
        <v>18709.982</v>
      </c>
      <c r="W13" s="5">
        <f t="shared" si="1"/>
        <v>17418.010999999999</v>
      </c>
    </row>
    <row r="14" spans="1:28" outlineLevel="1" x14ac:dyDescent="0.25">
      <c r="B14" s="4" t="s">
        <v>26</v>
      </c>
      <c r="C14" s="5">
        <f t="shared" si="1"/>
        <v>0</v>
      </c>
      <c r="D14" s="5">
        <f t="shared" si="1"/>
        <v>0</v>
      </c>
      <c r="E14" s="5">
        <f t="shared" si="1"/>
        <v>0</v>
      </c>
      <c r="F14" s="5">
        <f t="shared" si="1"/>
        <v>0</v>
      </c>
      <c r="G14" s="5">
        <f t="shared" si="1"/>
        <v>0</v>
      </c>
      <c r="H14" s="5">
        <f t="shared" si="1"/>
        <v>0</v>
      </c>
      <c r="I14" s="5">
        <f t="shared" si="1"/>
        <v>0</v>
      </c>
      <c r="J14" s="5">
        <f t="shared" si="1"/>
        <v>0</v>
      </c>
      <c r="K14" s="5">
        <f t="shared" si="1"/>
        <v>0</v>
      </c>
      <c r="L14" s="5">
        <f t="shared" si="1"/>
        <v>0</v>
      </c>
      <c r="M14" s="5">
        <f t="shared" si="1"/>
        <v>0</v>
      </c>
      <c r="N14" s="5">
        <f t="shared" si="1"/>
        <v>0</v>
      </c>
      <c r="O14" s="5">
        <f t="shared" si="1"/>
        <v>0</v>
      </c>
      <c r="P14" s="5">
        <f t="shared" si="1"/>
        <v>0</v>
      </c>
      <c r="Q14" s="5">
        <f t="shared" si="1"/>
        <v>0</v>
      </c>
      <c r="R14" s="5">
        <f t="shared" si="1"/>
        <v>0</v>
      </c>
      <c r="S14" s="5">
        <f t="shared" si="1"/>
        <v>0</v>
      </c>
      <c r="T14" s="5">
        <f t="shared" si="1"/>
        <v>0</v>
      </c>
      <c r="U14" s="5">
        <f t="shared" si="1"/>
        <v>0</v>
      </c>
      <c r="V14" s="5">
        <f t="shared" si="1"/>
        <v>0</v>
      </c>
      <c r="W14" s="5">
        <f t="shared" si="1"/>
        <v>0</v>
      </c>
    </row>
    <row r="15" spans="1:28" outlineLevel="1" x14ac:dyDescent="0.25">
      <c r="B15" s="4" t="s">
        <v>25</v>
      </c>
      <c r="C15" s="5">
        <f t="shared" si="1"/>
        <v>5980.91</v>
      </c>
      <c r="D15" s="5">
        <f t="shared" si="1"/>
        <v>5815.152</v>
      </c>
      <c r="E15" s="5">
        <f t="shared" si="1"/>
        <v>5624.91</v>
      </c>
      <c r="F15" s="5">
        <f t="shared" si="1"/>
        <v>6020.4830000000002</v>
      </c>
      <c r="G15" s="5">
        <f t="shared" si="1"/>
        <v>6030.4639999999999</v>
      </c>
      <c r="H15" s="5">
        <f t="shared" si="1"/>
        <v>5996.6130000000003</v>
      </c>
      <c r="I15" s="5">
        <f t="shared" si="1"/>
        <v>6171.2139999999999</v>
      </c>
      <c r="J15" s="5">
        <f t="shared" si="1"/>
        <v>5842.0930000000008</v>
      </c>
      <c r="K15" s="5">
        <f t="shared" si="1"/>
        <v>6292.933</v>
      </c>
      <c r="L15" s="5">
        <f t="shared" si="1"/>
        <v>5764.1469999999999</v>
      </c>
      <c r="M15" s="5">
        <f t="shared" si="1"/>
        <v>6069.2939999999999</v>
      </c>
      <c r="N15" s="5">
        <f t="shared" si="1"/>
        <v>6596.2070000000003</v>
      </c>
      <c r="O15" s="5">
        <f t="shared" si="1"/>
        <v>6653.9579999999996</v>
      </c>
      <c r="P15" s="5">
        <f t="shared" si="1"/>
        <v>5859.848</v>
      </c>
      <c r="Q15" s="5">
        <f t="shared" si="1"/>
        <v>5449.5910000000003</v>
      </c>
      <c r="R15" s="5">
        <f t="shared" si="1"/>
        <v>7021.89</v>
      </c>
      <c r="S15" s="5">
        <f t="shared" si="1"/>
        <v>7527.3279999999995</v>
      </c>
      <c r="T15" s="5">
        <f t="shared" si="1"/>
        <v>7966.2709999999997</v>
      </c>
      <c r="U15" s="5">
        <f t="shared" si="1"/>
        <v>8384.9060000000009</v>
      </c>
      <c r="V15" s="5">
        <f t="shared" si="1"/>
        <v>8336.0380000000005</v>
      </c>
      <c r="W15" s="5">
        <f t="shared" si="1"/>
        <v>7201.9859999999999</v>
      </c>
    </row>
    <row r="16" spans="1:28" outlineLevel="1" x14ac:dyDescent="0.25">
      <c r="B16" s="4" t="s">
        <v>0</v>
      </c>
      <c r="C16" s="5">
        <f t="shared" si="1"/>
        <v>0</v>
      </c>
      <c r="D16" s="5">
        <f t="shared" si="1"/>
        <v>0</v>
      </c>
      <c r="E16" s="5">
        <f t="shared" si="1"/>
        <v>0</v>
      </c>
      <c r="F16" s="5">
        <f t="shared" si="1"/>
        <v>0</v>
      </c>
      <c r="G16" s="5">
        <f t="shared" si="1"/>
        <v>0</v>
      </c>
      <c r="H16" s="5">
        <f t="shared" si="1"/>
        <v>0</v>
      </c>
      <c r="I16" s="5">
        <f t="shared" si="1"/>
        <v>0</v>
      </c>
      <c r="J16" s="5">
        <f t="shared" si="1"/>
        <v>0</v>
      </c>
      <c r="K16" s="5">
        <f t="shared" si="1"/>
        <v>0</v>
      </c>
      <c r="L16" s="5">
        <f t="shared" si="1"/>
        <v>0</v>
      </c>
      <c r="M16" s="5">
        <f t="shared" si="1"/>
        <v>0</v>
      </c>
      <c r="N16" s="5">
        <f t="shared" si="1"/>
        <v>238.30699999999999</v>
      </c>
      <c r="O16" s="5">
        <f t="shared" si="1"/>
        <v>240.06799999999998</v>
      </c>
      <c r="P16" s="5">
        <f t="shared" si="1"/>
        <v>66.420999999999992</v>
      </c>
      <c r="Q16" s="5">
        <f t="shared" si="1"/>
        <v>13.88</v>
      </c>
      <c r="R16" s="5">
        <f t="shared" si="1"/>
        <v>0</v>
      </c>
      <c r="S16" s="5">
        <f t="shared" si="1"/>
        <v>0</v>
      </c>
      <c r="T16" s="5">
        <f t="shared" si="1"/>
        <v>0</v>
      </c>
      <c r="U16" s="5">
        <f t="shared" si="1"/>
        <v>0</v>
      </c>
      <c r="V16" s="5">
        <f t="shared" si="1"/>
        <v>0</v>
      </c>
      <c r="W16" s="5">
        <f t="shared" si="1"/>
        <v>0</v>
      </c>
    </row>
    <row r="17" spans="2:23" outlineLevel="1" x14ac:dyDescent="0.25">
      <c r="B17" s="4" t="s">
        <v>27</v>
      </c>
      <c r="C17" s="5">
        <f t="shared" si="1"/>
        <v>0</v>
      </c>
      <c r="D17" s="5">
        <f t="shared" si="1"/>
        <v>0</v>
      </c>
      <c r="E17" s="5">
        <f t="shared" si="1"/>
        <v>0</v>
      </c>
      <c r="F17" s="5">
        <f t="shared" si="1"/>
        <v>0</v>
      </c>
      <c r="G17" s="5">
        <f t="shared" si="1"/>
        <v>0</v>
      </c>
      <c r="H17" s="5">
        <f t="shared" si="1"/>
        <v>0</v>
      </c>
      <c r="I17" s="5">
        <f t="shared" si="1"/>
        <v>0</v>
      </c>
      <c r="J17" s="5">
        <f t="shared" si="1"/>
        <v>0</v>
      </c>
      <c r="K17" s="5">
        <f t="shared" si="1"/>
        <v>0</v>
      </c>
      <c r="L17" s="5">
        <f t="shared" si="1"/>
        <v>0</v>
      </c>
      <c r="M17" s="5">
        <f t="shared" si="1"/>
        <v>0</v>
      </c>
      <c r="N17" s="5">
        <f t="shared" si="1"/>
        <v>0</v>
      </c>
      <c r="O17" s="5">
        <f t="shared" si="1"/>
        <v>0</v>
      </c>
      <c r="P17" s="5">
        <f t="shared" si="1"/>
        <v>0</v>
      </c>
      <c r="Q17" s="5">
        <f t="shared" si="1"/>
        <v>0</v>
      </c>
      <c r="R17" s="5">
        <f t="shared" si="1"/>
        <v>0</v>
      </c>
      <c r="S17" s="5">
        <f t="shared" si="1"/>
        <v>0</v>
      </c>
      <c r="T17" s="5">
        <f t="shared" si="1"/>
        <v>0</v>
      </c>
      <c r="U17" s="5">
        <f t="shared" si="1"/>
        <v>0</v>
      </c>
      <c r="V17" s="5">
        <f t="shared" si="1"/>
        <v>0</v>
      </c>
      <c r="W17" s="5">
        <f t="shared" si="1"/>
        <v>0</v>
      </c>
    </row>
    <row r="18" spans="2:23" outlineLevel="1" x14ac:dyDescent="0.25">
      <c r="B18" s="4" t="s">
        <v>28</v>
      </c>
      <c r="C18" s="5">
        <f t="shared" si="1"/>
        <v>0</v>
      </c>
      <c r="D18" s="5">
        <f t="shared" si="1"/>
        <v>0</v>
      </c>
      <c r="E18" s="5">
        <f t="shared" si="1"/>
        <v>0</v>
      </c>
      <c r="F18" s="5">
        <f t="shared" si="1"/>
        <v>0</v>
      </c>
      <c r="G18" s="5">
        <f t="shared" si="1"/>
        <v>0</v>
      </c>
      <c r="H18" s="5">
        <f t="shared" si="1"/>
        <v>0</v>
      </c>
      <c r="I18" s="5">
        <f t="shared" si="1"/>
        <v>0</v>
      </c>
      <c r="J18" s="5">
        <f t="shared" si="1"/>
        <v>0</v>
      </c>
      <c r="K18" s="5">
        <f t="shared" si="1"/>
        <v>0</v>
      </c>
      <c r="L18" s="5">
        <f t="shared" si="1"/>
        <v>0</v>
      </c>
      <c r="M18" s="5">
        <f t="shared" si="1"/>
        <v>0</v>
      </c>
      <c r="N18" s="5">
        <f t="shared" si="1"/>
        <v>0</v>
      </c>
      <c r="O18" s="5">
        <f t="shared" si="1"/>
        <v>0</v>
      </c>
      <c r="P18" s="5">
        <f t="shared" si="1"/>
        <v>0</v>
      </c>
      <c r="Q18" s="5">
        <f t="shared" si="1"/>
        <v>2.5070000000000001</v>
      </c>
      <c r="R18" s="5">
        <f t="shared" si="1"/>
        <v>1.6990000000000001</v>
      </c>
      <c r="S18" s="5">
        <f t="shared" si="1"/>
        <v>1.21</v>
      </c>
      <c r="T18" s="5">
        <f t="shared" si="1"/>
        <v>0.879</v>
      </c>
      <c r="U18" s="5">
        <f t="shared" si="1"/>
        <v>0.61199999999999999</v>
      </c>
      <c r="V18" s="5">
        <f t="shared" si="1"/>
        <v>0.31</v>
      </c>
      <c r="W18" s="5">
        <f t="shared" si="1"/>
        <v>0.154</v>
      </c>
    </row>
    <row r="19" spans="2:23" outlineLevel="1" x14ac:dyDescent="0.25">
      <c r="B19" s="4" t="s">
        <v>22</v>
      </c>
      <c r="C19" s="5">
        <f t="shared" si="1"/>
        <v>6365.25</v>
      </c>
      <c r="D19" s="5">
        <f t="shared" si="1"/>
        <v>4813.5</v>
      </c>
      <c r="E19" s="5">
        <f t="shared" si="1"/>
        <v>3204</v>
      </c>
      <c r="F19" s="5">
        <f t="shared" si="1"/>
        <v>5193.75</v>
      </c>
      <c r="G19" s="5">
        <f t="shared" si="1"/>
        <v>4259.25</v>
      </c>
      <c r="H19" s="5">
        <f t="shared" si="1"/>
        <v>4928.25</v>
      </c>
      <c r="I19" s="5">
        <f t="shared" si="1"/>
        <v>2887.5</v>
      </c>
      <c r="J19" s="5">
        <f t="shared" si="1"/>
        <v>4086.7500000000005</v>
      </c>
      <c r="K19" s="5">
        <f t="shared" si="1"/>
        <v>2974.5</v>
      </c>
      <c r="L19" s="5">
        <f t="shared" si="1"/>
        <v>2738.25</v>
      </c>
      <c r="M19" s="5">
        <f t="shared" si="1"/>
        <v>2182.5</v>
      </c>
      <c r="N19" s="5">
        <f t="shared" si="1"/>
        <v>1749.7500000000002</v>
      </c>
      <c r="O19" s="5">
        <f t="shared" si="1"/>
        <v>1843.5000000000002</v>
      </c>
      <c r="P19" s="5">
        <f t="shared" si="1"/>
        <v>1347</v>
      </c>
      <c r="Q19" s="5">
        <f t="shared" si="1"/>
        <v>1199.25</v>
      </c>
      <c r="R19" s="5">
        <f t="shared" si="1"/>
        <v>458.25</v>
      </c>
      <c r="S19" s="5">
        <f t="shared" si="1"/>
        <v>2.2500000000000004</v>
      </c>
      <c r="T19" s="5">
        <f t="shared" si="1"/>
        <v>6</v>
      </c>
      <c r="U19" s="5">
        <f t="shared" si="1"/>
        <v>3.75</v>
      </c>
      <c r="V19" s="5">
        <f t="shared" si="1"/>
        <v>0</v>
      </c>
      <c r="W19" s="5">
        <f t="shared" si="1"/>
        <v>0</v>
      </c>
    </row>
    <row r="20" spans="2:23" outlineLevel="1" x14ac:dyDescent="0.25">
      <c r="B20" s="4" t="s">
        <v>1</v>
      </c>
      <c r="C20" s="5">
        <f t="shared" si="1"/>
        <v>32.204999999999998</v>
      </c>
      <c r="D20" s="5">
        <f t="shared" si="1"/>
        <v>36.432000000000002</v>
      </c>
      <c r="E20" s="5">
        <f t="shared" si="1"/>
        <v>27.942999999999998</v>
      </c>
      <c r="F20" s="5">
        <f t="shared" si="1"/>
        <v>27.751999999999999</v>
      </c>
      <c r="G20" s="5">
        <f t="shared" si="1"/>
        <v>26.782</v>
      </c>
      <c r="H20" s="5">
        <f t="shared" si="1"/>
        <v>23.419999999999998</v>
      </c>
      <c r="I20" s="5">
        <f t="shared" si="1"/>
        <v>36.600999999999999</v>
      </c>
      <c r="J20" s="5">
        <f t="shared" si="1"/>
        <v>35.69</v>
      </c>
      <c r="K20" s="5">
        <f t="shared" si="1"/>
        <v>40.04</v>
      </c>
      <c r="L20" s="5">
        <f t="shared" si="1"/>
        <v>35.680000000000007</v>
      </c>
      <c r="M20" s="5">
        <f t="shared" si="1"/>
        <v>35.604999999999997</v>
      </c>
      <c r="N20" s="5">
        <f t="shared" si="1"/>
        <v>26.582999999999998</v>
      </c>
      <c r="O20" s="5">
        <f t="shared" si="1"/>
        <v>21.315000000000001</v>
      </c>
      <c r="P20" s="5">
        <f t="shared" si="1"/>
        <v>18.663</v>
      </c>
      <c r="Q20" s="5">
        <f t="shared" si="1"/>
        <v>16.119</v>
      </c>
      <c r="R20" s="5">
        <f t="shared" si="1"/>
        <v>20.010000000000002</v>
      </c>
      <c r="S20" s="5">
        <f t="shared" si="1"/>
        <v>17.37</v>
      </c>
      <c r="T20" s="5">
        <f t="shared" si="1"/>
        <v>13.965999999999999</v>
      </c>
      <c r="U20" s="5">
        <f t="shared" si="1"/>
        <v>2.6359999999999997</v>
      </c>
      <c r="V20" s="5">
        <f t="shared" si="1"/>
        <v>2.1909999999999998</v>
      </c>
      <c r="W20" s="5">
        <f t="shared" si="1"/>
        <v>1.7270000000000001</v>
      </c>
    </row>
    <row r="21" spans="2:23" outlineLevel="1" x14ac:dyDescent="0.25">
      <c r="B21" s="16" t="s">
        <v>13</v>
      </c>
      <c r="C21" s="21">
        <f t="shared" ref="C21:W21" si="2">SUM(C11:C20)</f>
        <v>32340.093400000002</v>
      </c>
      <c r="D21" s="21">
        <f t="shared" si="2"/>
        <v>29831.4548</v>
      </c>
      <c r="E21" s="21">
        <f t="shared" si="2"/>
        <v>28139.216199999999</v>
      </c>
      <c r="F21" s="21">
        <f t="shared" si="2"/>
        <v>31070.776999999998</v>
      </c>
      <c r="G21" s="21">
        <f t="shared" si="2"/>
        <v>30111.448399999997</v>
      </c>
      <c r="H21" s="21">
        <f t="shared" si="2"/>
        <v>31420.897999999997</v>
      </c>
      <c r="I21" s="21">
        <f t="shared" si="2"/>
        <v>27380.156799999997</v>
      </c>
      <c r="J21" s="21">
        <f t="shared" si="2"/>
        <v>28778.655200000001</v>
      </c>
      <c r="K21" s="21">
        <f t="shared" si="2"/>
        <v>25669.5494</v>
      </c>
      <c r="L21" s="21">
        <f t="shared" si="2"/>
        <v>26389.4676</v>
      </c>
      <c r="M21" s="21">
        <f t="shared" si="2"/>
        <v>26595.928199999998</v>
      </c>
      <c r="N21" s="21">
        <f t="shared" si="2"/>
        <v>31094.483999999997</v>
      </c>
      <c r="O21" s="21">
        <f t="shared" si="2"/>
        <v>26827.995999999999</v>
      </c>
      <c r="P21" s="21">
        <f t="shared" si="2"/>
        <v>25501.870999999996</v>
      </c>
      <c r="Q21" s="21">
        <f t="shared" si="2"/>
        <v>24486.816000000003</v>
      </c>
      <c r="R21" s="21">
        <f t="shared" si="2"/>
        <v>24941.564999999999</v>
      </c>
      <c r="S21" s="21">
        <f t="shared" si="2"/>
        <v>23503.737999999994</v>
      </c>
      <c r="T21" s="21">
        <f t="shared" si="2"/>
        <v>26026.253000000001</v>
      </c>
      <c r="U21" s="21">
        <f t="shared" si="2"/>
        <v>27828.983999999997</v>
      </c>
      <c r="V21" s="21">
        <f t="shared" si="2"/>
        <v>27107.431400000001</v>
      </c>
      <c r="W21" s="21">
        <f t="shared" si="2"/>
        <v>24697.513999999996</v>
      </c>
    </row>
    <row r="22" spans="2:23" outlineLevel="1" x14ac:dyDescent="0.25">
      <c r="B22" s="29" t="s">
        <v>46</v>
      </c>
      <c r="C22" s="28">
        <f>IFERROR(C21/C3/1000,0)</f>
        <v>1.7887119390917283E-3</v>
      </c>
      <c r="D22" s="28">
        <f t="shared" ref="D22:W22" si="3">IFERROR(D21/D3/1000,0)</f>
        <v>1.9018021356691044E-3</v>
      </c>
      <c r="E22" s="28">
        <f t="shared" si="3"/>
        <v>1.7308388509358677E-3</v>
      </c>
      <c r="F22" s="28">
        <f t="shared" si="3"/>
        <v>1.4405392421556163E-3</v>
      </c>
      <c r="G22" s="28">
        <f t="shared" si="3"/>
        <v>1.6019304109639546E-3</v>
      </c>
      <c r="H22" s="28">
        <f t="shared" si="3"/>
        <v>1.5907769050760435E-3</v>
      </c>
      <c r="I22" s="28">
        <f t="shared" si="3"/>
        <v>1.6545706494845199E-3</v>
      </c>
      <c r="J22" s="28">
        <f t="shared" si="3"/>
        <v>1.5487961638387469E-3</v>
      </c>
      <c r="K22" s="28">
        <f t="shared" si="3"/>
        <v>1.6449155087659199E-3</v>
      </c>
      <c r="L22" s="28">
        <f t="shared" si="3"/>
        <v>1.8552398943973885E-3</v>
      </c>
      <c r="M22" s="28">
        <f t="shared" si="3"/>
        <v>1.646759097913747E-3</v>
      </c>
      <c r="N22" s="28">
        <f t="shared" si="3"/>
        <v>1.6392795854955802E-3</v>
      </c>
      <c r="O22" s="28">
        <f t="shared" si="3"/>
        <v>1.6819221286421434E-3</v>
      </c>
      <c r="P22" s="28">
        <f t="shared" si="3"/>
        <v>1.7005490544979094E-3</v>
      </c>
      <c r="Q22" s="28">
        <f t="shared" si="3"/>
        <v>1.5696086562938746E-3</v>
      </c>
      <c r="R22" s="28">
        <f t="shared" si="3"/>
        <v>1.5117016046267157E-3</v>
      </c>
      <c r="S22" s="28">
        <f t="shared" si="3"/>
        <v>1.3944599385215968E-3</v>
      </c>
      <c r="T22" s="28">
        <f t="shared" si="3"/>
        <v>1.3649431313458029E-3</v>
      </c>
      <c r="U22" s="28">
        <f t="shared" si="3"/>
        <v>1.4023160442175912E-3</v>
      </c>
      <c r="V22" s="28">
        <f t="shared" si="3"/>
        <v>1.4082940578931868E-3</v>
      </c>
      <c r="W22" s="28">
        <f t="shared" si="3"/>
        <v>1.3011600307869119E-3</v>
      </c>
    </row>
    <row r="23" spans="2:23" outlineLevel="1" x14ac:dyDescent="0.25"/>
    <row r="24" spans="2:23" outlineLevel="1" x14ac:dyDescent="0.25">
      <c r="B24" s="4" t="s">
        <v>23</v>
      </c>
      <c r="C24" s="12">
        <f t="shared" ref="C24:W24" si="4">IFERROR(C11/C21,0)</f>
        <v>3.0604364302794494E-3</v>
      </c>
      <c r="D24" s="12">
        <f t="shared" si="4"/>
        <v>2.6290906871896842E-3</v>
      </c>
      <c r="E24" s="12">
        <f t="shared" si="4"/>
        <v>2.8674999128085162E-3</v>
      </c>
      <c r="F24" s="12">
        <f t="shared" si="4"/>
        <v>3.2164950364775235E-3</v>
      </c>
      <c r="G24" s="12">
        <f t="shared" si="4"/>
        <v>4.8907511204276709E-3</v>
      </c>
      <c r="H24" s="12">
        <f t="shared" si="4"/>
        <v>5.2993074863741958E-3</v>
      </c>
      <c r="I24" s="12">
        <f t="shared" si="4"/>
        <v>4.5419170134190032E-3</v>
      </c>
      <c r="J24" s="12">
        <f t="shared" si="4"/>
        <v>2.090111562961427E-3</v>
      </c>
      <c r="K24" s="12">
        <f t="shared" si="4"/>
        <v>2.1911720818909271E-3</v>
      </c>
      <c r="L24" s="12">
        <f t="shared" si="4"/>
        <v>2.2888904359707504E-3</v>
      </c>
      <c r="M24" s="12">
        <f t="shared" si="4"/>
        <v>2.7456684140093291E-3</v>
      </c>
      <c r="N24" s="12">
        <f t="shared" si="4"/>
        <v>1.862799845786153E-3</v>
      </c>
      <c r="O24" s="12">
        <f t="shared" si="4"/>
        <v>1.4078576722614691E-3</v>
      </c>
      <c r="P24" s="12">
        <f t="shared" si="4"/>
        <v>2.2868910285053206E-3</v>
      </c>
      <c r="Q24" s="12">
        <f t="shared" si="4"/>
        <v>2.3430976081169549E-3</v>
      </c>
      <c r="R24" s="12">
        <f t="shared" si="4"/>
        <v>2.5456301559264624E-3</v>
      </c>
      <c r="S24" s="12">
        <f t="shared" si="4"/>
        <v>2.9621245778012001E-3</v>
      </c>
      <c r="T24" s="12">
        <f t="shared" si="4"/>
        <v>2.3457083891407645E-3</v>
      </c>
      <c r="U24" s="12">
        <f t="shared" si="4"/>
        <v>2.3279685668725816E-3</v>
      </c>
      <c r="V24" s="12">
        <f t="shared" si="4"/>
        <v>2.1732195548413336E-3</v>
      </c>
      <c r="W24" s="12">
        <f t="shared" si="4"/>
        <v>3.0624944680667054E-3</v>
      </c>
    </row>
    <row r="25" spans="2:23" outlineLevel="1" x14ac:dyDescent="0.25">
      <c r="B25" s="4" t="s">
        <v>24</v>
      </c>
      <c r="C25" s="12">
        <f t="shared" ref="C25:W25" si="5">IFERROR(C12/C21,0)</f>
        <v>1.1985123085637099E-5</v>
      </c>
      <c r="D25" s="12">
        <f t="shared" si="5"/>
        <v>1.2309154966186898E-5</v>
      </c>
      <c r="E25" s="12">
        <f t="shared" si="5"/>
        <v>1.62051422029303E-5</v>
      </c>
      <c r="F25" s="12">
        <f t="shared" si="5"/>
        <v>1.5545153569864058E-5</v>
      </c>
      <c r="G25" s="12">
        <f t="shared" si="5"/>
        <v>1.1517214163633525E-5</v>
      </c>
      <c r="H25" s="12">
        <f t="shared" si="5"/>
        <v>1.136186496006575E-5</v>
      </c>
      <c r="I25" s="12">
        <f t="shared" si="5"/>
        <v>1.1921042029971136E-5</v>
      </c>
      <c r="J25" s="12">
        <f t="shared" si="5"/>
        <v>1.0132509596904304E-5</v>
      </c>
      <c r="K25" s="12">
        <f t="shared" si="5"/>
        <v>1.1219519108504492E-5</v>
      </c>
      <c r="L25" s="12">
        <f t="shared" si="5"/>
        <v>1.0458718007634226E-5</v>
      </c>
      <c r="M25" s="12">
        <f t="shared" si="5"/>
        <v>1.2317675004100816E-5</v>
      </c>
      <c r="N25" s="12">
        <f t="shared" si="5"/>
        <v>8.5288438939845422E-6</v>
      </c>
      <c r="O25" s="12">
        <f t="shared" si="5"/>
        <v>9.5049961987470081E-6</v>
      </c>
      <c r="P25" s="12">
        <f t="shared" si="5"/>
        <v>5.8819213696124506E-7</v>
      </c>
      <c r="Q25" s="12">
        <f t="shared" si="5"/>
        <v>0</v>
      </c>
      <c r="R25" s="12">
        <f t="shared" si="5"/>
        <v>0</v>
      </c>
      <c r="S25" s="12">
        <f t="shared" si="5"/>
        <v>0</v>
      </c>
      <c r="T25" s="12">
        <f t="shared" si="5"/>
        <v>0</v>
      </c>
      <c r="U25" s="12">
        <f t="shared" si="5"/>
        <v>0</v>
      </c>
      <c r="V25" s="12">
        <f t="shared" si="5"/>
        <v>0</v>
      </c>
      <c r="W25" s="12">
        <f t="shared" si="5"/>
        <v>0</v>
      </c>
    </row>
    <row r="26" spans="2:23" outlineLevel="1" x14ac:dyDescent="0.25">
      <c r="B26" s="4" t="s">
        <v>21</v>
      </c>
      <c r="C26" s="12">
        <f t="shared" ref="C26:W26" si="6">IFERROR(C13/C21,0)</f>
        <v>0.61417157193491589</v>
      </c>
      <c r="D26" s="12">
        <f t="shared" si="6"/>
        <v>0.63984723936427002</v>
      </c>
      <c r="E26" s="12">
        <f t="shared" si="6"/>
        <v>0.68236506175321265</v>
      </c>
      <c r="F26" s="12">
        <f t="shared" si="6"/>
        <v>0.63494936093809307</v>
      </c>
      <c r="G26" s="12">
        <f t="shared" si="6"/>
        <v>0.65248731110523406</v>
      </c>
      <c r="H26" s="12">
        <f t="shared" si="6"/>
        <v>0.64624979846215713</v>
      </c>
      <c r="I26" s="12">
        <f t="shared" si="6"/>
        <v>0.66325978819814502</v>
      </c>
      <c r="J26" s="12">
        <f t="shared" si="6"/>
        <v>0.65165240938707936</v>
      </c>
      <c r="K26" s="12">
        <f t="shared" si="6"/>
        <v>0.63520951404000869</v>
      </c>
      <c r="L26" s="12">
        <f t="shared" si="6"/>
        <v>0.67415956508345776</v>
      </c>
      <c r="M26" s="12">
        <f t="shared" si="6"/>
        <v>0.68563796167866031</v>
      </c>
      <c r="N26" s="12">
        <f t="shared" si="6"/>
        <v>0.7212034456014772</v>
      </c>
      <c r="O26" s="12">
        <f t="shared" si="6"/>
        <v>0.6721012631729929</v>
      </c>
      <c r="P26" s="12">
        <f t="shared" si="6"/>
        <v>0.71177538306895216</v>
      </c>
      <c r="Q26" s="12">
        <f t="shared" si="6"/>
        <v>0.72480203224461681</v>
      </c>
      <c r="R26" s="12">
        <f t="shared" si="6"/>
        <v>0.69667737369327076</v>
      </c>
      <c r="S26" s="12">
        <f t="shared" si="6"/>
        <v>0.67589074554864437</v>
      </c>
      <c r="T26" s="12">
        <f t="shared" si="6"/>
        <v>0.69076739552174482</v>
      </c>
      <c r="U26" s="12">
        <f t="shared" si="6"/>
        <v>0.69611937683387937</v>
      </c>
      <c r="V26" s="12">
        <f t="shared" si="6"/>
        <v>0.6902159678618609</v>
      </c>
      <c r="W26" s="12">
        <f t="shared" si="6"/>
        <v>0.70525361378477214</v>
      </c>
    </row>
    <row r="27" spans="2:23" outlineLevel="1" x14ac:dyDescent="0.25">
      <c r="B27" s="4" t="s">
        <v>26</v>
      </c>
      <c r="C27" s="12">
        <f t="shared" ref="C27:W27" si="7">IFERROR(C14/C21,0)</f>
        <v>0</v>
      </c>
      <c r="D27" s="12">
        <f t="shared" si="7"/>
        <v>0</v>
      </c>
      <c r="E27" s="12">
        <f t="shared" si="7"/>
        <v>0</v>
      </c>
      <c r="F27" s="12">
        <f t="shared" si="7"/>
        <v>0</v>
      </c>
      <c r="G27" s="12">
        <f t="shared" si="7"/>
        <v>0</v>
      </c>
      <c r="H27" s="12">
        <f t="shared" si="7"/>
        <v>0</v>
      </c>
      <c r="I27" s="12">
        <f t="shared" si="7"/>
        <v>0</v>
      </c>
      <c r="J27" s="12">
        <f t="shared" si="7"/>
        <v>0</v>
      </c>
      <c r="K27" s="12">
        <f t="shared" si="7"/>
        <v>0</v>
      </c>
      <c r="L27" s="12">
        <f t="shared" si="7"/>
        <v>0</v>
      </c>
      <c r="M27" s="12">
        <f t="shared" si="7"/>
        <v>0</v>
      </c>
      <c r="N27" s="12">
        <f t="shared" si="7"/>
        <v>0</v>
      </c>
      <c r="O27" s="12">
        <f t="shared" si="7"/>
        <v>0</v>
      </c>
      <c r="P27" s="12">
        <f t="shared" si="7"/>
        <v>0</v>
      </c>
      <c r="Q27" s="12">
        <f t="shared" si="7"/>
        <v>0</v>
      </c>
      <c r="R27" s="12">
        <f t="shared" si="7"/>
        <v>0</v>
      </c>
      <c r="S27" s="12">
        <f t="shared" si="7"/>
        <v>0</v>
      </c>
      <c r="T27" s="12">
        <f t="shared" si="7"/>
        <v>0</v>
      </c>
      <c r="U27" s="12">
        <f t="shared" si="7"/>
        <v>0</v>
      </c>
      <c r="V27" s="12">
        <f t="shared" si="7"/>
        <v>0</v>
      </c>
      <c r="W27" s="12">
        <f t="shared" si="7"/>
        <v>0</v>
      </c>
    </row>
    <row r="28" spans="2:23" outlineLevel="1" x14ac:dyDescent="0.25">
      <c r="B28" s="4" t="s">
        <v>25</v>
      </c>
      <c r="C28" s="12">
        <f t="shared" ref="C28:W28" si="8">IFERROR(C15/C21,0)</f>
        <v>0.18493793218296642</v>
      </c>
      <c r="D28" s="12">
        <f t="shared" si="8"/>
        <v>0.19493357058804922</v>
      </c>
      <c r="E28" s="12">
        <f t="shared" si="8"/>
        <v>0.1998957597120278</v>
      </c>
      <c r="F28" s="12">
        <f t="shared" si="8"/>
        <v>0.19376673457506391</v>
      </c>
      <c r="G28" s="12">
        <f t="shared" si="8"/>
        <v>0.20027146884106711</v>
      </c>
      <c r="H28" s="12">
        <f t="shared" si="8"/>
        <v>0.19084791911421503</v>
      </c>
      <c r="I28" s="12">
        <f t="shared" si="8"/>
        <v>0.22539001675841391</v>
      </c>
      <c r="J28" s="12">
        <f t="shared" si="8"/>
        <v>0.20300090325276909</v>
      </c>
      <c r="K28" s="12">
        <f t="shared" si="8"/>
        <v>0.24515167375707811</v>
      </c>
      <c r="L28" s="12">
        <f t="shared" si="8"/>
        <v>0.21842604357808265</v>
      </c>
      <c r="M28" s="12">
        <f t="shared" si="8"/>
        <v>0.2282038797202047</v>
      </c>
      <c r="N28" s="12">
        <f t="shared" si="8"/>
        <v>0.21213431295402752</v>
      </c>
      <c r="O28" s="12">
        <f t="shared" si="8"/>
        <v>0.24802292351616573</v>
      </c>
      <c r="P28" s="12">
        <f t="shared" si="8"/>
        <v>0.22978110115920519</v>
      </c>
      <c r="Q28" s="12">
        <f t="shared" si="8"/>
        <v>0.2225520459662865</v>
      </c>
      <c r="R28" s="12">
        <f t="shared" si="8"/>
        <v>0.28153365676933267</v>
      </c>
      <c r="S28" s="12">
        <f t="shared" si="8"/>
        <v>0.32026088786387941</v>
      </c>
      <c r="T28" s="12">
        <f t="shared" si="8"/>
        <v>0.30608597403552479</v>
      </c>
      <c r="U28" s="12">
        <f t="shared" si="8"/>
        <v>0.30130119015484008</v>
      </c>
      <c r="V28" s="12">
        <f t="shared" si="8"/>
        <v>0.30751855006077777</v>
      </c>
      <c r="W28" s="12">
        <f t="shared" si="8"/>
        <v>0.29160773023552095</v>
      </c>
    </row>
    <row r="29" spans="2:23" outlineLevel="1" x14ac:dyDescent="0.25">
      <c r="B29" s="4" t="s">
        <v>0</v>
      </c>
      <c r="C29" s="12">
        <f t="shared" ref="C29:W29" si="9">IFERROR(C16/C21,0)</f>
        <v>0</v>
      </c>
      <c r="D29" s="12">
        <f t="shared" si="9"/>
        <v>0</v>
      </c>
      <c r="E29" s="12">
        <f t="shared" si="9"/>
        <v>0</v>
      </c>
      <c r="F29" s="12">
        <f t="shared" si="9"/>
        <v>0</v>
      </c>
      <c r="G29" s="12">
        <f t="shared" si="9"/>
        <v>0</v>
      </c>
      <c r="H29" s="12">
        <f t="shared" si="9"/>
        <v>0</v>
      </c>
      <c r="I29" s="12">
        <f t="shared" si="9"/>
        <v>0</v>
      </c>
      <c r="J29" s="12">
        <f t="shared" si="9"/>
        <v>0</v>
      </c>
      <c r="K29" s="12">
        <f t="shared" si="9"/>
        <v>0</v>
      </c>
      <c r="L29" s="12">
        <f t="shared" si="9"/>
        <v>0</v>
      </c>
      <c r="M29" s="12">
        <f t="shared" si="9"/>
        <v>0</v>
      </c>
      <c r="N29" s="12">
        <f t="shared" si="9"/>
        <v>7.663963807857368E-3</v>
      </c>
      <c r="O29" s="12">
        <f t="shared" si="9"/>
        <v>8.9484134409443025E-3</v>
      </c>
      <c r="P29" s="12">
        <f t="shared" si="9"/>
        <v>2.6045539952735232E-3</v>
      </c>
      <c r="Q29" s="12">
        <f t="shared" si="9"/>
        <v>5.6683563922724787E-4</v>
      </c>
      <c r="R29" s="12">
        <f t="shared" si="9"/>
        <v>0</v>
      </c>
      <c r="S29" s="12">
        <f t="shared" si="9"/>
        <v>0</v>
      </c>
      <c r="T29" s="12">
        <f t="shared" si="9"/>
        <v>0</v>
      </c>
      <c r="U29" s="12">
        <f t="shared" si="9"/>
        <v>0</v>
      </c>
      <c r="V29" s="12">
        <f t="shared" si="9"/>
        <v>0</v>
      </c>
      <c r="W29" s="12">
        <f t="shared" si="9"/>
        <v>0</v>
      </c>
    </row>
    <row r="30" spans="2:23" outlineLevel="1" x14ac:dyDescent="0.25">
      <c r="B30" s="4" t="s">
        <v>27</v>
      </c>
      <c r="C30" s="12">
        <f t="shared" ref="C30:W30" si="10">IFERROR(C17/C21,0)</f>
        <v>0</v>
      </c>
      <c r="D30" s="12">
        <f t="shared" si="10"/>
        <v>0</v>
      </c>
      <c r="E30" s="12">
        <f t="shared" si="10"/>
        <v>0</v>
      </c>
      <c r="F30" s="12">
        <f t="shared" si="10"/>
        <v>0</v>
      </c>
      <c r="G30" s="12">
        <f t="shared" si="10"/>
        <v>0</v>
      </c>
      <c r="H30" s="12">
        <f t="shared" si="10"/>
        <v>0</v>
      </c>
      <c r="I30" s="12">
        <f t="shared" si="10"/>
        <v>0</v>
      </c>
      <c r="J30" s="12">
        <f t="shared" si="10"/>
        <v>0</v>
      </c>
      <c r="K30" s="12">
        <f t="shared" si="10"/>
        <v>0</v>
      </c>
      <c r="L30" s="12">
        <f t="shared" si="10"/>
        <v>0</v>
      </c>
      <c r="M30" s="12">
        <f t="shared" si="10"/>
        <v>0</v>
      </c>
      <c r="N30" s="12">
        <f t="shared" si="10"/>
        <v>0</v>
      </c>
      <c r="O30" s="12">
        <f t="shared" si="10"/>
        <v>0</v>
      </c>
      <c r="P30" s="12">
        <f t="shared" si="10"/>
        <v>0</v>
      </c>
      <c r="Q30" s="12">
        <f t="shared" si="10"/>
        <v>0</v>
      </c>
      <c r="R30" s="12">
        <f t="shared" si="10"/>
        <v>0</v>
      </c>
      <c r="S30" s="12">
        <f t="shared" si="10"/>
        <v>0</v>
      </c>
      <c r="T30" s="12">
        <f t="shared" si="10"/>
        <v>0</v>
      </c>
      <c r="U30" s="12">
        <f t="shared" si="10"/>
        <v>0</v>
      </c>
      <c r="V30" s="12">
        <f t="shared" si="10"/>
        <v>0</v>
      </c>
      <c r="W30" s="12">
        <f t="shared" si="10"/>
        <v>0</v>
      </c>
    </row>
    <row r="31" spans="2:23" outlineLevel="1" x14ac:dyDescent="0.25">
      <c r="B31" s="4" t="s">
        <v>28</v>
      </c>
      <c r="C31" s="12">
        <f t="shared" ref="C31:W31" si="11">IFERROR(C18/C21,0)</f>
        <v>0</v>
      </c>
      <c r="D31" s="12">
        <f t="shared" si="11"/>
        <v>0</v>
      </c>
      <c r="E31" s="12">
        <f t="shared" si="11"/>
        <v>0</v>
      </c>
      <c r="F31" s="12">
        <f t="shared" si="11"/>
        <v>0</v>
      </c>
      <c r="G31" s="12">
        <f t="shared" si="11"/>
        <v>0</v>
      </c>
      <c r="H31" s="12">
        <f t="shared" si="11"/>
        <v>0</v>
      </c>
      <c r="I31" s="12">
        <f t="shared" si="11"/>
        <v>0</v>
      </c>
      <c r="J31" s="12">
        <f t="shared" si="11"/>
        <v>0</v>
      </c>
      <c r="K31" s="12">
        <f t="shared" si="11"/>
        <v>0</v>
      </c>
      <c r="L31" s="12">
        <f t="shared" si="11"/>
        <v>0</v>
      </c>
      <c r="M31" s="12">
        <f t="shared" si="11"/>
        <v>0</v>
      </c>
      <c r="N31" s="12">
        <f t="shared" si="11"/>
        <v>0</v>
      </c>
      <c r="O31" s="12">
        <f t="shared" si="11"/>
        <v>0</v>
      </c>
      <c r="P31" s="12">
        <f t="shared" si="11"/>
        <v>0</v>
      </c>
      <c r="Q31" s="12">
        <f t="shared" si="11"/>
        <v>1.0238162446273129E-4</v>
      </c>
      <c r="R31" s="12">
        <f t="shared" si="11"/>
        <v>6.8119221869197063E-5</v>
      </c>
      <c r="S31" s="12">
        <f t="shared" si="11"/>
        <v>5.148117290960273E-5</v>
      </c>
      <c r="T31" s="12">
        <f t="shared" si="11"/>
        <v>3.3773590074606592E-5</v>
      </c>
      <c r="U31" s="12">
        <f t="shared" si="11"/>
        <v>2.1991460414077642E-5</v>
      </c>
      <c r="V31" s="12">
        <f t="shared" si="11"/>
        <v>1.1435978401111068E-5</v>
      </c>
      <c r="W31" s="12">
        <f t="shared" si="11"/>
        <v>6.2354453974598422E-6</v>
      </c>
    </row>
    <row r="32" spans="2:23" outlineLevel="1" x14ac:dyDescent="0.25">
      <c r="B32" s="4" t="s">
        <v>22</v>
      </c>
      <c r="C32" s="12">
        <f t="shared" ref="C32:W32" si="12">IFERROR(C19/C21,0)</f>
        <v>0.19682225160178418</v>
      </c>
      <c r="D32" s="12">
        <f t="shared" si="12"/>
        <v>0.16135652894809541</v>
      </c>
      <c r="E32" s="12">
        <f t="shared" si="12"/>
        <v>0.11386244653111553</v>
      </c>
      <c r="F32" s="12">
        <f t="shared" si="12"/>
        <v>0.16715867775047918</v>
      </c>
      <c r="G32" s="12">
        <f t="shared" si="12"/>
        <v>0.14144952256763579</v>
      </c>
      <c r="H32" s="12">
        <f t="shared" si="12"/>
        <v>0.15684624927015137</v>
      </c>
      <c r="I32" s="12">
        <f t="shared" si="12"/>
        <v>0.10545958597286047</v>
      </c>
      <c r="J32" s="12">
        <f t="shared" si="12"/>
        <v>0.1420062880492067</v>
      </c>
      <c r="K32" s="12">
        <f t="shared" si="12"/>
        <v>0.11587659579252295</v>
      </c>
      <c r="L32" s="12">
        <f t="shared" si="12"/>
        <v>0.1037629876246537</v>
      </c>
      <c r="M32" s="12">
        <f t="shared" si="12"/>
        <v>8.2061433749847479E-2</v>
      </c>
      <c r="N32" s="12">
        <f t="shared" si="12"/>
        <v>5.6272038474733992E-2</v>
      </c>
      <c r="O32" s="12">
        <f t="shared" si="12"/>
        <v>6.8715531342706332E-2</v>
      </c>
      <c r="P32" s="12">
        <f t="shared" si="12"/>
        <v>5.2819653899119801E-2</v>
      </c>
      <c r="Q32" s="12">
        <f t="shared" si="12"/>
        <v>4.897533431867989E-2</v>
      </c>
      <c r="R32" s="12">
        <f t="shared" si="12"/>
        <v>1.8372944921459421E-2</v>
      </c>
      <c r="S32" s="12">
        <f t="shared" si="12"/>
        <v>9.5729453757525766E-5</v>
      </c>
      <c r="T32" s="12">
        <f t="shared" si="12"/>
        <v>2.305364510212054E-4</v>
      </c>
      <c r="U32" s="12">
        <f t="shared" si="12"/>
        <v>1.3475159567449536E-4</v>
      </c>
      <c r="V32" s="12">
        <f t="shared" si="12"/>
        <v>0</v>
      </c>
      <c r="W32" s="12">
        <f t="shared" si="12"/>
        <v>0</v>
      </c>
    </row>
    <row r="33" spans="1:23" outlineLevel="1" x14ac:dyDescent="0.25">
      <c r="B33" s="4" t="s">
        <v>1</v>
      </c>
      <c r="C33" s="12">
        <f t="shared" ref="C33:W33" si="13">IFERROR(C20/C21,0)</f>
        <v>9.958227269683765E-4</v>
      </c>
      <c r="D33" s="12">
        <f t="shared" si="13"/>
        <v>1.2212612574295238E-3</v>
      </c>
      <c r="E33" s="12">
        <f t="shared" si="13"/>
        <v>9.9302694863263462E-4</v>
      </c>
      <c r="F33" s="12">
        <f t="shared" si="13"/>
        <v>8.9318654631649543E-4</v>
      </c>
      <c r="G33" s="12">
        <f t="shared" si="13"/>
        <v>8.8942915147183698E-4</v>
      </c>
      <c r="H33" s="12">
        <f t="shared" si="13"/>
        <v>7.4536380214212852E-4</v>
      </c>
      <c r="I33" s="12">
        <f t="shared" si="13"/>
        <v>1.3367710151316592E-3</v>
      </c>
      <c r="J33" s="12">
        <f t="shared" si="13"/>
        <v>1.2401552383865385E-3</v>
      </c>
      <c r="K33" s="12">
        <f t="shared" si="13"/>
        <v>1.5598248093906938E-3</v>
      </c>
      <c r="L33" s="12">
        <f t="shared" si="13"/>
        <v>1.3520545598274974E-3</v>
      </c>
      <c r="M33" s="12">
        <f t="shared" si="13"/>
        <v>1.3387387622741439E-3</v>
      </c>
      <c r="N33" s="12">
        <f t="shared" si="13"/>
        <v>8.5491047222394816E-4</v>
      </c>
      <c r="O33" s="12">
        <f t="shared" si="13"/>
        <v>7.9450585873055903E-4</v>
      </c>
      <c r="P33" s="12">
        <f t="shared" si="13"/>
        <v>7.3182865680718103E-4</v>
      </c>
      <c r="Q33" s="12">
        <f t="shared" si="13"/>
        <v>6.5827259860979878E-4</v>
      </c>
      <c r="R33" s="12">
        <f t="shared" si="13"/>
        <v>8.0227523814163236E-4</v>
      </c>
      <c r="S33" s="12">
        <f t="shared" si="13"/>
        <v>7.3903138300809878E-4</v>
      </c>
      <c r="T33" s="12">
        <f t="shared" si="13"/>
        <v>5.3661201249369239E-4</v>
      </c>
      <c r="U33" s="12">
        <f t="shared" si="13"/>
        <v>9.4721388319458596E-5</v>
      </c>
      <c r="V33" s="12">
        <f t="shared" si="13"/>
        <v>8.0826544118820491E-5</v>
      </c>
      <c r="W33" s="12">
        <f t="shared" si="13"/>
        <v>6.9926066242942522E-5</v>
      </c>
    </row>
    <row r="34" spans="1:23" x14ac:dyDescent="0.25">
      <c r="B34" s="16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</row>
    <row r="36" spans="1:23" s="34" customFormat="1" x14ac:dyDescent="0.25">
      <c r="A36" s="33" t="s">
        <v>48</v>
      </c>
      <c r="C36" s="35"/>
    </row>
    <row r="37" spans="1:23" outlineLevel="1" x14ac:dyDescent="0.25">
      <c r="B37" s="22" t="s">
        <v>31</v>
      </c>
      <c r="C37" s="5">
        <f t="shared" ref="C37:W38" si="14">C71+C105</f>
        <v>971.76728017123219</v>
      </c>
      <c r="D37" s="5">
        <f t="shared" si="14"/>
        <v>1002.7563992185428</v>
      </c>
      <c r="E37" s="5">
        <f t="shared" si="14"/>
        <v>993.49036902109719</v>
      </c>
      <c r="F37" s="5">
        <f t="shared" si="14"/>
        <v>1202.2092966119749</v>
      </c>
      <c r="G37" s="5">
        <f t="shared" si="14"/>
        <v>1194.1722962116853</v>
      </c>
      <c r="H37" s="5">
        <f t="shared" si="14"/>
        <v>1108.3863653546177</v>
      </c>
      <c r="I37" s="5">
        <f t="shared" si="14"/>
        <v>1213.0160862003072</v>
      </c>
      <c r="J37" s="5">
        <f t="shared" si="14"/>
        <v>1220.421595325269</v>
      </c>
      <c r="K37" s="5">
        <f t="shared" si="14"/>
        <v>1288.4695386742701</v>
      </c>
      <c r="L37" s="5">
        <f t="shared" si="14"/>
        <v>1225.3983446000743</v>
      </c>
      <c r="M37" s="5">
        <f t="shared" si="14"/>
        <v>1312.8085600176009</v>
      </c>
      <c r="N37" s="5">
        <f t="shared" si="14"/>
        <v>1518.6382048215901</v>
      </c>
      <c r="O37" s="5">
        <f t="shared" si="14"/>
        <v>1436.2360455206301</v>
      </c>
      <c r="P37" s="5">
        <f t="shared" si="14"/>
        <v>1311.3924250498976</v>
      </c>
      <c r="Q37" s="5">
        <f t="shared" si="14"/>
        <v>1243.8674823530885</v>
      </c>
      <c r="R37" s="5">
        <f t="shared" si="14"/>
        <v>1485.489598798996</v>
      </c>
      <c r="S37" s="5">
        <f t="shared" si="14"/>
        <v>1536.3419887691525</v>
      </c>
      <c r="T37" s="5">
        <f t="shared" si="14"/>
        <v>1653.8558841484996</v>
      </c>
      <c r="U37" s="5">
        <f t="shared" si="14"/>
        <v>1793.9352423625337</v>
      </c>
      <c r="V37" s="5">
        <f t="shared" si="14"/>
        <v>1791.5080574109832</v>
      </c>
      <c r="W37" s="5">
        <f t="shared" si="14"/>
        <v>1586.645085411034</v>
      </c>
    </row>
    <row r="38" spans="1:23" outlineLevel="1" x14ac:dyDescent="0.25">
      <c r="B38" s="8" t="s">
        <v>30</v>
      </c>
      <c r="C38" s="5">
        <f t="shared" si="14"/>
        <v>52.642000000000003</v>
      </c>
      <c r="D38" s="5">
        <f t="shared" si="14"/>
        <v>52.307000000000002</v>
      </c>
      <c r="E38" s="5">
        <f t="shared" si="14"/>
        <v>54.506</v>
      </c>
      <c r="F38" s="5">
        <f t="shared" si="14"/>
        <v>58.301000000000002</v>
      </c>
      <c r="G38" s="5">
        <f t="shared" si="14"/>
        <v>60.031999999999996</v>
      </c>
      <c r="H38" s="5">
        <f t="shared" si="14"/>
        <v>61.159000000000006</v>
      </c>
      <c r="I38" s="5">
        <f t="shared" si="14"/>
        <v>62.093000000000004</v>
      </c>
      <c r="J38" s="5">
        <f t="shared" si="14"/>
        <v>64.747</v>
      </c>
      <c r="K38" s="5">
        <f t="shared" si="14"/>
        <v>68.802999999999997</v>
      </c>
      <c r="L38" s="5">
        <f t="shared" si="14"/>
        <v>71.811999999999998</v>
      </c>
      <c r="M38" s="5">
        <f t="shared" si="14"/>
        <v>76.991</v>
      </c>
      <c r="N38" s="5">
        <f t="shared" si="14"/>
        <v>79.581000000000003</v>
      </c>
      <c r="O38" s="5">
        <f t="shared" si="14"/>
        <v>80.111000000000004</v>
      </c>
      <c r="P38" s="5">
        <f t="shared" si="14"/>
        <v>80.782000000000011</v>
      </c>
      <c r="Q38" s="5">
        <f t="shared" si="14"/>
        <v>83.841999999999999</v>
      </c>
      <c r="R38" s="5">
        <f t="shared" si="14"/>
        <v>87.316000000000003</v>
      </c>
      <c r="S38" s="5">
        <f t="shared" si="14"/>
        <v>91.447000000000003</v>
      </c>
      <c r="T38" s="5">
        <f t="shared" si="14"/>
        <v>95.949999999999989</v>
      </c>
      <c r="U38" s="5">
        <f t="shared" si="14"/>
        <v>101.89500000000001</v>
      </c>
      <c r="V38" s="5">
        <f t="shared" si="14"/>
        <v>104.877</v>
      </c>
      <c r="W38" s="5">
        <f t="shared" si="14"/>
        <v>114.533</v>
      </c>
    </row>
    <row r="39" spans="1:23" outlineLevel="1" x14ac:dyDescent="0.25">
      <c r="B39" s="8" t="s">
        <v>43</v>
      </c>
      <c r="C39" s="5">
        <f t="shared" ref="C39:W39" si="15">C40/C38*1000</f>
        <v>25309.710488956083</v>
      </c>
      <c r="D39" s="5">
        <f t="shared" si="15"/>
        <v>25244.458214401606</v>
      </c>
      <c r="E39" s="5">
        <f t="shared" si="15"/>
        <v>24512.71124147742</v>
      </c>
      <c r="F39" s="5">
        <f t="shared" si="15"/>
        <v>26147.865019976154</v>
      </c>
      <c r="G39" s="5">
        <f t="shared" si="15"/>
        <v>25404.766760541916</v>
      </c>
      <c r="H39" s="5">
        <f t="shared" si="15"/>
        <v>23645.946105029168</v>
      </c>
      <c r="I39" s="5">
        <f t="shared" si="15"/>
        <v>24698.821055187713</v>
      </c>
      <c r="J39" s="5">
        <f t="shared" si="15"/>
        <v>23346.04285067477</v>
      </c>
      <c r="K39" s="5">
        <f t="shared" si="15"/>
        <v>23240.598286727498</v>
      </c>
      <c r="L39" s="5">
        <f t="shared" si="15"/>
        <v>20889.275589954439</v>
      </c>
      <c r="M39" s="5">
        <f t="shared" si="15"/>
        <v>20840.717973274201</v>
      </c>
      <c r="N39" s="5">
        <f t="shared" si="15"/>
        <v>23279.232997289317</v>
      </c>
      <c r="O39" s="5">
        <f t="shared" si="15"/>
        <v>22579.468981803147</v>
      </c>
      <c r="P39" s="5">
        <f t="shared" si="15"/>
        <v>20190.654489132627</v>
      </c>
      <c r="Q39" s="5">
        <f t="shared" si="15"/>
        <v>18332.003902093937</v>
      </c>
      <c r="R39" s="5">
        <f t="shared" si="15"/>
        <v>21750.403752815633</v>
      </c>
      <c r="S39" s="5">
        <f t="shared" si="15"/>
        <v>21811.558829332891</v>
      </c>
      <c r="T39" s="5">
        <f t="shared" si="15"/>
        <v>22419.341644966735</v>
      </c>
      <c r="U39" s="5">
        <f t="shared" si="15"/>
        <v>22726.414251487386</v>
      </c>
      <c r="V39" s="5">
        <f t="shared" si="15"/>
        <v>22177.303770947339</v>
      </c>
      <c r="W39" s="5">
        <f t="shared" si="15"/>
        <v>18029.496705046924</v>
      </c>
    </row>
    <row r="40" spans="1:23" outlineLevel="1" x14ac:dyDescent="0.25">
      <c r="B40" s="8" t="s">
        <v>44</v>
      </c>
      <c r="C40" s="5">
        <f t="shared" ref="C40:W40" si="16">C74+C108</f>
        <v>1332.3537795596262</v>
      </c>
      <c r="D40" s="5">
        <f t="shared" si="16"/>
        <v>1320.461875820705</v>
      </c>
      <c r="E40" s="5">
        <f t="shared" si="16"/>
        <v>1336.0898389279682</v>
      </c>
      <c r="F40" s="5">
        <f t="shared" si="16"/>
        <v>1524.4466785296299</v>
      </c>
      <c r="G40" s="5">
        <f t="shared" si="16"/>
        <v>1525.0989581688521</v>
      </c>
      <c r="H40" s="5">
        <f t="shared" si="16"/>
        <v>1446.1624178374791</v>
      </c>
      <c r="I40" s="5">
        <f t="shared" si="16"/>
        <v>1533.6238957797709</v>
      </c>
      <c r="J40" s="5">
        <f t="shared" si="16"/>
        <v>1511.5862364526392</v>
      </c>
      <c r="K40" s="5">
        <f t="shared" si="16"/>
        <v>1599.022883921712</v>
      </c>
      <c r="L40" s="5">
        <f t="shared" si="16"/>
        <v>1500.1006586658082</v>
      </c>
      <c r="M40" s="5">
        <f t="shared" si="16"/>
        <v>1604.5477174803541</v>
      </c>
      <c r="N40" s="5">
        <f t="shared" si="16"/>
        <v>1852.5846411572811</v>
      </c>
      <c r="O40" s="5">
        <f t="shared" si="16"/>
        <v>1808.863839601232</v>
      </c>
      <c r="P40" s="5">
        <f t="shared" si="16"/>
        <v>1631.0414509411121</v>
      </c>
      <c r="Q40" s="5">
        <f t="shared" si="16"/>
        <v>1536.99187115936</v>
      </c>
      <c r="R40" s="5">
        <f t="shared" si="16"/>
        <v>1899.1582540808499</v>
      </c>
      <c r="S40" s="5">
        <f t="shared" si="16"/>
        <v>1994.6016202660051</v>
      </c>
      <c r="T40" s="5">
        <f t="shared" si="16"/>
        <v>2151.135830834558</v>
      </c>
      <c r="U40" s="5">
        <f t="shared" si="16"/>
        <v>2315.7079801553073</v>
      </c>
      <c r="V40" s="5">
        <f t="shared" si="16"/>
        <v>2325.8890875856441</v>
      </c>
      <c r="W40" s="5">
        <f t="shared" si="16"/>
        <v>2064.9723461191393</v>
      </c>
    </row>
    <row r="41" spans="1:23" outlineLevel="1" x14ac:dyDescent="0.25">
      <c r="B41" s="8" t="s">
        <v>45</v>
      </c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outlineLevel="1" x14ac:dyDescent="0.25">
      <c r="B42" s="8" t="s">
        <v>47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</row>
    <row r="43" spans="1:23" outlineLevel="1" x14ac:dyDescent="0.25"/>
    <row r="44" spans="1:23" outlineLevel="1" x14ac:dyDescent="0.25">
      <c r="B44" s="9" t="s">
        <v>19</v>
      </c>
      <c r="C44" s="14"/>
    </row>
    <row r="45" spans="1:23" outlineLevel="1" x14ac:dyDescent="0.25">
      <c r="B45" s="4" t="s">
        <v>23</v>
      </c>
      <c r="C45" s="5">
        <f t="shared" ref="C45:W54" si="17">C79+C113</f>
        <v>0</v>
      </c>
      <c r="D45" s="5">
        <f t="shared" si="17"/>
        <v>0</v>
      </c>
      <c r="E45" s="5">
        <f t="shared" si="17"/>
        <v>0</v>
      </c>
      <c r="F45" s="5">
        <f t="shared" si="17"/>
        <v>0</v>
      </c>
      <c r="G45" s="5">
        <f t="shared" si="17"/>
        <v>0</v>
      </c>
      <c r="H45" s="5">
        <f t="shared" si="17"/>
        <v>0</v>
      </c>
      <c r="I45" s="5">
        <f t="shared" si="17"/>
        <v>0</v>
      </c>
      <c r="J45" s="5">
        <f t="shared" si="17"/>
        <v>0</v>
      </c>
      <c r="K45" s="5">
        <f t="shared" si="17"/>
        <v>0</v>
      </c>
      <c r="L45" s="5">
        <f t="shared" si="17"/>
        <v>0</v>
      </c>
      <c r="M45" s="5">
        <f t="shared" si="17"/>
        <v>0</v>
      </c>
      <c r="N45" s="5">
        <f t="shared" si="17"/>
        <v>0</v>
      </c>
      <c r="O45" s="5">
        <f t="shared" si="17"/>
        <v>0</v>
      </c>
      <c r="P45" s="5">
        <f t="shared" si="17"/>
        <v>0</v>
      </c>
      <c r="Q45" s="5">
        <f t="shared" si="17"/>
        <v>0</v>
      </c>
      <c r="R45" s="5">
        <f t="shared" si="17"/>
        <v>0</v>
      </c>
      <c r="S45" s="5">
        <f t="shared" si="17"/>
        <v>0</v>
      </c>
      <c r="T45" s="5">
        <f t="shared" si="17"/>
        <v>0</v>
      </c>
      <c r="U45" s="5">
        <f t="shared" si="17"/>
        <v>0</v>
      </c>
      <c r="V45" s="5">
        <f t="shared" si="17"/>
        <v>0</v>
      </c>
      <c r="W45" s="5">
        <f t="shared" si="17"/>
        <v>0</v>
      </c>
    </row>
    <row r="46" spans="1:23" outlineLevel="1" x14ac:dyDescent="0.25">
      <c r="B46" s="4" t="s">
        <v>24</v>
      </c>
      <c r="C46" s="5">
        <f t="shared" si="17"/>
        <v>0</v>
      </c>
      <c r="D46" s="5">
        <f t="shared" si="17"/>
        <v>0</v>
      </c>
      <c r="E46" s="5">
        <f t="shared" si="17"/>
        <v>0</v>
      </c>
      <c r="F46" s="5">
        <f t="shared" si="17"/>
        <v>0</v>
      </c>
      <c r="G46" s="5">
        <f t="shared" si="17"/>
        <v>0</v>
      </c>
      <c r="H46" s="5">
        <f t="shared" si="17"/>
        <v>0</v>
      </c>
      <c r="I46" s="5">
        <f t="shared" si="17"/>
        <v>0</v>
      </c>
      <c r="J46" s="5">
        <f t="shared" si="17"/>
        <v>0</v>
      </c>
      <c r="K46" s="5">
        <f t="shared" si="17"/>
        <v>0</v>
      </c>
      <c r="L46" s="5">
        <f t="shared" si="17"/>
        <v>0</v>
      </c>
      <c r="M46" s="5">
        <f t="shared" si="17"/>
        <v>0</v>
      </c>
      <c r="N46" s="5">
        <f t="shared" si="17"/>
        <v>0</v>
      </c>
      <c r="O46" s="5">
        <f t="shared" si="17"/>
        <v>0</v>
      </c>
      <c r="P46" s="5">
        <f t="shared" si="17"/>
        <v>0</v>
      </c>
      <c r="Q46" s="5">
        <f t="shared" si="17"/>
        <v>0</v>
      </c>
      <c r="R46" s="5">
        <f t="shared" si="17"/>
        <v>0</v>
      </c>
      <c r="S46" s="5">
        <f t="shared" si="17"/>
        <v>0</v>
      </c>
      <c r="T46" s="5">
        <f t="shared" si="17"/>
        <v>0</v>
      </c>
      <c r="U46" s="5">
        <f t="shared" si="17"/>
        <v>0</v>
      </c>
      <c r="V46" s="5">
        <f t="shared" si="17"/>
        <v>0</v>
      </c>
      <c r="W46" s="5">
        <f t="shared" si="17"/>
        <v>0</v>
      </c>
    </row>
    <row r="47" spans="1:23" outlineLevel="1" x14ac:dyDescent="0.25">
      <c r="B47" s="4" t="s">
        <v>21</v>
      </c>
      <c r="C47" s="5">
        <f t="shared" si="17"/>
        <v>1732.3869999999999</v>
      </c>
      <c r="D47" s="5">
        <f t="shared" si="17"/>
        <v>2048.3910000000001</v>
      </c>
      <c r="E47" s="5">
        <f t="shared" si="17"/>
        <v>2128.2280000000001</v>
      </c>
      <c r="F47" s="5">
        <f t="shared" si="17"/>
        <v>3293.8149999999996</v>
      </c>
      <c r="G47" s="5">
        <f t="shared" si="17"/>
        <v>3103.8</v>
      </c>
      <c r="H47" s="5">
        <f t="shared" si="17"/>
        <v>2348.8669999999997</v>
      </c>
      <c r="I47" s="5">
        <f t="shared" si="17"/>
        <v>2398.7449999999994</v>
      </c>
      <c r="J47" s="5">
        <f t="shared" si="17"/>
        <v>2645.931</v>
      </c>
      <c r="K47" s="5">
        <f t="shared" si="17"/>
        <v>2681.8630000000003</v>
      </c>
      <c r="L47" s="5">
        <f t="shared" si="17"/>
        <v>3043.8539999999998</v>
      </c>
      <c r="M47" s="5">
        <f t="shared" si="17"/>
        <v>2973.761</v>
      </c>
      <c r="N47" s="5">
        <f t="shared" si="17"/>
        <v>3505.5110000000004</v>
      </c>
      <c r="O47" s="5">
        <f t="shared" si="17"/>
        <v>2781.0960000000005</v>
      </c>
      <c r="P47" s="5">
        <f t="shared" si="17"/>
        <v>2805.165</v>
      </c>
      <c r="Q47" s="5">
        <f t="shared" si="17"/>
        <v>2694.5590000000002</v>
      </c>
      <c r="R47" s="5">
        <f t="shared" si="17"/>
        <v>2591.7129999999997</v>
      </c>
      <c r="S47" s="5">
        <f t="shared" si="17"/>
        <v>2261.4560000000001</v>
      </c>
      <c r="T47" s="5">
        <f t="shared" si="17"/>
        <v>2420.08</v>
      </c>
      <c r="U47" s="5">
        <f t="shared" si="17"/>
        <v>2711.1750000000002</v>
      </c>
      <c r="V47" s="5">
        <f t="shared" si="17"/>
        <v>2538.2529999999997</v>
      </c>
      <c r="W47" s="5">
        <f t="shared" si="17"/>
        <v>2363.8220000000001</v>
      </c>
    </row>
    <row r="48" spans="1:23" outlineLevel="1" x14ac:dyDescent="0.25">
      <c r="B48" s="4" t="s">
        <v>26</v>
      </c>
      <c r="C48" s="5">
        <f t="shared" si="17"/>
        <v>0</v>
      </c>
      <c r="D48" s="5">
        <f t="shared" si="17"/>
        <v>0</v>
      </c>
      <c r="E48" s="5">
        <f t="shared" si="17"/>
        <v>0</v>
      </c>
      <c r="F48" s="5">
        <f t="shared" si="17"/>
        <v>0</v>
      </c>
      <c r="G48" s="5">
        <f t="shared" si="17"/>
        <v>0</v>
      </c>
      <c r="H48" s="5">
        <f t="shared" si="17"/>
        <v>0</v>
      </c>
      <c r="I48" s="5">
        <f t="shared" si="17"/>
        <v>0</v>
      </c>
      <c r="J48" s="5">
        <f t="shared" si="17"/>
        <v>0</v>
      </c>
      <c r="K48" s="5">
        <f t="shared" si="17"/>
        <v>0</v>
      </c>
      <c r="L48" s="5">
        <f t="shared" si="17"/>
        <v>0</v>
      </c>
      <c r="M48" s="5">
        <f t="shared" si="17"/>
        <v>0</v>
      </c>
      <c r="N48" s="5">
        <f t="shared" si="17"/>
        <v>0</v>
      </c>
      <c r="O48" s="5">
        <f t="shared" si="17"/>
        <v>0</v>
      </c>
      <c r="P48" s="5">
        <f t="shared" si="17"/>
        <v>0</v>
      </c>
      <c r="Q48" s="5">
        <f t="shared" si="17"/>
        <v>0</v>
      </c>
      <c r="R48" s="5">
        <f t="shared" si="17"/>
        <v>0</v>
      </c>
      <c r="S48" s="5">
        <f t="shared" si="17"/>
        <v>0</v>
      </c>
      <c r="T48" s="5">
        <f t="shared" si="17"/>
        <v>0</v>
      </c>
      <c r="U48" s="5">
        <f t="shared" si="17"/>
        <v>0</v>
      </c>
      <c r="V48" s="5">
        <f t="shared" si="17"/>
        <v>0</v>
      </c>
      <c r="W48" s="5">
        <f t="shared" si="17"/>
        <v>0</v>
      </c>
    </row>
    <row r="49" spans="2:23" outlineLevel="1" x14ac:dyDescent="0.25">
      <c r="B49" s="4" t="s">
        <v>25</v>
      </c>
      <c r="C49" s="5">
        <f t="shared" si="17"/>
        <v>5980.91</v>
      </c>
      <c r="D49" s="5">
        <f t="shared" si="17"/>
        <v>5815.152</v>
      </c>
      <c r="E49" s="5">
        <f t="shared" si="17"/>
        <v>5624.91</v>
      </c>
      <c r="F49" s="5">
        <f t="shared" si="17"/>
        <v>6020.4830000000002</v>
      </c>
      <c r="G49" s="5">
        <f t="shared" si="17"/>
        <v>6030.4639999999999</v>
      </c>
      <c r="H49" s="5">
        <f t="shared" si="17"/>
        <v>5996.6130000000003</v>
      </c>
      <c r="I49" s="5">
        <f t="shared" si="17"/>
        <v>6171.2139999999999</v>
      </c>
      <c r="J49" s="5">
        <f t="shared" si="17"/>
        <v>5842.0930000000008</v>
      </c>
      <c r="K49" s="5">
        <f t="shared" si="17"/>
        <v>6292.933</v>
      </c>
      <c r="L49" s="5">
        <f t="shared" si="17"/>
        <v>5764.1469999999999</v>
      </c>
      <c r="M49" s="5">
        <f t="shared" si="17"/>
        <v>6069.2939999999999</v>
      </c>
      <c r="N49" s="5">
        <f t="shared" si="17"/>
        <v>6596.2070000000003</v>
      </c>
      <c r="O49" s="5">
        <f t="shared" si="17"/>
        <v>6653.9579999999996</v>
      </c>
      <c r="P49" s="5">
        <f t="shared" si="17"/>
        <v>5859.848</v>
      </c>
      <c r="Q49" s="5">
        <f t="shared" si="17"/>
        <v>5449.5910000000003</v>
      </c>
      <c r="R49" s="5">
        <f t="shared" si="17"/>
        <v>7021.89</v>
      </c>
      <c r="S49" s="5">
        <f t="shared" si="17"/>
        <v>7527.3279999999995</v>
      </c>
      <c r="T49" s="5">
        <f t="shared" si="17"/>
        <v>7966.2709999999997</v>
      </c>
      <c r="U49" s="5">
        <f t="shared" si="17"/>
        <v>8384.9060000000009</v>
      </c>
      <c r="V49" s="5">
        <f t="shared" si="17"/>
        <v>8336.0380000000005</v>
      </c>
      <c r="W49" s="5">
        <f t="shared" si="17"/>
        <v>7201.9859999999999</v>
      </c>
    </row>
    <row r="50" spans="2:23" outlineLevel="1" x14ac:dyDescent="0.25">
      <c r="B50" s="4" t="s">
        <v>0</v>
      </c>
      <c r="C50" s="5">
        <f t="shared" si="17"/>
        <v>0</v>
      </c>
      <c r="D50" s="5">
        <f t="shared" si="17"/>
        <v>0</v>
      </c>
      <c r="E50" s="5">
        <f t="shared" si="17"/>
        <v>0</v>
      </c>
      <c r="F50" s="5">
        <f t="shared" si="17"/>
        <v>0</v>
      </c>
      <c r="G50" s="5">
        <f t="shared" si="17"/>
        <v>0</v>
      </c>
      <c r="H50" s="5">
        <f t="shared" si="17"/>
        <v>0</v>
      </c>
      <c r="I50" s="5">
        <f t="shared" si="17"/>
        <v>0</v>
      </c>
      <c r="J50" s="5">
        <f t="shared" si="17"/>
        <v>0</v>
      </c>
      <c r="K50" s="5">
        <f t="shared" si="17"/>
        <v>0</v>
      </c>
      <c r="L50" s="5">
        <f t="shared" si="17"/>
        <v>0</v>
      </c>
      <c r="M50" s="5">
        <f t="shared" si="17"/>
        <v>0</v>
      </c>
      <c r="N50" s="5">
        <f t="shared" si="17"/>
        <v>238.30699999999999</v>
      </c>
      <c r="O50" s="5">
        <f t="shared" si="17"/>
        <v>240.06799999999998</v>
      </c>
      <c r="P50" s="5">
        <f t="shared" si="17"/>
        <v>66.420999999999992</v>
      </c>
      <c r="Q50" s="5">
        <f t="shared" si="17"/>
        <v>13.88</v>
      </c>
      <c r="R50" s="5">
        <f t="shared" si="17"/>
        <v>0</v>
      </c>
      <c r="S50" s="5">
        <f t="shared" si="17"/>
        <v>0</v>
      </c>
      <c r="T50" s="5">
        <f t="shared" si="17"/>
        <v>0</v>
      </c>
      <c r="U50" s="5">
        <f t="shared" si="17"/>
        <v>0</v>
      </c>
      <c r="V50" s="5">
        <f t="shared" si="17"/>
        <v>0</v>
      </c>
      <c r="W50" s="5">
        <f t="shared" si="17"/>
        <v>0</v>
      </c>
    </row>
    <row r="51" spans="2:23" outlineLevel="1" x14ac:dyDescent="0.25">
      <c r="B51" s="4" t="s">
        <v>27</v>
      </c>
      <c r="C51" s="5">
        <f t="shared" si="17"/>
        <v>0</v>
      </c>
      <c r="D51" s="5">
        <f t="shared" si="17"/>
        <v>0</v>
      </c>
      <c r="E51" s="5">
        <f t="shared" si="17"/>
        <v>0</v>
      </c>
      <c r="F51" s="5">
        <f t="shared" si="17"/>
        <v>0</v>
      </c>
      <c r="G51" s="5">
        <f t="shared" si="17"/>
        <v>0</v>
      </c>
      <c r="H51" s="5">
        <f t="shared" si="17"/>
        <v>0</v>
      </c>
      <c r="I51" s="5">
        <f t="shared" si="17"/>
        <v>0</v>
      </c>
      <c r="J51" s="5">
        <f t="shared" si="17"/>
        <v>0</v>
      </c>
      <c r="K51" s="5">
        <f t="shared" si="17"/>
        <v>0</v>
      </c>
      <c r="L51" s="5">
        <f t="shared" si="17"/>
        <v>0</v>
      </c>
      <c r="M51" s="5">
        <f t="shared" si="17"/>
        <v>0</v>
      </c>
      <c r="N51" s="5">
        <f t="shared" si="17"/>
        <v>0</v>
      </c>
      <c r="O51" s="5">
        <f t="shared" si="17"/>
        <v>0</v>
      </c>
      <c r="P51" s="5">
        <f t="shared" si="17"/>
        <v>0</v>
      </c>
      <c r="Q51" s="5">
        <f t="shared" si="17"/>
        <v>0</v>
      </c>
      <c r="R51" s="5">
        <f t="shared" si="17"/>
        <v>0</v>
      </c>
      <c r="S51" s="5">
        <f t="shared" si="17"/>
        <v>0</v>
      </c>
      <c r="T51" s="5">
        <f t="shared" si="17"/>
        <v>0</v>
      </c>
      <c r="U51" s="5">
        <f t="shared" si="17"/>
        <v>0</v>
      </c>
      <c r="V51" s="5">
        <f t="shared" si="17"/>
        <v>0</v>
      </c>
      <c r="W51" s="5">
        <f t="shared" si="17"/>
        <v>0</v>
      </c>
    </row>
    <row r="52" spans="2:23" outlineLevel="1" x14ac:dyDescent="0.25">
      <c r="B52" s="4" t="s">
        <v>28</v>
      </c>
      <c r="C52" s="5">
        <f t="shared" si="17"/>
        <v>0</v>
      </c>
      <c r="D52" s="5">
        <f t="shared" si="17"/>
        <v>0</v>
      </c>
      <c r="E52" s="5">
        <f t="shared" si="17"/>
        <v>0</v>
      </c>
      <c r="F52" s="5">
        <f t="shared" si="17"/>
        <v>0</v>
      </c>
      <c r="G52" s="5">
        <f t="shared" si="17"/>
        <v>0</v>
      </c>
      <c r="H52" s="5">
        <f t="shared" si="17"/>
        <v>0</v>
      </c>
      <c r="I52" s="5">
        <f t="shared" si="17"/>
        <v>0</v>
      </c>
      <c r="J52" s="5">
        <f t="shared" si="17"/>
        <v>0</v>
      </c>
      <c r="K52" s="5">
        <f t="shared" si="17"/>
        <v>0</v>
      </c>
      <c r="L52" s="5">
        <f t="shared" si="17"/>
        <v>0</v>
      </c>
      <c r="M52" s="5">
        <f t="shared" si="17"/>
        <v>0</v>
      </c>
      <c r="N52" s="5">
        <f t="shared" si="17"/>
        <v>0</v>
      </c>
      <c r="O52" s="5">
        <f t="shared" si="17"/>
        <v>0</v>
      </c>
      <c r="P52" s="5">
        <f t="shared" si="17"/>
        <v>0</v>
      </c>
      <c r="Q52" s="5">
        <f t="shared" si="17"/>
        <v>2.5070000000000001</v>
      </c>
      <c r="R52" s="5">
        <f t="shared" si="17"/>
        <v>1.6990000000000001</v>
      </c>
      <c r="S52" s="5">
        <f t="shared" si="17"/>
        <v>1.21</v>
      </c>
      <c r="T52" s="5">
        <f t="shared" si="17"/>
        <v>0.879</v>
      </c>
      <c r="U52" s="5">
        <f t="shared" si="17"/>
        <v>0.61199999999999999</v>
      </c>
      <c r="V52" s="5">
        <f t="shared" si="17"/>
        <v>0.31</v>
      </c>
      <c r="W52" s="5">
        <f t="shared" si="17"/>
        <v>0.154</v>
      </c>
    </row>
    <row r="53" spans="2:23" outlineLevel="1" x14ac:dyDescent="0.25">
      <c r="B53" s="4" t="s">
        <v>22</v>
      </c>
      <c r="C53" s="5">
        <f t="shared" si="17"/>
        <v>0</v>
      </c>
      <c r="D53" s="5">
        <f t="shared" si="17"/>
        <v>0</v>
      </c>
      <c r="E53" s="5">
        <f t="shared" si="17"/>
        <v>0</v>
      </c>
      <c r="F53" s="5">
        <f t="shared" si="17"/>
        <v>0</v>
      </c>
      <c r="G53" s="5">
        <f t="shared" si="17"/>
        <v>0</v>
      </c>
      <c r="H53" s="5">
        <f t="shared" si="17"/>
        <v>0</v>
      </c>
      <c r="I53" s="5">
        <f t="shared" si="17"/>
        <v>0</v>
      </c>
      <c r="J53" s="5">
        <f t="shared" si="17"/>
        <v>0</v>
      </c>
      <c r="K53" s="5">
        <f t="shared" si="17"/>
        <v>0</v>
      </c>
      <c r="L53" s="5">
        <f t="shared" si="17"/>
        <v>0</v>
      </c>
      <c r="M53" s="5">
        <f t="shared" si="17"/>
        <v>0</v>
      </c>
      <c r="N53" s="5">
        <f t="shared" si="17"/>
        <v>0</v>
      </c>
      <c r="O53" s="5">
        <f t="shared" si="17"/>
        <v>0</v>
      </c>
      <c r="P53" s="5">
        <f t="shared" si="17"/>
        <v>0</v>
      </c>
      <c r="Q53" s="5">
        <f t="shared" si="17"/>
        <v>0</v>
      </c>
      <c r="R53" s="5">
        <f t="shared" si="17"/>
        <v>0</v>
      </c>
      <c r="S53" s="5">
        <f t="shared" si="17"/>
        <v>0</v>
      </c>
      <c r="T53" s="5">
        <f t="shared" si="17"/>
        <v>0</v>
      </c>
      <c r="U53" s="5">
        <f t="shared" si="17"/>
        <v>0</v>
      </c>
      <c r="V53" s="5">
        <f t="shared" si="17"/>
        <v>0</v>
      </c>
      <c r="W53" s="5">
        <f t="shared" si="17"/>
        <v>0</v>
      </c>
    </row>
    <row r="54" spans="2:23" outlineLevel="1" x14ac:dyDescent="0.25">
      <c r="B54" s="4" t="s">
        <v>1</v>
      </c>
      <c r="C54" s="5">
        <f t="shared" si="17"/>
        <v>32.204999999999998</v>
      </c>
      <c r="D54" s="5">
        <f t="shared" si="17"/>
        <v>36.432000000000002</v>
      </c>
      <c r="E54" s="5">
        <f t="shared" si="17"/>
        <v>27.942999999999998</v>
      </c>
      <c r="F54" s="5">
        <f t="shared" si="17"/>
        <v>27.751999999999999</v>
      </c>
      <c r="G54" s="5">
        <f t="shared" si="17"/>
        <v>26.782</v>
      </c>
      <c r="H54" s="5">
        <f t="shared" si="17"/>
        <v>23.419999999999998</v>
      </c>
      <c r="I54" s="5">
        <f t="shared" si="17"/>
        <v>36.600999999999999</v>
      </c>
      <c r="J54" s="5">
        <f t="shared" si="17"/>
        <v>35.69</v>
      </c>
      <c r="K54" s="5">
        <f t="shared" si="17"/>
        <v>40.04</v>
      </c>
      <c r="L54" s="5">
        <f t="shared" si="17"/>
        <v>35.680000000000007</v>
      </c>
      <c r="M54" s="5">
        <f t="shared" si="17"/>
        <v>35.604999999999997</v>
      </c>
      <c r="N54" s="5">
        <f t="shared" si="17"/>
        <v>26.582999999999998</v>
      </c>
      <c r="O54" s="5">
        <f t="shared" si="17"/>
        <v>21.315000000000001</v>
      </c>
      <c r="P54" s="5">
        <f t="shared" si="17"/>
        <v>18.663</v>
      </c>
      <c r="Q54" s="5">
        <f t="shared" si="17"/>
        <v>16.119</v>
      </c>
      <c r="R54" s="5">
        <f t="shared" si="17"/>
        <v>20.010000000000002</v>
      </c>
      <c r="S54" s="5">
        <f t="shared" si="17"/>
        <v>17.37</v>
      </c>
      <c r="T54" s="5">
        <f t="shared" si="17"/>
        <v>13.965999999999999</v>
      </c>
      <c r="U54" s="5">
        <f t="shared" si="17"/>
        <v>2.6359999999999997</v>
      </c>
      <c r="V54" s="5">
        <f t="shared" si="17"/>
        <v>2.1909999999999998</v>
      </c>
      <c r="W54" s="5">
        <f t="shared" si="17"/>
        <v>1.7270000000000001</v>
      </c>
    </row>
    <row r="55" spans="2:23" outlineLevel="1" x14ac:dyDescent="0.25">
      <c r="B55" s="16" t="s">
        <v>13</v>
      </c>
      <c r="C55" s="21">
        <f t="shared" ref="C55:W55" si="18">SUM(C45:C54)</f>
        <v>7745.5019999999995</v>
      </c>
      <c r="D55" s="21">
        <f t="shared" si="18"/>
        <v>7899.9749999999995</v>
      </c>
      <c r="E55" s="21">
        <f t="shared" si="18"/>
        <v>7781.0810000000001</v>
      </c>
      <c r="F55" s="21">
        <f t="shared" si="18"/>
        <v>9342.0499999999993</v>
      </c>
      <c r="G55" s="21">
        <f t="shared" si="18"/>
        <v>9161.0459999999985</v>
      </c>
      <c r="H55" s="21">
        <f t="shared" si="18"/>
        <v>8368.9</v>
      </c>
      <c r="I55" s="21">
        <f t="shared" si="18"/>
        <v>8606.56</v>
      </c>
      <c r="J55" s="21">
        <f t="shared" si="18"/>
        <v>8523.7140000000018</v>
      </c>
      <c r="K55" s="21">
        <f t="shared" si="18"/>
        <v>9014.8360000000011</v>
      </c>
      <c r="L55" s="21">
        <f t="shared" si="18"/>
        <v>8843.6810000000005</v>
      </c>
      <c r="M55" s="21">
        <f t="shared" si="18"/>
        <v>9078.66</v>
      </c>
      <c r="N55" s="21">
        <f t="shared" si="18"/>
        <v>10366.608000000002</v>
      </c>
      <c r="O55" s="21">
        <f t="shared" si="18"/>
        <v>9696.4369999999999</v>
      </c>
      <c r="P55" s="21">
        <f t="shared" si="18"/>
        <v>8750.0969999999998</v>
      </c>
      <c r="Q55" s="21">
        <f t="shared" si="18"/>
        <v>8176.6559999999999</v>
      </c>
      <c r="R55" s="21">
        <f t="shared" si="18"/>
        <v>9635.3119999999999</v>
      </c>
      <c r="S55" s="21">
        <f t="shared" si="18"/>
        <v>9807.3639999999996</v>
      </c>
      <c r="T55" s="21">
        <f t="shared" si="18"/>
        <v>10401.196</v>
      </c>
      <c r="U55" s="21">
        <f t="shared" si="18"/>
        <v>11099.329000000002</v>
      </c>
      <c r="V55" s="21">
        <f t="shared" si="18"/>
        <v>10876.792000000001</v>
      </c>
      <c r="W55" s="21">
        <f t="shared" si="18"/>
        <v>9567.6890000000021</v>
      </c>
    </row>
    <row r="56" spans="2:23" outlineLevel="1" x14ac:dyDescent="0.25">
      <c r="B56" s="29" t="s">
        <v>46</v>
      </c>
      <c r="C56" s="28">
        <f>IFERROR(C55/C37/1000,0)</f>
        <v>7.9705317909398929E-3</v>
      </c>
      <c r="D56" s="28">
        <f t="shared" ref="D56:W56" si="19">IFERROR(D55/D37/1000,0)</f>
        <v>7.8782593720234766E-3</v>
      </c>
      <c r="E56" s="28">
        <f t="shared" si="19"/>
        <v>7.8320648519892861E-3</v>
      </c>
      <c r="F56" s="28">
        <f t="shared" si="19"/>
        <v>7.7707351176932709E-3</v>
      </c>
      <c r="G56" s="28">
        <f t="shared" si="19"/>
        <v>7.6714608344724674E-3</v>
      </c>
      <c r="H56" s="28">
        <f t="shared" si="19"/>
        <v>7.550525937155903E-3</v>
      </c>
      <c r="I56" s="28">
        <f t="shared" si="19"/>
        <v>7.0951738380976301E-3</v>
      </c>
      <c r="J56" s="28">
        <f t="shared" si="19"/>
        <v>6.9842372772240605E-3</v>
      </c>
      <c r="K56" s="28">
        <f t="shared" si="19"/>
        <v>6.9965456919342701E-3</v>
      </c>
      <c r="L56" s="28">
        <f t="shared" si="19"/>
        <v>7.2169846148162197E-3</v>
      </c>
      <c r="M56" s="28">
        <f t="shared" si="19"/>
        <v>6.9154485097798887E-3</v>
      </c>
      <c r="N56" s="28">
        <f t="shared" si="19"/>
        <v>6.8262526038701055E-3</v>
      </c>
      <c r="O56" s="28">
        <f t="shared" si="19"/>
        <v>6.7512836975798631E-3</v>
      </c>
      <c r="P56" s="28">
        <f t="shared" si="19"/>
        <v>6.6723711627868099E-3</v>
      </c>
      <c r="Q56" s="28">
        <f t="shared" si="19"/>
        <v>6.5735748510217483E-3</v>
      </c>
      <c r="R56" s="28">
        <f t="shared" si="19"/>
        <v>6.4862870852748188E-3</v>
      </c>
      <c r="S56" s="28">
        <f t="shared" si="19"/>
        <v>6.3835813065665249E-3</v>
      </c>
      <c r="T56" s="28">
        <f t="shared" si="19"/>
        <v>6.2890582545256871E-3</v>
      </c>
      <c r="U56" s="28">
        <f t="shared" si="19"/>
        <v>6.1871402812638176E-3</v>
      </c>
      <c r="V56" s="28">
        <f t="shared" si="19"/>
        <v>6.0713050968460129E-3</v>
      </c>
      <c r="W56" s="28">
        <f t="shared" si="19"/>
        <v>6.0301381121546857E-3</v>
      </c>
    </row>
    <row r="57" spans="2:23" outlineLevel="1" x14ac:dyDescent="0.25"/>
    <row r="58" spans="2:23" outlineLevel="1" x14ac:dyDescent="0.25">
      <c r="B58" s="4" t="s">
        <v>23</v>
      </c>
      <c r="C58" s="12">
        <f t="shared" ref="C58:W58" si="20">IFERROR(C45/C55,0)</f>
        <v>0</v>
      </c>
      <c r="D58" s="12">
        <f t="shared" si="20"/>
        <v>0</v>
      </c>
      <c r="E58" s="12">
        <f t="shared" si="20"/>
        <v>0</v>
      </c>
      <c r="F58" s="12">
        <f t="shared" si="20"/>
        <v>0</v>
      </c>
      <c r="G58" s="12">
        <f t="shared" si="20"/>
        <v>0</v>
      </c>
      <c r="H58" s="12">
        <f t="shared" si="20"/>
        <v>0</v>
      </c>
      <c r="I58" s="12">
        <f t="shared" si="20"/>
        <v>0</v>
      </c>
      <c r="J58" s="12">
        <f t="shared" si="20"/>
        <v>0</v>
      </c>
      <c r="K58" s="12">
        <f t="shared" si="20"/>
        <v>0</v>
      </c>
      <c r="L58" s="12">
        <f t="shared" si="20"/>
        <v>0</v>
      </c>
      <c r="M58" s="12">
        <f t="shared" si="20"/>
        <v>0</v>
      </c>
      <c r="N58" s="12">
        <f t="shared" si="20"/>
        <v>0</v>
      </c>
      <c r="O58" s="12">
        <f t="shared" si="20"/>
        <v>0</v>
      </c>
      <c r="P58" s="12">
        <f t="shared" si="20"/>
        <v>0</v>
      </c>
      <c r="Q58" s="12">
        <f t="shared" si="20"/>
        <v>0</v>
      </c>
      <c r="R58" s="12">
        <f t="shared" si="20"/>
        <v>0</v>
      </c>
      <c r="S58" s="12">
        <f t="shared" si="20"/>
        <v>0</v>
      </c>
      <c r="T58" s="12">
        <f t="shared" si="20"/>
        <v>0</v>
      </c>
      <c r="U58" s="12">
        <f t="shared" si="20"/>
        <v>0</v>
      </c>
      <c r="V58" s="12">
        <f t="shared" si="20"/>
        <v>0</v>
      </c>
      <c r="W58" s="12">
        <f t="shared" si="20"/>
        <v>0</v>
      </c>
    </row>
    <row r="59" spans="2:23" outlineLevel="1" x14ac:dyDescent="0.25">
      <c r="B59" s="4" t="s">
        <v>24</v>
      </c>
      <c r="C59" s="12">
        <f t="shared" ref="C59:W59" si="21">IFERROR(C46/C55,0)</f>
        <v>0</v>
      </c>
      <c r="D59" s="12">
        <f t="shared" si="21"/>
        <v>0</v>
      </c>
      <c r="E59" s="12">
        <f t="shared" si="21"/>
        <v>0</v>
      </c>
      <c r="F59" s="12">
        <f t="shared" si="21"/>
        <v>0</v>
      </c>
      <c r="G59" s="12">
        <f t="shared" si="21"/>
        <v>0</v>
      </c>
      <c r="H59" s="12">
        <f t="shared" si="21"/>
        <v>0</v>
      </c>
      <c r="I59" s="12">
        <f t="shared" si="21"/>
        <v>0</v>
      </c>
      <c r="J59" s="12">
        <f t="shared" si="21"/>
        <v>0</v>
      </c>
      <c r="K59" s="12">
        <f t="shared" si="21"/>
        <v>0</v>
      </c>
      <c r="L59" s="12">
        <f t="shared" si="21"/>
        <v>0</v>
      </c>
      <c r="M59" s="12">
        <f t="shared" si="21"/>
        <v>0</v>
      </c>
      <c r="N59" s="12">
        <f t="shared" si="21"/>
        <v>0</v>
      </c>
      <c r="O59" s="12">
        <f t="shared" si="21"/>
        <v>0</v>
      </c>
      <c r="P59" s="12">
        <f t="shared" si="21"/>
        <v>0</v>
      </c>
      <c r="Q59" s="12">
        <f t="shared" si="21"/>
        <v>0</v>
      </c>
      <c r="R59" s="12">
        <f t="shared" si="21"/>
        <v>0</v>
      </c>
      <c r="S59" s="12">
        <f t="shared" si="21"/>
        <v>0</v>
      </c>
      <c r="T59" s="12">
        <f t="shared" si="21"/>
        <v>0</v>
      </c>
      <c r="U59" s="12">
        <f t="shared" si="21"/>
        <v>0</v>
      </c>
      <c r="V59" s="12">
        <f t="shared" si="21"/>
        <v>0</v>
      </c>
      <c r="W59" s="12">
        <f t="shared" si="21"/>
        <v>0</v>
      </c>
    </row>
    <row r="60" spans="2:23" outlineLevel="1" x14ac:dyDescent="0.25">
      <c r="B60" s="4" t="s">
        <v>21</v>
      </c>
      <c r="C60" s="12">
        <f t="shared" ref="C60:W60" si="22">IFERROR(C47/C55,0)</f>
        <v>0.223663617929477</v>
      </c>
      <c r="D60" s="12">
        <f t="shared" si="22"/>
        <v>0.25929082054057134</v>
      </c>
      <c r="E60" s="12">
        <f t="shared" si="22"/>
        <v>0.27351315324952924</v>
      </c>
      <c r="F60" s="12">
        <f t="shared" si="22"/>
        <v>0.35257946596303807</v>
      </c>
      <c r="G60" s="12">
        <f t="shared" si="22"/>
        <v>0.33880410599400995</v>
      </c>
      <c r="H60" s="12">
        <f t="shared" si="22"/>
        <v>0.28066615684259577</v>
      </c>
      <c r="I60" s="12">
        <f t="shared" si="22"/>
        <v>0.27871123886895571</v>
      </c>
      <c r="J60" s="12">
        <f t="shared" si="22"/>
        <v>0.31041996481815315</v>
      </c>
      <c r="K60" s="12">
        <f t="shared" si="22"/>
        <v>0.29749437482833851</v>
      </c>
      <c r="L60" s="12">
        <f t="shared" si="22"/>
        <v>0.34418405639009364</v>
      </c>
      <c r="M60" s="12">
        <f t="shared" si="22"/>
        <v>0.32755505768472443</v>
      </c>
      <c r="N60" s="12">
        <f t="shared" si="22"/>
        <v>0.33815410016468256</v>
      </c>
      <c r="O60" s="12">
        <f t="shared" si="22"/>
        <v>0.28681628107314061</v>
      </c>
      <c r="P60" s="12">
        <f t="shared" si="22"/>
        <v>0.32058673178137342</v>
      </c>
      <c r="Q60" s="12">
        <f t="shared" si="22"/>
        <v>0.32954290849462181</v>
      </c>
      <c r="R60" s="12">
        <f t="shared" si="22"/>
        <v>0.26898070347903624</v>
      </c>
      <c r="S60" s="12">
        <f t="shared" si="22"/>
        <v>0.23058754625605823</v>
      </c>
      <c r="T60" s="12">
        <f t="shared" si="22"/>
        <v>0.23267324257710362</v>
      </c>
      <c r="U60" s="12">
        <f t="shared" si="22"/>
        <v>0.24426476591512872</v>
      </c>
      <c r="V60" s="12">
        <f t="shared" si="22"/>
        <v>0.23336412059732312</v>
      </c>
      <c r="W60" s="12">
        <f t="shared" si="22"/>
        <v>0.24706300549693866</v>
      </c>
    </row>
    <row r="61" spans="2:23" outlineLevel="1" x14ac:dyDescent="0.25">
      <c r="B61" s="4" t="s">
        <v>26</v>
      </c>
      <c r="C61" s="12">
        <f t="shared" ref="C61:W61" si="23">IFERROR(C48/C55,0)</f>
        <v>0</v>
      </c>
      <c r="D61" s="12">
        <f t="shared" si="23"/>
        <v>0</v>
      </c>
      <c r="E61" s="12">
        <f t="shared" si="23"/>
        <v>0</v>
      </c>
      <c r="F61" s="12">
        <f t="shared" si="23"/>
        <v>0</v>
      </c>
      <c r="G61" s="12">
        <f t="shared" si="23"/>
        <v>0</v>
      </c>
      <c r="H61" s="12">
        <f t="shared" si="23"/>
        <v>0</v>
      </c>
      <c r="I61" s="12">
        <f t="shared" si="23"/>
        <v>0</v>
      </c>
      <c r="J61" s="12">
        <f t="shared" si="23"/>
        <v>0</v>
      </c>
      <c r="K61" s="12">
        <f t="shared" si="23"/>
        <v>0</v>
      </c>
      <c r="L61" s="12">
        <f t="shared" si="23"/>
        <v>0</v>
      </c>
      <c r="M61" s="12">
        <f t="shared" si="23"/>
        <v>0</v>
      </c>
      <c r="N61" s="12">
        <f t="shared" si="23"/>
        <v>0</v>
      </c>
      <c r="O61" s="12">
        <f t="shared" si="23"/>
        <v>0</v>
      </c>
      <c r="P61" s="12">
        <f t="shared" si="23"/>
        <v>0</v>
      </c>
      <c r="Q61" s="12">
        <f t="shared" si="23"/>
        <v>0</v>
      </c>
      <c r="R61" s="12">
        <f t="shared" si="23"/>
        <v>0</v>
      </c>
      <c r="S61" s="12">
        <f t="shared" si="23"/>
        <v>0</v>
      </c>
      <c r="T61" s="12">
        <f t="shared" si="23"/>
        <v>0</v>
      </c>
      <c r="U61" s="12">
        <f t="shared" si="23"/>
        <v>0</v>
      </c>
      <c r="V61" s="12">
        <f t="shared" si="23"/>
        <v>0</v>
      </c>
      <c r="W61" s="12">
        <f t="shared" si="23"/>
        <v>0</v>
      </c>
    </row>
    <row r="62" spans="2:23" outlineLevel="1" x14ac:dyDescent="0.25">
      <c r="B62" s="4" t="s">
        <v>25</v>
      </c>
      <c r="C62" s="12">
        <f t="shared" ref="C62:W62" si="24">IFERROR(C49/C55,0)</f>
        <v>0.7721784850097515</v>
      </c>
      <c r="D62" s="12">
        <f t="shared" si="24"/>
        <v>0.73609751929594724</v>
      </c>
      <c r="E62" s="12">
        <f t="shared" si="24"/>
        <v>0.72289570048171969</v>
      </c>
      <c r="F62" s="12">
        <f t="shared" si="24"/>
        <v>0.64444987984435975</v>
      </c>
      <c r="G62" s="12">
        <f t="shared" si="24"/>
        <v>0.65827242871610958</v>
      </c>
      <c r="H62" s="12">
        <f t="shared" si="24"/>
        <v>0.7165353869684189</v>
      </c>
      <c r="I62" s="12">
        <f t="shared" si="24"/>
        <v>0.71703607480805343</v>
      </c>
      <c r="J62" s="12">
        <f t="shared" si="24"/>
        <v>0.68539289328572028</v>
      </c>
      <c r="K62" s="12">
        <f t="shared" si="24"/>
        <v>0.69806405795956794</v>
      </c>
      <c r="L62" s="12">
        <f t="shared" si="24"/>
        <v>0.65178142449959464</v>
      </c>
      <c r="M62" s="12">
        <f t="shared" si="24"/>
        <v>0.66852310803576742</v>
      </c>
      <c r="N62" s="12">
        <f t="shared" si="24"/>
        <v>0.63629366519887687</v>
      </c>
      <c r="O62" s="12">
        <f t="shared" si="24"/>
        <v>0.68622711620773691</v>
      </c>
      <c r="P62" s="12">
        <f t="shared" si="24"/>
        <v>0.66968949029936464</v>
      </c>
      <c r="Q62" s="12">
        <f t="shared" si="24"/>
        <v>0.66648162769719066</v>
      </c>
      <c r="R62" s="12">
        <f t="shared" si="24"/>
        <v>0.72876622988440853</v>
      </c>
      <c r="S62" s="12">
        <f t="shared" si="24"/>
        <v>0.76751795895410835</v>
      </c>
      <c r="T62" s="12">
        <f t="shared" si="24"/>
        <v>0.76589951770930953</v>
      </c>
      <c r="U62" s="12">
        <f t="shared" si="24"/>
        <v>0.75544260378262507</v>
      </c>
      <c r="V62" s="12">
        <f t="shared" si="24"/>
        <v>0.76640594028092102</v>
      </c>
      <c r="W62" s="12">
        <f t="shared" si="24"/>
        <v>0.75274039530340064</v>
      </c>
    </row>
    <row r="63" spans="2:23" outlineLevel="1" x14ac:dyDescent="0.25">
      <c r="B63" s="4" t="s">
        <v>0</v>
      </c>
      <c r="C63" s="12">
        <f t="shared" ref="C63:W63" si="25">IFERROR(C50/C55,0)</f>
        <v>0</v>
      </c>
      <c r="D63" s="12">
        <f t="shared" si="25"/>
        <v>0</v>
      </c>
      <c r="E63" s="12">
        <f t="shared" si="25"/>
        <v>0</v>
      </c>
      <c r="F63" s="12">
        <f t="shared" si="25"/>
        <v>0</v>
      </c>
      <c r="G63" s="12">
        <f t="shared" si="25"/>
        <v>0</v>
      </c>
      <c r="H63" s="12">
        <f t="shared" si="25"/>
        <v>0</v>
      </c>
      <c r="I63" s="12">
        <f t="shared" si="25"/>
        <v>0</v>
      </c>
      <c r="J63" s="12">
        <f t="shared" si="25"/>
        <v>0</v>
      </c>
      <c r="K63" s="12">
        <f t="shared" si="25"/>
        <v>0</v>
      </c>
      <c r="L63" s="12">
        <f t="shared" si="25"/>
        <v>0</v>
      </c>
      <c r="M63" s="12">
        <f t="shared" si="25"/>
        <v>0</v>
      </c>
      <c r="N63" s="12">
        <f t="shared" si="25"/>
        <v>2.2987943597365688E-2</v>
      </c>
      <c r="O63" s="12">
        <f t="shared" si="25"/>
        <v>2.4758372585724012E-2</v>
      </c>
      <c r="P63" s="12">
        <f t="shared" si="25"/>
        <v>7.590887278163887E-3</v>
      </c>
      <c r="Q63" s="12">
        <f t="shared" si="25"/>
        <v>1.6975154635342372E-3</v>
      </c>
      <c r="R63" s="12">
        <f t="shared" si="25"/>
        <v>0</v>
      </c>
      <c r="S63" s="12">
        <f t="shared" si="25"/>
        <v>0</v>
      </c>
      <c r="T63" s="12">
        <f t="shared" si="25"/>
        <v>0</v>
      </c>
      <c r="U63" s="12">
        <f t="shared" si="25"/>
        <v>0</v>
      </c>
      <c r="V63" s="12">
        <f t="shared" si="25"/>
        <v>0</v>
      </c>
      <c r="W63" s="12">
        <f t="shared" si="25"/>
        <v>0</v>
      </c>
    </row>
    <row r="64" spans="2:23" outlineLevel="1" x14ac:dyDescent="0.25">
      <c r="B64" s="4" t="s">
        <v>27</v>
      </c>
      <c r="C64" s="12">
        <f t="shared" ref="C64:W64" si="26">IFERROR(C51/C55,0)</f>
        <v>0</v>
      </c>
      <c r="D64" s="12">
        <f t="shared" si="26"/>
        <v>0</v>
      </c>
      <c r="E64" s="12">
        <f t="shared" si="26"/>
        <v>0</v>
      </c>
      <c r="F64" s="12">
        <f t="shared" si="26"/>
        <v>0</v>
      </c>
      <c r="G64" s="12">
        <f t="shared" si="26"/>
        <v>0</v>
      </c>
      <c r="H64" s="12">
        <f t="shared" si="26"/>
        <v>0</v>
      </c>
      <c r="I64" s="12">
        <f t="shared" si="26"/>
        <v>0</v>
      </c>
      <c r="J64" s="12">
        <f t="shared" si="26"/>
        <v>0</v>
      </c>
      <c r="K64" s="12">
        <f t="shared" si="26"/>
        <v>0</v>
      </c>
      <c r="L64" s="12">
        <f t="shared" si="26"/>
        <v>0</v>
      </c>
      <c r="M64" s="12">
        <f t="shared" si="26"/>
        <v>0</v>
      </c>
      <c r="N64" s="12">
        <f t="shared" si="26"/>
        <v>0</v>
      </c>
      <c r="O64" s="12">
        <f t="shared" si="26"/>
        <v>0</v>
      </c>
      <c r="P64" s="12">
        <f t="shared" si="26"/>
        <v>0</v>
      </c>
      <c r="Q64" s="12">
        <f t="shared" si="26"/>
        <v>0</v>
      </c>
      <c r="R64" s="12">
        <f t="shared" si="26"/>
        <v>0</v>
      </c>
      <c r="S64" s="12">
        <f t="shared" si="26"/>
        <v>0</v>
      </c>
      <c r="T64" s="12">
        <f t="shared" si="26"/>
        <v>0</v>
      </c>
      <c r="U64" s="12">
        <f t="shared" si="26"/>
        <v>0</v>
      </c>
      <c r="V64" s="12">
        <f t="shared" si="26"/>
        <v>0</v>
      </c>
      <c r="W64" s="12">
        <f t="shared" si="26"/>
        <v>0</v>
      </c>
    </row>
    <row r="65" spans="1:28" outlineLevel="1" x14ac:dyDescent="0.25">
      <c r="B65" s="4" t="s">
        <v>28</v>
      </c>
      <c r="C65" s="12">
        <f t="shared" ref="C65:W65" si="27">IFERROR(C52/C55,0)</f>
        <v>0</v>
      </c>
      <c r="D65" s="12">
        <f t="shared" si="27"/>
        <v>0</v>
      </c>
      <c r="E65" s="12">
        <f t="shared" si="27"/>
        <v>0</v>
      </c>
      <c r="F65" s="12">
        <f t="shared" si="27"/>
        <v>0</v>
      </c>
      <c r="G65" s="12">
        <f t="shared" si="27"/>
        <v>0</v>
      </c>
      <c r="H65" s="12">
        <f t="shared" si="27"/>
        <v>0</v>
      </c>
      <c r="I65" s="12">
        <f t="shared" si="27"/>
        <v>0</v>
      </c>
      <c r="J65" s="12">
        <f t="shared" si="27"/>
        <v>0</v>
      </c>
      <c r="K65" s="12">
        <f t="shared" si="27"/>
        <v>0</v>
      </c>
      <c r="L65" s="12">
        <f t="shared" si="27"/>
        <v>0</v>
      </c>
      <c r="M65" s="12">
        <f t="shared" si="27"/>
        <v>0</v>
      </c>
      <c r="N65" s="12">
        <f t="shared" si="27"/>
        <v>0</v>
      </c>
      <c r="O65" s="12">
        <f t="shared" si="27"/>
        <v>0</v>
      </c>
      <c r="P65" s="12">
        <f t="shared" si="27"/>
        <v>0</v>
      </c>
      <c r="Q65" s="12">
        <f t="shared" si="27"/>
        <v>3.06604558146998E-4</v>
      </c>
      <c r="R65" s="12">
        <f t="shared" si="27"/>
        <v>1.763305640751436E-4</v>
      </c>
      <c r="S65" s="12">
        <f t="shared" si="27"/>
        <v>1.2337667899345837E-4</v>
      </c>
      <c r="T65" s="12">
        <f t="shared" si="27"/>
        <v>8.4509512175330603E-5</v>
      </c>
      <c r="U65" s="12">
        <f t="shared" si="27"/>
        <v>5.5138468280379825E-5</v>
      </c>
      <c r="V65" s="12">
        <f t="shared" si="27"/>
        <v>2.850105067744239E-5</v>
      </c>
      <c r="W65" s="12">
        <f t="shared" si="27"/>
        <v>1.6095840907872314E-5</v>
      </c>
    </row>
    <row r="66" spans="1:28" outlineLevel="1" x14ac:dyDescent="0.25">
      <c r="B66" s="4" t="s">
        <v>22</v>
      </c>
      <c r="C66" s="12">
        <f t="shared" ref="C66:W66" si="28">IFERROR(C53/C55,0)</f>
        <v>0</v>
      </c>
      <c r="D66" s="12">
        <f t="shared" si="28"/>
        <v>0</v>
      </c>
      <c r="E66" s="12">
        <f t="shared" si="28"/>
        <v>0</v>
      </c>
      <c r="F66" s="12">
        <f t="shared" si="28"/>
        <v>0</v>
      </c>
      <c r="G66" s="12">
        <f t="shared" si="28"/>
        <v>0</v>
      </c>
      <c r="H66" s="12">
        <f t="shared" si="28"/>
        <v>0</v>
      </c>
      <c r="I66" s="12">
        <f t="shared" si="28"/>
        <v>0</v>
      </c>
      <c r="J66" s="12">
        <f t="shared" si="28"/>
        <v>0</v>
      </c>
      <c r="K66" s="12">
        <f t="shared" si="28"/>
        <v>0</v>
      </c>
      <c r="L66" s="12">
        <f t="shared" si="28"/>
        <v>0</v>
      </c>
      <c r="M66" s="12">
        <f t="shared" si="28"/>
        <v>0</v>
      </c>
      <c r="N66" s="12">
        <f t="shared" si="28"/>
        <v>0</v>
      </c>
      <c r="O66" s="12">
        <f t="shared" si="28"/>
        <v>0</v>
      </c>
      <c r="P66" s="12">
        <f t="shared" si="28"/>
        <v>0</v>
      </c>
      <c r="Q66" s="12">
        <f t="shared" si="28"/>
        <v>0</v>
      </c>
      <c r="R66" s="12">
        <f t="shared" si="28"/>
        <v>0</v>
      </c>
      <c r="S66" s="12">
        <f t="shared" si="28"/>
        <v>0</v>
      </c>
      <c r="T66" s="12">
        <f t="shared" si="28"/>
        <v>0</v>
      </c>
      <c r="U66" s="12">
        <f t="shared" si="28"/>
        <v>0</v>
      </c>
      <c r="V66" s="12">
        <f t="shared" si="28"/>
        <v>0</v>
      </c>
      <c r="W66" s="12">
        <f t="shared" si="28"/>
        <v>0</v>
      </c>
    </row>
    <row r="67" spans="1:28" outlineLevel="1" x14ac:dyDescent="0.25">
      <c r="B67" s="4" t="s">
        <v>1</v>
      </c>
      <c r="C67" s="12">
        <f t="shared" ref="C67:W67" si="29">IFERROR(C54/C55,0)</f>
        <v>4.1578970607715291E-3</v>
      </c>
      <c r="D67" s="12">
        <f t="shared" si="29"/>
        <v>4.6116601634815305E-3</v>
      </c>
      <c r="E67" s="12">
        <f t="shared" si="29"/>
        <v>3.5911462687510894E-3</v>
      </c>
      <c r="F67" s="12">
        <f t="shared" si="29"/>
        <v>2.9706541926022663E-3</v>
      </c>
      <c r="G67" s="12">
        <f t="shared" si="29"/>
        <v>2.9234652898806539E-3</v>
      </c>
      <c r="H67" s="12">
        <f t="shared" si="29"/>
        <v>2.7984561889854102E-3</v>
      </c>
      <c r="I67" s="12">
        <f t="shared" si="29"/>
        <v>4.2526863229908349E-3</v>
      </c>
      <c r="J67" s="12">
        <f t="shared" si="29"/>
        <v>4.1871418961264995E-3</v>
      </c>
      <c r="K67" s="12">
        <f t="shared" si="29"/>
        <v>4.4415672120934864E-3</v>
      </c>
      <c r="L67" s="12">
        <f t="shared" si="29"/>
        <v>4.0345191103116455E-3</v>
      </c>
      <c r="M67" s="12">
        <f t="shared" si="29"/>
        <v>3.921834279508209E-3</v>
      </c>
      <c r="N67" s="12">
        <f t="shared" si="29"/>
        <v>2.5642910390746899E-3</v>
      </c>
      <c r="O67" s="12">
        <f t="shared" si="29"/>
        <v>2.1982301333984848E-3</v>
      </c>
      <c r="P67" s="12">
        <f t="shared" si="29"/>
        <v>2.1328906410980359E-3</v>
      </c>
      <c r="Q67" s="12">
        <f t="shared" si="29"/>
        <v>1.9713437865063665E-3</v>
      </c>
      <c r="R67" s="12">
        <f t="shared" si="29"/>
        <v>2.076736072480061E-3</v>
      </c>
      <c r="S67" s="12">
        <f t="shared" si="29"/>
        <v>1.7711181108399771E-3</v>
      </c>
      <c r="T67" s="12">
        <f t="shared" si="29"/>
        <v>1.3427302014114529E-3</v>
      </c>
      <c r="U67" s="12">
        <f t="shared" si="29"/>
        <v>2.3749183396581895E-4</v>
      </c>
      <c r="V67" s="12">
        <f t="shared" si="29"/>
        <v>2.0143807107831055E-4</v>
      </c>
      <c r="W67" s="12">
        <f t="shared" si="29"/>
        <v>1.8050335875256812E-4</v>
      </c>
    </row>
    <row r="70" spans="1:28" s="37" customFormat="1" x14ac:dyDescent="0.25">
      <c r="A70" s="36" t="s">
        <v>2</v>
      </c>
      <c r="Z70" s="38"/>
    </row>
    <row r="71" spans="1:28" outlineLevel="1" x14ac:dyDescent="0.25">
      <c r="B71" s="22" t="s">
        <v>31</v>
      </c>
      <c r="C71" s="5">
        <f>C74*CAN!C75</f>
        <v>501.64606762321029</v>
      </c>
      <c r="D71" s="5">
        <f>D74*CAN!D75</f>
        <v>474.23484682251478</v>
      </c>
      <c r="E71" s="5">
        <f>E74*CAN!E75</f>
        <v>505.48718604381423</v>
      </c>
      <c r="F71" s="5">
        <f>F74*CAN!F75</f>
        <v>532.40870800581808</v>
      </c>
      <c r="G71" s="5">
        <f>G74*CAN!G75</f>
        <v>549.5185974911966</v>
      </c>
      <c r="H71" s="5">
        <f>H74*CAN!H75</f>
        <v>549.4632168671925</v>
      </c>
      <c r="I71" s="5">
        <f>I74*CAN!I75</f>
        <v>561.23118038185135</v>
      </c>
      <c r="J71" s="5">
        <f>J74*CAN!J75</f>
        <v>541.50523884384745</v>
      </c>
      <c r="K71" s="5">
        <f>K74*CAN!K75</f>
        <v>574.84359224624473</v>
      </c>
      <c r="L71" s="5">
        <f>L74*CAN!L75</f>
        <v>526.11235920743616</v>
      </c>
      <c r="M71" s="5">
        <f>M74*CAN!M75</f>
        <v>561.08971816915232</v>
      </c>
      <c r="N71" s="5">
        <f>N74*CAN!N75</f>
        <v>645.53673641313321</v>
      </c>
      <c r="O71" s="5">
        <f>O74*CAN!O75</f>
        <v>667.15526738258404</v>
      </c>
      <c r="P71" s="5">
        <f>P74*CAN!P75</f>
        <v>588.63136188736212</v>
      </c>
      <c r="Q71" s="5">
        <f>Q74*CAN!Q75</f>
        <v>548.28429864235136</v>
      </c>
      <c r="R71" s="5">
        <f>R74*CAN!R75</f>
        <v>718.21860376354482</v>
      </c>
      <c r="S71" s="5">
        <f>S74*CAN!S75</f>
        <v>773.15135642063944</v>
      </c>
      <c r="T71" s="5">
        <f>T74*CAN!T75</f>
        <v>836.24673676631937</v>
      </c>
      <c r="U71" s="5">
        <f>U74*CAN!U75</f>
        <v>889.49798937855041</v>
      </c>
      <c r="V71" s="5">
        <f>V74*CAN!V75</f>
        <v>901.57224464172361</v>
      </c>
      <c r="W71" s="5">
        <f>W74*CAN!W75</f>
        <v>803.51533833974827</v>
      </c>
      <c r="Z71" s="23"/>
      <c r="AB71"/>
    </row>
    <row r="72" spans="1:28" outlineLevel="1" x14ac:dyDescent="0.25">
      <c r="B72" s="8" t="s">
        <v>30</v>
      </c>
      <c r="C72" s="5">
        <f>INDEX('[9]Table 37'!C$26:C$28,MATCH($AB72,'[9]Table 37'!$B$26:$B$28,0))</f>
        <v>39.286000000000001</v>
      </c>
      <c r="D72" s="5">
        <f>INDEX('[9]Table 37'!D$26:D$28,MATCH($AB72,'[9]Table 37'!$B$26:$B$28,0))</f>
        <v>39.173999999999999</v>
      </c>
      <c r="E72" s="5">
        <f>INDEX('[9]Table 37'!E$26:E$28,MATCH($AB72,'[9]Table 37'!$B$26:$B$28,0))</f>
        <v>40.606000000000002</v>
      </c>
      <c r="F72" s="5">
        <f>INDEX('[9]Table 37'!F$26:F$28,MATCH($AB72,'[9]Table 37'!$B$26:$B$28,0))</f>
        <v>41.774999999999999</v>
      </c>
      <c r="G72" s="5">
        <f>INDEX('[9]Table 37'!G$26:G$28,MATCH($AB72,'[9]Table 37'!$B$26:$B$28,0))</f>
        <v>43.113999999999997</v>
      </c>
      <c r="H72" s="5">
        <f>INDEX('[9]Table 37'!H$26:H$28,MATCH($AB72,'[9]Table 37'!$B$26:$B$28,0))</f>
        <v>43.627000000000002</v>
      </c>
      <c r="I72" s="5">
        <f>INDEX('[9]Table 37'!I$26:I$28,MATCH($AB72,'[9]Table 37'!$B$26:$B$28,0))</f>
        <v>43.896000000000001</v>
      </c>
      <c r="J72" s="5">
        <f>INDEX('[9]Table 37'!J$26:J$28,MATCH($AB72,'[9]Table 37'!$B$26:$B$28,0))</f>
        <v>44.776000000000003</v>
      </c>
      <c r="K72" s="5">
        <f>INDEX('[9]Table 37'!K$26:K$28,MATCH($AB72,'[9]Table 37'!$B$26:$B$28,0))</f>
        <v>46.561999999999998</v>
      </c>
      <c r="L72" s="5">
        <f>INDEX('[9]Table 37'!L$26:L$28,MATCH($AB72,'[9]Table 37'!$B$26:$B$28,0))</f>
        <v>47.915999999999997</v>
      </c>
      <c r="M72" s="5">
        <f>INDEX('[9]Table 37'!M$26:M$28,MATCH($AB72,'[9]Table 37'!$B$26:$B$28,0))</f>
        <v>50.317999999999998</v>
      </c>
      <c r="N72" s="5">
        <f>INDEX('[9]Table 37'!N$26:N$28,MATCH($AB72,'[9]Table 37'!$B$26:$B$28,0))</f>
        <v>52.128999999999998</v>
      </c>
      <c r="O72" s="5">
        <f>INDEX('[9]Table 37'!O$26:O$28,MATCH($AB72,'[9]Table 37'!$B$26:$B$28,0))</f>
        <v>52.871000000000002</v>
      </c>
      <c r="P72" s="5">
        <f>INDEX('[9]Table 37'!P$26:P$28,MATCH($AB72,'[9]Table 37'!$B$26:$B$28,0))</f>
        <v>53.883000000000003</v>
      </c>
      <c r="Q72" s="5">
        <f>INDEX('[9]Table 37'!Q$26:Q$28,MATCH($AB72,'[9]Table 37'!$B$26:$B$28,0))</f>
        <v>56.112000000000002</v>
      </c>
      <c r="R72" s="5">
        <f>INDEX('[9]Table 37'!R$26:R$28,MATCH($AB72,'[9]Table 37'!$B$26:$B$28,0))</f>
        <v>58.981999999999999</v>
      </c>
      <c r="S72" s="5">
        <f>INDEX('[9]Table 37'!S$26:S$28,MATCH($AB72,'[9]Table 37'!$B$26:$B$28,0))</f>
        <v>61.475000000000001</v>
      </c>
      <c r="T72" s="5">
        <f>INDEX('[9]Table 37'!T$26:T$28,MATCH($AB72,'[9]Table 37'!$B$26:$B$28,0))</f>
        <v>65.055999999999997</v>
      </c>
      <c r="U72" s="5">
        <f>INDEX('[9]Table 37'!U$26:U$28,MATCH($AB72,'[9]Table 37'!$B$26:$B$28,0))</f>
        <v>69.218000000000004</v>
      </c>
      <c r="V72" s="5">
        <f>INDEX('[9]Table 37'!V$26:V$28,MATCH($AB72,'[9]Table 37'!$B$26:$B$28,0))</f>
        <v>71.813999999999993</v>
      </c>
      <c r="W72" s="5">
        <f>INDEX('[9]Table 37'!W$26:W$28,MATCH($AB72,'[9]Table 37'!$B$26:$B$28,0))</f>
        <v>79.981999999999999</v>
      </c>
      <c r="Z72" s="23" t="s">
        <v>32</v>
      </c>
      <c r="AB72" t="s">
        <v>75</v>
      </c>
    </row>
    <row r="73" spans="1:28" outlineLevel="1" x14ac:dyDescent="0.25">
      <c r="B73" s="8" t="s">
        <v>43</v>
      </c>
      <c r="C73" s="5">
        <f>INDEX('[9]Table 37'!C$38:C$40,MATCH($AB73,'[9]Table 37'!$B$38:$B$40,0))</f>
        <v>23942.016895000001</v>
      </c>
      <c r="D73" s="5">
        <f>INDEX('[9]Table 37'!D$38:D$40,MATCH($AB73,'[9]Table 37'!$B$38:$B$40,0))</f>
        <v>22557.49179</v>
      </c>
      <c r="E73" s="5">
        <f>INDEX('[9]Table 37'!E$38:E$40,MATCH($AB73,'[9]Table 37'!$B$38:$B$40,0))</f>
        <v>23052.928478000002</v>
      </c>
      <c r="F73" s="5">
        <f>INDEX('[9]Table 37'!F$38:F$40,MATCH($AB73,'[9]Table 37'!$B$38:$B$40,0))</f>
        <v>23456.45377</v>
      </c>
      <c r="G73" s="5">
        <f>INDEX('[9]Table 37'!G$38:G$40,MATCH($AB73,'[9]Table 37'!$B$38:$B$40,0))</f>
        <v>23315.325539000001</v>
      </c>
      <c r="H73" s="5">
        <f>INDEX('[9]Table 37'!H$38:H$40,MATCH($AB73,'[9]Table 37'!$B$38:$B$40,0))</f>
        <v>22899.211492999999</v>
      </c>
      <c r="I73" s="5">
        <f>INDEX('[9]Table 37'!I$38:I$40,MATCH($AB73,'[9]Table 37'!$B$38:$B$40,0))</f>
        <v>23106.280062999998</v>
      </c>
      <c r="J73" s="5">
        <f>INDEX('[9]Table 37'!J$38:J$40,MATCH($AB73,'[9]Table 37'!$B$38:$B$40,0))</f>
        <v>21725.116834</v>
      </c>
      <c r="K73" s="5">
        <f>INDEX('[9]Table 37'!K$38:K$40,MATCH($AB73,'[9]Table 37'!$B$38:$B$40,0))</f>
        <v>22178.024548000001</v>
      </c>
      <c r="L73" s="5">
        <f>INDEX('[9]Table 37'!L$38:L$40,MATCH($AB73,'[9]Table 37'!$B$38:$B$40,0))</f>
        <v>19724.347298000001</v>
      </c>
      <c r="M73" s="5">
        <f>INDEX('[9]Table 37'!M$38:M$40,MATCH($AB73,'[9]Table 37'!$B$38:$B$40,0))</f>
        <v>20031.508854</v>
      </c>
      <c r="N73" s="5">
        <f>INDEX('[9]Table 37'!N$38:N$40,MATCH($AB73,'[9]Table 37'!$B$38:$B$40,0))</f>
        <v>22245.716748999999</v>
      </c>
      <c r="O73" s="5">
        <f>INDEX('[9]Table 37'!O$38:O$40,MATCH($AB73,'[9]Table 37'!$B$38:$B$40,0))</f>
        <v>22668.046192000002</v>
      </c>
      <c r="P73" s="5">
        <f>INDEX('[9]Table 37'!P$38:P$40,MATCH($AB73,'[9]Table 37'!$B$38:$B$40,0))</f>
        <v>19624.400285</v>
      </c>
      <c r="Q73" s="5">
        <f>INDEX('[9]Table 37'!Q$38:Q$40,MATCH($AB73,'[9]Table 37'!$B$38:$B$40,0))</f>
        <v>17553.138814999998</v>
      </c>
      <c r="R73" s="5">
        <f>INDEX('[9]Table 37'!R$38:R$40,MATCH($AB73,'[9]Table 37'!$B$38:$B$40,0))</f>
        <v>21874.690934999999</v>
      </c>
      <c r="S73" s="5">
        <f>INDEX('[9]Table 37'!S$38:S$40,MATCH($AB73,'[9]Table 37'!$B$38:$B$40,0))</f>
        <v>22592.838875000001</v>
      </c>
      <c r="T73" s="5">
        <f>INDEX('[9]Table 37'!T$38:T$40,MATCH($AB73,'[9]Table 37'!$B$38:$B$40,0))</f>
        <v>23091.485537</v>
      </c>
      <c r="U73" s="5">
        <f>INDEX('[9]Table 37'!U$38:U$40,MATCH($AB73,'[9]Table 37'!$B$38:$B$40,0))</f>
        <v>23085.044897</v>
      </c>
      <c r="V73" s="5">
        <f>INDEX('[9]Table 37'!V$38:V$40,MATCH($AB73,'[9]Table 37'!$B$38:$B$40,0))</f>
        <v>22552.577824</v>
      </c>
      <c r="W73" s="5">
        <f>INDEX('[9]Table 37'!W$38:W$40,MATCH($AB73,'[9]Table 37'!$B$38:$B$40,0))</f>
        <v>18047.070608000002</v>
      </c>
      <c r="Z73" s="23" t="s">
        <v>32</v>
      </c>
      <c r="AB73" t="s">
        <v>75</v>
      </c>
    </row>
    <row r="74" spans="1:28" outlineLevel="1" x14ac:dyDescent="0.25">
      <c r="B74" s="8" t="s">
        <v>44</v>
      </c>
      <c r="C74" s="5">
        <f t="shared" ref="C74:W74" si="30">C72*C73/1000</f>
        <v>940.58607573697009</v>
      </c>
      <c r="D74" s="5">
        <f t="shared" si="30"/>
        <v>883.66718338146006</v>
      </c>
      <c r="E74" s="5">
        <f t="shared" si="30"/>
        <v>936.08721377766813</v>
      </c>
      <c r="F74" s="5">
        <f t="shared" si="30"/>
        <v>979.89335624174998</v>
      </c>
      <c r="G74" s="5">
        <f t="shared" si="30"/>
        <v>1005.216945288446</v>
      </c>
      <c r="H74" s="5">
        <f t="shared" si="30"/>
        <v>999.023899805111</v>
      </c>
      <c r="I74" s="5">
        <f t="shared" si="30"/>
        <v>1014.273269645448</v>
      </c>
      <c r="J74" s="5">
        <f t="shared" si="30"/>
        <v>972.76383135918411</v>
      </c>
      <c r="K74" s="5">
        <f t="shared" si="30"/>
        <v>1032.653179003976</v>
      </c>
      <c r="L74" s="5">
        <f t="shared" si="30"/>
        <v>945.11182513096799</v>
      </c>
      <c r="M74" s="5">
        <f t="shared" si="30"/>
        <v>1007.945462515572</v>
      </c>
      <c r="N74" s="5">
        <f t="shared" si="30"/>
        <v>1159.646968408621</v>
      </c>
      <c r="O74" s="5">
        <f t="shared" si="30"/>
        <v>1198.4822702172321</v>
      </c>
      <c r="P74" s="5">
        <f t="shared" si="30"/>
        <v>1057.4215605566551</v>
      </c>
      <c r="Q74" s="5">
        <f t="shared" si="30"/>
        <v>984.94172518727999</v>
      </c>
      <c r="R74" s="5">
        <f t="shared" si="30"/>
        <v>1290.21302072817</v>
      </c>
      <c r="S74" s="5">
        <f t="shared" si="30"/>
        <v>1388.894769840625</v>
      </c>
      <c r="T74" s="5">
        <f t="shared" si="30"/>
        <v>1502.239683095072</v>
      </c>
      <c r="U74" s="5">
        <f t="shared" si="30"/>
        <v>1597.9006376805462</v>
      </c>
      <c r="V74" s="5">
        <f t="shared" si="30"/>
        <v>1619.5908238527359</v>
      </c>
      <c r="W74" s="5">
        <f t="shared" si="30"/>
        <v>1443.4408013690561</v>
      </c>
    </row>
    <row r="75" spans="1:28" outlineLevel="1" x14ac:dyDescent="0.25">
      <c r="B75" s="8" t="s">
        <v>45</v>
      </c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8" outlineLevel="1" x14ac:dyDescent="0.25">
      <c r="B76" s="8" t="s">
        <v>47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8" outlineLevel="1" x14ac:dyDescent="0.25"/>
    <row r="78" spans="1:28" outlineLevel="1" x14ac:dyDescent="0.25">
      <c r="B78" s="9" t="s">
        <v>19</v>
      </c>
      <c r="C78" s="14"/>
    </row>
    <row r="79" spans="1:28" outlineLevel="1" x14ac:dyDescent="0.25">
      <c r="B79" s="4" t="s">
        <v>23</v>
      </c>
      <c r="C79" s="5">
        <f>IFERROR(INDEX('[9]Table 35'!C$14:C$19,MATCH(CAN!$B92,'[9]Table 35'!$B$14:$B$19,0))*1000,0)</f>
        <v>0</v>
      </c>
      <c r="D79" s="5">
        <f>IFERROR(INDEX('[9]Table 35'!D$14:D$19,MATCH(CAN!$B92,'[9]Table 35'!$B$14:$B$19,0))*1000,0)</f>
        <v>0</v>
      </c>
      <c r="E79" s="5">
        <f>IFERROR(INDEX('[9]Table 35'!E$14:E$19,MATCH(CAN!$B92,'[9]Table 35'!$B$14:$B$19,0))*1000,0)</f>
        <v>0</v>
      </c>
      <c r="F79" s="5">
        <f>IFERROR(INDEX('[9]Table 35'!F$14:F$19,MATCH(CAN!$B92,'[9]Table 35'!$B$14:$B$19,0))*1000,0)</f>
        <v>0</v>
      </c>
      <c r="G79" s="5">
        <f>IFERROR(INDEX('[9]Table 35'!G$14:G$19,MATCH(CAN!$B92,'[9]Table 35'!$B$14:$B$19,0))*1000,0)</f>
        <v>0</v>
      </c>
      <c r="H79" s="5">
        <f>IFERROR(INDEX('[9]Table 35'!H$14:H$19,MATCH(CAN!$B92,'[9]Table 35'!$B$14:$B$19,0))*1000,0)</f>
        <v>0</v>
      </c>
      <c r="I79" s="5">
        <f>IFERROR(INDEX('[9]Table 35'!I$14:I$19,MATCH(CAN!$B92,'[9]Table 35'!$B$14:$B$19,0))*1000,0)</f>
        <v>0</v>
      </c>
      <c r="J79" s="5">
        <f>IFERROR(INDEX('[9]Table 35'!J$14:J$19,MATCH(CAN!$B92,'[9]Table 35'!$B$14:$B$19,0))*1000,0)</f>
        <v>0</v>
      </c>
      <c r="K79" s="5">
        <f>IFERROR(INDEX('[9]Table 35'!K$14:K$19,MATCH(CAN!$B92,'[9]Table 35'!$B$14:$B$19,0))*1000,0)</f>
        <v>0</v>
      </c>
      <c r="L79" s="5">
        <f>IFERROR(INDEX('[9]Table 35'!L$14:L$19,MATCH(CAN!$B92,'[9]Table 35'!$B$14:$B$19,0))*1000,0)</f>
        <v>0</v>
      </c>
      <c r="M79" s="5">
        <f>IFERROR(INDEX('[9]Table 35'!M$14:M$19,MATCH(CAN!$B92,'[9]Table 35'!$B$14:$B$19,0))*1000,0)</f>
        <v>0</v>
      </c>
      <c r="N79" s="5">
        <f>IFERROR(INDEX('[9]Table 35'!N$14:N$19,MATCH(CAN!$B92,'[9]Table 35'!$B$14:$B$19,0))*1000,0)</f>
        <v>0</v>
      </c>
      <c r="O79" s="5">
        <f>IFERROR(INDEX('[9]Table 35'!O$14:O$19,MATCH(CAN!$B92,'[9]Table 35'!$B$14:$B$19,0))*1000,0)</f>
        <v>0</v>
      </c>
      <c r="P79" s="5">
        <f>IFERROR(INDEX('[9]Table 35'!P$14:P$19,MATCH(CAN!$B92,'[9]Table 35'!$B$14:$B$19,0))*1000,0)</f>
        <v>0</v>
      </c>
      <c r="Q79" s="5">
        <f>IFERROR(INDEX('[9]Table 35'!Q$14:Q$19,MATCH(CAN!$B92,'[9]Table 35'!$B$14:$B$19,0))*1000,0)</f>
        <v>0</v>
      </c>
      <c r="R79" s="5">
        <f>IFERROR(INDEX('[9]Table 35'!R$14:R$19,MATCH(CAN!$B92,'[9]Table 35'!$B$14:$B$19,0))*1000,0)</f>
        <v>0</v>
      </c>
      <c r="S79" s="5">
        <f>IFERROR(INDEX('[9]Table 35'!S$14:S$19,MATCH(CAN!$B92,'[9]Table 35'!$B$14:$B$19,0))*1000,0)</f>
        <v>0</v>
      </c>
      <c r="T79" s="5">
        <f>IFERROR(INDEX('[9]Table 35'!T$14:T$19,MATCH(CAN!$B92,'[9]Table 35'!$B$14:$B$19,0))*1000,0)</f>
        <v>0</v>
      </c>
      <c r="U79" s="5">
        <f>IFERROR(INDEX('[9]Table 35'!U$14:U$19,MATCH(CAN!$B92,'[9]Table 35'!$B$14:$B$19,0))*1000,0)</f>
        <v>0</v>
      </c>
      <c r="V79" s="5">
        <f>IFERROR(INDEX('[9]Table 35'!V$14:V$19,MATCH(CAN!$B92,'[9]Table 35'!$B$14:$B$19,0))*1000,0)</f>
        <v>0</v>
      </c>
      <c r="W79" s="5">
        <f>IFERROR(INDEX('[9]Table 35'!W$14:W$19,MATCH(CAN!$B92,'[9]Table 35'!$B$14:$B$19,0))*1000,0)</f>
        <v>0</v>
      </c>
      <c r="Z79" s="23" t="s">
        <v>32</v>
      </c>
    </row>
    <row r="80" spans="1:28" outlineLevel="1" x14ac:dyDescent="0.25">
      <c r="B80" s="4" t="s">
        <v>24</v>
      </c>
      <c r="C80" s="5">
        <f>IFERROR(INDEX('[9]Table 35'!C$14:C$19,MATCH(CAN!$B93,'[9]Table 35'!$B$14:$B$19,0))*1000,0)</f>
        <v>0</v>
      </c>
      <c r="D80" s="5">
        <f>IFERROR(INDEX('[9]Table 35'!D$14:D$19,MATCH(CAN!$B93,'[9]Table 35'!$B$14:$B$19,0))*1000,0)</f>
        <v>0</v>
      </c>
      <c r="E80" s="5">
        <f>IFERROR(INDEX('[9]Table 35'!E$14:E$19,MATCH(CAN!$B93,'[9]Table 35'!$B$14:$B$19,0))*1000,0)</f>
        <v>0</v>
      </c>
      <c r="F80" s="5">
        <f>IFERROR(INDEX('[9]Table 35'!F$14:F$19,MATCH(CAN!$B93,'[9]Table 35'!$B$14:$B$19,0))*1000,0)</f>
        <v>0</v>
      </c>
      <c r="G80" s="5">
        <f>IFERROR(INDEX('[9]Table 35'!G$14:G$19,MATCH(CAN!$B93,'[9]Table 35'!$B$14:$B$19,0))*1000,0)</f>
        <v>0</v>
      </c>
      <c r="H80" s="5">
        <f>IFERROR(INDEX('[9]Table 35'!H$14:H$19,MATCH(CAN!$B93,'[9]Table 35'!$B$14:$B$19,0))*1000,0)</f>
        <v>0</v>
      </c>
      <c r="I80" s="5">
        <f>IFERROR(INDEX('[9]Table 35'!I$14:I$19,MATCH(CAN!$B93,'[9]Table 35'!$B$14:$B$19,0))*1000,0)</f>
        <v>0</v>
      </c>
      <c r="J80" s="5">
        <f>IFERROR(INDEX('[9]Table 35'!J$14:J$19,MATCH(CAN!$B93,'[9]Table 35'!$B$14:$B$19,0))*1000,0)</f>
        <v>0</v>
      </c>
      <c r="K80" s="5">
        <f>IFERROR(INDEX('[9]Table 35'!K$14:K$19,MATCH(CAN!$B93,'[9]Table 35'!$B$14:$B$19,0))*1000,0)</f>
        <v>0</v>
      </c>
      <c r="L80" s="5">
        <f>IFERROR(INDEX('[9]Table 35'!L$14:L$19,MATCH(CAN!$B93,'[9]Table 35'!$B$14:$B$19,0))*1000,0)</f>
        <v>0</v>
      </c>
      <c r="M80" s="5">
        <f>IFERROR(INDEX('[9]Table 35'!M$14:M$19,MATCH(CAN!$B93,'[9]Table 35'!$B$14:$B$19,0))*1000,0)</f>
        <v>0</v>
      </c>
      <c r="N80" s="5">
        <f>IFERROR(INDEX('[9]Table 35'!N$14:N$19,MATCH(CAN!$B93,'[9]Table 35'!$B$14:$B$19,0))*1000,0)</f>
        <v>0</v>
      </c>
      <c r="O80" s="5">
        <f>IFERROR(INDEX('[9]Table 35'!O$14:O$19,MATCH(CAN!$B93,'[9]Table 35'!$B$14:$B$19,0))*1000,0)</f>
        <v>0</v>
      </c>
      <c r="P80" s="5">
        <f>IFERROR(INDEX('[9]Table 35'!P$14:P$19,MATCH(CAN!$B93,'[9]Table 35'!$B$14:$B$19,0))*1000,0)</f>
        <v>0</v>
      </c>
      <c r="Q80" s="5">
        <f>IFERROR(INDEX('[9]Table 35'!Q$14:Q$19,MATCH(CAN!$B93,'[9]Table 35'!$B$14:$B$19,0))*1000,0)</f>
        <v>0</v>
      </c>
      <c r="R80" s="5">
        <f>IFERROR(INDEX('[9]Table 35'!R$14:R$19,MATCH(CAN!$B93,'[9]Table 35'!$B$14:$B$19,0))*1000,0)</f>
        <v>0</v>
      </c>
      <c r="S80" s="5">
        <f>IFERROR(INDEX('[9]Table 35'!S$14:S$19,MATCH(CAN!$B93,'[9]Table 35'!$B$14:$B$19,0))*1000,0)</f>
        <v>0</v>
      </c>
      <c r="T80" s="5">
        <f>IFERROR(INDEX('[9]Table 35'!T$14:T$19,MATCH(CAN!$B93,'[9]Table 35'!$B$14:$B$19,0))*1000,0)</f>
        <v>0</v>
      </c>
      <c r="U80" s="5">
        <f>IFERROR(INDEX('[9]Table 35'!U$14:U$19,MATCH(CAN!$B93,'[9]Table 35'!$B$14:$B$19,0))*1000,0)</f>
        <v>0</v>
      </c>
      <c r="V80" s="5">
        <f>IFERROR(INDEX('[9]Table 35'!V$14:V$19,MATCH(CAN!$B93,'[9]Table 35'!$B$14:$B$19,0))*1000,0)</f>
        <v>0</v>
      </c>
      <c r="W80" s="5">
        <f>IFERROR(INDEX('[9]Table 35'!W$14:W$19,MATCH(CAN!$B93,'[9]Table 35'!$B$14:$B$19,0))*1000,0)</f>
        <v>0</v>
      </c>
      <c r="Z80" s="23" t="s">
        <v>32</v>
      </c>
    </row>
    <row r="81" spans="2:26" outlineLevel="1" x14ac:dyDescent="0.25">
      <c r="B81" s="4" t="s">
        <v>21</v>
      </c>
      <c r="C81" s="5">
        <f>IFERROR(INDEX('[9]Table 35'!C$14:C$19,MATCH(CAN!$B94,'[9]Table 35'!$B$14:$B$19,0))*1000,0)</f>
        <v>73.641999999999996</v>
      </c>
      <c r="D81" s="5">
        <f>IFERROR(INDEX('[9]Table 35'!D$14:D$19,MATCH(CAN!$B94,'[9]Table 35'!$B$14:$B$19,0))*1000,0)</f>
        <v>68.174999999999997</v>
      </c>
      <c r="E81" s="5">
        <f>IFERROR(INDEX('[9]Table 35'!E$14:E$19,MATCH(CAN!$B94,'[9]Table 35'!$B$14:$B$19,0))*1000,0)</f>
        <v>83.393000000000001</v>
      </c>
      <c r="F81" s="5">
        <f>IFERROR(INDEX('[9]Table 35'!F$14:F$19,MATCH(CAN!$B94,'[9]Table 35'!$B$14:$B$19,0))*1000,0)</f>
        <v>102.723</v>
      </c>
      <c r="G81" s="5">
        <f>IFERROR(INDEX('[9]Table 35'!G$14:G$19,MATCH(CAN!$B94,'[9]Table 35'!$B$14:$B$19,0))*1000,0)</f>
        <v>100.86399999999999</v>
      </c>
      <c r="H81" s="5">
        <f>IFERROR(INDEX('[9]Table 35'!H$14:H$19,MATCH(CAN!$B94,'[9]Table 35'!$B$14:$B$19,0))*1000,0)</f>
        <v>77.036999999999992</v>
      </c>
      <c r="I81" s="5">
        <f>IFERROR(INDEX('[9]Table 35'!I$14:I$19,MATCH(CAN!$B94,'[9]Table 35'!$B$14:$B$19,0))*1000,0)</f>
        <v>19.343</v>
      </c>
      <c r="J81" s="5">
        <f>IFERROR(INDEX('[9]Table 35'!J$14:J$19,MATCH(CAN!$B94,'[9]Table 35'!$B$14:$B$19,0))*1000,0)</f>
        <v>17.988</v>
      </c>
      <c r="K81" s="5">
        <f>IFERROR(INDEX('[9]Table 35'!K$14:K$19,MATCH(CAN!$B94,'[9]Table 35'!$B$14:$B$19,0))*1000,0)</f>
        <v>19.870999999999999</v>
      </c>
      <c r="L81" s="5">
        <f>IFERROR(INDEX('[9]Table 35'!L$14:L$19,MATCH(CAN!$B94,'[9]Table 35'!$B$14:$B$19,0))*1000,0)</f>
        <v>20.981999999999999</v>
      </c>
      <c r="M81" s="5">
        <f>IFERROR(INDEX('[9]Table 35'!M$14:M$19,MATCH(CAN!$B94,'[9]Table 35'!$B$14:$B$19,0))*1000,0)</f>
        <v>18.666999999999998</v>
      </c>
      <c r="N81" s="5">
        <f>IFERROR(INDEX('[9]Table 35'!N$14:N$19,MATCH(CAN!$B94,'[9]Table 35'!$B$14:$B$19,0))*1000,0)</f>
        <v>21.725999999999999</v>
      </c>
      <c r="O81" s="5">
        <f>IFERROR(INDEX('[9]Table 35'!O$14:O$19,MATCH(CAN!$B94,'[9]Table 35'!$B$14:$B$19,0))*1000,0)</f>
        <v>17.465</v>
      </c>
      <c r="P81" s="5">
        <f>IFERROR(INDEX('[9]Table 35'!P$14:P$19,MATCH(CAN!$B94,'[9]Table 35'!$B$14:$B$19,0))*1000,0)</f>
        <v>18.287000000000003</v>
      </c>
      <c r="Q81" s="5">
        <f>IFERROR(INDEX('[9]Table 35'!Q$14:Q$19,MATCH(CAN!$B94,'[9]Table 35'!$B$14:$B$19,0))*1000,0)</f>
        <v>18.809000000000001</v>
      </c>
      <c r="R81" s="5">
        <f>IFERROR(INDEX('[9]Table 35'!R$14:R$19,MATCH(CAN!$B94,'[9]Table 35'!$B$14:$B$19,0))*1000,0)</f>
        <v>25.836000000000002</v>
      </c>
      <c r="S81" s="5">
        <f>IFERROR(INDEX('[9]Table 35'!S$14:S$19,MATCH(CAN!$B94,'[9]Table 35'!$B$14:$B$19,0))*1000,0)</f>
        <v>28.526</v>
      </c>
      <c r="T81" s="5">
        <f>IFERROR(INDEX('[9]Table 35'!T$14:T$19,MATCH(CAN!$B94,'[9]Table 35'!$B$14:$B$19,0))*1000,0)</f>
        <v>32.875</v>
      </c>
      <c r="U81" s="5">
        <f>IFERROR(INDEX('[9]Table 35'!U$14:U$19,MATCH(CAN!$B94,'[9]Table 35'!$B$14:$B$19,0))*1000,0)</f>
        <v>37.136000000000003</v>
      </c>
      <c r="V81" s="5">
        <f>IFERROR(INDEX('[9]Table 35'!V$14:V$19,MATCH(CAN!$B94,'[9]Table 35'!$B$14:$B$19,0))*1000,0)</f>
        <v>37.43</v>
      </c>
      <c r="W81" s="5">
        <f>IFERROR(INDEX('[9]Table 35'!W$14:W$19,MATCH(CAN!$B94,'[9]Table 35'!$B$14:$B$19,0))*1000,0)</f>
        <v>41.171999999999997</v>
      </c>
      <c r="Z81" s="23" t="s">
        <v>32</v>
      </c>
    </row>
    <row r="82" spans="2:26" outlineLevel="1" x14ac:dyDescent="0.25">
      <c r="B82" s="4" t="s">
        <v>26</v>
      </c>
      <c r="C82" s="5">
        <f>IFERROR(INDEX('[9]Table 35'!C$14:C$19,MATCH(CAN!$B95,'[9]Table 35'!$B$14:$B$19,0))*1000,0)</f>
        <v>0</v>
      </c>
      <c r="D82" s="5">
        <f>IFERROR(INDEX('[9]Table 35'!D$14:D$19,MATCH(CAN!$B95,'[9]Table 35'!$B$14:$B$19,0))*1000,0)</f>
        <v>0</v>
      </c>
      <c r="E82" s="5">
        <f>IFERROR(INDEX('[9]Table 35'!E$14:E$19,MATCH(CAN!$B95,'[9]Table 35'!$B$14:$B$19,0))*1000,0)</f>
        <v>0</v>
      </c>
      <c r="F82" s="5">
        <f>IFERROR(INDEX('[9]Table 35'!F$14:F$19,MATCH(CAN!$B95,'[9]Table 35'!$B$14:$B$19,0))*1000,0)</f>
        <v>0</v>
      </c>
      <c r="G82" s="5">
        <f>IFERROR(INDEX('[9]Table 35'!G$14:G$19,MATCH(CAN!$B95,'[9]Table 35'!$B$14:$B$19,0))*1000,0)</f>
        <v>0</v>
      </c>
      <c r="H82" s="5">
        <f>IFERROR(INDEX('[9]Table 35'!H$14:H$19,MATCH(CAN!$B95,'[9]Table 35'!$B$14:$B$19,0))*1000,0)</f>
        <v>0</v>
      </c>
      <c r="I82" s="5">
        <f>IFERROR(INDEX('[9]Table 35'!I$14:I$19,MATCH(CAN!$B95,'[9]Table 35'!$B$14:$B$19,0))*1000,0)</f>
        <v>0</v>
      </c>
      <c r="J82" s="5">
        <f>IFERROR(INDEX('[9]Table 35'!J$14:J$19,MATCH(CAN!$B95,'[9]Table 35'!$B$14:$B$19,0))*1000,0)</f>
        <v>0</v>
      </c>
      <c r="K82" s="5">
        <f>IFERROR(INDEX('[9]Table 35'!K$14:K$19,MATCH(CAN!$B95,'[9]Table 35'!$B$14:$B$19,0))*1000,0)</f>
        <v>0</v>
      </c>
      <c r="L82" s="5">
        <f>IFERROR(INDEX('[9]Table 35'!L$14:L$19,MATCH(CAN!$B95,'[9]Table 35'!$B$14:$B$19,0))*1000,0)</f>
        <v>0</v>
      </c>
      <c r="M82" s="5">
        <f>IFERROR(INDEX('[9]Table 35'!M$14:M$19,MATCH(CAN!$B95,'[9]Table 35'!$B$14:$B$19,0))*1000,0)</f>
        <v>0</v>
      </c>
      <c r="N82" s="5">
        <f>IFERROR(INDEX('[9]Table 35'!N$14:N$19,MATCH(CAN!$B95,'[9]Table 35'!$B$14:$B$19,0))*1000,0)</f>
        <v>0</v>
      </c>
      <c r="O82" s="5">
        <f>IFERROR(INDEX('[9]Table 35'!O$14:O$19,MATCH(CAN!$B95,'[9]Table 35'!$B$14:$B$19,0))*1000,0)</f>
        <v>0</v>
      </c>
      <c r="P82" s="5">
        <f>IFERROR(INDEX('[9]Table 35'!P$14:P$19,MATCH(CAN!$B95,'[9]Table 35'!$B$14:$B$19,0))*1000,0)</f>
        <v>0</v>
      </c>
      <c r="Q82" s="5">
        <f>IFERROR(INDEX('[9]Table 35'!Q$14:Q$19,MATCH(CAN!$B95,'[9]Table 35'!$B$14:$B$19,0))*1000,0)</f>
        <v>0</v>
      </c>
      <c r="R82" s="5">
        <f>IFERROR(INDEX('[9]Table 35'!R$14:R$19,MATCH(CAN!$B95,'[9]Table 35'!$B$14:$B$19,0))*1000,0)</f>
        <v>0</v>
      </c>
      <c r="S82" s="5">
        <f>IFERROR(INDEX('[9]Table 35'!S$14:S$19,MATCH(CAN!$B95,'[9]Table 35'!$B$14:$B$19,0))*1000,0)</f>
        <v>0</v>
      </c>
      <c r="T82" s="5">
        <f>IFERROR(INDEX('[9]Table 35'!T$14:T$19,MATCH(CAN!$B95,'[9]Table 35'!$B$14:$B$19,0))*1000,0)</f>
        <v>0</v>
      </c>
      <c r="U82" s="5">
        <f>IFERROR(INDEX('[9]Table 35'!U$14:U$19,MATCH(CAN!$B95,'[9]Table 35'!$B$14:$B$19,0))*1000,0)</f>
        <v>0</v>
      </c>
      <c r="V82" s="5">
        <f>IFERROR(INDEX('[9]Table 35'!V$14:V$19,MATCH(CAN!$B95,'[9]Table 35'!$B$14:$B$19,0))*1000,0)</f>
        <v>0</v>
      </c>
      <c r="W82" s="5">
        <f>IFERROR(INDEX('[9]Table 35'!W$14:W$19,MATCH(CAN!$B95,'[9]Table 35'!$B$14:$B$19,0))*1000,0)</f>
        <v>0</v>
      </c>
      <c r="Z82" s="23" t="s">
        <v>32</v>
      </c>
    </row>
    <row r="83" spans="2:26" outlineLevel="1" x14ac:dyDescent="0.25">
      <c r="B83" s="4" t="s">
        <v>25</v>
      </c>
      <c r="C83" s="5">
        <f>IFERROR(INDEX('[9]Table 35'!C$14:C$19,MATCH(CAN!$B96,'[9]Table 35'!$B$14:$B$19,0))*1000,0)</f>
        <v>3950.3979999999997</v>
      </c>
      <c r="D83" s="5">
        <f>IFERROR(INDEX('[9]Table 35'!D$14:D$19,MATCH(CAN!$B96,'[9]Table 35'!$B$14:$B$19,0))*1000,0)</f>
        <v>3658.183</v>
      </c>
      <c r="E83" s="5">
        <f>IFERROR(INDEX('[9]Table 35'!E$14:E$19,MATCH(CAN!$B96,'[9]Table 35'!$B$14:$B$19,0))*1000,0)</f>
        <v>3865.8519999999999</v>
      </c>
      <c r="F83" s="5">
        <f>IFERROR(INDEX('[9]Table 35'!F$14:F$19,MATCH(CAN!$B96,'[9]Table 35'!$B$14:$B$19,0))*1000,0)</f>
        <v>4014.7269999999999</v>
      </c>
      <c r="G83" s="5">
        <f>IFERROR(INDEX('[9]Table 35'!G$14:G$19,MATCH(CAN!$B96,'[9]Table 35'!$B$14:$B$19,0))*1000,0)</f>
        <v>4089.239</v>
      </c>
      <c r="H83" s="5">
        <f>IFERROR(INDEX('[9]Table 35'!H$14:H$19,MATCH(CAN!$B96,'[9]Table 35'!$B$14:$B$19,0))*1000,0)</f>
        <v>4066.3340000000003</v>
      </c>
      <c r="I83" s="5">
        <f>IFERROR(INDEX('[9]Table 35'!I$14:I$19,MATCH(CAN!$B96,'[9]Table 35'!$B$14:$B$19,0))*1000,0)</f>
        <v>4144.8850000000002</v>
      </c>
      <c r="J83" s="5">
        <f>IFERROR(INDEX('[9]Table 35'!J$14:J$19,MATCH(CAN!$B96,'[9]Table 35'!$B$14:$B$19,0))*1000,0)</f>
        <v>3946.6130000000003</v>
      </c>
      <c r="K83" s="5">
        <f>IFERROR(INDEX('[9]Table 35'!K$14:K$19,MATCH(CAN!$B96,'[9]Table 35'!$B$14:$B$19,0))*1000,0)</f>
        <v>4137.6080000000002</v>
      </c>
      <c r="L83" s="5">
        <f>IFERROR(INDEX('[9]Table 35'!L$14:L$19,MATCH(CAN!$B96,'[9]Table 35'!$B$14:$B$19,0))*1000,0)</f>
        <v>3743.806</v>
      </c>
      <c r="M83" s="5">
        <f>IFERROR(INDEX('[9]Table 35'!M$14:M$19,MATCH(CAN!$B96,'[9]Table 35'!$B$14:$B$19,0))*1000,0)</f>
        <v>3963.7799999999997</v>
      </c>
      <c r="N83" s="5">
        <f>IFERROR(INDEX('[9]Table 35'!N$14:N$19,MATCH(CAN!$B96,'[9]Table 35'!$B$14:$B$19,0))*1000,0)</f>
        <v>4357.973</v>
      </c>
      <c r="O83" s="5">
        <f>IFERROR(INDEX('[9]Table 35'!O$14:O$19,MATCH(CAN!$B96,'[9]Table 35'!$B$14:$B$19,0))*1000,0)</f>
        <v>4484.0479999999998</v>
      </c>
      <c r="P83" s="5">
        <f>IFERROR(INDEX('[9]Table 35'!P$14:P$19,MATCH(CAN!$B96,'[9]Table 35'!$B$14:$B$19,0))*1000,0)</f>
        <v>4005.7890000000002</v>
      </c>
      <c r="Q83" s="5">
        <f>IFERROR(INDEX('[9]Table 35'!Q$14:Q$19,MATCH(CAN!$B96,'[9]Table 35'!$B$14:$B$19,0))*1000,0)</f>
        <v>3709.587</v>
      </c>
      <c r="R83" s="5">
        <f>IFERROR(INDEX('[9]Table 35'!R$14:R$19,MATCH(CAN!$B96,'[9]Table 35'!$B$14:$B$19,0))*1000,0)</f>
        <v>4818.0910000000003</v>
      </c>
      <c r="S83" s="5">
        <f>IFERROR(INDEX('[9]Table 35'!S$14:S$19,MATCH(CAN!$B96,'[9]Table 35'!$B$14:$B$19,0))*1000,0)</f>
        <v>5120.5999999999995</v>
      </c>
      <c r="T83" s="5">
        <f>IFERROR(INDEX('[9]Table 35'!T$14:T$19,MATCH(CAN!$B96,'[9]Table 35'!$B$14:$B$19,0))*1000,0)</f>
        <v>5459.3179999999993</v>
      </c>
      <c r="U83" s="5">
        <f>IFERROR(INDEX('[9]Table 35'!U$14:U$19,MATCH(CAN!$B96,'[9]Table 35'!$B$14:$B$19,0))*1000,0)</f>
        <v>5747.7150000000001</v>
      </c>
      <c r="V83" s="5">
        <f>IFERROR(INDEX('[9]Table 35'!V$14:V$19,MATCH(CAN!$B96,'[9]Table 35'!$B$14:$B$19,0))*1000,0)</f>
        <v>5757.8129999999992</v>
      </c>
      <c r="W83" s="5">
        <f>IFERROR(INDEX('[9]Table 35'!W$14:W$19,MATCH(CAN!$B96,'[9]Table 35'!$B$14:$B$19,0))*1000,0)</f>
        <v>5110.2359999999999</v>
      </c>
      <c r="Z83" s="23" t="s">
        <v>32</v>
      </c>
    </row>
    <row r="84" spans="2:26" outlineLevel="1" x14ac:dyDescent="0.25">
      <c r="B84" s="4" t="s">
        <v>0</v>
      </c>
      <c r="C84" s="5">
        <f>IFERROR(INDEX('[9]Table 35'!C$14:C$19,MATCH(CAN!$B97,'[9]Table 35'!$B$14:$B$19,0))*1000,0)</f>
        <v>0</v>
      </c>
      <c r="D84" s="5">
        <f>IFERROR(INDEX('[9]Table 35'!D$14:D$19,MATCH(CAN!$B97,'[9]Table 35'!$B$14:$B$19,0))*1000,0)</f>
        <v>0</v>
      </c>
      <c r="E84" s="5">
        <f>IFERROR(INDEX('[9]Table 35'!E$14:E$19,MATCH(CAN!$B97,'[9]Table 35'!$B$14:$B$19,0))*1000,0)</f>
        <v>0</v>
      </c>
      <c r="F84" s="5">
        <f>IFERROR(INDEX('[9]Table 35'!F$14:F$19,MATCH(CAN!$B97,'[9]Table 35'!$B$14:$B$19,0))*1000,0)</f>
        <v>0</v>
      </c>
      <c r="G84" s="5">
        <f>IFERROR(INDEX('[9]Table 35'!G$14:G$19,MATCH(CAN!$B97,'[9]Table 35'!$B$14:$B$19,0))*1000,0)</f>
        <v>0</v>
      </c>
      <c r="H84" s="5">
        <f>IFERROR(INDEX('[9]Table 35'!H$14:H$19,MATCH(CAN!$B97,'[9]Table 35'!$B$14:$B$19,0))*1000,0)</f>
        <v>0</v>
      </c>
      <c r="I84" s="5">
        <f>IFERROR(INDEX('[9]Table 35'!I$14:I$19,MATCH(CAN!$B97,'[9]Table 35'!$B$14:$B$19,0))*1000,0)</f>
        <v>0</v>
      </c>
      <c r="J84" s="5">
        <f>IFERROR(INDEX('[9]Table 35'!J$14:J$19,MATCH(CAN!$B97,'[9]Table 35'!$B$14:$B$19,0))*1000,0)</f>
        <v>0</v>
      </c>
      <c r="K84" s="5">
        <f>IFERROR(INDEX('[9]Table 35'!K$14:K$19,MATCH(CAN!$B97,'[9]Table 35'!$B$14:$B$19,0))*1000,0)</f>
        <v>0</v>
      </c>
      <c r="L84" s="5">
        <f>IFERROR(INDEX('[9]Table 35'!L$14:L$19,MATCH(CAN!$B97,'[9]Table 35'!$B$14:$B$19,0))*1000,0)</f>
        <v>0</v>
      </c>
      <c r="M84" s="5">
        <f>IFERROR(INDEX('[9]Table 35'!M$14:M$19,MATCH(CAN!$B97,'[9]Table 35'!$B$14:$B$19,0))*1000,0)</f>
        <v>0</v>
      </c>
      <c r="N84" s="5">
        <f>IFERROR(INDEX('[9]Table 35'!N$14:N$19,MATCH(CAN!$B97,'[9]Table 35'!$B$14:$B$19,0))*1000,0)</f>
        <v>157.44399999999999</v>
      </c>
      <c r="O84" s="5">
        <f>IFERROR(INDEX('[9]Table 35'!O$14:O$19,MATCH(CAN!$B97,'[9]Table 35'!$B$14:$B$19,0))*1000,0)</f>
        <v>161.78</v>
      </c>
      <c r="P84" s="5">
        <f>IFERROR(INDEX('[9]Table 35'!P$14:P$19,MATCH(CAN!$B97,'[9]Table 35'!$B$14:$B$19,0))*1000,0)</f>
        <v>45.405000000000001</v>
      </c>
      <c r="Q84" s="5">
        <f>IFERROR(INDEX('[9]Table 35'!Q$14:Q$19,MATCH(CAN!$B97,'[9]Table 35'!$B$14:$B$19,0))*1000,0)</f>
        <v>9.4480000000000004</v>
      </c>
      <c r="R84" s="5">
        <f>IFERROR(INDEX('[9]Table 35'!R$14:R$19,MATCH(CAN!$B97,'[9]Table 35'!$B$14:$B$19,0))*1000,0)</f>
        <v>0</v>
      </c>
      <c r="S84" s="5">
        <f>IFERROR(INDEX('[9]Table 35'!S$14:S$19,MATCH(CAN!$B97,'[9]Table 35'!$B$14:$B$19,0))*1000,0)</f>
        <v>0</v>
      </c>
      <c r="T84" s="5">
        <f>IFERROR(INDEX('[9]Table 35'!T$14:T$19,MATCH(CAN!$B97,'[9]Table 35'!$B$14:$B$19,0))*1000,0)</f>
        <v>0</v>
      </c>
      <c r="U84" s="5">
        <f>IFERROR(INDEX('[9]Table 35'!U$14:U$19,MATCH(CAN!$B97,'[9]Table 35'!$B$14:$B$19,0))*1000,0)</f>
        <v>0</v>
      </c>
      <c r="V84" s="5">
        <f>IFERROR(INDEX('[9]Table 35'!V$14:V$19,MATCH(CAN!$B97,'[9]Table 35'!$B$14:$B$19,0))*1000,0)</f>
        <v>0</v>
      </c>
      <c r="W84" s="5">
        <f>IFERROR(INDEX('[9]Table 35'!W$14:W$19,MATCH(CAN!$B97,'[9]Table 35'!$B$14:$B$19,0))*1000,0)</f>
        <v>0</v>
      </c>
      <c r="Z84" s="23" t="s">
        <v>32</v>
      </c>
    </row>
    <row r="85" spans="2:26" outlineLevel="1" x14ac:dyDescent="0.25">
      <c r="B85" s="4" t="s">
        <v>27</v>
      </c>
      <c r="C85" s="5">
        <f>IFERROR(INDEX('[9]Table 35'!C$14:C$19,MATCH(CAN!$B98,'[9]Table 35'!$B$14:$B$19,0))*1000,0)</f>
        <v>0</v>
      </c>
      <c r="D85" s="5">
        <f>IFERROR(INDEX('[9]Table 35'!D$14:D$19,MATCH(CAN!$B98,'[9]Table 35'!$B$14:$B$19,0))*1000,0)</f>
        <v>0</v>
      </c>
      <c r="E85" s="5">
        <f>IFERROR(INDEX('[9]Table 35'!E$14:E$19,MATCH(CAN!$B98,'[9]Table 35'!$B$14:$B$19,0))*1000,0)</f>
        <v>0</v>
      </c>
      <c r="F85" s="5">
        <f>IFERROR(INDEX('[9]Table 35'!F$14:F$19,MATCH(CAN!$B98,'[9]Table 35'!$B$14:$B$19,0))*1000,0)</f>
        <v>0</v>
      </c>
      <c r="G85" s="5">
        <f>IFERROR(INDEX('[9]Table 35'!G$14:G$19,MATCH(CAN!$B98,'[9]Table 35'!$B$14:$B$19,0))*1000,0)</f>
        <v>0</v>
      </c>
      <c r="H85" s="5">
        <f>IFERROR(INDEX('[9]Table 35'!H$14:H$19,MATCH(CAN!$B98,'[9]Table 35'!$B$14:$B$19,0))*1000,0)</f>
        <v>0</v>
      </c>
      <c r="I85" s="5">
        <f>IFERROR(INDEX('[9]Table 35'!I$14:I$19,MATCH(CAN!$B98,'[9]Table 35'!$B$14:$B$19,0))*1000,0)</f>
        <v>0</v>
      </c>
      <c r="J85" s="5">
        <f>IFERROR(INDEX('[9]Table 35'!J$14:J$19,MATCH(CAN!$B98,'[9]Table 35'!$B$14:$B$19,0))*1000,0)</f>
        <v>0</v>
      </c>
      <c r="K85" s="5">
        <f>IFERROR(INDEX('[9]Table 35'!K$14:K$19,MATCH(CAN!$B98,'[9]Table 35'!$B$14:$B$19,0))*1000,0)</f>
        <v>0</v>
      </c>
      <c r="L85" s="5">
        <f>IFERROR(INDEX('[9]Table 35'!L$14:L$19,MATCH(CAN!$B98,'[9]Table 35'!$B$14:$B$19,0))*1000,0)</f>
        <v>0</v>
      </c>
      <c r="M85" s="5">
        <f>IFERROR(INDEX('[9]Table 35'!M$14:M$19,MATCH(CAN!$B98,'[9]Table 35'!$B$14:$B$19,0))*1000,0)</f>
        <v>0</v>
      </c>
      <c r="N85" s="5">
        <f>IFERROR(INDEX('[9]Table 35'!N$14:N$19,MATCH(CAN!$B98,'[9]Table 35'!$B$14:$B$19,0))*1000,0)</f>
        <v>0</v>
      </c>
      <c r="O85" s="5">
        <f>IFERROR(INDEX('[9]Table 35'!O$14:O$19,MATCH(CAN!$B98,'[9]Table 35'!$B$14:$B$19,0))*1000,0)</f>
        <v>0</v>
      </c>
      <c r="P85" s="5">
        <f>IFERROR(INDEX('[9]Table 35'!P$14:P$19,MATCH(CAN!$B98,'[9]Table 35'!$B$14:$B$19,0))*1000,0)</f>
        <v>0</v>
      </c>
      <c r="Q85" s="5">
        <f>IFERROR(INDEX('[9]Table 35'!Q$14:Q$19,MATCH(CAN!$B98,'[9]Table 35'!$B$14:$B$19,0))*1000,0)</f>
        <v>0</v>
      </c>
      <c r="R85" s="5">
        <f>IFERROR(INDEX('[9]Table 35'!R$14:R$19,MATCH(CAN!$B98,'[9]Table 35'!$B$14:$B$19,0))*1000,0)</f>
        <v>0</v>
      </c>
      <c r="S85" s="5">
        <f>IFERROR(INDEX('[9]Table 35'!S$14:S$19,MATCH(CAN!$B98,'[9]Table 35'!$B$14:$B$19,0))*1000,0)</f>
        <v>0</v>
      </c>
      <c r="T85" s="5">
        <f>IFERROR(INDEX('[9]Table 35'!T$14:T$19,MATCH(CAN!$B98,'[9]Table 35'!$B$14:$B$19,0))*1000,0)</f>
        <v>0</v>
      </c>
      <c r="U85" s="5">
        <f>IFERROR(INDEX('[9]Table 35'!U$14:U$19,MATCH(CAN!$B98,'[9]Table 35'!$B$14:$B$19,0))*1000,0)</f>
        <v>0</v>
      </c>
      <c r="V85" s="5">
        <f>IFERROR(INDEX('[9]Table 35'!V$14:V$19,MATCH(CAN!$B98,'[9]Table 35'!$B$14:$B$19,0))*1000,0)</f>
        <v>0</v>
      </c>
      <c r="W85" s="5">
        <f>IFERROR(INDEX('[9]Table 35'!W$14:W$19,MATCH(CAN!$B98,'[9]Table 35'!$B$14:$B$19,0))*1000,0)</f>
        <v>0</v>
      </c>
      <c r="Z85" s="23" t="s">
        <v>32</v>
      </c>
    </row>
    <row r="86" spans="2:26" outlineLevel="1" x14ac:dyDescent="0.25">
      <c r="B86" s="4" t="s">
        <v>28</v>
      </c>
      <c r="C86" s="5">
        <f>IFERROR(INDEX('[9]Table 35'!C$14:C$19,MATCH(CAN!$B99,'[9]Table 35'!$B$14:$B$19,0))*1000,0)</f>
        <v>0</v>
      </c>
      <c r="D86" s="5">
        <f>IFERROR(INDEX('[9]Table 35'!D$14:D$19,MATCH(CAN!$B99,'[9]Table 35'!$B$14:$B$19,0))*1000,0)</f>
        <v>0</v>
      </c>
      <c r="E86" s="5">
        <f>IFERROR(INDEX('[9]Table 35'!E$14:E$19,MATCH(CAN!$B99,'[9]Table 35'!$B$14:$B$19,0))*1000,0)</f>
        <v>0</v>
      </c>
      <c r="F86" s="5">
        <f>IFERROR(INDEX('[9]Table 35'!F$14:F$19,MATCH(CAN!$B99,'[9]Table 35'!$B$14:$B$19,0))*1000,0)</f>
        <v>0</v>
      </c>
      <c r="G86" s="5">
        <f>IFERROR(INDEX('[9]Table 35'!G$14:G$19,MATCH(CAN!$B99,'[9]Table 35'!$B$14:$B$19,0))*1000,0)</f>
        <v>0</v>
      </c>
      <c r="H86" s="5">
        <f>IFERROR(INDEX('[9]Table 35'!H$14:H$19,MATCH(CAN!$B99,'[9]Table 35'!$B$14:$B$19,0))*1000,0)</f>
        <v>0</v>
      </c>
      <c r="I86" s="5">
        <f>IFERROR(INDEX('[9]Table 35'!I$14:I$19,MATCH(CAN!$B99,'[9]Table 35'!$B$14:$B$19,0))*1000,0)</f>
        <v>0</v>
      </c>
      <c r="J86" s="5">
        <f>IFERROR(INDEX('[9]Table 35'!J$14:J$19,MATCH(CAN!$B99,'[9]Table 35'!$B$14:$B$19,0))*1000,0)</f>
        <v>0</v>
      </c>
      <c r="K86" s="5">
        <f>IFERROR(INDEX('[9]Table 35'!K$14:K$19,MATCH(CAN!$B99,'[9]Table 35'!$B$14:$B$19,0))*1000,0)</f>
        <v>0</v>
      </c>
      <c r="L86" s="5">
        <f>IFERROR(INDEX('[9]Table 35'!L$14:L$19,MATCH(CAN!$B99,'[9]Table 35'!$B$14:$B$19,0))*1000,0)</f>
        <v>0</v>
      </c>
      <c r="M86" s="5">
        <f>IFERROR(INDEX('[9]Table 35'!M$14:M$19,MATCH(CAN!$B99,'[9]Table 35'!$B$14:$B$19,0))*1000,0)</f>
        <v>0</v>
      </c>
      <c r="N86" s="5">
        <f>IFERROR(INDEX('[9]Table 35'!N$14:N$19,MATCH(CAN!$B99,'[9]Table 35'!$B$14:$B$19,0))*1000,0)</f>
        <v>0</v>
      </c>
      <c r="O86" s="5">
        <f>IFERROR(INDEX('[9]Table 35'!O$14:O$19,MATCH(CAN!$B99,'[9]Table 35'!$B$14:$B$19,0))*1000,0)</f>
        <v>0</v>
      </c>
      <c r="P86" s="5">
        <f>IFERROR(INDEX('[9]Table 35'!P$14:P$19,MATCH(CAN!$B99,'[9]Table 35'!$B$14:$B$19,0))*1000,0)</f>
        <v>0</v>
      </c>
      <c r="Q86" s="5">
        <f>IFERROR(INDEX('[9]Table 35'!Q$14:Q$19,MATCH(CAN!$B99,'[9]Table 35'!$B$14:$B$19,0))*1000,0)</f>
        <v>2.5070000000000001</v>
      </c>
      <c r="R86" s="5">
        <f>IFERROR(INDEX('[9]Table 35'!R$14:R$19,MATCH(CAN!$B99,'[9]Table 35'!$B$14:$B$19,0))*1000,0)</f>
        <v>1.6990000000000001</v>
      </c>
      <c r="S86" s="5">
        <f>IFERROR(INDEX('[9]Table 35'!S$14:S$19,MATCH(CAN!$B99,'[9]Table 35'!$B$14:$B$19,0))*1000,0)</f>
        <v>1.21</v>
      </c>
      <c r="T86" s="5">
        <f>IFERROR(INDEX('[9]Table 35'!T$14:T$19,MATCH(CAN!$B99,'[9]Table 35'!$B$14:$B$19,0))*1000,0)</f>
        <v>0.879</v>
      </c>
      <c r="U86" s="5">
        <f>IFERROR(INDEX('[9]Table 35'!U$14:U$19,MATCH(CAN!$B99,'[9]Table 35'!$B$14:$B$19,0))*1000,0)</f>
        <v>0.61199999999999999</v>
      </c>
      <c r="V86" s="5">
        <f>IFERROR(INDEX('[9]Table 35'!V$14:V$19,MATCH(CAN!$B99,'[9]Table 35'!$B$14:$B$19,0))*1000,0)</f>
        <v>0.31</v>
      </c>
      <c r="W86" s="5">
        <f>IFERROR(INDEX('[9]Table 35'!W$14:W$19,MATCH(CAN!$B99,'[9]Table 35'!$B$14:$B$19,0))*1000,0)</f>
        <v>0.154</v>
      </c>
      <c r="Z86" s="23" t="s">
        <v>32</v>
      </c>
    </row>
    <row r="87" spans="2:26" outlineLevel="1" x14ac:dyDescent="0.25">
      <c r="B87" s="4" t="s">
        <v>22</v>
      </c>
      <c r="C87" s="5">
        <f>IFERROR(INDEX('[9]Table 35'!C$14:C$19,MATCH(CAN!$B100,'[9]Table 35'!$B$14:$B$19,0))*1000,0)</f>
        <v>0</v>
      </c>
      <c r="D87" s="5">
        <f>IFERROR(INDEX('[9]Table 35'!D$14:D$19,MATCH(CAN!$B100,'[9]Table 35'!$B$14:$B$19,0))*1000,0)</f>
        <v>0</v>
      </c>
      <c r="E87" s="5">
        <f>IFERROR(INDEX('[9]Table 35'!E$14:E$19,MATCH(CAN!$B100,'[9]Table 35'!$B$14:$B$19,0))*1000,0)</f>
        <v>0</v>
      </c>
      <c r="F87" s="5">
        <f>IFERROR(INDEX('[9]Table 35'!F$14:F$19,MATCH(CAN!$B100,'[9]Table 35'!$B$14:$B$19,0))*1000,0)</f>
        <v>0</v>
      </c>
      <c r="G87" s="5">
        <f>IFERROR(INDEX('[9]Table 35'!G$14:G$19,MATCH(CAN!$B100,'[9]Table 35'!$B$14:$B$19,0))*1000,0)</f>
        <v>0</v>
      </c>
      <c r="H87" s="5">
        <f>IFERROR(INDEX('[9]Table 35'!H$14:H$19,MATCH(CAN!$B100,'[9]Table 35'!$B$14:$B$19,0))*1000,0)</f>
        <v>0</v>
      </c>
      <c r="I87" s="5">
        <f>IFERROR(INDEX('[9]Table 35'!I$14:I$19,MATCH(CAN!$B100,'[9]Table 35'!$B$14:$B$19,0))*1000,0)</f>
        <v>0</v>
      </c>
      <c r="J87" s="5">
        <f>IFERROR(INDEX('[9]Table 35'!J$14:J$19,MATCH(CAN!$B100,'[9]Table 35'!$B$14:$B$19,0))*1000,0)</f>
        <v>0</v>
      </c>
      <c r="K87" s="5">
        <f>IFERROR(INDEX('[9]Table 35'!K$14:K$19,MATCH(CAN!$B100,'[9]Table 35'!$B$14:$B$19,0))*1000,0)</f>
        <v>0</v>
      </c>
      <c r="L87" s="5">
        <f>IFERROR(INDEX('[9]Table 35'!L$14:L$19,MATCH(CAN!$B100,'[9]Table 35'!$B$14:$B$19,0))*1000,0)</f>
        <v>0</v>
      </c>
      <c r="M87" s="5">
        <f>IFERROR(INDEX('[9]Table 35'!M$14:M$19,MATCH(CAN!$B100,'[9]Table 35'!$B$14:$B$19,0))*1000,0)</f>
        <v>0</v>
      </c>
      <c r="N87" s="5">
        <f>IFERROR(INDEX('[9]Table 35'!N$14:N$19,MATCH(CAN!$B100,'[9]Table 35'!$B$14:$B$19,0))*1000,0)</f>
        <v>0</v>
      </c>
      <c r="O87" s="5">
        <f>IFERROR(INDEX('[9]Table 35'!O$14:O$19,MATCH(CAN!$B100,'[9]Table 35'!$B$14:$B$19,0))*1000,0)</f>
        <v>0</v>
      </c>
      <c r="P87" s="5">
        <f>IFERROR(INDEX('[9]Table 35'!P$14:P$19,MATCH(CAN!$B100,'[9]Table 35'!$B$14:$B$19,0))*1000,0)</f>
        <v>0</v>
      </c>
      <c r="Q87" s="5">
        <f>IFERROR(INDEX('[9]Table 35'!Q$14:Q$19,MATCH(CAN!$B100,'[9]Table 35'!$B$14:$B$19,0))*1000,0)</f>
        <v>0</v>
      </c>
      <c r="R87" s="5">
        <f>IFERROR(INDEX('[9]Table 35'!R$14:R$19,MATCH(CAN!$B100,'[9]Table 35'!$B$14:$B$19,0))*1000,0)</f>
        <v>0</v>
      </c>
      <c r="S87" s="5">
        <f>IFERROR(INDEX('[9]Table 35'!S$14:S$19,MATCH(CAN!$B100,'[9]Table 35'!$B$14:$B$19,0))*1000,0)</f>
        <v>0</v>
      </c>
      <c r="T87" s="5">
        <f>IFERROR(INDEX('[9]Table 35'!T$14:T$19,MATCH(CAN!$B100,'[9]Table 35'!$B$14:$B$19,0))*1000,0)</f>
        <v>0</v>
      </c>
      <c r="U87" s="5">
        <f>IFERROR(INDEX('[9]Table 35'!U$14:U$19,MATCH(CAN!$B100,'[9]Table 35'!$B$14:$B$19,0))*1000,0)</f>
        <v>0</v>
      </c>
      <c r="V87" s="5">
        <f>IFERROR(INDEX('[9]Table 35'!V$14:V$19,MATCH(CAN!$B100,'[9]Table 35'!$B$14:$B$19,0))*1000,0)</f>
        <v>0</v>
      </c>
      <c r="W87" s="5">
        <f>IFERROR(INDEX('[9]Table 35'!W$14:W$19,MATCH(CAN!$B100,'[9]Table 35'!$B$14:$B$19,0))*1000,0)</f>
        <v>0</v>
      </c>
      <c r="Z87" s="23" t="s">
        <v>32</v>
      </c>
    </row>
    <row r="88" spans="2:26" outlineLevel="1" x14ac:dyDescent="0.25">
      <c r="B88" s="4" t="s">
        <v>1</v>
      </c>
      <c r="C88" s="5">
        <f>IFERROR(INDEX('[9]Table 35'!C$14:C$19,MATCH(CAN!$B101,'[9]Table 35'!$B$14:$B$19,0))*1000,0)</f>
        <v>32.204999999999998</v>
      </c>
      <c r="D88" s="5">
        <f>IFERROR(INDEX('[9]Table 35'!D$14:D$19,MATCH(CAN!$B101,'[9]Table 35'!$B$14:$B$19,0))*1000,0)</f>
        <v>36.432000000000002</v>
      </c>
      <c r="E88" s="5">
        <f>IFERROR(INDEX('[9]Table 35'!E$14:E$19,MATCH(CAN!$B101,'[9]Table 35'!$B$14:$B$19,0))*1000,0)</f>
        <v>27.942999999999998</v>
      </c>
      <c r="F88" s="5">
        <f>IFERROR(INDEX('[9]Table 35'!F$14:F$19,MATCH(CAN!$B101,'[9]Table 35'!$B$14:$B$19,0))*1000,0)</f>
        <v>27.751999999999999</v>
      </c>
      <c r="G88" s="5">
        <f>IFERROR(INDEX('[9]Table 35'!G$14:G$19,MATCH(CAN!$B101,'[9]Table 35'!$B$14:$B$19,0))*1000,0)</f>
        <v>26.782</v>
      </c>
      <c r="H88" s="5">
        <f>IFERROR(INDEX('[9]Table 35'!H$14:H$19,MATCH(CAN!$B101,'[9]Table 35'!$B$14:$B$19,0))*1000,0)</f>
        <v>23.419999999999998</v>
      </c>
      <c r="I88" s="5">
        <f>IFERROR(INDEX('[9]Table 35'!I$14:I$19,MATCH(CAN!$B101,'[9]Table 35'!$B$14:$B$19,0))*1000,0)</f>
        <v>36.600999999999999</v>
      </c>
      <c r="J88" s="5">
        <f>IFERROR(INDEX('[9]Table 35'!J$14:J$19,MATCH(CAN!$B101,'[9]Table 35'!$B$14:$B$19,0))*1000,0)</f>
        <v>35.69</v>
      </c>
      <c r="K88" s="5">
        <f>IFERROR(INDEX('[9]Table 35'!K$14:K$19,MATCH(CAN!$B101,'[9]Table 35'!$B$14:$B$19,0))*1000,0)</f>
        <v>40.04</v>
      </c>
      <c r="L88" s="5">
        <f>IFERROR(INDEX('[9]Table 35'!L$14:L$19,MATCH(CAN!$B101,'[9]Table 35'!$B$14:$B$19,0))*1000,0)</f>
        <v>35.680000000000007</v>
      </c>
      <c r="M88" s="5">
        <f>IFERROR(INDEX('[9]Table 35'!M$14:M$19,MATCH(CAN!$B101,'[9]Table 35'!$B$14:$B$19,0))*1000,0)</f>
        <v>35.604999999999997</v>
      </c>
      <c r="N88" s="5">
        <f>IFERROR(INDEX('[9]Table 35'!N$14:N$19,MATCH(CAN!$B101,'[9]Table 35'!$B$14:$B$19,0))*1000,0)</f>
        <v>26.582999999999998</v>
      </c>
      <c r="O88" s="5">
        <f>IFERROR(INDEX('[9]Table 35'!O$14:O$19,MATCH(CAN!$B101,'[9]Table 35'!$B$14:$B$19,0))*1000,0)</f>
        <v>21.315000000000001</v>
      </c>
      <c r="P88" s="5">
        <f>IFERROR(INDEX('[9]Table 35'!P$14:P$19,MATCH(CAN!$B101,'[9]Table 35'!$B$14:$B$19,0))*1000,0)</f>
        <v>18.663</v>
      </c>
      <c r="Q88" s="5">
        <f>IFERROR(INDEX('[9]Table 35'!Q$14:Q$19,MATCH(CAN!$B101,'[9]Table 35'!$B$14:$B$19,0))*1000,0)</f>
        <v>16.119</v>
      </c>
      <c r="R88" s="5">
        <f>IFERROR(INDEX('[9]Table 35'!R$14:R$19,MATCH(CAN!$B101,'[9]Table 35'!$B$14:$B$19,0))*1000,0)</f>
        <v>20.010000000000002</v>
      </c>
      <c r="S88" s="5">
        <f>IFERROR(INDEX('[9]Table 35'!S$14:S$19,MATCH(CAN!$B101,'[9]Table 35'!$B$14:$B$19,0))*1000,0)</f>
        <v>17.37</v>
      </c>
      <c r="T88" s="5">
        <f>IFERROR(INDEX('[9]Table 35'!T$14:T$19,MATCH(CAN!$B101,'[9]Table 35'!$B$14:$B$19,0))*1000,0)</f>
        <v>13.965999999999999</v>
      </c>
      <c r="U88" s="5">
        <f>IFERROR(INDEX('[9]Table 35'!U$14:U$19,MATCH(CAN!$B101,'[9]Table 35'!$B$14:$B$19,0))*1000,0)</f>
        <v>2.6359999999999997</v>
      </c>
      <c r="V88" s="5">
        <f>IFERROR(INDEX('[9]Table 35'!V$14:V$19,MATCH(CAN!$B101,'[9]Table 35'!$B$14:$B$19,0))*1000,0)</f>
        <v>2.1909999999999998</v>
      </c>
      <c r="W88" s="5">
        <f>IFERROR(INDEX('[9]Table 35'!W$14:W$19,MATCH(CAN!$B101,'[9]Table 35'!$B$14:$B$19,0))*1000,0)</f>
        <v>1.7270000000000001</v>
      </c>
      <c r="Z88" s="23" t="s">
        <v>32</v>
      </c>
    </row>
    <row r="89" spans="2:26" outlineLevel="1" x14ac:dyDescent="0.25">
      <c r="B89" s="16" t="s">
        <v>13</v>
      </c>
      <c r="C89" s="21">
        <f t="shared" ref="C89:W89" si="31">SUM(C79:C88)</f>
        <v>4056.2449999999994</v>
      </c>
      <c r="D89" s="21">
        <f t="shared" si="31"/>
        <v>3762.79</v>
      </c>
      <c r="E89" s="21">
        <f t="shared" si="31"/>
        <v>3977.1880000000001</v>
      </c>
      <c r="F89" s="21">
        <f t="shared" si="31"/>
        <v>4145.2020000000002</v>
      </c>
      <c r="G89" s="21">
        <f t="shared" si="31"/>
        <v>4216.8850000000002</v>
      </c>
      <c r="H89" s="21">
        <f t="shared" si="31"/>
        <v>4166.7910000000002</v>
      </c>
      <c r="I89" s="21">
        <f t="shared" si="31"/>
        <v>4200.8289999999997</v>
      </c>
      <c r="J89" s="21">
        <f t="shared" si="31"/>
        <v>4000.2910000000002</v>
      </c>
      <c r="K89" s="21">
        <f t="shared" si="31"/>
        <v>4197.5190000000002</v>
      </c>
      <c r="L89" s="21">
        <f t="shared" si="31"/>
        <v>3800.4679999999998</v>
      </c>
      <c r="M89" s="21">
        <f t="shared" si="31"/>
        <v>4018.0519999999997</v>
      </c>
      <c r="N89" s="21">
        <f t="shared" si="31"/>
        <v>4563.7259999999997</v>
      </c>
      <c r="O89" s="21">
        <f t="shared" si="31"/>
        <v>4684.6079999999993</v>
      </c>
      <c r="P89" s="21">
        <f t="shared" si="31"/>
        <v>4088.1440000000002</v>
      </c>
      <c r="Q89" s="21">
        <f t="shared" si="31"/>
        <v>3756.4700000000003</v>
      </c>
      <c r="R89" s="21">
        <f t="shared" si="31"/>
        <v>4865.6360000000004</v>
      </c>
      <c r="S89" s="21">
        <f t="shared" si="31"/>
        <v>5167.7059999999992</v>
      </c>
      <c r="T89" s="21">
        <f t="shared" si="31"/>
        <v>5507.0379999999996</v>
      </c>
      <c r="U89" s="21">
        <f t="shared" si="31"/>
        <v>5788.0990000000011</v>
      </c>
      <c r="V89" s="21">
        <f t="shared" si="31"/>
        <v>5797.7439999999997</v>
      </c>
      <c r="W89" s="21">
        <f t="shared" si="31"/>
        <v>5153.2889999999998</v>
      </c>
    </row>
    <row r="90" spans="2:26" outlineLevel="1" x14ac:dyDescent="0.25">
      <c r="B90" s="29" t="s">
        <v>46</v>
      </c>
      <c r="C90" s="28">
        <f>IFERROR(C89/C71/1000,0)</f>
        <v>8.0858702216453377E-3</v>
      </c>
      <c r="D90" s="28">
        <f t="shared" ref="D90:W90" si="32">IFERROR(D89/D71/1000,0)</f>
        <v>7.9344443480093875E-3</v>
      </c>
      <c r="E90" s="28">
        <f t="shared" si="32"/>
        <v>7.8680293186606486E-3</v>
      </c>
      <c r="F90" s="28">
        <f t="shared" si="32"/>
        <v>7.7857516935179467E-3</v>
      </c>
      <c r="G90" s="28">
        <f t="shared" si="32"/>
        <v>7.6737803219982109E-3</v>
      </c>
      <c r="H90" s="28">
        <f t="shared" si="32"/>
        <v>7.5833847873517076E-3</v>
      </c>
      <c r="I90" s="28">
        <f t="shared" si="32"/>
        <v>7.4850242588835368E-3</v>
      </c>
      <c r="J90" s="28">
        <f t="shared" si="32"/>
        <v>7.3873541990856972E-3</v>
      </c>
      <c r="K90" s="28">
        <f t="shared" si="32"/>
        <v>7.3020192911916748E-3</v>
      </c>
      <c r="L90" s="28">
        <f t="shared" si="32"/>
        <v>7.2236812792712728E-3</v>
      </c>
      <c r="M90" s="28">
        <f t="shared" si="32"/>
        <v>7.1611577790286172E-3</v>
      </c>
      <c r="N90" s="28">
        <f t="shared" si="32"/>
        <v>7.0696611711952018E-3</v>
      </c>
      <c r="O90" s="28">
        <f t="shared" si="32"/>
        <v>7.0217657403483921E-3</v>
      </c>
      <c r="P90" s="28">
        <f t="shared" si="32"/>
        <v>6.9451685124148881E-3</v>
      </c>
      <c r="Q90" s="28">
        <f t="shared" si="32"/>
        <v>6.8513178460548338E-3</v>
      </c>
      <c r="R90" s="28">
        <f t="shared" si="32"/>
        <v>6.7745892051577754E-3</v>
      </c>
      <c r="S90" s="28">
        <f t="shared" si="32"/>
        <v>6.6839512820934194E-3</v>
      </c>
      <c r="T90" s="28">
        <f t="shared" si="32"/>
        <v>6.5854224092941191E-3</v>
      </c>
      <c r="U90" s="28">
        <f t="shared" si="32"/>
        <v>6.5071524265545204E-3</v>
      </c>
      <c r="V90" s="28">
        <f t="shared" si="32"/>
        <v>6.4307037339020661E-3</v>
      </c>
      <c r="W90" s="28">
        <f t="shared" si="32"/>
        <v>6.4134295315978751E-3</v>
      </c>
    </row>
    <row r="91" spans="2:26" outlineLevel="1" x14ac:dyDescent="0.25"/>
    <row r="92" spans="2:26" outlineLevel="1" x14ac:dyDescent="0.25">
      <c r="B92" s="4" t="s">
        <v>23</v>
      </c>
      <c r="C92" s="12">
        <f t="shared" ref="C92:W92" si="33">IFERROR(C79/C89,0)</f>
        <v>0</v>
      </c>
      <c r="D92" s="12">
        <f t="shared" si="33"/>
        <v>0</v>
      </c>
      <c r="E92" s="12">
        <f t="shared" si="33"/>
        <v>0</v>
      </c>
      <c r="F92" s="12">
        <f t="shared" si="33"/>
        <v>0</v>
      </c>
      <c r="G92" s="12">
        <f t="shared" si="33"/>
        <v>0</v>
      </c>
      <c r="H92" s="12">
        <f t="shared" si="33"/>
        <v>0</v>
      </c>
      <c r="I92" s="12">
        <f t="shared" si="33"/>
        <v>0</v>
      </c>
      <c r="J92" s="12">
        <f t="shared" si="33"/>
        <v>0</v>
      </c>
      <c r="K92" s="12">
        <f t="shared" si="33"/>
        <v>0</v>
      </c>
      <c r="L92" s="12">
        <f t="shared" si="33"/>
        <v>0</v>
      </c>
      <c r="M92" s="12">
        <f t="shared" si="33"/>
        <v>0</v>
      </c>
      <c r="N92" s="12">
        <f t="shared" si="33"/>
        <v>0</v>
      </c>
      <c r="O92" s="12">
        <f t="shared" si="33"/>
        <v>0</v>
      </c>
      <c r="P92" s="12">
        <f t="shared" si="33"/>
        <v>0</v>
      </c>
      <c r="Q92" s="12">
        <f t="shared" si="33"/>
        <v>0</v>
      </c>
      <c r="R92" s="12">
        <f t="shared" si="33"/>
        <v>0</v>
      </c>
      <c r="S92" s="12">
        <f t="shared" si="33"/>
        <v>0</v>
      </c>
      <c r="T92" s="12">
        <f t="shared" si="33"/>
        <v>0</v>
      </c>
      <c r="U92" s="12">
        <f t="shared" si="33"/>
        <v>0</v>
      </c>
      <c r="V92" s="12">
        <f t="shared" si="33"/>
        <v>0</v>
      </c>
      <c r="W92" s="12">
        <f t="shared" si="33"/>
        <v>0</v>
      </c>
    </row>
    <row r="93" spans="2:26" outlineLevel="1" x14ac:dyDescent="0.25">
      <c r="B93" s="4" t="s">
        <v>24</v>
      </c>
      <c r="C93" s="12">
        <f t="shared" ref="C93:W93" si="34">IFERROR(C80/C89,0)</f>
        <v>0</v>
      </c>
      <c r="D93" s="12">
        <f t="shared" si="34"/>
        <v>0</v>
      </c>
      <c r="E93" s="12">
        <f t="shared" si="34"/>
        <v>0</v>
      </c>
      <c r="F93" s="12">
        <f t="shared" si="34"/>
        <v>0</v>
      </c>
      <c r="G93" s="12">
        <f t="shared" si="34"/>
        <v>0</v>
      </c>
      <c r="H93" s="12">
        <f t="shared" si="34"/>
        <v>0</v>
      </c>
      <c r="I93" s="12">
        <f t="shared" si="34"/>
        <v>0</v>
      </c>
      <c r="J93" s="12">
        <f t="shared" si="34"/>
        <v>0</v>
      </c>
      <c r="K93" s="12">
        <f t="shared" si="34"/>
        <v>0</v>
      </c>
      <c r="L93" s="12">
        <f t="shared" si="34"/>
        <v>0</v>
      </c>
      <c r="M93" s="12">
        <f t="shared" si="34"/>
        <v>0</v>
      </c>
      <c r="N93" s="12">
        <f t="shared" si="34"/>
        <v>0</v>
      </c>
      <c r="O93" s="12">
        <f t="shared" si="34"/>
        <v>0</v>
      </c>
      <c r="P93" s="12">
        <f t="shared" si="34"/>
        <v>0</v>
      </c>
      <c r="Q93" s="12">
        <f t="shared" si="34"/>
        <v>0</v>
      </c>
      <c r="R93" s="12">
        <f t="shared" si="34"/>
        <v>0</v>
      </c>
      <c r="S93" s="12">
        <f t="shared" si="34"/>
        <v>0</v>
      </c>
      <c r="T93" s="12">
        <f t="shared" si="34"/>
        <v>0</v>
      </c>
      <c r="U93" s="12">
        <f t="shared" si="34"/>
        <v>0</v>
      </c>
      <c r="V93" s="12">
        <f t="shared" si="34"/>
        <v>0</v>
      </c>
      <c r="W93" s="12">
        <f t="shared" si="34"/>
        <v>0</v>
      </c>
    </row>
    <row r="94" spans="2:26" outlineLevel="1" x14ac:dyDescent="0.25">
      <c r="B94" s="4" t="s">
        <v>21</v>
      </c>
      <c r="C94" s="12">
        <f t="shared" ref="C94:W94" si="35">IFERROR(C81/C89,0)</f>
        <v>1.8155214983315852E-2</v>
      </c>
      <c r="D94" s="12">
        <f t="shared" si="35"/>
        <v>1.8118204842683221E-2</v>
      </c>
      <c r="E94" s="12">
        <f t="shared" si="35"/>
        <v>2.096782953181997E-2</v>
      </c>
      <c r="F94" s="12">
        <f t="shared" si="35"/>
        <v>2.4781180748248213E-2</v>
      </c>
      <c r="G94" s="12">
        <f t="shared" si="35"/>
        <v>2.3919077707834097E-2</v>
      </c>
      <c r="H94" s="12">
        <f t="shared" si="35"/>
        <v>1.8488328308283279E-2</v>
      </c>
      <c r="I94" s="12">
        <f t="shared" si="35"/>
        <v>4.6045673365899924E-3</v>
      </c>
      <c r="J94" s="12">
        <f t="shared" si="35"/>
        <v>4.4966728670489215E-3</v>
      </c>
      <c r="K94" s="12">
        <f t="shared" si="35"/>
        <v>4.7339869098865298E-3</v>
      </c>
      <c r="L94" s="12">
        <f t="shared" si="35"/>
        <v>5.5208990050699021E-3</v>
      </c>
      <c r="M94" s="12">
        <f t="shared" si="35"/>
        <v>4.645783578709285E-3</v>
      </c>
      <c r="N94" s="12">
        <f t="shared" si="35"/>
        <v>4.760583786143165E-3</v>
      </c>
      <c r="O94" s="12">
        <f t="shared" si="35"/>
        <v>3.7281667964534069E-3</v>
      </c>
      <c r="P94" s="12">
        <f t="shared" si="35"/>
        <v>4.4731790269618684E-3</v>
      </c>
      <c r="Q94" s="12">
        <f t="shared" si="35"/>
        <v>5.0070944264162896E-3</v>
      </c>
      <c r="R94" s="12">
        <f t="shared" si="35"/>
        <v>5.3098916565069805E-3</v>
      </c>
      <c r="S94" s="12">
        <f t="shared" si="35"/>
        <v>5.5200508697669732E-3</v>
      </c>
      <c r="T94" s="12">
        <f t="shared" si="35"/>
        <v>5.9696337668271046E-3</v>
      </c>
      <c r="U94" s="12">
        <f t="shared" si="35"/>
        <v>6.4159234318556047E-3</v>
      </c>
      <c r="V94" s="12">
        <f t="shared" si="35"/>
        <v>6.4559594214577262E-3</v>
      </c>
      <c r="W94" s="12">
        <f t="shared" si="35"/>
        <v>7.9894607114019793E-3</v>
      </c>
    </row>
    <row r="95" spans="2:26" outlineLevel="1" x14ac:dyDescent="0.25">
      <c r="B95" s="4" t="s">
        <v>26</v>
      </c>
      <c r="C95" s="12">
        <f t="shared" ref="C95:W95" si="36">IFERROR(C82/C89,0)</f>
        <v>0</v>
      </c>
      <c r="D95" s="12">
        <f t="shared" si="36"/>
        <v>0</v>
      </c>
      <c r="E95" s="12">
        <f t="shared" si="36"/>
        <v>0</v>
      </c>
      <c r="F95" s="12">
        <f t="shared" si="36"/>
        <v>0</v>
      </c>
      <c r="G95" s="12">
        <f t="shared" si="36"/>
        <v>0</v>
      </c>
      <c r="H95" s="12">
        <f t="shared" si="36"/>
        <v>0</v>
      </c>
      <c r="I95" s="12">
        <f t="shared" si="36"/>
        <v>0</v>
      </c>
      <c r="J95" s="12">
        <f t="shared" si="36"/>
        <v>0</v>
      </c>
      <c r="K95" s="12">
        <f t="shared" si="36"/>
        <v>0</v>
      </c>
      <c r="L95" s="12">
        <f t="shared" si="36"/>
        <v>0</v>
      </c>
      <c r="M95" s="12">
        <f t="shared" si="36"/>
        <v>0</v>
      </c>
      <c r="N95" s="12">
        <f t="shared" si="36"/>
        <v>0</v>
      </c>
      <c r="O95" s="12">
        <f t="shared" si="36"/>
        <v>0</v>
      </c>
      <c r="P95" s="12">
        <f t="shared" si="36"/>
        <v>0</v>
      </c>
      <c r="Q95" s="12">
        <f t="shared" si="36"/>
        <v>0</v>
      </c>
      <c r="R95" s="12">
        <f t="shared" si="36"/>
        <v>0</v>
      </c>
      <c r="S95" s="12">
        <f t="shared" si="36"/>
        <v>0</v>
      </c>
      <c r="T95" s="12">
        <f t="shared" si="36"/>
        <v>0</v>
      </c>
      <c r="U95" s="12">
        <f t="shared" si="36"/>
        <v>0</v>
      </c>
      <c r="V95" s="12">
        <f t="shared" si="36"/>
        <v>0</v>
      </c>
      <c r="W95" s="12">
        <f t="shared" si="36"/>
        <v>0</v>
      </c>
    </row>
    <row r="96" spans="2:26" outlineLevel="1" x14ac:dyDescent="0.25">
      <c r="B96" s="4" t="s">
        <v>25</v>
      </c>
      <c r="C96" s="12">
        <f t="shared" ref="C96:W96" si="37">IFERROR(C83/C89,0)</f>
        <v>0.97390517584613356</v>
      </c>
      <c r="D96" s="12">
        <f t="shared" si="37"/>
        <v>0.97219961783676478</v>
      </c>
      <c r="E96" s="12">
        <f t="shared" si="37"/>
        <v>0.97200635222674914</v>
      </c>
      <c r="F96" s="12">
        <f t="shared" si="37"/>
        <v>0.96852384998366781</v>
      </c>
      <c r="G96" s="12">
        <f t="shared" si="37"/>
        <v>0.96972978869473547</v>
      </c>
      <c r="H96" s="12">
        <f t="shared" si="37"/>
        <v>0.975891039411384</v>
      </c>
      <c r="I96" s="12">
        <f t="shared" si="37"/>
        <v>0.98668262859545119</v>
      </c>
      <c r="J96" s="12">
        <f t="shared" si="37"/>
        <v>0.98658147619760661</v>
      </c>
      <c r="K96" s="12">
        <f t="shared" si="37"/>
        <v>0.98572704495203001</v>
      </c>
      <c r="L96" s="12">
        <f t="shared" si="37"/>
        <v>0.98509078355613056</v>
      </c>
      <c r="M96" s="12">
        <f t="shared" si="37"/>
        <v>0.98649295728377828</v>
      </c>
      <c r="N96" s="12">
        <f t="shared" si="37"/>
        <v>0.95491556679783152</v>
      </c>
      <c r="O96" s="12">
        <f t="shared" si="37"/>
        <v>0.95718745303769293</v>
      </c>
      <c r="P96" s="12">
        <f t="shared" si="37"/>
        <v>0.97985516165771069</v>
      </c>
      <c r="Q96" s="12">
        <f t="shared" si="37"/>
        <v>0.98751939986210446</v>
      </c>
      <c r="R96" s="12">
        <f t="shared" si="37"/>
        <v>0.9902284100166967</v>
      </c>
      <c r="S96" s="12">
        <f t="shared" si="37"/>
        <v>0.99088454335444009</v>
      </c>
      <c r="T96" s="12">
        <f t="shared" si="37"/>
        <v>0.99133472476492801</v>
      </c>
      <c r="U96" s="12">
        <f t="shared" si="37"/>
        <v>0.9930229251434709</v>
      </c>
      <c r="V96" s="12">
        <f t="shared" si="37"/>
        <v>0.99311266589211245</v>
      </c>
      <c r="W96" s="12">
        <f t="shared" si="37"/>
        <v>0.99164552968017128</v>
      </c>
    </row>
    <row r="97" spans="1:28" outlineLevel="1" x14ac:dyDescent="0.25">
      <c r="B97" s="4" t="s">
        <v>0</v>
      </c>
      <c r="C97" s="12">
        <f t="shared" ref="C97:W97" si="38">IFERROR(C84/C89,0)</f>
        <v>0</v>
      </c>
      <c r="D97" s="12">
        <f t="shared" si="38"/>
        <v>0</v>
      </c>
      <c r="E97" s="12">
        <f t="shared" si="38"/>
        <v>0</v>
      </c>
      <c r="F97" s="12">
        <f t="shared" si="38"/>
        <v>0</v>
      </c>
      <c r="G97" s="12">
        <f t="shared" si="38"/>
        <v>0</v>
      </c>
      <c r="H97" s="12">
        <f t="shared" si="38"/>
        <v>0</v>
      </c>
      <c r="I97" s="12">
        <f t="shared" si="38"/>
        <v>0</v>
      </c>
      <c r="J97" s="12">
        <f t="shared" si="38"/>
        <v>0</v>
      </c>
      <c r="K97" s="12">
        <f t="shared" si="38"/>
        <v>0</v>
      </c>
      <c r="L97" s="12">
        <f t="shared" si="38"/>
        <v>0</v>
      </c>
      <c r="M97" s="12">
        <f t="shared" si="38"/>
        <v>0</v>
      </c>
      <c r="N97" s="12">
        <f t="shared" si="38"/>
        <v>3.4499003664987773E-2</v>
      </c>
      <c r="O97" s="12">
        <f t="shared" si="38"/>
        <v>3.4534372993428701E-2</v>
      </c>
      <c r="P97" s="12">
        <f t="shared" si="38"/>
        <v>1.1106507011494703E-2</v>
      </c>
      <c r="Q97" s="12">
        <f t="shared" si="38"/>
        <v>2.5151272338125954E-3</v>
      </c>
      <c r="R97" s="12">
        <f t="shared" si="38"/>
        <v>0</v>
      </c>
      <c r="S97" s="12">
        <f t="shared" si="38"/>
        <v>0</v>
      </c>
      <c r="T97" s="12">
        <f t="shared" si="38"/>
        <v>0</v>
      </c>
      <c r="U97" s="12">
        <f t="shared" si="38"/>
        <v>0</v>
      </c>
      <c r="V97" s="12">
        <f t="shared" si="38"/>
        <v>0</v>
      </c>
      <c r="W97" s="12">
        <f t="shared" si="38"/>
        <v>0</v>
      </c>
    </row>
    <row r="98" spans="1:28" outlineLevel="1" x14ac:dyDescent="0.25">
      <c r="B98" s="4" t="s">
        <v>27</v>
      </c>
      <c r="C98" s="12">
        <f t="shared" ref="C98:W98" si="39">IFERROR(C85/C89,0)</f>
        <v>0</v>
      </c>
      <c r="D98" s="12">
        <f t="shared" si="39"/>
        <v>0</v>
      </c>
      <c r="E98" s="12">
        <f t="shared" si="39"/>
        <v>0</v>
      </c>
      <c r="F98" s="12">
        <f t="shared" si="39"/>
        <v>0</v>
      </c>
      <c r="G98" s="12">
        <f t="shared" si="39"/>
        <v>0</v>
      </c>
      <c r="H98" s="12">
        <f t="shared" si="39"/>
        <v>0</v>
      </c>
      <c r="I98" s="12">
        <f t="shared" si="39"/>
        <v>0</v>
      </c>
      <c r="J98" s="12">
        <f t="shared" si="39"/>
        <v>0</v>
      </c>
      <c r="K98" s="12">
        <f t="shared" si="39"/>
        <v>0</v>
      </c>
      <c r="L98" s="12">
        <f t="shared" si="39"/>
        <v>0</v>
      </c>
      <c r="M98" s="12">
        <f t="shared" si="39"/>
        <v>0</v>
      </c>
      <c r="N98" s="12">
        <f t="shared" si="39"/>
        <v>0</v>
      </c>
      <c r="O98" s="12">
        <f t="shared" si="39"/>
        <v>0</v>
      </c>
      <c r="P98" s="12">
        <f t="shared" si="39"/>
        <v>0</v>
      </c>
      <c r="Q98" s="12">
        <f t="shared" si="39"/>
        <v>0</v>
      </c>
      <c r="R98" s="12">
        <f t="shared" si="39"/>
        <v>0</v>
      </c>
      <c r="S98" s="12">
        <f t="shared" si="39"/>
        <v>0</v>
      </c>
      <c r="T98" s="12">
        <f t="shared" si="39"/>
        <v>0</v>
      </c>
      <c r="U98" s="12">
        <f t="shared" si="39"/>
        <v>0</v>
      </c>
      <c r="V98" s="12">
        <f t="shared" si="39"/>
        <v>0</v>
      </c>
      <c r="W98" s="12">
        <f t="shared" si="39"/>
        <v>0</v>
      </c>
    </row>
    <row r="99" spans="1:28" outlineLevel="1" x14ac:dyDescent="0.25">
      <c r="B99" s="4" t="s">
        <v>28</v>
      </c>
      <c r="C99" s="12">
        <f t="shared" ref="C99:W99" si="40">IFERROR(C86/C89,0)</f>
        <v>0</v>
      </c>
      <c r="D99" s="12">
        <f t="shared" si="40"/>
        <v>0</v>
      </c>
      <c r="E99" s="12">
        <f t="shared" si="40"/>
        <v>0</v>
      </c>
      <c r="F99" s="12">
        <f t="shared" si="40"/>
        <v>0</v>
      </c>
      <c r="G99" s="12">
        <f t="shared" si="40"/>
        <v>0</v>
      </c>
      <c r="H99" s="12">
        <f t="shared" si="40"/>
        <v>0</v>
      </c>
      <c r="I99" s="12">
        <f t="shared" si="40"/>
        <v>0</v>
      </c>
      <c r="J99" s="12">
        <f t="shared" si="40"/>
        <v>0</v>
      </c>
      <c r="K99" s="12">
        <f t="shared" si="40"/>
        <v>0</v>
      </c>
      <c r="L99" s="12">
        <f t="shared" si="40"/>
        <v>0</v>
      </c>
      <c r="M99" s="12">
        <f t="shared" si="40"/>
        <v>0</v>
      </c>
      <c r="N99" s="12">
        <f t="shared" si="40"/>
        <v>0</v>
      </c>
      <c r="O99" s="12">
        <f t="shared" si="40"/>
        <v>0</v>
      </c>
      <c r="P99" s="12">
        <f t="shared" si="40"/>
        <v>0</v>
      </c>
      <c r="Q99" s="12">
        <f t="shared" si="40"/>
        <v>6.6738187713465038E-4</v>
      </c>
      <c r="R99" s="12">
        <f t="shared" si="40"/>
        <v>3.4918353941807399E-4</v>
      </c>
      <c r="S99" s="12">
        <f t="shared" si="40"/>
        <v>2.341464471856565E-4</v>
      </c>
      <c r="T99" s="12">
        <f t="shared" si="40"/>
        <v>1.5961393402406159E-4</v>
      </c>
      <c r="U99" s="12">
        <f t="shared" si="40"/>
        <v>1.0573419701356177E-4</v>
      </c>
      <c r="V99" s="12">
        <f t="shared" si="40"/>
        <v>5.3469073487894602E-5</v>
      </c>
      <c r="W99" s="12">
        <f t="shared" si="40"/>
        <v>2.9883827590496091E-5</v>
      </c>
    </row>
    <row r="100" spans="1:28" outlineLevel="1" x14ac:dyDescent="0.25">
      <c r="B100" s="4" t="s">
        <v>22</v>
      </c>
      <c r="C100" s="12">
        <f t="shared" ref="C100:W100" si="41">IFERROR(C87/C89,0)</f>
        <v>0</v>
      </c>
      <c r="D100" s="12">
        <f t="shared" si="41"/>
        <v>0</v>
      </c>
      <c r="E100" s="12">
        <f t="shared" si="41"/>
        <v>0</v>
      </c>
      <c r="F100" s="12">
        <f t="shared" si="41"/>
        <v>0</v>
      </c>
      <c r="G100" s="12">
        <f t="shared" si="41"/>
        <v>0</v>
      </c>
      <c r="H100" s="12">
        <f t="shared" si="41"/>
        <v>0</v>
      </c>
      <c r="I100" s="12">
        <f t="shared" si="41"/>
        <v>0</v>
      </c>
      <c r="J100" s="12">
        <f t="shared" si="41"/>
        <v>0</v>
      </c>
      <c r="K100" s="12">
        <f t="shared" si="41"/>
        <v>0</v>
      </c>
      <c r="L100" s="12">
        <f t="shared" si="41"/>
        <v>0</v>
      </c>
      <c r="M100" s="12">
        <f t="shared" si="41"/>
        <v>0</v>
      </c>
      <c r="N100" s="12">
        <f t="shared" si="41"/>
        <v>0</v>
      </c>
      <c r="O100" s="12">
        <f t="shared" si="41"/>
        <v>0</v>
      </c>
      <c r="P100" s="12">
        <f t="shared" si="41"/>
        <v>0</v>
      </c>
      <c r="Q100" s="12">
        <f t="shared" si="41"/>
        <v>0</v>
      </c>
      <c r="R100" s="12">
        <f t="shared" si="41"/>
        <v>0</v>
      </c>
      <c r="S100" s="12">
        <f t="shared" si="41"/>
        <v>0</v>
      </c>
      <c r="T100" s="12">
        <f t="shared" si="41"/>
        <v>0</v>
      </c>
      <c r="U100" s="12">
        <f t="shared" si="41"/>
        <v>0</v>
      </c>
      <c r="V100" s="12">
        <f t="shared" si="41"/>
        <v>0</v>
      </c>
      <c r="W100" s="12">
        <f t="shared" si="41"/>
        <v>0</v>
      </c>
    </row>
    <row r="101" spans="1:28" outlineLevel="1" x14ac:dyDescent="0.25">
      <c r="B101" s="4" t="s">
        <v>1</v>
      </c>
      <c r="C101" s="12">
        <f t="shared" ref="C101:W101" si="42">IFERROR(C88/C89,0)</f>
        <v>7.9396091705505965E-3</v>
      </c>
      <c r="D101" s="12">
        <f t="shared" si="42"/>
        <v>9.6821773205520382E-3</v>
      </c>
      <c r="E101" s="12">
        <f t="shared" si="42"/>
        <v>7.0258182414308793E-3</v>
      </c>
      <c r="F101" s="12">
        <f t="shared" si="42"/>
        <v>6.694969268083919E-3</v>
      </c>
      <c r="G101" s="12">
        <f t="shared" si="42"/>
        <v>6.3511335974303302E-3</v>
      </c>
      <c r="H101" s="12">
        <f t="shared" si="42"/>
        <v>5.6206322803327539E-3</v>
      </c>
      <c r="I101" s="12">
        <f t="shared" si="42"/>
        <v>8.7128040679589677E-3</v>
      </c>
      <c r="J101" s="12">
        <f t="shared" si="42"/>
        <v>8.9218509353444532E-3</v>
      </c>
      <c r="K101" s="12">
        <f t="shared" si="42"/>
        <v>9.5389681380834718E-3</v>
      </c>
      <c r="L101" s="12">
        <f t="shared" si="42"/>
        <v>9.3883174387996444E-3</v>
      </c>
      <c r="M101" s="12">
        <f t="shared" si="42"/>
        <v>8.8612591375124058E-3</v>
      </c>
      <c r="N101" s="12">
        <f t="shared" si="42"/>
        <v>5.8248457510376387E-3</v>
      </c>
      <c r="O101" s="12">
        <f t="shared" si="42"/>
        <v>4.5500071724251002E-3</v>
      </c>
      <c r="P101" s="12">
        <f t="shared" si="42"/>
        <v>4.5651523038327414E-3</v>
      </c>
      <c r="Q101" s="12">
        <f t="shared" si="42"/>
        <v>4.2909966005318821E-3</v>
      </c>
      <c r="R101" s="12">
        <f t="shared" si="42"/>
        <v>4.1125147873782584E-3</v>
      </c>
      <c r="S101" s="12">
        <f t="shared" si="42"/>
        <v>3.3612593286073168E-3</v>
      </c>
      <c r="T101" s="12">
        <f t="shared" si="42"/>
        <v>2.5360275342207555E-3</v>
      </c>
      <c r="U101" s="12">
        <f t="shared" si="42"/>
        <v>4.5541722765972024E-4</v>
      </c>
      <c r="V101" s="12">
        <f t="shared" si="42"/>
        <v>3.7790561294186154E-4</v>
      </c>
      <c r="W101" s="12">
        <f t="shared" si="42"/>
        <v>3.3512578083627761E-4</v>
      </c>
    </row>
    <row r="104" spans="1:28" s="37" customFormat="1" x14ac:dyDescent="0.25">
      <c r="A104" s="36" t="s">
        <v>3</v>
      </c>
      <c r="Z104" s="38"/>
    </row>
    <row r="105" spans="1:28" outlineLevel="1" x14ac:dyDescent="0.25">
      <c r="B105" s="22" t="s">
        <v>31</v>
      </c>
      <c r="C105" s="5">
        <f>C108*CAN!C109</f>
        <v>470.1212125480219</v>
      </c>
      <c r="D105" s="5">
        <f>D108*CAN!D109</f>
        <v>528.52155239602803</v>
      </c>
      <c r="E105" s="5">
        <f>E108*CAN!E109</f>
        <v>488.00318297728296</v>
      </c>
      <c r="F105" s="5">
        <f>F108*CAN!F109</f>
        <v>669.80058860615668</v>
      </c>
      <c r="G105" s="5">
        <f>G108*CAN!G109</f>
        <v>644.65369872048871</v>
      </c>
      <c r="H105" s="5">
        <f>H108*CAN!H109</f>
        <v>558.92314848742535</v>
      </c>
      <c r="I105" s="5">
        <f>I108*CAN!I109</f>
        <v>651.78490581845597</v>
      </c>
      <c r="J105" s="5">
        <f>J108*CAN!J109</f>
        <v>678.91635648142153</v>
      </c>
      <c r="K105" s="5">
        <f>K108*CAN!K109</f>
        <v>713.62594642802549</v>
      </c>
      <c r="L105" s="5">
        <f>L108*CAN!L109</f>
        <v>699.28598539263817</v>
      </c>
      <c r="M105" s="5">
        <f>M108*CAN!M109</f>
        <v>751.71884184844851</v>
      </c>
      <c r="N105" s="5">
        <f>N108*CAN!N109</f>
        <v>873.10146840845675</v>
      </c>
      <c r="O105" s="5">
        <f>O108*CAN!O109</f>
        <v>769.08077813804607</v>
      </c>
      <c r="P105" s="5">
        <f>P108*CAN!P109</f>
        <v>722.76106316253549</v>
      </c>
      <c r="Q105" s="5">
        <f>Q108*CAN!Q109</f>
        <v>695.5831837107371</v>
      </c>
      <c r="R105" s="5">
        <f>R108*CAN!R109</f>
        <v>767.27099503545116</v>
      </c>
      <c r="S105" s="5">
        <f>S108*CAN!S109</f>
        <v>763.19063234851308</v>
      </c>
      <c r="T105" s="5">
        <f>T108*CAN!T109</f>
        <v>817.60914738218014</v>
      </c>
      <c r="U105" s="5">
        <f>U108*CAN!U109</f>
        <v>904.43725298398317</v>
      </c>
      <c r="V105" s="5">
        <f>V108*CAN!V109</f>
        <v>889.93581276925954</v>
      </c>
      <c r="W105" s="5">
        <f>W108*CAN!W109</f>
        <v>783.12974707128581</v>
      </c>
      <c r="Z105" s="23"/>
    </row>
    <row r="106" spans="1:28" outlineLevel="1" x14ac:dyDescent="0.25">
      <c r="B106" s="8" t="s">
        <v>30</v>
      </c>
      <c r="C106" s="5">
        <f>INDEX('[9]Table 37'!C$26:C$28,MATCH($AB106,'[9]Table 37'!$B$26:$B$28,0))</f>
        <v>13.356</v>
      </c>
      <c r="D106" s="5">
        <f>INDEX('[9]Table 37'!D$26:D$28,MATCH($AB106,'[9]Table 37'!$B$26:$B$28,0))</f>
        <v>13.132999999999999</v>
      </c>
      <c r="E106" s="5">
        <f>INDEX('[9]Table 37'!E$26:E$28,MATCH($AB106,'[9]Table 37'!$B$26:$B$28,0))</f>
        <v>13.9</v>
      </c>
      <c r="F106" s="5">
        <f>INDEX('[9]Table 37'!F$26:F$28,MATCH($AB106,'[9]Table 37'!$B$26:$B$28,0))</f>
        <v>16.526</v>
      </c>
      <c r="G106" s="5">
        <f>INDEX('[9]Table 37'!G$26:G$28,MATCH($AB106,'[9]Table 37'!$B$26:$B$28,0))</f>
        <v>16.917999999999999</v>
      </c>
      <c r="H106" s="5">
        <f>INDEX('[9]Table 37'!H$26:H$28,MATCH($AB106,'[9]Table 37'!$B$26:$B$28,0))</f>
        <v>17.532</v>
      </c>
      <c r="I106" s="5">
        <f>INDEX('[9]Table 37'!I$26:I$28,MATCH($AB106,'[9]Table 37'!$B$26:$B$28,0))</f>
        <v>18.196999999999999</v>
      </c>
      <c r="J106" s="5">
        <f>INDEX('[9]Table 37'!J$26:J$28,MATCH($AB106,'[9]Table 37'!$B$26:$B$28,0))</f>
        <v>19.971</v>
      </c>
      <c r="K106" s="5">
        <f>INDEX('[9]Table 37'!K$26:K$28,MATCH($AB106,'[9]Table 37'!$B$26:$B$28,0))</f>
        <v>22.241</v>
      </c>
      <c r="L106" s="5">
        <f>INDEX('[9]Table 37'!L$26:L$28,MATCH($AB106,'[9]Table 37'!$B$26:$B$28,0))</f>
        <v>23.896000000000001</v>
      </c>
      <c r="M106" s="5">
        <f>INDEX('[9]Table 37'!M$26:M$28,MATCH($AB106,'[9]Table 37'!$B$26:$B$28,0))</f>
        <v>26.672999999999998</v>
      </c>
      <c r="N106" s="5">
        <f>INDEX('[9]Table 37'!N$26:N$28,MATCH($AB106,'[9]Table 37'!$B$26:$B$28,0))</f>
        <v>27.452000000000002</v>
      </c>
      <c r="O106" s="5">
        <f>INDEX('[9]Table 37'!O$26:O$28,MATCH($AB106,'[9]Table 37'!$B$26:$B$28,0))</f>
        <v>27.24</v>
      </c>
      <c r="P106" s="5">
        <f>INDEX('[9]Table 37'!P$26:P$28,MATCH($AB106,'[9]Table 37'!$B$26:$B$28,0))</f>
        <v>26.899000000000001</v>
      </c>
      <c r="Q106" s="5">
        <f>INDEX('[9]Table 37'!Q$26:Q$28,MATCH($AB106,'[9]Table 37'!$B$26:$B$28,0))</f>
        <v>27.73</v>
      </c>
      <c r="R106" s="5">
        <f>INDEX('[9]Table 37'!R$26:R$28,MATCH($AB106,'[9]Table 37'!$B$26:$B$28,0))</f>
        <v>28.334</v>
      </c>
      <c r="S106" s="5">
        <f>INDEX('[9]Table 37'!S$26:S$28,MATCH($AB106,'[9]Table 37'!$B$26:$B$28,0))</f>
        <v>29.972000000000001</v>
      </c>
      <c r="T106" s="5">
        <f>INDEX('[9]Table 37'!T$26:T$28,MATCH($AB106,'[9]Table 37'!$B$26:$B$28,0))</f>
        <v>30.893999999999998</v>
      </c>
      <c r="U106" s="5">
        <f>INDEX('[9]Table 37'!U$26:U$28,MATCH($AB106,'[9]Table 37'!$B$26:$B$28,0))</f>
        <v>32.677</v>
      </c>
      <c r="V106" s="5">
        <f>INDEX('[9]Table 37'!V$26:V$28,MATCH($AB106,'[9]Table 37'!$B$26:$B$28,0))</f>
        <v>33.063000000000002</v>
      </c>
      <c r="W106" s="5">
        <f>INDEX('[9]Table 37'!W$26:W$28,MATCH($AB106,'[9]Table 37'!$B$26:$B$28,0))</f>
        <v>34.551000000000002</v>
      </c>
      <c r="Z106" s="23" t="s">
        <v>32</v>
      </c>
      <c r="AB106" t="s">
        <v>3</v>
      </c>
    </row>
    <row r="107" spans="1:28" outlineLevel="1" x14ac:dyDescent="0.25">
      <c r="B107" s="8" t="s">
        <v>43</v>
      </c>
      <c r="C107" s="5">
        <f>INDEX('[9]Table 37'!C$38:C$40,MATCH($AB107,'[9]Table 37'!$B$38:$B$40,0))</f>
        <v>29332.712176000001</v>
      </c>
      <c r="D107" s="5">
        <f>INDEX('[9]Table 37'!D$38:D$40,MATCH($AB107,'[9]Table 37'!$B$38:$B$40,0))</f>
        <v>33259.323264999999</v>
      </c>
      <c r="E107" s="5">
        <f>INDEX('[9]Table 37'!E$38:E$40,MATCH($AB107,'[9]Table 37'!$B$38:$B$40,0))</f>
        <v>28777.167277</v>
      </c>
      <c r="F107" s="5">
        <f>INDEX('[9]Table 37'!F$38:F$40,MATCH($AB107,'[9]Table 37'!$B$38:$B$40,0))</f>
        <v>32951.308380000002</v>
      </c>
      <c r="G107" s="5">
        <f>INDEX('[9]Table 37'!G$38:G$40,MATCH($AB107,'[9]Table 37'!$B$38:$B$40,0))</f>
        <v>30729.519617000002</v>
      </c>
      <c r="H107" s="5">
        <f>INDEX('[9]Table 37'!H$38:H$40,MATCH($AB107,'[9]Table 37'!$B$38:$B$40,0))</f>
        <v>25504.136323999999</v>
      </c>
      <c r="I107" s="5">
        <f>INDEX('[9]Table 37'!I$38:I$40,MATCH($AB107,'[9]Table 37'!$B$38:$B$40,0))</f>
        <v>28540.453159000001</v>
      </c>
      <c r="J107" s="5">
        <f>INDEX('[9]Table 37'!J$38:J$40,MATCH($AB107,'[9]Table 37'!$B$38:$B$40,0))</f>
        <v>26980.241604999999</v>
      </c>
      <c r="K107" s="5">
        <f>INDEX('[9]Table 37'!K$38:K$40,MATCH($AB107,'[9]Table 37'!$B$38:$B$40,0))</f>
        <v>25465.118696000001</v>
      </c>
      <c r="L107" s="5">
        <f>INDEX('[9]Table 37'!L$38:L$40,MATCH($AB107,'[9]Table 37'!$B$38:$B$40,0))</f>
        <v>23225.177165000001</v>
      </c>
      <c r="M107" s="5">
        <f>INDEX('[9]Table 37'!M$38:M$40,MATCH($AB107,'[9]Table 37'!$B$38:$B$40,0))</f>
        <v>22367.272334000001</v>
      </c>
      <c r="N107" s="5">
        <f>INDEX('[9]Table 37'!N$38:N$40,MATCH($AB107,'[9]Table 37'!$B$38:$B$40,0))</f>
        <v>25241.791955000001</v>
      </c>
      <c r="O107" s="5">
        <f>INDEX('[9]Table 37'!O$38:O$40,MATCH($AB107,'[9]Table 37'!$B$38:$B$40,0))</f>
        <v>22407.546600000001</v>
      </c>
      <c r="P107" s="5">
        <f>INDEX('[9]Table 37'!P$38:P$40,MATCH($AB107,'[9]Table 37'!$B$38:$B$40,0))</f>
        <v>21324.952243</v>
      </c>
      <c r="Q107" s="5">
        <f>INDEX('[9]Table 37'!Q$38:Q$40,MATCH($AB107,'[9]Table 37'!$B$38:$B$40,0))</f>
        <v>19908.047095999998</v>
      </c>
      <c r="R107" s="5">
        <f>INDEX('[9]Table 37'!R$38:R$40,MATCH($AB107,'[9]Table 37'!$B$38:$B$40,0))</f>
        <v>21491.67902</v>
      </c>
      <c r="S107" s="5">
        <f>INDEX('[9]Table 37'!S$38:S$40,MATCH($AB107,'[9]Table 37'!$B$38:$B$40,0))</f>
        <v>20209.090165000001</v>
      </c>
      <c r="T107" s="5">
        <f>INDEX('[9]Table 37'!T$38:T$40,MATCH($AB107,'[9]Table 37'!$B$38:$B$40,0))</f>
        <v>21003.953769</v>
      </c>
      <c r="U107" s="5">
        <f>INDEX('[9]Table 37'!U$38:U$40,MATCH($AB107,'[9]Table 37'!$B$38:$B$40,0))</f>
        <v>21966.745492999999</v>
      </c>
      <c r="V107" s="5">
        <f>INDEX('[9]Table 37'!V$38:V$40,MATCH($AB107,'[9]Table 37'!$B$38:$B$40,0))</f>
        <v>21362.195316000001</v>
      </c>
      <c r="W107" s="5">
        <f>INDEX('[9]Table 37'!W$38:W$40,MATCH($AB107,'[9]Table 37'!$B$38:$B$40,0))</f>
        <v>17988.814933000001</v>
      </c>
      <c r="Z107" s="23" t="s">
        <v>32</v>
      </c>
      <c r="AB107" t="s">
        <v>3</v>
      </c>
    </row>
    <row r="108" spans="1:28" outlineLevel="1" x14ac:dyDescent="0.25">
      <c r="B108" s="8" t="s">
        <v>44</v>
      </c>
      <c r="C108" s="5">
        <f t="shared" ref="C108:W108" si="43">C106*C107/1000</f>
        <v>391.76770382265602</v>
      </c>
      <c r="D108" s="5">
        <f t="shared" si="43"/>
        <v>436.79469243924495</v>
      </c>
      <c r="E108" s="5">
        <f t="shared" si="43"/>
        <v>400.00262515030005</v>
      </c>
      <c r="F108" s="5">
        <f t="shared" si="43"/>
        <v>544.55332228787995</v>
      </c>
      <c r="G108" s="5">
        <f t="shared" si="43"/>
        <v>519.88201288040602</v>
      </c>
      <c r="H108" s="5">
        <f t="shared" si="43"/>
        <v>447.13851803236798</v>
      </c>
      <c r="I108" s="5">
        <f t="shared" si="43"/>
        <v>519.35062613432297</v>
      </c>
      <c r="J108" s="5">
        <f t="shared" si="43"/>
        <v>538.82240509345502</v>
      </c>
      <c r="K108" s="5">
        <f t="shared" si="43"/>
        <v>566.36970491773604</v>
      </c>
      <c r="L108" s="5">
        <f t="shared" si="43"/>
        <v>554.98883353484007</v>
      </c>
      <c r="M108" s="5">
        <f t="shared" si="43"/>
        <v>596.60225496478199</v>
      </c>
      <c r="N108" s="5">
        <f t="shared" si="43"/>
        <v>692.93767274866013</v>
      </c>
      <c r="O108" s="5">
        <f t="shared" si="43"/>
        <v>610.38156938400004</v>
      </c>
      <c r="P108" s="5">
        <f t="shared" si="43"/>
        <v>573.61989038445699</v>
      </c>
      <c r="Q108" s="5">
        <f t="shared" si="43"/>
        <v>552.05014597207992</v>
      </c>
      <c r="R108" s="5">
        <f t="shared" si="43"/>
        <v>608.94523335268002</v>
      </c>
      <c r="S108" s="5">
        <f t="shared" si="43"/>
        <v>605.70685042538003</v>
      </c>
      <c r="T108" s="5">
        <f t="shared" si="43"/>
        <v>648.89614773948597</v>
      </c>
      <c r="U108" s="5">
        <f t="shared" si="43"/>
        <v>717.80734247476096</v>
      </c>
      <c r="V108" s="5">
        <f t="shared" si="43"/>
        <v>706.29826373290803</v>
      </c>
      <c r="W108" s="5">
        <f t="shared" si="43"/>
        <v>621.53154475008307</v>
      </c>
    </row>
    <row r="109" spans="1:28" outlineLevel="1" x14ac:dyDescent="0.25">
      <c r="B109" s="8" t="s">
        <v>45</v>
      </c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8" outlineLevel="1" x14ac:dyDescent="0.25">
      <c r="B110" s="8" t="s">
        <v>47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8" outlineLevel="1" x14ac:dyDescent="0.25"/>
    <row r="112" spans="1:28" outlineLevel="1" x14ac:dyDescent="0.25">
      <c r="B112" s="9" t="s">
        <v>19</v>
      </c>
      <c r="C112" s="14"/>
    </row>
    <row r="113" spans="2:26" outlineLevel="1" x14ac:dyDescent="0.25">
      <c r="B113" s="4" t="s">
        <v>23</v>
      </c>
      <c r="C113" s="5">
        <f>IFERROR(INDEX('[9]Table 36'!C$14:C$17,MATCH(CAN!$B126,'[9]Table 36'!$B$14:$B$17,0))*1000,0)</f>
        <v>0</v>
      </c>
      <c r="D113" s="5">
        <f>IFERROR(INDEX('[9]Table 36'!D$14:D$17,MATCH(CAN!$B126,'[9]Table 36'!$B$14:$B$17,0))*1000,0)</f>
        <v>0</v>
      </c>
      <c r="E113" s="5">
        <f>IFERROR(INDEX('[9]Table 36'!E$14:E$17,MATCH(CAN!$B126,'[9]Table 36'!$B$14:$B$17,0))*1000,0)</f>
        <v>0</v>
      </c>
      <c r="F113" s="5">
        <f>IFERROR(INDEX('[9]Table 36'!F$14:F$17,MATCH(CAN!$B126,'[9]Table 36'!$B$14:$B$17,0))*1000,0)</f>
        <v>0</v>
      </c>
      <c r="G113" s="5">
        <f>IFERROR(INDEX('[9]Table 36'!G$14:G$17,MATCH(CAN!$B126,'[9]Table 36'!$B$14:$B$17,0))*1000,0)</f>
        <v>0</v>
      </c>
      <c r="H113" s="5">
        <f>IFERROR(INDEX('[9]Table 36'!H$14:H$17,MATCH(CAN!$B126,'[9]Table 36'!$B$14:$B$17,0))*1000,0)</f>
        <v>0</v>
      </c>
      <c r="I113" s="5">
        <f>IFERROR(INDEX('[9]Table 36'!I$14:I$17,MATCH(CAN!$B126,'[9]Table 36'!$B$14:$B$17,0))*1000,0)</f>
        <v>0</v>
      </c>
      <c r="J113" s="5">
        <f>IFERROR(INDEX('[9]Table 36'!J$14:J$17,MATCH(CAN!$B126,'[9]Table 36'!$B$14:$B$17,0))*1000,0)</f>
        <v>0</v>
      </c>
      <c r="K113" s="5">
        <f>IFERROR(INDEX('[9]Table 36'!K$14:K$17,MATCH(CAN!$B126,'[9]Table 36'!$B$14:$B$17,0))*1000,0)</f>
        <v>0</v>
      </c>
      <c r="L113" s="5">
        <f>IFERROR(INDEX('[9]Table 36'!L$14:L$17,MATCH(CAN!$B126,'[9]Table 36'!$B$14:$B$17,0))*1000,0)</f>
        <v>0</v>
      </c>
      <c r="M113" s="5">
        <f>IFERROR(INDEX('[9]Table 36'!M$14:M$17,MATCH(CAN!$B126,'[9]Table 36'!$B$14:$B$17,0))*1000,0)</f>
        <v>0</v>
      </c>
      <c r="N113" s="5">
        <f>IFERROR(INDEX('[9]Table 36'!N$14:N$17,MATCH(CAN!$B126,'[9]Table 36'!$B$14:$B$17,0))*1000,0)</f>
        <v>0</v>
      </c>
      <c r="O113" s="5">
        <f>IFERROR(INDEX('[9]Table 36'!O$14:O$17,MATCH(CAN!$B126,'[9]Table 36'!$B$14:$B$17,0))*1000,0)</f>
        <v>0</v>
      </c>
      <c r="P113" s="5">
        <f>IFERROR(INDEX('[9]Table 36'!P$14:P$17,MATCH(CAN!$B126,'[9]Table 36'!$B$14:$B$17,0))*1000,0)</f>
        <v>0</v>
      </c>
      <c r="Q113" s="5">
        <f>IFERROR(INDEX('[9]Table 36'!Q$14:Q$17,MATCH(CAN!$B126,'[9]Table 36'!$B$14:$B$17,0))*1000,0)</f>
        <v>0</v>
      </c>
      <c r="R113" s="5">
        <f>IFERROR(INDEX('[9]Table 36'!R$14:R$17,MATCH(CAN!$B126,'[9]Table 36'!$B$14:$B$17,0))*1000,0)</f>
        <v>0</v>
      </c>
      <c r="S113" s="5">
        <f>IFERROR(INDEX('[9]Table 36'!S$14:S$17,MATCH(CAN!$B126,'[9]Table 36'!$B$14:$B$17,0))*1000,0)</f>
        <v>0</v>
      </c>
      <c r="T113" s="5">
        <f>IFERROR(INDEX('[9]Table 36'!T$14:T$17,MATCH(CAN!$B126,'[9]Table 36'!$B$14:$B$17,0))*1000,0)</f>
        <v>0</v>
      </c>
      <c r="U113" s="5">
        <f>IFERROR(INDEX('[9]Table 36'!U$14:U$17,MATCH(CAN!$B126,'[9]Table 36'!$B$14:$B$17,0))*1000,0)</f>
        <v>0</v>
      </c>
      <c r="V113" s="5">
        <f>IFERROR(INDEX('[9]Table 36'!V$14:V$17,MATCH(CAN!$B126,'[9]Table 36'!$B$14:$B$17,0))*1000,0)</f>
        <v>0</v>
      </c>
      <c r="W113" s="5">
        <f>IFERROR(INDEX('[9]Table 36'!W$14:W$17,MATCH(CAN!$B126,'[9]Table 36'!$B$14:$B$17,0))*1000,0)</f>
        <v>0</v>
      </c>
      <c r="Z113" s="23" t="s">
        <v>32</v>
      </c>
    </row>
    <row r="114" spans="2:26" outlineLevel="1" x14ac:dyDescent="0.25">
      <c r="B114" s="4" t="s">
        <v>24</v>
      </c>
      <c r="C114" s="5">
        <f>IFERROR(INDEX('[9]Table 36'!C$14:C$17,MATCH(CAN!$B127,'[9]Table 36'!$B$14:$B$17,0))*1000,0)</f>
        <v>0</v>
      </c>
      <c r="D114" s="5">
        <f>IFERROR(INDEX('[9]Table 36'!D$14:D$17,MATCH(CAN!$B127,'[9]Table 36'!$B$14:$B$17,0))*1000,0)</f>
        <v>0</v>
      </c>
      <c r="E114" s="5">
        <f>IFERROR(INDEX('[9]Table 36'!E$14:E$17,MATCH(CAN!$B127,'[9]Table 36'!$B$14:$B$17,0))*1000,0)</f>
        <v>0</v>
      </c>
      <c r="F114" s="5">
        <f>IFERROR(INDEX('[9]Table 36'!F$14:F$17,MATCH(CAN!$B127,'[9]Table 36'!$B$14:$B$17,0))*1000,0)</f>
        <v>0</v>
      </c>
      <c r="G114" s="5">
        <f>IFERROR(INDEX('[9]Table 36'!G$14:G$17,MATCH(CAN!$B127,'[9]Table 36'!$B$14:$B$17,0))*1000,0)</f>
        <v>0</v>
      </c>
      <c r="H114" s="5">
        <f>IFERROR(INDEX('[9]Table 36'!H$14:H$17,MATCH(CAN!$B127,'[9]Table 36'!$B$14:$B$17,0))*1000,0)</f>
        <v>0</v>
      </c>
      <c r="I114" s="5">
        <f>IFERROR(INDEX('[9]Table 36'!I$14:I$17,MATCH(CAN!$B127,'[9]Table 36'!$B$14:$B$17,0))*1000,0)</f>
        <v>0</v>
      </c>
      <c r="J114" s="5">
        <f>IFERROR(INDEX('[9]Table 36'!J$14:J$17,MATCH(CAN!$B127,'[9]Table 36'!$B$14:$B$17,0))*1000,0)</f>
        <v>0</v>
      </c>
      <c r="K114" s="5">
        <f>IFERROR(INDEX('[9]Table 36'!K$14:K$17,MATCH(CAN!$B127,'[9]Table 36'!$B$14:$B$17,0))*1000,0)</f>
        <v>0</v>
      </c>
      <c r="L114" s="5">
        <f>IFERROR(INDEX('[9]Table 36'!L$14:L$17,MATCH(CAN!$B127,'[9]Table 36'!$B$14:$B$17,0))*1000,0)</f>
        <v>0</v>
      </c>
      <c r="M114" s="5">
        <f>IFERROR(INDEX('[9]Table 36'!M$14:M$17,MATCH(CAN!$B127,'[9]Table 36'!$B$14:$B$17,0))*1000,0)</f>
        <v>0</v>
      </c>
      <c r="N114" s="5">
        <f>IFERROR(INDEX('[9]Table 36'!N$14:N$17,MATCH(CAN!$B127,'[9]Table 36'!$B$14:$B$17,0))*1000,0)</f>
        <v>0</v>
      </c>
      <c r="O114" s="5">
        <f>IFERROR(INDEX('[9]Table 36'!O$14:O$17,MATCH(CAN!$B127,'[9]Table 36'!$B$14:$B$17,0))*1000,0)</f>
        <v>0</v>
      </c>
      <c r="P114" s="5">
        <f>IFERROR(INDEX('[9]Table 36'!P$14:P$17,MATCH(CAN!$B127,'[9]Table 36'!$B$14:$B$17,0))*1000,0)</f>
        <v>0</v>
      </c>
      <c r="Q114" s="5">
        <f>IFERROR(INDEX('[9]Table 36'!Q$14:Q$17,MATCH(CAN!$B127,'[9]Table 36'!$B$14:$B$17,0))*1000,0)</f>
        <v>0</v>
      </c>
      <c r="R114" s="5">
        <f>IFERROR(INDEX('[9]Table 36'!R$14:R$17,MATCH(CAN!$B127,'[9]Table 36'!$B$14:$B$17,0))*1000,0)</f>
        <v>0</v>
      </c>
      <c r="S114" s="5">
        <f>IFERROR(INDEX('[9]Table 36'!S$14:S$17,MATCH(CAN!$B127,'[9]Table 36'!$B$14:$B$17,0))*1000,0)</f>
        <v>0</v>
      </c>
      <c r="T114" s="5">
        <f>IFERROR(INDEX('[9]Table 36'!T$14:T$17,MATCH(CAN!$B127,'[9]Table 36'!$B$14:$B$17,0))*1000,0)</f>
        <v>0</v>
      </c>
      <c r="U114" s="5">
        <f>IFERROR(INDEX('[9]Table 36'!U$14:U$17,MATCH(CAN!$B127,'[9]Table 36'!$B$14:$B$17,0))*1000,0)</f>
        <v>0</v>
      </c>
      <c r="V114" s="5">
        <f>IFERROR(INDEX('[9]Table 36'!V$14:V$17,MATCH(CAN!$B127,'[9]Table 36'!$B$14:$B$17,0))*1000,0)</f>
        <v>0</v>
      </c>
      <c r="W114" s="5">
        <f>IFERROR(INDEX('[9]Table 36'!W$14:W$17,MATCH(CAN!$B127,'[9]Table 36'!$B$14:$B$17,0))*1000,0)</f>
        <v>0</v>
      </c>
      <c r="Z114" s="23" t="s">
        <v>32</v>
      </c>
    </row>
    <row r="115" spans="2:26" outlineLevel="1" x14ac:dyDescent="0.25">
      <c r="B115" s="4" t="s">
        <v>21</v>
      </c>
      <c r="C115" s="5">
        <f>IFERROR(INDEX('[9]Table 36'!C$14:C$17,MATCH(CAN!$B128,'[9]Table 36'!$B$14:$B$17,0))*1000,0)</f>
        <v>1658.7449999999999</v>
      </c>
      <c r="D115" s="5">
        <f>IFERROR(INDEX('[9]Table 36'!D$14:D$17,MATCH(CAN!$B128,'[9]Table 36'!$B$14:$B$17,0))*1000,0)</f>
        <v>1980.2159999999999</v>
      </c>
      <c r="E115" s="5">
        <f>IFERROR(INDEX('[9]Table 36'!E$14:E$17,MATCH(CAN!$B128,'[9]Table 36'!$B$14:$B$17,0))*1000,0)</f>
        <v>2044.835</v>
      </c>
      <c r="F115" s="5">
        <f>IFERROR(INDEX('[9]Table 36'!F$14:F$17,MATCH(CAN!$B128,'[9]Table 36'!$B$14:$B$17,0))*1000,0)</f>
        <v>3191.0919999999996</v>
      </c>
      <c r="G115" s="5">
        <f>IFERROR(INDEX('[9]Table 36'!G$14:G$17,MATCH(CAN!$B128,'[9]Table 36'!$B$14:$B$17,0))*1000,0)</f>
        <v>3002.9360000000001</v>
      </c>
      <c r="H115" s="5">
        <f>IFERROR(INDEX('[9]Table 36'!H$14:H$17,MATCH(CAN!$B128,'[9]Table 36'!$B$14:$B$17,0))*1000,0)</f>
        <v>2271.83</v>
      </c>
      <c r="I115" s="5">
        <f>IFERROR(INDEX('[9]Table 36'!I$14:I$17,MATCH(CAN!$B128,'[9]Table 36'!$B$14:$B$17,0))*1000,0)</f>
        <v>2379.4019999999996</v>
      </c>
      <c r="J115" s="5">
        <f>IFERROR(INDEX('[9]Table 36'!J$14:J$17,MATCH(CAN!$B128,'[9]Table 36'!$B$14:$B$17,0))*1000,0)</f>
        <v>2627.9430000000002</v>
      </c>
      <c r="K115" s="5">
        <f>IFERROR(INDEX('[9]Table 36'!K$14:K$17,MATCH(CAN!$B128,'[9]Table 36'!$B$14:$B$17,0))*1000,0)</f>
        <v>2661.9920000000002</v>
      </c>
      <c r="L115" s="5">
        <f>IFERROR(INDEX('[9]Table 36'!L$14:L$17,MATCH(CAN!$B128,'[9]Table 36'!$B$14:$B$17,0))*1000,0)</f>
        <v>3022.8719999999998</v>
      </c>
      <c r="M115" s="5">
        <f>IFERROR(INDEX('[9]Table 36'!M$14:M$17,MATCH(CAN!$B128,'[9]Table 36'!$B$14:$B$17,0))*1000,0)</f>
        <v>2955.0940000000001</v>
      </c>
      <c r="N115" s="5">
        <f>IFERROR(INDEX('[9]Table 36'!N$14:N$17,MATCH(CAN!$B128,'[9]Table 36'!$B$14:$B$17,0))*1000,0)</f>
        <v>3483.7850000000003</v>
      </c>
      <c r="O115" s="5">
        <f>IFERROR(INDEX('[9]Table 36'!O$14:O$17,MATCH(CAN!$B128,'[9]Table 36'!$B$14:$B$17,0))*1000,0)</f>
        <v>2763.6310000000003</v>
      </c>
      <c r="P115" s="5">
        <f>IFERROR(INDEX('[9]Table 36'!P$14:P$17,MATCH(CAN!$B128,'[9]Table 36'!$B$14:$B$17,0))*1000,0)</f>
        <v>2786.8780000000002</v>
      </c>
      <c r="Q115" s="5">
        <f>IFERROR(INDEX('[9]Table 36'!Q$14:Q$17,MATCH(CAN!$B128,'[9]Table 36'!$B$14:$B$17,0))*1000,0)</f>
        <v>2675.75</v>
      </c>
      <c r="R115" s="5">
        <f>IFERROR(INDEX('[9]Table 36'!R$14:R$17,MATCH(CAN!$B128,'[9]Table 36'!$B$14:$B$17,0))*1000,0)</f>
        <v>2565.877</v>
      </c>
      <c r="S115" s="5">
        <f>IFERROR(INDEX('[9]Table 36'!S$14:S$17,MATCH(CAN!$B128,'[9]Table 36'!$B$14:$B$17,0))*1000,0)</f>
        <v>2232.9300000000003</v>
      </c>
      <c r="T115" s="5">
        <f>IFERROR(INDEX('[9]Table 36'!T$14:T$17,MATCH(CAN!$B128,'[9]Table 36'!$B$14:$B$17,0))*1000,0)</f>
        <v>2387.2049999999999</v>
      </c>
      <c r="U115" s="5">
        <f>IFERROR(INDEX('[9]Table 36'!U$14:U$17,MATCH(CAN!$B128,'[9]Table 36'!$B$14:$B$17,0))*1000,0)</f>
        <v>2674.0390000000002</v>
      </c>
      <c r="V115" s="5">
        <f>IFERROR(INDEX('[9]Table 36'!V$14:V$17,MATCH(CAN!$B128,'[9]Table 36'!$B$14:$B$17,0))*1000,0)</f>
        <v>2500.8229999999999</v>
      </c>
      <c r="W115" s="5">
        <f>IFERROR(INDEX('[9]Table 36'!W$14:W$17,MATCH(CAN!$B128,'[9]Table 36'!$B$14:$B$17,0))*1000,0)</f>
        <v>2322.65</v>
      </c>
      <c r="Z115" s="23" t="s">
        <v>32</v>
      </c>
    </row>
    <row r="116" spans="2:26" outlineLevel="1" x14ac:dyDescent="0.25">
      <c r="B116" s="4" t="s">
        <v>26</v>
      </c>
      <c r="C116" s="5">
        <f>IFERROR(INDEX('[9]Table 36'!C$14:C$17,MATCH(CAN!$B129,'[9]Table 36'!$B$14:$B$17,0))*1000,0)</f>
        <v>0</v>
      </c>
      <c r="D116" s="5">
        <f>IFERROR(INDEX('[9]Table 36'!D$14:D$17,MATCH(CAN!$B129,'[9]Table 36'!$B$14:$B$17,0))*1000,0)</f>
        <v>0</v>
      </c>
      <c r="E116" s="5">
        <f>IFERROR(INDEX('[9]Table 36'!E$14:E$17,MATCH(CAN!$B129,'[9]Table 36'!$B$14:$B$17,0))*1000,0)</f>
        <v>0</v>
      </c>
      <c r="F116" s="5">
        <f>IFERROR(INDEX('[9]Table 36'!F$14:F$17,MATCH(CAN!$B129,'[9]Table 36'!$B$14:$B$17,0))*1000,0)</f>
        <v>0</v>
      </c>
      <c r="G116" s="5">
        <f>IFERROR(INDEX('[9]Table 36'!G$14:G$17,MATCH(CAN!$B129,'[9]Table 36'!$B$14:$B$17,0))*1000,0)</f>
        <v>0</v>
      </c>
      <c r="H116" s="5">
        <f>IFERROR(INDEX('[9]Table 36'!H$14:H$17,MATCH(CAN!$B129,'[9]Table 36'!$B$14:$B$17,0))*1000,0)</f>
        <v>0</v>
      </c>
      <c r="I116" s="5">
        <f>IFERROR(INDEX('[9]Table 36'!I$14:I$17,MATCH(CAN!$B129,'[9]Table 36'!$B$14:$B$17,0))*1000,0)</f>
        <v>0</v>
      </c>
      <c r="J116" s="5">
        <f>IFERROR(INDEX('[9]Table 36'!J$14:J$17,MATCH(CAN!$B129,'[9]Table 36'!$B$14:$B$17,0))*1000,0)</f>
        <v>0</v>
      </c>
      <c r="K116" s="5">
        <f>IFERROR(INDEX('[9]Table 36'!K$14:K$17,MATCH(CAN!$B129,'[9]Table 36'!$B$14:$B$17,0))*1000,0)</f>
        <v>0</v>
      </c>
      <c r="L116" s="5">
        <f>IFERROR(INDEX('[9]Table 36'!L$14:L$17,MATCH(CAN!$B129,'[9]Table 36'!$B$14:$B$17,0))*1000,0)</f>
        <v>0</v>
      </c>
      <c r="M116" s="5">
        <f>IFERROR(INDEX('[9]Table 36'!M$14:M$17,MATCH(CAN!$B129,'[9]Table 36'!$B$14:$B$17,0))*1000,0)</f>
        <v>0</v>
      </c>
      <c r="N116" s="5">
        <f>IFERROR(INDEX('[9]Table 36'!N$14:N$17,MATCH(CAN!$B129,'[9]Table 36'!$B$14:$B$17,0))*1000,0)</f>
        <v>0</v>
      </c>
      <c r="O116" s="5">
        <f>IFERROR(INDEX('[9]Table 36'!O$14:O$17,MATCH(CAN!$B129,'[9]Table 36'!$B$14:$B$17,0))*1000,0)</f>
        <v>0</v>
      </c>
      <c r="P116" s="5">
        <f>IFERROR(INDEX('[9]Table 36'!P$14:P$17,MATCH(CAN!$B129,'[9]Table 36'!$B$14:$B$17,0))*1000,0)</f>
        <v>0</v>
      </c>
      <c r="Q116" s="5">
        <f>IFERROR(INDEX('[9]Table 36'!Q$14:Q$17,MATCH(CAN!$B129,'[9]Table 36'!$B$14:$B$17,0))*1000,0)</f>
        <v>0</v>
      </c>
      <c r="R116" s="5">
        <f>IFERROR(INDEX('[9]Table 36'!R$14:R$17,MATCH(CAN!$B129,'[9]Table 36'!$B$14:$B$17,0))*1000,0)</f>
        <v>0</v>
      </c>
      <c r="S116" s="5">
        <f>IFERROR(INDEX('[9]Table 36'!S$14:S$17,MATCH(CAN!$B129,'[9]Table 36'!$B$14:$B$17,0))*1000,0)</f>
        <v>0</v>
      </c>
      <c r="T116" s="5">
        <f>IFERROR(INDEX('[9]Table 36'!T$14:T$17,MATCH(CAN!$B129,'[9]Table 36'!$B$14:$B$17,0))*1000,0)</f>
        <v>0</v>
      </c>
      <c r="U116" s="5">
        <f>IFERROR(INDEX('[9]Table 36'!U$14:U$17,MATCH(CAN!$B129,'[9]Table 36'!$B$14:$B$17,0))*1000,0)</f>
        <v>0</v>
      </c>
      <c r="V116" s="5">
        <f>IFERROR(INDEX('[9]Table 36'!V$14:V$17,MATCH(CAN!$B129,'[9]Table 36'!$B$14:$B$17,0))*1000,0)</f>
        <v>0</v>
      </c>
      <c r="W116" s="5">
        <f>IFERROR(INDEX('[9]Table 36'!W$14:W$17,MATCH(CAN!$B129,'[9]Table 36'!$B$14:$B$17,0))*1000,0)</f>
        <v>0</v>
      </c>
      <c r="Z116" s="23" t="s">
        <v>32</v>
      </c>
    </row>
    <row r="117" spans="2:26" outlineLevel="1" x14ac:dyDescent="0.25">
      <c r="B117" s="4" t="s">
        <v>25</v>
      </c>
      <c r="C117" s="5">
        <f>IFERROR(INDEX('[9]Table 36'!C$14:C$17,MATCH(CAN!$B130,'[9]Table 36'!$B$14:$B$17,0))*1000,0)</f>
        <v>2030.5119999999999</v>
      </c>
      <c r="D117" s="5">
        <f>IFERROR(INDEX('[9]Table 36'!D$14:D$17,MATCH(CAN!$B130,'[9]Table 36'!$B$14:$B$17,0))*1000,0)</f>
        <v>2156.9690000000001</v>
      </c>
      <c r="E117" s="5">
        <f>IFERROR(INDEX('[9]Table 36'!E$14:E$17,MATCH(CAN!$B130,'[9]Table 36'!$B$14:$B$17,0))*1000,0)</f>
        <v>1759.058</v>
      </c>
      <c r="F117" s="5">
        <f>IFERROR(INDEX('[9]Table 36'!F$14:F$17,MATCH(CAN!$B130,'[9]Table 36'!$B$14:$B$17,0))*1000,0)</f>
        <v>2005.7559999999999</v>
      </c>
      <c r="G117" s="5">
        <f>IFERROR(INDEX('[9]Table 36'!G$14:G$17,MATCH(CAN!$B130,'[9]Table 36'!$B$14:$B$17,0))*1000,0)</f>
        <v>1941.2249999999999</v>
      </c>
      <c r="H117" s="5">
        <f>IFERROR(INDEX('[9]Table 36'!H$14:H$17,MATCH(CAN!$B130,'[9]Table 36'!$B$14:$B$17,0))*1000,0)</f>
        <v>1930.279</v>
      </c>
      <c r="I117" s="5">
        <f>IFERROR(INDEX('[9]Table 36'!I$14:I$17,MATCH(CAN!$B130,'[9]Table 36'!$B$14:$B$17,0))*1000,0)</f>
        <v>2026.329</v>
      </c>
      <c r="J117" s="5">
        <f>IFERROR(INDEX('[9]Table 36'!J$14:J$17,MATCH(CAN!$B130,'[9]Table 36'!$B$14:$B$17,0))*1000,0)</f>
        <v>1895.48</v>
      </c>
      <c r="K117" s="5">
        <f>IFERROR(INDEX('[9]Table 36'!K$14:K$17,MATCH(CAN!$B130,'[9]Table 36'!$B$14:$B$17,0))*1000,0)</f>
        <v>2155.3249999999998</v>
      </c>
      <c r="L117" s="5">
        <f>IFERROR(INDEX('[9]Table 36'!L$14:L$17,MATCH(CAN!$B130,'[9]Table 36'!$B$14:$B$17,0))*1000,0)</f>
        <v>2020.3410000000001</v>
      </c>
      <c r="M117" s="5">
        <f>IFERROR(INDEX('[9]Table 36'!M$14:M$17,MATCH(CAN!$B130,'[9]Table 36'!$B$14:$B$17,0))*1000,0)</f>
        <v>2105.5139999999997</v>
      </c>
      <c r="N117" s="5">
        <f>IFERROR(INDEX('[9]Table 36'!N$14:N$17,MATCH(CAN!$B130,'[9]Table 36'!$B$14:$B$17,0))*1000,0)</f>
        <v>2238.2339999999999</v>
      </c>
      <c r="O117" s="5">
        <f>IFERROR(INDEX('[9]Table 36'!O$14:O$17,MATCH(CAN!$B130,'[9]Table 36'!$B$14:$B$17,0))*1000,0)</f>
        <v>2169.91</v>
      </c>
      <c r="P117" s="5">
        <f>IFERROR(INDEX('[9]Table 36'!P$14:P$17,MATCH(CAN!$B130,'[9]Table 36'!$B$14:$B$17,0))*1000,0)</f>
        <v>1854.059</v>
      </c>
      <c r="Q117" s="5">
        <f>IFERROR(INDEX('[9]Table 36'!Q$14:Q$17,MATCH(CAN!$B130,'[9]Table 36'!$B$14:$B$17,0))*1000,0)</f>
        <v>1740.0040000000001</v>
      </c>
      <c r="R117" s="5">
        <f>IFERROR(INDEX('[9]Table 36'!R$14:R$17,MATCH(CAN!$B130,'[9]Table 36'!$B$14:$B$17,0))*1000,0)</f>
        <v>2203.799</v>
      </c>
      <c r="S117" s="5">
        <f>IFERROR(INDEX('[9]Table 36'!S$14:S$17,MATCH(CAN!$B130,'[9]Table 36'!$B$14:$B$17,0))*1000,0)</f>
        <v>2406.7280000000001</v>
      </c>
      <c r="T117" s="5">
        <f>IFERROR(INDEX('[9]Table 36'!T$14:T$17,MATCH(CAN!$B130,'[9]Table 36'!$B$14:$B$17,0))*1000,0)</f>
        <v>2506.9530000000004</v>
      </c>
      <c r="U117" s="5">
        <f>IFERROR(INDEX('[9]Table 36'!U$14:U$17,MATCH(CAN!$B130,'[9]Table 36'!$B$14:$B$17,0))*1000,0)</f>
        <v>2637.1910000000003</v>
      </c>
      <c r="V117" s="5">
        <f>IFERROR(INDEX('[9]Table 36'!V$14:V$17,MATCH(CAN!$B130,'[9]Table 36'!$B$14:$B$17,0))*1000,0)</f>
        <v>2578.2250000000004</v>
      </c>
      <c r="W117" s="5">
        <f>IFERROR(INDEX('[9]Table 36'!W$14:W$17,MATCH(CAN!$B130,'[9]Table 36'!$B$14:$B$17,0))*1000,0)</f>
        <v>2091.75</v>
      </c>
      <c r="Z117" s="23" t="s">
        <v>32</v>
      </c>
    </row>
    <row r="118" spans="2:26" outlineLevel="1" x14ac:dyDescent="0.25">
      <c r="B118" s="4" t="s">
        <v>0</v>
      </c>
      <c r="C118" s="5">
        <f>IFERROR(INDEX('[9]Table 36'!C$14:C$17,MATCH(CAN!$B131,'[9]Table 36'!$B$14:$B$17,0))*1000,0)</f>
        <v>0</v>
      </c>
      <c r="D118" s="5">
        <f>IFERROR(INDEX('[9]Table 36'!D$14:D$17,MATCH(CAN!$B131,'[9]Table 36'!$B$14:$B$17,0))*1000,0)</f>
        <v>0</v>
      </c>
      <c r="E118" s="5">
        <f>IFERROR(INDEX('[9]Table 36'!E$14:E$17,MATCH(CAN!$B131,'[9]Table 36'!$B$14:$B$17,0))*1000,0)</f>
        <v>0</v>
      </c>
      <c r="F118" s="5">
        <f>IFERROR(INDEX('[9]Table 36'!F$14:F$17,MATCH(CAN!$B131,'[9]Table 36'!$B$14:$B$17,0))*1000,0)</f>
        <v>0</v>
      </c>
      <c r="G118" s="5">
        <f>IFERROR(INDEX('[9]Table 36'!G$14:G$17,MATCH(CAN!$B131,'[9]Table 36'!$B$14:$B$17,0))*1000,0)</f>
        <v>0</v>
      </c>
      <c r="H118" s="5">
        <f>IFERROR(INDEX('[9]Table 36'!H$14:H$17,MATCH(CAN!$B131,'[9]Table 36'!$B$14:$B$17,0))*1000,0)</f>
        <v>0</v>
      </c>
      <c r="I118" s="5">
        <f>IFERROR(INDEX('[9]Table 36'!I$14:I$17,MATCH(CAN!$B131,'[9]Table 36'!$B$14:$B$17,0))*1000,0)</f>
        <v>0</v>
      </c>
      <c r="J118" s="5">
        <f>IFERROR(INDEX('[9]Table 36'!J$14:J$17,MATCH(CAN!$B131,'[9]Table 36'!$B$14:$B$17,0))*1000,0)</f>
        <v>0</v>
      </c>
      <c r="K118" s="5">
        <f>IFERROR(INDEX('[9]Table 36'!K$14:K$17,MATCH(CAN!$B131,'[9]Table 36'!$B$14:$B$17,0))*1000,0)</f>
        <v>0</v>
      </c>
      <c r="L118" s="5">
        <f>IFERROR(INDEX('[9]Table 36'!L$14:L$17,MATCH(CAN!$B131,'[9]Table 36'!$B$14:$B$17,0))*1000,0)</f>
        <v>0</v>
      </c>
      <c r="M118" s="5">
        <f>IFERROR(INDEX('[9]Table 36'!M$14:M$17,MATCH(CAN!$B131,'[9]Table 36'!$B$14:$B$17,0))*1000,0)</f>
        <v>0</v>
      </c>
      <c r="N118" s="5">
        <f>IFERROR(INDEX('[9]Table 36'!N$14:N$17,MATCH(CAN!$B131,'[9]Table 36'!$B$14:$B$17,0))*1000,0)</f>
        <v>80.863</v>
      </c>
      <c r="O118" s="5">
        <f>IFERROR(INDEX('[9]Table 36'!O$14:O$17,MATCH(CAN!$B131,'[9]Table 36'!$B$14:$B$17,0))*1000,0)</f>
        <v>78.287999999999997</v>
      </c>
      <c r="P118" s="5">
        <f>IFERROR(INDEX('[9]Table 36'!P$14:P$17,MATCH(CAN!$B131,'[9]Table 36'!$B$14:$B$17,0))*1000,0)</f>
        <v>21.015999999999998</v>
      </c>
      <c r="Q118" s="5">
        <f>IFERROR(INDEX('[9]Table 36'!Q$14:Q$17,MATCH(CAN!$B131,'[9]Table 36'!$B$14:$B$17,0))*1000,0)</f>
        <v>4.4320000000000004</v>
      </c>
      <c r="R118" s="5">
        <f>IFERROR(INDEX('[9]Table 36'!R$14:R$17,MATCH(CAN!$B131,'[9]Table 36'!$B$14:$B$17,0))*1000,0)</f>
        <v>0</v>
      </c>
      <c r="S118" s="5">
        <f>IFERROR(INDEX('[9]Table 36'!S$14:S$17,MATCH(CAN!$B131,'[9]Table 36'!$B$14:$B$17,0))*1000,0)</f>
        <v>0</v>
      </c>
      <c r="T118" s="5">
        <f>IFERROR(INDEX('[9]Table 36'!T$14:T$17,MATCH(CAN!$B131,'[9]Table 36'!$B$14:$B$17,0))*1000,0)</f>
        <v>0</v>
      </c>
      <c r="U118" s="5">
        <f>IFERROR(INDEX('[9]Table 36'!U$14:U$17,MATCH(CAN!$B131,'[9]Table 36'!$B$14:$B$17,0))*1000,0)</f>
        <v>0</v>
      </c>
      <c r="V118" s="5">
        <f>IFERROR(INDEX('[9]Table 36'!V$14:V$17,MATCH(CAN!$B131,'[9]Table 36'!$B$14:$B$17,0))*1000,0)</f>
        <v>0</v>
      </c>
      <c r="W118" s="5">
        <f>IFERROR(INDEX('[9]Table 36'!W$14:W$17,MATCH(CAN!$B131,'[9]Table 36'!$B$14:$B$17,0))*1000,0)</f>
        <v>0</v>
      </c>
      <c r="Z118" s="23" t="s">
        <v>32</v>
      </c>
    </row>
    <row r="119" spans="2:26" outlineLevel="1" x14ac:dyDescent="0.25">
      <c r="B119" s="4" t="s">
        <v>27</v>
      </c>
      <c r="C119" s="5">
        <f>IFERROR(INDEX('[9]Table 36'!C$14:C$17,MATCH(CAN!$B132,'[9]Table 36'!$B$14:$B$17,0))*1000,0)</f>
        <v>0</v>
      </c>
      <c r="D119" s="5">
        <f>IFERROR(INDEX('[9]Table 36'!D$14:D$17,MATCH(CAN!$B132,'[9]Table 36'!$B$14:$B$17,0))*1000,0)</f>
        <v>0</v>
      </c>
      <c r="E119" s="5">
        <f>IFERROR(INDEX('[9]Table 36'!E$14:E$17,MATCH(CAN!$B132,'[9]Table 36'!$B$14:$B$17,0))*1000,0)</f>
        <v>0</v>
      </c>
      <c r="F119" s="5">
        <f>IFERROR(INDEX('[9]Table 36'!F$14:F$17,MATCH(CAN!$B132,'[9]Table 36'!$B$14:$B$17,0))*1000,0)</f>
        <v>0</v>
      </c>
      <c r="G119" s="5">
        <f>IFERROR(INDEX('[9]Table 36'!G$14:G$17,MATCH(CAN!$B132,'[9]Table 36'!$B$14:$B$17,0))*1000,0)</f>
        <v>0</v>
      </c>
      <c r="H119" s="5">
        <f>IFERROR(INDEX('[9]Table 36'!H$14:H$17,MATCH(CAN!$B132,'[9]Table 36'!$B$14:$B$17,0))*1000,0)</f>
        <v>0</v>
      </c>
      <c r="I119" s="5">
        <f>IFERROR(INDEX('[9]Table 36'!I$14:I$17,MATCH(CAN!$B132,'[9]Table 36'!$B$14:$B$17,0))*1000,0)</f>
        <v>0</v>
      </c>
      <c r="J119" s="5">
        <f>IFERROR(INDEX('[9]Table 36'!J$14:J$17,MATCH(CAN!$B132,'[9]Table 36'!$B$14:$B$17,0))*1000,0)</f>
        <v>0</v>
      </c>
      <c r="K119" s="5">
        <f>IFERROR(INDEX('[9]Table 36'!K$14:K$17,MATCH(CAN!$B132,'[9]Table 36'!$B$14:$B$17,0))*1000,0)</f>
        <v>0</v>
      </c>
      <c r="L119" s="5">
        <f>IFERROR(INDEX('[9]Table 36'!L$14:L$17,MATCH(CAN!$B132,'[9]Table 36'!$B$14:$B$17,0))*1000,0)</f>
        <v>0</v>
      </c>
      <c r="M119" s="5">
        <f>IFERROR(INDEX('[9]Table 36'!M$14:M$17,MATCH(CAN!$B132,'[9]Table 36'!$B$14:$B$17,0))*1000,0)</f>
        <v>0</v>
      </c>
      <c r="N119" s="5">
        <f>IFERROR(INDEX('[9]Table 36'!N$14:N$17,MATCH(CAN!$B132,'[9]Table 36'!$B$14:$B$17,0))*1000,0)</f>
        <v>0</v>
      </c>
      <c r="O119" s="5">
        <f>IFERROR(INDEX('[9]Table 36'!O$14:O$17,MATCH(CAN!$B132,'[9]Table 36'!$B$14:$B$17,0))*1000,0)</f>
        <v>0</v>
      </c>
      <c r="P119" s="5">
        <f>IFERROR(INDEX('[9]Table 36'!P$14:P$17,MATCH(CAN!$B132,'[9]Table 36'!$B$14:$B$17,0))*1000,0)</f>
        <v>0</v>
      </c>
      <c r="Q119" s="5">
        <f>IFERROR(INDEX('[9]Table 36'!Q$14:Q$17,MATCH(CAN!$B132,'[9]Table 36'!$B$14:$B$17,0))*1000,0)</f>
        <v>0</v>
      </c>
      <c r="R119" s="5">
        <f>IFERROR(INDEX('[9]Table 36'!R$14:R$17,MATCH(CAN!$B132,'[9]Table 36'!$B$14:$B$17,0))*1000,0)</f>
        <v>0</v>
      </c>
      <c r="S119" s="5">
        <f>IFERROR(INDEX('[9]Table 36'!S$14:S$17,MATCH(CAN!$B132,'[9]Table 36'!$B$14:$B$17,0))*1000,0)</f>
        <v>0</v>
      </c>
      <c r="T119" s="5">
        <f>IFERROR(INDEX('[9]Table 36'!T$14:T$17,MATCH(CAN!$B132,'[9]Table 36'!$B$14:$B$17,0))*1000,0)</f>
        <v>0</v>
      </c>
      <c r="U119" s="5">
        <f>IFERROR(INDEX('[9]Table 36'!U$14:U$17,MATCH(CAN!$B132,'[9]Table 36'!$B$14:$B$17,0))*1000,0)</f>
        <v>0</v>
      </c>
      <c r="V119" s="5">
        <f>IFERROR(INDEX('[9]Table 36'!V$14:V$17,MATCH(CAN!$B132,'[9]Table 36'!$B$14:$B$17,0))*1000,0)</f>
        <v>0</v>
      </c>
      <c r="W119" s="5">
        <f>IFERROR(INDEX('[9]Table 36'!W$14:W$17,MATCH(CAN!$B132,'[9]Table 36'!$B$14:$B$17,0))*1000,0)</f>
        <v>0</v>
      </c>
      <c r="Z119" s="23" t="s">
        <v>32</v>
      </c>
    </row>
    <row r="120" spans="2:26" outlineLevel="1" x14ac:dyDescent="0.25">
      <c r="B120" s="4" t="s">
        <v>28</v>
      </c>
      <c r="C120" s="5">
        <f>IFERROR(INDEX('[9]Table 36'!C$14:C$17,MATCH(CAN!$B133,'[9]Table 36'!$B$14:$B$17,0))*1000,0)</f>
        <v>0</v>
      </c>
      <c r="D120" s="5">
        <f>IFERROR(INDEX('[9]Table 36'!D$14:D$17,MATCH(CAN!$B133,'[9]Table 36'!$B$14:$B$17,0))*1000,0)</f>
        <v>0</v>
      </c>
      <c r="E120" s="5">
        <f>IFERROR(INDEX('[9]Table 36'!E$14:E$17,MATCH(CAN!$B133,'[9]Table 36'!$B$14:$B$17,0))*1000,0)</f>
        <v>0</v>
      </c>
      <c r="F120" s="5">
        <f>IFERROR(INDEX('[9]Table 36'!F$14:F$17,MATCH(CAN!$B133,'[9]Table 36'!$B$14:$B$17,0))*1000,0)</f>
        <v>0</v>
      </c>
      <c r="G120" s="5">
        <f>IFERROR(INDEX('[9]Table 36'!G$14:G$17,MATCH(CAN!$B133,'[9]Table 36'!$B$14:$B$17,0))*1000,0)</f>
        <v>0</v>
      </c>
      <c r="H120" s="5">
        <f>IFERROR(INDEX('[9]Table 36'!H$14:H$17,MATCH(CAN!$B133,'[9]Table 36'!$B$14:$B$17,0))*1000,0)</f>
        <v>0</v>
      </c>
      <c r="I120" s="5">
        <f>IFERROR(INDEX('[9]Table 36'!I$14:I$17,MATCH(CAN!$B133,'[9]Table 36'!$B$14:$B$17,0))*1000,0)</f>
        <v>0</v>
      </c>
      <c r="J120" s="5">
        <f>IFERROR(INDEX('[9]Table 36'!J$14:J$17,MATCH(CAN!$B133,'[9]Table 36'!$B$14:$B$17,0))*1000,0)</f>
        <v>0</v>
      </c>
      <c r="K120" s="5">
        <f>IFERROR(INDEX('[9]Table 36'!K$14:K$17,MATCH(CAN!$B133,'[9]Table 36'!$B$14:$B$17,0))*1000,0)</f>
        <v>0</v>
      </c>
      <c r="L120" s="5">
        <f>IFERROR(INDEX('[9]Table 36'!L$14:L$17,MATCH(CAN!$B133,'[9]Table 36'!$B$14:$B$17,0))*1000,0)</f>
        <v>0</v>
      </c>
      <c r="M120" s="5">
        <f>IFERROR(INDEX('[9]Table 36'!M$14:M$17,MATCH(CAN!$B133,'[9]Table 36'!$B$14:$B$17,0))*1000,0)</f>
        <v>0</v>
      </c>
      <c r="N120" s="5">
        <f>IFERROR(INDEX('[9]Table 36'!N$14:N$17,MATCH(CAN!$B133,'[9]Table 36'!$B$14:$B$17,0))*1000,0)</f>
        <v>0</v>
      </c>
      <c r="O120" s="5">
        <f>IFERROR(INDEX('[9]Table 36'!O$14:O$17,MATCH(CAN!$B133,'[9]Table 36'!$B$14:$B$17,0))*1000,0)</f>
        <v>0</v>
      </c>
      <c r="P120" s="5">
        <f>IFERROR(INDEX('[9]Table 36'!P$14:P$17,MATCH(CAN!$B133,'[9]Table 36'!$B$14:$B$17,0))*1000,0)</f>
        <v>0</v>
      </c>
      <c r="Q120" s="5">
        <f>IFERROR(INDEX('[9]Table 36'!Q$14:Q$17,MATCH(CAN!$B133,'[9]Table 36'!$B$14:$B$17,0))*1000,0)</f>
        <v>0</v>
      </c>
      <c r="R120" s="5">
        <f>IFERROR(INDEX('[9]Table 36'!R$14:R$17,MATCH(CAN!$B133,'[9]Table 36'!$B$14:$B$17,0))*1000,0)</f>
        <v>0</v>
      </c>
      <c r="S120" s="5">
        <f>IFERROR(INDEX('[9]Table 36'!S$14:S$17,MATCH(CAN!$B133,'[9]Table 36'!$B$14:$B$17,0))*1000,0)</f>
        <v>0</v>
      </c>
      <c r="T120" s="5">
        <f>IFERROR(INDEX('[9]Table 36'!T$14:T$17,MATCH(CAN!$B133,'[9]Table 36'!$B$14:$B$17,0))*1000,0)</f>
        <v>0</v>
      </c>
      <c r="U120" s="5">
        <f>IFERROR(INDEX('[9]Table 36'!U$14:U$17,MATCH(CAN!$B133,'[9]Table 36'!$B$14:$B$17,0))*1000,0)</f>
        <v>0</v>
      </c>
      <c r="V120" s="5">
        <f>IFERROR(INDEX('[9]Table 36'!V$14:V$17,MATCH(CAN!$B133,'[9]Table 36'!$B$14:$B$17,0))*1000,0)</f>
        <v>0</v>
      </c>
      <c r="W120" s="5">
        <f>IFERROR(INDEX('[9]Table 36'!W$14:W$17,MATCH(CAN!$B133,'[9]Table 36'!$B$14:$B$17,0))*1000,0)</f>
        <v>0</v>
      </c>
      <c r="Z120" s="23" t="s">
        <v>32</v>
      </c>
    </row>
    <row r="121" spans="2:26" outlineLevel="1" x14ac:dyDescent="0.25">
      <c r="B121" s="4" t="s">
        <v>22</v>
      </c>
      <c r="C121" s="5">
        <f>IFERROR(INDEX('[9]Table 36'!C$14:C$17,MATCH(CAN!$B134,'[9]Table 36'!$B$14:$B$17,0))*1000,0)</f>
        <v>0</v>
      </c>
      <c r="D121" s="5">
        <f>IFERROR(INDEX('[9]Table 36'!D$14:D$17,MATCH(CAN!$B134,'[9]Table 36'!$B$14:$B$17,0))*1000,0)</f>
        <v>0</v>
      </c>
      <c r="E121" s="5">
        <f>IFERROR(INDEX('[9]Table 36'!E$14:E$17,MATCH(CAN!$B134,'[9]Table 36'!$B$14:$B$17,0))*1000,0)</f>
        <v>0</v>
      </c>
      <c r="F121" s="5">
        <f>IFERROR(INDEX('[9]Table 36'!F$14:F$17,MATCH(CAN!$B134,'[9]Table 36'!$B$14:$B$17,0))*1000,0)</f>
        <v>0</v>
      </c>
      <c r="G121" s="5">
        <f>IFERROR(INDEX('[9]Table 36'!G$14:G$17,MATCH(CAN!$B134,'[9]Table 36'!$B$14:$B$17,0))*1000,0)</f>
        <v>0</v>
      </c>
      <c r="H121" s="5">
        <f>IFERROR(INDEX('[9]Table 36'!H$14:H$17,MATCH(CAN!$B134,'[9]Table 36'!$B$14:$B$17,0))*1000,0)</f>
        <v>0</v>
      </c>
      <c r="I121" s="5">
        <f>IFERROR(INDEX('[9]Table 36'!I$14:I$17,MATCH(CAN!$B134,'[9]Table 36'!$B$14:$B$17,0))*1000,0)</f>
        <v>0</v>
      </c>
      <c r="J121" s="5">
        <f>IFERROR(INDEX('[9]Table 36'!J$14:J$17,MATCH(CAN!$B134,'[9]Table 36'!$B$14:$B$17,0))*1000,0)</f>
        <v>0</v>
      </c>
      <c r="K121" s="5">
        <f>IFERROR(INDEX('[9]Table 36'!K$14:K$17,MATCH(CAN!$B134,'[9]Table 36'!$B$14:$B$17,0))*1000,0)</f>
        <v>0</v>
      </c>
      <c r="L121" s="5">
        <f>IFERROR(INDEX('[9]Table 36'!L$14:L$17,MATCH(CAN!$B134,'[9]Table 36'!$B$14:$B$17,0))*1000,0)</f>
        <v>0</v>
      </c>
      <c r="M121" s="5">
        <f>IFERROR(INDEX('[9]Table 36'!M$14:M$17,MATCH(CAN!$B134,'[9]Table 36'!$B$14:$B$17,0))*1000,0)</f>
        <v>0</v>
      </c>
      <c r="N121" s="5">
        <f>IFERROR(INDEX('[9]Table 36'!N$14:N$17,MATCH(CAN!$B134,'[9]Table 36'!$B$14:$B$17,0))*1000,0)</f>
        <v>0</v>
      </c>
      <c r="O121" s="5">
        <f>IFERROR(INDEX('[9]Table 36'!O$14:O$17,MATCH(CAN!$B134,'[9]Table 36'!$B$14:$B$17,0))*1000,0)</f>
        <v>0</v>
      </c>
      <c r="P121" s="5">
        <f>IFERROR(INDEX('[9]Table 36'!P$14:P$17,MATCH(CAN!$B134,'[9]Table 36'!$B$14:$B$17,0))*1000,0)</f>
        <v>0</v>
      </c>
      <c r="Q121" s="5">
        <f>IFERROR(INDEX('[9]Table 36'!Q$14:Q$17,MATCH(CAN!$B134,'[9]Table 36'!$B$14:$B$17,0))*1000,0)</f>
        <v>0</v>
      </c>
      <c r="R121" s="5">
        <f>IFERROR(INDEX('[9]Table 36'!R$14:R$17,MATCH(CAN!$B134,'[9]Table 36'!$B$14:$B$17,0))*1000,0)</f>
        <v>0</v>
      </c>
      <c r="S121" s="5">
        <f>IFERROR(INDEX('[9]Table 36'!S$14:S$17,MATCH(CAN!$B134,'[9]Table 36'!$B$14:$B$17,0))*1000,0)</f>
        <v>0</v>
      </c>
      <c r="T121" s="5">
        <f>IFERROR(INDEX('[9]Table 36'!T$14:T$17,MATCH(CAN!$B134,'[9]Table 36'!$B$14:$B$17,0))*1000,0)</f>
        <v>0</v>
      </c>
      <c r="U121" s="5">
        <f>IFERROR(INDEX('[9]Table 36'!U$14:U$17,MATCH(CAN!$B134,'[9]Table 36'!$B$14:$B$17,0))*1000,0)</f>
        <v>0</v>
      </c>
      <c r="V121" s="5">
        <f>IFERROR(INDEX('[9]Table 36'!V$14:V$17,MATCH(CAN!$B134,'[9]Table 36'!$B$14:$B$17,0))*1000,0)</f>
        <v>0</v>
      </c>
      <c r="W121" s="5">
        <f>IFERROR(INDEX('[9]Table 36'!W$14:W$17,MATCH(CAN!$B134,'[9]Table 36'!$B$14:$B$17,0))*1000,0)</f>
        <v>0</v>
      </c>
      <c r="Z121" s="23" t="s">
        <v>32</v>
      </c>
    </row>
    <row r="122" spans="2:26" outlineLevel="1" x14ac:dyDescent="0.25">
      <c r="B122" s="4" t="s">
        <v>1</v>
      </c>
      <c r="C122" s="5">
        <f>IFERROR(INDEX('[9]Table 36'!C$14:C$17,MATCH(CAN!$B135,'[9]Table 36'!$B$14:$B$17,0))*1000,0)</f>
        <v>0</v>
      </c>
      <c r="D122" s="5">
        <f>IFERROR(INDEX('[9]Table 36'!D$14:D$17,MATCH(CAN!$B135,'[9]Table 36'!$B$14:$B$17,0))*1000,0)</f>
        <v>0</v>
      </c>
      <c r="E122" s="5">
        <f>IFERROR(INDEX('[9]Table 36'!E$14:E$17,MATCH(CAN!$B135,'[9]Table 36'!$B$14:$B$17,0))*1000,0)</f>
        <v>0</v>
      </c>
      <c r="F122" s="5">
        <f>IFERROR(INDEX('[9]Table 36'!F$14:F$17,MATCH(CAN!$B135,'[9]Table 36'!$B$14:$B$17,0))*1000,0)</f>
        <v>0</v>
      </c>
      <c r="G122" s="5">
        <f>IFERROR(INDEX('[9]Table 36'!G$14:G$17,MATCH(CAN!$B135,'[9]Table 36'!$B$14:$B$17,0))*1000,0)</f>
        <v>0</v>
      </c>
      <c r="H122" s="5">
        <f>IFERROR(INDEX('[9]Table 36'!H$14:H$17,MATCH(CAN!$B135,'[9]Table 36'!$B$14:$B$17,0))*1000,0)</f>
        <v>0</v>
      </c>
      <c r="I122" s="5">
        <f>IFERROR(INDEX('[9]Table 36'!I$14:I$17,MATCH(CAN!$B135,'[9]Table 36'!$B$14:$B$17,0))*1000,0)</f>
        <v>0</v>
      </c>
      <c r="J122" s="5">
        <f>IFERROR(INDEX('[9]Table 36'!J$14:J$17,MATCH(CAN!$B135,'[9]Table 36'!$B$14:$B$17,0))*1000,0)</f>
        <v>0</v>
      </c>
      <c r="K122" s="5">
        <f>IFERROR(INDEX('[9]Table 36'!K$14:K$17,MATCH(CAN!$B135,'[9]Table 36'!$B$14:$B$17,0))*1000,0)</f>
        <v>0</v>
      </c>
      <c r="L122" s="5">
        <f>IFERROR(INDEX('[9]Table 36'!L$14:L$17,MATCH(CAN!$B135,'[9]Table 36'!$B$14:$B$17,0))*1000,0)</f>
        <v>0</v>
      </c>
      <c r="M122" s="5">
        <f>IFERROR(INDEX('[9]Table 36'!M$14:M$17,MATCH(CAN!$B135,'[9]Table 36'!$B$14:$B$17,0))*1000,0)</f>
        <v>0</v>
      </c>
      <c r="N122" s="5">
        <f>IFERROR(INDEX('[9]Table 36'!N$14:N$17,MATCH(CAN!$B135,'[9]Table 36'!$B$14:$B$17,0))*1000,0)</f>
        <v>0</v>
      </c>
      <c r="O122" s="5">
        <f>IFERROR(INDEX('[9]Table 36'!O$14:O$17,MATCH(CAN!$B135,'[9]Table 36'!$B$14:$B$17,0))*1000,0)</f>
        <v>0</v>
      </c>
      <c r="P122" s="5">
        <f>IFERROR(INDEX('[9]Table 36'!P$14:P$17,MATCH(CAN!$B135,'[9]Table 36'!$B$14:$B$17,0))*1000,0)</f>
        <v>0</v>
      </c>
      <c r="Q122" s="5">
        <f>IFERROR(INDEX('[9]Table 36'!Q$14:Q$17,MATCH(CAN!$B135,'[9]Table 36'!$B$14:$B$17,0))*1000,0)</f>
        <v>0</v>
      </c>
      <c r="R122" s="5">
        <f>IFERROR(INDEX('[9]Table 36'!R$14:R$17,MATCH(CAN!$B135,'[9]Table 36'!$B$14:$B$17,0))*1000,0)</f>
        <v>0</v>
      </c>
      <c r="S122" s="5">
        <f>IFERROR(INDEX('[9]Table 36'!S$14:S$17,MATCH(CAN!$B135,'[9]Table 36'!$B$14:$B$17,0))*1000,0)</f>
        <v>0</v>
      </c>
      <c r="T122" s="5">
        <f>IFERROR(INDEX('[9]Table 36'!T$14:T$17,MATCH(CAN!$B135,'[9]Table 36'!$B$14:$B$17,0))*1000,0)</f>
        <v>0</v>
      </c>
      <c r="U122" s="5">
        <f>IFERROR(INDEX('[9]Table 36'!U$14:U$17,MATCH(CAN!$B135,'[9]Table 36'!$B$14:$B$17,0))*1000,0)</f>
        <v>0</v>
      </c>
      <c r="V122" s="5">
        <f>IFERROR(INDEX('[9]Table 36'!V$14:V$17,MATCH(CAN!$B135,'[9]Table 36'!$B$14:$B$17,0))*1000,0)</f>
        <v>0</v>
      </c>
      <c r="W122" s="5">
        <f>IFERROR(INDEX('[9]Table 36'!W$14:W$17,MATCH(CAN!$B135,'[9]Table 36'!$B$14:$B$17,0))*1000,0)</f>
        <v>0</v>
      </c>
      <c r="Z122" s="23" t="s">
        <v>32</v>
      </c>
    </row>
    <row r="123" spans="2:26" outlineLevel="1" x14ac:dyDescent="0.25">
      <c r="B123" s="16" t="s">
        <v>13</v>
      </c>
      <c r="C123" s="21">
        <f t="shared" ref="C123:W123" si="44">SUM(C113:C122)</f>
        <v>3689.2569999999996</v>
      </c>
      <c r="D123" s="21">
        <f t="shared" si="44"/>
        <v>4137.1849999999995</v>
      </c>
      <c r="E123" s="21">
        <f t="shared" si="44"/>
        <v>3803.893</v>
      </c>
      <c r="F123" s="21">
        <f t="shared" si="44"/>
        <v>5196.848</v>
      </c>
      <c r="G123" s="21">
        <f t="shared" si="44"/>
        <v>4944.1610000000001</v>
      </c>
      <c r="H123" s="21">
        <f t="shared" si="44"/>
        <v>4202.1090000000004</v>
      </c>
      <c r="I123" s="21">
        <f t="shared" si="44"/>
        <v>4405.7309999999998</v>
      </c>
      <c r="J123" s="21">
        <f t="shared" si="44"/>
        <v>4523.4230000000007</v>
      </c>
      <c r="K123" s="21">
        <f t="shared" si="44"/>
        <v>4817.317</v>
      </c>
      <c r="L123" s="21">
        <f t="shared" si="44"/>
        <v>5043.2129999999997</v>
      </c>
      <c r="M123" s="21">
        <f t="shared" si="44"/>
        <v>5060.6080000000002</v>
      </c>
      <c r="N123" s="21">
        <f t="shared" si="44"/>
        <v>5802.8820000000005</v>
      </c>
      <c r="O123" s="21">
        <f t="shared" si="44"/>
        <v>5011.8289999999997</v>
      </c>
      <c r="P123" s="21">
        <f t="shared" si="44"/>
        <v>4661.9529999999995</v>
      </c>
      <c r="Q123" s="21">
        <f t="shared" si="44"/>
        <v>4420.1859999999997</v>
      </c>
      <c r="R123" s="21">
        <f t="shared" si="44"/>
        <v>4769.6759999999995</v>
      </c>
      <c r="S123" s="21">
        <f t="shared" si="44"/>
        <v>4639.6580000000004</v>
      </c>
      <c r="T123" s="21">
        <f t="shared" si="44"/>
        <v>4894.1580000000004</v>
      </c>
      <c r="U123" s="21">
        <f t="shared" si="44"/>
        <v>5311.2300000000005</v>
      </c>
      <c r="V123" s="21">
        <f t="shared" si="44"/>
        <v>5079.0480000000007</v>
      </c>
      <c r="W123" s="21">
        <f t="shared" si="44"/>
        <v>4414.3999999999996</v>
      </c>
    </row>
    <row r="124" spans="2:26" outlineLevel="1" x14ac:dyDescent="0.25">
      <c r="B124" s="29" t="s">
        <v>46</v>
      </c>
      <c r="C124" s="28">
        <f>IFERROR(C123/C105/1000,0)</f>
        <v>7.8474591265612157E-3</v>
      </c>
      <c r="D124" s="28">
        <f t="shared" ref="D124:W124" si="45">IFERROR(D123/D105/1000,0)</f>
        <v>7.8278453948457966E-3</v>
      </c>
      <c r="E124" s="28">
        <f t="shared" si="45"/>
        <v>7.7948118633010535E-3</v>
      </c>
      <c r="F124" s="28">
        <f t="shared" si="45"/>
        <v>7.7587987953467615E-3</v>
      </c>
      <c r="G124" s="28">
        <f t="shared" si="45"/>
        <v>7.6694836465115938E-3</v>
      </c>
      <c r="H124" s="28">
        <f t="shared" si="45"/>
        <v>7.5182232322491462E-3</v>
      </c>
      <c r="I124" s="28">
        <f t="shared" si="45"/>
        <v>6.7594860830163875E-3</v>
      </c>
      <c r="J124" s="28">
        <f t="shared" si="45"/>
        <v>6.6627102982807331E-3</v>
      </c>
      <c r="K124" s="28">
        <f t="shared" si="45"/>
        <v>6.7504790487405049E-3</v>
      </c>
      <c r="L124" s="28">
        <f t="shared" si="45"/>
        <v>7.2119463357589158E-3</v>
      </c>
      <c r="M124" s="28">
        <f t="shared" si="45"/>
        <v>6.7320488968404127E-3</v>
      </c>
      <c r="N124" s="28">
        <f t="shared" si="45"/>
        <v>6.6462859243357503E-3</v>
      </c>
      <c r="O124" s="28">
        <f t="shared" si="45"/>
        <v>6.5166483709730707E-3</v>
      </c>
      <c r="P124" s="28">
        <f t="shared" si="45"/>
        <v>6.4501994332691569E-3</v>
      </c>
      <c r="Q124" s="28">
        <f t="shared" si="45"/>
        <v>6.354647587107516E-3</v>
      </c>
      <c r="R124" s="28">
        <f t="shared" si="45"/>
        <v>6.2164164041931752E-3</v>
      </c>
      <c r="S124" s="28">
        <f t="shared" si="45"/>
        <v>6.079291075314572E-3</v>
      </c>
      <c r="T124" s="28">
        <f t="shared" si="45"/>
        <v>5.9859384103885197E-3</v>
      </c>
      <c r="U124" s="28">
        <f t="shared" si="45"/>
        <v>5.8724140148770036E-3</v>
      </c>
      <c r="V124" s="28">
        <f t="shared" si="45"/>
        <v>5.7072071121570698E-3</v>
      </c>
      <c r="W124" s="28">
        <f t="shared" si="45"/>
        <v>5.6368692627355539E-3</v>
      </c>
    </row>
    <row r="125" spans="2:26" outlineLevel="1" x14ac:dyDescent="0.25"/>
    <row r="126" spans="2:26" outlineLevel="1" x14ac:dyDescent="0.25">
      <c r="B126" s="4" t="s">
        <v>23</v>
      </c>
      <c r="C126" s="12">
        <f t="shared" ref="C126:W126" si="46">IFERROR(C113/C123,0)</f>
        <v>0</v>
      </c>
      <c r="D126" s="12">
        <f t="shared" si="46"/>
        <v>0</v>
      </c>
      <c r="E126" s="12">
        <f t="shared" si="46"/>
        <v>0</v>
      </c>
      <c r="F126" s="12">
        <f t="shared" si="46"/>
        <v>0</v>
      </c>
      <c r="G126" s="12">
        <f t="shared" si="46"/>
        <v>0</v>
      </c>
      <c r="H126" s="12">
        <f t="shared" si="46"/>
        <v>0</v>
      </c>
      <c r="I126" s="12">
        <f t="shared" si="46"/>
        <v>0</v>
      </c>
      <c r="J126" s="12">
        <f t="shared" si="46"/>
        <v>0</v>
      </c>
      <c r="K126" s="12">
        <f t="shared" si="46"/>
        <v>0</v>
      </c>
      <c r="L126" s="12">
        <f t="shared" si="46"/>
        <v>0</v>
      </c>
      <c r="M126" s="12">
        <f t="shared" si="46"/>
        <v>0</v>
      </c>
      <c r="N126" s="12">
        <f t="shared" si="46"/>
        <v>0</v>
      </c>
      <c r="O126" s="12">
        <f t="shared" si="46"/>
        <v>0</v>
      </c>
      <c r="P126" s="12">
        <f t="shared" si="46"/>
        <v>0</v>
      </c>
      <c r="Q126" s="12">
        <f t="shared" si="46"/>
        <v>0</v>
      </c>
      <c r="R126" s="12">
        <f t="shared" si="46"/>
        <v>0</v>
      </c>
      <c r="S126" s="12">
        <f t="shared" si="46"/>
        <v>0</v>
      </c>
      <c r="T126" s="12">
        <f t="shared" si="46"/>
        <v>0</v>
      </c>
      <c r="U126" s="12">
        <f t="shared" si="46"/>
        <v>0</v>
      </c>
      <c r="V126" s="12">
        <f t="shared" si="46"/>
        <v>0</v>
      </c>
      <c r="W126" s="12">
        <f t="shared" si="46"/>
        <v>0</v>
      </c>
    </row>
    <row r="127" spans="2:26" outlineLevel="1" x14ac:dyDescent="0.25">
      <c r="B127" s="4" t="s">
        <v>24</v>
      </c>
      <c r="C127" s="12">
        <f t="shared" ref="C127:W127" si="47">IFERROR(C114/C123,0)</f>
        <v>0</v>
      </c>
      <c r="D127" s="12">
        <f t="shared" si="47"/>
        <v>0</v>
      </c>
      <c r="E127" s="12">
        <f t="shared" si="47"/>
        <v>0</v>
      </c>
      <c r="F127" s="12">
        <f t="shared" si="47"/>
        <v>0</v>
      </c>
      <c r="G127" s="12">
        <f t="shared" si="47"/>
        <v>0</v>
      </c>
      <c r="H127" s="12">
        <f t="shared" si="47"/>
        <v>0</v>
      </c>
      <c r="I127" s="12">
        <f t="shared" si="47"/>
        <v>0</v>
      </c>
      <c r="J127" s="12">
        <f t="shared" si="47"/>
        <v>0</v>
      </c>
      <c r="K127" s="12">
        <f t="shared" si="47"/>
        <v>0</v>
      </c>
      <c r="L127" s="12">
        <f t="shared" si="47"/>
        <v>0</v>
      </c>
      <c r="M127" s="12">
        <f t="shared" si="47"/>
        <v>0</v>
      </c>
      <c r="N127" s="12">
        <f t="shared" si="47"/>
        <v>0</v>
      </c>
      <c r="O127" s="12">
        <f t="shared" si="47"/>
        <v>0</v>
      </c>
      <c r="P127" s="12">
        <f t="shared" si="47"/>
        <v>0</v>
      </c>
      <c r="Q127" s="12">
        <f t="shared" si="47"/>
        <v>0</v>
      </c>
      <c r="R127" s="12">
        <f t="shared" si="47"/>
        <v>0</v>
      </c>
      <c r="S127" s="12">
        <f t="shared" si="47"/>
        <v>0</v>
      </c>
      <c r="T127" s="12">
        <f t="shared" si="47"/>
        <v>0</v>
      </c>
      <c r="U127" s="12">
        <f t="shared" si="47"/>
        <v>0</v>
      </c>
      <c r="V127" s="12">
        <f t="shared" si="47"/>
        <v>0</v>
      </c>
      <c r="W127" s="12">
        <f t="shared" si="47"/>
        <v>0</v>
      </c>
    </row>
    <row r="128" spans="2:26" outlineLevel="1" x14ac:dyDescent="0.25">
      <c r="B128" s="4" t="s">
        <v>21</v>
      </c>
      <c r="C128" s="12">
        <f t="shared" ref="C128:W128" si="48">IFERROR(C115/C123,0)</f>
        <v>0.44961492246270729</v>
      </c>
      <c r="D128" s="12">
        <f t="shared" si="48"/>
        <v>0.47863849453191004</v>
      </c>
      <c r="E128" s="12">
        <f t="shared" si="48"/>
        <v>0.53756375376489296</v>
      </c>
      <c r="F128" s="12">
        <f t="shared" si="48"/>
        <v>0.61404374343833024</v>
      </c>
      <c r="G128" s="12">
        <f t="shared" si="48"/>
        <v>0.60737018879441829</v>
      </c>
      <c r="H128" s="12">
        <f t="shared" si="48"/>
        <v>0.54064042603368923</v>
      </c>
      <c r="I128" s="12">
        <f t="shared" si="48"/>
        <v>0.5400697409805546</v>
      </c>
      <c r="J128" s="12">
        <f t="shared" si="48"/>
        <v>0.58096335452156467</v>
      </c>
      <c r="K128" s="12">
        <f t="shared" si="48"/>
        <v>0.55258809000943887</v>
      </c>
      <c r="L128" s="12">
        <f t="shared" si="48"/>
        <v>0.59939407675226086</v>
      </c>
      <c r="M128" s="12">
        <f t="shared" si="48"/>
        <v>0.58394050675333875</v>
      </c>
      <c r="N128" s="12">
        <f t="shared" si="48"/>
        <v>0.60035427223920801</v>
      </c>
      <c r="O128" s="12">
        <f t="shared" si="48"/>
        <v>0.55142164666831217</v>
      </c>
      <c r="P128" s="12">
        <f t="shared" si="48"/>
        <v>0.59779195543155417</v>
      </c>
      <c r="Q128" s="12">
        <f t="shared" si="48"/>
        <v>0.60534782925424413</v>
      </c>
      <c r="R128" s="12">
        <f t="shared" si="48"/>
        <v>0.53795624692327115</v>
      </c>
      <c r="S128" s="12">
        <f t="shared" si="48"/>
        <v>0.48127038673971229</v>
      </c>
      <c r="T128" s="12">
        <f t="shared" si="48"/>
        <v>0.48776623067747299</v>
      </c>
      <c r="U128" s="12">
        <f t="shared" si="48"/>
        <v>0.50346887632431658</v>
      </c>
      <c r="V128" s="12">
        <f t="shared" si="48"/>
        <v>0.49238026496304022</v>
      </c>
      <c r="W128" s="12">
        <f t="shared" si="48"/>
        <v>0.52615304458137013</v>
      </c>
    </row>
    <row r="129" spans="1:23" outlineLevel="1" x14ac:dyDescent="0.25">
      <c r="B129" s="4" t="s">
        <v>26</v>
      </c>
      <c r="C129" s="12">
        <f t="shared" ref="C129:W129" si="49">IFERROR(C116/C123,0)</f>
        <v>0</v>
      </c>
      <c r="D129" s="12">
        <f t="shared" si="49"/>
        <v>0</v>
      </c>
      <c r="E129" s="12">
        <f t="shared" si="49"/>
        <v>0</v>
      </c>
      <c r="F129" s="12">
        <f t="shared" si="49"/>
        <v>0</v>
      </c>
      <c r="G129" s="12">
        <f t="shared" si="49"/>
        <v>0</v>
      </c>
      <c r="H129" s="12">
        <f t="shared" si="49"/>
        <v>0</v>
      </c>
      <c r="I129" s="12">
        <f t="shared" si="49"/>
        <v>0</v>
      </c>
      <c r="J129" s="12">
        <f t="shared" si="49"/>
        <v>0</v>
      </c>
      <c r="K129" s="12">
        <f t="shared" si="49"/>
        <v>0</v>
      </c>
      <c r="L129" s="12">
        <f t="shared" si="49"/>
        <v>0</v>
      </c>
      <c r="M129" s="12">
        <f t="shared" si="49"/>
        <v>0</v>
      </c>
      <c r="N129" s="12">
        <f t="shared" si="49"/>
        <v>0</v>
      </c>
      <c r="O129" s="12">
        <f t="shared" si="49"/>
        <v>0</v>
      </c>
      <c r="P129" s="12">
        <f t="shared" si="49"/>
        <v>0</v>
      </c>
      <c r="Q129" s="12">
        <f t="shared" si="49"/>
        <v>0</v>
      </c>
      <c r="R129" s="12">
        <f t="shared" si="49"/>
        <v>0</v>
      </c>
      <c r="S129" s="12">
        <f t="shared" si="49"/>
        <v>0</v>
      </c>
      <c r="T129" s="12">
        <f t="shared" si="49"/>
        <v>0</v>
      </c>
      <c r="U129" s="12">
        <f t="shared" si="49"/>
        <v>0</v>
      </c>
      <c r="V129" s="12">
        <f t="shared" si="49"/>
        <v>0</v>
      </c>
      <c r="W129" s="12">
        <f t="shared" si="49"/>
        <v>0</v>
      </c>
    </row>
    <row r="130" spans="1:23" outlineLevel="1" x14ac:dyDescent="0.25">
      <c r="B130" s="4" t="s">
        <v>25</v>
      </c>
      <c r="C130" s="12">
        <f t="shared" ref="C130:W130" si="50">IFERROR(C117/C123,0)</f>
        <v>0.55038507753729282</v>
      </c>
      <c r="D130" s="12">
        <f t="shared" si="50"/>
        <v>0.52136150546809013</v>
      </c>
      <c r="E130" s="12">
        <f t="shared" si="50"/>
        <v>0.46243624623510704</v>
      </c>
      <c r="F130" s="12">
        <f t="shared" si="50"/>
        <v>0.38595625656166965</v>
      </c>
      <c r="G130" s="12">
        <f t="shared" si="50"/>
        <v>0.39262981120558166</v>
      </c>
      <c r="H130" s="12">
        <f t="shared" si="50"/>
        <v>0.45935957396631066</v>
      </c>
      <c r="I130" s="12">
        <f t="shared" si="50"/>
        <v>0.45993025901944534</v>
      </c>
      <c r="J130" s="12">
        <f t="shared" si="50"/>
        <v>0.41903664547843517</v>
      </c>
      <c r="K130" s="12">
        <f t="shared" si="50"/>
        <v>0.44741190999056107</v>
      </c>
      <c r="L130" s="12">
        <f t="shared" si="50"/>
        <v>0.40060592324773914</v>
      </c>
      <c r="M130" s="12">
        <f t="shared" si="50"/>
        <v>0.41605949324666119</v>
      </c>
      <c r="N130" s="12">
        <f t="shared" si="50"/>
        <v>0.38571075544875799</v>
      </c>
      <c r="O130" s="12">
        <f t="shared" si="50"/>
        <v>0.43295770865286903</v>
      </c>
      <c r="P130" s="12">
        <f t="shared" si="50"/>
        <v>0.39770006261324387</v>
      </c>
      <c r="Q130" s="12">
        <f t="shared" si="50"/>
        <v>0.39364949800754995</v>
      </c>
      <c r="R130" s="12">
        <f t="shared" si="50"/>
        <v>0.46204375307672896</v>
      </c>
      <c r="S130" s="12">
        <f t="shared" si="50"/>
        <v>0.51872961326028766</v>
      </c>
      <c r="T130" s="12">
        <f t="shared" si="50"/>
        <v>0.51223376932252707</v>
      </c>
      <c r="U130" s="12">
        <f t="shared" si="50"/>
        <v>0.49653112367568342</v>
      </c>
      <c r="V130" s="12">
        <f t="shared" si="50"/>
        <v>0.50761973503695967</v>
      </c>
      <c r="W130" s="12">
        <f t="shared" si="50"/>
        <v>0.47384695541862998</v>
      </c>
    </row>
    <row r="131" spans="1:23" outlineLevel="1" x14ac:dyDescent="0.25">
      <c r="B131" s="4" t="s">
        <v>0</v>
      </c>
      <c r="C131" s="12">
        <f t="shared" ref="C131:W131" si="51">IFERROR(C118/C123,0)</f>
        <v>0</v>
      </c>
      <c r="D131" s="12">
        <f t="shared" si="51"/>
        <v>0</v>
      </c>
      <c r="E131" s="12">
        <f t="shared" si="51"/>
        <v>0</v>
      </c>
      <c r="F131" s="12">
        <f t="shared" si="51"/>
        <v>0</v>
      </c>
      <c r="G131" s="12">
        <f t="shared" si="51"/>
        <v>0</v>
      </c>
      <c r="H131" s="12">
        <f t="shared" si="51"/>
        <v>0</v>
      </c>
      <c r="I131" s="12">
        <f t="shared" si="51"/>
        <v>0</v>
      </c>
      <c r="J131" s="12">
        <f t="shared" si="51"/>
        <v>0</v>
      </c>
      <c r="K131" s="12">
        <f t="shared" si="51"/>
        <v>0</v>
      </c>
      <c r="L131" s="12">
        <f t="shared" si="51"/>
        <v>0</v>
      </c>
      <c r="M131" s="12">
        <f t="shared" si="51"/>
        <v>0</v>
      </c>
      <c r="N131" s="12">
        <f t="shared" si="51"/>
        <v>1.3934972312033916E-2</v>
      </c>
      <c r="O131" s="12">
        <f t="shared" si="51"/>
        <v>1.5620644678818851E-2</v>
      </c>
      <c r="P131" s="12">
        <f t="shared" si="51"/>
        <v>4.5079819552020367E-3</v>
      </c>
      <c r="Q131" s="12">
        <f t="shared" si="51"/>
        <v>1.0026727382060395E-3</v>
      </c>
      <c r="R131" s="12">
        <f t="shared" si="51"/>
        <v>0</v>
      </c>
      <c r="S131" s="12">
        <f t="shared" si="51"/>
        <v>0</v>
      </c>
      <c r="T131" s="12">
        <f t="shared" si="51"/>
        <v>0</v>
      </c>
      <c r="U131" s="12">
        <f t="shared" si="51"/>
        <v>0</v>
      </c>
      <c r="V131" s="12">
        <f t="shared" si="51"/>
        <v>0</v>
      </c>
      <c r="W131" s="12">
        <f t="shared" si="51"/>
        <v>0</v>
      </c>
    </row>
    <row r="132" spans="1:23" outlineLevel="1" x14ac:dyDescent="0.25">
      <c r="B132" s="4" t="s">
        <v>27</v>
      </c>
      <c r="C132" s="12">
        <f t="shared" ref="C132:W132" si="52">IFERROR(C119/C123,0)</f>
        <v>0</v>
      </c>
      <c r="D132" s="12">
        <f t="shared" si="52"/>
        <v>0</v>
      </c>
      <c r="E132" s="12">
        <f t="shared" si="52"/>
        <v>0</v>
      </c>
      <c r="F132" s="12">
        <f t="shared" si="52"/>
        <v>0</v>
      </c>
      <c r="G132" s="12">
        <f t="shared" si="52"/>
        <v>0</v>
      </c>
      <c r="H132" s="12">
        <f t="shared" si="52"/>
        <v>0</v>
      </c>
      <c r="I132" s="12">
        <f t="shared" si="52"/>
        <v>0</v>
      </c>
      <c r="J132" s="12">
        <f t="shared" si="52"/>
        <v>0</v>
      </c>
      <c r="K132" s="12">
        <f t="shared" si="52"/>
        <v>0</v>
      </c>
      <c r="L132" s="12">
        <f t="shared" si="52"/>
        <v>0</v>
      </c>
      <c r="M132" s="12">
        <f t="shared" si="52"/>
        <v>0</v>
      </c>
      <c r="N132" s="12">
        <f t="shared" si="52"/>
        <v>0</v>
      </c>
      <c r="O132" s="12">
        <f t="shared" si="52"/>
        <v>0</v>
      </c>
      <c r="P132" s="12">
        <f t="shared" si="52"/>
        <v>0</v>
      </c>
      <c r="Q132" s="12">
        <f t="shared" si="52"/>
        <v>0</v>
      </c>
      <c r="R132" s="12">
        <f t="shared" si="52"/>
        <v>0</v>
      </c>
      <c r="S132" s="12">
        <f t="shared" si="52"/>
        <v>0</v>
      </c>
      <c r="T132" s="12">
        <f t="shared" si="52"/>
        <v>0</v>
      </c>
      <c r="U132" s="12">
        <f t="shared" si="52"/>
        <v>0</v>
      </c>
      <c r="V132" s="12">
        <f t="shared" si="52"/>
        <v>0</v>
      </c>
      <c r="W132" s="12">
        <f t="shared" si="52"/>
        <v>0</v>
      </c>
    </row>
    <row r="133" spans="1:23" outlineLevel="1" x14ac:dyDescent="0.25">
      <c r="B133" s="4" t="s">
        <v>28</v>
      </c>
      <c r="C133" s="12">
        <f t="shared" ref="C133:W133" si="53">IFERROR(C120/C123,0)</f>
        <v>0</v>
      </c>
      <c r="D133" s="12">
        <f t="shared" si="53"/>
        <v>0</v>
      </c>
      <c r="E133" s="12">
        <f t="shared" si="53"/>
        <v>0</v>
      </c>
      <c r="F133" s="12">
        <f t="shared" si="53"/>
        <v>0</v>
      </c>
      <c r="G133" s="12">
        <f t="shared" si="53"/>
        <v>0</v>
      </c>
      <c r="H133" s="12">
        <f t="shared" si="53"/>
        <v>0</v>
      </c>
      <c r="I133" s="12">
        <f t="shared" si="53"/>
        <v>0</v>
      </c>
      <c r="J133" s="12">
        <f t="shared" si="53"/>
        <v>0</v>
      </c>
      <c r="K133" s="12">
        <f t="shared" si="53"/>
        <v>0</v>
      </c>
      <c r="L133" s="12">
        <f t="shared" si="53"/>
        <v>0</v>
      </c>
      <c r="M133" s="12">
        <f t="shared" si="53"/>
        <v>0</v>
      </c>
      <c r="N133" s="12">
        <f t="shared" si="53"/>
        <v>0</v>
      </c>
      <c r="O133" s="12">
        <f t="shared" si="53"/>
        <v>0</v>
      </c>
      <c r="P133" s="12">
        <f t="shared" si="53"/>
        <v>0</v>
      </c>
      <c r="Q133" s="12">
        <f t="shared" si="53"/>
        <v>0</v>
      </c>
      <c r="R133" s="12">
        <f t="shared" si="53"/>
        <v>0</v>
      </c>
      <c r="S133" s="12">
        <f t="shared" si="53"/>
        <v>0</v>
      </c>
      <c r="T133" s="12">
        <f t="shared" si="53"/>
        <v>0</v>
      </c>
      <c r="U133" s="12">
        <f t="shared" si="53"/>
        <v>0</v>
      </c>
      <c r="V133" s="12">
        <f t="shared" si="53"/>
        <v>0</v>
      </c>
      <c r="W133" s="12">
        <f t="shared" si="53"/>
        <v>0</v>
      </c>
    </row>
    <row r="134" spans="1:23" outlineLevel="1" x14ac:dyDescent="0.25">
      <c r="B134" s="4" t="s">
        <v>22</v>
      </c>
      <c r="C134" s="12">
        <f t="shared" ref="C134:W134" si="54">IFERROR(C121/C123,0)</f>
        <v>0</v>
      </c>
      <c r="D134" s="12">
        <f t="shared" si="54"/>
        <v>0</v>
      </c>
      <c r="E134" s="12">
        <f t="shared" si="54"/>
        <v>0</v>
      </c>
      <c r="F134" s="12">
        <f t="shared" si="54"/>
        <v>0</v>
      </c>
      <c r="G134" s="12">
        <f t="shared" si="54"/>
        <v>0</v>
      </c>
      <c r="H134" s="12">
        <f t="shared" si="54"/>
        <v>0</v>
      </c>
      <c r="I134" s="12">
        <f t="shared" si="54"/>
        <v>0</v>
      </c>
      <c r="J134" s="12">
        <f t="shared" si="54"/>
        <v>0</v>
      </c>
      <c r="K134" s="12">
        <f t="shared" si="54"/>
        <v>0</v>
      </c>
      <c r="L134" s="12">
        <f t="shared" si="54"/>
        <v>0</v>
      </c>
      <c r="M134" s="12">
        <f t="shared" si="54"/>
        <v>0</v>
      </c>
      <c r="N134" s="12">
        <f t="shared" si="54"/>
        <v>0</v>
      </c>
      <c r="O134" s="12">
        <f t="shared" si="54"/>
        <v>0</v>
      </c>
      <c r="P134" s="12">
        <f t="shared" si="54"/>
        <v>0</v>
      </c>
      <c r="Q134" s="12">
        <f t="shared" si="54"/>
        <v>0</v>
      </c>
      <c r="R134" s="12">
        <f t="shared" si="54"/>
        <v>0</v>
      </c>
      <c r="S134" s="12">
        <f t="shared" si="54"/>
        <v>0</v>
      </c>
      <c r="T134" s="12">
        <f t="shared" si="54"/>
        <v>0</v>
      </c>
      <c r="U134" s="12">
        <f t="shared" si="54"/>
        <v>0</v>
      </c>
      <c r="V134" s="12">
        <f t="shared" si="54"/>
        <v>0</v>
      </c>
      <c r="W134" s="12">
        <f t="shared" si="54"/>
        <v>0</v>
      </c>
    </row>
    <row r="135" spans="1:23" outlineLevel="1" x14ac:dyDescent="0.25">
      <c r="B135" s="4" t="s">
        <v>1</v>
      </c>
      <c r="C135" s="12">
        <f t="shared" ref="C135:W135" si="55">IFERROR(C122/C123,0)</f>
        <v>0</v>
      </c>
      <c r="D135" s="12">
        <f t="shared" si="55"/>
        <v>0</v>
      </c>
      <c r="E135" s="12">
        <f t="shared" si="55"/>
        <v>0</v>
      </c>
      <c r="F135" s="12">
        <f t="shared" si="55"/>
        <v>0</v>
      </c>
      <c r="G135" s="12">
        <f t="shared" si="55"/>
        <v>0</v>
      </c>
      <c r="H135" s="12">
        <f t="shared" si="55"/>
        <v>0</v>
      </c>
      <c r="I135" s="12">
        <f t="shared" si="55"/>
        <v>0</v>
      </c>
      <c r="J135" s="12">
        <f t="shared" si="55"/>
        <v>0</v>
      </c>
      <c r="K135" s="12">
        <f t="shared" si="55"/>
        <v>0</v>
      </c>
      <c r="L135" s="12">
        <f t="shared" si="55"/>
        <v>0</v>
      </c>
      <c r="M135" s="12">
        <f t="shared" si="55"/>
        <v>0</v>
      </c>
      <c r="N135" s="12">
        <f t="shared" si="55"/>
        <v>0</v>
      </c>
      <c r="O135" s="12">
        <f t="shared" si="55"/>
        <v>0</v>
      </c>
      <c r="P135" s="12">
        <f t="shared" si="55"/>
        <v>0</v>
      </c>
      <c r="Q135" s="12">
        <f t="shared" si="55"/>
        <v>0</v>
      </c>
      <c r="R135" s="12">
        <f t="shared" si="55"/>
        <v>0</v>
      </c>
      <c r="S135" s="12">
        <f t="shared" si="55"/>
        <v>0</v>
      </c>
      <c r="T135" s="12">
        <f t="shared" si="55"/>
        <v>0</v>
      </c>
      <c r="U135" s="12">
        <f t="shared" si="55"/>
        <v>0</v>
      </c>
      <c r="V135" s="12">
        <f t="shared" si="55"/>
        <v>0</v>
      </c>
      <c r="W135" s="12">
        <f t="shared" si="55"/>
        <v>0</v>
      </c>
    </row>
    <row r="138" spans="1:23" s="34" customFormat="1" x14ac:dyDescent="0.25">
      <c r="A138" s="33" t="s">
        <v>54</v>
      </c>
    </row>
    <row r="139" spans="1:23" outlineLevel="1" x14ac:dyDescent="0.25">
      <c r="B139" s="22" t="s">
        <v>31</v>
      </c>
      <c r="C139" s="5">
        <f t="shared" ref="C139:W139" si="56">C173+C209</f>
        <v>9790.6673753992018</v>
      </c>
      <c r="D139" s="5">
        <f t="shared" si="56"/>
        <v>9643.1511573347598</v>
      </c>
      <c r="E139" s="5">
        <f t="shared" si="56"/>
        <v>10549.564831397285</v>
      </c>
      <c r="F139" s="5">
        <f t="shared" si="56"/>
        <v>15206.320403046142</v>
      </c>
      <c r="G139" s="5">
        <f t="shared" si="56"/>
        <v>12524.460808144649</v>
      </c>
      <c r="H139" s="5">
        <f t="shared" si="56"/>
        <v>12661.143880213851</v>
      </c>
      <c r="I139" s="5">
        <f t="shared" si="56"/>
        <v>10471.730893116324</v>
      </c>
      <c r="J139" s="5">
        <f t="shared" si="56"/>
        <v>12670.221273060493</v>
      </c>
      <c r="K139" s="5">
        <f t="shared" si="56"/>
        <v>10891.739807740536</v>
      </c>
      <c r="L139" s="5">
        <f t="shared" si="56"/>
        <v>10114.94622866164</v>
      </c>
      <c r="M139" s="5">
        <f t="shared" si="56"/>
        <v>11976.269039642204</v>
      </c>
      <c r="N139" s="5">
        <f t="shared" si="56"/>
        <v>13940.750436877621</v>
      </c>
      <c r="O139" s="5">
        <f t="shared" si="56"/>
        <v>11488.969009856813</v>
      </c>
      <c r="P139" s="5">
        <f t="shared" si="56"/>
        <v>11048.146207778247</v>
      </c>
      <c r="Q139" s="5">
        <f t="shared" si="56"/>
        <v>11791.454336075445</v>
      </c>
      <c r="R139" s="5">
        <f t="shared" si="56"/>
        <v>12902.416841633178</v>
      </c>
      <c r="S139" s="5">
        <f t="shared" si="56"/>
        <v>13327.851078063297</v>
      </c>
      <c r="T139" s="5">
        <f t="shared" si="56"/>
        <v>14832.920673360539</v>
      </c>
      <c r="U139" s="5">
        <f t="shared" si="56"/>
        <v>15166.204538476828</v>
      </c>
      <c r="V139" s="5">
        <f t="shared" si="56"/>
        <v>14793.773195736323</v>
      </c>
      <c r="W139" s="5">
        <f t="shared" si="56"/>
        <v>14254.449713983899</v>
      </c>
    </row>
    <row r="140" spans="1:23" outlineLevel="1" x14ac:dyDescent="0.25">
      <c r="B140" s="8" t="s">
        <v>30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outlineLevel="1" x14ac:dyDescent="0.25">
      <c r="B141" s="8" t="s">
        <v>43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outlineLevel="1" x14ac:dyDescent="0.25">
      <c r="B142" s="8" t="s">
        <v>44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outlineLevel="1" x14ac:dyDescent="0.25">
      <c r="B143" s="8" t="s">
        <v>45</v>
      </c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outlineLevel="1" x14ac:dyDescent="0.25">
      <c r="B144" s="8" t="s">
        <v>47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2:23" outlineLevel="1" x14ac:dyDescent="0.25"/>
    <row r="146" spans="2:23" outlineLevel="1" x14ac:dyDescent="0.25">
      <c r="B146" s="9" t="s">
        <v>19</v>
      </c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</row>
    <row r="147" spans="2:23" outlineLevel="1" x14ac:dyDescent="0.25">
      <c r="B147" s="4" t="s">
        <v>23</v>
      </c>
      <c r="C147" s="5">
        <f t="shared" ref="C147:W156" si="57">C181+C219</f>
        <v>0</v>
      </c>
      <c r="D147" s="5">
        <f t="shared" si="57"/>
        <v>0</v>
      </c>
      <c r="E147" s="5">
        <f t="shared" si="57"/>
        <v>0</v>
      </c>
      <c r="F147" s="5">
        <f t="shared" si="57"/>
        <v>0</v>
      </c>
      <c r="G147" s="5">
        <f t="shared" si="57"/>
        <v>0</v>
      </c>
      <c r="H147" s="5">
        <f t="shared" si="57"/>
        <v>0</v>
      </c>
      <c r="I147" s="5">
        <f t="shared" si="57"/>
        <v>0</v>
      </c>
      <c r="J147" s="5">
        <f t="shared" si="57"/>
        <v>0</v>
      </c>
      <c r="K147" s="5">
        <f t="shared" si="57"/>
        <v>0</v>
      </c>
      <c r="L147" s="5">
        <f t="shared" si="57"/>
        <v>0</v>
      </c>
      <c r="M147" s="5">
        <f t="shared" si="57"/>
        <v>0</v>
      </c>
      <c r="N147" s="5">
        <f t="shared" si="57"/>
        <v>0</v>
      </c>
      <c r="O147" s="5">
        <f t="shared" si="57"/>
        <v>0</v>
      </c>
      <c r="P147" s="5">
        <f t="shared" si="57"/>
        <v>0</v>
      </c>
      <c r="Q147" s="5">
        <f t="shared" si="57"/>
        <v>0</v>
      </c>
      <c r="R147" s="5">
        <f t="shared" si="57"/>
        <v>0</v>
      </c>
      <c r="S147" s="5">
        <f t="shared" si="57"/>
        <v>0</v>
      </c>
      <c r="T147" s="5">
        <f t="shared" si="57"/>
        <v>0</v>
      </c>
      <c r="U147" s="5">
        <f t="shared" si="57"/>
        <v>0</v>
      </c>
      <c r="V147" s="5">
        <f t="shared" si="57"/>
        <v>0</v>
      </c>
      <c r="W147" s="5">
        <f t="shared" si="57"/>
        <v>0</v>
      </c>
    </row>
    <row r="148" spans="2:23" outlineLevel="1" x14ac:dyDescent="0.25">
      <c r="B148" s="4" t="s">
        <v>24</v>
      </c>
      <c r="C148" s="5">
        <f t="shared" si="57"/>
        <v>0</v>
      </c>
      <c r="D148" s="5">
        <f t="shared" si="57"/>
        <v>0</v>
      </c>
      <c r="E148" s="5">
        <f t="shared" si="57"/>
        <v>0</v>
      </c>
      <c r="F148" s="5">
        <f t="shared" si="57"/>
        <v>0</v>
      </c>
      <c r="G148" s="5">
        <f t="shared" si="57"/>
        <v>0</v>
      </c>
      <c r="H148" s="5">
        <f t="shared" si="57"/>
        <v>0</v>
      </c>
      <c r="I148" s="5">
        <f t="shared" si="57"/>
        <v>0</v>
      </c>
      <c r="J148" s="5">
        <f t="shared" si="57"/>
        <v>0</v>
      </c>
      <c r="K148" s="5">
        <f t="shared" si="57"/>
        <v>0</v>
      </c>
      <c r="L148" s="5">
        <f t="shared" si="57"/>
        <v>0</v>
      </c>
      <c r="M148" s="5">
        <f t="shared" si="57"/>
        <v>0</v>
      </c>
      <c r="N148" s="5">
        <f t="shared" si="57"/>
        <v>0</v>
      </c>
      <c r="O148" s="5">
        <f t="shared" si="57"/>
        <v>0</v>
      </c>
      <c r="P148" s="5">
        <f t="shared" si="57"/>
        <v>0</v>
      </c>
      <c r="Q148" s="5">
        <f t="shared" si="57"/>
        <v>0</v>
      </c>
      <c r="R148" s="5">
        <f t="shared" si="57"/>
        <v>0</v>
      </c>
      <c r="S148" s="5">
        <f t="shared" si="57"/>
        <v>0</v>
      </c>
      <c r="T148" s="5">
        <f t="shared" si="57"/>
        <v>0</v>
      </c>
      <c r="U148" s="5">
        <f t="shared" si="57"/>
        <v>0</v>
      </c>
      <c r="V148" s="5">
        <f t="shared" si="57"/>
        <v>0</v>
      </c>
      <c r="W148" s="5">
        <f t="shared" si="57"/>
        <v>0</v>
      </c>
    </row>
    <row r="149" spans="2:23" outlineLevel="1" x14ac:dyDescent="0.25">
      <c r="B149" s="4" t="s">
        <v>21</v>
      </c>
      <c r="C149" s="5">
        <f t="shared" si="57"/>
        <v>13409.478999999999</v>
      </c>
      <c r="D149" s="5">
        <f t="shared" si="57"/>
        <v>13248.682999999999</v>
      </c>
      <c r="E149" s="5">
        <f t="shared" si="57"/>
        <v>13559.24</v>
      </c>
      <c r="F149" s="5">
        <f t="shared" si="57"/>
        <v>14589.555</v>
      </c>
      <c r="G149" s="5">
        <f t="shared" si="57"/>
        <v>13046.288</v>
      </c>
      <c r="H149" s="5">
        <f t="shared" si="57"/>
        <v>14196.381999999998</v>
      </c>
      <c r="I149" s="5">
        <f t="shared" si="57"/>
        <v>12429.162</v>
      </c>
      <c r="J149" s="5">
        <f t="shared" si="57"/>
        <v>13293.749</v>
      </c>
      <c r="K149" s="5">
        <f t="shared" si="57"/>
        <v>11527.428999999998</v>
      </c>
      <c r="L149" s="5">
        <f t="shared" si="57"/>
        <v>12761.608</v>
      </c>
      <c r="M149" s="5">
        <f t="shared" si="57"/>
        <v>12664.916999999999</v>
      </c>
      <c r="N149" s="5">
        <f t="shared" si="57"/>
        <v>15472.938</v>
      </c>
      <c r="O149" s="5">
        <f t="shared" si="57"/>
        <v>12874.034000000001</v>
      </c>
      <c r="P149" s="5">
        <f t="shared" si="57"/>
        <v>13265.189</v>
      </c>
      <c r="Q149" s="5">
        <f t="shared" si="57"/>
        <v>13234.035000000002</v>
      </c>
      <c r="R149" s="5">
        <f t="shared" si="57"/>
        <v>13005.511</v>
      </c>
      <c r="S149" s="5">
        <f t="shared" si="57"/>
        <v>11781.002999999999</v>
      </c>
      <c r="T149" s="5">
        <f t="shared" si="57"/>
        <v>12993.757000000001</v>
      </c>
      <c r="U149" s="5">
        <f t="shared" si="57"/>
        <v>13706.869999999999</v>
      </c>
      <c r="V149" s="5">
        <f t="shared" si="57"/>
        <v>13071.229000000001</v>
      </c>
      <c r="W149" s="5">
        <f t="shared" si="57"/>
        <v>11796.188999999998</v>
      </c>
    </row>
    <row r="150" spans="2:23" outlineLevel="1" x14ac:dyDescent="0.25">
      <c r="B150" s="4" t="s">
        <v>26</v>
      </c>
      <c r="C150" s="5">
        <f t="shared" si="57"/>
        <v>0</v>
      </c>
      <c r="D150" s="5">
        <f t="shared" si="57"/>
        <v>0</v>
      </c>
      <c r="E150" s="5">
        <f t="shared" si="57"/>
        <v>0</v>
      </c>
      <c r="F150" s="5">
        <f t="shared" si="57"/>
        <v>0</v>
      </c>
      <c r="G150" s="5">
        <f t="shared" si="57"/>
        <v>0</v>
      </c>
      <c r="H150" s="5">
        <f t="shared" si="57"/>
        <v>0</v>
      </c>
      <c r="I150" s="5">
        <f t="shared" si="57"/>
        <v>0</v>
      </c>
      <c r="J150" s="5">
        <f t="shared" si="57"/>
        <v>0</v>
      </c>
      <c r="K150" s="5">
        <f t="shared" si="57"/>
        <v>0</v>
      </c>
      <c r="L150" s="5">
        <f t="shared" si="57"/>
        <v>0</v>
      </c>
      <c r="M150" s="5">
        <f t="shared" si="57"/>
        <v>0</v>
      </c>
      <c r="N150" s="5">
        <f t="shared" si="57"/>
        <v>0</v>
      </c>
      <c r="O150" s="5">
        <f t="shared" si="57"/>
        <v>0</v>
      </c>
      <c r="P150" s="5">
        <f t="shared" si="57"/>
        <v>0</v>
      </c>
      <c r="Q150" s="5">
        <f t="shared" si="57"/>
        <v>0</v>
      </c>
      <c r="R150" s="5">
        <f t="shared" si="57"/>
        <v>0</v>
      </c>
      <c r="S150" s="5">
        <f t="shared" si="57"/>
        <v>0</v>
      </c>
      <c r="T150" s="5">
        <f t="shared" si="57"/>
        <v>0</v>
      </c>
      <c r="U150" s="5">
        <f t="shared" si="57"/>
        <v>0</v>
      </c>
      <c r="V150" s="5">
        <f t="shared" si="57"/>
        <v>0</v>
      </c>
      <c r="W150" s="5">
        <f t="shared" si="57"/>
        <v>0</v>
      </c>
    </row>
    <row r="151" spans="2:23" outlineLevel="1" x14ac:dyDescent="0.25">
      <c r="B151" s="4" t="s">
        <v>25</v>
      </c>
      <c r="C151" s="5">
        <f t="shared" si="57"/>
        <v>0</v>
      </c>
      <c r="D151" s="5">
        <f t="shared" si="57"/>
        <v>0</v>
      </c>
      <c r="E151" s="5">
        <f t="shared" si="57"/>
        <v>0</v>
      </c>
      <c r="F151" s="5">
        <f t="shared" si="57"/>
        <v>0</v>
      </c>
      <c r="G151" s="5">
        <f t="shared" si="57"/>
        <v>0</v>
      </c>
      <c r="H151" s="5">
        <f t="shared" si="57"/>
        <v>0</v>
      </c>
      <c r="I151" s="5">
        <f t="shared" si="57"/>
        <v>0</v>
      </c>
      <c r="J151" s="5">
        <f t="shared" si="57"/>
        <v>0</v>
      </c>
      <c r="K151" s="5">
        <f t="shared" si="57"/>
        <v>0</v>
      </c>
      <c r="L151" s="5">
        <f t="shared" si="57"/>
        <v>0</v>
      </c>
      <c r="M151" s="5">
        <f t="shared" si="57"/>
        <v>0</v>
      </c>
      <c r="N151" s="5">
        <f t="shared" si="57"/>
        <v>0</v>
      </c>
      <c r="O151" s="5">
        <f t="shared" si="57"/>
        <v>0</v>
      </c>
      <c r="P151" s="5">
        <f t="shared" si="57"/>
        <v>0</v>
      </c>
      <c r="Q151" s="5">
        <f t="shared" si="57"/>
        <v>0</v>
      </c>
      <c r="R151" s="5">
        <f t="shared" si="57"/>
        <v>0</v>
      </c>
      <c r="S151" s="5">
        <f t="shared" si="57"/>
        <v>0</v>
      </c>
      <c r="T151" s="5">
        <f t="shared" si="57"/>
        <v>0</v>
      </c>
      <c r="U151" s="5">
        <f t="shared" si="57"/>
        <v>0</v>
      </c>
      <c r="V151" s="5">
        <f t="shared" si="57"/>
        <v>0</v>
      </c>
      <c r="W151" s="5">
        <f t="shared" si="57"/>
        <v>0</v>
      </c>
    </row>
    <row r="152" spans="2:23" outlineLevel="1" x14ac:dyDescent="0.25">
      <c r="B152" s="4" t="s">
        <v>0</v>
      </c>
      <c r="C152" s="5">
        <f t="shared" si="57"/>
        <v>0</v>
      </c>
      <c r="D152" s="5">
        <f t="shared" si="57"/>
        <v>0</v>
      </c>
      <c r="E152" s="5">
        <f t="shared" si="57"/>
        <v>0</v>
      </c>
      <c r="F152" s="5">
        <f t="shared" si="57"/>
        <v>0</v>
      </c>
      <c r="G152" s="5">
        <f t="shared" si="57"/>
        <v>0</v>
      </c>
      <c r="H152" s="5">
        <f t="shared" si="57"/>
        <v>0</v>
      </c>
      <c r="I152" s="5">
        <f t="shared" si="57"/>
        <v>0</v>
      </c>
      <c r="J152" s="5">
        <f t="shared" si="57"/>
        <v>0</v>
      </c>
      <c r="K152" s="5">
        <f t="shared" si="57"/>
        <v>0</v>
      </c>
      <c r="L152" s="5">
        <f t="shared" si="57"/>
        <v>0</v>
      </c>
      <c r="M152" s="5">
        <f t="shared" si="57"/>
        <v>0</v>
      </c>
      <c r="N152" s="5">
        <f t="shared" si="57"/>
        <v>0</v>
      </c>
      <c r="O152" s="5">
        <f t="shared" si="57"/>
        <v>0</v>
      </c>
      <c r="P152" s="5">
        <f t="shared" si="57"/>
        <v>0</v>
      </c>
      <c r="Q152" s="5">
        <f t="shared" si="57"/>
        <v>0</v>
      </c>
      <c r="R152" s="5">
        <f t="shared" si="57"/>
        <v>0</v>
      </c>
      <c r="S152" s="5">
        <f t="shared" si="57"/>
        <v>0</v>
      </c>
      <c r="T152" s="5">
        <f t="shared" si="57"/>
        <v>0</v>
      </c>
      <c r="U152" s="5">
        <f t="shared" si="57"/>
        <v>0</v>
      </c>
      <c r="V152" s="5">
        <f t="shared" si="57"/>
        <v>0</v>
      </c>
      <c r="W152" s="5">
        <f t="shared" si="57"/>
        <v>0</v>
      </c>
    </row>
    <row r="153" spans="2:23" outlineLevel="1" x14ac:dyDescent="0.25">
      <c r="B153" s="4" t="s">
        <v>27</v>
      </c>
      <c r="C153" s="5">
        <f t="shared" si="57"/>
        <v>0</v>
      </c>
      <c r="D153" s="5">
        <f t="shared" si="57"/>
        <v>0</v>
      </c>
      <c r="E153" s="5">
        <f t="shared" si="57"/>
        <v>0</v>
      </c>
      <c r="F153" s="5">
        <f t="shared" si="57"/>
        <v>0</v>
      </c>
      <c r="G153" s="5">
        <f t="shared" si="57"/>
        <v>0</v>
      </c>
      <c r="H153" s="5">
        <f t="shared" si="57"/>
        <v>0</v>
      </c>
      <c r="I153" s="5">
        <f t="shared" si="57"/>
        <v>0</v>
      </c>
      <c r="J153" s="5">
        <f t="shared" si="57"/>
        <v>0</v>
      </c>
      <c r="K153" s="5">
        <f t="shared" si="57"/>
        <v>0</v>
      </c>
      <c r="L153" s="5">
        <f t="shared" si="57"/>
        <v>0</v>
      </c>
      <c r="M153" s="5">
        <f t="shared" si="57"/>
        <v>0</v>
      </c>
      <c r="N153" s="5">
        <f t="shared" si="57"/>
        <v>0</v>
      </c>
      <c r="O153" s="5">
        <f t="shared" si="57"/>
        <v>0</v>
      </c>
      <c r="P153" s="5">
        <f t="shared" si="57"/>
        <v>0</v>
      </c>
      <c r="Q153" s="5">
        <f t="shared" si="57"/>
        <v>0</v>
      </c>
      <c r="R153" s="5">
        <f t="shared" si="57"/>
        <v>0</v>
      </c>
      <c r="S153" s="5">
        <f t="shared" si="57"/>
        <v>0</v>
      </c>
      <c r="T153" s="5">
        <f t="shared" si="57"/>
        <v>0</v>
      </c>
      <c r="U153" s="5">
        <f t="shared" si="57"/>
        <v>0</v>
      </c>
      <c r="V153" s="5">
        <f t="shared" si="57"/>
        <v>0</v>
      </c>
      <c r="W153" s="5">
        <f t="shared" si="57"/>
        <v>0</v>
      </c>
    </row>
    <row r="154" spans="2:23" outlineLevel="1" x14ac:dyDescent="0.25">
      <c r="B154" s="4" t="s">
        <v>28</v>
      </c>
      <c r="C154" s="5">
        <f t="shared" si="57"/>
        <v>0</v>
      </c>
      <c r="D154" s="5">
        <f t="shared" si="57"/>
        <v>0</v>
      </c>
      <c r="E154" s="5">
        <f t="shared" si="57"/>
        <v>0</v>
      </c>
      <c r="F154" s="5">
        <f t="shared" si="57"/>
        <v>0</v>
      </c>
      <c r="G154" s="5">
        <f t="shared" si="57"/>
        <v>0</v>
      </c>
      <c r="H154" s="5">
        <f t="shared" si="57"/>
        <v>0</v>
      </c>
      <c r="I154" s="5">
        <f t="shared" si="57"/>
        <v>0</v>
      </c>
      <c r="J154" s="5">
        <f t="shared" si="57"/>
        <v>0</v>
      </c>
      <c r="K154" s="5">
        <f t="shared" si="57"/>
        <v>0</v>
      </c>
      <c r="L154" s="5">
        <f t="shared" si="57"/>
        <v>0</v>
      </c>
      <c r="M154" s="5">
        <f t="shared" si="57"/>
        <v>0</v>
      </c>
      <c r="N154" s="5">
        <f t="shared" si="57"/>
        <v>0</v>
      </c>
      <c r="O154" s="5">
        <f t="shared" si="57"/>
        <v>0</v>
      </c>
      <c r="P154" s="5">
        <f t="shared" si="57"/>
        <v>0</v>
      </c>
      <c r="Q154" s="5">
        <f t="shared" si="57"/>
        <v>0</v>
      </c>
      <c r="R154" s="5">
        <f t="shared" si="57"/>
        <v>0</v>
      </c>
      <c r="S154" s="5">
        <f t="shared" si="57"/>
        <v>0</v>
      </c>
      <c r="T154" s="5">
        <f t="shared" si="57"/>
        <v>0</v>
      </c>
      <c r="U154" s="5">
        <f t="shared" si="57"/>
        <v>0</v>
      </c>
      <c r="V154" s="5">
        <f t="shared" si="57"/>
        <v>0</v>
      </c>
      <c r="W154" s="5">
        <f t="shared" si="57"/>
        <v>0</v>
      </c>
    </row>
    <row r="155" spans="2:23" outlineLevel="1" x14ac:dyDescent="0.25">
      <c r="B155" s="4" t="s">
        <v>22</v>
      </c>
      <c r="C155" s="5">
        <f t="shared" si="57"/>
        <v>0</v>
      </c>
      <c r="D155" s="5">
        <f t="shared" si="57"/>
        <v>0</v>
      </c>
      <c r="E155" s="5">
        <f t="shared" si="57"/>
        <v>0</v>
      </c>
      <c r="F155" s="5">
        <f t="shared" si="57"/>
        <v>0</v>
      </c>
      <c r="G155" s="5">
        <f t="shared" si="57"/>
        <v>0</v>
      </c>
      <c r="H155" s="5">
        <f t="shared" si="57"/>
        <v>0</v>
      </c>
      <c r="I155" s="5">
        <f t="shared" si="57"/>
        <v>0</v>
      </c>
      <c r="J155" s="5">
        <f t="shared" si="57"/>
        <v>0</v>
      </c>
      <c r="K155" s="5">
        <f t="shared" si="57"/>
        <v>0</v>
      </c>
      <c r="L155" s="5">
        <f t="shared" si="57"/>
        <v>0</v>
      </c>
      <c r="M155" s="5">
        <f t="shared" si="57"/>
        <v>0</v>
      </c>
      <c r="N155" s="5">
        <f t="shared" si="57"/>
        <v>0</v>
      </c>
      <c r="O155" s="5">
        <f t="shared" si="57"/>
        <v>0</v>
      </c>
      <c r="P155" s="5">
        <f t="shared" si="57"/>
        <v>0</v>
      </c>
      <c r="Q155" s="5">
        <f t="shared" si="57"/>
        <v>0</v>
      </c>
      <c r="R155" s="5">
        <f t="shared" si="57"/>
        <v>0</v>
      </c>
      <c r="S155" s="5">
        <f t="shared" si="57"/>
        <v>0</v>
      </c>
      <c r="T155" s="5">
        <f t="shared" si="57"/>
        <v>0</v>
      </c>
      <c r="U155" s="5">
        <f t="shared" si="57"/>
        <v>0</v>
      </c>
      <c r="V155" s="5">
        <f t="shared" si="57"/>
        <v>0</v>
      </c>
      <c r="W155" s="5">
        <f t="shared" si="57"/>
        <v>0</v>
      </c>
    </row>
    <row r="156" spans="2:23" outlineLevel="1" x14ac:dyDescent="0.25">
      <c r="B156" s="4" t="s">
        <v>1</v>
      </c>
      <c r="C156" s="5">
        <f t="shared" si="57"/>
        <v>0</v>
      </c>
      <c r="D156" s="5">
        <f t="shared" si="57"/>
        <v>0</v>
      </c>
      <c r="E156" s="5">
        <f t="shared" si="57"/>
        <v>0</v>
      </c>
      <c r="F156" s="5">
        <f t="shared" si="57"/>
        <v>0</v>
      </c>
      <c r="G156" s="5">
        <f t="shared" si="57"/>
        <v>0</v>
      </c>
      <c r="H156" s="5">
        <f t="shared" si="57"/>
        <v>0</v>
      </c>
      <c r="I156" s="5">
        <f t="shared" si="57"/>
        <v>0</v>
      </c>
      <c r="J156" s="5">
        <f t="shared" si="57"/>
        <v>0</v>
      </c>
      <c r="K156" s="5">
        <f t="shared" si="57"/>
        <v>0</v>
      </c>
      <c r="L156" s="5">
        <f t="shared" si="57"/>
        <v>0</v>
      </c>
      <c r="M156" s="5">
        <f t="shared" si="57"/>
        <v>0</v>
      </c>
      <c r="N156" s="5">
        <f t="shared" si="57"/>
        <v>0</v>
      </c>
      <c r="O156" s="5">
        <f t="shared" si="57"/>
        <v>0</v>
      </c>
      <c r="P156" s="5">
        <f t="shared" si="57"/>
        <v>0</v>
      </c>
      <c r="Q156" s="5">
        <f t="shared" si="57"/>
        <v>0</v>
      </c>
      <c r="R156" s="5">
        <f t="shared" si="57"/>
        <v>0</v>
      </c>
      <c r="S156" s="5">
        <f t="shared" si="57"/>
        <v>0</v>
      </c>
      <c r="T156" s="5">
        <f t="shared" si="57"/>
        <v>0</v>
      </c>
      <c r="U156" s="5">
        <f t="shared" si="57"/>
        <v>0</v>
      </c>
      <c r="V156" s="5">
        <f t="shared" si="57"/>
        <v>0</v>
      </c>
      <c r="W156" s="5">
        <f t="shared" si="57"/>
        <v>0</v>
      </c>
    </row>
    <row r="157" spans="2:23" outlineLevel="1" x14ac:dyDescent="0.25">
      <c r="B157" s="16" t="s">
        <v>13</v>
      </c>
      <c r="C157" s="21">
        <f t="shared" ref="C157:W157" si="58">SUM(C147:C156)</f>
        <v>13409.478999999999</v>
      </c>
      <c r="D157" s="21">
        <f t="shared" si="58"/>
        <v>13248.682999999999</v>
      </c>
      <c r="E157" s="21">
        <f t="shared" si="58"/>
        <v>13559.24</v>
      </c>
      <c r="F157" s="21">
        <f t="shared" si="58"/>
        <v>14589.555</v>
      </c>
      <c r="G157" s="21">
        <f t="shared" si="58"/>
        <v>13046.288</v>
      </c>
      <c r="H157" s="21">
        <f t="shared" si="58"/>
        <v>14196.381999999998</v>
      </c>
      <c r="I157" s="21">
        <f t="shared" si="58"/>
        <v>12429.162</v>
      </c>
      <c r="J157" s="21">
        <f t="shared" si="58"/>
        <v>13293.749</v>
      </c>
      <c r="K157" s="21">
        <f t="shared" si="58"/>
        <v>11527.428999999998</v>
      </c>
      <c r="L157" s="21">
        <f t="shared" si="58"/>
        <v>12761.608</v>
      </c>
      <c r="M157" s="21">
        <f t="shared" si="58"/>
        <v>12664.916999999999</v>
      </c>
      <c r="N157" s="21">
        <f t="shared" si="58"/>
        <v>15472.938</v>
      </c>
      <c r="O157" s="21">
        <f t="shared" si="58"/>
        <v>12874.034000000001</v>
      </c>
      <c r="P157" s="21">
        <f t="shared" si="58"/>
        <v>13265.189</v>
      </c>
      <c r="Q157" s="21">
        <f t="shared" si="58"/>
        <v>13234.035000000002</v>
      </c>
      <c r="R157" s="21">
        <f t="shared" si="58"/>
        <v>13005.511</v>
      </c>
      <c r="S157" s="21">
        <f t="shared" si="58"/>
        <v>11781.002999999999</v>
      </c>
      <c r="T157" s="21">
        <f t="shared" si="58"/>
        <v>12993.757000000001</v>
      </c>
      <c r="U157" s="21">
        <f t="shared" si="58"/>
        <v>13706.869999999999</v>
      </c>
      <c r="V157" s="21">
        <f t="shared" si="58"/>
        <v>13071.229000000001</v>
      </c>
      <c r="W157" s="21">
        <f t="shared" si="58"/>
        <v>11796.188999999998</v>
      </c>
    </row>
    <row r="158" spans="2:23" outlineLevel="1" x14ac:dyDescent="0.25">
      <c r="B158" s="29" t="s">
        <v>46</v>
      </c>
      <c r="C158" s="28">
        <f>IFERROR(C157/C139/1000,0)</f>
        <v>1.3696184831785529E-3</v>
      </c>
      <c r="D158" s="28">
        <f t="shared" ref="D158:W158" si="59">IFERROR(D157/D139/1000,0)</f>
        <v>1.3738956056830868E-3</v>
      </c>
      <c r="E158" s="28">
        <f t="shared" si="59"/>
        <v>1.2852890348278077E-3</v>
      </c>
      <c r="F158" s="28">
        <f t="shared" si="59"/>
        <v>9.5944019416277786E-4</v>
      </c>
      <c r="G158" s="28">
        <f t="shared" si="59"/>
        <v>1.0416646432807716E-3</v>
      </c>
      <c r="H158" s="28">
        <f t="shared" si="59"/>
        <v>1.1212558781663743E-3</v>
      </c>
      <c r="I158" s="28">
        <f t="shared" si="59"/>
        <v>1.1869252683116989E-3</v>
      </c>
      <c r="J158" s="28">
        <f t="shared" si="59"/>
        <v>1.0492120629546743E-3</v>
      </c>
      <c r="K158" s="28">
        <f t="shared" si="59"/>
        <v>1.0583643387999124E-3</v>
      </c>
      <c r="L158" s="28">
        <f t="shared" si="59"/>
        <v>1.2616585112275533E-3</v>
      </c>
      <c r="M158" s="28">
        <f t="shared" si="59"/>
        <v>1.0575010429440361E-3</v>
      </c>
      <c r="N158" s="28">
        <f t="shared" si="59"/>
        <v>1.1099071079465899E-3</v>
      </c>
      <c r="O158" s="28">
        <f t="shared" si="59"/>
        <v>1.1205560733043051E-3</v>
      </c>
      <c r="P158" s="28">
        <f t="shared" si="59"/>
        <v>1.2006710221359022E-3</v>
      </c>
      <c r="Q158" s="28">
        <f t="shared" si="59"/>
        <v>1.1223411992116225E-3</v>
      </c>
      <c r="R158" s="28">
        <f t="shared" si="59"/>
        <v>1.0079902982233655E-3</v>
      </c>
      <c r="S158" s="28">
        <f t="shared" si="59"/>
        <v>8.8393867330876011E-4</v>
      </c>
      <c r="T158" s="28">
        <f t="shared" si="59"/>
        <v>8.7600798832130093E-4</v>
      </c>
      <c r="U158" s="28">
        <f t="shared" si="59"/>
        <v>9.0377720841265977E-4</v>
      </c>
      <c r="V158" s="28">
        <f t="shared" si="59"/>
        <v>8.8356289007913329E-4</v>
      </c>
      <c r="W158" s="28">
        <f t="shared" si="59"/>
        <v>8.2754432732872894E-4</v>
      </c>
    </row>
    <row r="159" spans="2:23" outlineLevel="1" x14ac:dyDescent="0.25"/>
    <row r="160" spans="2:23" outlineLevel="1" x14ac:dyDescent="0.25">
      <c r="B160" s="4" t="s">
        <v>23</v>
      </c>
      <c r="C160" s="12">
        <f t="shared" ref="C160:W160" si="60">IFERROR(C147/C157,0)</f>
        <v>0</v>
      </c>
      <c r="D160" s="12">
        <f t="shared" si="60"/>
        <v>0</v>
      </c>
      <c r="E160" s="12">
        <f t="shared" si="60"/>
        <v>0</v>
      </c>
      <c r="F160" s="12">
        <f t="shared" si="60"/>
        <v>0</v>
      </c>
      <c r="G160" s="12">
        <f t="shared" si="60"/>
        <v>0</v>
      </c>
      <c r="H160" s="12">
        <f t="shared" si="60"/>
        <v>0</v>
      </c>
      <c r="I160" s="12">
        <f t="shared" si="60"/>
        <v>0</v>
      </c>
      <c r="J160" s="12">
        <f t="shared" si="60"/>
        <v>0</v>
      </c>
      <c r="K160" s="12">
        <f t="shared" si="60"/>
        <v>0</v>
      </c>
      <c r="L160" s="12">
        <f t="shared" si="60"/>
        <v>0</v>
      </c>
      <c r="M160" s="12">
        <f t="shared" si="60"/>
        <v>0</v>
      </c>
      <c r="N160" s="12">
        <f t="shared" si="60"/>
        <v>0</v>
      </c>
      <c r="O160" s="12">
        <f t="shared" si="60"/>
        <v>0</v>
      </c>
      <c r="P160" s="12">
        <f t="shared" si="60"/>
        <v>0</v>
      </c>
      <c r="Q160" s="12">
        <f t="shared" si="60"/>
        <v>0</v>
      </c>
      <c r="R160" s="12">
        <f t="shared" si="60"/>
        <v>0</v>
      </c>
      <c r="S160" s="12">
        <f t="shared" si="60"/>
        <v>0</v>
      </c>
      <c r="T160" s="12">
        <f t="shared" si="60"/>
        <v>0</v>
      </c>
      <c r="U160" s="12">
        <f t="shared" si="60"/>
        <v>0</v>
      </c>
      <c r="V160" s="12">
        <f t="shared" si="60"/>
        <v>0</v>
      </c>
      <c r="W160" s="12">
        <f t="shared" si="60"/>
        <v>0</v>
      </c>
    </row>
    <row r="161" spans="1:28" outlineLevel="1" x14ac:dyDescent="0.25">
      <c r="B161" s="4" t="s">
        <v>24</v>
      </c>
      <c r="C161" s="12">
        <f t="shared" ref="C161:W161" si="61">IFERROR(C148/C157,0)</f>
        <v>0</v>
      </c>
      <c r="D161" s="12">
        <f t="shared" si="61"/>
        <v>0</v>
      </c>
      <c r="E161" s="12">
        <f t="shared" si="61"/>
        <v>0</v>
      </c>
      <c r="F161" s="12">
        <f t="shared" si="61"/>
        <v>0</v>
      </c>
      <c r="G161" s="12">
        <f t="shared" si="61"/>
        <v>0</v>
      </c>
      <c r="H161" s="12">
        <f t="shared" si="61"/>
        <v>0</v>
      </c>
      <c r="I161" s="12">
        <f t="shared" si="61"/>
        <v>0</v>
      </c>
      <c r="J161" s="12">
        <f t="shared" si="61"/>
        <v>0</v>
      </c>
      <c r="K161" s="12">
        <f t="shared" si="61"/>
        <v>0</v>
      </c>
      <c r="L161" s="12">
        <f t="shared" si="61"/>
        <v>0</v>
      </c>
      <c r="M161" s="12">
        <f t="shared" si="61"/>
        <v>0</v>
      </c>
      <c r="N161" s="12">
        <f t="shared" si="61"/>
        <v>0</v>
      </c>
      <c r="O161" s="12">
        <f t="shared" si="61"/>
        <v>0</v>
      </c>
      <c r="P161" s="12">
        <f t="shared" si="61"/>
        <v>0</v>
      </c>
      <c r="Q161" s="12">
        <f t="shared" si="61"/>
        <v>0</v>
      </c>
      <c r="R161" s="12">
        <f t="shared" si="61"/>
        <v>0</v>
      </c>
      <c r="S161" s="12">
        <f t="shared" si="61"/>
        <v>0</v>
      </c>
      <c r="T161" s="12">
        <f t="shared" si="61"/>
        <v>0</v>
      </c>
      <c r="U161" s="12">
        <f t="shared" si="61"/>
        <v>0</v>
      </c>
      <c r="V161" s="12">
        <f t="shared" si="61"/>
        <v>0</v>
      </c>
      <c r="W161" s="12">
        <f t="shared" si="61"/>
        <v>0</v>
      </c>
    </row>
    <row r="162" spans="1:28" outlineLevel="1" x14ac:dyDescent="0.25">
      <c r="B162" s="4" t="s">
        <v>21</v>
      </c>
      <c r="C162" s="12">
        <f t="shared" ref="C162:W162" si="62">IFERROR(C149/C157,0)</f>
        <v>1</v>
      </c>
      <c r="D162" s="12">
        <f t="shared" si="62"/>
        <v>1</v>
      </c>
      <c r="E162" s="12">
        <f t="shared" si="62"/>
        <v>1</v>
      </c>
      <c r="F162" s="12">
        <f t="shared" si="62"/>
        <v>1</v>
      </c>
      <c r="G162" s="12">
        <f t="shared" si="62"/>
        <v>1</v>
      </c>
      <c r="H162" s="12">
        <f t="shared" si="62"/>
        <v>1</v>
      </c>
      <c r="I162" s="12">
        <f t="shared" si="62"/>
        <v>1</v>
      </c>
      <c r="J162" s="12">
        <f t="shared" si="62"/>
        <v>1</v>
      </c>
      <c r="K162" s="12">
        <f t="shared" si="62"/>
        <v>1</v>
      </c>
      <c r="L162" s="12">
        <f t="shared" si="62"/>
        <v>1</v>
      </c>
      <c r="M162" s="12">
        <f t="shared" si="62"/>
        <v>1</v>
      </c>
      <c r="N162" s="12">
        <f t="shared" si="62"/>
        <v>1</v>
      </c>
      <c r="O162" s="12">
        <f t="shared" si="62"/>
        <v>1</v>
      </c>
      <c r="P162" s="12">
        <f t="shared" si="62"/>
        <v>1</v>
      </c>
      <c r="Q162" s="12">
        <f t="shared" si="62"/>
        <v>1</v>
      </c>
      <c r="R162" s="12">
        <f t="shared" si="62"/>
        <v>1</v>
      </c>
      <c r="S162" s="12">
        <f t="shared" si="62"/>
        <v>1</v>
      </c>
      <c r="T162" s="12">
        <f t="shared" si="62"/>
        <v>1</v>
      </c>
      <c r="U162" s="12">
        <f t="shared" si="62"/>
        <v>1</v>
      </c>
      <c r="V162" s="12">
        <f t="shared" si="62"/>
        <v>1</v>
      </c>
      <c r="W162" s="12">
        <f t="shared" si="62"/>
        <v>1</v>
      </c>
    </row>
    <row r="163" spans="1:28" outlineLevel="1" x14ac:dyDescent="0.25">
      <c r="B163" s="4" t="s">
        <v>26</v>
      </c>
      <c r="C163" s="12">
        <f t="shared" ref="C163:W163" si="63">IFERROR(C150/C157,0)</f>
        <v>0</v>
      </c>
      <c r="D163" s="12">
        <f t="shared" si="63"/>
        <v>0</v>
      </c>
      <c r="E163" s="12">
        <f t="shared" si="63"/>
        <v>0</v>
      </c>
      <c r="F163" s="12">
        <f t="shared" si="63"/>
        <v>0</v>
      </c>
      <c r="G163" s="12">
        <f t="shared" si="63"/>
        <v>0</v>
      </c>
      <c r="H163" s="12">
        <f t="shared" si="63"/>
        <v>0</v>
      </c>
      <c r="I163" s="12">
        <f t="shared" si="63"/>
        <v>0</v>
      </c>
      <c r="J163" s="12">
        <f t="shared" si="63"/>
        <v>0</v>
      </c>
      <c r="K163" s="12">
        <f t="shared" si="63"/>
        <v>0</v>
      </c>
      <c r="L163" s="12">
        <f t="shared" si="63"/>
        <v>0</v>
      </c>
      <c r="M163" s="12">
        <f t="shared" si="63"/>
        <v>0</v>
      </c>
      <c r="N163" s="12">
        <f t="shared" si="63"/>
        <v>0</v>
      </c>
      <c r="O163" s="12">
        <f t="shared" si="63"/>
        <v>0</v>
      </c>
      <c r="P163" s="12">
        <f t="shared" si="63"/>
        <v>0</v>
      </c>
      <c r="Q163" s="12">
        <f t="shared" si="63"/>
        <v>0</v>
      </c>
      <c r="R163" s="12">
        <f t="shared" si="63"/>
        <v>0</v>
      </c>
      <c r="S163" s="12">
        <f t="shared" si="63"/>
        <v>0</v>
      </c>
      <c r="T163" s="12">
        <f t="shared" si="63"/>
        <v>0</v>
      </c>
      <c r="U163" s="12">
        <f t="shared" si="63"/>
        <v>0</v>
      </c>
      <c r="V163" s="12">
        <f t="shared" si="63"/>
        <v>0</v>
      </c>
      <c r="W163" s="12">
        <f t="shared" si="63"/>
        <v>0</v>
      </c>
    </row>
    <row r="164" spans="1:28" outlineLevel="1" x14ac:dyDescent="0.25">
      <c r="B164" s="4" t="s">
        <v>25</v>
      </c>
      <c r="C164" s="12">
        <f t="shared" ref="C164:W164" si="64">IFERROR(C151/C157,0)</f>
        <v>0</v>
      </c>
      <c r="D164" s="12">
        <f t="shared" si="64"/>
        <v>0</v>
      </c>
      <c r="E164" s="12">
        <f t="shared" si="64"/>
        <v>0</v>
      </c>
      <c r="F164" s="12">
        <f t="shared" si="64"/>
        <v>0</v>
      </c>
      <c r="G164" s="12">
        <f t="shared" si="64"/>
        <v>0</v>
      </c>
      <c r="H164" s="12">
        <f t="shared" si="64"/>
        <v>0</v>
      </c>
      <c r="I164" s="12">
        <f t="shared" si="64"/>
        <v>0</v>
      </c>
      <c r="J164" s="12">
        <f t="shared" si="64"/>
        <v>0</v>
      </c>
      <c r="K164" s="12">
        <f t="shared" si="64"/>
        <v>0</v>
      </c>
      <c r="L164" s="12">
        <f t="shared" si="64"/>
        <v>0</v>
      </c>
      <c r="M164" s="12">
        <f t="shared" si="64"/>
        <v>0</v>
      </c>
      <c r="N164" s="12">
        <f t="shared" si="64"/>
        <v>0</v>
      </c>
      <c r="O164" s="12">
        <f t="shared" si="64"/>
        <v>0</v>
      </c>
      <c r="P164" s="12">
        <f t="shared" si="64"/>
        <v>0</v>
      </c>
      <c r="Q164" s="12">
        <f t="shared" si="64"/>
        <v>0</v>
      </c>
      <c r="R164" s="12">
        <f t="shared" si="64"/>
        <v>0</v>
      </c>
      <c r="S164" s="12">
        <f t="shared" si="64"/>
        <v>0</v>
      </c>
      <c r="T164" s="12">
        <f t="shared" si="64"/>
        <v>0</v>
      </c>
      <c r="U164" s="12">
        <f t="shared" si="64"/>
        <v>0</v>
      </c>
      <c r="V164" s="12">
        <f t="shared" si="64"/>
        <v>0</v>
      </c>
      <c r="W164" s="12">
        <f t="shared" si="64"/>
        <v>0</v>
      </c>
    </row>
    <row r="165" spans="1:28" outlineLevel="1" x14ac:dyDescent="0.25">
      <c r="B165" s="4" t="s">
        <v>0</v>
      </c>
      <c r="C165" s="12">
        <f t="shared" ref="C165:W165" si="65">IFERROR(C152/C157,0)</f>
        <v>0</v>
      </c>
      <c r="D165" s="12">
        <f t="shared" si="65"/>
        <v>0</v>
      </c>
      <c r="E165" s="12">
        <f t="shared" si="65"/>
        <v>0</v>
      </c>
      <c r="F165" s="12">
        <f t="shared" si="65"/>
        <v>0</v>
      </c>
      <c r="G165" s="12">
        <f t="shared" si="65"/>
        <v>0</v>
      </c>
      <c r="H165" s="12">
        <f t="shared" si="65"/>
        <v>0</v>
      </c>
      <c r="I165" s="12">
        <f t="shared" si="65"/>
        <v>0</v>
      </c>
      <c r="J165" s="12">
        <f t="shared" si="65"/>
        <v>0</v>
      </c>
      <c r="K165" s="12">
        <f t="shared" si="65"/>
        <v>0</v>
      </c>
      <c r="L165" s="12">
        <f t="shared" si="65"/>
        <v>0</v>
      </c>
      <c r="M165" s="12">
        <f t="shared" si="65"/>
        <v>0</v>
      </c>
      <c r="N165" s="12">
        <f t="shared" si="65"/>
        <v>0</v>
      </c>
      <c r="O165" s="12">
        <f t="shared" si="65"/>
        <v>0</v>
      </c>
      <c r="P165" s="12">
        <f t="shared" si="65"/>
        <v>0</v>
      </c>
      <c r="Q165" s="12">
        <f t="shared" si="65"/>
        <v>0</v>
      </c>
      <c r="R165" s="12">
        <f t="shared" si="65"/>
        <v>0</v>
      </c>
      <c r="S165" s="12">
        <f t="shared" si="65"/>
        <v>0</v>
      </c>
      <c r="T165" s="12">
        <f t="shared" si="65"/>
        <v>0</v>
      </c>
      <c r="U165" s="12">
        <f t="shared" si="65"/>
        <v>0</v>
      </c>
      <c r="V165" s="12">
        <f t="shared" si="65"/>
        <v>0</v>
      </c>
      <c r="W165" s="12">
        <f t="shared" si="65"/>
        <v>0</v>
      </c>
    </row>
    <row r="166" spans="1:28" outlineLevel="1" x14ac:dyDescent="0.25">
      <c r="B166" s="4" t="s">
        <v>27</v>
      </c>
      <c r="C166" s="12">
        <f t="shared" ref="C166:W166" si="66">IFERROR(C153/C157,0)</f>
        <v>0</v>
      </c>
      <c r="D166" s="12">
        <f t="shared" si="66"/>
        <v>0</v>
      </c>
      <c r="E166" s="12">
        <f t="shared" si="66"/>
        <v>0</v>
      </c>
      <c r="F166" s="12">
        <f t="shared" si="66"/>
        <v>0</v>
      </c>
      <c r="G166" s="12">
        <f t="shared" si="66"/>
        <v>0</v>
      </c>
      <c r="H166" s="12">
        <f t="shared" si="66"/>
        <v>0</v>
      </c>
      <c r="I166" s="12">
        <f t="shared" si="66"/>
        <v>0</v>
      </c>
      <c r="J166" s="12">
        <f t="shared" si="66"/>
        <v>0</v>
      </c>
      <c r="K166" s="12">
        <f t="shared" si="66"/>
        <v>0</v>
      </c>
      <c r="L166" s="12">
        <f t="shared" si="66"/>
        <v>0</v>
      </c>
      <c r="M166" s="12">
        <f t="shared" si="66"/>
        <v>0</v>
      </c>
      <c r="N166" s="12">
        <f t="shared" si="66"/>
        <v>0</v>
      </c>
      <c r="O166" s="12">
        <f t="shared" si="66"/>
        <v>0</v>
      </c>
      <c r="P166" s="12">
        <f t="shared" si="66"/>
        <v>0</v>
      </c>
      <c r="Q166" s="12">
        <f t="shared" si="66"/>
        <v>0</v>
      </c>
      <c r="R166" s="12">
        <f t="shared" si="66"/>
        <v>0</v>
      </c>
      <c r="S166" s="12">
        <f t="shared" si="66"/>
        <v>0</v>
      </c>
      <c r="T166" s="12">
        <f t="shared" si="66"/>
        <v>0</v>
      </c>
      <c r="U166" s="12">
        <f t="shared" si="66"/>
        <v>0</v>
      </c>
      <c r="V166" s="12">
        <f t="shared" si="66"/>
        <v>0</v>
      </c>
      <c r="W166" s="12">
        <f t="shared" si="66"/>
        <v>0</v>
      </c>
    </row>
    <row r="167" spans="1:28" outlineLevel="1" x14ac:dyDescent="0.25">
      <c r="B167" s="4" t="s">
        <v>28</v>
      </c>
      <c r="C167" s="12">
        <f t="shared" ref="C167:W167" si="67">IFERROR(C154/C157,0)</f>
        <v>0</v>
      </c>
      <c r="D167" s="12">
        <f t="shared" si="67"/>
        <v>0</v>
      </c>
      <c r="E167" s="12">
        <f t="shared" si="67"/>
        <v>0</v>
      </c>
      <c r="F167" s="12">
        <f t="shared" si="67"/>
        <v>0</v>
      </c>
      <c r="G167" s="12">
        <f t="shared" si="67"/>
        <v>0</v>
      </c>
      <c r="H167" s="12">
        <f t="shared" si="67"/>
        <v>0</v>
      </c>
      <c r="I167" s="12">
        <f t="shared" si="67"/>
        <v>0</v>
      </c>
      <c r="J167" s="12">
        <f t="shared" si="67"/>
        <v>0</v>
      </c>
      <c r="K167" s="12">
        <f t="shared" si="67"/>
        <v>0</v>
      </c>
      <c r="L167" s="12">
        <f t="shared" si="67"/>
        <v>0</v>
      </c>
      <c r="M167" s="12">
        <f t="shared" si="67"/>
        <v>0</v>
      </c>
      <c r="N167" s="12">
        <f t="shared" si="67"/>
        <v>0</v>
      </c>
      <c r="O167" s="12">
        <f t="shared" si="67"/>
        <v>0</v>
      </c>
      <c r="P167" s="12">
        <f t="shared" si="67"/>
        <v>0</v>
      </c>
      <c r="Q167" s="12">
        <f t="shared" si="67"/>
        <v>0</v>
      </c>
      <c r="R167" s="12">
        <f t="shared" si="67"/>
        <v>0</v>
      </c>
      <c r="S167" s="12">
        <f t="shared" si="67"/>
        <v>0</v>
      </c>
      <c r="T167" s="12">
        <f t="shared" si="67"/>
        <v>0</v>
      </c>
      <c r="U167" s="12">
        <f t="shared" si="67"/>
        <v>0</v>
      </c>
      <c r="V167" s="12">
        <f t="shared" si="67"/>
        <v>0</v>
      </c>
      <c r="W167" s="12">
        <f t="shared" si="67"/>
        <v>0</v>
      </c>
    </row>
    <row r="168" spans="1:28" outlineLevel="1" x14ac:dyDescent="0.25">
      <c r="B168" s="4" t="s">
        <v>22</v>
      </c>
      <c r="C168" s="12">
        <f t="shared" ref="C168:W168" si="68">IFERROR(C155/C157,0)</f>
        <v>0</v>
      </c>
      <c r="D168" s="12">
        <f t="shared" si="68"/>
        <v>0</v>
      </c>
      <c r="E168" s="12">
        <f t="shared" si="68"/>
        <v>0</v>
      </c>
      <c r="F168" s="12">
        <f t="shared" si="68"/>
        <v>0</v>
      </c>
      <c r="G168" s="12">
        <f t="shared" si="68"/>
        <v>0</v>
      </c>
      <c r="H168" s="12">
        <f t="shared" si="68"/>
        <v>0</v>
      </c>
      <c r="I168" s="12">
        <f t="shared" si="68"/>
        <v>0</v>
      </c>
      <c r="J168" s="12">
        <f t="shared" si="68"/>
        <v>0</v>
      </c>
      <c r="K168" s="12">
        <f t="shared" si="68"/>
        <v>0</v>
      </c>
      <c r="L168" s="12">
        <f t="shared" si="68"/>
        <v>0</v>
      </c>
      <c r="M168" s="12">
        <f t="shared" si="68"/>
        <v>0</v>
      </c>
      <c r="N168" s="12">
        <f t="shared" si="68"/>
        <v>0</v>
      </c>
      <c r="O168" s="12">
        <f t="shared" si="68"/>
        <v>0</v>
      </c>
      <c r="P168" s="12">
        <f t="shared" si="68"/>
        <v>0</v>
      </c>
      <c r="Q168" s="12">
        <f t="shared" si="68"/>
        <v>0</v>
      </c>
      <c r="R168" s="12">
        <f t="shared" si="68"/>
        <v>0</v>
      </c>
      <c r="S168" s="12">
        <f t="shared" si="68"/>
        <v>0</v>
      </c>
      <c r="T168" s="12">
        <f t="shared" si="68"/>
        <v>0</v>
      </c>
      <c r="U168" s="12">
        <f t="shared" si="68"/>
        <v>0</v>
      </c>
      <c r="V168" s="12">
        <f t="shared" si="68"/>
        <v>0</v>
      </c>
      <c r="W168" s="12">
        <f t="shared" si="68"/>
        <v>0</v>
      </c>
    </row>
    <row r="169" spans="1:28" outlineLevel="1" x14ac:dyDescent="0.25">
      <c r="B169" s="4" t="s">
        <v>1</v>
      </c>
      <c r="C169" s="12">
        <f t="shared" ref="C169:W169" si="69">IFERROR(C156/C157,0)</f>
        <v>0</v>
      </c>
      <c r="D169" s="12">
        <f t="shared" si="69"/>
        <v>0</v>
      </c>
      <c r="E169" s="12">
        <f t="shared" si="69"/>
        <v>0</v>
      </c>
      <c r="F169" s="12">
        <f t="shared" si="69"/>
        <v>0</v>
      </c>
      <c r="G169" s="12">
        <f t="shared" si="69"/>
        <v>0</v>
      </c>
      <c r="H169" s="12">
        <f t="shared" si="69"/>
        <v>0</v>
      </c>
      <c r="I169" s="12">
        <f t="shared" si="69"/>
        <v>0</v>
      </c>
      <c r="J169" s="12">
        <f t="shared" si="69"/>
        <v>0</v>
      </c>
      <c r="K169" s="12">
        <f t="shared" si="69"/>
        <v>0</v>
      </c>
      <c r="L169" s="12">
        <f t="shared" si="69"/>
        <v>0</v>
      </c>
      <c r="M169" s="12">
        <f t="shared" si="69"/>
        <v>0</v>
      </c>
      <c r="N169" s="12">
        <f t="shared" si="69"/>
        <v>0</v>
      </c>
      <c r="O169" s="12">
        <f t="shared" si="69"/>
        <v>0</v>
      </c>
      <c r="P169" s="12">
        <f t="shared" si="69"/>
        <v>0</v>
      </c>
      <c r="Q169" s="12">
        <f t="shared" si="69"/>
        <v>0</v>
      </c>
      <c r="R169" s="12">
        <f t="shared" si="69"/>
        <v>0</v>
      </c>
      <c r="S169" s="12">
        <f t="shared" si="69"/>
        <v>0</v>
      </c>
      <c r="T169" s="12">
        <f t="shared" si="69"/>
        <v>0</v>
      </c>
      <c r="U169" s="12">
        <f t="shared" si="69"/>
        <v>0</v>
      </c>
      <c r="V169" s="12">
        <f t="shared" si="69"/>
        <v>0</v>
      </c>
      <c r="W169" s="12">
        <f t="shared" si="69"/>
        <v>0</v>
      </c>
    </row>
    <row r="172" spans="1:28" s="37" customFormat="1" x14ac:dyDescent="0.25">
      <c r="A172" s="36" t="s">
        <v>4</v>
      </c>
      <c r="Z172" s="38"/>
    </row>
    <row r="173" spans="1:28" outlineLevel="1" x14ac:dyDescent="0.25">
      <c r="B173" s="22" t="s">
        <v>31</v>
      </c>
      <c r="C173" s="5">
        <f>C176*CAN!C177</f>
        <v>6190.6702924316533</v>
      </c>
      <c r="D173" s="5">
        <f>D176*CAN!D177</f>
        <v>6225.7689111366808</v>
      </c>
      <c r="E173" s="5">
        <f>E176*CAN!E177</f>
        <v>6422.2030486775348</v>
      </c>
      <c r="F173" s="5">
        <f>F176*CAN!F177</f>
        <v>6488.9404382058683</v>
      </c>
      <c r="G173" s="5">
        <f>G176*CAN!G177</f>
        <v>6079.5801581136211</v>
      </c>
      <c r="H173" s="5">
        <f>H176*CAN!H177</f>
        <v>6518.5105615621496</v>
      </c>
      <c r="I173" s="5">
        <f>I176*CAN!I177</f>
        <v>5135.224622554254</v>
      </c>
      <c r="J173" s="5">
        <f>J176*CAN!J177</f>
        <v>5139.0107564095688</v>
      </c>
      <c r="K173" s="5">
        <f>K176*CAN!K177</f>
        <v>4835.5950980271045</v>
      </c>
      <c r="L173" s="5">
        <f>L176*CAN!L177</f>
        <v>4927.531652097834</v>
      </c>
      <c r="M173" s="5">
        <f>M176*CAN!M177</f>
        <v>4841.0969932019998</v>
      </c>
      <c r="N173" s="5">
        <f>N176*CAN!N177</f>
        <v>5814.7974533284578</v>
      </c>
      <c r="O173" s="5">
        <f>O176*CAN!O177</f>
        <v>5042.0654660850569</v>
      </c>
      <c r="P173" s="5">
        <f>P176*CAN!P177</f>
        <v>5492.1414073944516</v>
      </c>
      <c r="Q173" s="5">
        <f>Q176*CAN!Q177</f>
        <v>5741.4193612607396</v>
      </c>
      <c r="R173" s="5">
        <f>R176*CAN!R177</f>
        <v>6039.247387498609</v>
      </c>
      <c r="S173" s="5">
        <f>S176*CAN!S177</f>
        <v>6071.6372091231597</v>
      </c>
      <c r="T173" s="5">
        <f>T176*CAN!T177</f>
        <v>6222.0815503286494</v>
      </c>
      <c r="U173" s="5">
        <f>U176*CAN!U177</f>
        <v>5578.0429281873539</v>
      </c>
      <c r="V173" s="5">
        <f>V176*CAN!V177</f>
        <v>5466.1414438992488</v>
      </c>
      <c r="W173" s="5">
        <f>W176*CAN!W177</f>
        <v>4817.7153995167264</v>
      </c>
      <c r="Z173" s="23"/>
      <c r="AB173"/>
    </row>
    <row r="174" spans="1:28" outlineLevel="1" x14ac:dyDescent="0.25">
      <c r="B174" s="8" t="s">
        <v>30</v>
      </c>
      <c r="C174" s="5">
        <f>INDEX('[9]Table 37'!C$26:C$28,MATCH($AB174,'[9]Table 37'!$B$26:$B$28,0))</f>
        <v>7.5890000000000004</v>
      </c>
      <c r="D174" s="5">
        <f>INDEX('[9]Table 37'!D$26:D$28,MATCH($AB174,'[9]Table 37'!$B$26:$B$28,0))</f>
        <v>7.0869999999999997</v>
      </c>
      <c r="E174" s="5">
        <f>INDEX('[9]Table 37'!E$26:E$28,MATCH($AB174,'[9]Table 37'!$B$26:$B$28,0))</f>
        <v>7.306</v>
      </c>
      <c r="F174" s="5">
        <f>INDEX('[9]Table 37'!F$26:F$28,MATCH($AB174,'[9]Table 37'!$B$26:$B$28,0))</f>
        <v>7.6020000000000003</v>
      </c>
      <c r="G174" s="5">
        <f>INDEX('[9]Table 37'!G$26:G$28,MATCH($AB174,'[9]Table 37'!$B$26:$B$28,0))</f>
        <v>6.944</v>
      </c>
      <c r="H174" s="5">
        <f>INDEX('[9]Table 37'!H$26:H$28,MATCH($AB174,'[9]Table 37'!$B$26:$B$28,0))</f>
        <v>7.87</v>
      </c>
      <c r="I174" s="5">
        <f>INDEX('[9]Table 37'!I$26:I$28,MATCH($AB174,'[9]Table 37'!$B$26:$B$28,0))</f>
        <v>7.6749999999999998</v>
      </c>
      <c r="J174" s="5">
        <f>INDEX('[9]Table 37'!J$26:J$28,MATCH($AB174,'[9]Table 37'!$B$26:$B$28,0))</f>
        <v>7.9660000000000002</v>
      </c>
      <c r="K174" s="5">
        <f>INDEX('[9]Table 37'!K$26:K$28,MATCH($AB174,'[9]Table 37'!$B$26:$B$28,0))</f>
        <v>8.0690000000000008</v>
      </c>
      <c r="L174" s="5">
        <f>INDEX('[9]Table 37'!L$26:L$28,MATCH($AB174,'[9]Table 37'!$B$26:$B$28,0))</f>
        <v>7.7809999999999997</v>
      </c>
      <c r="M174" s="5">
        <f>INDEX('[9]Table 37'!M$26:M$28,MATCH($AB174,'[9]Table 37'!$B$26:$B$28,0))</f>
        <v>9.24</v>
      </c>
      <c r="N174" s="5">
        <f>INDEX('[9]Table 37'!N$26:N$28,MATCH($AB174,'[9]Table 37'!$B$26:$B$28,0))</f>
        <v>9.4640000000000004</v>
      </c>
      <c r="O174" s="5">
        <f>INDEX('[9]Table 37'!O$26:O$28,MATCH($AB174,'[9]Table 37'!$B$26:$B$28,0))</f>
        <v>9.4039999999999999</v>
      </c>
      <c r="P174" s="5">
        <f>INDEX('[9]Table 37'!P$26:P$28,MATCH($AB174,'[9]Table 37'!$B$26:$B$28,0))</f>
        <v>9.24</v>
      </c>
      <c r="Q174" s="5">
        <f>INDEX('[9]Table 37'!Q$26:Q$28,MATCH($AB174,'[9]Table 37'!$B$26:$B$28,0))</f>
        <v>9.3689999999999998</v>
      </c>
      <c r="R174" s="5">
        <f>INDEX('[9]Table 37'!R$26:R$28,MATCH($AB174,'[9]Table 37'!$B$26:$B$28,0))</f>
        <v>9.2550000000000008</v>
      </c>
      <c r="S174" s="5">
        <f>INDEX('[9]Table 37'!S$26:S$28,MATCH($AB174,'[9]Table 37'!$B$26:$B$28,0))</f>
        <v>9.4849999999999994</v>
      </c>
      <c r="T174" s="5">
        <f>INDEX('[9]Table 37'!T$26:T$28,MATCH($AB174,'[9]Table 37'!$B$26:$B$28,0))</f>
        <v>9.548</v>
      </c>
      <c r="U174" s="5">
        <f>INDEX('[9]Table 37'!U$26:U$28,MATCH($AB174,'[9]Table 37'!$B$26:$B$28,0))</f>
        <v>9.7560000000000002</v>
      </c>
      <c r="V174" s="5">
        <f>INDEX('[9]Table 37'!V$26:V$28,MATCH($AB174,'[9]Table 37'!$B$26:$B$28,0))</f>
        <v>9.5640000000000001</v>
      </c>
      <c r="W174" s="5">
        <f>INDEX('[9]Table 37'!W$26:W$28,MATCH($AB174,'[9]Table 37'!$B$26:$B$28,0))</f>
        <v>9.6379999999999999</v>
      </c>
      <c r="Z174" s="23" t="s">
        <v>32</v>
      </c>
      <c r="AB174" t="s">
        <v>4</v>
      </c>
    </row>
    <row r="175" spans="1:28" outlineLevel="1" x14ac:dyDescent="0.25">
      <c r="B175" s="8" t="s">
        <v>43</v>
      </c>
      <c r="C175" s="5">
        <f>INDEX('[9]Table 37'!C$38:C$40,MATCH($AB175,'[9]Table 37'!$B$38:$B$40,0))</f>
        <v>113319.23198</v>
      </c>
      <c r="D175" s="5">
        <f>INDEX('[9]Table 37'!D$38:D$40,MATCH($AB175,'[9]Table 37'!$B$38:$B$40,0))</f>
        <v>122034.06135</v>
      </c>
      <c r="E175" s="5">
        <f>INDEX('[9]Table 37'!E$38:E$40,MATCH($AB175,'[9]Table 37'!$B$38:$B$40,0))</f>
        <v>122111.021697</v>
      </c>
      <c r="F175" s="5">
        <f>INDEX('[9]Table 37'!F$38:F$40,MATCH($AB175,'[9]Table 37'!$B$38:$B$40,0))</f>
        <v>118575.898327</v>
      </c>
      <c r="G175" s="5">
        <f>INDEX('[9]Table 37'!G$38:G$40,MATCH($AB175,'[9]Table 37'!$B$38:$B$40,0))</f>
        <v>121622.626451</v>
      </c>
      <c r="H175" s="5">
        <f>INDEX('[9]Table 37'!H$38:H$40,MATCH($AB175,'[9]Table 37'!$B$38:$B$40,0))</f>
        <v>120044.415204</v>
      </c>
      <c r="I175" s="5">
        <f>INDEX('[9]Table 37'!I$38:I$40,MATCH($AB175,'[9]Table 37'!$B$38:$B$40,0))</f>
        <v>97145.213348000005</v>
      </c>
      <c r="J175" s="5">
        <f>INDEX('[9]Table 37'!J$38:J$40,MATCH($AB175,'[9]Table 37'!$B$38:$B$40,0))</f>
        <v>96843.681784</v>
      </c>
      <c r="K175" s="5">
        <f>INDEX('[9]Table 37'!K$38:K$40,MATCH($AB175,'[9]Table 37'!$B$38:$B$40,0))</f>
        <v>90208.369978999996</v>
      </c>
      <c r="L175" s="5">
        <f>INDEX('[9]Table 37'!L$38:L$40,MATCH($AB175,'[9]Table 37'!$B$38:$B$40,0))</f>
        <v>106842.97947200001</v>
      </c>
      <c r="M175" s="5">
        <f>INDEX('[9]Table 37'!M$38:M$40,MATCH($AB175,'[9]Table 37'!$B$38:$B$40,0))</f>
        <v>85880.220465000006</v>
      </c>
      <c r="N175" s="5">
        <f>INDEX('[9]Table 37'!N$38:N$40,MATCH($AB175,'[9]Table 37'!$B$38:$B$40,0))</f>
        <v>102510.600697</v>
      </c>
      <c r="O175" s="5">
        <f>INDEX('[9]Table 37'!O$38:O$40,MATCH($AB175,'[9]Table 37'!$B$38:$B$40,0))</f>
        <v>87117.363565000007</v>
      </c>
      <c r="P175" s="5">
        <f>INDEX('[9]Table 37'!P$38:P$40,MATCH($AB175,'[9]Table 37'!$B$38:$B$40,0))</f>
        <v>94679.463275999995</v>
      </c>
      <c r="Q175" s="5">
        <f>INDEX('[9]Table 37'!Q$38:Q$40,MATCH($AB175,'[9]Table 37'!$B$38:$B$40,0))</f>
        <v>93078.624469000002</v>
      </c>
      <c r="R175" s="5">
        <f>INDEX('[9]Table 37'!R$38:R$40,MATCH($AB175,'[9]Table 37'!$B$38:$B$40,0))</f>
        <v>91791.300636</v>
      </c>
      <c r="S175" s="5">
        <f>INDEX('[9]Table 37'!S$38:S$40,MATCH($AB175,'[9]Table 37'!$B$38:$B$40,0))</f>
        <v>80250.704622000005</v>
      </c>
      <c r="T175" s="5">
        <f>INDEX('[9]Table 37'!T$38:T$40,MATCH($AB175,'[9]Table 37'!$B$38:$B$40,0))</f>
        <v>86322.882457999993</v>
      </c>
      <c r="U175" s="5">
        <f>INDEX('[9]Table 37'!U$38:U$40,MATCH($AB175,'[9]Table 37'!$B$38:$B$40,0))</f>
        <v>89145.018725999995</v>
      </c>
      <c r="V175" s="5">
        <f>INDEX('[9]Table 37'!V$38:V$40,MATCH($AB175,'[9]Table 37'!$B$38:$B$40,0))</f>
        <v>86729.014144999994</v>
      </c>
      <c r="W175" s="5">
        <f>INDEX('[9]Table 37'!W$38:W$40,MATCH($AB175,'[9]Table 37'!$B$38:$B$40,0))</f>
        <v>76058.112789999999</v>
      </c>
      <c r="Z175" s="23" t="s">
        <v>32</v>
      </c>
      <c r="AB175" t="s">
        <v>4</v>
      </c>
    </row>
    <row r="176" spans="1:28" outlineLevel="1" x14ac:dyDescent="0.25">
      <c r="B176" s="8" t="s">
        <v>44</v>
      </c>
      <c r="C176" s="5">
        <f t="shared" ref="C176:W176" si="70">C174*C175/1000</f>
        <v>859.97965149622007</v>
      </c>
      <c r="D176" s="5">
        <f t="shared" si="70"/>
        <v>864.85539278745</v>
      </c>
      <c r="E176" s="5">
        <f t="shared" si="70"/>
        <v>892.14312451828198</v>
      </c>
      <c r="F176" s="5">
        <f t="shared" si="70"/>
        <v>901.41397908185411</v>
      </c>
      <c r="G176" s="5">
        <f t="shared" si="70"/>
        <v>844.54751807574405</v>
      </c>
      <c r="H176" s="5">
        <f t="shared" si="70"/>
        <v>944.74954765548011</v>
      </c>
      <c r="I176" s="5">
        <f t="shared" si="70"/>
        <v>745.58951244590003</v>
      </c>
      <c r="J176" s="5">
        <f t="shared" si="70"/>
        <v>771.45676909134397</v>
      </c>
      <c r="K176" s="5">
        <f t="shared" si="70"/>
        <v>727.89133736055101</v>
      </c>
      <c r="L176" s="5">
        <f t="shared" si="70"/>
        <v>831.34522327163199</v>
      </c>
      <c r="M176" s="5">
        <f t="shared" si="70"/>
        <v>793.53323709660015</v>
      </c>
      <c r="N176" s="5">
        <f t="shared" si="70"/>
        <v>970.16032499640812</v>
      </c>
      <c r="O176" s="5">
        <f t="shared" si="70"/>
        <v>819.25168696526009</v>
      </c>
      <c r="P176" s="5">
        <f t="shared" si="70"/>
        <v>874.83824067024</v>
      </c>
      <c r="Q176" s="5">
        <f t="shared" si="70"/>
        <v>872.05363265006099</v>
      </c>
      <c r="R176" s="5">
        <f t="shared" si="70"/>
        <v>849.52848738618013</v>
      </c>
      <c r="S176" s="5">
        <f t="shared" si="70"/>
        <v>761.17793333966995</v>
      </c>
      <c r="T176" s="5">
        <f t="shared" si="70"/>
        <v>824.21088170898395</v>
      </c>
      <c r="U176" s="5">
        <f t="shared" si="70"/>
        <v>869.69880269085593</v>
      </c>
      <c r="V176" s="5">
        <f t="shared" si="70"/>
        <v>829.47629128278004</v>
      </c>
      <c r="W176" s="5">
        <f t="shared" si="70"/>
        <v>733.04809107001995</v>
      </c>
    </row>
    <row r="177" spans="2:26" outlineLevel="1" x14ac:dyDescent="0.25">
      <c r="B177" s="8" t="s">
        <v>45</v>
      </c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2:26" outlineLevel="1" x14ac:dyDescent="0.25">
      <c r="B178" s="8" t="s">
        <v>47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2:26" outlineLevel="1" x14ac:dyDescent="0.25"/>
    <row r="180" spans="2:26" outlineLevel="1" x14ac:dyDescent="0.25">
      <c r="B180" s="9" t="s">
        <v>19</v>
      </c>
      <c r="C180" s="14"/>
    </row>
    <row r="181" spans="2:26" outlineLevel="1" x14ac:dyDescent="0.25">
      <c r="B181" s="4" t="s">
        <v>23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Z181" s="23"/>
    </row>
    <row r="182" spans="2:26" outlineLevel="1" x14ac:dyDescent="0.25">
      <c r="B182" s="4" t="s">
        <v>24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Z182" s="23"/>
    </row>
    <row r="183" spans="2:26" outlineLevel="1" x14ac:dyDescent="0.25">
      <c r="B183" s="4" t="s">
        <v>21</v>
      </c>
      <c r="C183" s="5">
        <f>'[9]Table 36'!C$48*1000</f>
        <v>12499.674999999999</v>
      </c>
      <c r="D183" s="5">
        <f>'[9]Table 36'!D$48*1000</f>
        <v>12394.985999999999</v>
      </c>
      <c r="E183" s="5">
        <f>'[9]Table 36'!E$48*1000</f>
        <v>12604.974</v>
      </c>
      <c r="F183" s="5">
        <f>'[9]Table 36'!F$48*1000</f>
        <v>12552.983</v>
      </c>
      <c r="G183" s="5">
        <f>'[9]Table 36'!G$48*1000</f>
        <v>11589.633</v>
      </c>
      <c r="H183" s="5">
        <f>'[9]Table 36'!H$48*1000</f>
        <v>12772.919999999998</v>
      </c>
      <c r="I183" s="5">
        <f>'[9]Table 36'!I$48*1000</f>
        <v>11134.014999999999</v>
      </c>
      <c r="J183" s="5">
        <f>'[9]Table 36'!J$48*1000</f>
        <v>11369.606</v>
      </c>
      <c r="K183" s="5">
        <f>'[9]Table 36'!K$48*1000</f>
        <v>9807.5639999999985</v>
      </c>
      <c r="L183" s="5">
        <f>'[9]Table 36'!L$48*1000</f>
        <v>11338.41</v>
      </c>
      <c r="M183" s="5">
        <f>'[9]Table 36'!M$48*1000</f>
        <v>10968.589</v>
      </c>
      <c r="N183" s="5">
        <f>'[9]Table 36'!N$48*1000</f>
        <v>13361.708000000001</v>
      </c>
      <c r="O183" s="5">
        <f>'[9]Table 36'!O$48*1000</f>
        <v>11239.363000000001</v>
      </c>
      <c r="P183" s="5">
        <f>'[9]Table 36'!P$48*1000</f>
        <v>11958.4</v>
      </c>
      <c r="Q183" s="5">
        <f>'[9]Table 36'!Q$48*1000</f>
        <v>11876.917000000001</v>
      </c>
      <c r="R183" s="5">
        <f>'[9]Table 36'!R$48*1000</f>
        <v>11527.838</v>
      </c>
      <c r="S183" s="5">
        <f>'[9]Table 36'!S$48*1000</f>
        <v>10291.048999999999</v>
      </c>
      <c r="T183" s="5">
        <f>'[9]Table 36'!T$48*1000</f>
        <v>11102.211000000001</v>
      </c>
      <c r="U183" s="5">
        <f>'[9]Table 36'!U$48*1000</f>
        <v>11671.635999999999</v>
      </c>
      <c r="V183" s="5">
        <f>'[9]Table 36'!V$48*1000</f>
        <v>11090.538</v>
      </c>
      <c r="W183" s="5">
        <f>'[9]Table 36'!W$48*1000</f>
        <v>9764.7429999999986</v>
      </c>
      <c r="Z183" s="23" t="s">
        <v>32</v>
      </c>
    </row>
    <row r="184" spans="2:26" outlineLevel="1" x14ac:dyDescent="0.25">
      <c r="B184" s="4" t="s">
        <v>26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Z184" s="23"/>
    </row>
    <row r="185" spans="2:26" outlineLevel="1" x14ac:dyDescent="0.25">
      <c r="B185" s="4" t="s">
        <v>25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Z185" s="23"/>
    </row>
    <row r="186" spans="2:26" outlineLevel="1" x14ac:dyDescent="0.25">
      <c r="B186" s="4" t="s">
        <v>0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Z186" s="23"/>
    </row>
    <row r="187" spans="2:26" outlineLevel="1" x14ac:dyDescent="0.25">
      <c r="B187" s="4" t="s">
        <v>27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Z187" s="23"/>
    </row>
    <row r="188" spans="2:26" outlineLevel="1" x14ac:dyDescent="0.25">
      <c r="B188" s="4" t="s">
        <v>28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Z188" s="23"/>
    </row>
    <row r="189" spans="2:26" outlineLevel="1" x14ac:dyDescent="0.25">
      <c r="B189" s="4" t="s">
        <v>22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Z189" s="23"/>
    </row>
    <row r="190" spans="2:26" outlineLevel="1" x14ac:dyDescent="0.25">
      <c r="B190" s="4" t="s">
        <v>1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Z190" s="23"/>
    </row>
    <row r="191" spans="2:26" outlineLevel="1" x14ac:dyDescent="0.25">
      <c r="B191" s="16" t="s">
        <v>13</v>
      </c>
      <c r="C191" s="21">
        <f t="shared" ref="C191:W191" si="71">SUM(C181:C190)</f>
        <v>12499.674999999999</v>
      </c>
      <c r="D191" s="21">
        <f t="shared" si="71"/>
        <v>12394.985999999999</v>
      </c>
      <c r="E191" s="21">
        <f t="shared" si="71"/>
        <v>12604.974</v>
      </c>
      <c r="F191" s="21">
        <f t="shared" si="71"/>
        <v>12552.983</v>
      </c>
      <c r="G191" s="21">
        <f t="shared" si="71"/>
        <v>11589.633</v>
      </c>
      <c r="H191" s="21">
        <f t="shared" si="71"/>
        <v>12772.919999999998</v>
      </c>
      <c r="I191" s="21">
        <f t="shared" si="71"/>
        <v>11134.014999999999</v>
      </c>
      <c r="J191" s="21">
        <f t="shared" si="71"/>
        <v>11369.606</v>
      </c>
      <c r="K191" s="21">
        <f t="shared" si="71"/>
        <v>9807.5639999999985</v>
      </c>
      <c r="L191" s="21">
        <f t="shared" si="71"/>
        <v>11338.41</v>
      </c>
      <c r="M191" s="21">
        <f t="shared" si="71"/>
        <v>10968.589</v>
      </c>
      <c r="N191" s="21">
        <f t="shared" si="71"/>
        <v>13361.708000000001</v>
      </c>
      <c r="O191" s="21">
        <f t="shared" si="71"/>
        <v>11239.363000000001</v>
      </c>
      <c r="P191" s="21">
        <f t="shared" si="71"/>
        <v>11958.4</v>
      </c>
      <c r="Q191" s="21">
        <f t="shared" si="71"/>
        <v>11876.917000000001</v>
      </c>
      <c r="R191" s="21">
        <f t="shared" si="71"/>
        <v>11527.838</v>
      </c>
      <c r="S191" s="21">
        <f t="shared" si="71"/>
        <v>10291.048999999999</v>
      </c>
      <c r="T191" s="21">
        <f t="shared" si="71"/>
        <v>11102.211000000001</v>
      </c>
      <c r="U191" s="21">
        <f t="shared" si="71"/>
        <v>11671.635999999999</v>
      </c>
      <c r="V191" s="21">
        <f t="shared" si="71"/>
        <v>11090.538</v>
      </c>
      <c r="W191" s="21">
        <f t="shared" si="71"/>
        <v>9764.7429999999986</v>
      </c>
    </row>
    <row r="192" spans="2:26" outlineLevel="1" x14ac:dyDescent="0.25">
      <c r="B192" s="29" t="s">
        <v>46</v>
      </c>
      <c r="C192" s="28">
        <f>IFERROR(C191/C173/1000,0)</f>
        <v>2.0191149600199774E-3</v>
      </c>
      <c r="D192" s="28">
        <f t="shared" ref="D192:W192" si="72">IFERROR(D191/D173/1000,0)</f>
        <v>1.9909164919095852E-3</v>
      </c>
      <c r="E192" s="28">
        <f t="shared" si="72"/>
        <v>1.9627180742277568E-3</v>
      </c>
      <c r="F192" s="28">
        <f t="shared" si="72"/>
        <v>1.9345196830733715E-3</v>
      </c>
      <c r="G192" s="28">
        <f t="shared" si="72"/>
        <v>1.9063212752500403E-3</v>
      </c>
      <c r="H192" s="28">
        <f t="shared" si="72"/>
        <v>1.9594844373373218E-3</v>
      </c>
      <c r="I192" s="28">
        <f t="shared" si="72"/>
        <v>2.1681651375284835E-3</v>
      </c>
      <c r="J192" s="28">
        <f t="shared" si="72"/>
        <v>2.2124114034630881E-3</v>
      </c>
      <c r="K192" s="28">
        <f t="shared" si="72"/>
        <v>2.0282020725849088E-3</v>
      </c>
      <c r="L192" s="28">
        <f t="shared" si="72"/>
        <v>2.3010324033479962E-3</v>
      </c>
      <c r="M192" s="28">
        <f t="shared" si="72"/>
        <v>2.2657238670083226E-3</v>
      </c>
      <c r="N192" s="28">
        <f t="shared" si="72"/>
        <v>2.2978802111759894E-3</v>
      </c>
      <c r="O192" s="28">
        <f t="shared" si="72"/>
        <v>2.2291188156124586E-3</v>
      </c>
      <c r="P192" s="28">
        <f t="shared" si="72"/>
        <v>2.1773656417330362E-3</v>
      </c>
      <c r="Q192" s="28">
        <f t="shared" si="72"/>
        <v>2.0686377797339626E-3</v>
      </c>
      <c r="R192" s="28">
        <f t="shared" si="72"/>
        <v>1.9088202983475902E-3</v>
      </c>
      <c r="S192" s="28">
        <f t="shared" si="72"/>
        <v>1.6949380612755994E-3</v>
      </c>
      <c r="T192" s="28">
        <f t="shared" si="72"/>
        <v>1.7843242506864257E-3</v>
      </c>
      <c r="U192" s="28">
        <f t="shared" si="72"/>
        <v>2.0924249150217323E-3</v>
      </c>
      <c r="V192" s="28">
        <f t="shared" si="72"/>
        <v>2.0289518875107287E-3</v>
      </c>
      <c r="W192" s="28">
        <f t="shared" si="72"/>
        <v>2.0268409796434877E-3</v>
      </c>
    </row>
    <row r="193" spans="1:26" outlineLevel="1" x14ac:dyDescent="0.25"/>
    <row r="194" spans="1:26" outlineLevel="1" x14ac:dyDescent="0.25">
      <c r="B194" s="4" t="s">
        <v>23</v>
      </c>
      <c r="C194" s="12">
        <f t="shared" ref="C194:W194" si="73">IFERROR(C181/C191,0)</f>
        <v>0</v>
      </c>
      <c r="D194" s="12">
        <f t="shared" si="73"/>
        <v>0</v>
      </c>
      <c r="E194" s="12">
        <f t="shared" si="73"/>
        <v>0</v>
      </c>
      <c r="F194" s="12">
        <f t="shared" si="73"/>
        <v>0</v>
      </c>
      <c r="G194" s="12">
        <f t="shared" si="73"/>
        <v>0</v>
      </c>
      <c r="H194" s="12">
        <f t="shared" si="73"/>
        <v>0</v>
      </c>
      <c r="I194" s="12">
        <f t="shared" si="73"/>
        <v>0</v>
      </c>
      <c r="J194" s="12">
        <f t="shared" si="73"/>
        <v>0</v>
      </c>
      <c r="K194" s="12">
        <f t="shared" si="73"/>
        <v>0</v>
      </c>
      <c r="L194" s="12">
        <f t="shared" si="73"/>
        <v>0</v>
      </c>
      <c r="M194" s="12">
        <f t="shared" si="73"/>
        <v>0</v>
      </c>
      <c r="N194" s="12">
        <f t="shared" si="73"/>
        <v>0</v>
      </c>
      <c r="O194" s="12">
        <f t="shared" si="73"/>
        <v>0</v>
      </c>
      <c r="P194" s="12">
        <f t="shared" si="73"/>
        <v>0</v>
      </c>
      <c r="Q194" s="12">
        <f t="shared" si="73"/>
        <v>0</v>
      </c>
      <c r="R194" s="12">
        <f t="shared" si="73"/>
        <v>0</v>
      </c>
      <c r="S194" s="12">
        <f t="shared" si="73"/>
        <v>0</v>
      </c>
      <c r="T194" s="12">
        <f t="shared" si="73"/>
        <v>0</v>
      </c>
      <c r="U194" s="12">
        <f t="shared" si="73"/>
        <v>0</v>
      </c>
      <c r="V194" s="12">
        <f t="shared" si="73"/>
        <v>0</v>
      </c>
      <c r="W194" s="12">
        <f t="shared" si="73"/>
        <v>0</v>
      </c>
    </row>
    <row r="195" spans="1:26" outlineLevel="1" x14ac:dyDescent="0.25">
      <c r="B195" s="4" t="s">
        <v>24</v>
      </c>
      <c r="C195" s="12">
        <f t="shared" ref="C195:W195" si="74">IFERROR(C182/C191,0)</f>
        <v>0</v>
      </c>
      <c r="D195" s="12">
        <f t="shared" si="74"/>
        <v>0</v>
      </c>
      <c r="E195" s="12">
        <f t="shared" si="74"/>
        <v>0</v>
      </c>
      <c r="F195" s="12">
        <f t="shared" si="74"/>
        <v>0</v>
      </c>
      <c r="G195" s="12">
        <f t="shared" si="74"/>
        <v>0</v>
      </c>
      <c r="H195" s="12">
        <f t="shared" si="74"/>
        <v>0</v>
      </c>
      <c r="I195" s="12">
        <f t="shared" si="74"/>
        <v>0</v>
      </c>
      <c r="J195" s="12">
        <f t="shared" si="74"/>
        <v>0</v>
      </c>
      <c r="K195" s="12">
        <f t="shared" si="74"/>
        <v>0</v>
      </c>
      <c r="L195" s="12">
        <f t="shared" si="74"/>
        <v>0</v>
      </c>
      <c r="M195" s="12">
        <f t="shared" si="74"/>
        <v>0</v>
      </c>
      <c r="N195" s="12">
        <f t="shared" si="74"/>
        <v>0</v>
      </c>
      <c r="O195" s="12">
        <f t="shared" si="74"/>
        <v>0</v>
      </c>
      <c r="P195" s="12">
        <f t="shared" si="74"/>
        <v>0</v>
      </c>
      <c r="Q195" s="12">
        <f t="shared" si="74"/>
        <v>0</v>
      </c>
      <c r="R195" s="12">
        <f t="shared" si="74"/>
        <v>0</v>
      </c>
      <c r="S195" s="12">
        <f t="shared" si="74"/>
        <v>0</v>
      </c>
      <c r="T195" s="12">
        <f t="shared" si="74"/>
        <v>0</v>
      </c>
      <c r="U195" s="12">
        <f t="shared" si="74"/>
        <v>0</v>
      </c>
      <c r="V195" s="12">
        <f t="shared" si="74"/>
        <v>0</v>
      </c>
      <c r="W195" s="12">
        <f t="shared" si="74"/>
        <v>0</v>
      </c>
    </row>
    <row r="196" spans="1:26" outlineLevel="1" x14ac:dyDescent="0.25">
      <c r="B196" s="4" t="s">
        <v>21</v>
      </c>
      <c r="C196" s="12">
        <f t="shared" ref="C196:W196" si="75">IFERROR(C183/C191,0)</f>
        <v>1</v>
      </c>
      <c r="D196" s="12">
        <f t="shared" si="75"/>
        <v>1</v>
      </c>
      <c r="E196" s="12">
        <f t="shared" si="75"/>
        <v>1</v>
      </c>
      <c r="F196" s="12">
        <f t="shared" si="75"/>
        <v>1</v>
      </c>
      <c r="G196" s="12">
        <f t="shared" si="75"/>
        <v>1</v>
      </c>
      <c r="H196" s="12">
        <f t="shared" si="75"/>
        <v>1</v>
      </c>
      <c r="I196" s="12">
        <f t="shared" si="75"/>
        <v>1</v>
      </c>
      <c r="J196" s="12">
        <f t="shared" si="75"/>
        <v>1</v>
      </c>
      <c r="K196" s="12">
        <f t="shared" si="75"/>
        <v>1</v>
      </c>
      <c r="L196" s="12">
        <f t="shared" si="75"/>
        <v>1</v>
      </c>
      <c r="M196" s="12">
        <f t="shared" si="75"/>
        <v>1</v>
      </c>
      <c r="N196" s="12">
        <f t="shared" si="75"/>
        <v>1</v>
      </c>
      <c r="O196" s="12">
        <f t="shared" si="75"/>
        <v>1</v>
      </c>
      <c r="P196" s="12">
        <f t="shared" si="75"/>
        <v>1</v>
      </c>
      <c r="Q196" s="12">
        <f t="shared" si="75"/>
        <v>1</v>
      </c>
      <c r="R196" s="12">
        <f t="shared" si="75"/>
        <v>1</v>
      </c>
      <c r="S196" s="12">
        <f t="shared" si="75"/>
        <v>1</v>
      </c>
      <c r="T196" s="12">
        <f t="shared" si="75"/>
        <v>1</v>
      </c>
      <c r="U196" s="12">
        <f t="shared" si="75"/>
        <v>1</v>
      </c>
      <c r="V196" s="12">
        <f t="shared" si="75"/>
        <v>1</v>
      </c>
      <c r="W196" s="12">
        <f t="shared" si="75"/>
        <v>1</v>
      </c>
    </row>
    <row r="197" spans="1:26" outlineLevel="1" x14ac:dyDescent="0.25">
      <c r="B197" s="4" t="s">
        <v>26</v>
      </c>
      <c r="C197" s="12">
        <f t="shared" ref="C197:W197" si="76">IFERROR(C184/C191,0)</f>
        <v>0</v>
      </c>
      <c r="D197" s="12">
        <f t="shared" si="76"/>
        <v>0</v>
      </c>
      <c r="E197" s="12">
        <f t="shared" si="76"/>
        <v>0</v>
      </c>
      <c r="F197" s="12">
        <f t="shared" si="76"/>
        <v>0</v>
      </c>
      <c r="G197" s="12">
        <f t="shared" si="76"/>
        <v>0</v>
      </c>
      <c r="H197" s="12">
        <f t="shared" si="76"/>
        <v>0</v>
      </c>
      <c r="I197" s="12">
        <f t="shared" si="76"/>
        <v>0</v>
      </c>
      <c r="J197" s="12">
        <f t="shared" si="76"/>
        <v>0</v>
      </c>
      <c r="K197" s="12">
        <f t="shared" si="76"/>
        <v>0</v>
      </c>
      <c r="L197" s="12">
        <f t="shared" si="76"/>
        <v>0</v>
      </c>
      <c r="M197" s="12">
        <f t="shared" si="76"/>
        <v>0</v>
      </c>
      <c r="N197" s="12">
        <f t="shared" si="76"/>
        <v>0</v>
      </c>
      <c r="O197" s="12">
        <f t="shared" si="76"/>
        <v>0</v>
      </c>
      <c r="P197" s="12">
        <f t="shared" si="76"/>
        <v>0</v>
      </c>
      <c r="Q197" s="12">
        <f t="shared" si="76"/>
        <v>0</v>
      </c>
      <c r="R197" s="12">
        <f t="shared" si="76"/>
        <v>0</v>
      </c>
      <c r="S197" s="12">
        <f t="shared" si="76"/>
        <v>0</v>
      </c>
      <c r="T197" s="12">
        <f t="shared" si="76"/>
        <v>0</v>
      </c>
      <c r="U197" s="12">
        <f t="shared" si="76"/>
        <v>0</v>
      </c>
      <c r="V197" s="12">
        <f t="shared" si="76"/>
        <v>0</v>
      </c>
      <c r="W197" s="12">
        <f t="shared" si="76"/>
        <v>0</v>
      </c>
    </row>
    <row r="198" spans="1:26" outlineLevel="1" x14ac:dyDescent="0.25">
      <c r="B198" s="4" t="s">
        <v>25</v>
      </c>
      <c r="C198" s="12">
        <f t="shared" ref="C198:W198" si="77">IFERROR(C185/C191,0)</f>
        <v>0</v>
      </c>
      <c r="D198" s="12">
        <f t="shared" si="77"/>
        <v>0</v>
      </c>
      <c r="E198" s="12">
        <f t="shared" si="77"/>
        <v>0</v>
      </c>
      <c r="F198" s="12">
        <f t="shared" si="77"/>
        <v>0</v>
      </c>
      <c r="G198" s="12">
        <f t="shared" si="77"/>
        <v>0</v>
      </c>
      <c r="H198" s="12">
        <f t="shared" si="77"/>
        <v>0</v>
      </c>
      <c r="I198" s="12">
        <f t="shared" si="77"/>
        <v>0</v>
      </c>
      <c r="J198" s="12">
        <f t="shared" si="77"/>
        <v>0</v>
      </c>
      <c r="K198" s="12">
        <f t="shared" si="77"/>
        <v>0</v>
      </c>
      <c r="L198" s="12">
        <f t="shared" si="77"/>
        <v>0</v>
      </c>
      <c r="M198" s="12">
        <f t="shared" si="77"/>
        <v>0</v>
      </c>
      <c r="N198" s="12">
        <f t="shared" si="77"/>
        <v>0</v>
      </c>
      <c r="O198" s="12">
        <f t="shared" si="77"/>
        <v>0</v>
      </c>
      <c r="P198" s="12">
        <f t="shared" si="77"/>
        <v>0</v>
      </c>
      <c r="Q198" s="12">
        <f t="shared" si="77"/>
        <v>0</v>
      </c>
      <c r="R198" s="12">
        <f t="shared" si="77"/>
        <v>0</v>
      </c>
      <c r="S198" s="12">
        <f t="shared" si="77"/>
        <v>0</v>
      </c>
      <c r="T198" s="12">
        <f t="shared" si="77"/>
        <v>0</v>
      </c>
      <c r="U198" s="12">
        <f t="shared" si="77"/>
        <v>0</v>
      </c>
      <c r="V198" s="12">
        <f t="shared" si="77"/>
        <v>0</v>
      </c>
      <c r="W198" s="12">
        <f t="shared" si="77"/>
        <v>0</v>
      </c>
    </row>
    <row r="199" spans="1:26" outlineLevel="1" x14ac:dyDescent="0.25">
      <c r="B199" s="4" t="s">
        <v>0</v>
      </c>
      <c r="C199" s="12">
        <f t="shared" ref="C199:W199" si="78">IFERROR(C186/C191,0)</f>
        <v>0</v>
      </c>
      <c r="D199" s="12">
        <f t="shared" si="78"/>
        <v>0</v>
      </c>
      <c r="E199" s="12">
        <f t="shared" si="78"/>
        <v>0</v>
      </c>
      <c r="F199" s="12">
        <f t="shared" si="78"/>
        <v>0</v>
      </c>
      <c r="G199" s="12">
        <f t="shared" si="78"/>
        <v>0</v>
      </c>
      <c r="H199" s="12">
        <f t="shared" si="78"/>
        <v>0</v>
      </c>
      <c r="I199" s="12">
        <f t="shared" si="78"/>
        <v>0</v>
      </c>
      <c r="J199" s="12">
        <f t="shared" si="78"/>
        <v>0</v>
      </c>
      <c r="K199" s="12">
        <f t="shared" si="78"/>
        <v>0</v>
      </c>
      <c r="L199" s="12">
        <f t="shared" si="78"/>
        <v>0</v>
      </c>
      <c r="M199" s="12">
        <f t="shared" si="78"/>
        <v>0</v>
      </c>
      <c r="N199" s="12">
        <f t="shared" si="78"/>
        <v>0</v>
      </c>
      <c r="O199" s="12">
        <f t="shared" si="78"/>
        <v>0</v>
      </c>
      <c r="P199" s="12">
        <f t="shared" si="78"/>
        <v>0</v>
      </c>
      <c r="Q199" s="12">
        <f t="shared" si="78"/>
        <v>0</v>
      </c>
      <c r="R199" s="12">
        <f t="shared" si="78"/>
        <v>0</v>
      </c>
      <c r="S199" s="12">
        <f t="shared" si="78"/>
        <v>0</v>
      </c>
      <c r="T199" s="12">
        <f t="shared" si="78"/>
        <v>0</v>
      </c>
      <c r="U199" s="12">
        <f t="shared" si="78"/>
        <v>0</v>
      </c>
      <c r="V199" s="12">
        <f t="shared" si="78"/>
        <v>0</v>
      </c>
      <c r="W199" s="12">
        <f t="shared" si="78"/>
        <v>0</v>
      </c>
    </row>
    <row r="200" spans="1:26" outlineLevel="1" x14ac:dyDescent="0.25">
      <c r="B200" s="4" t="s">
        <v>27</v>
      </c>
      <c r="C200" s="12">
        <f t="shared" ref="C200:W200" si="79">IFERROR(C187/C191,0)</f>
        <v>0</v>
      </c>
      <c r="D200" s="12">
        <f t="shared" si="79"/>
        <v>0</v>
      </c>
      <c r="E200" s="12">
        <f t="shared" si="79"/>
        <v>0</v>
      </c>
      <c r="F200" s="12">
        <f t="shared" si="79"/>
        <v>0</v>
      </c>
      <c r="G200" s="12">
        <f t="shared" si="79"/>
        <v>0</v>
      </c>
      <c r="H200" s="12">
        <f t="shared" si="79"/>
        <v>0</v>
      </c>
      <c r="I200" s="12">
        <f t="shared" si="79"/>
        <v>0</v>
      </c>
      <c r="J200" s="12">
        <f t="shared" si="79"/>
        <v>0</v>
      </c>
      <c r="K200" s="12">
        <f t="shared" si="79"/>
        <v>0</v>
      </c>
      <c r="L200" s="12">
        <f t="shared" si="79"/>
        <v>0</v>
      </c>
      <c r="M200" s="12">
        <f t="shared" si="79"/>
        <v>0</v>
      </c>
      <c r="N200" s="12">
        <f t="shared" si="79"/>
        <v>0</v>
      </c>
      <c r="O200" s="12">
        <f t="shared" si="79"/>
        <v>0</v>
      </c>
      <c r="P200" s="12">
        <f t="shared" si="79"/>
        <v>0</v>
      </c>
      <c r="Q200" s="12">
        <f t="shared" si="79"/>
        <v>0</v>
      </c>
      <c r="R200" s="12">
        <f t="shared" si="79"/>
        <v>0</v>
      </c>
      <c r="S200" s="12">
        <f t="shared" si="79"/>
        <v>0</v>
      </c>
      <c r="T200" s="12">
        <f t="shared" si="79"/>
        <v>0</v>
      </c>
      <c r="U200" s="12">
        <f t="shared" si="79"/>
        <v>0</v>
      </c>
      <c r="V200" s="12">
        <f t="shared" si="79"/>
        <v>0</v>
      </c>
      <c r="W200" s="12">
        <f t="shared" si="79"/>
        <v>0</v>
      </c>
    </row>
    <row r="201" spans="1:26" outlineLevel="1" x14ac:dyDescent="0.25">
      <c r="B201" s="4" t="s">
        <v>28</v>
      </c>
      <c r="C201" s="12">
        <f t="shared" ref="C201:W201" si="80">IFERROR(C188/C191,0)</f>
        <v>0</v>
      </c>
      <c r="D201" s="12">
        <f t="shared" si="80"/>
        <v>0</v>
      </c>
      <c r="E201" s="12">
        <f t="shared" si="80"/>
        <v>0</v>
      </c>
      <c r="F201" s="12">
        <f t="shared" si="80"/>
        <v>0</v>
      </c>
      <c r="G201" s="12">
        <f t="shared" si="80"/>
        <v>0</v>
      </c>
      <c r="H201" s="12">
        <f t="shared" si="80"/>
        <v>0</v>
      </c>
      <c r="I201" s="12">
        <f t="shared" si="80"/>
        <v>0</v>
      </c>
      <c r="J201" s="12">
        <f t="shared" si="80"/>
        <v>0</v>
      </c>
      <c r="K201" s="12">
        <f t="shared" si="80"/>
        <v>0</v>
      </c>
      <c r="L201" s="12">
        <f t="shared" si="80"/>
        <v>0</v>
      </c>
      <c r="M201" s="12">
        <f t="shared" si="80"/>
        <v>0</v>
      </c>
      <c r="N201" s="12">
        <f t="shared" si="80"/>
        <v>0</v>
      </c>
      <c r="O201" s="12">
        <f t="shared" si="80"/>
        <v>0</v>
      </c>
      <c r="P201" s="12">
        <f t="shared" si="80"/>
        <v>0</v>
      </c>
      <c r="Q201" s="12">
        <f t="shared" si="80"/>
        <v>0</v>
      </c>
      <c r="R201" s="12">
        <f t="shared" si="80"/>
        <v>0</v>
      </c>
      <c r="S201" s="12">
        <f t="shared" si="80"/>
        <v>0</v>
      </c>
      <c r="T201" s="12">
        <f t="shared" si="80"/>
        <v>0</v>
      </c>
      <c r="U201" s="12">
        <f t="shared" si="80"/>
        <v>0</v>
      </c>
      <c r="V201" s="12">
        <f t="shared" si="80"/>
        <v>0</v>
      </c>
      <c r="W201" s="12">
        <f t="shared" si="80"/>
        <v>0</v>
      </c>
    </row>
    <row r="202" spans="1:26" outlineLevel="1" x14ac:dyDescent="0.25">
      <c r="B202" s="4" t="s">
        <v>22</v>
      </c>
      <c r="C202" s="12">
        <f t="shared" ref="C202:W202" si="81">IFERROR(C189/C191,0)</f>
        <v>0</v>
      </c>
      <c r="D202" s="12">
        <f t="shared" si="81"/>
        <v>0</v>
      </c>
      <c r="E202" s="12">
        <f t="shared" si="81"/>
        <v>0</v>
      </c>
      <c r="F202" s="12">
        <f t="shared" si="81"/>
        <v>0</v>
      </c>
      <c r="G202" s="12">
        <f t="shared" si="81"/>
        <v>0</v>
      </c>
      <c r="H202" s="12">
        <f t="shared" si="81"/>
        <v>0</v>
      </c>
      <c r="I202" s="12">
        <f t="shared" si="81"/>
        <v>0</v>
      </c>
      <c r="J202" s="12">
        <f t="shared" si="81"/>
        <v>0</v>
      </c>
      <c r="K202" s="12">
        <f t="shared" si="81"/>
        <v>0</v>
      </c>
      <c r="L202" s="12">
        <f t="shared" si="81"/>
        <v>0</v>
      </c>
      <c r="M202" s="12">
        <f t="shared" si="81"/>
        <v>0</v>
      </c>
      <c r="N202" s="12">
        <f t="shared" si="81"/>
        <v>0</v>
      </c>
      <c r="O202" s="12">
        <f t="shared" si="81"/>
        <v>0</v>
      </c>
      <c r="P202" s="12">
        <f t="shared" si="81"/>
        <v>0</v>
      </c>
      <c r="Q202" s="12">
        <f t="shared" si="81"/>
        <v>0</v>
      </c>
      <c r="R202" s="12">
        <f t="shared" si="81"/>
        <v>0</v>
      </c>
      <c r="S202" s="12">
        <f t="shared" si="81"/>
        <v>0</v>
      </c>
      <c r="T202" s="12">
        <f t="shared" si="81"/>
        <v>0</v>
      </c>
      <c r="U202" s="12">
        <f t="shared" si="81"/>
        <v>0</v>
      </c>
      <c r="V202" s="12">
        <f t="shared" si="81"/>
        <v>0</v>
      </c>
      <c r="W202" s="12">
        <f t="shared" si="81"/>
        <v>0</v>
      </c>
    </row>
    <row r="203" spans="1:26" outlineLevel="1" x14ac:dyDescent="0.25">
      <c r="B203" s="4" t="s">
        <v>1</v>
      </c>
      <c r="C203" s="12">
        <f t="shared" ref="C203:W203" si="82">IFERROR(C190/C191,0)</f>
        <v>0</v>
      </c>
      <c r="D203" s="12">
        <f t="shared" si="82"/>
        <v>0</v>
      </c>
      <c r="E203" s="12">
        <f t="shared" si="82"/>
        <v>0</v>
      </c>
      <c r="F203" s="12">
        <f t="shared" si="82"/>
        <v>0</v>
      </c>
      <c r="G203" s="12">
        <f t="shared" si="82"/>
        <v>0</v>
      </c>
      <c r="H203" s="12">
        <f t="shared" si="82"/>
        <v>0</v>
      </c>
      <c r="I203" s="12">
        <f t="shared" si="82"/>
        <v>0</v>
      </c>
      <c r="J203" s="12">
        <f t="shared" si="82"/>
        <v>0</v>
      </c>
      <c r="K203" s="12">
        <f t="shared" si="82"/>
        <v>0</v>
      </c>
      <c r="L203" s="12">
        <f t="shared" si="82"/>
        <v>0</v>
      </c>
      <c r="M203" s="12">
        <f t="shared" si="82"/>
        <v>0</v>
      </c>
      <c r="N203" s="12">
        <f t="shared" si="82"/>
        <v>0</v>
      </c>
      <c r="O203" s="12">
        <f t="shared" si="82"/>
        <v>0</v>
      </c>
      <c r="P203" s="12">
        <f t="shared" si="82"/>
        <v>0</v>
      </c>
      <c r="Q203" s="12">
        <f t="shared" si="82"/>
        <v>0</v>
      </c>
      <c r="R203" s="12">
        <f t="shared" si="82"/>
        <v>0</v>
      </c>
      <c r="S203" s="12">
        <f t="shared" si="82"/>
        <v>0</v>
      </c>
      <c r="T203" s="12">
        <f t="shared" si="82"/>
        <v>0</v>
      </c>
      <c r="U203" s="12">
        <f t="shared" si="82"/>
        <v>0</v>
      </c>
      <c r="V203" s="12">
        <f t="shared" si="82"/>
        <v>0</v>
      </c>
      <c r="W203" s="12">
        <f t="shared" si="82"/>
        <v>0</v>
      </c>
    </row>
    <row r="206" spans="1:26" s="37" customFormat="1" x14ac:dyDescent="0.25">
      <c r="A206" s="36" t="s">
        <v>55</v>
      </c>
      <c r="Z206" s="38"/>
    </row>
    <row r="207" spans="1:26" outlineLevel="1" x14ac:dyDescent="0.25">
      <c r="B207" s="9" t="s">
        <v>5</v>
      </c>
      <c r="C207" s="14"/>
    </row>
    <row r="208" spans="1:26" outlineLevel="1" x14ac:dyDescent="0.25">
      <c r="B208" s="16" t="s">
        <v>8</v>
      </c>
    </row>
    <row r="209" spans="2:28" outlineLevel="1" x14ac:dyDescent="0.25">
      <c r="B209" s="10" t="s">
        <v>10</v>
      </c>
      <c r="C209" s="5">
        <f>C$214*CAN!C215</f>
        <v>3599.9970829675481</v>
      </c>
      <c r="D209" s="5">
        <f>D$214*CAN!D215</f>
        <v>3417.3822461980785</v>
      </c>
      <c r="E209" s="5">
        <f>E$214*CAN!E215</f>
        <v>4127.3617827197513</v>
      </c>
      <c r="F209" s="5">
        <f>F$214*CAN!F215</f>
        <v>8717.3799648402728</v>
      </c>
      <c r="G209" s="5">
        <f>G$214*CAN!G215</f>
        <v>6444.8806500310284</v>
      </c>
      <c r="H209" s="5">
        <f>H$214*CAN!H215</f>
        <v>6142.6333186517004</v>
      </c>
      <c r="I209" s="5">
        <f>I$214*CAN!I215</f>
        <v>5336.5062705620703</v>
      </c>
      <c r="J209" s="5">
        <f>J$214*CAN!J215</f>
        <v>7531.2105166509245</v>
      </c>
      <c r="K209" s="5">
        <f>K$214*CAN!K215</f>
        <v>6056.1447097134314</v>
      </c>
      <c r="L209" s="5">
        <f>L$214*CAN!L215</f>
        <v>5187.4145765638059</v>
      </c>
      <c r="M209" s="5">
        <f>M$214*CAN!M215</f>
        <v>7135.1720464402042</v>
      </c>
      <c r="N209" s="5">
        <f>N$214*CAN!N215</f>
        <v>8125.9529835491621</v>
      </c>
      <c r="O209" s="5">
        <f>O$214*CAN!O215</f>
        <v>6446.9035437717566</v>
      </c>
      <c r="P209" s="5">
        <f>P$214*CAN!P215</f>
        <v>5556.0048003837956</v>
      </c>
      <c r="Q209" s="5">
        <f>Q$214*CAN!Q215</f>
        <v>6050.0349748147055</v>
      </c>
      <c r="R209" s="5">
        <f>R$214*CAN!R215</f>
        <v>6863.1694541345687</v>
      </c>
      <c r="S209" s="5">
        <f>S$214*CAN!S215</f>
        <v>7256.2138689401381</v>
      </c>
      <c r="T209" s="5">
        <f>T$214*CAN!T215</f>
        <v>8610.8391230318884</v>
      </c>
      <c r="U209" s="5">
        <f>U$214*CAN!U215</f>
        <v>9588.161610289475</v>
      </c>
      <c r="V209" s="5">
        <f>V$214*CAN!V215</f>
        <v>9327.6317518370743</v>
      </c>
      <c r="W209" s="5">
        <f>W$214*CAN!W215</f>
        <v>9436.7343144671722</v>
      </c>
      <c r="Z209" s="23"/>
    </row>
    <row r="210" spans="2:28" outlineLevel="1" x14ac:dyDescent="0.25">
      <c r="B210" s="17" t="s">
        <v>9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2:28" outlineLevel="1" x14ac:dyDescent="0.25">
      <c r="B211" s="10" t="s">
        <v>11</v>
      </c>
      <c r="C211" s="5">
        <f>C212/Inputs!D$7</f>
        <v>17.285055960741893</v>
      </c>
      <c r="D211" s="5">
        <f>D212/Inputs!E$7</f>
        <v>16.420840422814017</v>
      </c>
      <c r="E211" s="5">
        <f>E212/Inputs!F$7</f>
        <v>20.739562114204404</v>
      </c>
      <c r="F211" s="5">
        <f>F212/Inputs!G$7</f>
        <v>39.26818626398137</v>
      </c>
      <c r="G211" s="5">
        <f>G212/Inputs!H$7</f>
        <v>27.019670246170488</v>
      </c>
      <c r="H211" s="5">
        <f>H212/Inputs!I$7</f>
        <v>25.789744989191458</v>
      </c>
      <c r="I211" s="5">
        <f>I212/Inputs!J$7</f>
        <v>21.960300819148884</v>
      </c>
      <c r="J211" s="5">
        <f>J212/Inputs!K$7</f>
        <v>30.495849134821803</v>
      </c>
      <c r="K211" s="5">
        <f>K212/Inputs!L$7</f>
        <v>28.034020863439562</v>
      </c>
      <c r="L211" s="5">
        <f>L212/Inputs!M$7</f>
        <v>24.452747288006194</v>
      </c>
      <c r="M211" s="5">
        <f>M212/Inputs!N$7</f>
        <v>29.346613002010457</v>
      </c>
      <c r="N211" s="5">
        <f>N212/Inputs!O$7</f>
        <v>32.412095482607079</v>
      </c>
      <c r="O211" s="5">
        <f>O212/Inputs!P$7</f>
        <v>23.867914581288865</v>
      </c>
      <c r="P211" s="5">
        <f>P212/Inputs!Q$7</f>
        <v>19.646770375185792</v>
      </c>
      <c r="Q211" s="5">
        <f>Q212/Inputs!R$7</f>
        <v>19.327180991687928</v>
      </c>
      <c r="R211" s="5">
        <f>R212/Inputs!S$7</f>
        <v>22.488269747421807</v>
      </c>
      <c r="S211" s="5">
        <f>S212/Inputs!T$7</f>
        <v>25.809763035797179</v>
      </c>
      <c r="T211" s="5">
        <f>T212/Inputs!U$7</f>
        <v>31.068909319180086</v>
      </c>
      <c r="U211" s="5">
        <f>U212/Inputs!V$7</f>
        <v>32.711953800636756</v>
      </c>
      <c r="V211" s="5">
        <f>V212/Inputs!W$7</f>
        <v>35.742896538801091</v>
      </c>
      <c r="W211" s="5">
        <f>W212/Inputs!X$7</f>
        <v>5.2861323542548364</v>
      </c>
      <c r="Z211" s="23"/>
    </row>
    <row r="212" spans="2:28" outlineLevel="1" x14ac:dyDescent="0.25">
      <c r="B212" s="10" t="s">
        <v>12</v>
      </c>
      <c r="C212" s="5">
        <f>C$214*CAN!C216</f>
        <v>1.7285055960741895</v>
      </c>
      <c r="D212" s="5">
        <f>D$214*CAN!D216</f>
        <v>1.6420840422814018</v>
      </c>
      <c r="E212" s="5">
        <f>E$214*CAN!E216</f>
        <v>2.0739562114204406</v>
      </c>
      <c r="F212" s="5">
        <f>F$214*CAN!F216</f>
        <v>3.9268186263981373</v>
      </c>
      <c r="G212" s="5">
        <f>G$214*CAN!G216</f>
        <v>2.7019670246170491</v>
      </c>
      <c r="H212" s="5">
        <f>H$214*CAN!H216</f>
        <v>2.5789744989191461</v>
      </c>
      <c r="I212" s="5">
        <f>I$214*CAN!I216</f>
        <v>2.1960300819148886</v>
      </c>
      <c r="J212" s="5">
        <f>J$214*CAN!J216</f>
        <v>3.0495849134821804</v>
      </c>
      <c r="K212" s="5">
        <f>K$214*CAN!K216</f>
        <v>2.8034020863439562</v>
      </c>
      <c r="L212" s="5">
        <f>L$214*CAN!L216</f>
        <v>2.4452747288006194</v>
      </c>
      <c r="M212" s="5">
        <f>M$214*CAN!M216</f>
        <v>2.934661300201046</v>
      </c>
      <c r="N212" s="5">
        <f>N$214*CAN!N216</f>
        <v>3.241209548260708</v>
      </c>
      <c r="O212" s="5">
        <f>O$214*CAN!O216</f>
        <v>2.3867914581288865</v>
      </c>
      <c r="P212" s="5">
        <f>P$214*CAN!P216</f>
        <v>1.9646770375185794</v>
      </c>
      <c r="Q212" s="5">
        <f>Q$214*CAN!Q216</f>
        <v>1.9327180991687929</v>
      </c>
      <c r="R212" s="5">
        <f>R$214*CAN!R216</f>
        <v>2.248826974742181</v>
      </c>
      <c r="S212" s="5">
        <f>S$214*CAN!S216</f>
        <v>2.580976303579718</v>
      </c>
      <c r="T212" s="5">
        <f>T$214*CAN!T216</f>
        <v>3.1068909319180089</v>
      </c>
      <c r="U212" s="5">
        <f>U$214*CAN!U216</f>
        <v>3.2711953800636757</v>
      </c>
      <c r="V212" s="5">
        <f>V$214*CAN!V216</f>
        <v>3.5742896538801094</v>
      </c>
      <c r="W212" s="5">
        <f>W$214*CAN!W216</f>
        <v>0.52861323542548366</v>
      </c>
      <c r="Y212" s="1" t="s">
        <v>59</v>
      </c>
    </row>
    <row r="213" spans="2:28" outlineLevel="1" x14ac:dyDescent="0.25">
      <c r="B213" s="16" t="s">
        <v>13</v>
      </c>
    </row>
    <row r="214" spans="2:28" outlineLevel="1" x14ac:dyDescent="0.25">
      <c r="B214" s="10" t="s">
        <v>10</v>
      </c>
      <c r="C214" s="5">
        <f>C229/CAN!C230/1000</f>
        <v>3601.7255885636223</v>
      </c>
      <c r="D214" s="5">
        <f>D229/CAN!D230/1000</f>
        <v>3419.0243302403596</v>
      </c>
      <c r="E214" s="5">
        <f>E229/CAN!E230/1000</f>
        <v>4129.4357389311717</v>
      </c>
      <c r="F214" s="5">
        <f>F229/CAN!F230/1000</f>
        <v>8721.3067834666708</v>
      </c>
      <c r="G214" s="5">
        <f>G229/CAN!G230/1000</f>
        <v>6447.5826170556447</v>
      </c>
      <c r="H214" s="5">
        <f>H229/CAN!H230/1000</f>
        <v>6145.2122931506192</v>
      </c>
      <c r="I214" s="5">
        <f>I229/CAN!I230/1000</f>
        <v>5338.7023006439849</v>
      </c>
      <c r="J214" s="5">
        <f>J229/CAN!J230/1000</f>
        <v>7534.2601015644068</v>
      </c>
      <c r="K214" s="5">
        <f>K229/CAN!K230/1000</f>
        <v>6058.9481117997757</v>
      </c>
      <c r="L214" s="5">
        <f>L229/CAN!L230/1000</f>
        <v>5189.8598512926055</v>
      </c>
      <c r="M214" s="5">
        <f>M229/CAN!M230/1000</f>
        <v>7138.1067077404059</v>
      </c>
      <c r="N214" s="5">
        <f>N229/CAN!N230/1000</f>
        <v>8129.1941930974235</v>
      </c>
      <c r="O214" s="5">
        <f>O229/CAN!O230/1000</f>
        <v>6449.2903352298863</v>
      </c>
      <c r="P214" s="5">
        <f>P229/CAN!P230/1000</f>
        <v>5557.969477421314</v>
      </c>
      <c r="Q214" s="5">
        <f>Q229/CAN!Q230/1000</f>
        <v>6051.9676929138741</v>
      </c>
      <c r="R214" s="5">
        <f>R229/CAN!R230/1000</f>
        <v>6865.4182811093106</v>
      </c>
      <c r="S214" s="5">
        <f>S229/CAN!S230/1000</f>
        <v>7258.7948452437167</v>
      </c>
      <c r="T214" s="5">
        <f>T229/CAN!T230/1000</f>
        <v>8613.9460139638068</v>
      </c>
      <c r="U214" s="5">
        <f>U229/CAN!U230/1000</f>
        <v>9591.4328056695376</v>
      </c>
      <c r="V214" s="5">
        <f>V229/CAN!V230/1000</f>
        <v>9331.2060414909538</v>
      </c>
      <c r="W214" s="5">
        <f>W229/CAN!W230/1000</f>
        <v>9437.2629277025972</v>
      </c>
    </row>
    <row r="215" spans="2:28" outlineLevel="1" x14ac:dyDescent="0.25">
      <c r="B215" s="18" t="s">
        <v>14</v>
      </c>
      <c r="C215" s="13">
        <f t="shared" ref="C215:W215" si="83">IFERROR(C209/C214,0)</f>
        <v>0.99952008959217697</v>
      </c>
      <c r="D215" s="13">
        <f t="shared" si="83"/>
        <v>0.9995197214515974</v>
      </c>
      <c r="E215" s="13">
        <f t="shared" si="83"/>
        <v>0.99949776280767177</v>
      </c>
      <c r="F215" s="13">
        <f t="shared" si="83"/>
        <v>0.99954974423857645</v>
      </c>
      <c r="G215" s="13">
        <f t="shared" si="83"/>
        <v>0.99958093332259612</v>
      </c>
      <c r="H215" s="13">
        <f t="shared" si="83"/>
        <v>0.99958032784289763</v>
      </c>
      <c r="I215" s="13">
        <f t="shared" si="83"/>
        <v>0.99958865844951694</v>
      </c>
      <c r="J215" s="13">
        <f t="shared" si="83"/>
        <v>0.9995952376381525</v>
      </c>
      <c r="K215" s="13">
        <f t="shared" si="83"/>
        <v>0.99953731208212782</v>
      </c>
      <c r="L215" s="13">
        <f t="shared" si="83"/>
        <v>0.99952883607672172</v>
      </c>
      <c r="M215" s="13">
        <f t="shared" si="83"/>
        <v>0.99958887399413354</v>
      </c>
      <c r="N215" s="13">
        <f t="shared" si="83"/>
        <v>0.99960128772037293</v>
      </c>
      <c r="O215" s="13">
        <f t="shared" si="83"/>
        <v>0.99962991409378932</v>
      </c>
      <c r="P215" s="13">
        <f t="shared" si="83"/>
        <v>0.99964651172599994</v>
      </c>
      <c r="Q215" s="13">
        <f t="shared" si="83"/>
        <v>0.99968064632905562</v>
      </c>
      <c r="R215" s="13">
        <f t="shared" si="83"/>
        <v>0.99967244137463118</v>
      </c>
      <c r="S215" s="13">
        <f t="shared" si="83"/>
        <v>0.99964443459849672</v>
      </c>
      <c r="T215" s="13">
        <f t="shared" si="83"/>
        <v>0.99963931850433219</v>
      </c>
      <c r="U215" s="13">
        <f t="shared" si="83"/>
        <v>0.99965894611927752</v>
      </c>
      <c r="V215" s="13">
        <f t="shared" si="83"/>
        <v>0.99961695308859466</v>
      </c>
      <c r="W215" s="13">
        <f t="shared" si="83"/>
        <v>0.99994398659447403</v>
      </c>
    </row>
    <row r="216" spans="2:28" outlineLevel="1" x14ac:dyDescent="0.25">
      <c r="B216" s="18" t="s">
        <v>15</v>
      </c>
      <c r="C216" s="13">
        <f t="shared" ref="C216:W216" si="84">IFERROR(C212/C214,0)</f>
        <v>4.7991040782302411E-4</v>
      </c>
      <c r="D216" s="13">
        <f t="shared" si="84"/>
        <v>4.8027854840271413E-4</v>
      </c>
      <c r="E216" s="13">
        <f t="shared" si="84"/>
        <v>5.0223719232818137E-4</v>
      </c>
      <c r="F216" s="13">
        <f t="shared" si="84"/>
        <v>4.5025576142354768E-4</v>
      </c>
      <c r="G216" s="13">
        <f t="shared" si="84"/>
        <v>4.190666774039617E-4</v>
      </c>
      <c r="H216" s="13">
        <f t="shared" si="84"/>
        <v>4.1967215710247155E-4</v>
      </c>
      <c r="I216" s="13">
        <f t="shared" si="84"/>
        <v>4.1134155048315593E-4</v>
      </c>
      <c r="J216" s="13">
        <f t="shared" si="84"/>
        <v>4.0476236184744504E-4</v>
      </c>
      <c r="K216" s="13">
        <f t="shared" si="84"/>
        <v>4.6268791787213733E-4</v>
      </c>
      <c r="L216" s="13">
        <f t="shared" si="84"/>
        <v>4.7116392327850441E-4</v>
      </c>
      <c r="M216" s="13">
        <f t="shared" si="84"/>
        <v>4.1112600586634039E-4</v>
      </c>
      <c r="N216" s="13">
        <f t="shared" si="84"/>
        <v>3.9871227962703243E-4</v>
      </c>
      <c r="O216" s="13">
        <f t="shared" si="84"/>
        <v>3.7008590621061082E-4</v>
      </c>
      <c r="P216" s="13">
        <f t="shared" si="84"/>
        <v>3.5348827400004265E-4</v>
      </c>
      <c r="Q216" s="13">
        <f t="shared" si="84"/>
        <v>3.193536709443729E-4</v>
      </c>
      <c r="R216" s="13">
        <f t="shared" si="84"/>
        <v>3.2755862536882702E-4</v>
      </c>
      <c r="S216" s="13">
        <f t="shared" si="84"/>
        <v>3.5556540150337597E-4</v>
      </c>
      <c r="T216" s="13">
        <f t="shared" si="84"/>
        <v>3.6068149566778363E-4</v>
      </c>
      <c r="U216" s="13">
        <f t="shared" si="84"/>
        <v>3.4105388072260256E-4</v>
      </c>
      <c r="V216" s="13">
        <f t="shared" si="84"/>
        <v>3.8304691140535614E-4</v>
      </c>
      <c r="W216" s="13">
        <f t="shared" si="84"/>
        <v>5.6013405526062736E-5</v>
      </c>
    </row>
    <row r="217" spans="2:28" outlineLevel="1" x14ac:dyDescent="0.25"/>
    <row r="218" spans="2:28" outlineLevel="1" x14ac:dyDescent="0.25">
      <c r="B218" s="9" t="s">
        <v>19</v>
      </c>
      <c r="C218" s="14"/>
    </row>
    <row r="219" spans="2:28" outlineLevel="1" x14ac:dyDescent="0.25">
      <c r="B219" s="4" t="s">
        <v>23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Z219" s="23"/>
      <c r="AB219" t="s">
        <v>18</v>
      </c>
    </row>
    <row r="220" spans="2:28" outlineLevel="1" x14ac:dyDescent="0.25">
      <c r="B220" s="4" t="s">
        <v>24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Z220" s="23"/>
      <c r="AB220" t="s">
        <v>18</v>
      </c>
    </row>
    <row r="221" spans="2:28" outlineLevel="1" x14ac:dyDescent="0.25">
      <c r="B221" s="4" t="s">
        <v>21</v>
      </c>
      <c r="C221" s="5">
        <f>'[9]Table 18'!C$12*1000</f>
        <v>909.80399999999997</v>
      </c>
      <c r="D221" s="5">
        <f>'[9]Table 18'!D$12*1000</f>
        <v>853.697</v>
      </c>
      <c r="E221" s="5">
        <f>'[9]Table 18'!E$12*1000</f>
        <v>954.26599999999996</v>
      </c>
      <c r="F221" s="5">
        <f>'[9]Table 18'!F$12*1000</f>
        <v>2036.5720000000001</v>
      </c>
      <c r="G221" s="5">
        <f>'[9]Table 18'!G$12*1000</f>
        <v>1456.655</v>
      </c>
      <c r="H221" s="5">
        <f>'[9]Table 18'!H$12*1000</f>
        <v>1423.462</v>
      </c>
      <c r="I221" s="5">
        <f>'[9]Table 18'!I$12*1000</f>
        <v>1295.1469999999999</v>
      </c>
      <c r="J221" s="5">
        <f>'[9]Table 18'!J$12*1000</f>
        <v>1924.143</v>
      </c>
      <c r="K221" s="5">
        <f>'[9]Table 18'!K$12*1000</f>
        <v>1719.865</v>
      </c>
      <c r="L221" s="5">
        <f>'[9]Table 18'!L$12*1000</f>
        <v>1423.1979999999999</v>
      </c>
      <c r="M221" s="5">
        <f>'[9]Table 18'!M$12*1000</f>
        <v>1696.328</v>
      </c>
      <c r="N221" s="5">
        <f>'[9]Table 18'!N$12*1000</f>
        <v>2111.23</v>
      </c>
      <c r="O221" s="5">
        <f>'[9]Table 18'!O$12*1000</f>
        <v>1634.671</v>
      </c>
      <c r="P221" s="5">
        <f>'[9]Table 18'!P$12*1000</f>
        <v>1306.789</v>
      </c>
      <c r="Q221" s="5">
        <f>'[9]Table 18'!Q$12*1000</f>
        <v>1357.1179999999999</v>
      </c>
      <c r="R221" s="5">
        <f>'[9]Table 18'!R$12*1000</f>
        <v>1477.673</v>
      </c>
      <c r="S221" s="5">
        <f>'[9]Table 18'!S$12*1000</f>
        <v>1489.954</v>
      </c>
      <c r="T221" s="5">
        <f>'[9]Table 18'!T$12*1000</f>
        <v>1891.546</v>
      </c>
      <c r="U221" s="5">
        <f>'[9]Table 18'!U$12*1000</f>
        <v>2035.2339999999999</v>
      </c>
      <c r="V221" s="5">
        <f>'[9]Table 18'!V$12*1000</f>
        <v>1980.691</v>
      </c>
      <c r="W221" s="5">
        <f>'[9]Table 18'!W$12*1000</f>
        <v>2031.4459999999999</v>
      </c>
      <c r="Z221" s="23" t="s">
        <v>32</v>
      </c>
      <c r="AB221" t="s">
        <v>18</v>
      </c>
    </row>
    <row r="222" spans="2:28" outlineLevel="1" x14ac:dyDescent="0.25">
      <c r="B222" s="4" t="s">
        <v>26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Z222" s="23"/>
      <c r="AB222" t="s">
        <v>18</v>
      </c>
    </row>
    <row r="223" spans="2:28" outlineLevel="1" x14ac:dyDescent="0.25">
      <c r="B223" s="4" t="s">
        <v>25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Z223" s="23"/>
      <c r="AB223" t="s">
        <v>18</v>
      </c>
    </row>
    <row r="224" spans="2:28" outlineLevel="1" x14ac:dyDescent="0.25">
      <c r="B224" s="4" t="s">
        <v>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Z224" s="23"/>
      <c r="AB224" t="s">
        <v>18</v>
      </c>
    </row>
    <row r="225" spans="2:28" outlineLevel="1" x14ac:dyDescent="0.25">
      <c r="B225" s="4" t="s">
        <v>27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Z225" s="23"/>
      <c r="AB225" t="s">
        <v>18</v>
      </c>
    </row>
    <row r="226" spans="2:28" outlineLevel="1" x14ac:dyDescent="0.25">
      <c r="B226" s="4" t="s">
        <v>28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Z226" s="23"/>
      <c r="AB226" t="s">
        <v>18</v>
      </c>
    </row>
    <row r="227" spans="2:28" outlineLevel="1" x14ac:dyDescent="0.25">
      <c r="B227" s="4" t="s">
        <v>22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Z227" s="23"/>
      <c r="AB227" t="s">
        <v>18</v>
      </c>
    </row>
    <row r="228" spans="2:28" outlineLevel="1" x14ac:dyDescent="0.25">
      <c r="B228" s="4" t="s">
        <v>29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Z228" s="23"/>
      <c r="AB228" t="s">
        <v>18</v>
      </c>
    </row>
    <row r="229" spans="2:28" outlineLevel="1" x14ac:dyDescent="0.25">
      <c r="B229" s="16" t="s">
        <v>13</v>
      </c>
      <c r="C229" s="21">
        <f t="shared" ref="C229:W229" si="85">SUM(C219:C228)</f>
        <v>909.80399999999997</v>
      </c>
      <c r="D229" s="21">
        <f t="shared" si="85"/>
        <v>853.697</v>
      </c>
      <c r="E229" s="21">
        <f t="shared" si="85"/>
        <v>954.26599999999996</v>
      </c>
      <c r="F229" s="21">
        <f t="shared" si="85"/>
        <v>2036.5720000000001</v>
      </c>
      <c r="G229" s="21">
        <f t="shared" si="85"/>
        <v>1456.655</v>
      </c>
      <c r="H229" s="21">
        <f t="shared" si="85"/>
        <v>1423.462</v>
      </c>
      <c r="I229" s="21">
        <f t="shared" si="85"/>
        <v>1295.1469999999999</v>
      </c>
      <c r="J229" s="21">
        <f t="shared" si="85"/>
        <v>1924.143</v>
      </c>
      <c r="K229" s="21">
        <f t="shared" si="85"/>
        <v>1719.865</v>
      </c>
      <c r="L229" s="21">
        <f t="shared" si="85"/>
        <v>1423.1979999999999</v>
      </c>
      <c r="M229" s="21">
        <f t="shared" si="85"/>
        <v>1696.328</v>
      </c>
      <c r="N229" s="21">
        <f t="shared" si="85"/>
        <v>2111.23</v>
      </c>
      <c r="O229" s="21">
        <f t="shared" si="85"/>
        <v>1634.671</v>
      </c>
      <c r="P229" s="21">
        <f t="shared" si="85"/>
        <v>1306.789</v>
      </c>
      <c r="Q229" s="21">
        <f t="shared" si="85"/>
        <v>1357.1179999999999</v>
      </c>
      <c r="R229" s="21">
        <f t="shared" si="85"/>
        <v>1477.673</v>
      </c>
      <c r="S229" s="21">
        <f t="shared" si="85"/>
        <v>1489.954</v>
      </c>
      <c r="T229" s="21">
        <f t="shared" si="85"/>
        <v>1891.546</v>
      </c>
      <c r="U229" s="21">
        <f t="shared" si="85"/>
        <v>2035.2339999999999</v>
      </c>
      <c r="V229" s="21">
        <f t="shared" si="85"/>
        <v>1980.691</v>
      </c>
      <c r="W229" s="21">
        <f t="shared" si="85"/>
        <v>2031.4459999999999</v>
      </c>
    </row>
    <row r="230" spans="2:28" outlineLevel="1" x14ac:dyDescent="0.25">
      <c r="B230" s="29" t="s">
        <v>46</v>
      </c>
      <c r="C230" s="28">
        <f>IFERROR(C229/C209/1000,0)</f>
        <v>2.527235381118783E-4</v>
      </c>
      <c r="D230" s="28">
        <f t="shared" ref="D230:W230" si="86">IFERROR(D229/D209/1000,0)</f>
        <v>2.4981021685524318E-4</v>
      </c>
      <c r="E230" s="28">
        <f t="shared" si="86"/>
        <v>2.312048350099274E-4</v>
      </c>
      <c r="F230" s="28">
        <f t="shared" si="86"/>
        <v>2.3362202957931017E-4</v>
      </c>
      <c r="G230" s="28">
        <f t="shared" si="86"/>
        <v>2.2601737395912629E-4</v>
      </c>
      <c r="H230" s="28">
        <f t="shared" si="86"/>
        <v>2.3173481569830183E-4</v>
      </c>
      <c r="I230" s="28">
        <f t="shared" si="86"/>
        <v>2.4269567659733826E-4</v>
      </c>
      <c r="J230" s="28">
        <f t="shared" si="86"/>
        <v>2.5548920664823647E-4</v>
      </c>
      <c r="K230" s="28">
        <f t="shared" si="86"/>
        <v>2.8398677416699008E-4</v>
      </c>
      <c r="L230" s="28">
        <f t="shared" si="86"/>
        <v>2.7435593955221137E-4</v>
      </c>
      <c r="M230" s="28">
        <f t="shared" si="86"/>
        <v>2.3774170951439241E-4</v>
      </c>
      <c r="N230" s="28">
        <f t="shared" si="86"/>
        <v>2.5981321874174576E-4</v>
      </c>
      <c r="O230" s="28">
        <f t="shared" si="86"/>
        <v>2.5355909063960291E-4</v>
      </c>
      <c r="P230" s="28">
        <f t="shared" si="86"/>
        <v>2.3520300052831669E-4</v>
      </c>
      <c r="Q230" s="28">
        <f t="shared" si="86"/>
        <v>2.2431572803288869E-4</v>
      </c>
      <c r="R230" s="28">
        <f t="shared" si="86"/>
        <v>2.1530475239975427E-4</v>
      </c>
      <c r="S230" s="28">
        <f t="shared" si="86"/>
        <v>2.0533490700676198E-4</v>
      </c>
      <c r="T230" s="28">
        <f t="shared" si="86"/>
        <v>2.1967034489595526E-4</v>
      </c>
      <c r="U230" s="28">
        <f t="shared" si="86"/>
        <v>2.1226529993152195E-4</v>
      </c>
      <c r="V230" s="28">
        <f t="shared" si="86"/>
        <v>2.1234661194787234E-4</v>
      </c>
      <c r="W230" s="28">
        <f t="shared" si="86"/>
        <v>2.1527002163085712E-4</v>
      </c>
    </row>
    <row r="231" spans="2:28" outlineLevel="1" x14ac:dyDescent="0.25"/>
    <row r="232" spans="2:28" outlineLevel="1" x14ac:dyDescent="0.25">
      <c r="B232" s="4" t="s">
        <v>23</v>
      </c>
      <c r="C232" s="12">
        <f t="shared" ref="C232:W232" si="87">IFERROR(C219/C229,0)</f>
        <v>0</v>
      </c>
      <c r="D232" s="12">
        <f t="shared" si="87"/>
        <v>0</v>
      </c>
      <c r="E232" s="12">
        <f t="shared" si="87"/>
        <v>0</v>
      </c>
      <c r="F232" s="12">
        <f t="shared" si="87"/>
        <v>0</v>
      </c>
      <c r="G232" s="12">
        <f t="shared" si="87"/>
        <v>0</v>
      </c>
      <c r="H232" s="12">
        <f t="shared" si="87"/>
        <v>0</v>
      </c>
      <c r="I232" s="12">
        <f t="shared" si="87"/>
        <v>0</v>
      </c>
      <c r="J232" s="12">
        <f t="shared" si="87"/>
        <v>0</v>
      </c>
      <c r="K232" s="12">
        <f t="shared" si="87"/>
        <v>0</v>
      </c>
      <c r="L232" s="12">
        <f t="shared" si="87"/>
        <v>0</v>
      </c>
      <c r="M232" s="12">
        <f t="shared" si="87"/>
        <v>0</v>
      </c>
      <c r="N232" s="12">
        <f t="shared" si="87"/>
        <v>0</v>
      </c>
      <c r="O232" s="12">
        <f t="shared" si="87"/>
        <v>0</v>
      </c>
      <c r="P232" s="12">
        <f t="shared" si="87"/>
        <v>0</v>
      </c>
      <c r="Q232" s="12">
        <f t="shared" si="87"/>
        <v>0</v>
      </c>
      <c r="R232" s="12">
        <f t="shared" si="87"/>
        <v>0</v>
      </c>
      <c r="S232" s="12">
        <f t="shared" si="87"/>
        <v>0</v>
      </c>
      <c r="T232" s="12">
        <f t="shared" si="87"/>
        <v>0</v>
      </c>
      <c r="U232" s="12">
        <f t="shared" si="87"/>
        <v>0</v>
      </c>
      <c r="V232" s="12">
        <f t="shared" si="87"/>
        <v>0</v>
      </c>
      <c r="W232" s="12">
        <f t="shared" si="87"/>
        <v>0</v>
      </c>
    </row>
    <row r="233" spans="2:28" outlineLevel="1" x14ac:dyDescent="0.25">
      <c r="B233" s="4" t="s">
        <v>24</v>
      </c>
      <c r="C233" s="12">
        <f t="shared" ref="C233:W233" si="88">IFERROR(C220/C229,0)</f>
        <v>0</v>
      </c>
      <c r="D233" s="12">
        <f t="shared" si="88"/>
        <v>0</v>
      </c>
      <c r="E233" s="12">
        <f t="shared" si="88"/>
        <v>0</v>
      </c>
      <c r="F233" s="12">
        <f t="shared" si="88"/>
        <v>0</v>
      </c>
      <c r="G233" s="12">
        <f t="shared" si="88"/>
        <v>0</v>
      </c>
      <c r="H233" s="12">
        <f t="shared" si="88"/>
        <v>0</v>
      </c>
      <c r="I233" s="12">
        <f t="shared" si="88"/>
        <v>0</v>
      </c>
      <c r="J233" s="12">
        <f t="shared" si="88"/>
        <v>0</v>
      </c>
      <c r="K233" s="12">
        <f t="shared" si="88"/>
        <v>0</v>
      </c>
      <c r="L233" s="12">
        <f t="shared" si="88"/>
        <v>0</v>
      </c>
      <c r="M233" s="12">
        <f t="shared" si="88"/>
        <v>0</v>
      </c>
      <c r="N233" s="12">
        <f t="shared" si="88"/>
        <v>0</v>
      </c>
      <c r="O233" s="12">
        <f t="shared" si="88"/>
        <v>0</v>
      </c>
      <c r="P233" s="12">
        <f t="shared" si="88"/>
        <v>0</v>
      </c>
      <c r="Q233" s="12">
        <f t="shared" si="88"/>
        <v>0</v>
      </c>
      <c r="R233" s="12">
        <f t="shared" si="88"/>
        <v>0</v>
      </c>
      <c r="S233" s="12">
        <f t="shared" si="88"/>
        <v>0</v>
      </c>
      <c r="T233" s="12">
        <f t="shared" si="88"/>
        <v>0</v>
      </c>
      <c r="U233" s="12">
        <f t="shared" si="88"/>
        <v>0</v>
      </c>
      <c r="V233" s="12">
        <f t="shared" si="88"/>
        <v>0</v>
      </c>
      <c r="W233" s="12">
        <f t="shared" si="88"/>
        <v>0</v>
      </c>
    </row>
    <row r="234" spans="2:28" outlineLevel="1" x14ac:dyDescent="0.25">
      <c r="B234" s="4" t="s">
        <v>21</v>
      </c>
      <c r="C234" s="12">
        <f t="shared" ref="C234:W234" si="89">IFERROR(C221/C229,0)</f>
        <v>1</v>
      </c>
      <c r="D234" s="12">
        <f t="shared" si="89"/>
        <v>1</v>
      </c>
      <c r="E234" s="12">
        <f t="shared" si="89"/>
        <v>1</v>
      </c>
      <c r="F234" s="12">
        <f t="shared" si="89"/>
        <v>1</v>
      </c>
      <c r="G234" s="12">
        <f t="shared" si="89"/>
        <v>1</v>
      </c>
      <c r="H234" s="12">
        <f t="shared" si="89"/>
        <v>1</v>
      </c>
      <c r="I234" s="12">
        <f t="shared" si="89"/>
        <v>1</v>
      </c>
      <c r="J234" s="12">
        <f t="shared" si="89"/>
        <v>1</v>
      </c>
      <c r="K234" s="12">
        <f t="shared" si="89"/>
        <v>1</v>
      </c>
      <c r="L234" s="12">
        <f t="shared" si="89"/>
        <v>1</v>
      </c>
      <c r="M234" s="12">
        <f t="shared" si="89"/>
        <v>1</v>
      </c>
      <c r="N234" s="12">
        <f t="shared" si="89"/>
        <v>1</v>
      </c>
      <c r="O234" s="12">
        <f t="shared" si="89"/>
        <v>1</v>
      </c>
      <c r="P234" s="12">
        <f t="shared" si="89"/>
        <v>1</v>
      </c>
      <c r="Q234" s="12">
        <f t="shared" si="89"/>
        <v>1</v>
      </c>
      <c r="R234" s="12">
        <f t="shared" si="89"/>
        <v>1</v>
      </c>
      <c r="S234" s="12">
        <f t="shared" si="89"/>
        <v>1</v>
      </c>
      <c r="T234" s="12">
        <f t="shared" si="89"/>
        <v>1</v>
      </c>
      <c r="U234" s="12">
        <f t="shared" si="89"/>
        <v>1</v>
      </c>
      <c r="V234" s="12">
        <f t="shared" si="89"/>
        <v>1</v>
      </c>
      <c r="W234" s="12">
        <f t="shared" si="89"/>
        <v>1</v>
      </c>
    </row>
    <row r="235" spans="2:28" outlineLevel="1" x14ac:dyDescent="0.25">
      <c r="B235" s="4" t="s">
        <v>26</v>
      </c>
      <c r="C235" s="12">
        <f t="shared" ref="C235:W235" si="90">IFERROR(C222/C229,0)</f>
        <v>0</v>
      </c>
      <c r="D235" s="12">
        <f t="shared" si="90"/>
        <v>0</v>
      </c>
      <c r="E235" s="12">
        <f t="shared" si="90"/>
        <v>0</v>
      </c>
      <c r="F235" s="12">
        <f t="shared" si="90"/>
        <v>0</v>
      </c>
      <c r="G235" s="12">
        <f t="shared" si="90"/>
        <v>0</v>
      </c>
      <c r="H235" s="12">
        <f t="shared" si="90"/>
        <v>0</v>
      </c>
      <c r="I235" s="12">
        <f t="shared" si="90"/>
        <v>0</v>
      </c>
      <c r="J235" s="12">
        <f t="shared" si="90"/>
        <v>0</v>
      </c>
      <c r="K235" s="12">
        <f t="shared" si="90"/>
        <v>0</v>
      </c>
      <c r="L235" s="12">
        <f t="shared" si="90"/>
        <v>0</v>
      </c>
      <c r="M235" s="12">
        <f t="shared" si="90"/>
        <v>0</v>
      </c>
      <c r="N235" s="12">
        <f t="shared" si="90"/>
        <v>0</v>
      </c>
      <c r="O235" s="12">
        <f t="shared" si="90"/>
        <v>0</v>
      </c>
      <c r="P235" s="12">
        <f t="shared" si="90"/>
        <v>0</v>
      </c>
      <c r="Q235" s="12">
        <f t="shared" si="90"/>
        <v>0</v>
      </c>
      <c r="R235" s="12">
        <f t="shared" si="90"/>
        <v>0</v>
      </c>
      <c r="S235" s="12">
        <f t="shared" si="90"/>
        <v>0</v>
      </c>
      <c r="T235" s="12">
        <f t="shared" si="90"/>
        <v>0</v>
      </c>
      <c r="U235" s="12">
        <f t="shared" si="90"/>
        <v>0</v>
      </c>
      <c r="V235" s="12">
        <f t="shared" si="90"/>
        <v>0</v>
      </c>
      <c r="W235" s="12">
        <f t="shared" si="90"/>
        <v>0</v>
      </c>
    </row>
    <row r="236" spans="2:28" outlineLevel="1" x14ac:dyDescent="0.25">
      <c r="B236" s="4" t="s">
        <v>25</v>
      </c>
      <c r="C236" s="12">
        <f t="shared" ref="C236:W236" si="91">IFERROR(C223/C229,0)</f>
        <v>0</v>
      </c>
      <c r="D236" s="12">
        <f t="shared" si="91"/>
        <v>0</v>
      </c>
      <c r="E236" s="12">
        <f t="shared" si="91"/>
        <v>0</v>
      </c>
      <c r="F236" s="12">
        <f t="shared" si="91"/>
        <v>0</v>
      </c>
      <c r="G236" s="12">
        <f t="shared" si="91"/>
        <v>0</v>
      </c>
      <c r="H236" s="12">
        <f t="shared" si="91"/>
        <v>0</v>
      </c>
      <c r="I236" s="12">
        <f t="shared" si="91"/>
        <v>0</v>
      </c>
      <c r="J236" s="12">
        <f t="shared" si="91"/>
        <v>0</v>
      </c>
      <c r="K236" s="12">
        <f t="shared" si="91"/>
        <v>0</v>
      </c>
      <c r="L236" s="12">
        <f t="shared" si="91"/>
        <v>0</v>
      </c>
      <c r="M236" s="12">
        <f t="shared" si="91"/>
        <v>0</v>
      </c>
      <c r="N236" s="12">
        <f t="shared" si="91"/>
        <v>0</v>
      </c>
      <c r="O236" s="12">
        <f t="shared" si="91"/>
        <v>0</v>
      </c>
      <c r="P236" s="12">
        <f t="shared" si="91"/>
        <v>0</v>
      </c>
      <c r="Q236" s="12">
        <f t="shared" si="91"/>
        <v>0</v>
      </c>
      <c r="R236" s="12">
        <f t="shared" si="91"/>
        <v>0</v>
      </c>
      <c r="S236" s="12">
        <f t="shared" si="91"/>
        <v>0</v>
      </c>
      <c r="T236" s="12">
        <f t="shared" si="91"/>
        <v>0</v>
      </c>
      <c r="U236" s="12">
        <f t="shared" si="91"/>
        <v>0</v>
      </c>
      <c r="V236" s="12">
        <f t="shared" si="91"/>
        <v>0</v>
      </c>
      <c r="W236" s="12">
        <f t="shared" si="91"/>
        <v>0</v>
      </c>
    </row>
    <row r="237" spans="2:28" outlineLevel="1" x14ac:dyDescent="0.25">
      <c r="B237" s="4" t="s">
        <v>0</v>
      </c>
      <c r="C237" s="12">
        <f t="shared" ref="C237:W237" si="92">IFERROR(C224/C229,0)</f>
        <v>0</v>
      </c>
      <c r="D237" s="12">
        <f t="shared" si="92"/>
        <v>0</v>
      </c>
      <c r="E237" s="12">
        <f t="shared" si="92"/>
        <v>0</v>
      </c>
      <c r="F237" s="12">
        <f t="shared" si="92"/>
        <v>0</v>
      </c>
      <c r="G237" s="12">
        <f t="shared" si="92"/>
        <v>0</v>
      </c>
      <c r="H237" s="12">
        <f t="shared" si="92"/>
        <v>0</v>
      </c>
      <c r="I237" s="12">
        <f t="shared" si="92"/>
        <v>0</v>
      </c>
      <c r="J237" s="12">
        <f t="shared" si="92"/>
        <v>0</v>
      </c>
      <c r="K237" s="12">
        <f t="shared" si="92"/>
        <v>0</v>
      </c>
      <c r="L237" s="12">
        <f t="shared" si="92"/>
        <v>0</v>
      </c>
      <c r="M237" s="12">
        <f t="shared" si="92"/>
        <v>0</v>
      </c>
      <c r="N237" s="12">
        <f t="shared" si="92"/>
        <v>0</v>
      </c>
      <c r="O237" s="12">
        <f t="shared" si="92"/>
        <v>0</v>
      </c>
      <c r="P237" s="12">
        <f t="shared" si="92"/>
        <v>0</v>
      </c>
      <c r="Q237" s="12">
        <f t="shared" si="92"/>
        <v>0</v>
      </c>
      <c r="R237" s="12">
        <f t="shared" si="92"/>
        <v>0</v>
      </c>
      <c r="S237" s="12">
        <f t="shared" si="92"/>
        <v>0</v>
      </c>
      <c r="T237" s="12">
        <f t="shared" si="92"/>
        <v>0</v>
      </c>
      <c r="U237" s="12">
        <f t="shared" si="92"/>
        <v>0</v>
      </c>
      <c r="V237" s="12">
        <f t="shared" si="92"/>
        <v>0</v>
      </c>
      <c r="W237" s="12">
        <f t="shared" si="92"/>
        <v>0</v>
      </c>
    </row>
    <row r="238" spans="2:28" outlineLevel="1" x14ac:dyDescent="0.25">
      <c r="B238" s="4" t="s">
        <v>27</v>
      </c>
      <c r="C238" s="12">
        <f t="shared" ref="C238:W238" si="93">IFERROR(C225/C229,0)</f>
        <v>0</v>
      </c>
      <c r="D238" s="12">
        <f t="shared" si="93"/>
        <v>0</v>
      </c>
      <c r="E238" s="12">
        <f t="shared" si="93"/>
        <v>0</v>
      </c>
      <c r="F238" s="12">
        <f t="shared" si="93"/>
        <v>0</v>
      </c>
      <c r="G238" s="12">
        <f t="shared" si="93"/>
        <v>0</v>
      </c>
      <c r="H238" s="12">
        <f t="shared" si="93"/>
        <v>0</v>
      </c>
      <c r="I238" s="12">
        <f t="shared" si="93"/>
        <v>0</v>
      </c>
      <c r="J238" s="12">
        <f t="shared" si="93"/>
        <v>0</v>
      </c>
      <c r="K238" s="12">
        <f t="shared" si="93"/>
        <v>0</v>
      </c>
      <c r="L238" s="12">
        <f t="shared" si="93"/>
        <v>0</v>
      </c>
      <c r="M238" s="12">
        <f t="shared" si="93"/>
        <v>0</v>
      </c>
      <c r="N238" s="12">
        <f t="shared" si="93"/>
        <v>0</v>
      </c>
      <c r="O238" s="12">
        <f t="shared" si="93"/>
        <v>0</v>
      </c>
      <c r="P238" s="12">
        <f t="shared" si="93"/>
        <v>0</v>
      </c>
      <c r="Q238" s="12">
        <f t="shared" si="93"/>
        <v>0</v>
      </c>
      <c r="R238" s="12">
        <f t="shared" si="93"/>
        <v>0</v>
      </c>
      <c r="S238" s="12">
        <f t="shared" si="93"/>
        <v>0</v>
      </c>
      <c r="T238" s="12">
        <f t="shared" si="93"/>
        <v>0</v>
      </c>
      <c r="U238" s="12">
        <f t="shared" si="93"/>
        <v>0</v>
      </c>
      <c r="V238" s="12">
        <f t="shared" si="93"/>
        <v>0</v>
      </c>
      <c r="W238" s="12">
        <f t="shared" si="93"/>
        <v>0</v>
      </c>
    </row>
    <row r="239" spans="2:28" outlineLevel="1" x14ac:dyDescent="0.25">
      <c r="B239" s="4" t="s">
        <v>28</v>
      </c>
      <c r="C239" s="12">
        <f t="shared" ref="C239:W239" si="94">IFERROR(C226/C229,0)</f>
        <v>0</v>
      </c>
      <c r="D239" s="12">
        <f t="shared" si="94"/>
        <v>0</v>
      </c>
      <c r="E239" s="12">
        <f t="shared" si="94"/>
        <v>0</v>
      </c>
      <c r="F239" s="12">
        <f t="shared" si="94"/>
        <v>0</v>
      </c>
      <c r="G239" s="12">
        <f t="shared" si="94"/>
        <v>0</v>
      </c>
      <c r="H239" s="12">
        <f t="shared" si="94"/>
        <v>0</v>
      </c>
      <c r="I239" s="12">
        <f t="shared" si="94"/>
        <v>0</v>
      </c>
      <c r="J239" s="12">
        <f t="shared" si="94"/>
        <v>0</v>
      </c>
      <c r="K239" s="12">
        <f t="shared" si="94"/>
        <v>0</v>
      </c>
      <c r="L239" s="12">
        <f t="shared" si="94"/>
        <v>0</v>
      </c>
      <c r="M239" s="12">
        <f t="shared" si="94"/>
        <v>0</v>
      </c>
      <c r="N239" s="12">
        <f t="shared" si="94"/>
        <v>0</v>
      </c>
      <c r="O239" s="12">
        <f t="shared" si="94"/>
        <v>0</v>
      </c>
      <c r="P239" s="12">
        <f t="shared" si="94"/>
        <v>0</v>
      </c>
      <c r="Q239" s="12">
        <f t="shared" si="94"/>
        <v>0</v>
      </c>
      <c r="R239" s="12">
        <f t="shared" si="94"/>
        <v>0</v>
      </c>
      <c r="S239" s="12">
        <f t="shared" si="94"/>
        <v>0</v>
      </c>
      <c r="T239" s="12">
        <f t="shared" si="94"/>
        <v>0</v>
      </c>
      <c r="U239" s="12">
        <f t="shared" si="94"/>
        <v>0</v>
      </c>
      <c r="V239" s="12">
        <f t="shared" si="94"/>
        <v>0</v>
      </c>
      <c r="W239" s="12">
        <f t="shared" si="94"/>
        <v>0</v>
      </c>
    </row>
    <row r="240" spans="2:28" outlineLevel="1" x14ac:dyDescent="0.25">
      <c r="B240" s="4" t="s">
        <v>22</v>
      </c>
      <c r="C240" s="12">
        <f t="shared" ref="C240:W240" si="95">IFERROR(C227/C229,0)</f>
        <v>0</v>
      </c>
      <c r="D240" s="12">
        <f t="shared" si="95"/>
        <v>0</v>
      </c>
      <c r="E240" s="12">
        <f t="shared" si="95"/>
        <v>0</v>
      </c>
      <c r="F240" s="12">
        <f t="shared" si="95"/>
        <v>0</v>
      </c>
      <c r="G240" s="12">
        <f t="shared" si="95"/>
        <v>0</v>
      </c>
      <c r="H240" s="12">
        <f t="shared" si="95"/>
        <v>0</v>
      </c>
      <c r="I240" s="12">
        <f t="shared" si="95"/>
        <v>0</v>
      </c>
      <c r="J240" s="12">
        <f t="shared" si="95"/>
        <v>0</v>
      </c>
      <c r="K240" s="12">
        <f t="shared" si="95"/>
        <v>0</v>
      </c>
      <c r="L240" s="12">
        <f t="shared" si="95"/>
        <v>0</v>
      </c>
      <c r="M240" s="12">
        <f t="shared" si="95"/>
        <v>0</v>
      </c>
      <c r="N240" s="12">
        <f t="shared" si="95"/>
        <v>0</v>
      </c>
      <c r="O240" s="12">
        <f t="shared" si="95"/>
        <v>0</v>
      </c>
      <c r="P240" s="12">
        <f t="shared" si="95"/>
        <v>0</v>
      </c>
      <c r="Q240" s="12">
        <f t="shared" si="95"/>
        <v>0</v>
      </c>
      <c r="R240" s="12">
        <f t="shared" si="95"/>
        <v>0</v>
      </c>
      <c r="S240" s="12">
        <f t="shared" si="95"/>
        <v>0</v>
      </c>
      <c r="T240" s="12">
        <f t="shared" si="95"/>
        <v>0</v>
      </c>
      <c r="U240" s="12">
        <f t="shared" si="95"/>
        <v>0</v>
      </c>
      <c r="V240" s="12">
        <f t="shared" si="95"/>
        <v>0</v>
      </c>
      <c r="W240" s="12">
        <f t="shared" si="95"/>
        <v>0</v>
      </c>
    </row>
    <row r="241" spans="1:26" outlineLevel="1" x14ac:dyDescent="0.25">
      <c r="B241" s="4" t="s">
        <v>29</v>
      </c>
      <c r="C241" s="12">
        <f t="shared" ref="C241:W241" si="96">IFERROR(C228/C229,0)</f>
        <v>0</v>
      </c>
      <c r="D241" s="12">
        <f t="shared" si="96"/>
        <v>0</v>
      </c>
      <c r="E241" s="12">
        <f t="shared" si="96"/>
        <v>0</v>
      </c>
      <c r="F241" s="12">
        <f t="shared" si="96"/>
        <v>0</v>
      </c>
      <c r="G241" s="12">
        <f t="shared" si="96"/>
        <v>0</v>
      </c>
      <c r="H241" s="12">
        <f t="shared" si="96"/>
        <v>0</v>
      </c>
      <c r="I241" s="12">
        <f t="shared" si="96"/>
        <v>0</v>
      </c>
      <c r="J241" s="12">
        <f t="shared" si="96"/>
        <v>0</v>
      </c>
      <c r="K241" s="12">
        <f t="shared" si="96"/>
        <v>0</v>
      </c>
      <c r="L241" s="12">
        <f t="shared" si="96"/>
        <v>0</v>
      </c>
      <c r="M241" s="12">
        <f t="shared" si="96"/>
        <v>0</v>
      </c>
      <c r="N241" s="12">
        <f t="shared" si="96"/>
        <v>0</v>
      </c>
      <c r="O241" s="12">
        <f t="shared" si="96"/>
        <v>0</v>
      </c>
      <c r="P241" s="12">
        <f t="shared" si="96"/>
        <v>0</v>
      </c>
      <c r="Q241" s="12">
        <f t="shared" si="96"/>
        <v>0</v>
      </c>
      <c r="R241" s="12">
        <f t="shared" si="96"/>
        <v>0</v>
      </c>
      <c r="S241" s="12">
        <f t="shared" si="96"/>
        <v>0</v>
      </c>
      <c r="T241" s="12">
        <f t="shared" si="96"/>
        <v>0</v>
      </c>
      <c r="U241" s="12">
        <f t="shared" si="96"/>
        <v>0</v>
      </c>
      <c r="V241" s="12">
        <f t="shared" si="96"/>
        <v>0</v>
      </c>
      <c r="W241" s="12">
        <f t="shared" si="96"/>
        <v>0</v>
      </c>
    </row>
    <row r="244" spans="1:26" s="34" customFormat="1" x14ac:dyDescent="0.25">
      <c r="A244" s="33" t="s">
        <v>49</v>
      </c>
    </row>
    <row r="245" spans="1:26" outlineLevel="1" x14ac:dyDescent="0.25">
      <c r="B245" s="9" t="s">
        <v>5</v>
      </c>
      <c r="C245" s="14"/>
    </row>
    <row r="246" spans="1:26" outlineLevel="1" x14ac:dyDescent="0.25">
      <c r="B246" s="16" t="s">
        <v>8</v>
      </c>
    </row>
    <row r="247" spans="1:26" outlineLevel="1" x14ac:dyDescent="0.25">
      <c r="B247" s="10" t="s">
        <v>10</v>
      </c>
      <c r="C247" s="5">
        <f>C$252*CAN!C253</f>
        <v>7297.6798785896453</v>
      </c>
      <c r="D247" s="5">
        <f>D$252*CAN!D253</f>
        <v>5022.4986495468602</v>
      </c>
      <c r="E247" s="5">
        <f>E$252*CAN!E253</f>
        <v>4697.8149991966156</v>
      </c>
      <c r="F247" s="5">
        <f>F$252*CAN!F253</f>
        <v>5141.1502923362123</v>
      </c>
      <c r="G247" s="5">
        <f>G$252*CAN!G253</f>
        <v>5049.6284424820788</v>
      </c>
      <c r="H247" s="5">
        <f>H$252*CAN!H253</f>
        <v>5949.2325628253566</v>
      </c>
      <c r="I247" s="5">
        <f>I$252*CAN!I253</f>
        <v>4836.4788463580453</v>
      </c>
      <c r="J247" s="5">
        <f>J$252*CAN!J253</f>
        <v>4676.3502772565189</v>
      </c>
      <c r="K247" s="5">
        <f>K$252*CAN!K253</f>
        <v>3410.682515124829</v>
      </c>
      <c r="L247" s="5">
        <f>L$252*CAN!L253</f>
        <v>2868.407298713189</v>
      </c>
      <c r="M247" s="5">
        <f>M$252*CAN!M253</f>
        <v>2841.1486710736763</v>
      </c>
      <c r="N247" s="5">
        <f>N$252*CAN!N253</f>
        <v>3492.47321075223</v>
      </c>
      <c r="O247" s="5">
        <f>O$252*CAN!O253</f>
        <v>3015.6664985706411</v>
      </c>
      <c r="P247" s="5">
        <f>P$252*CAN!P253</f>
        <v>2622.0366703780805</v>
      </c>
      <c r="Q247" s="5">
        <f>Q$252*CAN!Q253</f>
        <v>2549.9905298483809</v>
      </c>
      <c r="R247" s="5">
        <f>R$252*CAN!R253</f>
        <v>2092.934673301982</v>
      </c>
      <c r="S247" s="5">
        <f>S$252*CAN!S253</f>
        <v>1970.1002745766943</v>
      </c>
      <c r="T247" s="5">
        <f>T$252*CAN!T253</f>
        <v>2562.1844662430885</v>
      </c>
      <c r="U247" s="5">
        <f>U$252*CAN!U253</f>
        <v>2865.758657915173</v>
      </c>
      <c r="V247" s="5">
        <f>V$252*CAN!V253</f>
        <v>2645.604990625945</v>
      </c>
      <c r="W247" s="5">
        <f>W$252*CAN!W253</f>
        <v>3126.2475832236223</v>
      </c>
      <c r="Z247" s="23"/>
    </row>
    <row r="248" spans="1:26" outlineLevel="1" x14ac:dyDescent="0.25">
      <c r="B248" s="17" t="s">
        <v>9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6" outlineLevel="1" x14ac:dyDescent="0.25">
      <c r="B249" s="10" t="s">
        <v>11</v>
      </c>
      <c r="C249" s="5">
        <f>C250/Inputs!D$7</f>
        <v>0</v>
      </c>
      <c r="D249" s="5">
        <f>D250/Inputs!E$7</f>
        <v>0</v>
      </c>
      <c r="E249" s="5">
        <f>E250/Inputs!F$7</f>
        <v>0</v>
      </c>
      <c r="F249" s="5">
        <f>F250/Inputs!G$7</f>
        <v>0</v>
      </c>
      <c r="G249" s="5">
        <f>G250/Inputs!H$7</f>
        <v>0</v>
      </c>
      <c r="H249" s="5">
        <f>H250/Inputs!I$7</f>
        <v>0</v>
      </c>
      <c r="I249" s="5">
        <f>I250/Inputs!J$7</f>
        <v>0</v>
      </c>
      <c r="J249" s="5">
        <f>J250/Inputs!K$7</f>
        <v>0</v>
      </c>
      <c r="K249" s="5">
        <f>K250/Inputs!L$7</f>
        <v>0</v>
      </c>
      <c r="L249" s="5">
        <f>L250/Inputs!M$7</f>
        <v>0</v>
      </c>
      <c r="M249" s="5">
        <f>M250/Inputs!N$7</f>
        <v>0</v>
      </c>
      <c r="N249" s="5">
        <f>N250/Inputs!O$7</f>
        <v>0</v>
      </c>
      <c r="O249" s="5">
        <f>O250/Inputs!P$7</f>
        <v>0</v>
      </c>
      <c r="P249" s="5">
        <f>P250/Inputs!Q$7</f>
        <v>0</v>
      </c>
      <c r="Q249" s="5">
        <f>Q250/Inputs!R$7</f>
        <v>0</v>
      </c>
      <c r="R249" s="5">
        <f>R250/Inputs!S$7</f>
        <v>0</v>
      </c>
      <c r="S249" s="5">
        <f>S250/Inputs!T$7</f>
        <v>0</v>
      </c>
      <c r="T249" s="5">
        <f>T250/Inputs!U$7</f>
        <v>0</v>
      </c>
      <c r="U249" s="5">
        <f>U250/Inputs!V$7</f>
        <v>0</v>
      </c>
      <c r="V249" s="5">
        <f>V250/Inputs!W$7</f>
        <v>0</v>
      </c>
      <c r="W249" s="5">
        <f>W250/Inputs!X$7</f>
        <v>0</v>
      </c>
    </row>
    <row r="250" spans="1:26" outlineLevel="1" x14ac:dyDescent="0.25">
      <c r="B250" s="10" t="s">
        <v>12</v>
      </c>
      <c r="C250" s="5">
        <f>C$252*CAN!C254</f>
        <v>0</v>
      </c>
      <c r="D250" s="5">
        <f>D$252*CAN!D254</f>
        <v>0</v>
      </c>
      <c r="E250" s="5">
        <f>E$252*CAN!E254</f>
        <v>0</v>
      </c>
      <c r="F250" s="5">
        <f>F$252*CAN!F254</f>
        <v>0</v>
      </c>
      <c r="G250" s="5">
        <f>G$252*CAN!G254</f>
        <v>0</v>
      </c>
      <c r="H250" s="5">
        <f>H$252*CAN!H254</f>
        <v>0</v>
      </c>
      <c r="I250" s="5">
        <f>I$252*CAN!I254</f>
        <v>0</v>
      </c>
      <c r="J250" s="5">
        <f>J$252*CAN!J254</f>
        <v>0</v>
      </c>
      <c r="K250" s="5">
        <f>K$252*CAN!K254</f>
        <v>0</v>
      </c>
      <c r="L250" s="5">
        <f>L$252*CAN!L254</f>
        <v>0</v>
      </c>
      <c r="M250" s="5">
        <f>M$252*CAN!M254</f>
        <v>0</v>
      </c>
      <c r="N250" s="5">
        <f>N$252*CAN!N254</f>
        <v>0</v>
      </c>
      <c r="O250" s="5">
        <f>O$252*CAN!O254</f>
        <v>0</v>
      </c>
      <c r="P250" s="5">
        <f>P$252*CAN!P254</f>
        <v>0</v>
      </c>
      <c r="Q250" s="5">
        <f>Q$252*CAN!Q254</f>
        <v>0</v>
      </c>
      <c r="R250" s="5">
        <f>R$252*CAN!R254</f>
        <v>0</v>
      </c>
      <c r="S250" s="5">
        <f>S$252*CAN!S254</f>
        <v>0</v>
      </c>
      <c r="T250" s="5">
        <f>T$252*CAN!T254</f>
        <v>0</v>
      </c>
      <c r="U250" s="5">
        <f>U$252*CAN!U254</f>
        <v>0</v>
      </c>
      <c r="V250" s="5">
        <f>V$252*CAN!V254</f>
        <v>0</v>
      </c>
      <c r="W250" s="5">
        <f>W$252*CAN!W254</f>
        <v>0</v>
      </c>
      <c r="Y250" s="1" t="s">
        <v>59</v>
      </c>
    </row>
    <row r="251" spans="1:26" outlineLevel="1" x14ac:dyDescent="0.25">
      <c r="B251" s="16" t="s">
        <v>13</v>
      </c>
    </row>
    <row r="252" spans="1:26" outlineLevel="1" x14ac:dyDescent="0.25">
      <c r="B252" s="10" t="s">
        <v>10</v>
      </c>
      <c r="C252" s="5">
        <f>C267/CAN!C268/1000</f>
        <v>7297.6798785896453</v>
      </c>
      <c r="D252" s="5">
        <f>D267/CAN!D268/1000</f>
        <v>5022.4986495468602</v>
      </c>
      <c r="E252" s="5">
        <f>E267/CAN!E268/1000</f>
        <v>4697.8149991966156</v>
      </c>
      <c r="F252" s="5">
        <f>F267/CAN!F268/1000</f>
        <v>5141.1502923362123</v>
      </c>
      <c r="G252" s="5">
        <f>G267/CAN!G268/1000</f>
        <v>5049.6284424820788</v>
      </c>
      <c r="H252" s="5">
        <f>H267/CAN!H268/1000</f>
        <v>5949.2325628253566</v>
      </c>
      <c r="I252" s="5">
        <f>I267/CAN!I268/1000</f>
        <v>4836.4788463580453</v>
      </c>
      <c r="J252" s="5">
        <f>J267/CAN!J268/1000</f>
        <v>4676.3502772565189</v>
      </c>
      <c r="K252" s="5">
        <f>K267/CAN!K268/1000</f>
        <v>3410.682515124829</v>
      </c>
      <c r="L252" s="5">
        <f>L267/CAN!L268/1000</f>
        <v>2868.407298713189</v>
      </c>
      <c r="M252" s="5">
        <f>M267/CAN!M268/1000</f>
        <v>2841.1486710736763</v>
      </c>
      <c r="N252" s="5">
        <f>N267/CAN!N268/1000</f>
        <v>3492.47321075223</v>
      </c>
      <c r="O252" s="5">
        <f>O267/CAN!O268/1000</f>
        <v>3015.6664985706411</v>
      </c>
      <c r="P252" s="5">
        <f>P267/CAN!P268/1000</f>
        <v>2622.0366703780805</v>
      </c>
      <c r="Q252" s="5">
        <f>Q267/CAN!Q268/1000</f>
        <v>2549.9905298483809</v>
      </c>
      <c r="R252" s="5">
        <f>R267/CAN!R268/1000</f>
        <v>2092.934673301982</v>
      </c>
      <c r="S252" s="5">
        <f>S267/CAN!S268/1000</f>
        <v>1970.1002745766943</v>
      </c>
      <c r="T252" s="5">
        <f>T267/CAN!T268/1000</f>
        <v>2562.1844662430885</v>
      </c>
      <c r="U252" s="5">
        <f>U267/CAN!U268/1000</f>
        <v>2865.758657915173</v>
      </c>
      <c r="V252" s="5">
        <f>V267/CAN!V268/1000</f>
        <v>2645.604990625945</v>
      </c>
      <c r="W252" s="5">
        <f>W267/CAN!W268/1000</f>
        <v>3126.2475832236223</v>
      </c>
    </row>
    <row r="253" spans="1:26" outlineLevel="1" x14ac:dyDescent="0.25">
      <c r="B253" s="18" t="s">
        <v>14</v>
      </c>
      <c r="C253" s="13">
        <f t="shared" ref="C253:W253" si="97">IFERROR(C247/C252,0)</f>
        <v>1</v>
      </c>
      <c r="D253" s="13">
        <f t="shared" si="97"/>
        <v>1</v>
      </c>
      <c r="E253" s="13">
        <f t="shared" si="97"/>
        <v>1</v>
      </c>
      <c r="F253" s="13">
        <f t="shared" si="97"/>
        <v>1</v>
      </c>
      <c r="G253" s="13">
        <f t="shared" si="97"/>
        <v>1</v>
      </c>
      <c r="H253" s="13">
        <f t="shared" si="97"/>
        <v>1</v>
      </c>
      <c r="I253" s="13">
        <f t="shared" si="97"/>
        <v>1</v>
      </c>
      <c r="J253" s="13">
        <f t="shared" si="97"/>
        <v>1</v>
      </c>
      <c r="K253" s="13">
        <f t="shared" si="97"/>
        <v>1</v>
      </c>
      <c r="L253" s="13">
        <f t="shared" si="97"/>
        <v>1</v>
      </c>
      <c r="M253" s="13">
        <f t="shared" si="97"/>
        <v>1</v>
      </c>
      <c r="N253" s="13">
        <f t="shared" si="97"/>
        <v>1</v>
      </c>
      <c r="O253" s="13">
        <f t="shared" si="97"/>
        <v>1</v>
      </c>
      <c r="P253" s="13">
        <f t="shared" si="97"/>
        <v>1</v>
      </c>
      <c r="Q253" s="13">
        <f t="shared" si="97"/>
        <v>1</v>
      </c>
      <c r="R253" s="13">
        <f t="shared" si="97"/>
        <v>1</v>
      </c>
      <c r="S253" s="13">
        <f t="shared" si="97"/>
        <v>1</v>
      </c>
      <c r="T253" s="13">
        <f t="shared" si="97"/>
        <v>1</v>
      </c>
      <c r="U253" s="13">
        <f t="shared" si="97"/>
        <v>1</v>
      </c>
      <c r="V253" s="13">
        <f t="shared" si="97"/>
        <v>1</v>
      </c>
      <c r="W253" s="13">
        <f t="shared" si="97"/>
        <v>1</v>
      </c>
    </row>
    <row r="254" spans="1:26" outlineLevel="1" x14ac:dyDescent="0.25">
      <c r="B254" s="18" t="s">
        <v>15</v>
      </c>
      <c r="C254" s="13">
        <f t="shared" ref="C254:W254" si="98">IFERROR(C250/C252,0)</f>
        <v>0</v>
      </c>
      <c r="D254" s="13">
        <f t="shared" si="98"/>
        <v>0</v>
      </c>
      <c r="E254" s="13">
        <f t="shared" si="98"/>
        <v>0</v>
      </c>
      <c r="F254" s="13">
        <f t="shared" si="98"/>
        <v>0</v>
      </c>
      <c r="G254" s="13">
        <f t="shared" si="98"/>
        <v>0</v>
      </c>
      <c r="H254" s="13">
        <f t="shared" si="98"/>
        <v>0</v>
      </c>
      <c r="I254" s="13">
        <f t="shared" si="98"/>
        <v>0</v>
      </c>
      <c r="J254" s="13">
        <f t="shared" si="98"/>
        <v>0</v>
      </c>
      <c r="K254" s="13">
        <f t="shared" si="98"/>
        <v>0</v>
      </c>
      <c r="L254" s="13">
        <f t="shared" si="98"/>
        <v>0</v>
      </c>
      <c r="M254" s="13">
        <f t="shared" si="98"/>
        <v>0</v>
      </c>
      <c r="N254" s="13">
        <f t="shared" si="98"/>
        <v>0</v>
      </c>
      <c r="O254" s="13">
        <f t="shared" si="98"/>
        <v>0</v>
      </c>
      <c r="P254" s="13">
        <f t="shared" si="98"/>
        <v>0</v>
      </c>
      <c r="Q254" s="13">
        <f t="shared" si="98"/>
        <v>0</v>
      </c>
      <c r="R254" s="13">
        <f t="shared" si="98"/>
        <v>0</v>
      </c>
      <c r="S254" s="13">
        <f t="shared" si="98"/>
        <v>0</v>
      </c>
      <c r="T254" s="13">
        <f t="shared" si="98"/>
        <v>0</v>
      </c>
      <c r="U254" s="13">
        <f t="shared" si="98"/>
        <v>0</v>
      </c>
      <c r="V254" s="13">
        <f t="shared" si="98"/>
        <v>0</v>
      </c>
      <c r="W254" s="13">
        <f t="shared" si="98"/>
        <v>0</v>
      </c>
    </row>
    <row r="255" spans="1:26" outlineLevel="1" x14ac:dyDescent="0.25"/>
    <row r="256" spans="1:26" outlineLevel="1" x14ac:dyDescent="0.25">
      <c r="B256" s="9" t="s">
        <v>19</v>
      </c>
      <c r="C256" s="14"/>
    </row>
    <row r="257" spans="1:26" outlineLevel="1" x14ac:dyDescent="0.25">
      <c r="B257" s="4" t="s">
        <v>23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6" outlineLevel="1" x14ac:dyDescent="0.25">
      <c r="B258" s="4" t="s">
        <v>24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6" outlineLevel="1" x14ac:dyDescent="0.25">
      <c r="B259" s="4" t="s">
        <v>21</v>
      </c>
      <c r="C259" s="25">
        <f>'[9]Table 19'!C$14*INDEX(Inputs!$D$71:$T$71,MATCH($A$1,Inputs!$D$68:$T$68,0))*1000</f>
        <v>4720.4999999999991</v>
      </c>
      <c r="D259" s="25">
        <f>'[9]Table 19'!D$14*INDEX(Inputs!$D$71:$T$71,MATCH($A$1,Inputs!$D$68:$T$68,0))*1000</f>
        <v>3790.5</v>
      </c>
      <c r="E259" s="25">
        <f>'[9]Table 19'!E$14*INDEX(Inputs!$D$71:$T$71,MATCH($A$1,Inputs!$D$68:$T$68,0))*1000</f>
        <v>3513.75</v>
      </c>
      <c r="F259" s="25">
        <f>'[9]Table 19'!F$14*INDEX(Inputs!$D$71:$T$71,MATCH($A$1,Inputs!$D$68:$T$68,0))*1000</f>
        <v>1845</v>
      </c>
      <c r="G259" s="25">
        <f>'[9]Table 19'!G$14*INDEX(Inputs!$D$71:$T$71,MATCH($A$1,Inputs!$D$68:$T$68,0))*1000</f>
        <v>3497.25</v>
      </c>
      <c r="H259" s="25">
        <f>'[9]Table 19'!H$14*INDEX(Inputs!$D$71:$T$71,MATCH($A$1,Inputs!$D$68:$T$68,0))*1000</f>
        <v>3760.5000000000005</v>
      </c>
      <c r="I259" s="25">
        <f>'[9]Table 19'!I$14*INDEX(Inputs!$D$71:$T$71,MATCH($A$1,Inputs!$D$68:$T$68,0))*1000</f>
        <v>3332.2499999999995</v>
      </c>
      <c r="J259" s="25">
        <f>'[9]Table 19'!J$14*INDEX(Inputs!$D$71:$T$71,MATCH($A$1,Inputs!$D$68:$T$68,0))*1000</f>
        <v>2814</v>
      </c>
      <c r="K259" s="25">
        <f>'[9]Table 19'!K$14*INDEX(Inputs!$D$71:$T$71,MATCH($A$1,Inputs!$D$68:$T$68,0))*1000</f>
        <v>2096.25</v>
      </c>
      <c r="L259" s="25">
        <f>'[9]Table 19'!L$14*INDEX(Inputs!$D$71:$T$71,MATCH($A$1,Inputs!$D$68:$T$68,0))*1000</f>
        <v>1985.2499999999998</v>
      </c>
      <c r="M259" s="25">
        <f>'[9]Table 19'!M$14*INDEX(Inputs!$D$71:$T$71,MATCH($A$1,Inputs!$D$68:$T$68,0))*1000</f>
        <v>2596.5000000000005</v>
      </c>
      <c r="N259" s="25">
        <f>'[9]Table 19'!N$14*INDEX(Inputs!$D$71:$T$71,MATCH($A$1,Inputs!$D$68:$T$68,0))*1000</f>
        <v>3447</v>
      </c>
      <c r="O259" s="25">
        <f>'[9]Table 19'!O$14*INDEX(Inputs!$D$71:$T$71,MATCH($A$1,Inputs!$D$68:$T$68,0))*1000</f>
        <v>2376.0000000000005</v>
      </c>
      <c r="P259" s="25">
        <f>'[9]Table 19'!P$14*INDEX(Inputs!$D$71:$T$71,MATCH($A$1,Inputs!$D$68:$T$68,0))*1000</f>
        <v>2081.25</v>
      </c>
      <c r="Q259" s="25">
        <f>'[9]Table 19'!Q$14*INDEX(Inputs!$D$71:$T$71,MATCH($A$1,Inputs!$D$68:$T$68,0))*1000</f>
        <v>1819.5000000000002</v>
      </c>
      <c r="R259" s="25">
        <f>'[9]Table 19'!R$14*INDEX(Inputs!$D$71:$T$71,MATCH($A$1,Inputs!$D$68:$T$68,0))*1000</f>
        <v>1779</v>
      </c>
      <c r="S259" s="25">
        <f>'[9]Table 19'!S$14*INDEX(Inputs!$D$71:$T$71,MATCH($A$1,Inputs!$D$68:$T$68,0))*1000</f>
        <v>1843.5000000000002</v>
      </c>
      <c r="T259" s="25">
        <f>'[9]Table 19'!T$14*INDEX(Inputs!$D$71:$T$71,MATCH($A$1,Inputs!$D$68:$T$68,0))*1000</f>
        <v>2564.25</v>
      </c>
      <c r="U259" s="25">
        <f>'[9]Table 19'!U$14*INDEX(Inputs!$D$71:$T$71,MATCH($A$1,Inputs!$D$68:$T$68,0))*1000</f>
        <v>2954.25</v>
      </c>
      <c r="V259" s="25">
        <f>'[9]Table 19'!V$14*INDEX(Inputs!$D$71:$T$71,MATCH($A$1,Inputs!$D$68:$T$68,0))*1000</f>
        <v>3100.5000000000005</v>
      </c>
      <c r="W259" s="25">
        <f>'[9]Table 19'!W$14*INDEX(Inputs!$D$71:$T$71,MATCH($A$1,Inputs!$D$68:$T$68,0))*1000</f>
        <v>3258</v>
      </c>
      <c r="Z259" s="23" t="s">
        <v>32</v>
      </c>
    </row>
    <row r="260" spans="1:26" outlineLevel="1" x14ac:dyDescent="0.25">
      <c r="B260" s="4" t="s">
        <v>26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6" outlineLevel="1" x14ac:dyDescent="0.25">
      <c r="B261" s="4" t="s">
        <v>25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6" outlineLevel="1" x14ac:dyDescent="0.25">
      <c r="B262" s="4" t="s">
        <v>0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6" outlineLevel="1" x14ac:dyDescent="0.25">
      <c r="B263" s="4" t="s">
        <v>27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6" outlineLevel="1" x14ac:dyDescent="0.25">
      <c r="B264" s="4" t="s">
        <v>28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6" outlineLevel="1" x14ac:dyDescent="0.25">
      <c r="B265" s="4" t="s">
        <v>22</v>
      </c>
      <c r="C265" s="25">
        <f>'[9]Table 19'!C$15*INDEX(Inputs!$D$71:$T$71,MATCH($A$1,Inputs!$D$68:$T$68,0))*1000</f>
        <v>6365.25</v>
      </c>
      <c r="D265" s="25">
        <f>'[9]Table 19'!D$15*INDEX(Inputs!$D$71:$T$71,MATCH($A$1,Inputs!$D$68:$T$68,0))*1000</f>
        <v>4813.5</v>
      </c>
      <c r="E265" s="25">
        <f>'[9]Table 19'!E$15*INDEX(Inputs!$D$71:$T$71,MATCH($A$1,Inputs!$D$68:$T$68,0))*1000</f>
        <v>3204</v>
      </c>
      <c r="F265" s="25">
        <f>'[9]Table 19'!F$15*INDEX(Inputs!$D$71:$T$71,MATCH($A$1,Inputs!$D$68:$T$68,0))*1000</f>
        <v>5193.75</v>
      </c>
      <c r="G265" s="25">
        <f>'[9]Table 19'!G$15*INDEX(Inputs!$D$71:$T$71,MATCH($A$1,Inputs!$D$68:$T$68,0))*1000</f>
        <v>4259.25</v>
      </c>
      <c r="H265" s="25">
        <f>'[9]Table 19'!H$15*INDEX(Inputs!$D$71:$T$71,MATCH($A$1,Inputs!$D$68:$T$68,0))*1000</f>
        <v>4928.25</v>
      </c>
      <c r="I265" s="25">
        <f>'[9]Table 19'!I$15*INDEX(Inputs!$D$71:$T$71,MATCH($A$1,Inputs!$D$68:$T$68,0))*1000</f>
        <v>2887.5</v>
      </c>
      <c r="J265" s="25">
        <f>'[9]Table 19'!J$15*INDEX(Inputs!$D$71:$T$71,MATCH($A$1,Inputs!$D$68:$T$68,0))*1000</f>
        <v>4086.7500000000005</v>
      </c>
      <c r="K265" s="25">
        <f>'[9]Table 19'!K$15*INDEX(Inputs!$D$71:$T$71,MATCH($A$1,Inputs!$D$68:$T$68,0))*1000</f>
        <v>2974.5</v>
      </c>
      <c r="L265" s="25">
        <f>'[9]Table 19'!L$15*INDEX(Inputs!$D$71:$T$71,MATCH($A$1,Inputs!$D$68:$T$68,0))*1000</f>
        <v>2738.25</v>
      </c>
      <c r="M265" s="25">
        <f>'[9]Table 19'!M$15*INDEX(Inputs!$D$71:$T$71,MATCH($A$1,Inputs!$D$68:$T$68,0))*1000</f>
        <v>2182.5</v>
      </c>
      <c r="N265" s="25">
        <f>'[9]Table 19'!N$15*INDEX(Inputs!$D$71:$T$71,MATCH($A$1,Inputs!$D$68:$T$68,0))*1000</f>
        <v>1749.7500000000002</v>
      </c>
      <c r="O265" s="25">
        <f>'[9]Table 19'!O$15*INDEX(Inputs!$D$71:$T$71,MATCH($A$1,Inputs!$D$68:$T$68,0))*1000</f>
        <v>1843.5000000000002</v>
      </c>
      <c r="P265" s="25">
        <f>'[9]Table 19'!P$15*INDEX(Inputs!$D$71:$T$71,MATCH($A$1,Inputs!$D$68:$T$68,0))*1000</f>
        <v>1347</v>
      </c>
      <c r="Q265" s="25">
        <f>'[9]Table 19'!Q$15*INDEX(Inputs!$D$71:$T$71,MATCH($A$1,Inputs!$D$68:$T$68,0))*1000</f>
        <v>1199.25</v>
      </c>
      <c r="R265" s="25">
        <f>'[9]Table 19'!R$15*INDEX(Inputs!$D$71:$T$71,MATCH($A$1,Inputs!$D$68:$T$68,0))*1000</f>
        <v>458.25</v>
      </c>
      <c r="S265" s="25">
        <f>'[9]Table 19'!S$15*INDEX(Inputs!$D$71:$T$71,MATCH($A$1,Inputs!$D$68:$T$68,0))*1000</f>
        <v>2.2500000000000004</v>
      </c>
      <c r="T265" s="25">
        <f>'[9]Table 19'!T$15*INDEX(Inputs!$D$71:$T$71,MATCH($A$1,Inputs!$D$68:$T$68,0))*1000</f>
        <v>6</v>
      </c>
      <c r="U265" s="25">
        <f>'[9]Table 19'!U$15*INDEX(Inputs!$D$71:$T$71,MATCH($A$1,Inputs!$D$68:$T$68,0))*1000</f>
        <v>3.75</v>
      </c>
      <c r="V265" s="25">
        <f>'[9]Table 19'!V$15*INDEX(Inputs!$D$71:$T$71,MATCH($A$1,Inputs!$D$68:$T$68,0))*1000</f>
        <v>0</v>
      </c>
      <c r="W265" s="25">
        <f>'[9]Table 19'!W$15*INDEX(Inputs!$D$71:$T$71,MATCH($A$1,Inputs!$D$68:$T$68,0))*1000</f>
        <v>0</v>
      </c>
      <c r="Z265" s="23" t="s">
        <v>32</v>
      </c>
    </row>
    <row r="266" spans="1:26" outlineLevel="1" x14ac:dyDescent="0.25">
      <c r="B266" s="4" t="s">
        <v>29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6" outlineLevel="1" x14ac:dyDescent="0.25">
      <c r="B267" s="16" t="s">
        <v>13</v>
      </c>
      <c r="C267" s="21">
        <f t="shared" ref="C267:W267" si="99">SUM(C257:C266)</f>
        <v>11085.75</v>
      </c>
      <c r="D267" s="21">
        <f t="shared" si="99"/>
        <v>8604</v>
      </c>
      <c r="E267" s="21">
        <f t="shared" si="99"/>
        <v>6717.75</v>
      </c>
      <c r="F267" s="21">
        <f t="shared" si="99"/>
        <v>7038.75</v>
      </c>
      <c r="G267" s="21">
        <f t="shared" si="99"/>
        <v>7756.5</v>
      </c>
      <c r="H267" s="21">
        <f t="shared" si="99"/>
        <v>8688.75</v>
      </c>
      <c r="I267" s="21">
        <f t="shared" si="99"/>
        <v>6219.75</v>
      </c>
      <c r="J267" s="21">
        <f t="shared" si="99"/>
        <v>6900.75</v>
      </c>
      <c r="K267" s="21">
        <f t="shared" si="99"/>
        <v>5070.75</v>
      </c>
      <c r="L267" s="21">
        <f t="shared" si="99"/>
        <v>4723.5</v>
      </c>
      <c r="M267" s="21">
        <f t="shared" si="99"/>
        <v>4779</v>
      </c>
      <c r="N267" s="21">
        <f t="shared" si="99"/>
        <v>5196.75</v>
      </c>
      <c r="O267" s="21">
        <f t="shared" si="99"/>
        <v>4219.5000000000009</v>
      </c>
      <c r="P267" s="21">
        <f t="shared" si="99"/>
        <v>3428.25</v>
      </c>
      <c r="Q267" s="21">
        <f t="shared" si="99"/>
        <v>3018.75</v>
      </c>
      <c r="R267" s="21">
        <f t="shared" si="99"/>
        <v>2237.25</v>
      </c>
      <c r="S267" s="21">
        <f t="shared" si="99"/>
        <v>1845.7500000000002</v>
      </c>
      <c r="T267" s="21">
        <f t="shared" si="99"/>
        <v>2570.25</v>
      </c>
      <c r="U267" s="21">
        <f t="shared" si="99"/>
        <v>2958</v>
      </c>
      <c r="V267" s="21">
        <f t="shared" si="99"/>
        <v>3100.5000000000005</v>
      </c>
      <c r="W267" s="21">
        <f t="shared" si="99"/>
        <v>3258</v>
      </c>
    </row>
    <row r="268" spans="1:26" outlineLevel="1" x14ac:dyDescent="0.25">
      <c r="A268" s="3" t="s">
        <v>8</v>
      </c>
      <c r="B268" s="29" t="s">
        <v>46</v>
      </c>
      <c r="C268" s="28">
        <f>IFERROR(C267/C247/1000,0)</f>
        <v>1.5190786913692957E-3</v>
      </c>
      <c r="D268" s="28">
        <f t="shared" ref="D268:W268" si="100">IFERROR(D267/D247/1000,0)</f>
        <v>1.7130915507117697E-3</v>
      </c>
      <c r="E268" s="28">
        <f t="shared" si="100"/>
        <v>1.4299732963407069E-3</v>
      </c>
      <c r="F268" s="28">
        <f t="shared" si="100"/>
        <v>1.3691002207215171E-3</v>
      </c>
      <c r="G268" s="28">
        <f t="shared" si="100"/>
        <v>1.5360536103498723E-3</v>
      </c>
      <c r="H268" s="28">
        <f t="shared" si="100"/>
        <v>1.4604824921945255E-3</v>
      </c>
      <c r="I268" s="28">
        <f t="shared" si="100"/>
        <v>1.286007899049033E-3</v>
      </c>
      <c r="J268" s="28">
        <f t="shared" si="100"/>
        <v>1.475670039851778E-3</v>
      </c>
      <c r="K268" s="28">
        <f t="shared" si="100"/>
        <v>1.4867258906431557E-3</v>
      </c>
      <c r="L268" s="28">
        <f t="shared" si="100"/>
        <v>1.646732666633164E-3</v>
      </c>
      <c r="M268" s="28">
        <f t="shared" si="100"/>
        <v>1.6820661476310585E-3</v>
      </c>
      <c r="N268" s="28">
        <f t="shared" si="100"/>
        <v>1.4879856440990975E-3</v>
      </c>
      <c r="O268" s="28">
        <f t="shared" si="100"/>
        <v>1.3991931806782846E-3</v>
      </c>
      <c r="P268" s="28">
        <f t="shared" si="100"/>
        <v>1.3074759932726909E-3</v>
      </c>
      <c r="Q268" s="28">
        <f t="shared" si="100"/>
        <v>1.1838279258940979E-3</v>
      </c>
      <c r="R268" s="28">
        <f t="shared" si="100"/>
        <v>1.0689535743943382E-3</v>
      </c>
      <c r="S268" s="28">
        <f t="shared" si="100"/>
        <v>9.3688124600489558E-4</v>
      </c>
      <c r="T268" s="28">
        <f t="shared" si="100"/>
        <v>1.0031479129872089E-3</v>
      </c>
      <c r="U268" s="28">
        <f t="shared" si="100"/>
        <v>1.0321874076276653E-3</v>
      </c>
      <c r="V268" s="28">
        <f t="shared" si="100"/>
        <v>1.1719436616523876E-3</v>
      </c>
      <c r="W268" s="28">
        <f t="shared" si="100"/>
        <v>1.0421439483818877E-3</v>
      </c>
    </row>
    <row r="269" spans="1:26" outlineLevel="1" x14ac:dyDescent="0.25"/>
    <row r="270" spans="1:26" outlineLevel="1" x14ac:dyDescent="0.25">
      <c r="B270" s="4" t="s">
        <v>23</v>
      </c>
      <c r="C270" s="12">
        <f t="shared" ref="C270:W270" si="101">IFERROR(C257/C267,0)</f>
        <v>0</v>
      </c>
      <c r="D270" s="12">
        <f t="shared" si="101"/>
        <v>0</v>
      </c>
      <c r="E270" s="12">
        <f t="shared" si="101"/>
        <v>0</v>
      </c>
      <c r="F270" s="12">
        <f t="shared" si="101"/>
        <v>0</v>
      </c>
      <c r="G270" s="12">
        <f t="shared" si="101"/>
        <v>0</v>
      </c>
      <c r="H270" s="12">
        <f t="shared" si="101"/>
        <v>0</v>
      </c>
      <c r="I270" s="12">
        <f t="shared" si="101"/>
        <v>0</v>
      </c>
      <c r="J270" s="12">
        <f t="shared" si="101"/>
        <v>0</v>
      </c>
      <c r="K270" s="12">
        <f t="shared" si="101"/>
        <v>0</v>
      </c>
      <c r="L270" s="12">
        <f t="shared" si="101"/>
        <v>0</v>
      </c>
      <c r="M270" s="12">
        <f t="shared" si="101"/>
        <v>0</v>
      </c>
      <c r="N270" s="12">
        <f t="shared" si="101"/>
        <v>0</v>
      </c>
      <c r="O270" s="12">
        <f t="shared" si="101"/>
        <v>0</v>
      </c>
      <c r="P270" s="12">
        <f t="shared" si="101"/>
        <v>0</v>
      </c>
      <c r="Q270" s="12">
        <f t="shared" si="101"/>
        <v>0</v>
      </c>
      <c r="R270" s="12">
        <f t="shared" si="101"/>
        <v>0</v>
      </c>
      <c r="S270" s="12">
        <f t="shared" si="101"/>
        <v>0</v>
      </c>
      <c r="T270" s="12">
        <f t="shared" si="101"/>
        <v>0</v>
      </c>
      <c r="U270" s="12">
        <f t="shared" si="101"/>
        <v>0</v>
      </c>
      <c r="V270" s="12">
        <f t="shared" si="101"/>
        <v>0</v>
      </c>
      <c r="W270" s="12">
        <f t="shared" si="101"/>
        <v>0</v>
      </c>
    </row>
    <row r="271" spans="1:26" outlineLevel="1" x14ac:dyDescent="0.25">
      <c r="B271" s="4" t="s">
        <v>24</v>
      </c>
      <c r="C271" s="12">
        <f t="shared" ref="C271:W271" si="102">IFERROR(C258/C267,0)</f>
        <v>0</v>
      </c>
      <c r="D271" s="12">
        <f t="shared" si="102"/>
        <v>0</v>
      </c>
      <c r="E271" s="12">
        <f t="shared" si="102"/>
        <v>0</v>
      </c>
      <c r="F271" s="12">
        <f t="shared" si="102"/>
        <v>0</v>
      </c>
      <c r="G271" s="12">
        <f t="shared" si="102"/>
        <v>0</v>
      </c>
      <c r="H271" s="12">
        <f t="shared" si="102"/>
        <v>0</v>
      </c>
      <c r="I271" s="12">
        <f t="shared" si="102"/>
        <v>0</v>
      </c>
      <c r="J271" s="12">
        <f t="shared" si="102"/>
        <v>0</v>
      </c>
      <c r="K271" s="12">
        <f t="shared" si="102"/>
        <v>0</v>
      </c>
      <c r="L271" s="12">
        <f t="shared" si="102"/>
        <v>0</v>
      </c>
      <c r="M271" s="12">
        <f t="shared" si="102"/>
        <v>0</v>
      </c>
      <c r="N271" s="12">
        <f t="shared" si="102"/>
        <v>0</v>
      </c>
      <c r="O271" s="12">
        <f t="shared" si="102"/>
        <v>0</v>
      </c>
      <c r="P271" s="12">
        <f t="shared" si="102"/>
        <v>0</v>
      </c>
      <c r="Q271" s="12">
        <f t="shared" si="102"/>
        <v>0</v>
      </c>
      <c r="R271" s="12">
        <f t="shared" si="102"/>
        <v>0</v>
      </c>
      <c r="S271" s="12">
        <f t="shared" si="102"/>
        <v>0</v>
      </c>
      <c r="T271" s="12">
        <f t="shared" si="102"/>
        <v>0</v>
      </c>
      <c r="U271" s="12">
        <f t="shared" si="102"/>
        <v>0</v>
      </c>
      <c r="V271" s="12">
        <f t="shared" si="102"/>
        <v>0</v>
      </c>
      <c r="W271" s="12">
        <f t="shared" si="102"/>
        <v>0</v>
      </c>
    </row>
    <row r="272" spans="1:26" outlineLevel="1" x14ac:dyDescent="0.25">
      <c r="B272" s="4" t="s">
        <v>21</v>
      </c>
      <c r="C272" s="12">
        <f t="shared" ref="C272:W272" si="103">IFERROR(C259/C267,0)</f>
        <v>0.42581692713618829</v>
      </c>
      <c r="D272" s="12">
        <f t="shared" si="103"/>
        <v>0.44055090655509066</v>
      </c>
      <c r="E272" s="12">
        <f t="shared" si="103"/>
        <v>0.52305459417215583</v>
      </c>
      <c r="F272" s="12">
        <f t="shared" si="103"/>
        <v>0.26212040490143845</v>
      </c>
      <c r="G272" s="12">
        <f t="shared" si="103"/>
        <v>0.45087990717462773</v>
      </c>
      <c r="H272" s="12">
        <f t="shared" si="103"/>
        <v>0.43280103582218393</v>
      </c>
      <c r="I272" s="12">
        <f t="shared" si="103"/>
        <v>0.53575304473652474</v>
      </c>
      <c r="J272" s="12">
        <f t="shared" si="103"/>
        <v>0.4077817628518639</v>
      </c>
      <c r="K272" s="12">
        <f t="shared" si="103"/>
        <v>0.41340038455849726</v>
      </c>
      <c r="L272" s="12">
        <f t="shared" si="103"/>
        <v>0.42029215624007615</v>
      </c>
      <c r="M272" s="12">
        <f t="shared" si="103"/>
        <v>0.5433145009416197</v>
      </c>
      <c r="N272" s="12">
        <f t="shared" si="103"/>
        <v>0.66329917737047195</v>
      </c>
      <c r="O272" s="12">
        <f t="shared" si="103"/>
        <v>0.56309989335229294</v>
      </c>
      <c r="P272" s="12">
        <f t="shared" si="103"/>
        <v>0.60708816451542336</v>
      </c>
      <c r="Q272" s="12">
        <f t="shared" si="103"/>
        <v>0.60273291925465844</v>
      </c>
      <c r="R272" s="12">
        <f t="shared" si="103"/>
        <v>0.7951726449882669</v>
      </c>
      <c r="S272" s="12">
        <f t="shared" si="103"/>
        <v>0.99878098334010568</v>
      </c>
      <c r="T272" s="12">
        <f t="shared" si="103"/>
        <v>0.99766559673183541</v>
      </c>
      <c r="U272" s="12">
        <f t="shared" si="103"/>
        <v>0.99873225152129819</v>
      </c>
      <c r="V272" s="12">
        <f t="shared" si="103"/>
        <v>1</v>
      </c>
      <c r="W272" s="12">
        <f t="shared" si="103"/>
        <v>1</v>
      </c>
    </row>
    <row r="273" spans="1:26" outlineLevel="1" x14ac:dyDescent="0.25">
      <c r="B273" s="4" t="s">
        <v>26</v>
      </c>
      <c r="C273" s="12">
        <f t="shared" ref="C273:W273" si="104">IFERROR(C260/C267,0)</f>
        <v>0</v>
      </c>
      <c r="D273" s="12">
        <f t="shared" si="104"/>
        <v>0</v>
      </c>
      <c r="E273" s="12">
        <f t="shared" si="104"/>
        <v>0</v>
      </c>
      <c r="F273" s="12">
        <f t="shared" si="104"/>
        <v>0</v>
      </c>
      <c r="G273" s="12">
        <f t="shared" si="104"/>
        <v>0</v>
      </c>
      <c r="H273" s="12">
        <f t="shared" si="104"/>
        <v>0</v>
      </c>
      <c r="I273" s="12">
        <f t="shared" si="104"/>
        <v>0</v>
      </c>
      <c r="J273" s="12">
        <f t="shared" si="104"/>
        <v>0</v>
      </c>
      <c r="K273" s="12">
        <f t="shared" si="104"/>
        <v>0</v>
      </c>
      <c r="L273" s="12">
        <f t="shared" si="104"/>
        <v>0</v>
      </c>
      <c r="M273" s="12">
        <f t="shared" si="104"/>
        <v>0</v>
      </c>
      <c r="N273" s="12">
        <f t="shared" si="104"/>
        <v>0</v>
      </c>
      <c r="O273" s="12">
        <f t="shared" si="104"/>
        <v>0</v>
      </c>
      <c r="P273" s="12">
        <f t="shared" si="104"/>
        <v>0</v>
      </c>
      <c r="Q273" s="12">
        <f t="shared" si="104"/>
        <v>0</v>
      </c>
      <c r="R273" s="12">
        <f t="shared" si="104"/>
        <v>0</v>
      </c>
      <c r="S273" s="12">
        <f t="shared" si="104"/>
        <v>0</v>
      </c>
      <c r="T273" s="12">
        <f t="shared" si="104"/>
        <v>0</v>
      </c>
      <c r="U273" s="12">
        <f t="shared" si="104"/>
        <v>0</v>
      </c>
      <c r="V273" s="12">
        <f t="shared" si="104"/>
        <v>0</v>
      </c>
      <c r="W273" s="12">
        <f t="shared" si="104"/>
        <v>0</v>
      </c>
    </row>
    <row r="274" spans="1:26" outlineLevel="1" x14ac:dyDescent="0.25">
      <c r="B274" s="4" t="s">
        <v>25</v>
      </c>
      <c r="C274" s="12">
        <f t="shared" ref="C274:W274" si="105">IFERROR(C261/C267,0)</f>
        <v>0</v>
      </c>
      <c r="D274" s="12">
        <f t="shared" si="105"/>
        <v>0</v>
      </c>
      <c r="E274" s="12">
        <f t="shared" si="105"/>
        <v>0</v>
      </c>
      <c r="F274" s="12">
        <f t="shared" si="105"/>
        <v>0</v>
      </c>
      <c r="G274" s="12">
        <f t="shared" si="105"/>
        <v>0</v>
      </c>
      <c r="H274" s="12">
        <f t="shared" si="105"/>
        <v>0</v>
      </c>
      <c r="I274" s="12">
        <f t="shared" si="105"/>
        <v>0</v>
      </c>
      <c r="J274" s="12">
        <f t="shared" si="105"/>
        <v>0</v>
      </c>
      <c r="K274" s="12">
        <f t="shared" si="105"/>
        <v>0</v>
      </c>
      <c r="L274" s="12">
        <f t="shared" si="105"/>
        <v>0</v>
      </c>
      <c r="M274" s="12">
        <f t="shared" si="105"/>
        <v>0</v>
      </c>
      <c r="N274" s="12">
        <f t="shared" si="105"/>
        <v>0</v>
      </c>
      <c r="O274" s="12">
        <f t="shared" si="105"/>
        <v>0</v>
      </c>
      <c r="P274" s="12">
        <f t="shared" si="105"/>
        <v>0</v>
      </c>
      <c r="Q274" s="12">
        <f t="shared" si="105"/>
        <v>0</v>
      </c>
      <c r="R274" s="12">
        <f t="shared" si="105"/>
        <v>0</v>
      </c>
      <c r="S274" s="12">
        <f t="shared" si="105"/>
        <v>0</v>
      </c>
      <c r="T274" s="12">
        <f t="shared" si="105"/>
        <v>0</v>
      </c>
      <c r="U274" s="12">
        <f t="shared" si="105"/>
        <v>0</v>
      </c>
      <c r="V274" s="12">
        <f t="shared" si="105"/>
        <v>0</v>
      </c>
      <c r="W274" s="12">
        <f t="shared" si="105"/>
        <v>0</v>
      </c>
    </row>
    <row r="275" spans="1:26" outlineLevel="1" x14ac:dyDescent="0.25">
      <c r="B275" s="4" t="s">
        <v>0</v>
      </c>
      <c r="C275" s="12">
        <f t="shared" ref="C275:W275" si="106">IFERROR(C262/C267,0)</f>
        <v>0</v>
      </c>
      <c r="D275" s="12">
        <f t="shared" si="106"/>
        <v>0</v>
      </c>
      <c r="E275" s="12">
        <f t="shared" si="106"/>
        <v>0</v>
      </c>
      <c r="F275" s="12">
        <f t="shared" si="106"/>
        <v>0</v>
      </c>
      <c r="G275" s="12">
        <f t="shared" si="106"/>
        <v>0</v>
      </c>
      <c r="H275" s="12">
        <f t="shared" si="106"/>
        <v>0</v>
      </c>
      <c r="I275" s="12">
        <f t="shared" si="106"/>
        <v>0</v>
      </c>
      <c r="J275" s="12">
        <f t="shared" si="106"/>
        <v>0</v>
      </c>
      <c r="K275" s="12">
        <f t="shared" si="106"/>
        <v>0</v>
      </c>
      <c r="L275" s="12">
        <f t="shared" si="106"/>
        <v>0</v>
      </c>
      <c r="M275" s="12">
        <f t="shared" si="106"/>
        <v>0</v>
      </c>
      <c r="N275" s="12">
        <f t="shared" si="106"/>
        <v>0</v>
      </c>
      <c r="O275" s="12">
        <f t="shared" si="106"/>
        <v>0</v>
      </c>
      <c r="P275" s="12">
        <f t="shared" si="106"/>
        <v>0</v>
      </c>
      <c r="Q275" s="12">
        <f t="shared" si="106"/>
        <v>0</v>
      </c>
      <c r="R275" s="12">
        <f t="shared" si="106"/>
        <v>0</v>
      </c>
      <c r="S275" s="12">
        <f t="shared" si="106"/>
        <v>0</v>
      </c>
      <c r="T275" s="12">
        <f t="shared" si="106"/>
        <v>0</v>
      </c>
      <c r="U275" s="12">
        <f t="shared" si="106"/>
        <v>0</v>
      </c>
      <c r="V275" s="12">
        <f t="shared" si="106"/>
        <v>0</v>
      </c>
      <c r="W275" s="12">
        <f t="shared" si="106"/>
        <v>0</v>
      </c>
    </row>
    <row r="276" spans="1:26" outlineLevel="1" x14ac:dyDescent="0.25">
      <c r="B276" s="4" t="s">
        <v>27</v>
      </c>
      <c r="C276" s="12">
        <f t="shared" ref="C276:W276" si="107">IFERROR(C263/C267,0)</f>
        <v>0</v>
      </c>
      <c r="D276" s="12">
        <f t="shared" si="107"/>
        <v>0</v>
      </c>
      <c r="E276" s="12">
        <f t="shared" si="107"/>
        <v>0</v>
      </c>
      <c r="F276" s="12">
        <f t="shared" si="107"/>
        <v>0</v>
      </c>
      <c r="G276" s="12">
        <f t="shared" si="107"/>
        <v>0</v>
      </c>
      <c r="H276" s="12">
        <f t="shared" si="107"/>
        <v>0</v>
      </c>
      <c r="I276" s="12">
        <f t="shared" si="107"/>
        <v>0</v>
      </c>
      <c r="J276" s="12">
        <f t="shared" si="107"/>
        <v>0</v>
      </c>
      <c r="K276" s="12">
        <f t="shared" si="107"/>
        <v>0</v>
      </c>
      <c r="L276" s="12">
        <f t="shared" si="107"/>
        <v>0</v>
      </c>
      <c r="M276" s="12">
        <f t="shared" si="107"/>
        <v>0</v>
      </c>
      <c r="N276" s="12">
        <f t="shared" si="107"/>
        <v>0</v>
      </c>
      <c r="O276" s="12">
        <f t="shared" si="107"/>
        <v>0</v>
      </c>
      <c r="P276" s="12">
        <f t="shared" si="107"/>
        <v>0</v>
      </c>
      <c r="Q276" s="12">
        <f t="shared" si="107"/>
        <v>0</v>
      </c>
      <c r="R276" s="12">
        <f t="shared" si="107"/>
        <v>0</v>
      </c>
      <c r="S276" s="12">
        <f t="shared" si="107"/>
        <v>0</v>
      </c>
      <c r="T276" s="12">
        <f t="shared" si="107"/>
        <v>0</v>
      </c>
      <c r="U276" s="12">
        <f t="shared" si="107"/>
        <v>0</v>
      </c>
      <c r="V276" s="12">
        <f t="shared" si="107"/>
        <v>0</v>
      </c>
      <c r="W276" s="12">
        <f t="shared" si="107"/>
        <v>0</v>
      </c>
    </row>
    <row r="277" spans="1:26" outlineLevel="1" x14ac:dyDescent="0.25">
      <c r="B277" s="4" t="s">
        <v>28</v>
      </c>
      <c r="C277" s="12">
        <f t="shared" ref="C277:W277" si="108">IFERROR(C264/C267,0)</f>
        <v>0</v>
      </c>
      <c r="D277" s="12">
        <f t="shared" si="108"/>
        <v>0</v>
      </c>
      <c r="E277" s="12">
        <f t="shared" si="108"/>
        <v>0</v>
      </c>
      <c r="F277" s="12">
        <f t="shared" si="108"/>
        <v>0</v>
      </c>
      <c r="G277" s="12">
        <f t="shared" si="108"/>
        <v>0</v>
      </c>
      <c r="H277" s="12">
        <f t="shared" si="108"/>
        <v>0</v>
      </c>
      <c r="I277" s="12">
        <f t="shared" si="108"/>
        <v>0</v>
      </c>
      <c r="J277" s="12">
        <f t="shared" si="108"/>
        <v>0</v>
      </c>
      <c r="K277" s="12">
        <f t="shared" si="108"/>
        <v>0</v>
      </c>
      <c r="L277" s="12">
        <f t="shared" si="108"/>
        <v>0</v>
      </c>
      <c r="M277" s="12">
        <f t="shared" si="108"/>
        <v>0</v>
      </c>
      <c r="N277" s="12">
        <f t="shared" si="108"/>
        <v>0</v>
      </c>
      <c r="O277" s="12">
        <f t="shared" si="108"/>
        <v>0</v>
      </c>
      <c r="P277" s="12">
        <f t="shared" si="108"/>
        <v>0</v>
      </c>
      <c r="Q277" s="12">
        <f t="shared" si="108"/>
        <v>0</v>
      </c>
      <c r="R277" s="12">
        <f t="shared" si="108"/>
        <v>0</v>
      </c>
      <c r="S277" s="12">
        <f t="shared" si="108"/>
        <v>0</v>
      </c>
      <c r="T277" s="12">
        <f t="shared" si="108"/>
        <v>0</v>
      </c>
      <c r="U277" s="12">
        <f t="shared" si="108"/>
        <v>0</v>
      </c>
      <c r="V277" s="12">
        <f t="shared" si="108"/>
        <v>0</v>
      </c>
      <c r="W277" s="12">
        <f t="shared" si="108"/>
        <v>0</v>
      </c>
    </row>
    <row r="278" spans="1:26" outlineLevel="1" x14ac:dyDescent="0.25">
      <c r="B278" s="4" t="s">
        <v>22</v>
      </c>
      <c r="C278" s="12">
        <f t="shared" ref="C278:W278" si="109">IFERROR(C265/C267,0)</f>
        <v>0.57418307286381165</v>
      </c>
      <c r="D278" s="12">
        <f t="shared" si="109"/>
        <v>0.55944909344490934</v>
      </c>
      <c r="E278" s="12">
        <f t="shared" si="109"/>
        <v>0.47694540582784417</v>
      </c>
      <c r="F278" s="12">
        <f t="shared" si="109"/>
        <v>0.73787959509856149</v>
      </c>
      <c r="G278" s="12">
        <f t="shared" si="109"/>
        <v>0.54912009282537222</v>
      </c>
      <c r="H278" s="12">
        <f t="shared" si="109"/>
        <v>0.56719896417781612</v>
      </c>
      <c r="I278" s="12">
        <f t="shared" si="109"/>
        <v>0.4642469552634752</v>
      </c>
      <c r="J278" s="12">
        <f t="shared" si="109"/>
        <v>0.59221823714813615</v>
      </c>
      <c r="K278" s="12">
        <f t="shared" si="109"/>
        <v>0.58659961544150274</v>
      </c>
      <c r="L278" s="12">
        <f t="shared" si="109"/>
        <v>0.57970784375992379</v>
      </c>
      <c r="M278" s="12">
        <f t="shared" si="109"/>
        <v>0.45668549905838041</v>
      </c>
      <c r="N278" s="12">
        <f t="shared" si="109"/>
        <v>0.33670082262952811</v>
      </c>
      <c r="O278" s="12">
        <f t="shared" si="109"/>
        <v>0.43690010664770701</v>
      </c>
      <c r="P278" s="12">
        <f t="shared" si="109"/>
        <v>0.3929118354845767</v>
      </c>
      <c r="Q278" s="12">
        <f t="shared" si="109"/>
        <v>0.39726708074534162</v>
      </c>
      <c r="R278" s="12">
        <f t="shared" si="109"/>
        <v>0.20482735501173316</v>
      </c>
      <c r="S278" s="12">
        <f t="shared" si="109"/>
        <v>1.2190166598943519E-3</v>
      </c>
      <c r="T278" s="12">
        <f t="shared" si="109"/>
        <v>2.3344032681645753E-3</v>
      </c>
      <c r="U278" s="12">
        <f t="shared" si="109"/>
        <v>1.2677484787018255E-3</v>
      </c>
      <c r="V278" s="12">
        <f t="shared" si="109"/>
        <v>0</v>
      </c>
      <c r="W278" s="12">
        <f t="shared" si="109"/>
        <v>0</v>
      </c>
    </row>
    <row r="279" spans="1:26" outlineLevel="1" x14ac:dyDescent="0.25">
      <c r="B279" s="4" t="s">
        <v>29</v>
      </c>
      <c r="C279" s="12">
        <f t="shared" ref="C279:W279" si="110">IFERROR(C266/C267,0)</f>
        <v>0</v>
      </c>
      <c r="D279" s="12">
        <f t="shared" si="110"/>
        <v>0</v>
      </c>
      <c r="E279" s="12">
        <f t="shared" si="110"/>
        <v>0</v>
      </c>
      <c r="F279" s="12">
        <f t="shared" si="110"/>
        <v>0</v>
      </c>
      <c r="G279" s="12">
        <f t="shared" si="110"/>
        <v>0</v>
      </c>
      <c r="H279" s="12">
        <f t="shared" si="110"/>
        <v>0</v>
      </c>
      <c r="I279" s="12">
        <f t="shared" si="110"/>
        <v>0</v>
      </c>
      <c r="J279" s="12">
        <f t="shared" si="110"/>
        <v>0</v>
      </c>
      <c r="K279" s="12">
        <f t="shared" si="110"/>
        <v>0</v>
      </c>
      <c r="L279" s="12">
        <f t="shared" si="110"/>
        <v>0</v>
      </c>
      <c r="M279" s="12">
        <f t="shared" si="110"/>
        <v>0</v>
      </c>
      <c r="N279" s="12">
        <f t="shared" si="110"/>
        <v>0</v>
      </c>
      <c r="O279" s="12">
        <f t="shared" si="110"/>
        <v>0</v>
      </c>
      <c r="P279" s="12">
        <f t="shared" si="110"/>
        <v>0</v>
      </c>
      <c r="Q279" s="12">
        <f t="shared" si="110"/>
        <v>0</v>
      </c>
      <c r="R279" s="12">
        <f t="shared" si="110"/>
        <v>0</v>
      </c>
      <c r="S279" s="12">
        <f t="shared" si="110"/>
        <v>0</v>
      </c>
      <c r="T279" s="12">
        <f t="shared" si="110"/>
        <v>0</v>
      </c>
      <c r="U279" s="12">
        <f t="shared" si="110"/>
        <v>0</v>
      </c>
      <c r="V279" s="12">
        <f t="shared" si="110"/>
        <v>0</v>
      </c>
      <c r="W279" s="12">
        <f t="shared" si="110"/>
        <v>0</v>
      </c>
    </row>
    <row r="282" spans="1:26" s="34" customFormat="1" x14ac:dyDescent="0.25">
      <c r="A282" s="33" t="s">
        <v>50</v>
      </c>
    </row>
    <row r="283" spans="1:26" outlineLevel="1" x14ac:dyDescent="0.25">
      <c r="B283" s="9" t="s">
        <v>5</v>
      </c>
      <c r="C283" s="14"/>
    </row>
    <row r="284" spans="1:26" outlineLevel="1" x14ac:dyDescent="0.25">
      <c r="B284" s="16" t="s">
        <v>8</v>
      </c>
    </row>
    <row r="285" spans="1:26" outlineLevel="1" x14ac:dyDescent="0.25">
      <c r="B285" s="10" t="s">
        <v>10</v>
      </c>
      <c r="C285" s="5">
        <f>C$290*CAN!C291</f>
        <v>19.986958549610801</v>
      </c>
      <c r="D285" s="5">
        <f>D$290*CAN!D291</f>
        <v>17.481531902878661</v>
      </c>
      <c r="E285" s="5">
        <f>E$290*CAN!E291</f>
        <v>16.689644725840022</v>
      </c>
      <c r="F285" s="5">
        <f>F$290*CAN!F291</f>
        <v>19.171512186723334</v>
      </c>
      <c r="G285" s="5">
        <f>G$290*CAN!G291</f>
        <v>28.715022125382543</v>
      </c>
      <c r="H285" s="5">
        <f>H$290*CAN!H291</f>
        <v>33.157086682843577</v>
      </c>
      <c r="I285" s="5">
        <f>I$290*CAN!I291</f>
        <v>26.968600794970961</v>
      </c>
      <c r="J285" s="5">
        <f>J$290*CAN!J291</f>
        <v>14.312691706302022</v>
      </c>
      <c r="K285" s="5">
        <f>K$290*CAN!K291</f>
        <v>14.498970514898827</v>
      </c>
      <c r="L285" s="5">
        <f>L$290*CAN!L291</f>
        <v>15.536684827461478</v>
      </c>
      <c r="M285" s="5">
        <f>M$290*CAN!M291</f>
        <v>20.24056664058352</v>
      </c>
      <c r="N285" s="5">
        <f>N$290*CAN!N291</f>
        <v>16.521744297641238</v>
      </c>
      <c r="O285" s="5">
        <f>O$290*CAN!O291</f>
        <v>9.9239930841029924</v>
      </c>
      <c r="P285" s="5">
        <f>P$290*CAN!P291</f>
        <v>14.681895342789693</v>
      </c>
      <c r="Q285" s="5">
        <f>Q$290*CAN!Q291</f>
        <v>15.274397860003919</v>
      </c>
      <c r="R285" s="5">
        <f>R$290*CAN!R291</f>
        <v>18.15903527925374</v>
      </c>
      <c r="S285" s="5">
        <f>S$290*CAN!S291</f>
        <v>20.789655753620465</v>
      </c>
      <c r="T285" s="5">
        <f>T$290*CAN!T291</f>
        <v>18.685387522685222</v>
      </c>
      <c r="U285" s="5">
        <f>U$290*CAN!U291</f>
        <v>19.117322672422194</v>
      </c>
      <c r="V285" s="5">
        <f>V$290*CAN!V291</f>
        <v>17.530837921189391</v>
      </c>
      <c r="W285" s="5">
        <f>W$290*CAN!W291</f>
        <v>13.807833826003785</v>
      </c>
      <c r="Z285" s="23"/>
    </row>
    <row r="286" spans="1:26" outlineLevel="1" x14ac:dyDescent="0.25">
      <c r="B286" s="17" t="s">
        <v>9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6" outlineLevel="1" x14ac:dyDescent="0.25">
      <c r="B287" s="10" t="s">
        <v>11</v>
      </c>
      <c r="C287" s="5">
        <f>C288/Inputs!D$7</f>
        <v>900.72780021282892</v>
      </c>
      <c r="D287" s="5">
        <f>D288/Inputs!E$7</f>
        <v>825.09899214394875</v>
      </c>
      <c r="E287" s="5">
        <f>E288/Inputs!F$7</f>
        <v>737.86891800376827</v>
      </c>
      <c r="F287" s="5">
        <f>F288/Inputs!G$7</f>
        <v>933.48940923531325</v>
      </c>
      <c r="G287" s="5">
        <f>G288/Inputs!H$7</f>
        <v>1454.5561213225437</v>
      </c>
      <c r="H287" s="5">
        <f>H288/Inputs!I$7</f>
        <v>1631.1225362076686</v>
      </c>
      <c r="I287" s="5">
        <f>I288/Inputs!J$7</f>
        <v>1437.7885530248579</v>
      </c>
      <c r="J287" s="5">
        <f>J288/Inputs!K$7</f>
        <v>905.36775589298441</v>
      </c>
      <c r="K287" s="5">
        <f>K288/Inputs!L$7</f>
        <v>1038.4512235733862</v>
      </c>
      <c r="L287" s="5">
        <f>L288/Inputs!M$7</f>
        <v>1170.736987752297</v>
      </c>
      <c r="M287" s="5">
        <f>M288/Inputs!N$7</f>
        <v>1322.887010016711</v>
      </c>
      <c r="N287" s="5">
        <f>N288/Inputs!O$7</f>
        <v>1098.8340982210373</v>
      </c>
      <c r="O287" s="5">
        <f>O288/Inputs!P$7</f>
        <v>678.26929253533899</v>
      </c>
      <c r="P287" s="5">
        <f>P288/Inputs!Q$7</f>
        <v>1007.1463348255503</v>
      </c>
      <c r="Q287" s="5">
        <f>Q288/Inputs!R$7</f>
        <v>1071.6412148959409</v>
      </c>
      <c r="R287" s="5">
        <f>R288/Inputs!S$7</f>
        <v>1396.7083623521073</v>
      </c>
      <c r="S287" s="5">
        <f>S288/Inputs!T$7</f>
        <v>1572.5958056551883</v>
      </c>
      <c r="T287" s="5">
        <f>T288/Inputs!U$7</f>
        <v>1272.9504669720843</v>
      </c>
      <c r="U287" s="5">
        <f>U288/Inputs!V$7</f>
        <v>1301.260390242807</v>
      </c>
      <c r="V287" s="5">
        <f>V288/Inputs!W$7</f>
        <v>1255.2997717808039</v>
      </c>
      <c r="W287" s="5">
        <f>W288/Inputs!X$7</f>
        <v>347.45688997647193</v>
      </c>
      <c r="Z287" s="23"/>
    </row>
    <row r="288" spans="1:26" outlineLevel="1" x14ac:dyDescent="0.25">
      <c r="B288" s="10" t="s">
        <v>12</v>
      </c>
      <c r="C288" s="5">
        <f>C$290*CAN!C292</f>
        <v>90.072780021282895</v>
      </c>
      <c r="D288" s="5">
        <f>D$290*CAN!D292</f>
        <v>82.509899214394878</v>
      </c>
      <c r="E288" s="5">
        <f>E$290*CAN!E292</f>
        <v>73.786891800376836</v>
      </c>
      <c r="F288" s="5">
        <f>F$290*CAN!F292</f>
        <v>93.34894092353133</v>
      </c>
      <c r="G288" s="5">
        <f>G$290*CAN!G292</f>
        <v>145.45561213225437</v>
      </c>
      <c r="H288" s="5">
        <f>H$290*CAN!H292</f>
        <v>163.11225362076686</v>
      </c>
      <c r="I288" s="5">
        <f>I$290*CAN!I292</f>
        <v>143.77885530248579</v>
      </c>
      <c r="J288" s="5">
        <f>J$290*CAN!J292</f>
        <v>90.536775589298443</v>
      </c>
      <c r="K288" s="5">
        <f>K$290*CAN!K292</f>
        <v>103.84512235733862</v>
      </c>
      <c r="L288" s="5">
        <f>L$290*CAN!L292</f>
        <v>117.0736987752297</v>
      </c>
      <c r="M288" s="5">
        <f>M$290*CAN!M292</f>
        <v>132.28870100167111</v>
      </c>
      <c r="N288" s="5">
        <f>N$290*CAN!N292</f>
        <v>109.88340982210373</v>
      </c>
      <c r="O288" s="5">
        <f>O$290*CAN!O292</f>
        <v>67.826929253533905</v>
      </c>
      <c r="P288" s="5">
        <f>P$290*CAN!P292</f>
        <v>100.71463348255503</v>
      </c>
      <c r="Q288" s="5">
        <f>Q$290*CAN!Q292</f>
        <v>107.16412148959411</v>
      </c>
      <c r="R288" s="5">
        <f>R$290*CAN!R292</f>
        <v>139.67083623521074</v>
      </c>
      <c r="S288" s="5">
        <f>S$290*CAN!S292</f>
        <v>157.25958056551883</v>
      </c>
      <c r="T288" s="5">
        <f>T$290*CAN!T292</f>
        <v>127.29504669720843</v>
      </c>
      <c r="U288" s="5">
        <f>U$290*CAN!U292</f>
        <v>130.12603902428071</v>
      </c>
      <c r="V288" s="5">
        <f>V$290*CAN!V292</f>
        <v>125.52997717808039</v>
      </c>
      <c r="W288" s="5">
        <f>W$290*CAN!W292</f>
        <v>34.745688997647193</v>
      </c>
      <c r="Y288" s="1" t="s">
        <v>59</v>
      </c>
    </row>
    <row r="289" spans="2:26" outlineLevel="1" x14ac:dyDescent="0.25">
      <c r="B289" s="16" t="s">
        <v>13</v>
      </c>
    </row>
    <row r="290" spans="2:26" outlineLevel="1" x14ac:dyDescent="0.25">
      <c r="B290" s="10" t="s">
        <v>10</v>
      </c>
      <c r="C290" s="5">
        <f>C305/CAN!C306/1000</f>
        <v>110.0597385708937</v>
      </c>
      <c r="D290" s="5">
        <f>D305/CAN!D306/1000</f>
        <v>99.991431117273549</v>
      </c>
      <c r="E290" s="5">
        <f>E305/CAN!E306/1000</f>
        <v>90.476536526216861</v>
      </c>
      <c r="F290" s="5">
        <f>F305/CAN!F306/1000</f>
        <v>112.52045311025465</v>
      </c>
      <c r="G290" s="5">
        <f>G305/CAN!G306/1000</f>
        <v>174.17063425763689</v>
      </c>
      <c r="H290" s="5">
        <f>H305/CAN!H306/1000</f>
        <v>196.26934030361045</v>
      </c>
      <c r="I290" s="5">
        <f>I305/CAN!I306/1000</f>
        <v>170.74745609745676</v>
      </c>
      <c r="J290" s="5">
        <f>J305/CAN!J306/1000</f>
        <v>104.84946729560046</v>
      </c>
      <c r="K290" s="5">
        <f>K305/CAN!K306/1000</f>
        <v>118.34409287223745</v>
      </c>
      <c r="L290" s="5">
        <f>L305/CAN!L306/1000</f>
        <v>132.61038360269117</v>
      </c>
      <c r="M290" s="5">
        <f>M305/CAN!M306/1000</f>
        <v>152.52926764225464</v>
      </c>
      <c r="N290" s="5">
        <f>N305/CAN!N306/1000</f>
        <v>126.40515411974496</v>
      </c>
      <c r="O290" s="5">
        <f>O305/CAN!O306/1000</f>
        <v>77.750922337636894</v>
      </c>
      <c r="P290" s="5">
        <f>P305/CAN!P306/1000</f>
        <v>115.39652882534473</v>
      </c>
      <c r="Q290" s="5">
        <f>Q305/CAN!Q306/1000</f>
        <v>122.43851934959804</v>
      </c>
      <c r="R290" s="5">
        <f>R305/CAN!R306/1000</f>
        <v>157.82987151446446</v>
      </c>
      <c r="S290" s="5">
        <f>S305/CAN!S306/1000</f>
        <v>178.04923631913931</v>
      </c>
      <c r="T290" s="5">
        <f>T305/CAN!T306/1000</f>
        <v>145.98043421989365</v>
      </c>
      <c r="U290" s="5">
        <f>U305/CAN!U306/1000</f>
        <v>149.24336169670292</v>
      </c>
      <c r="V290" s="5">
        <f>V305/CAN!V306/1000</f>
        <v>143.06081509926977</v>
      </c>
      <c r="W290" s="5">
        <f>W305/CAN!W306/1000</f>
        <v>48.553522823650979</v>
      </c>
    </row>
    <row r="291" spans="2:26" outlineLevel="1" x14ac:dyDescent="0.25">
      <c r="B291" s="18" t="s">
        <v>14</v>
      </c>
      <c r="C291" s="13">
        <f t="shared" ref="C291:W291" si="111">IFERROR(C285/C290,0)</f>
        <v>0.1816009996856065</v>
      </c>
      <c r="D291" s="13">
        <f t="shared" si="111"/>
        <v>0.17483030003216668</v>
      </c>
      <c r="E291" s="13">
        <f t="shared" si="111"/>
        <v>0.18446378880787465</v>
      </c>
      <c r="F291" s="13">
        <f t="shared" si="111"/>
        <v>0.17038246520335174</v>
      </c>
      <c r="G291" s="13">
        <f t="shared" si="111"/>
        <v>0.16486718468801506</v>
      </c>
      <c r="H291" s="13">
        <f t="shared" si="111"/>
        <v>0.16893665934553326</v>
      </c>
      <c r="I291" s="13">
        <f t="shared" si="111"/>
        <v>0.15794437827277621</v>
      </c>
      <c r="J291" s="13">
        <f t="shared" si="111"/>
        <v>0.13650705220991227</v>
      </c>
      <c r="K291" s="13">
        <f t="shared" si="111"/>
        <v>0.12251537159993024</v>
      </c>
      <c r="L291" s="13">
        <f t="shared" si="111"/>
        <v>0.11716039427206799</v>
      </c>
      <c r="M291" s="13">
        <f t="shared" si="111"/>
        <v>0.13269955958915486</v>
      </c>
      <c r="N291" s="13">
        <f t="shared" si="111"/>
        <v>0.13070467270654179</v>
      </c>
      <c r="O291" s="13">
        <f t="shared" si="111"/>
        <v>0.12763826827683927</v>
      </c>
      <c r="P291" s="13">
        <f t="shared" si="111"/>
        <v>0.12722995650078067</v>
      </c>
      <c r="Q291" s="13">
        <f t="shared" si="111"/>
        <v>0.12475157279867959</v>
      </c>
      <c r="R291" s="13">
        <f t="shared" si="111"/>
        <v>0.1150544894005666</v>
      </c>
      <c r="S291" s="13">
        <f t="shared" si="111"/>
        <v>0.11676352105412367</v>
      </c>
      <c r="T291" s="13">
        <f t="shared" si="111"/>
        <v>0.12799925978120463</v>
      </c>
      <c r="U291" s="13">
        <f t="shared" si="111"/>
        <v>0.12809496151174229</v>
      </c>
      <c r="V291" s="13">
        <f t="shared" si="111"/>
        <v>0.12254115782176103</v>
      </c>
      <c r="W291" s="13">
        <f t="shared" si="111"/>
        <v>0.28438376914800978</v>
      </c>
    </row>
    <row r="292" spans="2:26" outlineLevel="1" x14ac:dyDescent="0.25">
      <c r="B292" s="18" t="s">
        <v>15</v>
      </c>
      <c r="C292" s="13">
        <f t="shared" ref="C292:W292" si="112">IFERROR(C288/C290,0)</f>
        <v>0.8183990003143935</v>
      </c>
      <c r="D292" s="13">
        <f t="shared" si="112"/>
        <v>0.82516969996783318</v>
      </c>
      <c r="E292" s="13">
        <f t="shared" si="112"/>
        <v>0.81553621119212538</v>
      </c>
      <c r="F292" s="13">
        <f t="shared" si="112"/>
        <v>0.82961753479664835</v>
      </c>
      <c r="G292" s="13">
        <f t="shared" si="112"/>
        <v>0.83513281531198513</v>
      </c>
      <c r="H292" s="13">
        <f t="shared" si="112"/>
        <v>0.83106334065446674</v>
      </c>
      <c r="I292" s="13">
        <f t="shared" si="112"/>
        <v>0.8420556217272237</v>
      </c>
      <c r="J292" s="13">
        <f t="shared" si="112"/>
        <v>0.86349294779008778</v>
      </c>
      <c r="K292" s="13">
        <f t="shared" si="112"/>
        <v>0.87748462840006969</v>
      </c>
      <c r="L292" s="13">
        <f t="shared" si="112"/>
        <v>0.88283960572793208</v>
      </c>
      <c r="M292" s="13">
        <f t="shared" si="112"/>
        <v>0.86730044041084509</v>
      </c>
      <c r="N292" s="13">
        <f t="shared" si="112"/>
        <v>0.86929532729345826</v>
      </c>
      <c r="O292" s="13">
        <f t="shared" si="112"/>
        <v>0.87236173172316078</v>
      </c>
      <c r="P292" s="13">
        <f t="shared" si="112"/>
        <v>0.87277004349921927</v>
      </c>
      <c r="Q292" s="13">
        <f t="shared" si="112"/>
        <v>0.87524842720132034</v>
      </c>
      <c r="R292" s="13">
        <f t="shared" si="112"/>
        <v>0.8849455105994336</v>
      </c>
      <c r="S292" s="13">
        <f t="shared" si="112"/>
        <v>0.8832364789458762</v>
      </c>
      <c r="T292" s="13">
        <f t="shared" si="112"/>
        <v>0.87200074021879537</v>
      </c>
      <c r="U292" s="13">
        <f t="shared" si="112"/>
        <v>0.87190503848825762</v>
      </c>
      <c r="V292" s="13">
        <f t="shared" si="112"/>
        <v>0.877458842178239</v>
      </c>
      <c r="W292" s="13">
        <f t="shared" si="112"/>
        <v>0.71561623085199022</v>
      </c>
    </row>
    <row r="293" spans="2:26" outlineLevel="1" x14ac:dyDescent="0.25"/>
    <row r="294" spans="2:26" outlineLevel="1" x14ac:dyDescent="0.25">
      <c r="B294" s="9" t="s">
        <v>19</v>
      </c>
      <c r="C294" s="14"/>
      <c r="S294" s="20"/>
      <c r="T294" s="20"/>
      <c r="U294" s="20"/>
      <c r="V294" s="20"/>
      <c r="W294" s="20"/>
    </row>
    <row r="295" spans="2:26" outlineLevel="1" x14ac:dyDescent="0.25">
      <c r="B295" s="4" t="s">
        <v>23</v>
      </c>
      <c r="C295" s="25">
        <f>'[9]Table 15'!C$15*INDEX(Inputs!$D$60:$T$60,MATCH($A$1,Inputs!$D$57:$T$57,0))*1000</f>
        <v>98.974799999999988</v>
      </c>
      <c r="D295" s="25">
        <f>'[9]Table 15'!D$15*INDEX(Inputs!$D$60:$T$60,MATCH($A$1,Inputs!$D$57:$T$57,0))*1000</f>
        <v>78.429600000000008</v>
      </c>
      <c r="E295" s="25">
        <f>'[9]Table 15'!E$15*INDEX(Inputs!$D$60:$T$60,MATCH($A$1,Inputs!$D$57:$T$57,0))*1000</f>
        <v>80.689199999999985</v>
      </c>
      <c r="F295" s="25">
        <f>'[9]Table 15'!F$15*INDEX(Inputs!$D$60:$T$60,MATCH($A$1,Inputs!$D$57:$T$57,0))*1000</f>
        <v>99.938999999999993</v>
      </c>
      <c r="G295" s="25">
        <f>'[9]Table 15'!G$15*INDEX(Inputs!$D$60:$T$60,MATCH($A$1,Inputs!$D$57:$T$57,0))*1000</f>
        <v>147.26759999999999</v>
      </c>
      <c r="H295" s="25">
        <f>'[9]Table 15'!H$15*INDEX(Inputs!$D$60:$T$60,MATCH($A$1,Inputs!$D$57:$T$57,0))*1000</f>
        <v>166.50899999999999</v>
      </c>
      <c r="I295" s="25">
        <f>'[9]Table 15'!I$15*INDEX(Inputs!$D$60:$T$60,MATCH($A$1,Inputs!$D$57:$T$57,0))*1000</f>
        <v>124.35839999999999</v>
      </c>
      <c r="J295" s="25">
        <f>'[9]Table 15'!J$15*INDEX(Inputs!$D$60:$T$60,MATCH($A$1,Inputs!$D$57:$T$57,0))*1000</f>
        <v>60.150599999999997</v>
      </c>
      <c r="K295" s="25">
        <f>'[9]Table 15'!K$15*INDEX(Inputs!$D$60:$T$60,MATCH($A$1,Inputs!$D$57:$T$57,0))*1000</f>
        <v>56.246399999999994</v>
      </c>
      <c r="L295" s="25">
        <f>'[9]Table 15'!L$15*INDEX(Inputs!$D$60:$T$60,MATCH($A$1,Inputs!$D$57:$T$57,0))*1000</f>
        <v>60.402599999999993</v>
      </c>
      <c r="M295" s="25">
        <f>'[9]Table 15'!M$15*INDEX(Inputs!$D$60:$T$60,MATCH($A$1,Inputs!$D$57:$T$57,0))*1000</f>
        <v>73.023599999999988</v>
      </c>
      <c r="N295" s="25">
        <f>'[9]Table 15'!N$15*INDEX(Inputs!$D$60:$T$60,MATCH($A$1,Inputs!$D$57:$T$57,0))*1000</f>
        <v>57.922799999999995</v>
      </c>
      <c r="O295" s="25">
        <f>'[9]Table 15'!O$15*INDEX(Inputs!$D$60:$T$60,MATCH($A$1,Inputs!$D$57:$T$57,0))*1000</f>
        <v>37.770000000000003</v>
      </c>
      <c r="P295" s="25">
        <f>'[9]Table 15'!P$15*INDEX(Inputs!$D$60:$T$60,MATCH($A$1,Inputs!$D$57:$T$57,0))*1000</f>
        <v>58.32</v>
      </c>
      <c r="Q295" s="25">
        <f>'[9]Table 15'!Q$15*INDEX(Inputs!$D$60:$T$60,MATCH($A$1,Inputs!$D$57:$T$57,0))*1000</f>
        <v>57.374999999999993</v>
      </c>
      <c r="R295" s="25">
        <f>'[9]Table 15'!R$15*INDEX(Inputs!$D$60:$T$60,MATCH($A$1,Inputs!$D$57:$T$57,0))*1000</f>
        <v>63.49199999999999</v>
      </c>
      <c r="S295" s="25">
        <f>'[9]Table 15'!S$15*INDEX(Inputs!$D$60:$T$60,MATCH($A$1,Inputs!$D$57:$T$57,0))*1000</f>
        <v>69.621000000000009</v>
      </c>
      <c r="T295" s="25">
        <f>'[9]Table 15'!T$15*INDEX(Inputs!$D$60:$T$60,MATCH($A$1,Inputs!$D$57:$T$57,0))*1000</f>
        <v>61.04999999999999</v>
      </c>
      <c r="U295" s="25">
        <f>'[9]Table 15'!U$15*INDEX(Inputs!$D$60:$T$60,MATCH($A$1,Inputs!$D$57:$T$57,0))*1000</f>
        <v>64.784999999999997</v>
      </c>
      <c r="V295" s="25">
        <f>'[9]Table 15'!V$15*INDEX(Inputs!$D$60:$T$60,MATCH($A$1,Inputs!$D$57:$T$57,0))*1000</f>
        <v>58.910399999999996</v>
      </c>
      <c r="W295" s="25">
        <f>'[9]Table 15'!W$15*INDEX(Inputs!$D$60:$T$60,MATCH($A$1,Inputs!$D$57:$T$57,0))*1000</f>
        <v>75.635999999999996</v>
      </c>
      <c r="Z295" s="23" t="s">
        <v>32</v>
      </c>
    </row>
    <row r="296" spans="2:26" outlineLevel="1" x14ac:dyDescent="0.25">
      <c r="B296" s="4" t="s">
        <v>24</v>
      </c>
      <c r="C296" s="25">
        <f>'[9]Table 15'!C$14*INDEX(Inputs!$D$60:$T$60,MATCH($A$1,Inputs!$D$57:$T$57,0))*1000</f>
        <v>0.3876</v>
      </c>
      <c r="D296" s="25">
        <f>'[9]Table 15'!D$14*INDEX(Inputs!$D$60:$T$60,MATCH($A$1,Inputs!$D$57:$T$57,0))*1000</f>
        <v>0.36719999999999997</v>
      </c>
      <c r="E296" s="25">
        <f>'[9]Table 15'!E$14*INDEX(Inputs!$D$60:$T$60,MATCH($A$1,Inputs!$D$57:$T$57,0))*1000</f>
        <v>0.45600000000000002</v>
      </c>
      <c r="F296" s="25">
        <f>'[9]Table 15'!F$14*INDEX(Inputs!$D$60:$T$60,MATCH($A$1,Inputs!$D$57:$T$57,0))*1000</f>
        <v>0.48300000000000004</v>
      </c>
      <c r="G296" s="25">
        <f>'[9]Table 15'!G$14*INDEX(Inputs!$D$60:$T$60,MATCH($A$1,Inputs!$D$57:$T$57,0))*1000</f>
        <v>0.3468</v>
      </c>
      <c r="H296" s="25">
        <f>'[9]Table 15'!H$14*INDEX(Inputs!$D$60:$T$60,MATCH($A$1,Inputs!$D$57:$T$57,0))*1000</f>
        <v>0.35699999999999998</v>
      </c>
      <c r="I296" s="25">
        <f>'[9]Table 15'!I$14*INDEX(Inputs!$D$60:$T$60,MATCH($A$1,Inputs!$D$57:$T$57,0))*1000</f>
        <v>0.32639999999999997</v>
      </c>
      <c r="J296" s="25">
        <f>'[9]Table 15'!J$14*INDEX(Inputs!$D$60:$T$60,MATCH($A$1,Inputs!$D$57:$T$57,0))*1000</f>
        <v>0.29159999999999997</v>
      </c>
      <c r="K296" s="25">
        <f>'[9]Table 15'!K$14*INDEX(Inputs!$D$60:$T$60,MATCH($A$1,Inputs!$D$57:$T$57,0))*1000</f>
        <v>0.28800000000000003</v>
      </c>
      <c r="L296" s="25">
        <f>'[9]Table 15'!L$14*INDEX(Inputs!$D$60:$T$60,MATCH($A$1,Inputs!$D$57:$T$57,0))*1000</f>
        <v>0.27599999999999997</v>
      </c>
      <c r="M296" s="25">
        <f>'[9]Table 15'!M$14*INDEX(Inputs!$D$60:$T$60,MATCH($A$1,Inputs!$D$57:$T$57,0))*1000</f>
        <v>0.3276</v>
      </c>
      <c r="N296" s="25">
        <f>'[9]Table 15'!N$14*INDEX(Inputs!$D$60:$T$60,MATCH($A$1,Inputs!$D$57:$T$57,0))*1000</f>
        <v>0.26519999999999999</v>
      </c>
      <c r="O296" s="25">
        <f>'[9]Table 15'!O$14*INDEX(Inputs!$D$60:$T$60,MATCH($A$1,Inputs!$D$57:$T$57,0))*1000</f>
        <v>0.25499999999999995</v>
      </c>
      <c r="P296" s="25">
        <f>'[9]Table 15'!P$14*INDEX(Inputs!$D$60:$T$60,MATCH($A$1,Inputs!$D$57:$T$57,0))*1000</f>
        <v>1.5000000000000001E-2</v>
      </c>
      <c r="Q296" s="25">
        <f>'[9]Table 15'!Q$14*INDEX(Inputs!$D$60:$T$60,MATCH($A$1,Inputs!$D$57:$T$57,0))*1000</f>
        <v>0</v>
      </c>
      <c r="R296" s="25">
        <f>'[9]Table 15'!R$14*INDEX(Inputs!$D$60:$T$60,MATCH($A$1,Inputs!$D$57:$T$57,0))*1000</f>
        <v>0</v>
      </c>
      <c r="S296" s="25">
        <f>'[9]Table 15'!S$14*INDEX(Inputs!$D$60:$T$60,MATCH($A$1,Inputs!$D$57:$T$57,0))*1000</f>
        <v>0</v>
      </c>
      <c r="T296" s="25">
        <f>'[9]Table 15'!T$14*INDEX(Inputs!$D$60:$T$60,MATCH($A$1,Inputs!$D$57:$T$57,0))*1000</f>
        <v>0</v>
      </c>
      <c r="U296" s="25">
        <f>'[9]Table 15'!U$14*INDEX(Inputs!$D$60:$T$60,MATCH($A$1,Inputs!$D$57:$T$57,0))*1000</f>
        <v>0</v>
      </c>
      <c r="V296" s="25">
        <f>'[9]Table 15'!V$14*INDEX(Inputs!$D$60:$T$60,MATCH($A$1,Inputs!$D$57:$T$57,0))*1000</f>
        <v>0</v>
      </c>
      <c r="W296" s="25">
        <f>'[9]Table 15'!W$14*INDEX(Inputs!$D$60:$T$60,MATCH($A$1,Inputs!$D$57:$T$57,0))*1000</f>
        <v>0</v>
      </c>
      <c r="Z296" s="23" t="s">
        <v>32</v>
      </c>
    </row>
    <row r="297" spans="2:26" outlineLevel="1" x14ac:dyDescent="0.25">
      <c r="B297" s="4" t="s">
        <v>21</v>
      </c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</row>
    <row r="298" spans="2:26" outlineLevel="1" x14ac:dyDescent="0.25">
      <c r="B298" s="4" t="s">
        <v>26</v>
      </c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</row>
    <row r="299" spans="2:26" outlineLevel="1" x14ac:dyDescent="0.25">
      <c r="B299" s="4" t="s">
        <v>25</v>
      </c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</row>
    <row r="300" spans="2:26" outlineLevel="1" x14ac:dyDescent="0.25">
      <c r="B300" s="4" t="s">
        <v>0</v>
      </c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</row>
    <row r="301" spans="2:26" outlineLevel="1" x14ac:dyDescent="0.25">
      <c r="B301" s="4" t="s">
        <v>27</v>
      </c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</row>
    <row r="302" spans="2:26" outlineLevel="1" x14ac:dyDescent="0.25">
      <c r="B302" s="4" t="s">
        <v>28</v>
      </c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</row>
    <row r="303" spans="2:26" outlineLevel="1" x14ac:dyDescent="0.25">
      <c r="B303" s="4" t="s">
        <v>22</v>
      </c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</row>
    <row r="304" spans="2:26" outlineLevel="1" x14ac:dyDescent="0.25">
      <c r="B304" s="4" t="s">
        <v>29</v>
      </c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</row>
    <row r="305" spans="1:23" outlineLevel="1" x14ac:dyDescent="0.25">
      <c r="B305" s="16" t="s">
        <v>13</v>
      </c>
      <c r="C305" s="21">
        <f t="shared" ref="C305:W305" si="113">SUM(C295:C304)</f>
        <v>99.362399999999994</v>
      </c>
      <c r="D305" s="21">
        <f t="shared" si="113"/>
        <v>78.796800000000005</v>
      </c>
      <c r="E305" s="21">
        <f t="shared" si="113"/>
        <v>81.145199999999988</v>
      </c>
      <c r="F305" s="21">
        <f t="shared" si="113"/>
        <v>100.422</v>
      </c>
      <c r="G305" s="21">
        <f t="shared" si="113"/>
        <v>147.61439999999999</v>
      </c>
      <c r="H305" s="21">
        <f t="shared" si="113"/>
        <v>166.86599999999999</v>
      </c>
      <c r="I305" s="21">
        <f t="shared" si="113"/>
        <v>124.6848</v>
      </c>
      <c r="J305" s="21">
        <f t="shared" si="113"/>
        <v>60.4422</v>
      </c>
      <c r="K305" s="21">
        <f t="shared" si="113"/>
        <v>56.534399999999991</v>
      </c>
      <c r="L305" s="21">
        <f t="shared" si="113"/>
        <v>60.678599999999996</v>
      </c>
      <c r="M305" s="21">
        <f t="shared" si="113"/>
        <v>73.351199999999992</v>
      </c>
      <c r="N305" s="21">
        <f t="shared" si="113"/>
        <v>58.187999999999995</v>
      </c>
      <c r="O305" s="21">
        <f t="shared" si="113"/>
        <v>38.025000000000006</v>
      </c>
      <c r="P305" s="21">
        <f t="shared" si="113"/>
        <v>58.335000000000001</v>
      </c>
      <c r="Q305" s="21">
        <f t="shared" si="113"/>
        <v>57.374999999999993</v>
      </c>
      <c r="R305" s="21">
        <f t="shared" si="113"/>
        <v>63.49199999999999</v>
      </c>
      <c r="S305" s="21">
        <f t="shared" si="113"/>
        <v>69.621000000000009</v>
      </c>
      <c r="T305" s="21">
        <f t="shared" si="113"/>
        <v>61.04999999999999</v>
      </c>
      <c r="U305" s="21">
        <f t="shared" si="113"/>
        <v>64.784999999999997</v>
      </c>
      <c r="V305" s="21">
        <f t="shared" si="113"/>
        <v>58.910399999999996</v>
      </c>
      <c r="W305" s="21">
        <f t="shared" si="113"/>
        <v>75.635999999999996</v>
      </c>
    </row>
    <row r="306" spans="1:23" outlineLevel="1" x14ac:dyDescent="0.25">
      <c r="A306" s="3" t="s">
        <v>8</v>
      </c>
      <c r="B306" s="29" t="s">
        <v>46</v>
      </c>
      <c r="C306" s="28">
        <f>IFERROR(C305/C285/1000,0)</f>
        <v>4.971361688341263E-3</v>
      </c>
      <c r="D306" s="28">
        <f t="shared" ref="D306:W306" si="114">IFERROR(D305/D285/1000,0)</f>
        <v>4.5074310671265961E-3</v>
      </c>
      <c r="E306" s="28">
        <f t="shared" si="114"/>
        <v>4.8620088284063697E-3</v>
      </c>
      <c r="F306" s="28">
        <f t="shared" si="114"/>
        <v>5.2380844568716027E-3</v>
      </c>
      <c r="G306" s="28">
        <f t="shared" si="114"/>
        <v>5.1406681616141519E-3</v>
      </c>
      <c r="H306" s="28">
        <f t="shared" si="114"/>
        <v>5.0325893102768048E-3</v>
      </c>
      <c r="I306" s="28">
        <f t="shared" si="114"/>
        <v>4.6233321835239937E-3</v>
      </c>
      <c r="J306" s="28">
        <f t="shared" si="114"/>
        <v>4.2229792438962886E-3</v>
      </c>
      <c r="K306" s="28">
        <f t="shared" si="114"/>
        <v>3.8992009771939649E-3</v>
      </c>
      <c r="L306" s="28">
        <f t="shared" si="114"/>
        <v>3.9055049821664052E-3</v>
      </c>
      <c r="M306" s="28">
        <f t="shared" si="114"/>
        <v>3.62396968931327E-3</v>
      </c>
      <c r="N306" s="28">
        <f t="shared" si="114"/>
        <v>3.521904161675431E-3</v>
      </c>
      <c r="O306" s="28">
        <f t="shared" si="114"/>
        <v>3.8316229845939075E-3</v>
      </c>
      <c r="P306" s="28">
        <f t="shared" si="114"/>
        <v>3.9732608520907644E-3</v>
      </c>
      <c r="Q306" s="28">
        <f t="shared" si="114"/>
        <v>3.7562855521942828E-3</v>
      </c>
      <c r="R306" s="28">
        <f t="shared" si="114"/>
        <v>3.4964412494169267E-3</v>
      </c>
      <c r="S306" s="28">
        <f t="shared" si="114"/>
        <v>3.3488288995778921E-3</v>
      </c>
      <c r="T306" s="28">
        <f t="shared" si="114"/>
        <v>3.2672589704592155E-3</v>
      </c>
      <c r="U306" s="28">
        <f t="shared" si="114"/>
        <v>3.3888113471796958E-3</v>
      </c>
      <c r="V306" s="28">
        <f t="shared" si="114"/>
        <v>3.3603870085864773E-3</v>
      </c>
      <c r="W306" s="28">
        <f t="shared" si="114"/>
        <v>5.4777600131280186E-3</v>
      </c>
    </row>
    <row r="307" spans="1:23" outlineLevel="1" x14ac:dyDescent="0.25"/>
    <row r="308" spans="1:23" outlineLevel="1" x14ac:dyDescent="0.25">
      <c r="B308" s="4" t="s">
        <v>23</v>
      </c>
      <c r="C308" s="12">
        <f t="shared" ref="C308:W308" si="115">IFERROR(C295/C305,0)</f>
        <v>0.99609912804038547</v>
      </c>
      <c r="D308" s="12">
        <f t="shared" si="115"/>
        <v>0.99533991228070184</v>
      </c>
      <c r="E308" s="12">
        <f t="shared" si="115"/>
        <v>0.99438044394492831</v>
      </c>
      <c r="F308" s="12">
        <f t="shared" si="115"/>
        <v>0.9951902969468841</v>
      </c>
      <c r="G308" s="12">
        <f t="shared" si="115"/>
        <v>0.99765063571033719</v>
      </c>
      <c r="H308" s="12">
        <f t="shared" si="115"/>
        <v>0.99786055877170909</v>
      </c>
      <c r="I308" s="12">
        <f t="shared" si="115"/>
        <v>0.9973821989528795</v>
      </c>
      <c r="J308" s="12">
        <f t="shared" si="115"/>
        <v>0.99517555615116582</v>
      </c>
      <c r="K308" s="12">
        <f t="shared" si="115"/>
        <v>0.99490575649516055</v>
      </c>
      <c r="L308" s="12">
        <f t="shared" si="115"/>
        <v>0.99545144416647713</v>
      </c>
      <c r="M308" s="12">
        <f t="shared" si="115"/>
        <v>0.99553381539770303</v>
      </c>
      <c r="N308" s="12">
        <f t="shared" si="115"/>
        <v>0.99544235924932978</v>
      </c>
      <c r="O308" s="12">
        <f t="shared" si="115"/>
        <v>0.99329388560157783</v>
      </c>
      <c r="P308" s="12">
        <f t="shared" si="115"/>
        <v>0.99974286448958605</v>
      </c>
      <c r="Q308" s="12">
        <f t="shared" si="115"/>
        <v>1</v>
      </c>
      <c r="R308" s="12">
        <f t="shared" si="115"/>
        <v>1</v>
      </c>
      <c r="S308" s="12">
        <f t="shared" si="115"/>
        <v>1</v>
      </c>
      <c r="T308" s="12">
        <f t="shared" si="115"/>
        <v>1</v>
      </c>
      <c r="U308" s="12">
        <f t="shared" si="115"/>
        <v>1</v>
      </c>
      <c r="V308" s="12">
        <f t="shared" si="115"/>
        <v>1</v>
      </c>
      <c r="W308" s="12">
        <f t="shared" si="115"/>
        <v>1</v>
      </c>
    </row>
    <row r="309" spans="1:23" outlineLevel="1" x14ac:dyDescent="0.25">
      <c r="B309" s="4" t="s">
        <v>24</v>
      </c>
      <c r="C309" s="12">
        <f t="shared" ref="C309:W309" si="116">IFERROR(C296/C305,0)</f>
        <v>3.9008719596145022E-3</v>
      </c>
      <c r="D309" s="12">
        <f t="shared" si="116"/>
        <v>4.6600877192982454E-3</v>
      </c>
      <c r="E309" s="12">
        <f t="shared" si="116"/>
        <v>5.6195560550716507E-3</v>
      </c>
      <c r="F309" s="12">
        <f t="shared" si="116"/>
        <v>4.8097030531158514E-3</v>
      </c>
      <c r="G309" s="12">
        <f t="shared" si="116"/>
        <v>2.3493642896627973E-3</v>
      </c>
      <c r="H309" s="12">
        <f t="shared" si="116"/>
        <v>2.139441228290964E-3</v>
      </c>
      <c r="I309" s="12">
        <f t="shared" si="116"/>
        <v>2.6178010471204186E-3</v>
      </c>
      <c r="J309" s="12">
        <f t="shared" si="116"/>
        <v>4.8244438488340919E-3</v>
      </c>
      <c r="K309" s="12">
        <f t="shared" si="116"/>
        <v>5.0942435048395331E-3</v>
      </c>
      <c r="L309" s="12">
        <f t="shared" si="116"/>
        <v>4.5485558335228559E-3</v>
      </c>
      <c r="M309" s="12">
        <f t="shared" si="116"/>
        <v>4.4661846022968953E-3</v>
      </c>
      <c r="N309" s="12">
        <f t="shared" si="116"/>
        <v>4.5576407506702412E-3</v>
      </c>
      <c r="O309" s="12">
        <f t="shared" si="116"/>
        <v>6.7061143984220887E-3</v>
      </c>
      <c r="P309" s="12">
        <f t="shared" si="116"/>
        <v>2.5713551041398817E-4</v>
      </c>
      <c r="Q309" s="12">
        <f t="shared" si="116"/>
        <v>0</v>
      </c>
      <c r="R309" s="12">
        <f t="shared" si="116"/>
        <v>0</v>
      </c>
      <c r="S309" s="12">
        <f t="shared" si="116"/>
        <v>0</v>
      </c>
      <c r="T309" s="12">
        <f t="shared" si="116"/>
        <v>0</v>
      </c>
      <c r="U309" s="12">
        <f t="shared" si="116"/>
        <v>0</v>
      </c>
      <c r="V309" s="12">
        <f t="shared" si="116"/>
        <v>0</v>
      </c>
      <c r="W309" s="12">
        <f t="shared" si="116"/>
        <v>0</v>
      </c>
    </row>
    <row r="310" spans="1:23" outlineLevel="1" x14ac:dyDescent="0.25">
      <c r="B310" s="4" t="s">
        <v>21</v>
      </c>
      <c r="C310" s="12">
        <f t="shared" ref="C310:W310" si="117">IFERROR(C297/C305,0)</f>
        <v>0</v>
      </c>
      <c r="D310" s="12">
        <f t="shared" si="117"/>
        <v>0</v>
      </c>
      <c r="E310" s="12">
        <f t="shared" si="117"/>
        <v>0</v>
      </c>
      <c r="F310" s="12">
        <f t="shared" si="117"/>
        <v>0</v>
      </c>
      <c r="G310" s="12">
        <f t="shared" si="117"/>
        <v>0</v>
      </c>
      <c r="H310" s="12">
        <f t="shared" si="117"/>
        <v>0</v>
      </c>
      <c r="I310" s="12">
        <f t="shared" si="117"/>
        <v>0</v>
      </c>
      <c r="J310" s="12">
        <f t="shared" si="117"/>
        <v>0</v>
      </c>
      <c r="K310" s="12">
        <f t="shared" si="117"/>
        <v>0</v>
      </c>
      <c r="L310" s="12">
        <f t="shared" si="117"/>
        <v>0</v>
      </c>
      <c r="M310" s="12">
        <f t="shared" si="117"/>
        <v>0</v>
      </c>
      <c r="N310" s="12">
        <f t="shared" si="117"/>
        <v>0</v>
      </c>
      <c r="O310" s="12">
        <f t="shared" si="117"/>
        <v>0</v>
      </c>
      <c r="P310" s="12">
        <f t="shared" si="117"/>
        <v>0</v>
      </c>
      <c r="Q310" s="12">
        <f t="shared" si="117"/>
        <v>0</v>
      </c>
      <c r="R310" s="12">
        <f t="shared" si="117"/>
        <v>0</v>
      </c>
      <c r="S310" s="12">
        <f t="shared" si="117"/>
        <v>0</v>
      </c>
      <c r="T310" s="12">
        <f t="shared" si="117"/>
        <v>0</v>
      </c>
      <c r="U310" s="12">
        <f t="shared" si="117"/>
        <v>0</v>
      </c>
      <c r="V310" s="12">
        <f t="shared" si="117"/>
        <v>0</v>
      </c>
      <c r="W310" s="12">
        <f t="shared" si="117"/>
        <v>0</v>
      </c>
    </row>
    <row r="311" spans="1:23" outlineLevel="1" x14ac:dyDescent="0.25">
      <c r="B311" s="4" t="s">
        <v>26</v>
      </c>
      <c r="C311" s="12">
        <f t="shared" ref="C311:W311" si="118">IFERROR(C298/C305,0)</f>
        <v>0</v>
      </c>
      <c r="D311" s="12">
        <f t="shared" si="118"/>
        <v>0</v>
      </c>
      <c r="E311" s="12">
        <f t="shared" si="118"/>
        <v>0</v>
      </c>
      <c r="F311" s="12">
        <f t="shared" si="118"/>
        <v>0</v>
      </c>
      <c r="G311" s="12">
        <f t="shared" si="118"/>
        <v>0</v>
      </c>
      <c r="H311" s="12">
        <f t="shared" si="118"/>
        <v>0</v>
      </c>
      <c r="I311" s="12">
        <f t="shared" si="118"/>
        <v>0</v>
      </c>
      <c r="J311" s="12">
        <f t="shared" si="118"/>
        <v>0</v>
      </c>
      <c r="K311" s="12">
        <f t="shared" si="118"/>
        <v>0</v>
      </c>
      <c r="L311" s="12">
        <f t="shared" si="118"/>
        <v>0</v>
      </c>
      <c r="M311" s="12">
        <f t="shared" si="118"/>
        <v>0</v>
      </c>
      <c r="N311" s="12">
        <f t="shared" si="118"/>
        <v>0</v>
      </c>
      <c r="O311" s="12">
        <f t="shared" si="118"/>
        <v>0</v>
      </c>
      <c r="P311" s="12">
        <f t="shared" si="118"/>
        <v>0</v>
      </c>
      <c r="Q311" s="12">
        <f t="shared" si="118"/>
        <v>0</v>
      </c>
      <c r="R311" s="12">
        <f t="shared" si="118"/>
        <v>0</v>
      </c>
      <c r="S311" s="12">
        <f t="shared" si="118"/>
        <v>0</v>
      </c>
      <c r="T311" s="12">
        <f t="shared" si="118"/>
        <v>0</v>
      </c>
      <c r="U311" s="12">
        <f t="shared" si="118"/>
        <v>0</v>
      </c>
      <c r="V311" s="12">
        <f t="shared" si="118"/>
        <v>0</v>
      </c>
      <c r="W311" s="12">
        <f t="shared" si="118"/>
        <v>0</v>
      </c>
    </row>
    <row r="312" spans="1:23" outlineLevel="1" x14ac:dyDescent="0.25">
      <c r="B312" s="4" t="s">
        <v>25</v>
      </c>
      <c r="C312" s="12">
        <f t="shared" ref="C312:W312" si="119">IFERROR(C299/C305,0)</f>
        <v>0</v>
      </c>
      <c r="D312" s="12">
        <f t="shared" si="119"/>
        <v>0</v>
      </c>
      <c r="E312" s="12">
        <f t="shared" si="119"/>
        <v>0</v>
      </c>
      <c r="F312" s="12">
        <f t="shared" si="119"/>
        <v>0</v>
      </c>
      <c r="G312" s="12">
        <f t="shared" si="119"/>
        <v>0</v>
      </c>
      <c r="H312" s="12">
        <f t="shared" si="119"/>
        <v>0</v>
      </c>
      <c r="I312" s="12">
        <f t="shared" si="119"/>
        <v>0</v>
      </c>
      <c r="J312" s="12">
        <f t="shared" si="119"/>
        <v>0</v>
      </c>
      <c r="K312" s="12">
        <f t="shared" si="119"/>
        <v>0</v>
      </c>
      <c r="L312" s="12">
        <f t="shared" si="119"/>
        <v>0</v>
      </c>
      <c r="M312" s="12">
        <f t="shared" si="119"/>
        <v>0</v>
      </c>
      <c r="N312" s="12">
        <f t="shared" si="119"/>
        <v>0</v>
      </c>
      <c r="O312" s="12">
        <f t="shared" si="119"/>
        <v>0</v>
      </c>
      <c r="P312" s="12">
        <f t="shared" si="119"/>
        <v>0</v>
      </c>
      <c r="Q312" s="12">
        <f t="shared" si="119"/>
        <v>0</v>
      </c>
      <c r="R312" s="12">
        <f t="shared" si="119"/>
        <v>0</v>
      </c>
      <c r="S312" s="12">
        <f t="shared" si="119"/>
        <v>0</v>
      </c>
      <c r="T312" s="12">
        <f t="shared" si="119"/>
        <v>0</v>
      </c>
      <c r="U312" s="12">
        <f t="shared" si="119"/>
        <v>0</v>
      </c>
      <c r="V312" s="12">
        <f t="shared" si="119"/>
        <v>0</v>
      </c>
      <c r="W312" s="12">
        <f t="shared" si="119"/>
        <v>0</v>
      </c>
    </row>
    <row r="313" spans="1:23" outlineLevel="1" x14ac:dyDescent="0.25">
      <c r="B313" s="4" t="s">
        <v>0</v>
      </c>
      <c r="C313" s="12">
        <f t="shared" ref="C313:W313" si="120">IFERROR(C300/C305,0)</f>
        <v>0</v>
      </c>
      <c r="D313" s="12">
        <f t="shared" si="120"/>
        <v>0</v>
      </c>
      <c r="E313" s="12">
        <f t="shared" si="120"/>
        <v>0</v>
      </c>
      <c r="F313" s="12">
        <f t="shared" si="120"/>
        <v>0</v>
      </c>
      <c r="G313" s="12">
        <f t="shared" si="120"/>
        <v>0</v>
      </c>
      <c r="H313" s="12">
        <f t="shared" si="120"/>
        <v>0</v>
      </c>
      <c r="I313" s="12">
        <f t="shared" si="120"/>
        <v>0</v>
      </c>
      <c r="J313" s="12">
        <f t="shared" si="120"/>
        <v>0</v>
      </c>
      <c r="K313" s="12">
        <f t="shared" si="120"/>
        <v>0</v>
      </c>
      <c r="L313" s="12">
        <f t="shared" si="120"/>
        <v>0</v>
      </c>
      <c r="M313" s="12">
        <f t="shared" si="120"/>
        <v>0</v>
      </c>
      <c r="N313" s="12">
        <f t="shared" si="120"/>
        <v>0</v>
      </c>
      <c r="O313" s="12">
        <f t="shared" si="120"/>
        <v>0</v>
      </c>
      <c r="P313" s="12">
        <f t="shared" si="120"/>
        <v>0</v>
      </c>
      <c r="Q313" s="12">
        <f t="shared" si="120"/>
        <v>0</v>
      </c>
      <c r="R313" s="12">
        <f t="shared" si="120"/>
        <v>0</v>
      </c>
      <c r="S313" s="12">
        <f t="shared" si="120"/>
        <v>0</v>
      </c>
      <c r="T313" s="12">
        <f t="shared" si="120"/>
        <v>0</v>
      </c>
      <c r="U313" s="12">
        <f t="shared" si="120"/>
        <v>0</v>
      </c>
      <c r="V313" s="12">
        <f t="shared" si="120"/>
        <v>0</v>
      </c>
      <c r="W313" s="12">
        <f t="shared" si="120"/>
        <v>0</v>
      </c>
    </row>
    <row r="314" spans="1:23" outlineLevel="1" x14ac:dyDescent="0.25">
      <c r="B314" s="4" t="s">
        <v>27</v>
      </c>
      <c r="C314" s="12">
        <f t="shared" ref="C314:W314" si="121">IFERROR(C301/C305,0)</f>
        <v>0</v>
      </c>
      <c r="D314" s="12">
        <f t="shared" si="121"/>
        <v>0</v>
      </c>
      <c r="E314" s="12">
        <f t="shared" si="121"/>
        <v>0</v>
      </c>
      <c r="F314" s="12">
        <f t="shared" si="121"/>
        <v>0</v>
      </c>
      <c r="G314" s="12">
        <f t="shared" si="121"/>
        <v>0</v>
      </c>
      <c r="H314" s="12">
        <f t="shared" si="121"/>
        <v>0</v>
      </c>
      <c r="I314" s="12">
        <f t="shared" si="121"/>
        <v>0</v>
      </c>
      <c r="J314" s="12">
        <f t="shared" si="121"/>
        <v>0</v>
      </c>
      <c r="K314" s="12">
        <f t="shared" si="121"/>
        <v>0</v>
      </c>
      <c r="L314" s="12">
        <f t="shared" si="121"/>
        <v>0</v>
      </c>
      <c r="M314" s="12">
        <f t="shared" si="121"/>
        <v>0</v>
      </c>
      <c r="N314" s="12">
        <f t="shared" si="121"/>
        <v>0</v>
      </c>
      <c r="O314" s="12">
        <f t="shared" si="121"/>
        <v>0</v>
      </c>
      <c r="P314" s="12">
        <f t="shared" si="121"/>
        <v>0</v>
      </c>
      <c r="Q314" s="12">
        <f t="shared" si="121"/>
        <v>0</v>
      </c>
      <c r="R314" s="12">
        <f t="shared" si="121"/>
        <v>0</v>
      </c>
      <c r="S314" s="12">
        <f t="shared" si="121"/>
        <v>0</v>
      </c>
      <c r="T314" s="12">
        <f t="shared" si="121"/>
        <v>0</v>
      </c>
      <c r="U314" s="12">
        <f t="shared" si="121"/>
        <v>0</v>
      </c>
      <c r="V314" s="12">
        <f t="shared" si="121"/>
        <v>0</v>
      </c>
      <c r="W314" s="12">
        <f t="shared" si="121"/>
        <v>0</v>
      </c>
    </row>
    <row r="315" spans="1:23" outlineLevel="1" x14ac:dyDescent="0.25">
      <c r="B315" s="4" t="s">
        <v>28</v>
      </c>
      <c r="C315" s="12">
        <f t="shared" ref="C315:W315" si="122">IFERROR(C302/C305,0)</f>
        <v>0</v>
      </c>
      <c r="D315" s="12">
        <f t="shared" si="122"/>
        <v>0</v>
      </c>
      <c r="E315" s="12">
        <f t="shared" si="122"/>
        <v>0</v>
      </c>
      <c r="F315" s="12">
        <f t="shared" si="122"/>
        <v>0</v>
      </c>
      <c r="G315" s="12">
        <f t="shared" si="122"/>
        <v>0</v>
      </c>
      <c r="H315" s="12">
        <f t="shared" si="122"/>
        <v>0</v>
      </c>
      <c r="I315" s="12">
        <f t="shared" si="122"/>
        <v>0</v>
      </c>
      <c r="J315" s="12">
        <f t="shared" si="122"/>
        <v>0</v>
      </c>
      <c r="K315" s="12">
        <f t="shared" si="122"/>
        <v>0</v>
      </c>
      <c r="L315" s="12">
        <f t="shared" si="122"/>
        <v>0</v>
      </c>
      <c r="M315" s="12">
        <f t="shared" si="122"/>
        <v>0</v>
      </c>
      <c r="N315" s="12">
        <f t="shared" si="122"/>
        <v>0</v>
      </c>
      <c r="O315" s="12">
        <f t="shared" si="122"/>
        <v>0</v>
      </c>
      <c r="P315" s="12">
        <f t="shared" si="122"/>
        <v>0</v>
      </c>
      <c r="Q315" s="12">
        <f t="shared" si="122"/>
        <v>0</v>
      </c>
      <c r="R315" s="12">
        <f t="shared" si="122"/>
        <v>0</v>
      </c>
      <c r="S315" s="12">
        <f t="shared" si="122"/>
        <v>0</v>
      </c>
      <c r="T315" s="12">
        <f t="shared" si="122"/>
        <v>0</v>
      </c>
      <c r="U315" s="12">
        <f t="shared" si="122"/>
        <v>0</v>
      </c>
      <c r="V315" s="12">
        <f t="shared" si="122"/>
        <v>0</v>
      </c>
      <c r="W315" s="12">
        <f t="shared" si="122"/>
        <v>0</v>
      </c>
    </row>
    <row r="316" spans="1:23" outlineLevel="1" x14ac:dyDescent="0.25">
      <c r="B316" s="4" t="s">
        <v>22</v>
      </c>
      <c r="C316" s="12">
        <f t="shared" ref="C316:W316" si="123">IFERROR(C303/C305,0)</f>
        <v>0</v>
      </c>
      <c r="D316" s="12">
        <f t="shared" si="123"/>
        <v>0</v>
      </c>
      <c r="E316" s="12">
        <f t="shared" si="123"/>
        <v>0</v>
      </c>
      <c r="F316" s="12">
        <f t="shared" si="123"/>
        <v>0</v>
      </c>
      <c r="G316" s="12">
        <f t="shared" si="123"/>
        <v>0</v>
      </c>
      <c r="H316" s="12">
        <f t="shared" si="123"/>
        <v>0</v>
      </c>
      <c r="I316" s="12">
        <f t="shared" si="123"/>
        <v>0</v>
      </c>
      <c r="J316" s="12">
        <f t="shared" si="123"/>
        <v>0</v>
      </c>
      <c r="K316" s="12">
        <f t="shared" si="123"/>
        <v>0</v>
      </c>
      <c r="L316" s="12">
        <f t="shared" si="123"/>
        <v>0</v>
      </c>
      <c r="M316" s="12">
        <f t="shared" si="123"/>
        <v>0</v>
      </c>
      <c r="N316" s="12">
        <f t="shared" si="123"/>
        <v>0</v>
      </c>
      <c r="O316" s="12">
        <f t="shared" si="123"/>
        <v>0</v>
      </c>
      <c r="P316" s="12">
        <f t="shared" si="123"/>
        <v>0</v>
      </c>
      <c r="Q316" s="12">
        <f t="shared" si="123"/>
        <v>0</v>
      </c>
      <c r="R316" s="12">
        <f t="shared" si="123"/>
        <v>0</v>
      </c>
      <c r="S316" s="12">
        <f t="shared" si="123"/>
        <v>0</v>
      </c>
      <c r="T316" s="12">
        <f t="shared" si="123"/>
        <v>0</v>
      </c>
      <c r="U316" s="12">
        <f t="shared" si="123"/>
        <v>0</v>
      </c>
      <c r="V316" s="12">
        <f t="shared" si="123"/>
        <v>0</v>
      </c>
      <c r="W316" s="12">
        <f t="shared" si="123"/>
        <v>0</v>
      </c>
    </row>
    <row r="317" spans="1:23" outlineLevel="1" x14ac:dyDescent="0.25">
      <c r="B317" s="4" t="s">
        <v>29</v>
      </c>
      <c r="C317" s="12">
        <f t="shared" ref="C317:W317" si="124">IFERROR(C304/C305,0)</f>
        <v>0</v>
      </c>
      <c r="D317" s="12">
        <f t="shared" si="124"/>
        <v>0</v>
      </c>
      <c r="E317" s="12">
        <f t="shared" si="124"/>
        <v>0</v>
      </c>
      <c r="F317" s="12">
        <f t="shared" si="124"/>
        <v>0</v>
      </c>
      <c r="G317" s="12">
        <f t="shared" si="124"/>
        <v>0</v>
      </c>
      <c r="H317" s="12">
        <f t="shared" si="124"/>
        <v>0</v>
      </c>
      <c r="I317" s="12">
        <f t="shared" si="124"/>
        <v>0</v>
      </c>
      <c r="J317" s="12">
        <f t="shared" si="124"/>
        <v>0</v>
      </c>
      <c r="K317" s="12">
        <f t="shared" si="124"/>
        <v>0</v>
      </c>
      <c r="L317" s="12">
        <f t="shared" si="124"/>
        <v>0</v>
      </c>
      <c r="M317" s="12">
        <f t="shared" si="124"/>
        <v>0</v>
      </c>
      <c r="N317" s="12">
        <f t="shared" si="124"/>
        <v>0</v>
      </c>
      <c r="O317" s="12">
        <f t="shared" si="124"/>
        <v>0</v>
      </c>
      <c r="P317" s="12">
        <f t="shared" si="124"/>
        <v>0</v>
      </c>
      <c r="Q317" s="12">
        <f t="shared" si="124"/>
        <v>0</v>
      </c>
      <c r="R317" s="12">
        <f t="shared" si="124"/>
        <v>0</v>
      </c>
      <c r="S317" s="12">
        <f t="shared" si="124"/>
        <v>0</v>
      </c>
      <c r="T317" s="12">
        <f t="shared" si="124"/>
        <v>0</v>
      </c>
      <c r="U317" s="12">
        <f t="shared" si="124"/>
        <v>0</v>
      </c>
      <c r="V317" s="12">
        <f t="shared" si="124"/>
        <v>0</v>
      </c>
      <c r="W317" s="12">
        <f t="shared" si="124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B7275-3BC7-44E3-A533-D13C3D3870E3}">
  <sheetPr codeName="Sheet14">
    <tabColor rgb="FF0070C0"/>
    <outlinePr summaryBelow="0"/>
  </sheetPr>
  <dimension ref="A1:AB317"/>
  <sheetViews>
    <sheetView zoomScale="85" zoomScaleNormal="85" workbookViewId="0">
      <pane xSplit="2" ySplit="1" topLeftCell="C235" activePane="bottomRight" state="frozen"/>
      <selection activeCell="A268" sqref="A268:A306"/>
      <selection pane="topRight" activeCell="A268" sqref="A268:A306"/>
      <selection pane="bottomLeft" activeCell="A268" sqref="A268:A306"/>
      <selection pane="bottomRight" activeCell="C265" sqref="C265:W265"/>
    </sheetView>
  </sheetViews>
  <sheetFormatPr defaultColWidth="9.109375" defaultRowHeight="13.2" outlineLevelRow="1" x14ac:dyDescent="0.25"/>
  <cols>
    <col min="1" max="1" width="7.6640625" style="1" bestFit="1" customWidth="1"/>
    <col min="2" max="2" width="37.33203125" style="1" bestFit="1" customWidth="1"/>
    <col min="3" max="23" width="9.6640625" style="1" customWidth="1"/>
    <col min="24" max="24" width="4.6640625" style="1" customWidth="1"/>
    <col min="25" max="25" width="39.88671875" style="1" customWidth="1"/>
    <col min="26" max="26" width="46.44140625" bestFit="1" customWidth="1"/>
    <col min="27" max="27" width="4.6640625" style="1" customWidth="1"/>
    <col min="28" max="28" width="8.6640625" style="1" customWidth="1"/>
    <col min="29" max="16384" width="9.109375" style="1"/>
  </cols>
  <sheetData>
    <row r="1" spans="1:28" ht="46.95" customHeight="1" thickBot="1" x14ac:dyDescent="0.3">
      <c r="A1" s="30" t="s">
        <v>302</v>
      </c>
      <c r="B1" s="30" t="s">
        <v>60</v>
      </c>
      <c r="C1" s="2">
        <v>2000</v>
      </c>
      <c r="D1" s="2">
        <v>2001</v>
      </c>
      <c r="E1" s="2">
        <v>2002</v>
      </c>
      <c r="F1" s="2">
        <v>2003</v>
      </c>
      <c r="G1" s="2">
        <v>2004</v>
      </c>
      <c r="H1" s="2">
        <v>2005</v>
      </c>
      <c r="I1" s="2">
        <v>2006</v>
      </c>
      <c r="J1" s="2">
        <v>2007</v>
      </c>
      <c r="K1" s="2">
        <v>2008</v>
      </c>
      <c r="L1" s="2">
        <v>2009</v>
      </c>
      <c r="M1" s="2">
        <v>2010</v>
      </c>
      <c r="N1" s="2">
        <v>2011</v>
      </c>
      <c r="O1" s="2">
        <v>2012</v>
      </c>
      <c r="P1" s="2">
        <v>2013</v>
      </c>
      <c r="Q1" s="2">
        <v>2014</v>
      </c>
      <c r="R1" s="2">
        <v>2015</v>
      </c>
      <c r="S1" s="2">
        <v>2016</v>
      </c>
      <c r="T1" s="2">
        <v>2017</v>
      </c>
      <c r="U1" s="2">
        <v>2018</v>
      </c>
      <c r="V1" s="2">
        <v>2019</v>
      </c>
      <c r="W1" s="2">
        <v>2020</v>
      </c>
      <c r="X1" s="2"/>
      <c r="Y1" s="2" t="s">
        <v>52</v>
      </c>
      <c r="Z1" s="2" t="s">
        <v>51</v>
      </c>
      <c r="AA1" s="2"/>
      <c r="AB1" s="2" t="s">
        <v>53</v>
      </c>
    </row>
    <row r="2" spans="1:28" s="32" customFormat="1" ht="13.8" thickTop="1" x14ac:dyDescent="0.25">
      <c r="A2" s="31" t="s">
        <v>8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AA2" s="31"/>
      <c r="AB2" s="31"/>
    </row>
    <row r="3" spans="1:28" outlineLevel="1" x14ac:dyDescent="0.25">
      <c r="A3" s="6"/>
      <c r="B3" s="22" t="s">
        <v>31</v>
      </c>
      <c r="C3" s="5">
        <f t="shared" ref="C3:W3" si="0">C37+C139+C247+C285</f>
        <v>1628.6593553866637</v>
      </c>
      <c r="D3" s="5">
        <f t="shared" si="0"/>
        <v>1388.0706761437702</v>
      </c>
      <c r="E3" s="5">
        <f t="shared" si="0"/>
        <v>1310.8306239484343</v>
      </c>
      <c r="F3" s="5">
        <f t="shared" si="0"/>
        <v>1483.1757363511906</v>
      </c>
      <c r="G3" s="5">
        <f t="shared" si="0"/>
        <v>1626.7632603710406</v>
      </c>
      <c r="H3" s="5">
        <f t="shared" si="0"/>
        <v>1545.376212651475</v>
      </c>
      <c r="I3" s="5">
        <f t="shared" si="0"/>
        <v>1422.1953778351892</v>
      </c>
      <c r="J3" s="5">
        <f t="shared" si="0"/>
        <v>1320.1264199657737</v>
      </c>
      <c r="K3" s="5">
        <f t="shared" si="0"/>
        <v>1176.8667560752613</v>
      </c>
      <c r="L3" s="5">
        <f t="shared" si="0"/>
        <v>1014.4238599857298</v>
      </c>
      <c r="M3" s="5">
        <f t="shared" si="0"/>
        <v>1168.4668043927409</v>
      </c>
      <c r="N3" s="5">
        <f t="shared" si="0"/>
        <v>1714.6720485705741</v>
      </c>
      <c r="O3" s="5">
        <f t="shared" si="0"/>
        <v>1437.8568922799388</v>
      </c>
      <c r="P3" s="5">
        <f t="shared" si="0"/>
        <v>1231.2393652052779</v>
      </c>
      <c r="Q3" s="5">
        <f t="shared" si="0"/>
        <v>1605.3397264538114</v>
      </c>
      <c r="R3" s="5">
        <f t="shared" si="0"/>
        <v>2100.4712801167179</v>
      </c>
      <c r="S3" s="5">
        <f t="shared" si="0"/>
        <v>2596.5434752667843</v>
      </c>
      <c r="T3" s="5">
        <f t="shared" si="0"/>
        <v>2277.2390321466069</v>
      </c>
      <c r="U3" s="5">
        <f t="shared" si="0"/>
        <v>2402.0150369206349</v>
      </c>
      <c r="V3" s="5">
        <f t="shared" si="0"/>
        <v>2229.29210166556</v>
      </c>
      <c r="W3" s="5">
        <f t="shared" si="0"/>
        <v>2274.1600690382038</v>
      </c>
      <c r="Z3" s="23"/>
    </row>
    <row r="4" spans="1:28" outlineLevel="1" x14ac:dyDescent="0.25">
      <c r="A4" s="6"/>
      <c r="B4" s="8" t="s">
        <v>30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28" outlineLevel="1" x14ac:dyDescent="0.25">
      <c r="A5" s="6"/>
      <c r="B5" s="8" t="s">
        <v>43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</row>
    <row r="6" spans="1:28" outlineLevel="1" x14ac:dyDescent="0.25">
      <c r="A6" s="6"/>
      <c r="B6" s="8" t="s">
        <v>44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28" outlineLevel="1" x14ac:dyDescent="0.25">
      <c r="A7" s="6"/>
      <c r="B7" s="8" t="s">
        <v>45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</row>
    <row r="8" spans="1:28" outlineLevel="1" x14ac:dyDescent="0.25">
      <c r="A8" s="6"/>
      <c r="B8" s="8" t="s">
        <v>47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spans="1:28" outlineLevel="1" x14ac:dyDescent="0.25"/>
    <row r="10" spans="1:28" outlineLevel="1" x14ac:dyDescent="0.25">
      <c r="B10" s="9" t="s">
        <v>19</v>
      </c>
      <c r="C10" s="14"/>
    </row>
    <row r="11" spans="1:28" outlineLevel="1" x14ac:dyDescent="0.25">
      <c r="B11" s="4" t="s">
        <v>23</v>
      </c>
      <c r="C11" s="5">
        <f t="shared" ref="C11:W20" si="1">C45+C147+C257+C295</f>
        <v>2.3712</v>
      </c>
      <c r="D11" s="5">
        <f t="shared" si="1"/>
        <v>2.0951999999999997</v>
      </c>
      <c r="E11" s="5">
        <f t="shared" si="1"/>
        <v>2.1203999999999996</v>
      </c>
      <c r="F11" s="5">
        <f t="shared" si="1"/>
        <v>2.7090000000000001</v>
      </c>
      <c r="G11" s="5">
        <f t="shared" si="1"/>
        <v>2.7947999999999995</v>
      </c>
      <c r="H11" s="5">
        <f t="shared" si="1"/>
        <v>2.5409999999999999</v>
      </c>
      <c r="I11" s="5">
        <f t="shared" si="1"/>
        <v>3.2256</v>
      </c>
      <c r="J11" s="5">
        <f t="shared" si="1"/>
        <v>2.1869999999999998</v>
      </c>
      <c r="K11" s="5">
        <f t="shared" si="1"/>
        <v>2.3184</v>
      </c>
      <c r="L11" s="5">
        <f t="shared" si="1"/>
        <v>3.1464000000000003</v>
      </c>
      <c r="M11" s="5">
        <f t="shared" si="1"/>
        <v>3.8531999999999997</v>
      </c>
      <c r="N11" s="5">
        <f t="shared" si="1"/>
        <v>2.2776000000000001</v>
      </c>
      <c r="O11" s="5">
        <f t="shared" si="1"/>
        <v>0.52500000000000002</v>
      </c>
      <c r="P11" s="5">
        <f t="shared" si="1"/>
        <v>0.82499999999999984</v>
      </c>
      <c r="Q11" s="5">
        <f t="shared" si="1"/>
        <v>1.7249999999999999</v>
      </c>
      <c r="R11" s="5">
        <f t="shared" si="1"/>
        <v>1.9403999999999999</v>
      </c>
      <c r="S11" s="5">
        <f t="shared" si="1"/>
        <v>3.4499999999999997</v>
      </c>
      <c r="T11" s="5">
        <f t="shared" si="1"/>
        <v>3.5700000000000003</v>
      </c>
      <c r="U11" s="5">
        <f t="shared" si="1"/>
        <v>4.3349999999999991</v>
      </c>
      <c r="V11" s="5">
        <f t="shared" si="1"/>
        <v>4.2336</v>
      </c>
      <c r="W11" s="5">
        <f t="shared" si="1"/>
        <v>3.96</v>
      </c>
    </row>
    <row r="12" spans="1:28" outlineLevel="1" x14ac:dyDescent="0.25">
      <c r="B12" s="4" t="s">
        <v>24</v>
      </c>
      <c r="C12" s="5">
        <f t="shared" si="1"/>
        <v>0</v>
      </c>
      <c r="D12" s="5">
        <f t="shared" si="1"/>
        <v>6.4799999999999983E-2</v>
      </c>
      <c r="E12" s="5">
        <f t="shared" si="1"/>
        <v>0.15959999999999999</v>
      </c>
      <c r="F12" s="5">
        <f t="shared" si="1"/>
        <v>0.14699999999999999</v>
      </c>
      <c r="G12" s="5">
        <f t="shared" si="1"/>
        <v>0.20399999999999999</v>
      </c>
      <c r="H12" s="5">
        <f t="shared" si="1"/>
        <v>0.14699999999999999</v>
      </c>
      <c r="I12" s="5">
        <f t="shared" si="1"/>
        <v>0.21119999999999997</v>
      </c>
      <c r="J12" s="5">
        <f t="shared" si="1"/>
        <v>0.1782</v>
      </c>
      <c r="K12" s="5">
        <f t="shared" si="1"/>
        <v>0.1152</v>
      </c>
      <c r="L12" s="5">
        <f t="shared" si="1"/>
        <v>9.6600000000000005E-2</v>
      </c>
      <c r="M12" s="5">
        <f t="shared" si="1"/>
        <v>9.3600000000000003E-2</v>
      </c>
      <c r="N12" s="5">
        <f t="shared" si="1"/>
        <v>4.6800000000000001E-2</v>
      </c>
      <c r="O12" s="5">
        <f t="shared" si="1"/>
        <v>4.4999999999999998E-2</v>
      </c>
      <c r="P12" s="5">
        <f t="shared" si="1"/>
        <v>1.5000000000000001E-2</v>
      </c>
      <c r="Q12" s="5">
        <f t="shared" si="1"/>
        <v>0</v>
      </c>
      <c r="R12" s="5">
        <f t="shared" si="1"/>
        <v>0</v>
      </c>
      <c r="S12" s="5">
        <f t="shared" si="1"/>
        <v>0</v>
      </c>
      <c r="T12" s="5">
        <f t="shared" si="1"/>
        <v>0</v>
      </c>
      <c r="U12" s="5">
        <f t="shared" si="1"/>
        <v>0</v>
      </c>
      <c r="V12" s="5">
        <f t="shared" si="1"/>
        <v>0</v>
      </c>
      <c r="W12" s="5">
        <f t="shared" si="1"/>
        <v>0</v>
      </c>
    </row>
    <row r="13" spans="1:28" outlineLevel="1" x14ac:dyDescent="0.25">
      <c r="B13" s="4" t="s">
        <v>21</v>
      </c>
      <c r="C13" s="5">
        <f t="shared" si="1"/>
        <v>3074.777</v>
      </c>
      <c r="D13" s="5">
        <f t="shared" si="1"/>
        <v>2758.576</v>
      </c>
      <c r="E13" s="5">
        <f t="shared" si="1"/>
        <v>2422.4850000000001</v>
      </c>
      <c r="F13" s="5">
        <f t="shared" si="1"/>
        <v>2606.183</v>
      </c>
      <c r="G13" s="5">
        <f t="shared" si="1"/>
        <v>2778.5389999999998</v>
      </c>
      <c r="H13" s="5">
        <f t="shared" si="1"/>
        <v>2584.1770000000001</v>
      </c>
      <c r="I13" s="5">
        <f t="shared" si="1"/>
        <v>2402.9309999999996</v>
      </c>
      <c r="J13" s="5">
        <f t="shared" si="1"/>
        <v>2322.3139999999999</v>
      </c>
      <c r="K13" s="5">
        <f t="shared" si="1"/>
        <v>1971.645</v>
      </c>
      <c r="L13" s="5">
        <f t="shared" si="1"/>
        <v>1998.5350000000001</v>
      </c>
      <c r="M13" s="5">
        <f t="shared" si="1"/>
        <v>2134.6979999999999</v>
      </c>
      <c r="N13" s="5">
        <f t="shared" si="1"/>
        <v>3138.6419999999998</v>
      </c>
      <c r="O13" s="5">
        <f t="shared" si="1"/>
        <v>2606.7920000000004</v>
      </c>
      <c r="P13" s="5">
        <f t="shared" si="1"/>
        <v>2168.797</v>
      </c>
      <c r="Q13" s="5">
        <f t="shared" si="1"/>
        <v>2663.5360000000001</v>
      </c>
      <c r="R13" s="5">
        <f t="shared" si="1"/>
        <v>3100.393</v>
      </c>
      <c r="S13" s="5">
        <f t="shared" si="1"/>
        <v>3266.1840000000002</v>
      </c>
      <c r="T13" s="5">
        <f t="shared" si="1"/>
        <v>3007.029</v>
      </c>
      <c r="U13" s="5">
        <f t="shared" si="1"/>
        <v>3418.473</v>
      </c>
      <c r="V13" s="5">
        <f t="shared" si="1"/>
        <v>3297.723</v>
      </c>
      <c r="W13" s="5">
        <f t="shared" si="1"/>
        <v>3150.5379999999996</v>
      </c>
    </row>
    <row r="14" spans="1:28" outlineLevel="1" x14ac:dyDescent="0.25">
      <c r="B14" s="4" t="s">
        <v>26</v>
      </c>
      <c r="C14" s="5">
        <f t="shared" si="1"/>
        <v>0</v>
      </c>
      <c r="D14" s="5">
        <f t="shared" si="1"/>
        <v>0</v>
      </c>
      <c r="E14" s="5">
        <f t="shared" si="1"/>
        <v>0</v>
      </c>
      <c r="F14" s="5">
        <f t="shared" si="1"/>
        <v>0</v>
      </c>
      <c r="G14" s="5">
        <f t="shared" si="1"/>
        <v>0</v>
      </c>
      <c r="H14" s="5">
        <f t="shared" si="1"/>
        <v>0</v>
      </c>
      <c r="I14" s="5">
        <f t="shared" si="1"/>
        <v>0</v>
      </c>
      <c r="J14" s="5">
        <f t="shared" si="1"/>
        <v>0</v>
      </c>
      <c r="K14" s="5">
        <f t="shared" si="1"/>
        <v>0</v>
      </c>
      <c r="L14" s="5">
        <f t="shared" si="1"/>
        <v>0</v>
      </c>
      <c r="M14" s="5">
        <f t="shared" si="1"/>
        <v>0</v>
      </c>
      <c r="N14" s="5">
        <f t="shared" si="1"/>
        <v>0</v>
      </c>
      <c r="O14" s="5">
        <f t="shared" si="1"/>
        <v>0</v>
      </c>
      <c r="P14" s="5">
        <f t="shared" si="1"/>
        <v>0</v>
      </c>
      <c r="Q14" s="5">
        <f t="shared" si="1"/>
        <v>0</v>
      </c>
      <c r="R14" s="5">
        <f t="shared" si="1"/>
        <v>0</v>
      </c>
      <c r="S14" s="5">
        <f t="shared" si="1"/>
        <v>0</v>
      </c>
      <c r="T14" s="5">
        <f t="shared" si="1"/>
        <v>0</v>
      </c>
      <c r="U14" s="5">
        <f t="shared" si="1"/>
        <v>0</v>
      </c>
      <c r="V14" s="5">
        <f t="shared" si="1"/>
        <v>0</v>
      </c>
      <c r="W14" s="5">
        <f t="shared" si="1"/>
        <v>0</v>
      </c>
    </row>
    <row r="15" spans="1:28" outlineLevel="1" x14ac:dyDescent="0.25">
      <c r="B15" s="4" t="s">
        <v>25</v>
      </c>
      <c r="C15" s="5">
        <f t="shared" si="1"/>
        <v>1067.9779999999998</v>
      </c>
      <c r="D15" s="5">
        <f t="shared" si="1"/>
        <v>1119.8739999999998</v>
      </c>
      <c r="E15" s="5">
        <f t="shared" si="1"/>
        <v>1155.6310000000001</v>
      </c>
      <c r="F15" s="5">
        <f t="shared" si="1"/>
        <v>1143.1469999999999</v>
      </c>
      <c r="G15" s="5">
        <f t="shared" si="1"/>
        <v>1174.0309999999999</v>
      </c>
      <c r="H15" s="5">
        <f t="shared" si="1"/>
        <v>1190.3890000000001</v>
      </c>
      <c r="I15" s="5">
        <f t="shared" si="1"/>
        <v>1161.9770000000001</v>
      </c>
      <c r="J15" s="5">
        <f t="shared" si="1"/>
        <v>1180.6880000000001</v>
      </c>
      <c r="K15" s="5">
        <f t="shared" si="1"/>
        <v>1174.864</v>
      </c>
      <c r="L15" s="5">
        <f t="shared" si="1"/>
        <v>1122.039</v>
      </c>
      <c r="M15" s="5">
        <f t="shared" si="1"/>
        <v>1207.0349999999999</v>
      </c>
      <c r="N15" s="5">
        <f t="shared" si="1"/>
        <v>1268.99</v>
      </c>
      <c r="O15" s="5">
        <f t="shared" si="1"/>
        <v>1248.9870000000001</v>
      </c>
      <c r="P15" s="5">
        <f t="shared" si="1"/>
        <v>1125.5519999999999</v>
      </c>
      <c r="Q15" s="5">
        <f t="shared" si="1"/>
        <v>976.40600000000018</v>
      </c>
      <c r="R15" s="5">
        <f t="shared" si="1"/>
        <v>1135.896</v>
      </c>
      <c r="S15" s="5">
        <f t="shared" si="1"/>
        <v>1256.771</v>
      </c>
      <c r="T15" s="5">
        <f t="shared" si="1"/>
        <v>1339.174</v>
      </c>
      <c r="U15" s="5">
        <f t="shared" si="1"/>
        <v>1290.546</v>
      </c>
      <c r="V15" s="5">
        <f t="shared" si="1"/>
        <v>1322.1610000000001</v>
      </c>
      <c r="W15" s="5">
        <f t="shared" si="1"/>
        <v>1210.9299999999998</v>
      </c>
    </row>
    <row r="16" spans="1:28" outlineLevel="1" x14ac:dyDescent="0.25">
      <c r="B16" s="4" t="s">
        <v>0</v>
      </c>
      <c r="C16" s="5">
        <f t="shared" si="1"/>
        <v>0</v>
      </c>
      <c r="D16" s="5">
        <f t="shared" si="1"/>
        <v>0</v>
      </c>
      <c r="E16" s="5">
        <f t="shared" si="1"/>
        <v>0</v>
      </c>
      <c r="F16" s="5">
        <f t="shared" si="1"/>
        <v>0</v>
      </c>
      <c r="G16" s="5">
        <f t="shared" si="1"/>
        <v>0</v>
      </c>
      <c r="H16" s="5">
        <f t="shared" si="1"/>
        <v>0</v>
      </c>
      <c r="I16" s="5">
        <f t="shared" si="1"/>
        <v>0</v>
      </c>
      <c r="J16" s="5">
        <f t="shared" si="1"/>
        <v>0</v>
      </c>
      <c r="K16" s="5">
        <f t="shared" si="1"/>
        <v>0</v>
      </c>
      <c r="L16" s="5">
        <f t="shared" si="1"/>
        <v>0</v>
      </c>
      <c r="M16" s="5">
        <f t="shared" si="1"/>
        <v>0</v>
      </c>
      <c r="N16" s="5">
        <f t="shared" si="1"/>
        <v>46.284999999999997</v>
      </c>
      <c r="O16" s="5">
        <f t="shared" si="1"/>
        <v>45.564999999999998</v>
      </c>
      <c r="P16" s="5">
        <f t="shared" si="1"/>
        <v>9.2379999999999995</v>
      </c>
      <c r="Q16" s="5">
        <f t="shared" si="1"/>
        <v>146.453</v>
      </c>
      <c r="R16" s="5">
        <f t="shared" si="1"/>
        <v>0</v>
      </c>
      <c r="S16" s="5">
        <f t="shared" si="1"/>
        <v>0</v>
      </c>
      <c r="T16" s="5">
        <f t="shared" si="1"/>
        <v>0</v>
      </c>
      <c r="U16" s="5">
        <f t="shared" si="1"/>
        <v>0</v>
      </c>
      <c r="V16" s="5">
        <f t="shared" si="1"/>
        <v>0</v>
      </c>
      <c r="W16" s="5">
        <f t="shared" si="1"/>
        <v>0</v>
      </c>
    </row>
    <row r="17" spans="2:23" outlineLevel="1" x14ac:dyDescent="0.25">
      <c r="B17" s="4" t="s">
        <v>27</v>
      </c>
      <c r="C17" s="5">
        <f t="shared" si="1"/>
        <v>0</v>
      </c>
      <c r="D17" s="5">
        <f t="shared" si="1"/>
        <v>0</v>
      </c>
      <c r="E17" s="5">
        <f t="shared" si="1"/>
        <v>0</v>
      </c>
      <c r="F17" s="5">
        <f t="shared" si="1"/>
        <v>0</v>
      </c>
      <c r="G17" s="5">
        <f t="shared" si="1"/>
        <v>0</v>
      </c>
      <c r="H17" s="5">
        <f t="shared" si="1"/>
        <v>0</v>
      </c>
      <c r="I17" s="5">
        <f t="shared" si="1"/>
        <v>0</v>
      </c>
      <c r="J17" s="5">
        <f t="shared" si="1"/>
        <v>0</v>
      </c>
      <c r="K17" s="5">
        <f t="shared" si="1"/>
        <v>0</v>
      </c>
      <c r="L17" s="5">
        <f t="shared" si="1"/>
        <v>0</v>
      </c>
      <c r="M17" s="5">
        <f t="shared" si="1"/>
        <v>0</v>
      </c>
      <c r="N17" s="5">
        <f t="shared" si="1"/>
        <v>0</v>
      </c>
      <c r="O17" s="5">
        <f t="shared" si="1"/>
        <v>0</v>
      </c>
      <c r="P17" s="5">
        <f t="shared" si="1"/>
        <v>0</v>
      </c>
      <c r="Q17" s="5">
        <f t="shared" si="1"/>
        <v>0</v>
      </c>
      <c r="R17" s="5">
        <f t="shared" si="1"/>
        <v>0</v>
      </c>
      <c r="S17" s="5">
        <f t="shared" si="1"/>
        <v>0</v>
      </c>
      <c r="T17" s="5">
        <f t="shared" si="1"/>
        <v>0</v>
      </c>
      <c r="U17" s="5">
        <f t="shared" si="1"/>
        <v>0</v>
      </c>
      <c r="V17" s="5">
        <f t="shared" si="1"/>
        <v>0</v>
      </c>
      <c r="W17" s="5">
        <f t="shared" si="1"/>
        <v>0</v>
      </c>
    </row>
    <row r="18" spans="2:23" outlineLevel="1" x14ac:dyDescent="0.25">
      <c r="B18" s="4" t="s">
        <v>28</v>
      </c>
      <c r="C18" s="5">
        <f t="shared" si="1"/>
        <v>0</v>
      </c>
      <c r="D18" s="5">
        <f t="shared" si="1"/>
        <v>0</v>
      </c>
      <c r="E18" s="5">
        <f t="shared" si="1"/>
        <v>0</v>
      </c>
      <c r="F18" s="5">
        <f t="shared" si="1"/>
        <v>0</v>
      </c>
      <c r="G18" s="5">
        <f t="shared" si="1"/>
        <v>0</v>
      </c>
      <c r="H18" s="5">
        <f t="shared" si="1"/>
        <v>0</v>
      </c>
      <c r="I18" s="5">
        <f t="shared" si="1"/>
        <v>0</v>
      </c>
      <c r="J18" s="5">
        <f t="shared" si="1"/>
        <v>0</v>
      </c>
      <c r="K18" s="5">
        <f t="shared" si="1"/>
        <v>0</v>
      </c>
      <c r="L18" s="5">
        <f t="shared" si="1"/>
        <v>0</v>
      </c>
      <c r="M18" s="5">
        <f t="shared" si="1"/>
        <v>0</v>
      </c>
      <c r="N18" s="5">
        <f t="shared" si="1"/>
        <v>0</v>
      </c>
      <c r="O18" s="5">
        <f t="shared" si="1"/>
        <v>0</v>
      </c>
      <c r="P18" s="5">
        <f t="shared" si="1"/>
        <v>0</v>
      </c>
      <c r="Q18" s="5">
        <f t="shared" si="1"/>
        <v>0</v>
      </c>
      <c r="R18" s="5">
        <f t="shared" si="1"/>
        <v>0</v>
      </c>
      <c r="S18" s="5">
        <f t="shared" si="1"/>
        <v>0</v>
      </c>
      <c r="T18" s="5">
        <f t="shared" si="1"/>
        <v>0</v>
      </c>
      <c r="U18" s="5">
        <f t="shared" si="1"/>
        <v>0</v>
      </c>
      <c r="V18" s="5">
        <f t="shared" si="1"/>
        <v>0</v>
      </c>
      <c r="W18" s="5">
        <f t="shared" si="1"/>
        <v>0</v>
      </c>
    </row>
    <row r="19" spans="2:23" outlineLevel="1" x14ac:dyDescent="0.25">
      <c r="B19" s="4" t="s">
        <v>22</v>
      </c>
      <c r="C19" s="5">
        <f t="shared" si="1"/>
        <v>0</v>
      </c>
      <c r="D19" s="5">
        <f t="shared" si="1"/>
        <v>0</v>
      </c>
      <c r="E19" s="5">
        <f t="shared" si="1"/>
        <v>0</v>
      </c>
      <c r="F19" s="5">
        <f t="shared" si="1"/>
        <v>0</v>
      </c>
      <c r="G19" s="5">
        <f t="shared" si="1"/>
        <v>0</v>
      </c>
      <c r="H19" s="5">
        <f t="shared" si="1"/>
        <v>0</v>
      </c>
      <c r="I19" s="5">
        <f t="shared" si="1"/>
        <v>3</v>
      </c>
      <c r="J19" s="5">
        <f t="shared" si="1"/>
        <v>0</v>
      </c>
      <c r="K19" s="5">
        <f t="shared" si="1"/>
        <v>6.7499999999999991</v>
      </c>
      <c r="L19" s="5">
        <f t="shared" si="1"/>
        <v>19.5</v>
      </c>
      <c r="M19" s="5">
        <f t="shared" si="1"/>
        <v>20.25</v>
      </c>
      <c r="N19" s="5">
        <f t="shared" si="1"/>
        <v>0</v>
      </c>
      <c r="O19" s="5">
        <f t="shared" si="1"/>
        <v>0</v>
      </c>
      <c r="P19" s="5">
        <f t="shared" si="1"/>
        <v>0</v>
      </c>
      <c r="Q19" s="5">
        <f t="shared" si="1"/>
        <v>0</v>
      </c>
      <c r="R19" s="5">
        <f t="shared" si="1"/>
        <v>0</v>
      </c>
      <c r="S19" s="5">
        <f t="shared" si="1"/>
        <v>0</v>
      </c>
      <c r="T19" s="5">
        <f t="shared" si="1"/>
        <v>0</v>
      </c>
      <c r="U19" s="5">
        <f t="shared" si="1"/>
        <v>0</v>
      </c>
      <c r="V19" s="5">
        <f t="shared" si="1"/>
        <v>0</v>
      </c>
      <c r="W19" s="5">
        <f t="shared" si="1"/>
        <v>0</v>
      </c>
    </row>
    <row r="20" spans="2:23" outlineLevel="1" x14ac:dyDescent="0.25">
      <c r="B20" s="4" t="s">
        <v>1</v>
      </c>
      <c r="C20" s="5">
        <f t="shared" si="1"/>
        <v>5.7670000000000003</v>
      </c>
      <c r="D20" s="5">
        <f t="shared" si="1"/>
        <v>11.04</v>
      </c>
      <c r="E20" s="5">
        <f t="shared" si="1"/>
        <v>0</v>
      </c>
      <c r="F20" s="5">
        <f t="shared" si="1"/>
        <v>0</v>
      </c>
      <c r="G20" s="5">
        <f t="shared" si="1"/>
        <v>0</v>
      </c>
      <c r="H20" s="5">
        <f t="shared" si="1"/>
        <v>0</v>
      </c>
      <c r="I20" s="5">
        <f t="shared" si="1"/>
        <v>0</v>
      </c>
      <c r="J20" s="5">
        <f t="shared" si="1"/>
        <v>0</v>
      </c>
      <c r="K20" s="5">
        <f t="shared" si="1"/>
        <v>0</v>
      </c>
      <c r="L20" s="5">
        <f t="shared" si="1"/>
        <v>0</v>
      </c>
      <c r="M20" s="5">
        <f t="shared" si="1"/>
        <v>0.44700000000000001</v>
      </c>
      <c r="N20" s="5">
        <f t="shared" si="1"/>
        <v>0</v>
      </c>
      <c r="O20" s="5">
        <f t="shared" si="1"/>
        <v>0</v>
      </c>
      <c r="P20" s="5">
        <f t="shared" si="1"/>
        <v>0</v>
      </c>
      <c r="Q20" s="5">
        <f t="shared" si="1"/>
        <v>0</v>
      </c>
      <c r="R20" s="5">
        <f t="shared" si="1"/>
        <v>0</v>
      </c>
      <c r="S20" s="5">
        <f t="shared" si="1"/>
        <v>0</v>
      </c>
      <c r="T20" s="5">
        <f t="shared" si="1"/>
        <v>0</v>
      </c>
      <c r="U20" s="5">
        <f t="shared" si="1"/>
        <v>0</v>
      </c>
      <c r="V20" s="5">
        <f t="shared" si="1"/>
        <v>0</v>
      </c>
      <c r="W20" s="5">
        <f t="shared" si="1"/>
        <v>0</v>
      </c>
    </row>
    <row r="21" spans="2:23" outlineLevel="1" x14ac:dyDescent="0.25">
      <c r="B21" s="16" t="s">
        <v>13</v>
      </c>
      <c r="C21" s="21">
        <f t="shared" ref="C21:W21" si="2">SUM(C11:C20)</f>
        <v>4150.8931999999995</v>
      </c>
      <c r="D21" s="21">
        <f t="shared" si="2"/>
        <v>3891.6499999999996</v>
      </c>
      <c r="E21" s="21">
        <f t="shared" si="2"/>
        <v>3580.3960000000006</v>
      </c>
      <c r="F21" s="21">
        <f t="shared" si="2"/>
        <v>3752.1860000000001</v>
      </c>
      <c r="G21" s="21">
        <f t="shared" si="2"/>
        <v>3955.5687999999996</v>
      </c>
      <c r="H21" s="21">
        <f t="shared" si="2"/>
        <v>3777.2540000000004</v>
      </c>
      <c r="I21" s="21">
        <f t="shared" si="2"/>
        <v>3571.3447999999999</v>
      </c>
      <c r="J21" s="21">
        <f t="shared" si="2"/>
        <v>3505.3672000000001</v>
      </c>
      <c r="K21" s="21">
        <f t="shared" si="2"/>
        <v>3155.6926000000003</v>
      </c>
      <c r="L21" s="21">
        <f t="shared" si="2"/>
        <v>3143.317</v>
      </c>
      <c r="M21" s="21">
        <f t="shared" si="2"/>
        <v>3366.3768</v>
      </c>
      <c r="N21" s="21">
        <f t="shared" si="2"/>
        <v>4456.2413999999999</v>
      </c>
      <c r="O21" s="21">
        <f t="shared" si="2"/>
        <v>3901.9140000000007</v>
      </c>
      <c r="P21" s="21">
        <f t="shared" si="2"/>
        <v>3304.4270000000001</v>
      </c>
      <c r="Q21" s="21">
        <f t="shared" si="2"/>
        <v>3788.1200000000003</v>
      </c>
      <c r="R21" s="21">
        <f t="shared" si="2"/>
        <v>4238.2294000000002</v>
      </c>
      <c r="S21" s="21">
        <f t="shared" si="2"/>
        <v>4526.4049999999997</v>
      </c>
      <c r="T21" s="21">
        <f t="shared" si="2"/>
        <v>4349.7730000000001</v>
      </c>
      <c r="U21" s="21">
        <f t="shared" si="2"/>
        <v>4713.3540000000003</v>
      </c>
      <c r="V21" s="21">
        <f t="shared" si="2"/>
        <v>4624.1175999999996</v>
      </c>
      <c r="W21" s="21">
        <f t="shared" si="2"/>
        <v>4365.4279999999999</v>
      </c>
    </row>
    <row r="22" spans="2:23" outlineLevel="1" x14ac:dyDescent="0.25">
      <c r="B22" s="29" t="s">
        <v>46</v>
      </c>
      <c r="C22" s="28">
        <f>IFERROR(C21/C3/1000,0)</f>
        <v>2.5486564678311912E-3</v>
      </c>
      <c r="D22" s="28">
        <f t="shared" ref="D22:W22" si="3">IFERROR(D21/D3/1000,0)</f>
        <v>2.8036396610664508E-3</v>
      </c>
      <c r="E22" s="28">
        <f t="shared" si="3"/>
        <v>2.7313948381944781E-3</v>
      </c>
      <c r="F22" s="28">
        <f t="shared" si="3"/>
        <v>2.5298323779425333E-3</v>
      </c>
      <c r="G22" s="28">
        <f t="shared" si="3"/>
        <v>2.431557741903879E-3</v>
      </c>
      <c r="H22" s="28">
        <f t="shared" si="3"/>
        <v>2.4442294174563403E-3</v>
      </c>
      <c r="I22" s="28">
        <f t="shared" si="3"/>
        <v>2.5111492103399766E-3</v>
      </c>
      <c r="J22" s="28">
        <f t="shared" si="3"/>
        <v>2.6553269042906376E-3</v>
      </c>
      <c r="K22" s="28">
        <f t="shared" si="3"/>
        <v>2.6814357561801942E-3</v>
      </c>
      <c r="L22" s="28">
        <f t="shared" si="3"/>
        <v>3.0986228971824638E-3</v>
      </c>
      <c r="M22" s="28">
        <f t="shared" si="3"/>
        <v>2.881020485429645E-3</v>
      </c>
      <c r="N22" s="28">
        <f t="shared" si="3"/>
        <v>2.5988884601664312E-3</v>
      </c>
      <c r="O22" s="28">
        <f t="shared" si="3"/>
        <v>2.7137012180766668E-3</v>
      </c>
      <c r="P22" s="28">
        <f t="shared" si="3"/>
        <v>2.6838217599134927E-3</v>
      </c>
      <c r="Q22" s="28">
        <f t="shared" si="3"/>
        <v>2.3596999049963971E-3</v>
      </c>
      <c r="R22" s="28">
        <f t="shared" si="3"/>
        <v>2.017751654173768E-3</v>
      </c>
      <c r="S22" s="28">
        <f t="shared" si="3"/>
        <v>1.7432425234223856E-3</v>
      </c>
      <c r="T22" s="28">
        <f t="shared" si="3"/>
        <v>1.9101082225433967E-3</v>
      </c>
      <c r="U22" s="28">
        <f t="shared" si="3"/>
        <v>1.9622499974198682E-3</v>
      </c>
      <c r="V22" s="28">
        <f t="shared" si="3"/>
        <v>2.0742537940834243E-3</v>
      </c>
      <c r="W22" s="28">
        <f t="shared" si="3"/>
        <v>1.9195781596175168E-3</v>
      </c>
    </row>
    <row r="23" spans="2:23" outlineLevel="1" x14ac:dyDescent="0.25"/>
    <row r="24" spans="2:23" outlineLevel="1" x14ac:dyDescent="0.25">
      <c r="B24" s="4" t="s">
        <v>23</v>
      </c>
      <c r="C24" s="12">
        <f t="shared" ref="C24:W24" si="4">IFERROR(C11/C21,0)</f>
        <v>5.7125054434067348E-4</v>
      </c>
      <c r="D24" s="12">
        <f t="shared" si="4"/>
        <v>5.3838346202767461E-4</v>
      </c>
      <c r="E24" s="12">
        <f t="shared" si="4"/>
        <v>5.9222499410679691E-4</v>
      </c>
      <c r="F24" s="12">
        <f t="shared" si="4"/>
        <v>7.2197913429664735E-4</v>
      </c>
      <c r="G24" s="12">
        <f t="shared" si="4"/>
        <v>7.0654819605210758E-4</v>
      </c>
      <c r="H24" s="12">
        <f t="shared" si="4"/>
        <v>6.7271091644882761E-4</v>
      </c>
      <c r="I24" s="12">
        <f t="shared" si="4"/>
        <v>9.031891852055282E-4</v>
      </c>
      <c r="J24" s="12">
        <f t="shared" si="4"/>
        <v>6.2390040050582993E-4</v>
      </c>
      <c r="K24" s="12">
        <f t="shared" si="4"/>
        <v>7.3467231884373019E-4</v>
      </c>
      <c r="L24" s="12">
        <f t="shared" si="4"/>
        <v>1.0009808110349673E-3</v>
      </c>
      <c r="M24" s="12">
        <f t="shared" si="4"/>
        <v>1.1446134015657427E-3</v>
      </c>
      <c r="N24" s="12">
        <f t="shared" si="4"/>
        <v>5.1110337065671534E-4</v>
      </c>
      <c r="O24" s="12">
        <f t="shared" si="4"/>
        <v>1.3454935193343574E-4</v>
      </c>
      <c r="P24" s="12">
        <f t="shared" si="4"/>
        <v>2.4966507052508646E-4</v>
      </c>
      <c r="Q24" s="12">
        <f t="shared" si="4"/>
        <v>4.553710019745942E-4</v>
      </c>
      <c r="R24" s="12">
        <f t="shared" si="4"/>
        <v>4.5783269777704809E-4</v>
      </c>
      <c r="S24" s="12">
        <f t="shared" si="4"/>
        <v>7.6219428000808584E-4</v>
      </c>
      <c r="T24" s="12">
        <f t="shared" si="4"/>
        <v>8.2073248420089977E-4</v>
      </c>
      <c r="U24" s="12">
        <f t="shared" si="4"/>
        <v>9.1972722608995607E-4</v>
      </c>
      <c r="V24" s="12">
        <f t="shared" si="4"/>
        <v>9.1554764956669791E-4</v>
      </c>
      <c r="W24" s="12">
        <f t="shared" si="4"/>
        <v>9.0712754854735899E-4</v>
      </c>
    </row>
    <row r="25" spans="2:23" outlineLevel="1" x14ac:dyDescent="0.25">
      <c r="B25" s="4" t="s">
        <v>24</v>
      </c>
      <c r="C25" s="12">
        <f t="shared" ref="C25:W25" si="5">IFERROR(C12/C21,0)</f>
        <v>0</v>
      </c>
      <c r="D25" s="12">
        <f t="shared" si="5"/>
        <v>1.6651034908072408E-5</v>
      </c>
      <c r="E25" s="12">
        <f t="shared" si="5"/>
        <v>4.4576074825242785E-5</v>
      </c>
      <c r="F25" s="12">
        <f t="shared" si="5"/>
        <v>3.9177162326174659E-5</v>
      </c>
      <c r="G25" s="12">
        <f t="shared" si="5"/>
        <v>5.1572861025701286E-5</v>
      </c>
      <c r="H25" s="12">
        <f t="shared" si="5"/>
        <v>3.8917160455717296E-5</v>
      </c>
      <c r="I25" s="12">
        <f t="shared" si="5"/>
        <v>5.9137387126552433E-5</v>
      </c>
      <c r="J25" s="12">
        <f t="shared" si="5"/>
        <v>5.0836328930104663E-5</v>
      </c>
      <c r="K25" s="12">
        <f t="shared" si="5"/>
        <v>3.6505456836955536E-5</v>
      </c>
      <c r="L25" s="12">
        <f t="shared" si="5"/>
        <v>3.073186700545952E-5</v>
      </c>
      <c r="M25" s="12">
        <f t="shared" si="5"/>
        <v>2.7804374127103064E-5</v>
      </c>
      <c r="N25" s="12">
        <f t="shared" si="5"/>
        <v>1.0502124054590041E-5</v>
      </c>
      <c r="O25" s="12">
        <f t="shared" si="5"/>
        <v>1.1532801594294489E-5</v>
      </c>
      <c r="P25" s="12">
        <f t="shared" si="5"/>
        <v>4.5393649186379362E-6</v>
      </c>
      <c r="Q25" s="12">
        <f t="shared" si="5"/>
        <v>0</v>
      </c>
      <c r="R25" s="12">
        <f t="shared" si="5"/>
        <v>0</v>
      </c>
      <c r="S25" s="12">
        <f t="shared" si="5"/>
        <v>0</v>
      </c>
      <c r="T25" s="12">
        <f t="shared" si="5"/>
        <v>0</v>
      </c>
      <c r="U25" s="12">
        <f t="shared" si="5"/>
        <v>0</v>
      </c>
      <c r="V25" s="12">
        <f t="shared" si="5"/>
        <v>0</v>
      </c>
      <c r="W25" s="12">
        <f t="shared" si="5"/>
        <v>0</v>
      </c>
    </row>
    <row r="26" spans="2:23" outlineLevel="1" x14ac:dyDescent="0.25">
      <c r="B26" s="4" t="s">
        <v>21</v>
      </c>
      <c r="C26" s="12">
        <f t="shared" ref="C26:W26" si="6">IFERROR(C13/C21,0)</f>
        <v>0.74075068951424727</v>
      </c>
      <c r="D26" s="12">
        <f t="shared" si="6"/>
        <v>0.70884483445325253</v>
      </c>
      <c r="E26" s="12">
        <f t="shared" si="6"/>
        <v>0.67659694625957567</v>
      </c>
      <c r="F26" s="12">
        <f t="shared" si="6"/>
        <v>0.69457724110691743</v>
      </c>
      <c r="G26" s="12">
        <f t="shared" si="6"/>
        <v>0.70243728285044615</v>
      </c>
      <c r="H26" s="12">
        <f t="shared" si="6"/>
        <v>0.68414170717669498</v>
      </c>
      <c r="I26" s="12">
        <f t="shared" si="6"/>
        <v>0.67283646205205383</v>
      </c>
      <c r="J26" s="12">
        <f t="shared" si="6"/>
        <v>0.66250234782821038</v>
      </c>
      <c r="K26" s="12">
        <f t="shared" si="6"/>
        <v>0.62478994310155556</v>
      </c>
      <c r="L26" s="12">
        <f t="shared" si="6"/>
        <v>0.63580447024592179</v>
      </c>
      <c r="M26" s="12">
        <f t="shared" si="6"/>
        <v>0.63412331026045565</v>
      </c>
      <c r="N26" s="12">
        <f t="shared" si="6"/>
        <v>0.70432494972108106</v>
      </c>
      <c r="O26" s="12">
        <f t="shared" si="6"/>
        <v>0.66808033185764726</v>
      </c>
      <c r="P26" s="12">
        <f t="shared" si="6"/>
        <v>0.65633073449648005</v>
      </c>
      <c r="Q26" s="12">
        <f t="shared" si="6"/>
        <v>0.70312872876255239</v>
      </c>
      <c r="R26" s="12">
        <f t="shared" si="6"/>
        <v>0.7315302470413706</v>
      </c>
      <c r="S26" s="12">
        <f t="shared" si="6"/>
        <v>0.72158456876925514</v>
      </c>
      <c r="T26" s="12">
        <f t="shared" si="6"/>
        <v>0.6913071095893969</v>
      </c>
      <c r="U26" s="12">
        <f t="shared" si="6"/>
        <v>0.72527397687506601</v>
      </c>
      <c r="V26" s="12">
        <f t="shared" si="6"/>
        <v>0.71315725188304036</v>
      </c>
      <c r="W26" s="12">
        <f t="shared" si="6"/>
        <v>0.72170197286497439</v>
      </c>
    </row>
    <row r="27" spans="2:23" outlineLevel="1" x14ac:dyDescent="0.25">
      <c r="B27" s="4" t="s">
        <v>26</v>
      </c>
      <c r="C27" s="12">
        <f t="shared" ref="C27:W27" si="7">IFERROR(C14/C21,0)</f>
        <v>0</v>
      </c>
      <c r="D27" s="12">
        <f t="shared" si="7"/>
        <v>0</v>
      </c>
      <c r="E27" s="12">
        <f t="shared" si="7"/>
        <v>0</v>
      </c>
      <c r="F27" s="12">
        <f t="shared" si="7"/>
        <v>0</v>
      </c>
      <c r="G27" s="12">
        <f t="shared" si="7"/>
        <v>0</v>
      </c>
      <c r="H27" s="12">
        <f t="shared" si="7"/>
        <v>0</v>
      </c>
      <c r="I27" s="12">
        <f t="shared" si="7"/>
        <v>0</v>
      </c>
      <c r="J27" s="12">
        <f t="shared" si="7"/>
        <v>0</v>
      </c>
      <c r="K27" s="12">
        <f t="shared" si="7"/>
        <v>0</v>
      </c>
      <c r="L27" s="12">
        <f t="shared" si="7"/>
        <v>0</v>
      </c>
      <c r="M27" s="12">
        <f t="shared" si="7"/>
        <v>0</v>
      </c>
      <c r="N27" s="12">
        <f t="shared" si="7"/>
        <v>0</v>
      </c>
      <c r="O27" s="12">
        <f t="shared" si="7"/>
        <v>0</v>
      </c>
      <c r="P27" s="12">
        <f t="shared" si="7"/>
        <v>0</v>
      </c>
      <c r="Q27" s="12">
        <f t="shared" si="7"/>
        <v>0</v>
      </c>
      <c r="R27" s="12">
        <f t="shared" si="7"/>
        <v>0</v>
      </c>
      <c r="S27" s="12">
        <f t="shared" si="7"/>
        <v>0</v>
      </c>
      <c r="T27" s="12">
        <f t="shared" si="7"/>
        <v>0</v>
      </c>
      <c r="U27" s="12">
        <f t="shared" si="7"/>
        <v>0</v>
      </c>
      <c r="V27" s="12">
        <f t="shared" si="7"/>
        <v>0</v>
      </c>
      <c r="W27" s="12">
        <f t="shared" si="7"/>
        <v>0</v>
      </c>
    </row>
    <row r="28" spans="2:23" outlineLevel="1" x14ac:dyDescent="0.25">
      <c r="B28" s="4" t="s">
        <v>25</v>
      </c>
      <c r="C28" s="12">
        <f t="shared" ref="C28:W28" si="8">IFERROR(C15/C21,0)</f>
        <v>0.25728872041323536</v>
      </c>
      <c r="D28" s="12">
        <f t="shared" si="8"/>
        <v>0.28776328806547347</v>
      </c>
      <c r="E28" s="12">
        <f t="shared" si="8"/>
        <v>0.32276625267149217</v>
      </c>
      <c r="F28" s="12">
        <f t="shared" si="8"/>
        <v>0.30466160259645975</v>
      </c>
      <c r="G28" s="12">
        <f t="shared" si="8"/>
        <v>0.296804596092476</v>
      </c>
      <c r="H28" s="12">
        <f t="shared" si="8"/>
        <v>0.31514666474640041</v>
      </c>
      <c r="I28" s="12">
        <f t="shared" si="8"/>
        <v>0.32536119167211192</v>
      </c>
      <c r="J28" s="12">
        <f t="shared" si="8"/>
        <v>0.33682291544235365</v>
      </c>
      <c r="K28" s="12">
        <f t="shared" si="8"/>
        <v>0.37229988751122334</v>
      </c>
      <c r="L28" s="12">
        <f t="shared" si="8"/>
        <v>0.35696017932648855</v>
      </c>
      <c r="M28" s="12">
        <f t="shared" si="8"/>
        <v>0.35855611885157951</v>
      </c>
      <c r="N28" s="12">
        <f t="shared" si="8"/>
        <v>0.28476688897509012</v>
      </c>
      <c r="O28" s="12">
        <f t="shared" si="8"/>
        <v>0.32009598366340208</v>
      </c>
      <c r="P28" s="12">
        <f t="shared" si="8"/>
        <v>0.34061941752685104</v>
      </c>
      <c r="Q28" s="12">
        <f t="shared" si="8"/>
        <v>0.25775477017623522</v>
      </c>
      <c r="R28" s="12">
        <f t="shared" si="8"/>
        <v>0.2680119202608523</v>
      </c>
      <c r="S28" s="12">
        <f t="shared" si="8"/>
        <v>0.27765323695073685</v>
      </c>
      <c r="T28" s="12">
        <f t="shared" si="8"/>
        <v>0.3078721579264021</v>
      </c>
      <c r="U28" s="12">
        <f t="shared" si="8"/>
        <v>0.27380629589884398</v>
      </c>
      <c r="V28" s="12">
        <f t="shared" si="8"/>
        <v>0.28592720046739301</v>
      </c>
      <c r="W28" s="12">
        <f t="shared" si="8"/>
        <v>0.27739089958647811</v>
      </c>
    </row>
    <row r="29" spans="2:23" outlineLevel="1" x14ac:dyDescent="0.25">
      <c r="B29" s="4" t="s">
        <v>0</v>
      </c>
      <c r="C29" s="12">
        <f t="shared" ref="C29:W29" si="9">IFERROR(C16/C21,0)</f>
        <v>0</v>
      </c>
      <c r="D29" s="12">
        <f t="shared" si="9"/>
        <v>0</v>
      </c>
      <c r="E29" s="12">
        <f t="shared" si="9"/>
        <v>0</v>
      </c>
      <c r="F29" s="12">
        <f t="shared" si="9"/>
        <v>0</v>
      </c>
      <c r="G29" s="12">
        <f t="shared" si="9"/>
        <v>0</v>
      </c>
      <c r="H29" s="12">
        <f t="shared" si="9"/>
        <v>0</v>
      </c>
      <c r="I29" s="12">
        <f t="shared" si="9"/>
        <v>0</v>
      </c>
      <c r="J29" s="12">
        <f t="shared" si="9"/>
        <v>0</v>
      </c>
      <c r="K29" s="12">
        <f t="shared" si="9"/>
        <v>0</v>
      </c>
      <c r="L29" s="12">
        <f t="shared" si="9"/>
        <v>0</v>
      </c>
      <c r="M29" s="12">
        <f t="shared" si="9"/>
        <v>0</v>
      </c>
      <c r="N29" s="12">
        <f t="shared" si="9"/>
        <v>1.0386555809117522E-2</v>
      </c>
      <c r="O29" s="12">
        <f t="shared" si="9"/>
        <v>1.1677602325422854E-2</v>
      </c>
      <c r="P29" s="12">
        <f t="shared" si="9"/>
        <v>2.7956435412251502E-3</v>
      </c>
      <c r="Q29" s="12">
        <f t="shared" si="9"/>
        <v>3.8661130059237825E-2</v>
      </c>
      <c r="R29" s="12">
        <f t="shared" si="9"/>
        <v>0</v>
      </c>
      <c r="S29" s="12">
        <f t="shared" si="9"/>
        <v>0</v>
      </c>
      <c r="T29" s="12">
        <f t="shared" si="9"/>
        <v>0</v>
      </c>
      <c r="U29" s="12">
        <f t="shared" si="9"/>
        <v>0</v>
      </c>
      <c r="V29" s="12">
        <f t="shared" si="9"/>
        <v>0</v>
      </c>
      <c r="W29" s="12">
        <f t="shared" si="9"/>
        <v>0</v>
      </c>
    </row>
    <row r="30" spans="2:23" outlineLevel="1" x14ac:dyDescent="0.25">
      <c r="B30" s="4" t="s">
        <v>27</v>
      </c>
      <c r="C30" s="12">
        <f t="shared" ref="C30:W30" si="10">IFERROR(C17/C21,0)</f>
        <v>0</v>
      </c>
      <c r="D30" s="12">
        <f t="shared" si="10"/>
        <v>0</v>
      </c>
      <c r="E30" s="12">
        <f t="shared" si="10"/>
        <v>0</v>
      </c>
      <c r="F30" s="12">
        <f t="shared" si="10"/>
        <v>0</v>
      </c>
      <c r="G30" s="12">
        <f t="shared" si="10"/>
        <v>0</v>
      </c>
      <c r="H30" s="12">
        <f t="shared" si="10"/>
        <v>0</v>
      </c>
      <c r="I30" s="12">
        <f t="shared" si="10"/>
        <v>0</v>
      </c>
      <c r="J30" s="12">
        <f t="shared" si="10"/>
        <v>0</v>
      </c>
      <c r="K30" s="12">
        <f t="shared" si="10"/>
        <v>0</v>
      </c>
      <c r="L30" s="12">
        <f t="shared" si="10"/>
        <v>0</v>
      </c>
      <c r="M30" s="12">
        <f t="shared" si="10"/>
        <v>0</v>
      </c>
      <c r="N30" s="12">
        <f t="shared" si="10"/>
        <v>0</v>
      </c>
      <c r="O30" s="12">
        <f t="shared" si="10"/>
        <v>0</v>
      </c>
      <c r="P30" s="12">
        <f t="shared" si="10"/>
        <v>0</v>
      </c>
      <c r="Q30" s="12">
        <f t="shared" si="10"/>
        <v>0</v>
      </c>
      <c r="R30" s="12">
        <f t="shared" si="10"/>
        <v>0</v>
      </c>
      <c r="S30" s="12">
        <f t="shared" si="10"/>
        <v>0</v>
      </c>
      <c r="T30" s="12">
        <f t="shared" si="10"/>
        <v>0</v>
      </c>
      <c r="U30" s="12">
        <f t="shared" si="10"/>
        <v>0</v>
      </c>
      <c r="V30" s="12">
        <f t="shared" si="10"/>
        <v>0</v>
      </c>
      <c r="W30" s="12">
        <f t="shared" si="10"/>
        <v>0</v>
      </c>
    </row>
    <row r="31" spans="2:23" outlineLevel="1" x14ac:dyDescent="0.25">
      <c r="B31" s="4" t="s">
        <v>28</v>
      </c>
      <c r="C31" s="12">
        <f t="shared" ref="C31:W31" si="11">IFERROR(C18/C21,0)</f>
        <v>0</v>
      </c>
      <c r="D31" s="12">
        <f t="shared" si="11"/>
        <v>0</v>
      </c>
      <c r="E31" s="12">
        <f t="shared" si="11"/>
        <v>0</v>
      </c>
      <c r="F31" s="12">
        <f t="shared" si="11"/>
        <v>0</v>
      </c>
      <c r="G31" s="12">
        <f t="shared" si="11"/>
        <v>0</v>
      </c>
      <c r="H31" s="12">
        <f t="shared" si="11"/>
        <v>0</v>
      </c>
      <c r="I31" s="12">
        <f t="shared" si="11"/>
        <v>0</v>
      </c>
      <c r="J31" s="12">
        <f t="shared" si="11"/>
        <v>0</v>
      </c>
      <c r="K31" s="12">
        <f t="shared" si="11"/>
        <v>0</v>
      </c>
      <c r="L31" s="12">
        <f t="shared" si="11"/>
        <v>0</v>
      </c>
      <c r="M31" s="12">
        <f t="shared" si="11"/>
        <v>0</v>
      </c>
      <c r="N31" s="12">
        <f t="shared" si="11"/>
        <v>0</v>
      </c>
      <c r="O31" s="12">
        <f t="shared" si="11"/>
        <v>0</v>
      </c>
      <c r="P31" s="12">
        <f t="shared" si="11"/>
        <v>0</v>
      </c>
      <c r="Q31" s="12">
        <f t="shared" si="11"/>
        <v>0</v>
      </c>
      <c r="R31" s="12">
        <f t="shared" si="11"/>
        <v>0</v>
      </c>
      <c r="S31" s="12">
        <f t="shared" si="11"/>
        <v>0</v>
      </c>
      <c r="T31" s="12">
        <f t="shared" si="11"/>
        <v>0</v>
      </c>
      <c r="U31" s="12">
        <f t="shared" si="11"/>
        <v>0</v>
      </c>
      <c r="V31" s="12">
        <f t="shared" si="11"/>
        <v>0</v>
      </c>
      <c r="W31" s="12">
        <f t="shared" si="11"/>
        <v>0</v>
      </c>
    </row>
    <row r="32" spans="2:23" outlineLevel="1" x14ac:dyDescent="0.25">
      <c r="B32" s="4" t="s">
        <v>22</v>
      </c>
      <c r="C32" s="12">
        <f t="shared" ref="C32:W32" si="12">IFERROR(C19/C21,0)</f>
        <v>0</v>
      </c>
      <c r="D32" s="12">
        <f t="shared" si="12"/>
        <v>0</v>
      </c>
      <c r="E32" s="12">
        <f t="shared" si="12"/>
        <v>0</v>
      </c>
      <c r="F32" s="12">
        <f t="shared" si="12"/>
        <v>0</v>
      </c>
      <c r="G32" s="12">
        <f t="shared" si="12"/>
        <v>0</v>
      </c>
      <c r="H32" s="12">
        <f t="shared" si="12"/>
        <v>0</v>
      </c>
      <c r="I32" s="12">
        <f t="shared" si="12"/>
        <v>8.4001970350216539E-4</v>
      </c>
      <c r="J32" s="12">
        <f t="shared" si="12"/>
        <v>0</v>
      </c>
      <c r="K32" s="12">
        <f t="shared" si="12"/>
        <v>2.1389916115403633E-3</v>
      </c>
      <c r="L32" s="12">
        <f t="shared" si="12"/>
        <v>6.2036377495492817E-3</v>
      </c>
      <c r="M32" s="12">
        <f t="shared" si="12"/>
        <v>6.0153694024982583E-3</v>
      </c>
      <c r="N32" s="12">
        <f t="shared" si="12"/>
        <v>0</v>
      </c>
      <c r="O32" s="12">
        <f t="shared" si="12"/>
        <v>0</v>
      </c>
      <c r="P32" s="12">
        <f t="shared" si="12"/>
        <v>0</v>
      </c>
      <c r="Q32" s="12">
        <f t="shared" si="12"/>
        <v>0</v>
      </c>
      <c r="R32" s="12">
        <f t="shared" si="12"/>
        <v>0</v>
      </c>
      <c r="S32" s="12">
        <f t="shared" si="12"/>
        <v>0</v>
      </c>
      <c r="T32" s="12">
        <f t="shared" si="12"/>
        <v>0</v>
      </c>
      <c r="U32" s="12">
        <f t="shared" si="12"/>
        <v>0</v>
      </c>
      <c r="V32" s="12">
        <f t="shared" si="12"/>
        <v>0</v>
      </c>
      <c r="W32" s="12">
        <f t="shared" si="12"/>
        <v>0</v>
      </c>
    </row>
    <row r="33" spans="1:23" outlineLevel="1" x14ac:dyDescent="0.25">
      <c r="B33" s="4" t="s">
        <v>1</v>
      </c>
      <c r="C33" s="12">
        <f t="shared" ref="C33:W33" si="13">IFERROR(C20/C21,0)</f>
        <v>1.3893395281767309E-3</v>
      </c>
      <c r="D33" s="12">
        <f t="shared" si="13"/>
        <v>2.8368429843382628E-3</v>
      </c>
      <c r="E33" s="12">
        <f t="shared" si="13"/>
        <v>0</v>
      </c>
      <c r="F33" s="12">
        <f t="shared" si="13"/>
        <v>0</v>
      </c>
      <c r="G33" s="12">
        <f t="shared" si="13"/>
        <v>0</v>
      </c>
      <c r="H33" s="12">
        <f t="shared" si="13"/>
        <v>0</v>
      </c>
      <c r="I33" s="12">
        <f t="shared" si="13"/>
        <v>0</v>
      </c>
      <c r="J33" s="12">
        <f t="shared" si="13"/>
        <v>0</v>
      </c>
      <c r="K33" s="12">
        <f t="shared" si="13"/>
        <v>0</v>
      </c>
      <c r="L33" s="12">
        <f t="shared" si="13"/>
        <v>0</v>
      </c>
      <c r="M33" s="12">
        <f t="shared" si="13"/>
        <v>1.3278370977366528E-4</v>
      </c>
      <c r="N33" s="12">
        <f t="shared" si="13"/>
        <v>0</v>
      </c>
      <c r="O33" s="12">
        <f t="shared" si="13"/>
        <v>0</v>
      </c>
      <c r="P33" s="12">
        <f t="shared" si="13"/>
        <v>0</v>
      </c>
      <c r="Q33" s="12">
        <f t="shared" si="13"/>
        <v>0</v>
      </c>
      <c r="R33" s="12">
        <f t="shared" si="13"/>
        <v>0</v>
      </c>
      <c r="S33" s="12">
        <f t="shared" si="13"/>
        <v>0</v>
      </c>
      <c r="T33" s="12">
        <f t="shared" si="13"/>
        <v>0</v>
      </c>
      <c r="U33" s="12">
        <f t="shared" si="13"/>
        <v>0</v>
      </c>
      <c r="V33" s="12">
        <f t="shared" si="13"/>
        <v>0</v>
      </c>
      <c r="W33" s="12">
        <f t="shared" si="13"/>
        <v>0</v>
      </c>
    </row>
    <row r="34" spans="1:23" x14ac:dyDescent="0.25">
      <c r="B34" s="16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</row>
    <row r="36" spans="1:23" s="34" customFormat="1" x14ac:dyDescent="0.25">
      <c r="A36" s="33" t="s">
        <v>48</v>
      </c>
      <c r="C36" s="35"/>
    </row>
    <row r="37" spans="1:23" outlineLevel="1" x14ac:dyDescent="0.25">
      <c r="B37" s="22" t="s">
        <v>31</v>
      </c>
      <c r="C37" s="5">
        <f t="shared" ref="C37:W38" si="14">C71+C105</f>
        <v>181.7590422620757</v>
      </c>
      <c r="D37" s="5">
        <f t="shared" si="14"/>
        <v>199.77673151470529</v>
      </c>
      <c r="E37" s="5">
        <f t="shared" si="14"/>
        <v>205.63368220459216</v>
      </c>
      <c r="F37" s="5">
        <f t="shared" si="14"/>
        <v>197.99453726060719</v>
      </c>
      <c r="G37" s="5">
        <f t="shared" si="14"/>
        <v>182.74980400459884</v>
      </c>
      <c r="H37" s="5">
        <f t="shared" si="14"/>
        <v>186.11026138572748</v>
      </c>
      <c r="I37" s="5">
        <f t="shared" si="14"/>
        <v>200.33891402136612</v>
      </c>
      <c r="J37" s="5">
        <f t="shared" si="14"/>
        <v>201.68555341098897</v>
      </c>
      <c r="K37" s="5">
        <f t="shared" si="14"/>
        <v>195.32957382552448</v>
      </c>
      <c r="L37" s="5">
        <f t="shared" si="14"/>
        <v>193.3204714030669</v>
      </c>
      <c r="M37" s="5">
        <f t="shared" si="14"/>
        <v>205.55144142296922</v>
      </c>
      <c r="N37" s="5">
        <f t="shared" si="14"/>
        <v>244.27375992737319</v>
      </c>
      <c r="O37" s="5">
        <f t="shared" si="14"/>
        <v>237.37940682498737</v>
      </c>
      <c r="P37" s="5">
        <f t="shared" si="14"/>
        <v>208.70831909049178</v>
      </c>
      <c r="Q37" s="5">
        <f t="shared" si="14"/>
        <v>218.39936857077595</v>
      </c>
      <c r="R37" s="5">
        <f t="shared" si="14"/>
        <v>228.24285666339924</v>
      </c>
      <c r="S37" s="5">
        <f t="shared" si="14"/>
        <v>249.76027808258732</v>
      </c>
      <c r="T37" s="5">
        <f t="shared" si="14"/>
        <v>265.9073765466847</v>
      </c>
      <c r="U37" s="5">
        <f t="shared" si="14"/>
        <v>269.72260837393605</v>
      </c>
      <c r="V37" s="5">
        <f t="shared" si="14"/>
        <v>269.4553981441486</v>
      </c>
      <c r="W37" s="5">
        <f t="shared" si="14"/>
        <v>255.64546165946246</v>
      </c>
    </row>
    <row r="38" spans="1:23" outlineLevel="1" x14ac:dyDescent="0.25">
      <c r="B38" s="8" t="s">
        <v>30</v>
      </c>
      <c r="C38" s="5">
        <f t="shared" si="14"/>
        <v>9.6630000000000003</v>
      </c>
      <c r="D38" s="5">
        <f t="shared" si="14"/>
        <v>10.337</v>
      </c>
      <c r="E38" s="5">
        <f t="shared" si="14"/>
        <v>10.372</v>
      </c>
      <c r="F38" s="5">
        <f t="shared" si="14"/>
        <v>10.324</v>
      </c>
      <c r="G38" s="5">
        <f t="shared" si="14"/>
        <v>10.507</v>
      </c>
      <c r="H38" s="5">
        <f t="shared" si="14"/>
        <v>10.567</v>
      </c>
      <c r="I38" s="5">
        <f t="shared" si="14"/>
        <v>10.683</v>
      </c>
      <c r="J38" s="5">
        <f t="shared" si="14"/>
        <v>11.215</v>
      </c>
      <c r="K38" s="5">
        <f t="shared" si="14"/>
        <v>12.24</v>
      </c>
      <c r="L38" s="5">
        <f t="shared" si="14"/>
        <v>11.551</v>
      </c>
      <c r="M38" s="5">
        <f t="shared" si="14"/>
        <v>13.619</v>
      </c>
      <c r="N38" s="5">
        <f t="shared" si="14"/>
        <v>13.925000000000001</v>
      </c>
      <c r="O38" s="5">
        <f t="shared" si="14"/>
        <v>14.744999999999999</v>
      </c>
      <c r="P38" s="5">
        <f t="shared" si="14"/>
        <v>15.484000000000002</v>
      </c>
      <c r="Q38" s="5">
        <f t="shared" si="14"/>
        <v>15.887</v>
      </c>
      <c r="R38" s="5">
        <f t="shared" si="14"/>
        <v>17.013000000000002</v>
      </c>
      <c r="S38" s="5">
        <f t="shared" si="14"/>
        <v>18.380000000000003</v>
      </c>
      <c r="T38" s="5">
        <f t="shared" si="14"/>
        <v>19.023</v>
      </c>
      <c r="U38" s="5">
        <f t="shared" si="14"/>
        <v>20.398</v>
      </c>
      <c r="V38" s="5">
        <f t="shared" si="14"/>
        <v>21.088000000000001</v>
      </c>
      <c r="W38" s="5">
        <f t="shared" si="14"/>
        <v>22.161999999999999</v>
      </c>
    </row>
    <row r="39" spans="1:23" outlineLevel="1" x14ac:dyDescent="0.25">
      <c r="B39" s="8" t="s">
        <v>43</v>
      </c>
      <c r="C39" s="5">
        <f t="shared" ref="C39:W39" si="15">C40/C38*1000</f>
        <v>23693.269106898068</v>
      </c>
      <c r="D39" s="5">
        <f t="shared" si="15"/>
        <v>23295.832807440751</v>
      </c>
      <c r="E39" s="5">
        <f t="shared" si="15"/>
        <v>24478.561998146648</v>
      </c>
      <c r="F39" s="5">
        <f t="shared" si="15"/>
        <v>24268.645110825746</v>
      </c>
      <c r="G39" s="5">
        <f t="shared" si="15"/>
        <v>22935.564498056821</v>
      </c>
      <c r="H39" s="5">
        <f t="shared" si="15"/>
        <v>23176.787695386203</v>
      </c>
      <c r="I39" s="5">
        <f t="shared" si="15"/>
        <v>23742.656434453245</v>
      </c>
      <c r="J39" s="5">
        <f t="shared" si="15"/>
        <v>22872.31333241623</v>
      </c>
      <c r="K39" s="5">
        <f t="shared" si="15"/>
        <v>20803.191550910702</v>
      </c>
      <c r="L39" s="5">
        <f t="shared" si="15"/>
        <v>21365.030134393302</v>
      </c>
      <c r="M39" s="5">
        <f t="shared" si="15"/>
        <v>19315.726619575886</v>
      </c>
      <c r="N39" s="5">
        <f t="shared" si="15"/>
        <v>22011.069553818743</v>
      </c>
      <c r="O39" s="5">
        <f t="shared" si="15"/>
        <v>20537.817133140183</v>
      </c>
      <c r="P39" s="5">
        <f t="shared" si="15"/>
        <v>17209.4258738678</v>
      </c>
      <c r="Q39" s="5">
        <f t="shared" si="15"/>
        <v>17285.097926828788</v>
      </c>
      <c r="R39" s="5">
        <f t="shared" si="15"/>
        <v>16814.910720416152</v>
      </c>
      <c r="S39" s="5">
        <f t="shared" si="15"/>
        <v>17251.307068005768</v>
      </c>
      <c r="T39" s="5">
        <f t="shared" si="15"/>
        <v>17967.847399117964</v>
      </c>
      <c r="U39" s="5">
        <f t="shared" si="15"/>
        <v>16705.644079243899</v>
      </c>
      <c r="V39" s="5">
        <f t="shared" si="15"/>
        <v>16405.209592190819</v>
      </c>
      <c r="W39" s="5">
        <f t="shared" si="15"/>
        <v>14785.758718224846</v>
      </c>
    </row>
    <row r="40" spans="1:23" outlineLevel="1" x14ac:dyDescent="0.25">
      <c r="B40" s="8" t="s">
        <v>44</v>
      </c>
      <c r="C40" s="5">
        <f t="shared" ref="C40:W40" si="16">C74+C108</f>
        <v>228.94805937995602</v>
      </c>
      <c r="D40" s="5">
        <f t="shared" si="16"/>
        <v>240.80902373051504</v>
      </c>
      <c r="E40" s="5">
        <f t="shared" si="16"/>
        <v>253.89164504477702</v>
      </c>
      <c r="F40" s="5">
        <f t="shared" si="16"/>
        <v>250.549492124165</v>
      </c>
      <c r="G40" s="5">
        <f t="shared" si="16"/>
        <v>240.98397618108299</v>
      </c>
      <c r="H40" s="5">
        <f t="shared" si="16"/>
        <v>244.909115577146</v>
      </c>
      <c r="I40" s="5">
        <f t="shared" si="16"/>
        <v>253.64279868926403</v>
      </c>
      <c r="J40" s="5">
        <f t="shared" si="16"/>
        <v>256.51299402304801</v>
      </c>
      <c r="K40" s="5">
        <f t="shared" si="16"/>
        <v>254.63106458314701</v>
      </c>
      <c r="L40" s="5">
        <f t="shared" si="16"/>
        <v>246.787463082377</v>
      </c>
      <c r="M40" s="5">
        <f t="shared" si="16"/>
        <v>263.06088083200399</v>
      </c>
      <c r="N40" s="5">
        <f t="shared" si="16"/>
        <v>306.50414353692599</v>
      </c>
      <c r="O40" s="5">
        <f t="shared" si="16"/>
        <v>302.83011362815199</v>
      </c>
      <c r="P40" s="5">
        <f t="shared" si="16"/>
        <v>266.47075023096903</v>
      </c>
      <c r="Q40" s="5">
        <f t="shared" si="16"/>
        <v>274.60835076352896</v>
      </c>
      <c r="R40" s="5">
        <f t="shared" si="16"/>
        <v>286.07207608644001</v>
      </c>
      <c r="S40" s="5">
        <f t="shared" si="16"/>
        <v>317.07902390994605</v>
      </c>
      <c r="T40" s="5">
        <f t="shared" si="16"/>
        <v>341.80236107342103</v>
      </c>
      <c r="U40" s="5">
        <f t="shared" si="16"/>
        <v>340.76172792841703</v>
      </c>
      <c r="V40" s="5">
        <f t="shared" si="16"/>
        <v>345.95305988012001</v>
      </c>
      <c r="W40" s="5">
        <f t="shared" si="16"/>
        <v>327.68198471329902</v>
      </c>
    </row>
    <row r="41" spans="1:23" outlineLevel="1" x14ac:dyDescent="0.25">
      <c r="B41" s="8" t="s">
        <v>45</v>
      </c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outlineLevel="1" x14ac:dyDescent="0.25">
      <c r="B42" s="8" t="s">
        <v>47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</row>
    <row r="43" spans="1:23" outlineLevel="1" x14ac:dyDescent="0.25"/>
    <row r="44" spans="1:23" outlineLevel="1" x14ac:dyDescent="0.25">
      <c r="B44" s="9" t="s">
        <v>19</v>
      </c>
      <c r="C44" s="14"/>
    </row>
    <row r="45" spans="1:23" outlineLevel="1" x14ac:dyDescent="0.25">
      <c r="B45" s="4" t="s">
        <v>23</v>
      </c>
      <c r="C45" s="5">
        <f t="shared" ref="C45:W54" si="17">C79+C113</f>
        <v>0</v>
      </c>
      <c r="D45" s="5">
        <f t="shared" si="17"/>
        <v>0</v>
      </c>
      <c r="E45" s="5">
        <f t="shared" si="17"/>
        <v>0</v>
      </c>
      <c r="F45" s="5">
        <f t="shared" si="17"/>
        <v>0</v>
      </c>
      <c r="G45" s="5">
        <f t="shared" si="17"/>
        <v>0</v>
      </c>
      <c r="H45" s="5">
        <f t="shared" si="17"/>
        <v>0</v>
      </c>
      <c r="I45" s="5">
        <f t="shared" si="17"/>
        <v>0</v>
      </c>
      <c r="J45" s="5">
        <f t="shared" si="17"/>
        <v>0</v>
      </c>
      <c r="K45" s="5">
        <f t="shared" si="17"/>
        <v>0</v>
      </c>
      <c r="L45" s="5">
        <f t="shared" si="17"/>
        <v>0</v>
      </c>
      <c r="M45" s="5">
        <f t="shared" si="17"/>
        <v>0</v>
      </c>
      <c r="N45" s="5">
        <f t="shared" si="17"/>
        <v>0</v>
      </c>
      <c r="O45" s="5">
        <f t="shared" si="17"/>
        <v>0</v>
      </c>
      <c r="P45" s="5">
        <f t="shared" si="17"/>
        <v>0</v>
      </c>
      <c r="Q45" s="5">
        <f t="shared" si="17"/>
        <v>0</v>
      </c>
      <c r="R45" s="5">
        <f t="shared" si="17"/>
        <v>0</v>
      </c>
      <c r="S45" s="5">
        <f t="shared" si="17"/>
        <v>0</v>
      </c>
      <c r="T45" s="5">
        <f t="shared" si="17"/>
        <v>0</v>
      </c>
      <c r="U45" s="5">
        <f t="shared" si="17"/>
        <v>0</v>
      </c>
      <c r="V45" s="5">
        <f t="shared" si="17"/>
        <v>0</v>
      </c>
      <c r="W45" s="5">
        <f t="shared" si="17"/>
        <v>0</v>
      </c>
    </row>
    <row r="46" spans="1:23" outlineLevel="1" x14ac:dyDescent="0.25">
      <c r="B46" s="4" t="s">
        <v>24</v>
      </c>
      <c r="C46" s="5">
        <f t="shared" si="17"/>
        <v>0</v>
      </c>
      <c r="D46" s="5">
        <f t="shared" si="17"/>
        <v>0</v>
      </c>
      <c r="E46" s="5">
        <f t="shared" si="17"/>
        <v>0</v>
      </c>
      <c r="F46" s="5">
        <f t="shared" si="17"/>
        <v>0</v>
      </c>
      <c r="G46" s="5">
        <f t="shared" si="17"/>
        <v>0</v>
      </c>
      <c r="H46" s="5">
        <f t="shared" si="17"/>
        <v>0</v>
      </c>
      <c r="I46" s="5">
        <f t="shared" si="17"/>
        <v>0</v>
      </c>
      <c r="J46" s="5">
        <f t="shared" si="17"/>
        <v>0</v>
      </c>
      <c r="K46" s="5">
        <f t="shared" si="17"/>
        <v>0</v>
      </c>
      <c r="L46" s="5">
        <f t="shared" si="17"/>
        <v>0</v>
      </c>
      <c r="M46" s="5">
        <f t="shared" si="17"/>
        <v>0</v>
      </c>
      <c r="N46" s="5">
        <f t="shared" si="17"/>
        <v>0</v>
      </c>
      <c r="O46" s="5">
        <f t="shared" si="17"/>
        <v>0</v>
      </c>
      <c r="P46" s="5">
        <f t="shared" si="17"/>
        <v>0</v>
      </c>
      <c r="Q46" s="5">
        <f t="shared" si="17"/>
        <v>0</v>
      </c>
      <c r="R46" s="5">
        <f t="shared" si="17"/>
        <v>0</v>
      </c>
      <c r="S46" s="5">
        <f t="shared" si="17"/>
        <v>0</v>
      </c>
      <c r="T46" s="5">
        <f t="shared" si="17"/>
        <v>0</v>
      </c>
      <c r="U46" s="5">
        <f t="shared" si="17"/>
        <v>0</v>
      </c>
      <c r="V46" s="5">
        <f t="shared" si="17"/>
        <v>0</v>
      </c>
      <c r="W46" s="5">
        <f t="shared" si="17"/>
        <v>0</v>
      </c>
    </row>
    <row r="47" spans="1:23" outlineLevel="1" x14ac:dyDescent="0.25">
      <c r="B47" s="4" t="s">
        <v>21</v>
      </c>
      <c r="C47" s="5">
        <f t="shared" si="17"/>
        <v>390.69299999999998</v>
      </c>
      <c r="D47" s="5">
        <f t="shared" si="17"/>
        <v>514.952</v>
      </c>
      <c r="E47" s="5">
        <f t="shared" si="17"/>
        <v>535.34800000000007</v>
      </c>
      <c r="F47" s="5">
        <f t="shared" si="17"/>
        <v>474.16399999999999</v>
      </c>
      <c r="G47" s="5">
        <f t="shared" si="17"/>
        <v>303.80299999999994</v>
      </c>
      <c r="H47" s="5">
        <f t="shared" si="17"/>
        <v>301.78000000000003</v>
      </c>
      <c r="I47" s="5">
        <f t="shared" si="17"/>
        <v>348.57799999999997</v>
      </c>
      <c r="J47" s="5">
        <f t="shared" si="17"/>
        <v>315.18700000000001</v>
      </c>
      <c r="K47" s="5">
        <f t="shared" si="17"/>
        <v>274.238</v>
      </c>
      <c r="L47" s="5">
        <f t="shared" si="17"/>
        <v>356.476</v>
      </c>
      <c r="M47" s="5">
        <f t="shared" si="17"/>
        <v>298.52600000000001</v>
      </c>
      <c r="N47" s="5">
        <f t="shared" si="17"/>
        <v>450.17099999999999</v>
      </c>
      <c r="O47" s="5">
        <f t="shared" si="17"/>
        <v>410.02</v>
      </c>
      <c r="P47" s="5">
        <f t="shared" si="17"/>
        <v>343.24299999999994</v>
      </c>
      <c r="Q47" s="5">
        <f t="shared" si="17"/>
        <v>400.03</v>
      </c>
      <c r="R47" s="5">
        <f t="shared" si="17"/>
        <v>438.60599999999999</v>
      </c>
      <c r="S47" s="5">
        <f t="shared" si="17"/>
        <v>447.09500000000003</v>
      </c>
      <c r="T47" s="5">
        <f t="shared" si="17"/>
        <v>450.93400000000003</v>
      </c>
      <c r="U47" s="5">
        <f t="shared" si="17"/>
        <v>490.95499999999998</v>
      </c>
      <c r="V47" s="5">
        <f t="shared" si="17"/>
        <v>437.964</v>
      </c>
      <c r="W47" s="5">
        <f t="shared" si="17"/>
        <v>436.22399999999999</v>
      </c>
    </row>
    <row r="48" spans="1:23" outlineLevel="1" x14ac:dyDescent="0.25">
      <c r="B48" s="4" t="s">
        <v>26</v>
      </c>
      <c r="C48" s="5">
        <f t="shared" si="17"/>
        <v>0</v>
      </c>
      <c r="D48" s="5">
        <f t="shared" si="17"/>
        <v>0</v>
      </c>
      <c r="E48" s="5">
        <f t="shared" si="17"/>
        <v>0</v>
      </c>
      <c r="F48" s="5">
        <f t="shared" si="17"/>
        <v>0</v>
      </c>
      <c r="G48" s="5">
        <f t="shared" si="17"/>
        <v>0</v>
      </c>
      <c r="H48" s="5">
        <f t="shared" si="17"/>
        <v>0</v>
      </c>
      <c r="I48" s="5">
        <f t="shared" si="17"/>
        <v>0</v>
      </c>
      <c r="J48" s="5">
        <f t="shared" si="17"/>
        <v>0</v>
      </c>
      <c r="K48" s="5">
        <f t="shared" si="17"/>
        <v>0</v>
      </c>
      <c r="L48" s="5">
        <f t="shared" si="17"/>
        <v>0</v>
      </c>
      <c r="M48" s="5">
        <f t="shared" si="17"/>
        <v>0</v>
      </c>
      <c r="N48" s="5">
        <f t="shared" si="17"/>
        <v>0</v>
      </c>
      <c r="O48" s="5">
        <f t="shared" si="17"/>
        <v>0</v>
      </c>
      <c r="P48" s="5">
        <f t="shared" si="17"/>
        <v>0</v>
      </c>
      <c r="Q48" s="5">
        <f t="shared" si="17"/>
        <v>0</v>
      </c>
      <c r="R48" s="5">
        <f t="shared" si="17"/>
        <v>0</v>
      </c>
      <c r="S48" s="5">
        <f t="shared" si="17"/>
        <v>0</v>
      </c>
      <c r="T48" s="5">
        <f t="shared" si="17"/>
        <v>0</v>
      </c>
      <c r="U48" s="5">
        <f t="shared" si="17"/>
        <v>0</v>
      </c>
      <c r="V48" s="5">
        <f t="shared" si="17"/>
        <v>0</v>
      </c>
      <c r="W48" s="5">
        <f t="shared" si="17"/>
        <v>0</v>
      </c>
    </row>
    <row r="49" spans="2:23" outlineLevel="1" x14ac:dyDescent="0.25">
      <c r="B49" s="4" t="s">
        <v>25</v>
      </c>
      <c r="C49" s="5">
        <f t="shared" si="17"/>
        <v>1067.9779999999998</v>
      </c>
      <c r="D49" s="5">
        <f t="shared" si="17"/>
        <v>1119.8739999999998</v>
      </c>
      <c r="E49" s="5">
        <f t="shared" si="17"/>
        <v>1155.6310000000001</v>
      </c>
      <c r="F49" s="5">
        <f t="shared" si="17"/>
        <v>1143.1469999999999</v>
      </c>
      <c r="G49" s="5">
        <f t="shared" si="17"/>
        <v>1174.0309999999999</v>
      </c>
      <c r="H49" s="5">
        <f t="shared" si="17"/>
        <v>1190.3890000000001</v>
      </c>
      <c r="I49" s="5">
        <f t="shared" si="17"/>
        <v>1161.9770000000001</v>
      </c>
      <c r="J49" s="5">
        <f t="shared" si="17"/>
        <v>1180.6880000000001</v>
      </c>
      <c r="K49" s="5">
        <f t="shared" si="17"/>
        <v>1174.864</v>
      </c>
      <c r="L49" s="5">
        <f t="shared" si="17"/>
        <v>1122.039</v>
      </c>
      <c r="M49" s="5">
        <f t="shared" si="17"/>
        <v>1207.0349999999999</v>
      </c>
      <c r="N49" s="5">
        <f t="shared" si="17"/>
        <v>1268.99</v>
      </c>
      <c r="O49" s="5">
        <f t="shared" si="17"/>
        <v>1248.9870000000001</v>
      </c>
      <c r="P49" s="5">
        <f t="shared" si="17"/>
        <v>1125.5519999999999</v>
      </c>
      <c r="Q49" s="5">
        <f t="shared" si="17"/>
        <v>976.40600000000018</v>
      </c>
      <c r="R49" s="5">
        <f t="shared" si="17"/>
        <v>1135.896</v>
      </c>
      <c r="S49" s="5">
        <f t="shared" si="17"/>
        <v>1256.771</v>
      </c>
      <c r="T49" s="5">
        <f t="shared" si="17"/>
        <v>1339.174</v>
      </c>
      <c r="U49" s="5">
        <f t="shared" si="17"/>
        <v>1290.546</v>
      </c>
      <c r="V49" s="5">
        <f t="shared" si="17"/>
        <v>1322.1610000000001</v>
      </c>
      <c r="W49" s="5">
        <f t="shared" si="17"/>
        <v>1210.9299999999998</v>
      </c>
    </row>
    <row r="50" spans="2:23" outlineLevel="1" x14ac:dyDescent="0.25">
      <c r="B50" s="4" t="s">
        <v>0</v>
      </c>
      <c r="C50" s="5">
        <f t="shared" si="17"/>
        <v>0</v>
      </c>
      <c r="D50" s="5">
        <f t="shared" si="17"/>
        <v>0</v>
      </c>
      <c r="E50" s="5">
        <f t="shared" si="17"/>
        <v>0</v>
      </c>
      <c r="F50" s="5">
        <f t="shared" si="17"/>
        <v>0</v>
      </c>
      <c r="G50" s="5">
        <f t="shared" si="17"/>
        <v>0</v>
      </c>
      <c r="H50" s="5">
        <f t="shared" si="17"/>
        <v>0</v>
      </c>
      <c r="I50" s="5">
        <f t="shared" si="17"/>
        <v>0</v>
      </c>
      <c r="J50" s="5">
        <f t="shared" si="17"/>
        <v>0</v>
      </c>
      <c r="K50" s="5">
        <f t="shared" si="17"/>
        <v>0</v>
      </c>
      <c r="L50" s="5">
        <f t="shared" si="17"/>
        <v>0</v>
      </c>
      <c r="M50" s="5">
        <f t="shared" si="17"/>
        <v>0</v>
      </c>
      <c r="N50" s="5">
        <f t="shared" si="17"/>
        <v>46.284999999999997</v>
      </c>
      <c r="O50" s="5">
        <f t="shared" si="17"/>
        <v>45.564999999999998</v>
      </c>
      <c r="P50" s="5">
        <f t="shared" si="17"/>
        <v>9.2379999999999995</v>
      </c>
      <c r="Q50" s="5">
        <f t="shared" si="17"/>
        <v>146.453</v>
      </c>
      <c r="R50" s="5">
        <f t="shared" si="17"/>
        <v>0</v>
      </c>
      <c r="S50" s="5">
        <f t="shared" si="17"/>
        <v>0</v>
      </c>
      <c r="T50" s="5">
        <f t="shared" si="17"/>
        <v>0</v>
      </c>
      <c r="U50" s="5">
        <f t="shared" si="17"/>
        <v>0</v>
      </c>
      <c r="V50" s="5">
        <f t="shared" si="17"/>
        <v>0</v>
      </c>
      <c r="W50" s="5">
        <f t="shared" si="17"/>
        <v>0</v>
      </c>
    </row>
    <row r="51" spans="2:23" outlineLevel="1" x14ac:dyDescent="0.25">
      <c r="B51" s="4" t="s">
        <v>27</v>
      </c>
      <c r="C51" s="5">
        <f t="shared" si="17"/>
        <v>0</v>
      </c>
      <c r="D51" s="5">
        <f t="shared" si="17"/>
        <v>0</v>
      </c>
      <c r="E51" s="5">
        <f t="shared" si="17"/>
        <v>0</v>
      </c>
      <c r="F51" s="5">
        <f t="shared" si="17"/>
        <v>0</v>
      </c>
      <c r="G51" s="5">
        <f t="shared" si="17"/>
        <v>0</v>
      </c>
      <c r="H51" s="5">
        <f t="shared" si="17"/>
        <v>0</v>
      </c>
      <c r="I51" s="5">
        <f t="shared" si="17"/>
        <v>0</v>
      </c>
      <c r="J51" s="5">
        <f t="shared" si="17"/>
        <v>0</v>
      </c>
      <c r="K51" s="5">
        <f t="shared" si="17"/>
        <v>0</v>
      </c>
      <c r="L51" s="5">
        <f t="shared" si="17"/>
        <v>0</v>
      </c>
      <c r="M51" s="5">
        <f t="shared" si="17"/>
        <v>0</v>
      </c>
      <c r="N51" s="5">
        <f t="shared" si="17"/>
        <v>0</v>
      </c>
      <c r="O51" s="5">
        <f t="shared" si="17"/>
        <v>0</v>
      </c>
      <c r="P51" s="5">
        <f t="shared" si="17"/>
        <v>0</v>
      </c>
      <c r="Q51" s="5">
        <f t="shared" si="17"/>
        <v>0</v>
      </c>
      <c r="R51" s="5">
        <f t="shared" si="17"/>
        <v>0</v>
      </c>
      <c r="S51" s="5">
        <f t="shared" si="17"/>
        <v>0</v>
      </c>
      <c r="T51" s="5">
        <f t="shared" si="17"/>
        <v>0</v>
      </c>
      <c r="U51" s="5">
        <f t="shared" si="17"/>
        <v>0</v>
      </c>
      <c r="V51" s="5">
        <f t="shared" si="17"/>
        <v>0</v>
      </c>
      <c r="W51" s="5">
        <f t="shared" si="17"/>
        <v>0</v>
      </c>
    </row>
    <row r="52" spans="2:23" outlineLevel="1" x14ac:dyDescent="0.25">
      <c r="B52" s="4" t="s">
        <v>28</v>
      </c>
      <c r="C52" s="5">
        <f t="shared" si="17"/>
        <v>0</v>
      </c>
      <c r="D52" s="5">
        <f t="shared" si="17"/>
        <v>0</v>
      </c>
      <c r="E52" s="5">
        <f t="shared" si="17"/>
        <v>0</v>
      </c>
      <c r="F52" s="5">
        <f t="shared" si="17"/>
        <v>0</v>
      </c>
      <c r="G52" s="5">
        <f t="shared" si="17"/>
        <v>0</v>
      </c>
      <c r="H52" s="5">
        <f t="shared" si="17"/>
        <v>0</v>
      </c>
      <c r="I52" s="5">
        <f t="shared" si="17"/>
        <v>0</v>
      </c>
      <c r="J52" s="5">
        <f t="shared" si="17"/>
        <v>0</v>
      </c>
      <c r="K52" s="5">
        <f t="shared" si="17"/>
        <v>0</v>
      </c>
      <c r="L52" s="5">
        <f t="shared" si="17"/>
        <v>0</v>
      </c>
      <c r="M52" s="5">
        <f t="shared" si="17"/>
        <v>0</v>
      </c>
      <c r="N52" s="5">
        <f t="shared" si="17"/>
        <v>0</v>
      </c>
      <c r="O52" s="5">
        <f t="shared" si="17"/>
        <v>0</v>
      </c>
      <c r="P52" s="5">
        <f t="shared" si="17"/>
        <v>0</v>
      </c>
      <c r="Q52" s="5">
        <f t="shared" si="17"/>
        <v>0</v>
      </c>
      <c r="R52" s="5">
        <f t="shared" si="17"/>
        <v>0</v>
      </c>
      <c r="S52" s="5">
        <f t="shared" si="17"/>
        <v>0</v>
      </c>
      <c r="T52" s="5">
        <f t="shared" si="17"/>
        <v>0</v>
      </c>
      <c r="U52" s="5">
        <f t="shared" si="17"/>
        <v>0</v>
      </c>
      <c r="V52" s="5">
        <f t="shared" si="17"/>
        <v>0</v>
      </c>
      <c r="W52" s="5">
        <f t="shared" si="17"/>
        <v>0</v>
      </c>
    </row>
    <row r="53" spans="2:23" outlineLevel="1" x14ac:dyDescent="0.25">
      <c r="B53" s="4" t="s">
        <v>22</v>
      </c>
      <c r="C53" s="5">
        <f t="shared" si="17"/>
        <v>0</v>
      </c>
      <c r="D53" s="5">
        <f t="shared" si="17"/>
        <v>0</v>
      </c>
      <c r="E53" s="5">
        <f t="shared" si="17"/>
        <v>0</v>
      </c>
      <c r="F53" s="5">
        <f t="shared" si="17"/>
        <v>0</v>
      </c>
      <c r="G53" s="5">
        <f t="shared" si="17"/>
        <v>0</v>
      </c>
      <c r="H53" s="5">
        <f t="shared" si="17"/>
        <v>0</v>
      </c>
      <c r="I53" s="5">
        <f t="shared" si="17"/>
        <v>0</v>
      </c>
      <c r="J53" s="5">
        <f t="shared" si="17"/>
        <v>0</v>
      </c>
      <c r="K53" s="5">
        <f t="shared" si="17"/>
        <v>0</v>
      </c>
      <c r="L53" s="5">
        <f t="shared" si="17"/>
        <v>0</v>
      </c>
      <c r="M53" s="5">
        <f t="shared" si="17"/>
        <v>0</v>
      </c>
      <c r="N53" s="5">
        <f t="shared" si="17"/>
        <v>0</v>
      </c>
      <c r="O53" s="5">
        <f t="shared" si="17"/>
        <v>0</v>
      </c>
      <c r="P53" s="5">
        <f t="shared" si="17"/>
        <v>0</v>
      </c>
      <c r="Q53" s="5">
        <f t="shared" si="17"/>
        <v>0</v>
      </c>
      <c r="R53" s="5">
        <f t="shared" si="17"/>
        <v>0</v>
      </c>
      <c r="S53" s="5">
        <f t="shared" si="17"/>
        <v>0</v>
      </c>
      <c r="T53" s="5">
        <f t="shared" si="17"/>
        <v>0</v>
      </c>
      <c r="U53" s="5">
        <f t="shared" si="17"/>
        <v>0</v>
      </c>
      <c r="V53" s="5">
        <f t="shared" si="17"/>
        <v>0</v>
      </c>
      <c r="W53" s="5">
        <f t="shared" si="17"/>
        <v>0</v>
      </c>
    </row>
    <row r="54" spans="2:23" outlineLevel="1" x14ac:dyDescent="0.25">
      <c r="B54" s="4" t="s">
        <v>1</v>
      </c>
      <c r="C54" s="5">
        <f t="shared" si="17"/>
        <v>5.7670000000000003</v>
      </c>
      <c r="D54" s="5">
        <f t="shared" si="17"/>
        <v>11.04</v>
      </c>
      <c r="E54" s="5">
        <f t="shared" si="17"/>
        <v>0</v>
      </c>
      <c r="F54" s="5">
        <f t="shared" si="17"/>
        <v>0</v>
      </c>
      <c r="G54" s="5">
        <f t="shared" si="17"/>
        <v>0</v>
      </c>
      <c r="H54" s="5">
        <f t="shared" si="17"/>
        <v>0</v>
      </c>
      <c r="I54" s="5">
        <f t="shared" si="17"/>
        <v>0</v>
      </c>
      <c r="J54" s="5">
        <f t="shared" si="17"/>
        <v>0</v>
      </c>
      <c r="K54" s="5">
        <f t="shared" si="17"/>
        <v>0</v>
      </c>
      <c r="L54" s="5">
        <f t="shared" si="17"/>
        <v>0</v>
      </c>
      <c r="M54" s="5">
        <f t="shared" si="17"/>
        <v>0.44700000000000001</v>
      </c>
      <c r="N54" s="5">
        <f t="shared" si="17"/>
        <v>0</v>
      </c>
      <c r="O54" s="5">
        <f t="shared" si="17"/>
        <v>0</v>
      </c>
      <c r="P54" s="5">
        <f t="shared" si="17"/>
        <v>0</v>
      </c>
      <c r="Q54" s="5">
        <f t="shared" si="17"/>
        <v>0</v>
      </c>
      <c r="R54" s="5">
        <f t="shared" si="17"/>
        <v>0</v>
      </c>
      <c r="S54" s="5">
        <f t="shared" si="17"/>
        <v>0</v>
      </c>
      <c r="T54" s="5">
        <f t="shared" si="17"/>
        <v>0</v>
      </c>
      <c r="U54" s="5">
        <f t="shared" si="17"/>
        <v>0</v>
      </c>
      <c r="V54" s="5">
        <f t="shared" si="17"/>
        <v>0</v>
      </c>
      <c r="W54" s="5">
        <f t="shared" si="17"/>
        <v>0</v>
      </c>
    </row>
    <row r="55" spans="2:23" outlineLevel="1" x14ac:dyDescent="0.25">
      <c r="B55" s="16" t="s">
        <v>13</v>
      </c>
      <c r="C55" s="21">
        <f t="shared" ref="C55:W55" si="18">SUM(C45:C54)</f>
        <v>1464.4379999999999</v>
      </c>
      <c r="D55" s="21">
        <f t="shared" si="18"/>
        <v>1645.8659999999998</v>
      </c>
      <c r="E55" s="21">
        <f t="shared" si="18"/>
        <v>1690.9790000000003</v>
      </c>
      <c r="F55" s="21">
        <f t="shared" si="18"/>
        <v>1617.3109999999999</v>
      </c>
      <c r="G55" s="21">
        <f t="shared" si="18"/>
        <v>1477.8339999999998</v>
      </c>
      <c r="H55" s="21">
        <f t="shared" si="18"/>
        <v>1492.1690000000001</v>
      </c>
      <c r="I55" s="21">
        <f t="shared" si="18"/>
        <v>1510.5550000000001</v>
      </c>
      <c r="J55" s="21">
        <f t="shared" si="18"/>
        <v>1495.875</v>
      </c>
      <c r="K55" s="21">
        <f t="shared" si="18"/>
        <v>1449.1020000000001</v>
      </c>
      <c r="L55" s="21">
        <f t="shared" si="18"/>
        <v>1478.5149999999999</v>
      </c>
      <c r="M55" s="21">
        <f t="shared" si="18"/>
        <v>1506.0079999999998</v>
      </c>
      <c r="N55" s="21">
        <f t="shared" si="18"/>
        <v>1765.4460000000001</v>
      </c>
      <c r="O55" s="21">
        <f t="shared" si="18"/>
        <v>1704.5720000000001</v>
      </c>
      <c r="P55" s="21">
        <f t="shared" si="18"/>
        <v>1478.0329999999999</v>
      </c>
      <c r="Q55" s="21">
        <f t="shared" si="18"/>
        <v>1522.8890000000001</v>
      </c>
      <c r="R55" s="21">
        <f t="shared" si="18"/>
        <v>1574.502</v>
      </c>
      <c r="S55" s="21">
        <f t="shared" si="18"/>
        <v>1703.866</v>
      </c>
      <c r="T55" s="21">
        <f t="shared" si="18"/>
        <v>1790.1079999999999</v>
      </c>
      <c r="U55" s="21">
        <f t="shared" si="18"/>
        <v>1781.501</v>
      </c>
      <c r="V55" s="21">
        <f t="shared" si="18"/>
        <v>1760.125</v>
      </c>
      <c r="W55" s="21">
        <f t="shared" si="18"/>
        <v>1647.1539999999998</v>
      </c>
    </row>
    <row r="56" spans="2:23" outlineLevel="1" x14ac:dyDescent="0.25">
      <c r="B56" s="29" t="s">
        <v>46</v>
      </c>
      <c r="C56" s="28">
        <f>IFERROR(C55/C37/1000,0)</f>
        <v>8.0570296903768237E-3</v>
      </c>
      <c r="D56" s="28">
        <f t="shared" ref="D56:W56" si="19">IFERROR(D55/D37/1000,0)</f>
        <v>8.2385270172409941E-3</v>
      </c>
      <c r="E56" s="28">
        <f t="shared" si="19"/>
        <v>8.2232588643604883E-3</v>
      </c>
      <c r="F56" s="28">
        <f t="shared" si="19"/>
        <v>8.1684627382988852E-3</v>
      </c>
      <c r="G56" s="28">
        <f t="shared" si="19"/>
        <v>8.0866516276143895E-3</v>
      </c>
      <c r="H56" s="28">
        <f t="shared" si="19"/>
        <v>8.0176610837559784E-3</v>
      </c>
      <c r="I56" s="28">
        <f t="shared" si="19"/>
        <v>7.5399979448770469E-3</v>
      </c>
      <c r="J56" s="28">
        <f t="shared" si="19"/>
        <v>7.4168673695321615E-3</v>
      </c>
      <c r="K56" s="28">
        <f t="shared" si="19"/>
        <v>7.4187537074871775E-3</v>
      </c>
      <c r="L56" s="28">
        <f t="shared" si="19"/>
        <v>7.6480001795430352E-3</v>
      </c>
      <c r="M56" s="28">
        <f t="shared" si="19"/>
        <v>7.3266720465415902E-3</v>
      </c>
      <c r="N56" s="28">
        <f t="shared" si="19"/>
        <v>7.2273256060122783E-3</v>
      </c>
      <c r="O56" s="28">
        <f t="shared" si="19"/>
        <v>7.1807913870840919E-3</v>
      </c>
      <c r="P56" s="28">
        <f t="shared" si="19"/>
        <v>7.0818116232307642E-3</v>
      </c>
      <c r="Q56" s="28">
        <f t="shared" si="19"/>
        <v>6.9729551416101397E-3</v>
      </c>
      <c r="R56" s="28">
        <f t="shared" si="19"/>
        <v>6.8983626607950939E-3</v>
      </c>
      <c r="S56" s="28">
        <f t="shared" si="19"/>
        <v>6.8220055369917106E-3</v>
      </c>
      <c r="T56" s="28">
        <f t="shared" si="19"/>
        <v>6.7320734883250417E-3</v>
      </c>
      <c r="U56" s="28">
        <f t="shared" si="19"/>
        <v>6.6049376088272715E-3</v>
      </c>
      <c r="V56" s="28">
        <f t="shared" si="19"/>
        <v>6.5321571292418449E-3</v>
      </c>
      <c r="W56" s="28">
        <f t="shared" si="19"/>
        <v>6.4431184864690598E-3</v>
      </c>
    </row>
    <row r="57" spans="2:23" outlineLevel="1" x14ac:dyDescent="0.25"/>
    <row r="58" spans="2:23" outlineLevel="1" x14ac:dyDescent="0.25">
      <c r="B58" s="4" t="s">
        <v>23</v>
      </c>
      <c r="C58" s="12">
        <f t="shared" ref="C58:W58" si="20">IFERROR(C45/C55,0)</f>
        <v>0</v>
      </c>
      <c r="D58" s="12">
        <f t="shared" si="20"/>
        <v>0</v>
      </c>
      <c r="E58" s="12">
        <f t="shared" si="20"/>
        <v>0</v>
      </c>
      <c r="F58" s="12">
        <f t="shared" si="20"/>
        <v>0</v>
      </c>
      <c r="G58" s="12">
        <f t="shared" si="20"/>
        <v>0</v>
      </c>
      <c r="H58" s="12">
        <f t="shared" si="20"/>
        <v>0</v>
      </c>
      <c r="I58" s="12">
        <f t="shared" si="20"/>
        <v>0</v>
      </c>
      <c r="J58" s="12">
        <f t="shared" si="20"/>
        <v>0</v>
      </c>
      <c r="K58" s="12">
        <f t="shared" si="20"/>
        <v>0</v>
      </c>
      <c r="L58" s="12">
        <f t="shared" si="20"/>
        <v>0</v>
      </c>
      <c r="M58" s="12">
        <f t="shared" si="20"/>
        <v>0</v>
      </c>
      <c r="N58" s="12">
        <f t="shared" si="20"/>
        <v>0</v>
      </c>
      <c r="O58" s="12">
        <f t="shared" si="20"/>
        <v>0</v>
      </c>
      <c r="P58" s="12">
        <f t="shared" si="20"/>
        <v>0</v>
      </c>
      <c r="Q58" s="12">
        <f t="shared" si="20"/>
        <v>0</v>
      </c>
      <c r="R58" s="12">
        <f t="shared" si="20"/>
        <v>0</v>
      </c>
      <c r="S58" s="12">
        <f t="shared" si="20"/>
        <v>0</v>
      </c>
      <c r="T58" s="12">
        <f t="shared" si="20"/>
        <v>0</v>
      </c>
      <c r="U58" s="12">
        <f t="shared" si="20"/>
        <v>0</v>
      </c>
      <c r="V58" s="12">
        <f t="shared" si="20"/>
        <v>0</v>
      </c>
      <c r="W58" s="12">
        <f t="shared" si="20"/>
        <v>0</v>
      </c>
    </row>
    <row r="59" spans="2:23" outlineLevel="1" x14ac:dyDescent="0.25">
      <c r="B59" s="4" t="s">
        <v>24</v>
      </c>
      <c r="C59" s="12">
        <f t="shared" ref="C59:W59" si="21">IFERROR(C46/C55,0)</f>
        <v>0</v>
      </c>
      <c r="D59" s="12">
        <f t="shared" si="21"/>
        <v>0</v>
      </c>
      <c r="E59" s="12">
        <f t="shared" si="21"/>
        <v>0</v>
      </c>
      <c r="F59" s="12">
        <f t="shared" si="21"/>
        <v>0</v>
      </c>
      <c r="G59" s="12">
        <f t="shared" si="21"/>
        <v>0</v>
      </c>
      <c r="H59" s="12">
        <f t="shared" si="21"/>
        <v>0</v>
      </c>
      <c r="I59" s="12">
        <f t="shared" si="21"/>
        <v>0</v>
      </c>
      <c r="J59" s="12">
        <f t="shared" si="21"/>
        <v>0</v>
      </c>
      <c r="K59" s="12">
        <f t="shared" si="21"/>
        <v>0</v>
      </c>
      <c r="L59" s="12">
        <f t="shared" si="21"/>
        <v>0</v>
      </c>
      <c r="M59" s="12">
        <f t="shared" si="21"/>
        <v>0</v>
      </c>
      <c r="N59" s="12">
        <f t="shared" si="21"/>
        <v>0</v>
      </c>
      <c r="O59" s="12">
        <f t="shared" si="21"/>
        <v>0</v>
      </c>
      <c r="P59" s="12">
        <f t="shared" si="21"/>
        <v>0</v>
      </c>
      <c r="Q59" s="12">
        <f t="shared" si="21"/>
        <v>0</v>
      </c>
      <c r="R59" s="12">
        <f t="shared" si="21"/>
        <v>0</v>
      </c>
      <c r="S59" s="12">
        <f t="shared" si="21"/>
        <v>0</v>
      </c>
      <c r="T59" s="12">
        <f t="shared" si="21"/>
        <v>0</v>
      </c>
      <c r="U59" s="12">
        <f t="shared" si="21"/>
        <v>0</v>
      </c>
      <c r="V59" s="12">
        <f t="shared" si="21"/>
        <v>0</v>
      </c>
      <c r="W59" s="12">
        <f t="shared" si="21"/>
        <v>0</v>
      </c>
    </row>
    <row r="60" spans="2:23" outlineLevel="1" x14ac:dyDescent="0.25">
      <c r="B60" s="4" t="s">
        <v>21</v>
      </c>
      <c r="C60" s="12">
        <f t="shared" ref="C60:W60" si="22">IFERROR(C47/C55,0)</f>
        <v>0.26678698586078758</v>
      </c>
      <c r="D60" s="12">
        <f t="shared" si="22"/>
        <v>0.31287601785321534</v>
      </c>
      <c r="E60" s="12">
        <f t="shared" si="22"/>
        <v>0.3165905667663525</v>
      </c>
      <c r="F60" s="12">
        <f t="shared" si="22"/>
        <v>0.29318047054648116</v>
      </c>
      <c r="G60" s="12">
        <f t="shared" si="22"/>
        <v>0.2055731563896892</v>
      </c>
      <c r="H60" s="12">
        <f t="shared" si="22"/>
        <v>0.20224250738354704</v>
      </c>
      <c r="I60" s="12">
        <f t="shared" si="22"/>
        <v>0.23076154128780479</v>
      </c>
      <c r="J60" s="12">
        <f t="shared" si="22"/>
        <v>0.21070410294977857</v>
      </c>
      <c r="K60" s="12">
        <f t="shared" si="22"/>
        <v>0.18924685770911914</v>
      </c>
      <c r="L60" s="12">
        <f t="shared" si="22"/>
        <v>0.24110408078375939</v>
      </c>
      <c r="M60" s="12">
        <f t="shared" si="22"/>
        <v>0.19822338261151337</v>
      </c>
      <c r="N60" s="12">
        <f t="shared" si="22"/>
        <v>0.25498995721194528</v>
      </c>
      <c r="O60" s="12">
        <f t="shared" si="22"/>
        <v>0.24054132063649994</v>
      </c>
      <c r="P60" s="12">
        <f t="shared" si="22"/>
        <v>0.23222959162616799</v>
      </c>
      <c r="Q60" s="12">
        <f t="shared" si="22"/>
        <v>0.26267836986149345</v>
      </c>
      <c r="R60" s="12">
        <f t="shared" si="22"/>
        <v>0.27856808057404819</v>
      </c>
      <c r="S60" s="12">
        <f t="shared" si="22"/>
        <v>0.26240032960338433</v>
      </c>
      <c r="T60" s="12">
        <f t="shared" si="22"/>
        <v>0.25190323712312335</v>
      </c>
      <c r="U60" s="12">
        <f t="shared" si="22"/>
        <v>0.27558502633453474</v>
      </c>
      <c r="V60" s="12">
        <f t="shared" si="22"/>
        <v>0.2488255095518784</v>
      </c>
      <c r="W60" s="12">
        <f t="shared" si="22"/>
        <v>0.26483498203568095</v>
      </c>
    </row>
    <row r="61" spans="2:23" outlineLevel="1" x14ac:dyDescent="0.25">
      <c r="B61" s="4" t="s">
        <v>26</v>
      </c>
      <c r="C61" s="12">
        <f t="shared" ref="C61:W61" si="23">IFERROR(C48/C55,0)</f>
        <v>0</v>
      </c>
      <c r="D61" s="12">
        <f t="shared" si="23"/>
        <v>0</v>
      </c>
      <c r="E61" s="12">
        <f t="shared" si="23"/>
        <v>0</v>
      </c>
      <c r="F61" s="12">
        <f t="shared" si="23"/>
        <v>0</v>
      </c>
      <c r="G61" s="12">
        <f t="shared" si="23"/>
        <v>0</v>
      </c>
      <c r="H61" s="12">
        <f t="shared" si="23"/>
        <v>0</v>
      </c>
      <c r="I61" s="12">
        <f t="shared" si="23"/>
        <v>0</v>
      </c>
      <c r="J61" s="12">
        <f t="shared" si="23"/>
        <v>0</v>
      </c>
      <c r="K61" s="12">
        <f t="shared" si="23"/>
        <v>0</v>
      </c>
      <c r="L61" s="12">
        <f t="shared" si="23"/>
        <v>0</v>
      </c>
      <c r="M61" s="12">
        <f t="shared" si="23"/>
        <v>0</v>
      </c>
      <c r="N61" s="12">
        <f t="shared" si="23"/>
        <v>0</v>
      </c>
      <c r="O61" s="12">
        <f t="shared" si="23"/>
        <v>0</v>
      </c>
      <c r="P61" s="12">
        <f t="shared" si="23"/>
        <v>0</v>
      </c>
      <c r="Q61" s="12">
        <f t="shared" si="23"/>
        <v>0</v>
      </c>
      <c r="R61" s="12">
        <f t="shared" si="23"/>
        <v>0</v>
      </c>
      <c r="S61" s="12">
        <f t="shared" si="23"/>
        <v>0</v>
      </c>
      <c r="T61" s="12">
        <f t="shared" si="23"/>
        <v>0</v>
      </c>
      <c r="U61" s="12">
        <f t="shared" si="23"/>
        <v>0</v>
      </c>
      <c r="V61" s="12">
        <f t="shared" si="23"/>
        <v>0</v>
      </c>
      <c r="W61" s="12">
        <f t="shared" si="23"/>
        <v>0</v>
      </c>
    </row>
    <row r="62" spans="2:23" outlineLevel="1" x14ac:dyDescent="0.25">
      <c r="B62" s="4" t="s">
        <v>25</v>
      </c>
      <c r="C62" s="12">
        <f t="shared" ref="C62:W62" si="24">IFERROR(C49/C55,0)</f>
        <v>0.72927498466988694</v>
      </c>
      <c r="D62" s="12">
        <f t="shared" si="24"/>
        <v>0.68041626718092474</v>
      </c>
      <c r="E62" s="12">
        <f t="shared" si="24"/>
        <v>0.68340943323364745</v>
      </c>
      <c r="F62" s="12">
        <f t="shared" si="24"/>
        <v>0.70681952945351878</v>
      </c>
      <c r="G62" s="12">
        <f t="shared" si="24"/>
        <v>0.7944268436103108</v>
      </c>
      <c r="H62" s="12">
        <f t="shared" si="24"/>
        <v>0.79775749261645301</v>
      </c>
      <c r="I62" s="12">
        <f t="shared" si="24"/>
        <v>0.76923845871219521</v>
      </c>
      <c r="J62" s="12">
        <f t="shared" si="24"/>
        <v>0.78929589705022152</v>
      </c>
      <c r="K62" s="12">
        <f t="shared" si="24"/>
        <v>0.8107531422908808</v>
      </c>
      <c r="L62" s="12">
        <f t="shared" si="24"/>
        <v>0.75889591921624067</v>
      </c>
      <c r="M62" s="12">
        <f t="shared" si="24"/>
        <v>0.80147980621616888</v>
      </c>
      <c r="N62" s="12">
        <f t="shared" si="24"/>
        <v>0.718792871602983</v>
      </c>
      <c r="O62" s="12">
        <f t="shared" si="24"/>
        <v>0.73272762898839117</v>
      </c>
      <c r="P62" s="12">
        <f t="shared" si="24"/>
        <v>0.76152020962996092</v>
      </c>
      <c r="Q62" s="12">
        <f t="shared" si="24"/>
        <v>0.64115375447586798</v>
      </c>
      <c r="R62" s="12">
        <f t="shared" si="24"/>
        <v>0.72143191942595186</v>
      </c>
      <c r="S62" s="12">
        <f t="shared" si="24"/>
        <v>0.73759967039661567</v>
      </c>
      <c r="T62" s="12">
        <f t="shared" si="24"/>
        <v>0.74809676287687676</v>
      </c>
      <c r="U62" s="12">
        <f t="shared" si="24"/>
        <v>0.72441497366546526</v>
      </c>
      <c r="V62" s="12">
        <f t="shared" si="24"/>
        <v>0.75117449044812157</v>
      </c>
      <c r="W62" s="12">
        <f t="shared" si="24"/>
        <v>0.7351650179643191</v>
      </c>
    </row>
    <row r="63" spans="2:23" outlineLevel="1" x14ac:dyDescent="0.25">
      <c r="B63" s="4" t="s">
        <v>0</v>
      </c>
      <c r="C63" s="12">
        <f t="shared" ref="C63:W63" si="25">IFERROR(C50/C55,0)</f>
        <v>0</v>
      </c>
      <c r="D63" s="12">
        <f t="shared" si="25"/>
        <v>0</v>
      </c>
      <c r="E63" s="12">
        <f t="shared" si="25"/>
        <v>0</v>
      </c>
      <c r="F63" s="12">
        <f t="shared" si="25"/>
        <v>0</v>
      </c>
      <c r="G63" s="12">
        <f t="shared" si="25"/>
        <v>0</v>
      </c>
      <c r="H63" s="12">
        <f t="shared" si="25"/>
        <v>0</v>
      </c>
      <c r="I63" s="12">
        <f t="shared" si="25"/>
        <v>0</v>
      </c>
      <c r="J63" s="12">
        <f t="shared" si="25"/>
        <v>0</v>
      </c>
      <c r="K63" s="12">
        <f t="shared" si="25"/>
        <v>0</v>
      </c>
      <c r="L63" s="12">
        <f t="shared" si="25"/>
        <v>0</v>
      </c>
      <c r="M63" s="12">
        <f t="shared" si="25"/>
        <v>0</v>
      </c>
      <c r="N63" s="12">
        <f t="shared" si="25"/>
        <v>2.6217171185071643E-2</v>
      </c>
      <c r="O63" s="12">
        <f t="shared" si="25"/>
        <v>2.6731050375108822E-2</v>
      </c>
      <c r="P63" s="12">
        <f t="shared" si="25"/>
        <v>6.2501987438710778E-3</v>
      </c>
      <c r="Q63" s="12">
        <f t="shared" si="25"/>
        <v>9.6167875662638569E-2</v>
      </c>
      <c r="R63" s="12">
        <f t="shared" si="25"/>
        <v>0</v>
      </c>
      <c r="S63" s="12">
        <f t="shared" si="25"/>
        <v>0</v>
      </c>
      <c r="T63" s="12">
        <f t="shared" si="25"/>
        <v>0</v>
      </c>
      <c r="U63" s="12">
        <f t="shared" si="25"/>
        <v>0</v>
      </c>
      <c r="V63" s="12">
        <f t="shared" si="25"/>
        <v>0</v>
      </c>
      <c r="W63" s="12">
        <f t="shared" si="25"/>
        <v>0</v>
      </c>
    </row>
    <row r="64" spans="2:23" outlineLevel="1" x14ac:dyDescent="0.25">
      <c r="B64" s="4" t="s">
        <v>27</v>
      </c>
      <c r="C64" s="12">
        <f t="shared" ref="C64:W64" si="26">IFERROR(C51/C55,0)</f>
        <v>0</v>
      </c>
      <c r="D64" s="12">
        <f t="shared" si="26"/>
        <v>0</v>
      </c>
      <c r="E64" s="12">
        <f t="shared" si="26"/>
        <v>0</v>
      </c>
      <c r="F64" s="12">
        <f t="shared" si="26"/>
        <v>0</v>
      </c>
      <c r="G64" s="12">
        <f t="shared" si="26"/>
        <v>0</v>
      </c>
      <c r="H64" s="12">
        <f t="shared" si="26"/>
        <v>0</v>
      </c>
      <c r="I64" s="12">
        <f t="shared" si="26"/>
        <v>0</v>
      </c>
      <c r="J64" s="12">
        <f t="shared" si="26"/>
        <v>0</v>
      </c>
      <c r="K64" s="12">
        <f t="shared" si="26"/>
        <v>0</v>
      </c>
      <c r="L64" s="12">
        <f t="shared" si="26"/>
        <v>0</v>
      </c>
      <c r="M64" s="12">
        <f t="shared" si="26"/>
        <v>0</v>
      </c>
      <c r="N64" s="12">
        <f t="shared" si="26"/>
        <v>0</v>
      </c>
      <c r="O64" s="12">
        <f t="shared" si="26"/>
        <v>0</v>
      </c>
      <c r="P64" s="12">
        <f t="shared" si="26"/>
        <v>0</v>
      </c>
      <c r="Q64" s="12">
        <f t="shared" si="26"/>
        <v>0</v>
      </c>
      <c r="R64" s="12">
        <f t="shared" si="26"/>
        <v>0</v>
      </c>
      <c r="S64" s="12">
        <f t="shared" si="26"/>
        <v>0</v>
      </c>
      <c r="T64" s="12">
        <f t="shared" si="26"/>
        <v>0</v>
      </c>
      <c r="U64" s="12">
        <f t="shared" si="26"/>
        <v>0</v>
      </c>
      <c r="V64" s="12">
        <f t="shared" si="26"/>
        <v>0</v>
      </c>
      <c r="W64" s="12">
        <f t="shared" si="26"/>
        <v>0</v>
      </c>
    </row>
    <row r="65" spans="1:28" outlineLevel="1" x14ac:dyDescent="0.25">
      <c r="B65" s="4" t="s">
        <v>28</v>
      </c>
      <c r="C65" s="12">
        <f t="shared" ref="C65:W65" si="27">IFERROR(C52/C55,0)</f>
        <v>0</v>
      </c>
      <c r="D65" s="12">
        <f t="shared" si="27"/>
        <v>0</v>
      </c>
      <c r="E65" s="12">
        <f t="shared" si="27"/>
        <v>0</v>
      </c>
      <c r="F65" s="12">
        <f t="shared" si="27"/>
        <v>0</v>
      </c>
      <c r="G65" s="12">
        <f t="shared" si="27"/>
        <v>0</v>
      </c>
      <c r="H65" s="12">
        <f t="shared" si="27"/>
        <v>0</v>
      </c>
      <c r="I65" s="12">
        <f t="shared" si="27"/>
        <v>0</v>
      </c>
      <c r="J65" s="12">
        <f t="shared" si="27"/>
        <v>0</v>
      </c>
      <c r="K65" s="12">
        <f t="shared" si="27"/>
        <v>0</v>
      </c>
      <c r="L65" s="12">
        <f t="shared" si="27"/>
        <v>0</v>
      </c>
      <c r="M65" s="12">
        <f t="shared" si="27"/>
        <v>0</v>
      </c>
      <c r="N65" s="12">
        <f t="shared" si="27"/>
        <v>0</v>
      </c>
      <c r="O65" s="12">
        <f t="shared" si="27"/>
        <v>0</v>
      </c>
      <c r="P65" s="12">
        <f t="shared" si="27"/>
        <v>0</v>
      </c>
      <c r="Q65" s="12">
        <f t="shared" si="27"/>
        <v>0</v>
      </c>
      <c r="R65" s="12">
        <f t="shared" si="27"/>
        <v>0</v>
      </c>
      <c r="S65" s="12">
        <f t="shared" si="27"/>
        <v>0</v>
      </c>
      <c r="T65" s="12">
        <f t="shared" si="27"/>
        <v>0</v>
      </c>
      <c r="U65" s="12">
        <f t="shared" si="27"/>
        <v>0</v>
      </c>
      <c r="V65" s="12">
        <f t="shared" si="27"/>
        <v>0</v>
      </c>
      <c r="W65" s="12">
        <f t="shared" si="27"/>
        <v>0</v>
      </c>
    </row>
    <row r="66" spans="1:28" outlineLevel="1" x14ac:dyDescent="0.25">
      <c r="B66" s="4" t="s">
        <v>22</v>
      </c>
      <c r="C66" s="12">
        <f t="shared" ref="C66:W66" si="28">IFERROR(C53/C55,0)</f>
        <v>0</v>
      </c>
      <c r="D66" s="12">
        <f t="shared" si="28"/>
        <v>0</v>
      </c>
      <c r="E66" s="12">
        <f t="shared" si="28"/>
        <v>0</v>
      </c>
      <c r="F66" s="12">
        <f t="shared" si="28"/>
        <v>0</v>
      </c>
      <c r="G66" s="12">
        <f t="shared" si="28"/>
        <v>0</v>
      </c>
      <c r="H66" s="12">
        <f t="shared" si="28"/>
        <v>0</v>
      </c>
      <c r="I66" s="12">
        <f t="shared" si="28"/>
        <v>0</v>
      </c>
      <c r="J66" s="12">
        <f t="shared" si="28"/>
        <v>0</v>
      </c>
      <c r="K66" s="12">
        <f t="shared" si="28"/>
        <v>0</v>
      </c>
      <c r="L66" s="12">
        <f t="shared" si="28"/>
        <v>0</v>
      </c>
      <c r="M66" s="12">
        <f t="shared" si="28"/>
        <v>0</v>
      </c>
      <c r="N66" s="12">
        <f t="shared" si="28"/>
        <v>0</v>
      </c>
      <c r="O66" s="12">
        <f t="shared" si="28"/>
        <v>0</v>
      </c>
      <c r="P66" s="12">
        <f t="shared" si="28"/>
        <v>0</v>
      </c>
      <c r="Q66" s="12">
        <f t="shared" si="28"/>
        <v>0</v>
      </c>
      <c r="R66" s="12">
        <f t="shared" si="28"/>
        <v>0</v>
      </c>
      <c r="S66" s="12">
        <f t="shared" si="28"/>
        <v>0</v>
      </c>
      <c r="T66" s="12">
        <f t="shared" si="28"/>
        <v>0</v>
      </c>
      <c r="U66" s="12">
        <f t="shared" si="28"/>
        <v>0</v>
      </c>
      <c r="V66" s="12">
        <f t="shared" si="28"/>
        <v>0</v>
      </c>
      <c r="W66" s="12">
        <f t="shared" si="28"/>
        <v>0</v>
      </c>
    </row>
    <row r="67" spans="1:28" outlineLevel="1" x14ac:dyDescent="0.25">
      <c r="B67" s="4" t="s">
        <v>1</v>
      </c>
      <c r="C67" s="12">
        <f t="shared" ref="C67:W67" si="29">IFERROR(C54/C55,0)</f>
        <v>3.9380294693254344E-3</v>
      </c>
      <c r="D67" s="12">
        <f t="shared" si="29"/>
        <v>6.707714965859919E-3</v>
      </c>
      <c r="E67" s="12">
        <f t="shared" si="29"/>
        <v>0</v>
      </c>
      <c r="F67" s="12">
        <f t="shared" si="29"/>
        <v>0</v>
      </c>
      <c r="G67" s="12">
        <f t="shared" si="29"/>
        <v>0</v>
      </c>
      <c r="H67" s="12">
        <f t="shared" si="29"/>
        <v>0</v>
      </c>
      <c r="I67" s="12">
        <f t="shared" si="29"/>
        <v>0</v>
      </c>
      <c r="J67" s="12">
        <f t="shared" si="29"/>
        <v>0</v>
      </c>
      <c r="K67" s="12">
        <f t="shared" si="29"/>
        <v>0</v>
      </c>
      <c r="L67" s="12">
        <f t="shared" si="29"/>
        <v>0</v>
      </c>
      <c r="M67" s="12">
        <f t="shared" si="29"/>
        <v>2.9681117231780978E-4</v>
      </c>
      <c r="N67" s="12">
        <f t="shared" si="29"/>
        <v>0</v>
      </c>
      <c r="O67" s="12">
        <f t="shared" si="29"/>
        <v>0</v>
      </c>
      <c r="P67" s="12">
        <f t="shared" si="29"/>
        <v>0</v>
      </c>
      <c r="Q67" s="12">
        <f t="shared" si="29"/>
        <v>0</v>
      </c>
      <c r="R67" s="12">
        <f t="shared" si="29"/>
        <v>0</v>
      </c>
      <c r="S67" s="12">
        <f t="shared" si="29"/>
        <v>0</v>
      </c>
      <c r="T67" s="12">
        <f t="shared" si="29"/>
        <v>0</v>
      </c>
      <c r="U67" s="12">
        <f t="shared" si="29"/>
        <v>0</v>
      </c>
      <c r="V67" s="12">
        <f t="shared" si="29"/>
        <v>0</v>
      </c>
      <c r="W67" s="12">
        <f t="shared" si="29"/>
        <v>0</v>
      </c>
    </row>
    <row r="70" spans="1:28" s="37" customFormat="1" x14ac:dyDescent="0.25">
      <c r="A70" s="36" t="s">
        <v>2</v>
      </c>
      <c r="Z70" s="38"/>
    </row>
    <row r="71" spans="1:28" outlineLevel="1" x14ac:dyDescent="0.25">
      <c r="B71" s="22" t="s">
        <v>31</v>
      </c>
      <c r="C71" s="5">
        <f>C74*CAN!C75</f>
        <v>74.382940195260659</v>
      </c>
      <c r="D71" s="5">
        <f>D74*CAN!D75</f>
        <v>73.009693791298503</v>
      </c>
      <c r="E71" s="5">
        <f>E74*CAN!E75</f>
        <v>82.678886417042477</v>
      </c>
      <c r="F71" s="5">
        <f>F74*CAN!F75</f>
        <v>87.182316611075024</v>
      </c>
      <c r="G71" s="5">
        <f>G74*CAN!G75</f>
        <v>91.516988695540647</v>
      </c>
      <c r="H71" s="5">
        <f>H74*CAN!H75</f>
        <v>94.306269605999447</v>
      </c>
      <c r="I71" s="5">
        <f>I74*CAN!I75</f>
        <v>93.041041199228516</v>
      </c>
      <c r="J71" s="5">
        <f>J74*CAN!J75</f>
        <v>96.180012790274446</v>
      </c>
      <c r="K71" s="5">
        <f>K74*CAN!K75</f>
        <v>99.333799695268567</v>
      </c>
      <c r="L71" s="5">
        <f>L74*CAN!L75</f>
        <v>93.101933305754855</v>
      </c>
      <c r="M71" s="5">
        <f>M74*CAN!M75</f>
        <v>99.650166042653623</v>
      </c>
      <c r="N71" s="5">
        <f>N74*CAN!N75</f>
        <v>112.32644073507639</v>
      </c>
      <c r="O71" s="5">
        <f>O74*CAN!O75</f>
        <v>114.11924381363052</v>
      </c>
      <c r="P71" s="5">
        <f>P74*CAN!P75</f>
        <v>100.55207449889629</v>
      </c>
      <c r="Q71" s="5">
        <f>Q74*CAN!Q75</f>
        <v>100.99715448954343</v>
      </c>
      <c r="R71" s="5">
        <f>R74*CAN!R75</f>
        <v>104.63853288378321</v>
      </c>
      <c r="S71" s="5">
        <f>S74*CAN!S75</f>
        <v>118.52984834789793</v>
      </c>
      <c r="T71" s="5">
        <f>T74*CAN!T75</f>
        <v>130.40530701270507</v>
      </c>
      <c r="U71" s="5">
        <f>U74*CAN!U75</f>
        <v>126.34789335893507</v>
      </c>
      <c r="V71" s="5">
        <f>V74*CAN!V75</f>
        <v>131.7364571158848</v>
      </c>
      <c r="W71" s="5">
        <f>W74*CAN!W75</f>
        <v>124.44572862535799</v>
      </c>
      <c r="Z71" s="23"/>
      <c r="AB71"/>
    </row>
    <row r="72" spans="1:28" outlineLevel="1" x14ac:dyDescent="0.25">
      <c r="B72" s="8" t="s">
        <v>30</v>
      </c>
      <c r="C72" s="5">
        <f>INDEX('[10]Table 37'!C$26:C$28,MATCH($AB72,'[10]Table 37'!$B$26:$B$28,0))</f>
        <v>6.7270000000000003</v>
      </c>
      <c r="D72" s="5">
        <f>INDEX('[10]Table 37'!D$26:D$28,MATCH($AB72,'[10]Table 37'!$B$26:$B$28,0))</f>
        <v>7.2320000000000002</v>
      </c>
      <c r="E72" s="5">
        <f>INDEX('[10]Table 37'!E$26:E$28,MATCH($AB72,'[10]Table 37'!$B$26:$B$28,0))</f>
        <v>7.1970000000000001</v>
      </c>
      <c r="F72" s="5">
        <f>INDEX('[10]Table 37'!F$26:F$28,MATCH($AB72,'[10]Table 37'!$B$26:$B$28,0))</f>
        <v>7.4870000000000001</v>
      </c>
      <c r="G72" s="5">
        <f>INDEX('[10]Table 37'!G$26:G$28,MATCH($AB72,'[10]Table 37'!$B$26:$B$28,0))</f>
        <v>7.6459999999999999</v>
      </c>
      <c r="H72" s="5">
        <f>INDEX('[10]Table 37'!H$26:H$28,MATCH($AB72,'[10]Table 37'!$B$26:$B$28,0))</f>
        <v>7.734</v>
      </c>
      <c r="I72" s="5">
        <f>INDEX('[10]Table 37'!I$26:I$28,MATCH($AB72,'[10]Table 37'!$B$26:$B$28,0))</f>
        <v>7.6920000000000002</v>
      </c>
      <c r="J72" s="5">
        <f>INDEX('[10]Table 37'!J$26:J$28,MATCH($AB72,'[10]Table 37'!$B$26:$B$28,0))</f>
        <v>7.923</v>
      </c>
      <c r="K72" s="5">
        <f>INDEX('[10]Table 37'!K$26:K$28,MATCH($AB72,'[10]Table 37'!$B$26:$B$28,0))</f>
        <v>8.6630000000000003</v>
      </c>
      <c r="L72" s="5">
        <f>INDEX('[10]Table 37'!L$26:L$28,MATCH($AB72,'[10]Table 37'!$B$26:$B$28,0))</f>
        <v>8.06</v>
      </c>
      <c r="M72" s="5">
        <f>INDEX('[10]Table 37'!M$26:M$28,MATCH($AB72,'[10]Table 37'!$B$26:$B$28,0))</f>
        <v>9.1709999999999994</v>
      </c>
      <c r="N72" s="5">
        <f>INDEX('[10]Table 37'!N$26:N$28,MATCH($AB72,'[10]Table 37'!$B$26:$B$28,0))</f>
        <v>9.4809999999999999</v>
      </c>
      <c r="O72" s="5">
        <f>INDEX('[10]Table 37'!O$26:O$28,MATCH($AB72,'[10]Table 37'!$B$26:$B$28,0))</f>
        <v>10.238</v>
      </c>
      <c r="P72" s="5">
        <f>INDEX('[10]Table 37'!P$26:P$28,MATCH($AB72,'[10]Table 37'!$B$26:$B$28,0))</f>
        <v>10.733000000000001</v>
      </c>
      <c r="Q72" s="5">
        <f>INDEX('[10]Table 37'!Q$26:Q$28,MATCH($AB72,'[10]Table 37'!$B$26:$B$28,0))</f>
        <v>11.081</v>
      </c>
      <c r="R72" s="5">
        <f>INDEX('[10]Table 37'!R$26:R$28,MATCH($AB72,'[10]Table 37'!$B$26:$B$28,0))</f>
        <v>12.057</v>
      </c>
      <c r="S72" s="5">
        <f>INDEX('[10]Table 37'!S$26:S$28,MATCH($AB72,'[10]Table 37'!$B$26:$B$28,0))</f>
        <v>13.201000000000001</v>
      </c>
      <c r="T72" s="5">
        <f>INDEX('[10]Table 37'!T$26:T$28,MATCH($AB72,'[10]Table 37'!$B$26:$B$28,0))</f>
        <v>13.787000000000001</v>
      </c>
      <c r="U72" s="5">
        <f>INDEX('[10]Table 37'!U$26:U$28,MATCH($AB72,'[10]Table 37'!$B$26:$B$28,0))</f>
        <v>14.599</v>
      </c>
      <c r="V72" s="5">
        <f>INDEX('[10]Table 37'!V$26:V$28,MATCH($AB72,'[10]Table 37'!$B$26:$B$28,0))</f>
        <v>15.148</v>
      </c>
      <c r="W72" s="5">
        <f>INDEX('[10]Table 37'!W$26:W$28,MATCH($AB72,'[10]Table 37'!$B$26:$B$28,0))</f>
        <v>16.061</v>
      </c>
      <c r="Z72" s="23" t="s">
        <v>32</v>
      </c>
      <c r="AB72" t="s">
        <v>75</v>
      </c>
    </row>
    <row r="73" spans="1:28" outlineLevel="1" x14ac:dyDescent="0.25">
      <c r="B73" s="8" t="s">
        <v>43</v>
      </c>
      <c r="C73" s="5">
        <f>INDEX('[10]Table 37'!C$38:C$40,MATCH($AB73,'[10]Table 37'!$B$38:$B$40,0))</f>
        <v>20732.565515999999</v>
      </c>
      <c r="D73" s="5">
        <f>INDEX('[10]Table 37'!D$38:D$40,MATCH($AB73,'[10]Table 37'!$B$38:$B$40,0))</f>
        <v>18811.237805000001</v>
      </c>
      <c r="E73" s="5">
        <f>INDEX('[10]Table 37'!E$38:E$40,MATCH($AB73,'[10]Table 37'!$B$38:$B$40,0))</f>
        <v>21274.006041000001</v>
      </c>
      <c r="F73" s="5">
        <f>INDEX('[10]Table 37'!F$38:F$40,MATCH($AB73,'[10]Table 37'!$B$38:$B$40,0))</f>
        <v>21431.582224999998</v>
      </c>
      <c r="G73" s="5">
        <f>INDEX('[10]Table 37'!G$38:G$40,MATCH($AB73,'[10]Table 37'!$B$38:$B$40,0))</f>
        <v>21894.994171999999</v>
      </c>
      <c r="H73" s="5">
        <f>INDEX('[10]Table 37'!H$38:H$40,MATCH($AB73,'[10]Table 37'!$B$38:$B$40,0))</f>
        <v>22170.406294</v>
      </c>
      <c r="I73" s="5">
        <f>INDEX('[10]Table 37'!I$38:I$40,MATCH($AB73,'[10]Table 37'!$B$38:$B$40,0))</f>
        <v>21859.915319</v>
      </c>
      <c r="J73" s="5">
        <f>INDEX('[10]Table 37'!J$38:J$40,MATCH($AB73,'[10]Table 37'!$B$38:$B$40,0))</f>
        <v>21807.201000000001</v>
      </c>
      <c r="K73" s="5">
        <f>INDEX('[10]Table 37'!K$38:K$40,MATCH($AB73,'[10]Table 37'!$B$38:$B$40,0))</f>
        <v>20598.401809999999</v>
      </c>
      <c r="L73" s="5">
        <f>INDEX('[10]Table 37'!L$38:L$40,MATCH($AB73,'[10]Table 37'!$B$38:$B$40,0))</f>
        <v>20750.489709000001</v>
      </c>
      <c r="M73" s="5">
        <f>INDEX('[10]Table 37'!M$38:M$40,MATCH($AB73,'[10]Table 37'!$B$38:$B$40,0))</f>
        <v>19519.381708000001</v>
      </c>
      <c r="N73" s="5">
        <f>INDEX('[10]Table 37'!N$38:N$40,MATCH($AB73,'[10]Table 37'!$B$38:$B$40,0))</f>
        <v>21282.992198</v>
      </c>
      <c r="O73" s="5">
        <f>INDEX('[10]Table 37'!O$38:O$40,MATCH($AB73,'[10]Table 37'!$B$38:$B$40,0))</f>
        <v>20023.890166000001</v>
      </c>
      <c r="P73" s="5">
        <f>INDEX('[10]Table 37'!P$38:P$40,MATCH($AB73,'[10]Table 37'!$B$38:$B$40,0))</f>
        <v>16829.633935000002</v>
      </c>
      <c r="Q73" s="5">
        <f>INDEX('[10]Table 37'!Q$38:Q$40,MATCH($AB73,'[10]Table 37'!$B$38:$B$40,0))</f>
        <v>16373.250641000001</v>
      </c>
      <c r="R73" s="5">
        <f>INDEX('[10]Table 37'!R$38:R$40,MATCH($AB73,'[10]Table 37'!$B$38:$B$40,0))</f>
        <v>15590.396164</v>
      </c>
      <c r="S73" s="5">
        <f>INDEX('[10]Table 37'!S$38:S$40,MATCH($AB73,'[10]Table 37'!$B$38:$B$40,0))</f>
        <v>16129.678760000001</v>
      </c>
      <c r="T73" s="5">
        <f>INDEX('[10]Table 37'!T$38:T$40,MATCH($AB73,'[10]Table 37'!$B$38:$B$40,0))</f>
        <v>16991.443839</v>
      </c>
      <c r="U73" s="5">
        <f>INDEX('[10]Table 37'!U$38:U$40,MATCH($AB73,'[10]Table 37'!$B$38:$B$40,0))</f>
        <v>15547.110881000001</v>
      </c>
      <c r="V73" s="5">
        <f>INDEX('[10]Table 37'!V$38:V$40,MATCH($AB73,'[10]Table 37'!$B$38:$B$40,0))</f>
        <v>15622.677125</v>
      </c>
      <c r="W73" s="5">
        <f>INDEX('[10]Table 37'!W$38:W$40,MATCH($AB73,'[10]Table 37'!$B$38:$B$40,0))</f>
        <v>13919.134086</v>
      </c>
      <c r="Z73" s="23" t="s">
        <v>32</v>
      </c>
      <c r="AB73" t="s">
        <v>75</v>
      </c>
    </row>
    <row r="74" spans="1:28" outlineLevel="1" x14ac:dyDescent="0.25">
      <c r="B74" s="8" t="s">
        <v>44</v>
      </c>
      <c r="C74" s="5">
        <f t="shared" ref="C74:W74" si="30">C72*C73/1000</f>
        <v>139.467968226132</v>
      </c>
      <c r="D74" s="5">
        <f t="shared" si="30"/>
        <v>136.04287180576003</v>
      </c>
      <c r="E74" s="5">
        <f t="shared" si="30"/>
        <v>153.10902147707702</v>
      </c>
      <c r="F74" s="5">
        <f t="shared" si="30"/>
        <v>160.45825611857501</v>
      </c>
      <c r="G74" s="5">
        <f t="shared" si="30"/>
        <v>167.40912543911199</v>
      </c>
      <c r="H74" s="5">
        <f t="shared" si="30"/>
        <v>171.46592227779598</v>
      </c>
      <c r="I74" s="5">
        <f t="shared" si="30"/>
        <v>168.14646863374801</v>
      </c>
      <c r="J74" s="5">
        <f t="shared" si="30"/>
        <v>172.778453523</v>
      </c>
      <c r="K74" s="5">
        <f t="shared" si="30"/>
        <v>178.44395488003002</v>
      </c>
      <c r="L74" s="5">
        <f t="shared" si="30"/>
        <v>167.24894705454</v>
      </c>
      <c r="M74" s="5">
        <f t="shared" si="30"/>
        <v>179.01224964406799</v>
      </c>
      <c r="N74" s="5">
        <f t="shared" si="30"/>
        <v>201.78404902923799</v>
      </c>
      <c r="O74" s="5">
        <f t="shared" si="30"/>
        <v>205.00458751950799</v>
      </c>
      <c r="P74" s="5">
        <f t="shared" si="30"/>
        <v>180.63246102435502</v>
      </c>
      <c r="Q74" s="5">
        <f t="shared" si="30"/>
        <v>181.43199035292099</v>
      </c>
      <c r="R74" s="5">
        <f t="shared" si="30"/>
        <v>187.973406549348</v>
      </c>
      <c r="S74" s="5">
        <f t="shared" si="30"/>
        <v>212.92788931076001</v>
      </c>
      <c r="T74" s="5">
        <f t="shared" si="30"/>
        <v>234.26103620829304</v>
      </c>
      <c r="U74" s="5">
        <f t="shared" si="30"/>
        <v>226.97227175171901</v>
      </c>
      <c r="V74" s="5">
        <f t="shared" si="30"/>
        <v>236.65231308950001</v>
      </c>
      <c r="W74" s="5">
        <f t="shared" si="30"/>
        <v>223.55521255524599</v>
      </c>
    </row>
    <row r="75" spans="1:28" outlineLevel="1" x14ac:dyDescent="0.25">
      <c r="B75" s="8" t="s">
        <v>45</v>
      </c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8" outlineLevel="1" x14ac:dyDescent="0.25">
      <c r="B76" s="8" t="s">
        <v>47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8" outlineLevel="1" x14ac:dyDescent="0.25"/>
    <row r="78" spans="1:28" outlineLevel="1" x14ac:dyDescent="0.25">
      <c r="B78" s="9" t="s">
        <v>19</v>
      </c>
      <c r="C78" s="14"/>
    </row>
    <row r="79" spans="1:28" outlineLevel="1" x14ac:dyDescent="0.25">
      <c r="B79" s="4" t="s">
        <v>23</v>
      </c>
      <c r="C79" s="5">
        <f>IFERROR(INDEX('[10]Table 35'!C$14:C$19,MATCH(CAN!$B92,'[10]Table 35'!$B$14:$B$19,0))*1000,0)</f>
        <v>0</v>
      </c>
      <c r="D79" s="5">
        <f>IFERROR(INDEX('[10]Table 35'!D$14:D$19,MATCH(CAN!$B92,'[10]Table 35'!$B$14:$B$19,0))*1000,0)</f>
        <v>0</v>
      </c>
      <c r="E79" s="5">
        <f>IFERROR(INDEX('[10]Table 35'!E$14:E$19,MATCH(CAN!$B92,'[10]Table 35'!$B$14:$B$19,0))*1000,0)</f>
        <v>0</v>
      </c>
      <c r="F79" s="5">
        <f>IFERROR(INDEX('[10]Table 35'!F$14:F$19,MATCH(CAN!$B92,'[10]Table 35'!$B$14:$B$19,0))*1000,0)</f>
        <v>0</v>
      </c>
      <c r="G79" s="5">
        <f>IFERROR(INDEX('[10]Table 35'!G$14:G$19,MATCH(CAN!$B92,'[10]Table 35'!$B$14:$B$19,0))*1000,0)</f>
        <v>0</v>
      </c>
      <c r="H79" s="5">
        <f>IFERROR(INDEX('[10]Table 35'!H$14:H$19,MATCH(CAN!$B92,'[10]Table 35'!$B$14:$B$19,0))*1000,0)</f>
        <v>0</v>
      </c>
      <c r="I79" s="5">
        <f>IFERROR(INDEX('[10]Table 35'!I$14:I$19,MATCH(CAN!$B92,'[10]Table 35'!$B$14:$B$19,0))*1000,0)</f>
        <v>0</v>
      </c>
      <c r="J79" s="5">
        <f>IFERROR(INDEX('[10]Table 35'!J$14:J$19,MATCH(CAN!$B92,'[10]Table 35'!$B$14:$B$19,0))*1000,0)</f>
        <v>0</v>
      </c>
      <c r="K79" s="5">
        <f>IFERROR(INDEX('[10]Table 35'!K$14:K$19,MATCH(CAN!$B92,'[10]Table 35'!$B$14:$B$19,0))*1000,0)</f>
        <v>0</v>
      </c>
      <c r="L79" s="5">
        <f>IFERROR(INDEX('[10]Table 35'!L$14:L$19,MATCH(CAN!$B92,'[10]Table 35'!$B$14:$B$19,0))*1000,0)</f>
        <v>0</v>
      </c>
      <c r="M79" s="5">
        <f>IFERROR(INDEX('[10]Table 35'!M$14:M$19,MATCH(CAN!$B92,'[10]Table 35'!$B$14:$B$19,0))*1000,0)</f>
        <v>0</v>
      </c>
      <c r="N79" s="5">
        <f>IFERROR(INDEX('[10]Table 35'!N$14:N$19,MATCH(CAN!$B92,'[10]Table 35'!$B$14:$B$19,0))*1000,0)</f>
        <v>0</v>
      </c>
      <c r="O79" s="5">
        <f>IFERROR(INDEX('[10]Table 35'!O$14:O$19,MATCH(CAN!$B92,'[10]Table 35'!$B$14:$B$19,0))*1000,0)</f>
        <v>0</v>
      </c>
      <c r="P79" s="5">
        <f>IFERROR(INDEX('[10]Table 35'!P$14:P$19,MATCH(CAN!$B92,'[10]Table 35'!$B$14:$B$19,0))*1000,0)</f>
        <v>0</v>
      </c>
      <c r="Q79" s="5">
        <f>IFERROR(INDEX('[10]Table 35'!Q$14:Q$19,MATCH(CAN!$B92,'[10]Table 35'!$B$14:$B$19,0))*1000,0)</f>
        <v>0</v>
      </c>
      <c r="R79" s="5">
        <f>IFERROR(INDEX('[10]Table 35'!R$14:R$19,MATCH(CAN!$B92,'[10]Table 35'!$B$14:$B$19,0))*1000,0)</f>
        <v>0</v>
      </c>
      <c r="S79" s="5">
        <f>IFERROR(INDEX('[10]Table 35'!S$14:S$19,MATCH(CAN!$B92,'[10]Table 35'!$B$14:$B$19,0))*1000,0)</f>
        <v>0</v>
      </c>
      <c r="T79" s="5">
        <f>IFERROR(INDEX('[10]Table 35'!T$14:T$19,MATCH(CAN!$B92,'[10]Table 35'!$B$14:$B$19,0))*1000,0)</f>
        <v>0</v>
      </c>
      <c r="U79" s="5">
        <f>IFERROR(INDEX('[10]Table 35'!U$14:U$19,MATCH(CAN!$B92,'[10]Table 35'!$B$14:$B$19,0))*1000,0)</f>
        <v>0</v>
      </c>
      <c r="V79" s="5">
        <f>IFERROR(INDEX('[10]Table 35'!V$14:V$19,MATCH(CAN!$B92,'[10]Table 35'!$B$14:$B$19,0))*1000,0)</f>
        <v>0</v>
      </c>
      <c r="W79" s="5">
        <f>IFERROR(INDEX('[10]Table 35'!W$14:W$19,MATCH(CAN!$B92,'[10]Table 35'!$B$14:$B$19,0))*1000,0)</f>
        <v>0</v>
      </c>
      <c r="Z79" s="23" t="s">
        <v>32</v>
      </c>
    </row>
    <row r="80" spans="1:28" outlineLevel="1" x14ac:dyDescent="0.25">
      <c r="B80" s="4" t="s">
        <v>24</v>
      </c>
      <c r="C80" s="5">
        <f>IFERROR(INDEX('[10]Table 35'!C$14:C$19,MATCH(CAN!$B93,'[10]Table 35'!$B$14:$B$19,0))*1000,0)</f>
        <v>0</v>
      </c>
      <c r="D80" s="5">
        <f>IFERROR(INDEX('[10]Table 35'!D$14:D$19,MATCH(CAN!$B93,'[10]Table 35'!$B$14:$B$19,0))*1000,0)</f>
        <v>0</v>
      </c>
      <c r="E80" s="5">
        <f>IFERROR(INDEX('[10]Table 35'!E$14:E$19,MATCH(CAN!$B93,'[10]Table 35'!$B$14:$B$19,0))*1000,0)</f>
        <v>0</v>
      </c>
      <c r="F80" s="5">
        <f>IFERROR(INDEX('[10]Table 35'!F$14:F$19,MATCH(CAN!$B93,'[10]Table 35'!$B$14:$B$19,0))*1000,0)</f>
        <v>0</v>
      </c>
      <c r="G80" s="5">
        <f>IFERROR(INDEX('[10]Table 35'!G$14:G$19,MATCH(CAN!$B93,'[10]Table 35'!$B$14:$B$19,0))*1000,0)</f>
        <v>0</v>
      </c>
      <c r="H80" s="5">
        <f>IFERROR(INDEX('[10]Table 35'!H$14:H$19,MATCH(CAN!$B93,'[10]Table 35'!$B$14:$B$19,0))*1000,0)</f>
        <v>0</v>
      </c>
      <c r="I80" s="5">
        <f>IFERROR(INDEX('[10]Table 35'!I$14:I$19,MATCH(CAN!$B93,'[10]Table 35'!$B$14:$B$19,0))*1000,0)</f>
        <v>0</v>
      </c>
      <c r="J80" s="5">
        <f>IFERROR(INDEX('[10]Table 35'!J$14:J$19,MATCH(CAN!$B93,'[10]Table 35'!$B$14:$B$19,0))*1000,0)</f>
        <v>0</v>
      </c>
      <c r="K80" s="5">
        <f>IFERROR(INDEX('[10]Table 35'!K$14:K$19,MATCH(CAN!$B93,'[10]Table 35'!$B$14:$B$19,0))*1000,0)</f>
        <v>0</v>
      </c>
      <c r="L80" s="5">
        <f>IFERROR(INDEX('[10]Table 35'!L$14:L$19,MATCH(CAN!$B93,'[10]Table 35'!$B$14:$B$19,0))*1000,0)</f>
        <v>0</v>
      </c>
      <c r="M80" s="5">
        <f>IFERROR(INDEX('[10]Table 35'!M$14:M$19,MATCH(CAN!$B93,'[10]Table 35'!$B$14:$B$19,0))*1000,0)</f>
        <v>0</v>
      </c>
      <c r="N80" s="5">
        <f>IFERROR(INDEX('[10]Table 35'!N$14:N$19,MATCH(CAN!$B93,'[10]Table 35'!$B$14:$B$19,0))*1000,0)</f>
        <v>0</v>
      </c>
      <c r="O80" s="5">
        <f>IFERROR(INDEX('[10]Table 35'!O$14:O$19,MATCH(CAN!$B93,'[10]Table 35'!$B$14:$B$19,0))*1000,0)</f>
        <v>0</v>
      </c>
      <c r="P80" s="5">
        <f>IFERROR(INDEX('[10]Table 35'!P$14:P$19,MATCH(CAN!$B93,'[10]Table 35'!$B$14:$B$19,0))*1000,0)</f>
        <v>0</v>
      </c>
      <c r="Q80" s="5">
        <f>IFERROR(INDEX('[10]Table 35'!Q$14:Q$19,MATCH(CAN!$B93,'[10]Table 35'!$B$14:$B$19,0))*1000,0)</f>
        <v>0</v>
      </c>
      <c r="R80" s="5">
        <f>IFERROR(INDEX('[10]Table 35'!R$14:R$19,MATCH(CAN!$B93,'[10]Table 35'!$B$14:$B$19,0))*1000,0)</f>
        <v>0</v>
      </c>
      <c r="S80" s="5">
        <f>IFERROR(INDEX('[10]Table 35'!S$14:S$19,MATCH(CAN!$B93,'[10]Table 35'!$B$14:$B$19,0))*1000,0)</f>
        <v>0</v>
      </c>
      <c r="T80" s="5">
        <f>IFERROR(INDEX('[10]Table 35'!T$14:T$19,MATCH(CAN!$B93,'[10]Table 35'!$B$14:$B$19,0))*1000,0)</f>
        <v>0</v>
      </c>
      <c r="U80" s="5">
        <f>IFERROR(INDEX('[10]Table 35'!U$14:U$19,MATCH(CAN!$B93,'[10]Table 35'!$B$14:$B$19,0))*1000,0)</f>
        <v>0</v>
      </c>
      <c r="V80" s="5">
        <f>IFERROR(INDEX('[10]Table 35'!V$14:V$19,MATCH(CAN!$B93,'[10]Table 35'!$B$14:$B$19,0))*1000,0)</f>
        <v>0</v>
      </c>
      <c r="W80" s="5">
        <f>IFERROR(INDEX('[10]Table 35'!W$14:W$19,MATCH(CAN!$B93,'[10]Table 35'!$B$14:$B$19,0))*1000,0)</f>
        <v>0</v>
      </c>
      <c r="Z80" s="23" t="s">
        <v>32</v>
      </c>
    </row>
    <row r="81" spans="2:26" outlineLevel="1" x14ac:dyDescent="0.25">
      <c r="B81" s="4" t="s">
        <v>21</v>
      </c>
      <c r="C81" s="5">
        <f>IFERROR(INDEX('[10]Table 35'!C$14:C$19,MATCH(CAN!$B94,'[10]Table 35'!$B$14:$B$19,0))*1000,0)</f>
        <v>15.291</v>
      </c>
      <c r="D81" s="5">
        <f>IFERROR(INDEX('[10]Table 35'!D$14:D$19,MATCH(CAN!$B94,'[10]Table 35'!$B$14:$B$19,0))*1000,0)</f>
        <v>17.236999999999998</v>
      </c>
      <c r="E81" s="5">
        <f>IFERROR(INDEX('[10]Table 35'!E$14:E$19,MATCH(CAN!$B94,'[10]Table 35'!$B$14:$B$19,0))*1000,0)</f>
        <v>21.225000000000001</v>
      </c>
      <c r="F81" s="5">
        <f>IFERROR(INDEX('[10]Table 35'!F$14:F$19,MATCH(CAN!$B94,'[10]Table 35'!$B$14:$B$19,0))*1000,0)</f>
        <v>21.497</v>
      </c>
      <c r="G81" s="5">
        <f>IFERROR(INDEX('[10]Table 35'!G$14:G$19,MATCH(CAN!$B94,'[10]Table 35'!$B$14:$B$19,0))*1000,0)</f>
        <v>14.142999999999999</v>
      </c>
      <c r="H81" s="5">
        <f>IFERROR(INDEX('[10]Table 35'!H$14:H$19,MATCH(CAN!$B94,'[10]Table 35'!$B$14:$B$19,0))*1000,0)</f>
        <v>15.374000000000001</v>
      </c>
      <c r="I81" s="5">
        <f>IFERROR(INDEX('[10]Table 35'!I$14:I$19,MATCH(CAN!$B94,'[10]Table 35'!$B$14:$B$19,0))*1000,0)</f>
        <v>3.9050000000000002</v>
      </c>
      <c r="J81" s="5">
        <f>IFERROR(INDEX('[10]Table 35'!J$14:J$19,MATCH(CAN!$B94,'[10]Table 35'!$B$14:$B$19,0))*1000,0)</f>
        <v>3.028</v>
      </c>
      <c r="K81" s="5">
        <f>IFERROR(INDEX('[10]Table 35'!K$14:K$19,MATCH(CAN!$B94,'[10]Table 35'!$B$14:$B$19,0))*1000,0)</f>
        <v>2.6519999999999997</v>
      </c>
      <c r="L81" s="5">
        <f>IFERROR(INDEX('[10]Table 35'!L$14:L$19,MATCH(CAN!$B94,'[10]Table 35'!$B$14:$B$19,0))*1000,0)</f>
        <v>3.585</v>
      </c>
      <c r="M81" s="5">
        <f>IFERROR(INDEX('[10]Table 35'!M$14:M$19,MATCH(CAN!$B94,'[10]Table 35'!$B$14:$B$19,0))*1000,0)</f>
        <v>2.3010000000000002</v>
      </c>
      <c r="N81" s="5">
        <f>IFERROR(INDEX('[10]Table 35'!N$14:N$19,MATCH(CAN!$B94,'[10]Table 35'!$B$14:$B$19,0))*1000,0)</f>
        <v>3.4780000000000002</v>
      </c>
      <c r="O81" s="5">
        <f>IFERROR(INDEX('[10]Table 35'!O$14:O$19,MATCH(CAN!$B94,'[10]Table 35'!$B$14:$B$19,0))*1000,0)</f>
        <v>3.0270000000000001</v>
      </c>
      <c r="P81" s="5">
        <f>IFERROR(INDEX('[10]Table 35'!P$14:P$19,MATCH(CAN!$B94,'[10]Table 35'!$B$14:$B$19,0))*1000,0)</f>
        <v>2.6830000000000003</v>
      </c>
      <c r="Q81" s="5">
        <f>IFERROR(INDEX('[10]Table 35'!Q$14:Q$19,MATCH(CAN!$B94,'[10]Table 35'!$B$14:$B$19,0))*1000,0)</f>
        <v>3.27</v>
      </c>
      <c r="R81" s="5">
        <f>IFERROR(INDEX('[10]Table 35'!R$14:R$19,MATCH(CAN!$B94,'[10]Table 35'!$B$14:$B$19,0))*1000,0)</f>
        <v>5.423</v>
      </c>
      <c r="S81" s="5">
        <f>IFERROR(INDEX('[10]Table 35'!S$14:S$19,MATCH(CAN!$B94,'[10]Table 35'!$B$14:$B$19,0))*1000,0)</f>
        <v>7.0720000000000001</v>
      </c>
      <c r="T81" s="5">
        <f>IFERROR(INDEX('[10]Table 35'!T$14:T$19,MATCH(CAN!$B94,'[10]Table 35'!$B$14:$B$19,0))*1000,0)</f>
        <v>7.7130000000000001</v>
      </c>
      <c r="U81" s="5">
        <f>IFERROR(INDEX('[10]Table 35'!U$14:U$19,MATCH(CAN!$B94,'[10]Table 35'!$B$14:$B$19,0))*1000,0)</f>
        <v>8.0339999999999989</v>
      </c>
      <c r="V81" s="5">
        <f>IFERROR(INDEX('[10]Table 35'!V$14:V$19,MATCH(CAN!$B94,'[10]Table 35'!$B$14:$B$19,0))*1000,0)</f>
        <v>7.1590000000000007</v>
      </c>
      <c r="W81" s="5">
        <f>IFERROR(INDEX('[10]Table 35'!W$14:W$19,MATCH(CAN!$B94,'[10]Table 35'!$B$14:$B$19,0))*1000,0)</f>
        <v>7.64</v>
      </c>
      <c r="Z81" s="23" t="s">
        <v>32</v>
      </c>
    </row>
    <row r="82" spans="2:26" outlineLevel="1" x14ac:dyDescent="0.25">
      <c r="B82" s="4" t="s">
        <v>26</v>
      </c>
      <c r="C82" s="5">
        <f>IFERROR(INDEX('[10]Table 35'!C$14:C$19,MATCH(CAN!$B95,'[10]Table 35'!$B$14:$B$19,0))*1000,0)</f>
        <v>0</v>
      </c>
      <c r="D82" s="5">
        <f>IFERROR(INDEX('[10]Table 35'!D$14:D$19,MATCH(CAN!$B95,'[10]Table 35'!$B$14:$B$19,0))*1000,0)</f>
        <v>0</v>
      </c>
      <c r="E82" s="5">
        <f>IFERROR(INDEX('[10]Table 35'!E$14:E$19,MATCH(CAN!$B95,'[10]Table 35'!$B$14:$B$19,0))*1000,0)</f>
        <v>0</v>
      </c>
      <c r="F82" s="5">
        <f>IFERROR(INDEX('[10]Table 35'!F$14:F$19,MATCH(CAN!$B95,'[10]Table 35'!$B$14:$B$19,0))*1000,0)</f>
        <v>0</v>
      </c>
      <c r="G82" s="5">
        <f>IFERROR(INDEX('[10]Table 35'!G$14:G$19,MATCH(CAN!$B95,'[10]Table 35'!$B$14:$B$19,0))*1000,0)</f>
        <v>0</v>
      </c>
      <c r="H82" s="5">
        <f>IFERROR(INDEX('[10]Table 35'!H$14:H$19,MATCH(CAN!$B95,'[10]Table 35'!$B$14:$B$19,0))*1000,0)</f>
        <v>0</v>
      </c>
      <c r="I82" s="5">
        <f>IFERROR(INDEX('[10]Table 35'!I$14:I$19,MATCH(CAN!$B95,'[10]Table 35'!$B$14:$B$19,0))*1000,0)</f>
        <v>0</v>
      </c>
      <c r="J82" s="5">
        <f>IFERROR(INDEX('[10]Table 35'!J$14:J$19,MATCH(CAN!$B95,'[10]Table 35'!$B$14:$B$19,0))*1000,0)</f>
        <v>0</v>
      </c>
      <c r="K82" s="5">
        <f>IFERROR(INDEX('[10]Table 35'!K$14:K$19,MATCH(CAN!$B95,'[10]Table 35'!$B$14:$B$19,0))*1000,0)</f>
        <v>0</v>
      </c>
      <c r="L82" s="5">
        <f>IFERROR(INDEX('[10]Table 35'!L$14:L$19,MATCH(CAN!$B95,'[10]Table 35'!$B$14:$B$19,0))*1000,0)</f>
        <v>0</v>
      </c>
      <c r="M82" s="5">
        <f>IFERROR(INDEX('[10]Table 35'!M$14:M$19,MATCH(CAN!$B95,'[10]Table 35'!$B$14:$B$19,0))*1000,0)</f>
        <v>0</v>
      </c>
      <c r="N82" s="5">
        <f>IFERROR(INDEX('[10]Table 35'!N$14:N$19,MATCH(CAN!$B95,'[10]Table 35'!$B$14:$B$19,0))*1000,0)</f>
        <v>0</v>
      </c>
      <c r="O82" s="5">
        <f>IFERROR(INDEX('[10]Table 35'!O$14:O$19,MATCH(CAN!$B95,'[10]Table 35'!$B$14:$B$19,0))*1000,0)</f>
        <v>0</v>
      </c>
      <c r="P82" s="5">
        <f>IFERROR(INDEX('[10]Table 35'!P$14:P$19,MATCH(CAN!$B95,'[10]Table 35'!$B$14:$B$19,0))*1000,0)</f>
        <v>0</v>
      </c>
      <c r="Q82" s="5">
        <f>IFERROR(INDEX('[10]Table 35'!Q$14:Q$19,MATCH(CAN!$B95,'[10]Table 35'!$B$14:$B$19,0))*1000,0)</f>
        <v>0</v>
      </c>
      <c r="R82" s="5">
        <f>IFERROR(INDEX('[10]Table 35'!R$14:R$19,MATCH(CAN!$B95,'[10]Table 35'!$B$14:$B$19,0))*1000,0)</f>
        <v>0</v>
      </c>
      <c r="S82" s="5">
        <f>IFERROR(INDEX('[10]Table 35'!S$14:S$19,MATCH(CAN!$B95,'[10]Table 35'!$B$14:$B$19,0))*1000,0)</f>
        <v>0</v>
      </c>
      <c r="T82" s="5">
        <f>IFERROR(INDEX('[10]Table 35'!T$14:T$19,MATCH(CAN!$B95,'[10]Table 35'!$B$14:$B$19,0))*1000,0)</f>
        <v>0</v>
      </c>
      <c r="U82" s="5">
        <f>IFERROR(INDEX('[10]Table 35'!U$14:U$19,MATCH(CAN!$B95,'[10]Table 35'!$B$14:$B$19,0))*1000,0)</f>
        <v>0</v>
      </c>
      <c r="V82" s="5">
        <f>IFERROR(INDEX('[10]Table 35'!V$14:V$19,MATCH(CAN!$B95,'[10]Table 35'!$B$14:$B$19,0))*1000,0)</f>
        <v>0</v>
      </c>
      <c r="W82" s="5">
        <f>IFERROR(INDEX('[10]Table 35'!W$14:W$19,MATCH(CAN!$B95,'[10]Table 35'!$B$14:$B$19,0))*1000,0)</f>
        <v>0</v>
      </c>
      <c r="Z82" s="23" t="s">
        <v>32</v>
      </c>
    </row>
    <row r="83" spans="2:26" outlineLevel="1" x14ac:dyDescent="0.25">
      <c r="B83" s="4" t="s">
        <v>25</v>
      </c>
      <c r="C83" s="5">
        <f>IFERROR(INDEX('[10]Table 35'!C$14:C$19,MATCH(CAN!$B96,'[10]Table 35'!$B$14:$B$19,0))*1000,0)</f>
        <v>601.19199999999989</v>
      </c>
      <c r="D83" s="5">
        <f>IFERROR(INDEX('[10]Table 35'!D$14:D$19,MATCH(CAN!$B96,'[10]Table 35'!$B$14:$B$19,0))*1000,0)</f>
        <v>624.21499999999992</v>
      </c>
      <c r="E83" s="5">
        <f>IFERROR(INDEX('[10]Table 35'!E$14:E$19,MATCH(CAN!$B96,'[10]Table 35'!$B$14:$B$19,0))*1000,0)</f>
        <v>710.822</v>
      </c>
      <c r="F83" s="5">
        <f>IFERROR(INDEX('[10]Table 35'!F$14:F$19,MATCH(CAN!$B96,'[10]Table 35'!$B$14:$B$19,0))*1000,0)</f>
        <v>743.70800000000008</v>
      </c>
      <c r="G83" s="5">
        <f>IFERROR(INDEX('[10]Table 35'!G$14:G$19,MATCH(CAN!$B96,'[10]Table 35'!$B$14:$B$19,0))*1000,0)</f>
        <v>778.35900000000004</v>
      </c>
      <c r="H83" s="5">
        <f>IFERROR(INDEX('[10]Table 35'!H$14:H$19,MATCH(CAN!$B96,'[10]Table 35'!$B$14:$B$19,0))*1000,0)</f>
        <v>795.86500000000001</v>
      </c>
      <c r="I83" s="5">
        <f>IFERROR(INDEX('[10]Table 35'!I$14:I$19,MATCH(CAN!$B96,'[10]Table 35'!$B$14:$B$19,0))*1000,0)</f>
        <v>786.21900000000005</v>
      </c>
      <c r="J83" s="5">
        <f>IFERROR(INDEX('[10]Table 35'!J$14:J$19,MATCH(CAN!$B96,'[10]Table 35'!$B$14:$B$19,0))*1000,0)</f>
        <v>804.74199999999996</v>
      </c>
      <c r="K83" s="5">
        <f>IFERROR(INDEX('[10]Table 35'!K$14:K$19,MATCH(CAN!$B96,'[10]Table 35'!$B$14:$B$19,0))*1000,0)</f>
        <v>807.04899999999998</v>
      </c>
      <c r="L83" s="5">
        <f>IFERROR(INDEX('[10]Table 35'!L$14:L$19,MATCH(CAN!$B96,'[10]Table 35'!$B$14:$B$19,0))*1000,0)</f>
        <v>756.10900000000004</v>
      </c>
      <c r="M83" s="5">
        <f>IFERROR(INDEX('[10]Table 35'!M$14:M$19,MATCH(CAN!$B96,'[10]Table 35'!$B$14:$B$19,0))*1000,0)</f>
        <v>801.46799999999996</v>
      </c>
      <c r="N83" s="5">
        <f>IFERROR(INDEX('[10]Table 35'!N$14:N$19,MATCH(CAN!$B96,'[10]Table 35'!$B$14:$B$19,0))*1000,0)</f>
        <v>860.73099999999999</v>
      </c>
      <c r="O83" s="5">
        <f>IFERROR(INDEX('[10]Table 35'!O$14:O$19,MATCH(CAN!$B96,'[10]Table 35'!$B$14:$B$19,0))*1000,0)</f>
        <v>869.61099999999999</v>
      </c>
      <c r="P83" s="5">
        <f>IFERROR(INDEX('[10]Table 35'!P$14:P$19,MATCH(CAN!$B96,'[10]Table 35'!$B$14:$B$19,0))*1000,0)</f>
        <v>778.33399999999995</v>
      </c>
      <c r="Q83" s="5">
        <f>IFERROR(INDEX('[10]Table 35'!Q$14:Q$19,MATCH(CAN!$B96,'[10]Table 35'!$B$14:$B$19,0))*1000,0)</f>
        <v>676.85700000000008</v>
      </c>
      <c r="R83" s="5">
        <f>IFERROR(INDEX('[10]Table 35'!R$14:R$19,MATCH(CAN!$B96,'[10]Table 35'!$B$14:$B$19,0))*1000,0)</f>
        <v>798.84299999999996</v>
      </c>
      <c r="S83" s="5">
        <f>IFERROR(INDEX('[10]Table 35'!S$14:S$19,MATCH(CAN!$B96,'[10]Table 35'!$B$14:$B$19,0))*1000,0)</f>
        <v>893.024</v>
      </c>
      <c r="T83" s="5">
        <f>IFERROR(INDEX('[10]Table 35'!T$14:T$19,MATCH(CAN!$B96,'[10]Table 35'!$B$14:$B$19,0))*1000,0)</f>
        <v>966.06700000000001</v>
      </c>
      <c r="U83" s="5">
        <f>IFERROR(INDEX('[10]Table 35'!U$14:U$19,MATCH(CAN!$B96,'[10]Table 35'!$B$14:$B$19,0))*1000,0)</f>
        <v>922.01200000000006</v>
      </c>
      <c r="V83" s="5">
        <f>IFERROR(INDEX('[10]Table 35'!V$14:V$19,MATCH(CAN!$B96,'[10]Table 35'!$B$14:$B$19,0))*1000,0)</f>
        <v>950.65899999999999</v>
      </c>
      <c r="W83" s="5">
        <f>IFERROR(INDEX('[10]Table 35'!W$14:W$19,MATCH(CAN!$B96,'[10]Table 35'!$B$14:$B$19,0))*1000,0)</f>
        <v>886.12199999999996</v>
      </c>
      <c r="Z83" s="23" t="s">
        <v>32</v>
      </c>
    </row>
    <row r="84" spans="2:26" outlineLevel="1" x14ac:dyDescent="0.25">
      <c r="B84" s="4" t="s">
        <v>0</v>
      </c>
      <c r="C84" s="5">
        <f>IFERROR(INDEX('[10]Table 35'!C$14:C$19,MATCH(CAN!$B97,'[10]Table 35'!$B$14:$B$19,0))*1000,0)</f>
        <v>0</v>
      </c>
      <c r="D84" s="5">
        <f>IFERROR(INDEX('[10]Table 35'!D$14:D$19,MATCH(CAN!$B97,'[10]Table 35'!$B$14:$B$19,0))*1000,0)</f>
        <v>0</v>
      </c>
      <c r="E84" s="5">
        <f>IFERROR(INDEX('[10]Table 35'!E$14:E$19,MATCH(CAN!$B97,'[10]Table 35'!$B$14:$B$19,0))*1000,0)</f>
        <v>0</v>
      </c>
      <c r="F84" s="5">
        <f>IFERROR(INDEX('[10]Table 35'!F$14:F$19,MATCH(CAN!$B97,'[10]Table 35'!$B$14:$B$19,0))*1000,0)</f>
        <v>0</v>
      </c>
      <c r="G84" s="5">
        <f>IFERROR(INDEX('[10]Table 35'!G$14:G$19,MATCH(CAN!$B97,'[10]Table 35'!$B$14:$B$19,0))*1000,0)</f>
        <v>0</v>
      </c>
      <c r="H84" s="5">
        <f>IFERROR(INDEX('[10]Table 35'!H$14:H$19,MATCH(CAN!$B97,'[10]Table 35'!$B$14:$B$19,0))*1000,0)</f>
        <v>0</v>
      </c>
      <c r="I84" s="5">
        <f>IFERROR(INDEX('[10]Table 35'!I$14:I$19,MATCH(CAN!$B97,'[10]Table 35'!$B$14:$B$19,0))*1000,0)</f>
        <v>0</v>
      </c>
      <c r="J84" s="5">
        <f>IFERROR(INDEX('[10]Table 35'!J$14:J$19,MATCH(CAN!$B97,'[10]Table 35'!$B$14:$B$19,0))*1000,0)</f>
        <v>0</v>
      </c>
      <c r="K84" s="5">
        <f>IFERROR(INDEX('[10]Table 35'!K$14:K$19,MATCH(CAN!$B97,'[10]Table 35'!$B$14:$B$19,0))*1000,0)</f>
        <v>0</v>
      </c>
      <c r="L84" s="5">
        <f>IFERROR(INDEX('[10]Table 35'!L$14:L$19,MATCH(CAN!$B97,'[10]Table 35'!$B$14:$B$19,0))*1000,0)</f>
        <v>0</v>
      </c>
      <c r="M84" s="5">
        <f>IFERROR(INDEX('[10]Table 35'!M$14:M$19,MATCH(CAN!$B97,'[10]Table 35'!$B$14:$B$19,0))*1000,0)</f>
        <v>0</v>
      </c>
      <c r="N84" s="5">
        <f>IFERROR(INDEX('[10]Table 35'!N$14:N$19,MATCH(CAN!$B97,'[10]Table 35'!$B$14:$B$19,0))*1000,0)</f>
        <v>31.393999999999998</v>
      </c>
      <c r="O84" s="5">
        <f>IFERROR(INDEX('[10]Table 35'!O$14:O$19,MATCH(CAN!$B97,'[10]Table 35'!$B$14:$B$19,0))*1000,0)</f>
        <v>31.725000000000001</v>
      </c>
      <c r="P84" s="5">
        <f>IFERROR(INDEX('[10]Table 35'!P$14:P$19,MATCH(CAN!$B97,'[10]Table 35'!$B$14:$B$19,0))*1000,0)</f>
        <v>6.3879999999999999</v>
      </c>
      <c r="Q84" s="5">
        <f>IFERROR(INDEX('[10]Table 35'!Q$14:Q$19,MATCH(CAN!$B97,'[10]Table 35'!$B$14:$B$19,0))*1000,0)</f>
        <v>101.523</v>
      </c>
      <c r="R84" s="5">
        <f>IFERROR(INDEX('[10]Table 35'!R$14:R$19,MATCH(CAN!$B97,'[10]Table 35'!$B$14:$B$19,0))*1000,0)</f>
        <v>0</v>
      </c>
      <c r="S84" s="5">
        <f>IFERROR(INDEX('[10]Table 35'!S$14:S$19,MATCH(CAN!$B97,'[10]Table 35'!$B$14:$B$19,0))*1000,0)</f>
        <v>0</v>
      </c>
      <c r="T84" s="5">
        <f>IFERROR(INDEX('[10]Table 35'!T$14:T$19,MATCH(CAN!$B97,'[10]Table 35'!$B$14:$B$19,0))*1000,0)</f>
        <v>0</v>
      </c>
      <c r="U84" s="5">
        <f>IFERROR(INDEX('[10]Table 35'!U$14:U$19,MATCH(CAN!$B97,'[10]Table 35'!$B$14:$B$19,0))*1000,0)</f>
        <v>0</v>
      </c>
      <c r="V84" s="5">
        <f>IFERROR(INDEX('[10]Table 35'!V$14:V$19,MATCH(CAN!$B97,'[10]Table 35'!$B$14:$B$19,0))*1000,0)</f>
        <v>0</v>
      </c>
      <c r="W84" s="5">
        <f>IFERROR(INDEX('[10]Table 35'!W$14:W$19,MATCH(CAN!$B97,'[10]Table 35'!$B$14:$B$19,0))*1000,0)</f>
        <v>0</v>
      </c>
      <c r="Z84" s="23" t="s">
        <v>32</v>
      </c>
    </row>
    <row r="85" spans="2:26" outlineLevel="1" x14ac:dyDescent="0.25">
      <c r="B85" s="4" t="s">
        <v>27</v>
      </c>
      <c r="C85" s="5">
        <f>IFERROR(INDEX('[10]Table 35'!C$14:C$19,MATCH(CAN!$B98,'[10]Table 35'!$B$14:$B$19,0))*1000,0)</f>
        <v>0</v>
      </c>
      <c r="D85" s="5">
        <f>IFERROR(INDEX('[10]Table 35'!D$14:D$19,MATCH(CAN!$B98,'[10]Table 35'!$B$14:$B$19,0))*1000,0)</f>
        <v>0</v>
      </c>
      <c r="E85" s="5">
        <f>IFERROR(INDEX('[10]Table 35'!E$14:E$19,MATCH(CAN!$B98,'[10]Table 35'!$B$14:$B$19,0))*1000,0)</f>
        <v>0</v>
      </c>
      <c r="F85" s="5">
        <f>IFERROR(INDEX('[10]Table 35'!F$14:F$19,MATCH(CAN!$B98,'[10]Table 35'!$B$14:$B$19,0))*1000,0)</f>
        <v>0</v>
      </c>
      <c r="G85" s="5">
        <f>IFERROR(INDEX('[10]Table 35'!G$14:G$19,MATCH(CAN!$B98,'[10]Table 35'!$B$14:$B$19,0))*1000,0)</f>
        <v>0</v>
      </c>
      <c r="H85" s="5">
        <f>IFERROR(INDEX('[10]Table 35'!H$14:H$19,MATCH(CAN!$B98,'[10]Table 35'!$B$14:$B$19,0))*1000,0)</f>
        <v>0</v>
      </c>
      <c r="I85" s="5">
        <f>IFERROR(INDEX('[10]Table 35'!I$14:I$19,MATCH(CAN!$B98,'[10]Table 35'!$B$14:$B$19,0))*1000,0)</f>
        <v>0</v>
      </c>
      <c r="J85" s="5">
        <f>IFERROR(INDEX('[10]Table 35'!J$14:J$19,MATCH(CAN!$B98,'[10]Table 35'!$B$14:$B$19,0))*1000,0)</f>
        <v>0</v>
      </c>
      <c r="K85" s="5">
        <f>IFERROR(INDEX('[10]Table 35'!K$14:K$19,MATCH(CAN!$B98,'[10]Table 35'!$B$14:$B$19,0))*1000,0)</f>
        <v>0</v>
      </c>
      <c r="L85" s="5">
        <f>IFERROR(INDEX('[10]Table 35'!L$14:L$19,MATCH(CAN!$B98,'[10]Table 35'!$B$14:$B$19,0))*1000,0)</f>
        <v>0</v>
      </c>
      <c r="M85" s="5">
        <f>IFERROR(INDEX('[10]Table 35'!M$14:M$19,MATCH(CAN!$B98,'[10]Table 35'!$B$14:$B$19,0))*1000,0)</f>
        <v>0</v>
      </c>
      <c r="N85" s="5">
        <f>IFERROR(INDEX('[10]Table 35'!N$14:N$19,MATCH(CAN!$B98,'[10]Table 35'!$B$14:$B$19,0))*1000,0)</f>
        <v>0</v>
      </c>
      <c r="O85" s="5">
        <f>IFERROR(INDEX('[10]Table 35'!O$14:O$19,MATCH(CAN!$B98,'[10]Table 35'!$B$14:$B$19,0))*1000,0)</f>
        <v>0</v>
      </c>
      <c r="P85" s="5">
        <f>IFERROR(INDEX('[10]Table 35'!P$14:P$19,MATCH(CAN!$B98,'[10]Table 35'!$B$14:$B$19,0))*1000,0)</f>
        <v>0</v>
      </c>
      <c r="Q85" s="5">
        <f>IFERROR(INDEX('[10]Table 35'!Q$14:Q$19,MATCH(CAN!$B98,'[10]Table 35'!$B$14:$B$19,0))*1000,0)</f>
        <v>0</v>
      </c>
      <c r="R85" s="5">
        <f>IFERROR(INDEX('[10]Table 35'!R$14:R$19,MATCH(CAN!$B98,'[10]Table 35'!$B$14:$B$19,0))*1000,0)</f>
        <v>0</v>
      </c>
      <c r="S85" s="5">
        <f>IFERROR(INDEX('[10]Table 35'!S$14:S$19,MATCH(CAN!$B98,'[10]Table 35'!$B$14:$B$19,0))*1000,0)</f>
        <v>0</v>
      </c>
      <c r="T85" s="5">
        <f>IFERROR(INDEX('[10]Table 35'!T$14:T$19,MATCH(CAN!$B98,'[10]Table 35'!$B$14:$B$19,0))*1000,0)</f>
        <v>0</v>
      </c>
      <c r="U85" s="5">
        <f>IFERROR(INDEX('[10]Table 35'!U$14:U$19,MATCH(CAN!$B98,'[10]Table 35'!$B$14:$B$19,0))*1000,0)</f>
        <v>0</v>
      </c>
      <c r="V85" s="5">
        <f>IFERROR(INDEX('[10]Table 35'!V$14:V$19,MATCH(CAN!$B98,'[10]Table 35'!$B$14:$B$19,0))*1000,0)</f>
        <v>0</v>
      </c>
      <c r="W85" s="5">
        <f>IFERROR(INDEX('[10]Table 35'!W$14:W$19,MATCH(CAN!$B98,'[10]Table 35'!$B$14:$B$19,0))*1000,0)</f>
        <v>0</v>
      </c>
      <c r="Z85" s="23" t="s">
        <v>32</v>
      </c>
    </row>
    <row r="86" spans="2:26" outlineLevel="1" x14ac:dyDescent="0.25">
      <c r="B86" s="4" t="s">
        <v>28</v>
      </c>
      <c r="C86" s="5">
        <f>IFERROR(INDEX('[10]Table 35'!C$14:C$19,MATCH(CAN!$B99,'[10]Table 35'!$B$14:$B$19,0))*1000,0)</f>
        <v>0</v>
      </c>
      <c r="D86" s="5">
        <f>IFERROR(INDEX('[10]Table 35'!D$14:D$19,MATCH(CAN!$B99,'[10]Table 35'!$B$14:$B$19,0))*1000,0)</f>
        <v>0</v>
      </c>
      <c r="E86" s="5">
        <f>IFERROR(INDEX('[10]Table 35'!E$14:E$19,MATCH(CAN!$B99,'[10]Table 35'!$B$14:$B$19,0))*1000,0)</f>
        <v>0</v>
      </c>
      <c r="F86" s="5">
        <f>IFERROR(INDEX('[10]Table 35'!F$14:F$19,MATCH(CAN!$B99,'[10]Table 35'!$B$14:$B$19,0))*1000,0)</f>
        <v>0</v>
      </c>
      <c r="G86" s="5">
        <f>IFERROR(INDEX('[10]Table 35'!G$14:G$19,MATCH(CAN!$B99,'[10]Table 35'!$B$14:$B$19,0))*1000,0)</f>
        <v>0</v>
      </c>
      <c r="H86" s="5">
        <f>IFERROR(INDEX('[10]Table 35'!H$14:H$19,MATCH(CAN!$B99,'[10]Table 35'!$B$14:$B$19,0))*1000,0)</f>
        <v>0</v>
      </c>
      <c r="I86" s="5">
        <f>IFERROR(INDEX('[10]Table 35'!I$14:I$19,MATCH(CAN!$B99,'[10]Table 35'!$B$14:$B$19,0))*1000,0)</f>
        <v>0</v>
      </c>
      <c r="J86" s="5">
        <f>IFERROR(INDEX('[10]Table 35'!J$14:J$19,MATCH(CAN!$B99,'[10]Table 35'!$B$14:$B$19,0))*1000,0)</f>
        <v>0</v>
      </c>
      <c r="K86" s="5">
        <f>IFERROR(INDEX('[10]Table 35'!K$14:K$19,MATCH(CAN!$B99,'[10]Table 35'!$B$14:$B$19,0))*1000,0)</f>
        <v>0</v>
      </c>
      <c r="L86" s="5">
        <f>IFERROR(INDEX('[10]Table 35'!L$14:L$19,MATCH(CAN!$B99,'[10]Table 35'!$B$14:$B$19,0))*1000,0)</f>
        <v>0</v>
      </c>
      <c r="M86" s="5">
        <f>IFERROR(INDEX('[10]Table 35'!M$14:M$19,MATCH(CAN!$B99,'[10]Table 35'!$B$14:$B$19,0))*1000,0)</f>
        <v>0</v>
      </c>
      <c r="N86" s="5">
        <f>IFERROR(INDEX('[10]Table 35'!N$14:N$19,MATCH(CAN!$B99,'[10]Table 35'!$B$14:$B$19,0))*1000,0)</f>
        <v>0</v>
      </c>
      <c r="O86" s="5">
        <f>IFERROR(INDEX('[10]Table 35'!O$14:O$19,MATCH(CAN!$B99,'[10]Table 35'!$B$14:$B$19,0))*1000,0)</f>
        <v>0</v>
      </c>
      <c r="P86" s="5">
        <f>IFERROR(INDEX('[10]Table 35'!P$14:P$19,MATCH(CAN!$B99,'[10]Table 35'!$B$14:$B$19,0))*1000,0)</f>
        <v>0</v>
      </c>
      <c r="Q86" s="5">
        <f>IFERROR(INDEX('[10]Table 35'!Q$14:Q$19,MATCH(CAN!$B99,'[10]Table 35'!$B$14:$B$19,0))*1000,0)</f>
        <v>0</v>
      </c>
      <c r="R86" s="5">
        <f>IFERROR(INDEX('[10]Table 35'!R$14:R$19,MATCH(CAN!$B99,'[10]Table 35'!$B$14:$B$19,0))*1000,0)</f>
        <v>0</v>
      </c>
      <c r="S86" s="5">
        <f>IFERROR(INDEX('[10]Table 35'!S$14:S$19,MATCH(CAN!$B99,'[10]Table 35'!$B$14:$B$19,0))*1000,0)</f>
        <v>0</v>
      </c>
      <c r="T86" s="5">
        <f>IFERROR(INDEX('[10]Table 35'!T$14:T$19,MATCH(CAN!$B99,'[10]Table 35'!$B$14:$B$19,0))*1000,0)</f>
        <v>0</v>
      </c>
      <c r="U86" s="5">
        <f>IFERROR(INDEX('[10]Table 35'!U$14:U$19,MATCH(CAN!$B99,'[10]Table 35'!$B$14:$B$19,0))*1000,0)</f>
        <v>0</v>
      </c>
      <c r="V86" s="5">
        <f>IFERROR(INDEX('[10]Table 35'!V$14:V$19,MATCH(CAN!$B99,'[10]Table 35'!$B$14:$B$19,0))*1000,0)</f>
        <v>0</v>
      </c>
      <c r="W86" s="5">
        <f>IFERROR(INDEX('[10]Table 35'!W$14:W$19,MATCH(CAN!$B99,'[10]Table 35'!$B$14:$B$19,0))*1000,0)</f>
        <v>0</v>
      </c>
      <c r="Z86" s="23" t="s">
        <v>32</v>
      </c>
    </row>
    <row r="87" spans="2:26" outlineLevel="1" x14ac:dyDescent="0.25">
      <c r="B87" s="4" t="s">
        <v>22</v>
      </c>
      <c r="C87" s="5">
        <f>IFERROR(INDEX('[10]Table 35'!C$14:C$19,MATCH(CAN!$B100,'[10]Table 35'!$B$14:$B$19,0))*1000,0)</f>
        <v>0</v>
      </c>
      <c r="D87" s="5">
        <f>IFERROR(INDEX('[10]Table 35'!D$14:D$19,MATCH(CAN!$B100,'[10]Table 35'!$B$14:$B$19,0))*1000,0)</f>
        <v>0</v>
      </c>
      <c r="E87" s="5">
        <f>IFERROR(INDEX('[10]Table 35'!E$14:E$19,MATCH(CAN!$B100,'[10]Table 35'!$B$14:$B$19,0))*1000,0)</f>
        <v>0</v>
      </c>
      <c r="F87" s="5">
        <f>IFERROR(INDEX('[10]Table 35'!F$14:F$19,MATCH(CAN!$B100,'[10]Table 35'!$B$14:$B$19,0))*1000,0)</f>
        <v>0</v>
      </c>
      <c r="G87" s="5">
        <f>IFERROR(INDEX('[10]Table 35'!G$14:G$19,MATCH(CAN!$B100,'[10]Table 35'!$B$14:$B$19,0))*1000,0)</f>
        <v>0</v>
      </c>
      <c r="H87" s="5">
        <f>IFERROR(INDEX('[10]Table 35'!H$14:H$19,MATCH(CAN!$B100,'[10]Table 35'!$B$14:$B$19,0))*1000,0)</f>
        <v>0</v>
      </c>
      <c r="I87" s="5">
        <f>IFERROR(INDEX('[10]Table 35'!I$14:I$19,MATCH(CAN!$B100,'[10]Table 35'!$B$14:$B$19,0))*1000,0)</f>
        <v>0</v>
      </c>
      <c r="J87" s="5">
        <f>IFERROR(INDEX('[10]Table 35'!J$14:J$19,MATCH(CAN!$B100,'[10]Table 35'!$B$14:$B$19,0))*1000,0)</f>
        <v>0</v>
      </c>
      <c r="K87" s="5">
        <f>IFERROR(INDEX('[10]Table 35'!K$14:K$19,MATCH(CAN!$B100,'[10]Table 35'!$B$14:$B$19,0))*1000,0)</f>
        <v>0</v>
      </c>
      <c r="L87" s="5">
        <f>IFERROR(INDEX('[10]Table 35'!L$14:L$19,MATCH(CAN!$B100,'[10]Table 35'!$B$14:$B$19,0))*1000,0)</f>
        <v>0</v>
      </c>
      <c r="M87" s="5">
        <f>IFERROR(INDEX('[10]Table 35'!M$14:M$19,MATCH(CAN!$B100,'[10]Table 35'!$B$14:$B$19,0))*1000,0)</f>
        <v>0</v>
      </c>
      <c r="N87" s="5">
        <f>IFERROR(INDEX('[10]Table 35'!N$14:N$19,MATCH(CAN!$B100,'[10]Table 35'!$B$14:$B$19,0))*1000,0)</f>
        <v>0</v>
      </c>
      <c r="O87" s="5">
        <f>IFERROR(INDEX('[10]Table 35'!O$14:O$19,MATCH(CAN!$B100,'[10]Table 35'!$B$14:$B$19,0))*1000,0)</f>
        <v>0</v>
      </c>
      <c r="P87" s="5">
        <f>IFERROR(INDEX('[10]Table 35'!P$14:P$19,MATCH(CAN!$B100,'[10]Table 35'!$B$14:$B$19,0))*1000,0)</f>
        <v>0</v>
      </c>
      <c r="Q87" s="5">
        <f>IFERROR(INDEX('[10]Table 35'!Q$14:Q$19,MATCH(CAN!$B100,'[10]Table 35'!$B$14:$B$19,0))*1000,0)</f>
        <v>0</v>
      </c>
      <c r="R87" s="5">
        <f>IFERROR(INDEX('[10]Table 35'!R$14:R$19,MATCH(CAN!$B100,'[10]Table 35'!$B$14:$B$19,0))*1000,0)</f>
        <v>0</v>
      </c>
      <c r="S87" s="5">
        <f>IFERROR(INDEX('[10]Table 35'!S$14:S$19,MATCH(CAN!$B100,'[10]Table 35'!$B$14:$B$19,0))*1000,0)</f>
        <v>0</v>
      </c>
      <c r="T87" s="5">
        <f>IFERROR(INDEX('[10]Table 35'!T$14:T$19,MATCH(CAN!$B100,'[10]Table 35'!$B$14:$B$19,0))*1000,0)</f>
        <v>0</v>
      </c>
      <c r="U87" s="5">
        <f>IFERROR(INDEX('[10]Table 35'!U$14:U$19,MATCH(CAN!$B100,'[10]Table 35'!$B$14:$B$19,0))*1000,0)</f>
        <v>0</v>
      </c>
      <c r="V87" s="5">
        <f>IFERROR(INDEX('[10]Table 35'!V$14:V$19,MATCH(CAN!$B100,'[10]Table 35'!$B$14:$B$19,0))*1000,0)</f>
        <v>0</v>
      </c>
      <c r="W87" s="5">
        <f>IFERROR(INDEX('[10]Table 35'!W$14:W$19,MATCH(CAN!$B100,'[10]Table 35'!$B$14:$B$19,0))*1000,0)</f>
        <v>0</v>
      </c>
      <c r="Z87" s="23" t="s">
        <v>32</v>
      </c>
    </row>
    <row r="88" spans="2:26" outlineLevel="1" x14ac:dyDescent="0.25">
      <c r="B88" s="4" t="s">
        <v>1</v>
      </c>
      <c r="C88" s="5">
        <f>IFERROR(INDEX('[10]Table 35'!C$14:C$19,MATCH(CAN!$B101,'[10]Table 35'!$B$14:$B$19,0))*1000,0)</f>
        <v>5.7670000000000003</v>
      </c>
      <c r="D88" s="5">
        <f>IFERROR(INDEX('[10]Table 35'!D$14:D$19,MATCH(CAN!$B101,'[10]Table 35'!$B$14:$B$19,0))*1000,0)</f>
        <v>11.04</v>
      </c>
      <c r="E88" s="5">
        <f>IFERROR(INDEX('[10]Table 35'!E$14:E$19,MATCH(CAN!$B101,'[10]Table 35'!$B$14:$B$19,0))*1000,0)</f>
        <v>0</v>
      </c>
      <c r="F88" s="5">
        <f>IFERROR(INDEX('[10]Table 35'!F$14:F$19,MATCH(CAN!$B101,'[10]Table 35'!$B$14:$B$19,0))*1000,0)</f>
        <v>0</v>
      </c>
      <c r="G88" s="5">
        <f>IFERROR(INDEX('[10]Table 35'!G$14:G$19,MATCH(CAN!$B101,'[10]Table 35'!$B$14:$B$19,0))*1000,0)</f>
        <v>0</v>
      </c>
      <c r="H88" s="5">
        <f>IFERROR(INDEX('[10]Table 35'!H$14:H$19,MATCH(CAN!$B101,'[10]Table 35'!$B$14:$B$19,0))*1000,0)</f>
        <v>0</v>
      </c>
      <c r="I88" s="5">
        <f>IFERROR(INDEX('[10]Table 35'!I$14:I$19,MATCH(CAN!$B101,'[10]Table 35'!$B$14:$B$19,0))*1000,0)</f>
        <v>0</v>
      </c>
      <c r="J88" s="5">
        <f>IFERROR(INDEX('[10]Table 35'!J$14:J$19,MATCH(CAN!$B101,'[10]Table 35'!$B$14:$B$19,0))*1000,0)</f>
        <v>0</v>
      </c>
      <c r="K88" s="5">
        <f>IFERROR(INDEX('[10]Table 35'!K$14:K$19,MATCH(CAN!$B101,'[10]Table 35'!$B$14:$B$19,0))*1000,0)</f>
        <v>0</v>
      </c>
      <c r="L88" s="5">
        <f>IFERROR(INDEX('[10]Table 35'!L$14:L$19,MATCH(CAN!$B101,'[10]Table 35'!$B$14:$B$19,0))*1000,0)</f>
        <v>0</v>
      </c>
      <c r="M88" s="5">
        <f>IFERROR(INDEX('[10]Table 35'!M$14:M$19,MATCH(CAN!$B101,'[10]Table 35'!$B$14:$B$19,0))*1000,0)</f>
        <v>0.44700000000000001</v>
      </c>
      <c r="N88" s="5">
        <f>IFERROR(INDEX('[10]Table 35'!N$14:N$19,MATCH(CAN!$B101,'[10]Table 35'!$B$14:$B$19,0))*1000,0)</f>
        <v>0</v>
      </c>
      <c r="O88" s="5">
        <f>IFERROR(INDEX('[10]Table 35'!O$14:O$19,MATCH(CAN!$B101,'[10]Table 35'!$B$14:$B$19,0))*1000,0)</f>
        <v>0</v>
      </c>
      <c r="P88" s="5">
        <f>IFERROR(INDEX('[10]Table 35'!P$14:P$19,MATCH(CAN!$B101,'[10]Table 35'!$B$14:$B$19,0))*1000,0)</f>
        <v>0</v>
      </c>
      <c r="Q88" s="5">
        <f>IFERROR(INDEX('[10]Table 35'!Q$14:Q$19,MATCH(CAN!$B101,'[10]Table 35'!$B$14:$B$19,0))*1000,0)</f>
        <v>0</v>
      </c>
      <c r="R88" s="5">
        <f>IFERROR(INDEX('[10]Table 35'!R$14:R$19,MATCH(CAN!$B101,'[10]Table 35'!$B$14:$B$19,0))*1000,0)</f>
        <v>0</v>
      </c>
      <c r="S88" s="5">
        <f>IFERROR(INDEX('[10]Table 35'!S$14:S$19,MATCH(CAN!$B101,'[10]Table 35'!$B$14:$B$19,0))*1000,0)</f>
        <v>0</v>
      </c>
      <c r="T88" s="5">
        <f>IFERROR(INDEX('[10]Table 35'!T$14:T$19,MATCH(CAN!$B101,'[10]Table 35'!$B$14:$B$19,0))*1000,0)</f>
        <v>0</v>
      </c>
      <c r="U88" s="5">
        <f>IFERROR(INDEX('[10]Table 35'!U$14:U$19,MATCH(CAN!$B101,'[10]Table 35'!$B$14:$B$19,0))*1000,0)</f>
        <v>0</v>
      </c>
      <c r="V88" s="5">
        <f>IFERROR(INDEX('[10]Table 35'!V$14:V$19,MATCH(CAN!$B101,'[10]Table 35'!$B$14:$B$19,0))*1000,0)</f>
        <v>0</v>
      </c>
      <c r="W88" s="5">
        <f>IFERROR(INDEX('[10]Table 35'!W$14:W$19,MATCH(CAN!$B101,'[10]Table 35'!$B$14:$B$19,0))*1000,0)</f>
        <v>0</v>
      </c>
      <c r="Z88" s="23" t="s">
        <v>32</v>
      </c>
    </row>
    <row r="89" spans="2:26" outlineLevel="1" x14ac:dyDescent="0.25">
      <c r="B89" s="16" t="s">
        <v>13</v>
      </c>
      <c r="C89" s="21">
        <f t="shared" ref="C89:W89" si="31">SUM(C79:C88)</f>
        <v>622.25</v>
      </c>
      <c r="D89" s="21">
        <f t="shared" si="31"/>
        <v>652.49199999999985</v>
      </c>
      <c r="E89" s="21">
        <f t="shared" si="31"/>
        <v>732.04700000000003</v>
      </c>
      <c r="F89" s="21">
        <f t="shared" si="31"/>
        <v>765.20500000000004</v>
      </c>
      <c r="G89" s="21">
        <f t="shared" si="31"/>
        <v>792.50200000000007</v>
      </c>
      <c r="H89" s="21">
        <f t="shared" si="31"/>
        <v>811.23900000000003</v>
      </c>
      <c r="I89" s="21">
        <f t="shared" si="31"/>
        <v>790.12400000000002</v>
      </c>
      <c r="J89" s="21">
        <f t="shared" si="31"/>
        <v>807.77</v>
      </c>
      <c r="K89" s="21">
        <f t="shared" si="31"/>
        <v>809.70100000000002</v>
      </c>
      <c r="L89" s="21">
        <f t="shared" si="31"/>
        <v>759.69400000000007</v>
      </c>
      <c r="M89" s="21">
        <f t="shared" si="31"/>
        <v>804.21600000000001</v>
      </c>
      <c r="N89" s="21">
        <f t="shared" si="31"/>
        <v>895.60299999999995</v>
      </c>
      <c r="O89" s="21">
        <f t="shared" si="31"/>
        <v>904.36300000000006</v>
      </c>
      <c r="P89" s="21">
        <f t="shared" si="31"/>
        <v>787.40499999999997</v>
      </c>
      <c r="Q89" s="21">
        <f t="shared" si="31"/>
        <v>781.65000000000009</v>
      </c>
      <c r="R89" s="21">
        <f t="shared" si="31"/>
        <v>804.26599999999996</v>
      </c>
      <c r="S89" s="21">
        <f t="shared" si="31"/>
        <v>900.096</v>
      </c>
      <c r="T89" s="21">
        <f t="shared" si="31"/>
        <v>973.78</v>
      </c>
      <c r="U89" s="21">
        <f t="shared" si="31"/>
        <v>930.04600000000005</v>
      </c>
      <c r="V89" s="21">
        <f t="shared" si="31"/>
        <v>957.81799999999998</v>
      </c>
      <c r="W89" s="21">
        <f t="shared" si="31"/>
        <v>893.76199999999994</v>
      </c>
    </row>
    <row r="90" spans="2:26" outlineLevel="1" x14ac:dyDescent="0.25">
      <c r="B90" s="29" t="s">
        <v>46</v>
      </c>
      <c r="C90" s="28">
        <f>IFERROR(C89/C71/1000,0)</f>
        <v>8.3654934635085439E-3</v>
      </c>
      <c r="D90" s="28">
        <f t="shared" ref="D90:W90" si="32">IFERROR(D89/D71/1000,0)</f>
        <v>8.9370598083204893E-3</v>
      </c>
      <c r="E90" s="28">
        <f t="shared" si="32"/>
        <v>8.8540984491187365E-3</v>
      </c>
      <c r="F90" s="28">
        <f t="shared" si="32"/>
        <v>8.7770666087438401E-3</v>
      </c>
      <c r="G90" s="28">
        <f t="shared" si="32"/>
        <v>8.659616223131E-3</v>
      </c>
      <c r="H90" s="28">
        <f t="shared" si="32"/>
        <v>8.6021746315410597E-3</v>
      </c>
      <c r="I90" s="28">
        <f t="shared" si="32"/>
        <v>8.4922093499374077E-3</v>
      </c>
      <c r="J90" s="28">
        <f t="shared" si="32"/>
        <v>8.3985224847223164E-3</v>
      </c>
      <c r="K90" s="28">
        <f t="shared" si="32"/>
        <v>8.1513140792354825E-3</v>
      </c>
      <c r="L90" s="28">
        <f t="shared" si="32"/>
        <v>8.1598090719029303E-3</v>
      </c>
      <c r="M90" s="28">
        <f t="shared" si="32"/>
        <v>8.0703929751182596E-3</v>
      </c>
      <c r="N90" s="28">
        <f t="shared" si="32"/>
        <v>7.9732162270884487E-3</v>
      </c>
      <c r="O90" s="28">
        <f t="shared" si="32"/>
        <v>7.9247195282587564E-3</v>
      </c>
      <c r="P90" s="28">
        <f t="shared" si="32"/>
        <v>7.830818050488287E-3</v>
      </c>
      <c r="Q90" s="28">
        <f t="shared" si="32"/>
        <v>7.7393269538195445E-3</v>
      </c>
      <c r="R90" s="28">
        <f t="shared" si="32"/>
        <v>7.6861360517473812E-3</v>
      </c>
      <c r="S90" s="28">
        <f t="shared" si="32"/>
        <v>7.5938340641263698E-3</v>
      </c>
      <c r="T90" s="28">
        <f t="shared" si="32"/>
        <v>7.4673341316172587E-3</v>
      </c>
      <c r="U90" s="28">
        <f t="shared" si="32"/>
        <v>7.3609933278260637E-3</v>
      </c>
      <c r="V90" s="28">
        <f t="shared" si="32"/>
        <v>7.2707132176587589E-3</v>
      </c>
      <c r="W90" s="28">
        <f t="shared" si="32"/>
        <v>7.181941958736544E-3</v>
      </c>
    </row>
    <row r="91" spans="2:26" outlineLevel="1" x14ac:dyDescent="0.25"/>
    <row r="92" spans="2:26" outlineLevel="1" x14ac:dyDescent="0.25">
      <c r="B92" s="4" t="s">
        <v>23</v>
      </c>
      <c r="C92" s="12">
        <f t="shared" ref="C92:W92" si="33">IFERROR(C79/C89,0)</f>
        <v>0</v>
      </c>
      <c r="D92" s="12">
        <f t="shared" si="33"/>
        <v>0</v>
      </c>
      <c r="E92" s="12">
        <f t="shared" si="33"/>
        <v>0</v>
      </c>
      <c r="F92" s="12">
        <f t="shared" si="33"/>
        <v>0</v>
      </c>
      <c r="G92" s="12">
        <f t="shared" si="33"/>
        <v>0</v>
      </c>
      <c r="H92" s="12">
        <f t="shared" si="33"/>
        <v>0</v>
      </c>
      <c r="I92" s="12">
        <f t="shared" si="33"/>
        <v>0</v>
      </c>
      <c r="J92" s="12">
        <f t="shared" si="33"/>
        <v>0</v>
      </c>
      <c r="K92" s="12">
        <f t="shared" si="33"/>
        <v>0</v>
      </c>
      <c r="L92" s="12">
        <f t="shared" si="33"/>
        <v>0</v>
      </c>
      <c r="M92" s="12">
        <f t="shared" si="33"/>
        <v>0</v>
      </c>
      <c r="N92" s="12">
        <f t="shared" si="33"/>
        <v>0</v>
      </c>
      <c r="O92" s="12">
        <f t="shared" si="33"/>
        <v>0</v>
      </c>
      <c r="P92" s="12">
        <f t="shared" si="33"/>
        <v>0</v>
      </c>
      <c r="Q92" s="12">
        <f t="shared" si="33"/>
        <v>0</v>
      </c>
      <c r="R92" s="12">
        <f t="shared" si="33"/>
        <v>0</v>
      </c>
      <c r="S92" s="12">
        <f t="shared" si="33"/>
        <v>0</v>
      </c>
      <c r="T92" s="12">
        <f t="shared" si="33"/>
        <v>0</v>
      </c>
      <c r="U92" s="12">
        <f t="shared" si="33"/>
        <v>0</v>
      </c>
      <c r="V92" s="12">
        <f t="shared" si="33"/>
        <v>0</v>
      </c>
      <c r="W92" s="12">
        <f t="shared" si="33"/>
        <v>0</v>
      </c>
    </row>
    <row r="93" spans="2:26" outlineLevel="1" x14ac:dyDescent="0.25">
      <c r="B93" s="4" t="s">
        <v>24</v>
      </c>
      <c r="C93" s="12">
        <f t="shared" ref="C93:W93" si="34">IFERROR(C80/C89,0)</f>
        <v>0</v>
      </c>
      <c r="D93" s="12">
        <f t="shared" si="34"/>
        <v>0</v>
      </c>
      <c r="E93" s="12">
        <f t="shared" si="34"/>
        <v>0</v>
      </c>
      <c r="F93" s="12">
        <f t="shared" si="34"/>
        <v>0</v>
      </c>
      <c r="G93" s="12">
        <f t="shared" si="34"/>
        <v>0</v>
      </c>
      <c r="H93" s="12">
        <f t="shared" si="34"/>
        <v>0</v>
      </c>
      <c r="I93" s="12">
        <f t="shared" si="34"/>
        <v>0</v>
      </c>
      <c r="J93" s="12">
        <f t="shared" si="34"/>
        <v>0</v>
      </c>
      <c r="K93" s="12">
        <f t="shared" si="34"/>
        <v>0</v>
      </c>
      <c r="L93" s="12">
        <f t="shared" si="34"/>
        <v>0</v>
      </c>
      <c r="M93" s="12">
        <f t="shared" si="34"/>
        <v>0</v>
      </c>
      <c r="N93" s="12">
        <f t="shared" si="34"/>
        <v>0</v>
      </c>
      <c r="O93" s="12">
        <f t="shared" si="34"/>
        <v>0</v>
      </c>
      <c r="P93" s="12">
        <f t="shared" si="34"/>
        <v>0</v>
      </c>
      <c r="Q93" s="12">
        <f t="shared" si="34"/>
        <v>0</v>
      </c>
      <c r="R93" s="12">
        <f t="shared" si="34"/>
        <v>0</v>
      </c>
      <c r="S93" s="12">
        <f t="shared" si="34"/>
        <v>0</v>
      </c>
      <c r="T93" s="12">
        <f t="shared" si="34"/>
        <v>0</v>
      </c>
      <c r="U93" s="12">
        <f t="shared" si="34"/>
        <v>0</v>
      </c>
      <c r="V93" s="12">
        <f t="shared" si="34"/>
        <v>0</v>
      </c>
      <c r="W93" s="12">
        <f t="shared" si="34"/>
        <v>0</v>
      </c>
    </row>
    <row r="94" spans="2:26" outlineLevel="1" x14ac:dyDescent="0.25">
      <c r="B94" s="4" t="s">
        <v>21</v>
      </c>
      <c r="C94" s="12">
        <f t="shared" ref="C94:W94" si="35">IFERROR(C81/C89,0)</f>
        <v>2.4573724387304138E-2</v>
      </c>
      <c r="D94" s="12">
        <f t="shared" si="35"/>
        <v>2.6417182126370901E-2</v>
      </c>
      <c r="E94" s="12">
        <f t="shared" si="35"/>
        <v>2.8994040000163923E-2</v>
      </c>
      <c r="F94" s="12">
        <f t="shared" si="35"/>
        <v>2.8093125371632437E-2</v>
      </c>
      <c r="G94" s="12">
        <f t="shared" si="35"/>
        <v>1.7846011745080766E-2</v>
      </c>
      <c r="H94" s="12">
        <f t="shared" si="35"/>
        <v>1.8951258507049092E-2</v>
      </c>
      <c r="I94" s="12">
        <f t="shared" si="35"/>
        <v>4.942262227194719E-3</v>
      </c>
      <c r="J94" s="12">
        <f t="shared" si="35"/>
        <v>3.7485918021218914E-3</v>
      </c>
      <c r="K94" s="12">
        <f t="shared" si="35"/>
        <v>3.2752830983288888E-3</v>
      </c>
      <c r="L94" s="12">
        <f t="shared" si="35"/>
        <v>4.7190052837063337E-3</v>
      </c>
      <c r="M94" s="12">
        <f t="shared" si="35"/>
        <v>2.8611716255334389E-3</v>
      </c>
      <c r="N94" s="12">
        <f t="shared" si="35"/>
        <v>3.8834170944045524E-3</v>
      </c>
      <c r="O94" s="12">
        <f t="shared" si="35"/>
        <v>3.3471073009399984E-3</v>
      </c>
      <c r="P94" s="12">
        <f t="shared" si="35"/>
        <v>3.4073951778309771E-3</v>
      </c>
      <c r="Q94" s="12">
        <f t="shared" si="35"/>
        <v>4.183458069468432E-3</v>
      </c>
      <c r="R94" s="12">
        <f t="shared" si="35"/>
        <v>6.7427940507245121E-3</v>
      </c>
      <c r="S94" s="12">
        <f t="shared" si="35"/>
        <v>7.8569397042093283E-3</v>
      </c>
      <c r="T94" s="12">
        <f t="shared" si="35"/>
        <v>7.9206802357822091E-3</v>
      </c>
      <c r="U94" s="12">
        <f t="shared" si="35"/>
        <v>8.6382824075368295E-3</v>
      </c>
      <c r="V94" s="12">
        <f t="shared" si="35"/>
        <v>7.4742800824373744E-3</v>
      </c>
      <c r="W94" s="12">
        <f t="shared" si="35"/>
        <v>8.5481369760629783E-3</v>
      </c>
    </row>
    <row r="95" spans="2:26" outlineLevel="1" x14ac:dyDescent="0.25">
      <c r="B95" s="4" t="s">
        <v>26</v>
      </c>
      <c r="C95" s="12">
        <f t="shared" ref="C95:W95" si="36">IFERROR(C82/C89,0)</f>
        <v>0</v>
      </c>
      <c r="D95" s="12">
        <f t="shared" si="36"/>
        <v>0</v>
      </c>
      <c r="E95" s="12">
        <f t="shared" si="36"/>
        <v>0</v>
      </c>
      <c r="F95" s="12">
        <f t="shared" si="36"/>
        <v>0</v>
      </c>
      <c r="G95" s="12">
        <f t="shared" si="36"/>
        <v>0</v>
      </c>
      <c r="H95" s="12">
        <f t="shared" si="36"/>
        <v>0</v>
      </c>
      <c r="I95" s="12">
        <f t="shared" si="36"/>
        <v>0</v>
      </c>
      <c r="J95" s="12">
        <f t="shared" si="36"/>
        <v>0</v>
      </c>
      <c r="K95" s="12">
        <f t="shared" si="36"/>
        <v>0</v>
      </c>
      <c r="L95" s="12">
        <f t="shared" si="36"/>
        <v>0</v>
      </c>
      <c r="M95" s="12">
        <f t="shared" si="36"/>
        <v>0</v>
      </c>
      <c r="N95" s="12">
        <f t="shared" si="36"/>
        <v>0</v>
      </c>
      <c r="O95" s="12">
        <f t="shared" si="36"/>
        <v>0</v>
      </c>
      <c r="P95" s="12">
        <f t="shared" si="36"/>
        <v>0</v>
      </c>
      <c r="Q95" s="12">
        <f t="shared" si="36"/>
        <v>0</v>
      </c>
      <c r="R95" s="12">
        <f t="shared" si="36"/>
        <v>0</v>
      </c>
      <c r="S95" s="12">
        <f t="shared" si="36"/>
        <v>0</v>
      </c>
      <c r="T95" s="12">
        <f t="shared" si="36"/>
        <v>0</v>
      </c>
      <c r="U95" s="12">
        <f t="shared" si="36"/>
        <v>0</v>
      </c>
      <c r="V95" s="12">
        <f t="shared" si="36"/>
        <v>0</v>
      </c>
      <c r="W95" s="12">
        <f t="shared" si="36"/>
        <v>0</v>
      </c>
    </row>
    <row r="96" spans="2:26" outlineLevel="1" x14ac:dyDescent="0.25">
      <c r="B96" s="4" t="s">
        <v>25</v>
      </c>
      <c r="C96" s="12">
        <f t="shared" ref="C96:W96" si="37">IFERROR(C83/C89,0)</f>
        <v>0.96615829650462015</v>
      </c>
      <c r="D96" s="12">
        <f t="shared" si="37"/>
        <v>0.95666307019856189</v>
      </c>
      <c r="E96" s="12">
        <f t="shared" si="37"/>
        <v>0.97100595999983608</v>
      </c>
      <c r="F96" s="12">
        <f t="shared" si="37"/>
        <v>0.97190687462836767</v>
      </c>
      <c r="G96" s="12">
        <f t="shared" si="37"/>
        <v>0.98215398825491917</v>
      </c>
      <c r="H96" s="12">
        <f t="shared" si="37"/>
        <v>0.98104874149295085</v>
      </c>
      <c r="I96" s="12">
        <f t="shared" si="37"/>
        <v>0.99505773777280526</v>
      </c>
      <c r="J96" s="12">
        <f t="shared" si="37"/>
        <v>0.99625140819787805</v>
      </c>
      <c r="K96" s="12">
        <f t="shared" si="37"/>
        <v>0.99672471690167108</v>
      </c>
      <c r="L96" s="12">
        <f t="shared" si="37"/>
        <v>0.99528099471629361</v>
      </c>
      <c r="M96" s="12">
        <f t="shared" si="37"/>
        <v>0.99658300755021034</v>
      </c>
      <c r="N96" s="12">
        <f t="shared" si="37"/>
        <v>0.96106310496950109</v>
      </c>
      <c r="O96" s="12">
        <f t="shared" si="37"/>
        <v>0.96157295245382657</v>
      </c>
      <c r="P96" s="12">
        <f t="shared" si="37"/>
        <v>0.98847988011252153</v>
      </c>
      <c r="Q96" s="12">
        <f t="shared" si="37"/>
        <v>0.86593360199577818</v>
      </c>
      <c r="R96" s="12">
        <f t="shared" si="37"/>
        <v>0.99325720594927547</v>
      </c>
      <c r="S96" s="12">
        <f t="shared" si="37"/>
        <v>0.99214306029579069</v>
      </c>
      <c r="T96" s="12">
        <f t="shared" si="37"/>
        <v>0.99207931976421782</v>
      </c>
      <c r="U96" s="12">
        <f t="shared" si="37"/>
        <v>0.99136171759246317</v>
      </c>
      <c r="V96" s="12">
        <f t="shared" si="37"/>
        <v>0.99252571991756267</v>
      </c>
      <c r="W96" s="12">
        <f t="shared" si="37"/>
        <v>0.99145186302393706</v>
      </c>
    </row>
    <row r="97" spans="1:28" outlineLevel="1" x14ac:dyDescent="0.25">
      <c r="B97" s="4" t="s">
        <v>0</v>
      </c>
      <c r="C97" s="12">
        <f t="shared" ref="C97:W97" si="38">IFERROR(C84/C89,0)</f>
        <v>0</v>
      </c>
      <c r="D97" s="12">
        <f t="shared" si="38"/>
        <v>0</v>
      </c>
      <c r="E97" s="12">
        <f t="shared" si="38"/>
        <v>0</v>
      </c>
      <c r="F97" s="12">
        <f t="shared" si="38"/>
        <v>0</v>
      </c>
      <c r="G97" s="12">
        <f t="shared" si="38"/>
        <v>0</v>
      </c>
      <c r="H97" s="12">
        <f t="shared" si="38"/>
        <v>0</v>
      </c>
      <c r="I97" s="12">
        <f t="shared" si="38"/>
        <v>0</v>
      </c>
      <c r="J97" s="12">
        <f t="shared" si="38"/>
        <v>0</v>
      </c>
      <c r="K97" s="12">
        <f t="shared" si="38"/>
        <v>0</v>
      </c>
      <c r="L97" s="12">
        <f t="shared" si="38"/>
        <v>0</v>
      </c>
      <c r="M97" s="12">
        <f t="shared" si="38"/>
        <v>0</v>
      </c>
      <c r="N97" s="12">
        <f t="shared" si="38"/>
        <v>3.5053477936094452E-2</v>
      </c>
      <c r="O97" s="12">
        <f t="shared" si="38"/>
        <v>3.5079940245233386E-2</v>
      </c>
      <c r="P97" s="12">
        <f t="shared" si="38"/>
        <v>8.1127247096475126E-3</v>
      </c>
      <c r="Q97" s="12">
        <f t="shared" si="38"/>
        <v>0.12988293993475339</v>
      </c>
      <c r="R97" s="12">
        <f t="shared" si="38"/>
        <v>0</v>
      </c>
      <c r="S97" s="12">
        <f t="shared" si="38"/>
        <v>0</v>
      </c>
      <c r="T97" s="12">
        <f t="shared" si="38"/>
        <v>0</v>
      </c>
      <c r="U97" s="12">
        <f t="shared" si="38"/>
        <v>0</v>
      </c>
      <c r="V97" s="12">
        <f t="shared" si="38"/>
        <v>0</v>
      </c>
      <c r="W97" s="12">
        <f t="shared" si="38"/>
        <v>0</v>
      </c>
    </row>
    <row r="98" spans="1:28" outlineLevel="1" x14ac:dyDescent="0.25">
      <c r="B98" s="4" t="s">
        <v>27</v>
      </c>
      <c r="C98" s="12">
        <f t="shared" ref="C98:W98" si="39">IFERROR(C85/C89,0)</f>
        <v>0</v>
      </c>
      <c r="D98" s="12">
        <f t="shared" si="39"/>
        <v>0</v>
      </c>
      <c r="E98" s="12">
        <f t="shared" si="39"/>
        <v>0</v>
      </c>
      <c r="F98" s="12">
        <f t="shared" si="39"/>
        <v>0</v>
      </c>
      <c r="G98" s="12">
        <f t="shared" si="39"/>
        <v>0</v>
      </c>
      <c r="H98" s="12">
        <f t="shared" si="39"/>
        <v>0</v>
      </c>
      <c r="I98" s="12">
        <f t="shared" si="39"/>
        <v>0</v>
      </c>
      <c r="J98" s="12">
        <f t="shared" si="39"/>
        <v>0</v>
      </c>
      <c r="K98" s="12">
        <f t="shared" si="39"/>
        <v>0</v>
      </c>
      <c r="L98" s="12">
        <f t="shared" si="39"/>
        <v>0</v>
      </c>
      <c r="M98" s="12">
        <f t="shared" si="39"/>
        <v>0</v>
      </c>
      <c r="N98" s="12">
        <f t="shared" si="39"/>
        <v>0</v>
      </c>
      <c r="O98" s="12">
        <f t="shared" si="39"/>
        <v>0</v>
      </c>
      <c r="P98" s="12">
        <f t="shared" si="39"/>
        <v>0</v>
      </c>
      <c r="Q98" s="12">
        <f t="shared" si="39"/>
        <v>0</v>
      </c>
      <c r="R98" s="12">
        <f t="shared" si="39"/>
        <v>0</v>
      </c>
      <c r="S98" s="12">
        <f t="shared" si="39"/>
        <v>0</v>
      </c>
      <c r="T98" s="12">
        <f t="shared" si="39"/>
        <v>0</v>
      </c>
      <c r="U98" s="12">
        <f t="shared" si="39"/>
        <v>0</v>
      </c>
      <c r="V98" s="12">
        <f t="shared" si="39"/>
        <v>0</v>
      </c>
      <c r="W98" s="12">
        <f t="shared" si="39"/>
        <v>0</v>
      </c>
    </row>
    <row r="99" spans="1:28" outlineLevel="1" x14ac:dyDescent="0.25">
      <c r="B99" s="4" t="s">
        <v>28</v>
      </c>
      <c r="C99" s="12">
        <f t="shared" ref="C99:W99" si="40">IFERROR(C86/C89,0)</f>
        <v>0</v>
      </c>
      <c r="D99" s="12">
        <f t="shared" si="40"/>
        <v>0</v>
      </c>
      <c r="E99" s="12">
        <f t="shared" si="40"/>
        <v>0</v>
      </c>
      <c r="F99" s="12">
        <f t="shared" si="40"/>
        <v>0</v>
      </c>
      <c r="G99" s="12">
        <f t="shared" si="40"/>
        <v>0</v>
      </c>
      <c r="H99" s="12">
        <f t="shared" si="40"/>
        <v>0</v>
      </c>
      <c r="I99" s="12">
        <f t="shared" si="40"/>
        <v>0</v>
      </c>
      <c r="J99" s="12">
        <f t="shared" si="40"/>
        <v>0</v>
      </c>
      <c r="K99" s="12">
        <f t="shared" si="40"/>
        <v>0</v>
      </c>
      <c r="L99" s="12">
        <f t="shared" si="40"/>
        <v>0</v>
      </c>
      <c r="M99" s="12">
        <f t="shared" si="40"/>
        <v>0</v>
      </c>
      <c r="N99" s="12">
        <f t="shared" si="40"/>
        <v>0</v>
      </c>
      <c r="O99" s="12">
        <f t="shared" si="40"/>
        <v>0</v>
      </c>
      <c r="P99" s="12">
        <f t="shared" si="40"/>
        <v>0</v>
      </c>
      <c r="Q99" s="12">
        <f t="shared" si="40"/>
        <v>0</v>
      </c>
      <c r="R99" s="12">
        <f t="shared" si="40"/>
        <v>0</v>
      </c>
      <c r="S99" s="12">
        <f t="shared" si="40"/>
        <v>0</v>
      </c>
      <c r="T99" s="12">
        <f t="shared" si="40"/>
        <v>0</v>
      </c>
      <c r="U99" s="12">
        <f t="shared" si="40"/>
        <v>0</v>
      </c>
      <c r="V99" s="12">
        <f t="shared" si="40"/>
        <v>0</v>
      </c>
      <c r="W99" s="12">
        <f t="shared" si="40"/>
        <v>0</v>
      </c>
    </row>
    <row r="100" spans="1:28" outlineLevel="1" x14ac:dyDescent="0.25">
      <c r="B100" s="4" t="s">
        <v>22</v>
      </c>
      <c r="C100" s="12">
        <f t="shared" ref="C100:W100" si="41">IFERROR(C87/C89,0)</f>
        <v>0</v>
      </c>
      <c r="D100" s="12">
        <f t="shared" si="41"/>
        <v>0</v>
      </c>
      <c r="E100" s="12">
        <f t="shared" si="41"/>
        <v>0</v>
      </c>
      <c r="F100" s="12">
        <f t="shared" si="41"/>
        <v>0</v>
      </c>
      <c r="G100" s="12">
        <f t="shared" si="41"/>
        <v>0</v>
      </c>
      <c r="H100" s="12">
        <f t="shared" si="41"/>
        <v>0</v>
      </c>
      <c r="I100" s="12">
        <f t="shared" si="41"/>
        <v>0</v>
      </c>
      <c r="J100" s="12">
        <f t="shared" si="41"/>
        <v>0</v>
      </c>
      <c r="K100" s="12">
        <f t="shared" si="41"/>
        <v>0</v>
      </c>
      <c r="L100" s="12">
        <f t="shared" si="41"/>
        <v>0</v>
      </c>
      <c r="M100" s="12">
        <f t="shared" si="41"/>
        <v>0</v>
      </c>
      <c r="N100" s="12">
        <f t="shared" si="41"/>
        <v>0</v>
      </c>
      <c r="O100" s="12">
        <f t="shared" si="41"/>
        <v>0</v>
      </c>
      <c r="P100" s="12">
        <f t="shared" si="41"/>
        <v>0</v>
      </c>
      <c r="Q100" s="12">
        <f t="shared" si="41"/>
        <v>0</v>
      </c>
      <c r="R100" s="12">
        <f t="shared" si="41"/>
        <v>0</v>
      </c>
      <c r="S100" s="12">
        <f t="shared" si="41"/>
        <v>0</v>
      </c>
      <c r="T100" s="12">
        <f t="shared" si="41"/>
        <v>0</v>
      </c>
      <c r="U100" s="12">
        <f t="shared" si="41"/>
        <v>0</v>
      </c>
      <c r="V100" s="12">
        <f t="shared" si="41"/>
        <v>0</v>
      </c>
      <c r="W100" s="12">
        <f t="shared" si="41"/>
        <v>0</v>
      </c>
    </row>
    <row r="101" spans="1:28" outlineLevel="1" x14ac:dyDescent="0.25">
      <c r="B101" s="4" t="s">
        <v>1</v>
      </c>
      <c r="C101" s="12">
        <f t="shared" ref="C101:W101" si="42">IFERROR(C88/C89,0)</f>
        <v>9.2679791080755337E-3</v>
      </c>
      <c r="D101" s="12">
        <f t="shared" si="42"/>
        <v>1.6919747675067282E-2</v>
      </c>
      <c r="E101" s="12">
        <f t="shared" si="42"/>
        <v>0</v>
      </c>
      <c r="F101" s="12">
        <f t="shared" si="42"/>
        <v>0</v>
      </c>
      <c r="G101" s="12">
        <f t="shared" si="42"/>
        <v>0</v>
      </c>
      <c r="H101" s="12">
        <f t="shared" si="42"/>
        <v>0</v>
      </c>
      <c r="I101" s="12">
        <f t="shared" si="42"/>
        <v>0</v>
      </c>
      <c r="J101" s="12">
        <f t="shared" si="42"/>
        <v>0</v>
      </c>
      <c r="K101" s="12">
        <f t="shared" si="42"/>
        <v>0</v>
      </c>
      <c r="L101" s="12">
        <f t="shared" si="42"/>
        <v>0</v>
      </c>
      <c r="M101" s="12">
        <f t="shared" si="42"/>
        <v>5.5582082425616999E-4</v>
      </c>
      <c r="N101" s="12">
        <f t="shared" si="42"/>
        <v>0</v>
      </c>
      <c r="O101" s="12">
        <f t="shared" si="42"/>
        <v>0</v>
      </c>
      <c r="P101" s="12">
        <f t="shared" si="42"/>
        <v>0</v>
      </c>
      <c r="Q101" s="12">
        <f t="shared" si="42"/>
        <v>0</v>
      </c>
      <c r="R101" s="12">
        <f t="shared" si="42"/>
        <v>0</v>
      </c>
      <c r="S101" s="12">
        <f t="shared" si="42"/>
        <v>0</v>
      </c>
      <c r="T101" s="12">
        <f t="shared" si="42"/>
        <v>0</v>
      </c>
      <c r="U101" s="12">
        <f t="shared" si="42"/>
        <v>0</v>
      </c>
      <c r="V101" s="12">
        <f t="shared" si="42"/>
        <v>0</v>
      </c>
      <c r="W101" s="12">
        <f t="shared" si="42"/>
        <v>0</v>
      </c>
    </row>
    <row r="104" spans="1:28" s="37" customFormat="1" x14ac:dyDescent="0.25">
      <c r="A104" s="36" t="s">
        <v>3</v>
      </c>
      <c r="Z104" s="38"/>
    </row>
    <row r="105" spans="1:28" outlineLevel="1" x14ac:dyDescent="0.25">
      <c r="B105" s="22" t="s">
        <v>31</v>
      </c>
      <c r="C105" s="5">
        <f>C108*CAN!C109</f>
        <v>107.37610206681502</v>
      </c>
      <c r="D105" s="5">
        <f>D108*CAN!D109</f>
        <v>126.76703772340679</v>
      </c>
      <c r="E105" s="5">
        <f>E108*CAN!E109</f>
        <v>122.9547957875497</v>
      </c>
      <c r="F105" s="5">
        <f>F108*CAN!F109</f>
        <v>110.81222064953216</v>
      </c>
      <c r="G105" s="5">
        <f>G108*CAN!G109</f>
        <v>91.232815309058211</v>
      </c>
      <c r="H105" s="5">
        <f>H108*CAN!H109</f>
        <v>91.803991779728051</v>
      </c>
      <c r="I105" s="5">
        <f>I108*CAN!I109</f>
        <v>107.29787282213762</v>
      </c>
      <c r="J105" s="5">
        <f>J108*CAN!J109</f>
        <v>105.50554062071453</v>
      </c>
      <c r="K105" s="5">
        <f>K108*CAN!K109</f>
        <v>95.99577413025591</v>
      </c>
      <c r="L105" s="5">
        <f>L108*CAN!L109</f>
        <v>100.21853809731205</v>
      </c>
      <c r="M105" s="5">
        <f>M108*CAN!M109</f>
        <v>105.90127538031561</v>
      </c>
      <c r="N105" s="5">
        <f>N108*CAN!N109</f>
        <v>131.94731919229682</v>
      </c>
      <c r="O105" s="5">
        <f>O108*CAN!O109</f>
        <v>123.26016301135685</v>
      </c>
      <c r="P105" s="5">
        <f>P108*CAN!P109</f>
        <v>108.1562445915955</v>
      </c>
      <c r="Q105" s="5">
        <f>Q108*CAN!Q109</f>
        <v>117.40221408123251</v>
      </c>
      <c r="R105" s="5">
        <f>R108*CAN!R109</f>
        <v>123.60432377961602</v>
      </c>
      <c r="S105" s="5">
        <f>S108*CAN!S109</f>
        <v>131.23042973468941</v>
      </c>
      <c r="T105" s="5">
        <f>T108*CAN!T109</f>
        <v>135.50206953397964</v>
      </c>
      <c r="U105" s="5">
        <f>U108*CAN!U109</f>
        <v>143.37471501500102</v>
      </c>
      <c r="V105" s="5">
        <f>V108*CAN!V109</f>
        <v>137.7189410282638</v>
      </c>
      <c r="W105" s="5">
        <f>W108*CAN!W109</f>
        <v>131.19973303410447</v>
      </c>
      <c r="Z105" s="23"/>
    </row>
    <row r="106" spans="1:28" outlineLevel="1" x14ac:dyDescent="0.25">
      <c r="B106" s="8" t="s">
        <v>30</v>
      </c>
      <c r="C106" s="5">
        <f>INDEX('[10]Table 37'!C$26:C$28,MATCH($AB106,'[10]Table 37'!$B$26:$B$28,0))</f>
        <v>2.9359999999999999</v>
      </c>
      <c r="D106" s="5">
        <f>INDEX('[10]Table 37'!D$26:D$28,MATCH($AB106,'[10]Table 37'!$B$26:$B$28,0))</f>
        <v>3.105</v>
      </c>
      <c r="E106" s="5">
        <f>INDEX('[10]Table 37'!E$26:E$28,MATCH($AB106,'[10]Table 37'!$B$26:$B$28,0))</f>
        <v>3.1749999999999998</v>
      </c>
      <c r="F106" s="5">
        <f>INDEX('[10]Table 37'!F$26:F$28,MATCH($AB106,'[10]Table 37'!$B$26:$B$28,0))</f>
        <v>2.8370000000000002</v>
      </c>
      <c r="G106" s="5">
        <f>INDEX('[10]Table 37'!G$26:G$28,MATCH($AB106,'[10]Table 37'!$B$26:$B$28,0))</f>
        <v>2.8610000000000002</v>
      </c>
      <c r="H106" s="5">
        <f>INDEX('[10]Table 37'!H$26:H$28,MATCH($AB106,'[10]Table 37'!$B$26:$B$28,0))</f>
        <v>2.8330000000000002</v>
      </c>
      <c r="I106" s="5">
        <f>INDEX('[10]Table 37'!I$26:I$28,MATCH($AB106,'[10]Table 37'!$B$26:$B$28,0))</f>
        <v>2.9910000000000001</v>
      </c>
      <c r="J106" s="5">
        <f>INDEX('[10]Table 37'!J$26:J$28,MATCH($AB106,'[10]Table 37'!$B$26:$B$28,0))</f>
        <v>3.2919999999999998</v>
      </c>
      <c r="K106" s="5">
        <f>INDEX('[10]Table 37'!K$26:K$28,MATCH($AB106,'[10]Table 37'!$B$26:$B$28,0))</f>
        <v>3.577</v>
      </c>
      <c r="L106" s="5">
        <f>INDEX('[10]Table 37'!L$26:L$28,MATCH($AB106,'[10]Table 37'!$B$26:$B$28,0))</f>
        <v>3.4910000000000001</v>
      </c>
      <c r="M106" s="5">
        <f>INDEX('[10]Table 37'!M$26:M$28,MATCH($AB106,'[10]Table 37'!$B$26:$B$28,0))</f>
        <v>4.4480000000000004</v>
      </c>
      <c r="N106" s="5">
        <f>INDEX('[10]Table 37'!N$26:N$28,MATCH($AB106,'[10]Table 37'!$B$26:$B$28,0))</f>
        <v>4.444</v>
      </c>
      <c r="O106" s="5">
        <f>INDEX('[10]Table 37'!O$26:O$28,MATCH($AB106,'[10]Table 37'!$B$26:$B$28,0))</f>
        <v>4.5069999999999997</v>
      </c>
      <c r="P106" s="5">
        <f>INDEX('[10]Table 37'!P$26:P$28,MATCH($AB106,'[10]Table 37'!$B$26:$B$28,0))</f>
        <v>4.7510000000000003</v>
      </c>
      <c r="Q106" s="5">
        <f>INDEX('[10]Table 37'!Q$26:Q$28,MATCH($AB106,'[10]Table 37'!$B$26:$B$28,0))</f>
        <v>4.806</v>
      </c>
      <c r="R106" s="5">
        <f>INDEX('[10]Table 37'!R$26:R$28,MATCH($AB106,'[10]Table 37'!$B$26:$B$28,0))</f>
        <v>4.9560000000000004</v>
      </c>
      <c r="S106" s="5">
        <f>INDEX('[10]Table 37'!S$26:S$28,MATCH($AB106,'[10]Table 37'!$B$26:$B$28,0))</f>
        <v>5.1790000000000003</v>
      </c>
      <c r="T106" s="5">
        <f>INDEX('[10]Table 37'!T$26:T$28,MATCH($AB106,'[10]Table 37'!$B$26:$B$28,0))</f>
        <v>5.2359999999999998</v>
      </c>
      <c r="U106" s="5">
        <f>INDEX('[10]Table 37'!U$26:U$28,MATCH($AB106,'[10]Table 37'!$B$26:$B$28,0))</f>
        <v>5.7990000000000004</v>
      </c>
      <c r="V106" s="5">
        <f>INDEX('[10]Table 37'!V$26:V$28,MATCH($AB106,'[10]Table 37'!$B$26:$B$28,0))</f>
        <v>5.94</v>
      </c>
      <c r="W106" s="5">
        <f>INDEX('[10]Table 37'!W$26:W$28,MATCH($AB106,'[10]Table 37'!$B$26:$B$28,0))</f>
        <v>6.101</v>
      </c>
      <c r="Z106" s="23" t="s">
        <v>32</v>
      </c>
      <c r="AB106" t="s">
        <v>3</v>
      </c>
    </row>
    <row r="107" spans="1:28" outlineLevel="1" x14ac:dyDescent="0.25">
      <c r="B107" s="8" t="s">
        <v>43</v>
      </c>
      <c r="C107" s="5">
        <f>INDEX('[10]Table 37'!C$38:C$40,MATCH($AB107,'[10]Table 37'!$B$38:$B$40,0))</f>
        <v>30476.870284000001</v>
      </c>
      <c r="D107" s="5">
        <f>INDEX('[10]Table 37'!D$38:D$40,MATCH($AB107,'[10]Table 37'!$B$38:$B$40,0))</f>
        <v>33741.111730999997</v>
      </c>
      <c r="E107" s="5">
        <f>INDEX('[10]Table 37'!E$38:E$40,MATCH($AB107,'[10]Table 37'!$B$38:$B$40,0))</f>
        <v>31742.558604000002</v>
      </c>
      <c r="F107" s="5">
        <f>INDEX('[10]Table 37'!F$38:F$40,MATCH($AB107,'[10]Table 37'!$B$38:$B$40,0))</f>
        <v>31755.81107</v>
      </c>
      <c r="G107" s="5">
        <f>INDEX('[10]Table 37'!G$38:G$40,MATCH($AB107,'[10]Table 37'!$B$38:$B$40,0))</f>
        <v>25716.480511000002</v>
      </c>
      <c r="H107" s="5">
        <f>INDEX('[10]Table 37'!H$38:H$40,MATCH($AB107,'[10]Table 37'!$B$38:$B$40,0))</f>
        <v>25924.176950000001</v>
      </c>
      <c r="I107" s="5">
        <f>INDEX('[10]Table 37'!I$38:I$40,MATCH($AB107,'[10]Table 37'!$B$38:$B$40,0))</f>
        <v>28584.530276000001</v>
      </c>
      <c r="J107" s="5">
        <f>INDEX('[10]Table 37'!J$38:J$40,MATCH($AB107,'[10]Table 37'!$B$38:$B$40,0))</f>
        <v>25435.765643999999</v>
      </c>
      <c r="K107" s="5">
        <f>INDEX('[10]Table 37'!K$38:K$40,MATCH($AB107,'[10]Table 37'!$B$38:$B$40,0))</f>
        <v>21299.164021000001</v>
      </c>
      <c r="L107" s="5">
        <f>INDEX('[10]Table 37'!L$38:L$40,MATCH($AB107,'[10]Table 37'!$B$38:$B$40,0))</f>
        <v>22783.877407</v>
      </c>
      <c r="M107" s="5">
        <f>INDEX('[10]Table 37'!M$38:M$40,MATCH($AB107,'[10]Table 37'!$B$38:$B$40,0))</f>
        <v>18895.825357000002</v>
      </c>
      <c r="N107" s="5">
        <f>INDEX('[10]Table 37'!N$38:N$40,MATCH($AB107,'[10]Table 37'!$B$38:$B$40,0))</f>
        <v>23564.377702000002</v>
      </c>
      <c r="O107" s="5">
        <f>INDEX('[10]Table 37'!O$38:O$40,MATCH($AB107,'[10]Table 37'!$B$38:$B$40,0))</f>
        <v>21705.242092</v>
      </c>
      <c r="P107" s="5">
        <f>INDEX('[10]Table 37'!P$38:P$40,MATCH($AB107,'[10]Table 37'!$B$38:$B$40,0))</f>
        <v>18067.415113999999</v>
      </c>
      <c r="Q107" s="5">
        <f>INDEX('[10]Table 37'!Q$38:Q$40,MATCH($AB107,'[10]Table 37'!$B$38:$B$40,0))</f>
        <v>19387.507367999999</v>
      </c>
      <c r="R107" s="5">
        <f>INDEX('[10]Table 37'!R$38:R$40,MATCH($AB107,'[10]Table 37'!$B$38:$B$40,0))</f>
        <v>19793.920407000001</v>
      </c>
      <c r="S107" s="5">
        <f>INDEX('[10]Table 37'!S$38:S$40,MATCH($AB107,'[10]Table 37'!$B$38:$B$40,0))</f>
        <v>20110.278934000002</v>
      </c>
      <c r="T107" s="5">
        <f>INDEX('[10]Table 37'!T$38:T$40,MATCH($AB107,'[10]Table 37'!$B$38:$B$40,0))</f>
        <v>20538.832097999999</v>
      </c>
      <c r="U107" s="5">
        <f>INDEX('[10]Table 37'!U$38:U$40,MATCH($AB107,'[10]Table 37'!$B$38:$B$40,0))</f>
        <v>19622.254902000001</v>
      </c>
      <c r="V107" s="5">
        <f>INDEX('[10]Table 37'!V$38:V$40,MATCH($AB107,'[10]Table 37'!$B$38:$B$40,0))</f>
        <v>18400.799123000001</v>
      </c>
      <c r="W107" s="5">
        <f>INDEX('[10]Table 37'!W$38:W$40,MATCH($AB107,'[10]Table 37'!$B$38:$B$40,0))</f>
        <v>17067.164753000001</v>
      </c>
      <c r="Z107" s="23" t="s">
        <v>32</v>
      </c>
      <c r="AB107" t="s">
        <v>3</v>
      </c>
    </row>
    <row r="108" spans="1:28" outlineLevel="1" x14ac:dyDescent="0.25">
      <c r="B108" s="8" t="s">
        <v>44</v>
      </c>
      <c r="C108" s="5">
        <f t="shared" ref="C108:W108" si="43">C106*C107/1000</f>
        <v>89.480091153824006</v>
      </c>
      <c r="D108" s="5">
        <f t="shared" si="43"/>
        <v>104.76615192475499</v>
      </c>
      <c r="E108" s="5">
        <f t="shared" si="43"/>
        <v>100.7826235677</v>
      </c>
      <c r="F108" s="5">
        <f t="shared" si="43"/>
        <v>90.091236005590005</v>
      </c>
      <c r="G108" s="5">
        <f t="shared" si="43"/>
        <v>73.574850741971005</v>
      </c>
      <c r="H108" s="5">
        <f t="shared" si="43"/>
        <v>73.443193299350014</v>
      </c>
      <c r="I108" s="5">
        <f t="shared" si="43"/>
        <v>85.496330055516012</v>
      </c>
      <c r="J108" s="5">
        <f t="shared" si="43"/>
        <v>83.734540500047999</v>
      </c>
      <c r="K108" s="5">
        <f t="shared" si="43"/>
        <v>76.187109703117002</v>
      </c>
      <c r="L108" s="5">
        <f t="shared" si="43"/>
        <v>79.538516027837005</v>
      </c>
      <c r="M108" s="5">
        <f t="shared" si="43"/>
        <v>84.04863118793601</v>
      </c>
      <c r="N108" s="5">
        <f t="shared" si="43"/>
        <v>104.720094507688</v>
      </c>
      <c r="O108" s="5">
        <f t="shared" si="43"/>
        <v>97.825526108643999</v>
      </c>
      <c r="P108" s="5">
        <f t="shared" si="43"/>
        <v>85.838289206614007</v>
      </c>
      <c r="Q108" s="5">
        <f t="shared" si="43"/>
        <v>93.176360410607984</v>
      </c>
      <c r="R108" s="5">
        <f t="shared" si="43"/>
        <v>98.098669537092022</v>
      </c>
      <c r="S108" s="5">
        <f t="shared" si="43"/>
        <v>104.15113459918601</v>
      </c>
      <c r="T108" s="5">
        <f t="shared" si="43"/>
        <v>107.54132486512799</v>
      </c>
      <c r="U108" s="5">
        <f t="shared" si="43"/>
        <v>113.78945617669801</v>
      </c>
      <c r="V108" s="5">
        <f t="shared" si="43"/>
        <v>109.30074679062002</v>
      </c>
      <c r="W108" s="5">
        <f t="shared" si="43"/>
        <v>104.126772158053</v>
      </c>
    </row>
    <row r="109" spans="1:28" outlineLevel="1" x14ac:dyDescent="0.25">
      <c r="B109" s="8" t="s">
        <v>45</v>
      </c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8" outlineLevel="1" x14ac:dyDescent="0.25">
      <c r="B110" s="8" t="s">
        <v>47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8" outlineLevel="1" x14ac:dyDescent="0.25"/>
    <row r="112" spans="1:28" outlineLevel="1" x14ac:dyDescent="0.25">
      <c r="B112" s="9" t="s">
        <v>19</v>
      </c>
      <c r="C112" s="14"/>
    </row>
    <row r="113" spans="2:26" outlineLevel="1" x14ac:dyDescent="0.25">
      <c r="B113" s="4" t="s">
        <v>23</v>
      </c>
      <c r="C113" s="5">
        <f>IFERROR(INDEX('[10]Table 36'!C$14:C$17,MATCH(CAN!$B126,'[10]Table 36'!$B$14:$B$17,0))*1000,0)</f>
        <v>0</v>
      </c>
      <c r="D113" s="5">
        <f>IFERROR(INDEX('[10]Table 36'!D$14:D$17,MATCH(CAN!$B126,'[10]Table 36'!$B$14:$B$17,0))*1000,0)</f>
        <v>0</v>
      </c>
      <c r="E113" s="5">
        <f>IFERROR(INDEX('[10]Table 36'!E$14:E$17,MATCH(CAN!$B126,'[10]Table 36'!$B$14:$B$17,0))*1000,0)</f>
        <v>0</v>
      </c>
      <c r="F113" s="5">
        <f>IFERROR(INDEX('[10]Table 36'!F$14:F$17,MATCH(CAN!$B126,'[10]Table 36'!$B$14:$B$17,0))*1000,0)</f>
        <v>0</v>
      </c>
      <c r="G113" s="5">
        <f>IFERROR(INDEX('[10]Table 36'!G$14:G$17,MATCH(CAN!$B126,'[10]Table 36'!$B$14:$B$17,0))*1000,0)</f>
        <v>0</v>
      </c>
      <c r="H113" s="5">
        <f>IFERROR(INDEX('[10]Table 36'!H$14:H$17,MATCH(CAN!$B126,'[10]Table 36'!$B$14:$B$17,0))*1000,0)</f>
        <v>0</v>
      </c>
      <c r="I113" s="5">
        <f>IFERROR(INDEX('[10]Table 36'!I$14:I$17,MATCH(CAN!$B126,'[10]Table 36'!$B$14:$B$17,0))*1000,0)</f>
        <v>0</v>
      </c>
      <c r="J113" s="5">
        <f>IFERROR(INDEX('[10]Table 36'!J$14:J$17,MATCH(CAN!$B126,'[10]Table 36'!$B$14:$B$17,0))*1000,0)</f>
        <v>0</v>
      </c>
      <c r="K113" s="5">
        <f>IFERROR(INDEX('[10]Table 36'!K$14:K$17,MATCH(CAN!$B126,'[10]Table 36'!$B$14:$B$17,0))*1000,0)</f>
        <v>0</v>
      </c>
      <c r="L113" s="5">
        <f>IFERROR(INDEX('[10]Table 36'!L$14:L$17,MATCH(CAN!$B126,'[10]Table 36'!$B$14:$B$17,0))*1000,0)</f>
        <v>0</v>
      </c>
      <c r="M113" s="5">
        <f>IFERROR(INDEX('[10]Table 36'!M$14:M$17,MATCH(CAN!$B126,'[10]Table 36'!$B$14:$B$17,0))*1000,0)</f>
        <v>0</v>
      </c>
      <c r="N113" s="5">
        <f>IFERROR(INDEX('[10]Table 36'!N$14:N$17,MATCH(CAN!$B126,'[10]Table 36'!$B$14:$B$17,0))*1000,0)</f>
        <v>0</v>
      </c>
      <c r="O113" s="5">
        <f>IFERROR(INDEX('[10]Table 36'!O$14:O$17,MATCH(CAN!$B126,'[10]Table 36'!$B$14:$B$17,0))*1000,0)</f>
        <v>0</v>
      </c>
      <c r="P113" s="5">
        <f>IFERROR(INDEX('[10]Table 36'!P$14:P$17,MATCH(CAN!$B126,'[10]Table 36'!$B$14:$B$17,0))*1000,0)</f>
        <v>0</v>
      </c>
      <c r="Q113" s="5">
        <f>IFERROR(INDEX('[10]Table 36'!Q$14:Q$17,MATCH(CAN!$B126,'[10]Table 36'!$B$14:$B$17,0))*1000,0)</f>
        <v>0</v>
      </c>
      <c r="R113" s="5">
        <f>IFERROR(INDEX('[10]Table 36'!R$14:R$17,MATCH(CAN!$B126,'[10]Table 36'!$B$14:$B$17,0))*1000,0)</f>
        <v>0</v>
      </c>
      <c r="S113" s="5">
        <f>IFERROR(INDEX('[10]Table 36'!S$14:S$17,MATCH(CAN!$B126,'[10]Table 36'!$B$14:$B$17,0))*1000,0)</f>
        <v>0</v>
      </c>
      <c r="T113" s="5">
        <f>IFERROR(INDEX('[10]Table 36'!T$14:T$17,MATCH(CAN!$B126,'[10]Table 36'!$B$14:$B$17,0))*1000,0)</f>
        <v>0</v>
      </c>
      <c r="U113" s="5">
        <f>IFERROR(INDEX('[10]Table 36'!U$14:U$17,MATCH(CAN!$B126,'[10]Table 36'!$B$14:$B$17,0))*1000,0)</f>
        <v>0</v>
      </c>
      <c r="V113" s="5">
        <f>IFERROR(INDEX('[10]Table 36'!V$14:V$17,MATCH(CAN!$B126,'[10]Table 36'!$B$14:$B$17,0))*1000,0)</f>
        <v>0</v>
      </c>
      <c r="W113" s="5">
        <f>IFERROR(INDEX('[10]Table 36'!W$14:W$17,MATCH(CAN!$B126,'[10]Table 36'!$B$14:$B$17,0))*1000,0)</f>
        <v>0</v>
      </c>
      <c r="Z113" s="23" t="s">
        <v>32</v>
      </c>
    </row>
    <row r="114" spans="2:26" outlineLevel="1" x14ac:dyDescent="0.25">
      <c r="B114" s="4" t="s">
        <v>24</v>
      </c>
      <c r="C114" s="5">
        <f>IFERROR(INDEX('[10]Table 36'!C$14:C$17,MATCH(CAN!$B127,'[10]Table 36'!$B$14:$B$17,0))*1000,0)</f>
        <v>0</v>
      </c>
      <c r="D114" s="5">
        <f>IFERROR(INDEX('[10]Table 36'!D$14:D$17,MATCH(CAN!$B127,'[10]Table 36'!$B$14:$B$17,0))*1000,0)</f>
        <v>0</v>
      </c>
      <c r="E114" s="5">
        <f>IFERROR(INDEX('[10]Table 36'!E$14:E$17,MATCH(CAN!$B127,'[10]Table 36'!$B$14:$B$17,0))*1000,0)</f>
        <v>0</v>
      </c>
      <c r="F114" s="5">
        <f>IFERROR(INDEX('[10]Table 36'!F$14:F$17,MATCH(CAN!$B127,'[10]Table 36'!$B$14:$B$17,0))*1000,0)</f>
        <v>0</v>
      </c>
      <c r="G114" s="5">
        <f>IFERROR(INDEX('[10]Table 36'!G$14:G$17,MATCH(CAN!$B127,'[10]Table 36'!$B$14:$B$17,0))*1000,0)</f>
        <v>0</v>
      </c>
      <c r="H114" s="5">
        <f>IFERROR(INDEX('[10]Table 36'!H$14:H$17,MATCH(CAN!$B127,'[10]Table 36'!$B$14:$B$17,0))*1000,0)</f>
        <v>0</v>
      </c>
      <c r="I114" s="5">
        <f>IFERROR(INDEX('[10]Table 36'!I$14:I$17,MATCH(CAN!$B127,'[10]Table 36'!$B$14:$B$17,0))*1000,0)</f>
        <v>0</v>
      </c>
      <c r="J114" s="5">
        <f>IFERROR(INDEX('[10]Table 36'!J$14:J$17,MATCH(CAN!$B127,'[10]Table 36'!$B$14:$B$17,0))*1000,0)</f>
        <v>0</v>
      </c>
      <c r="K114" s="5">
        <f>IFERROR(INDEX('[10]Table 36'!K$14:K$17,MATCH(CAN!$B127,'[10]Table 36'!$B$14:$B$17,0))*1000,0)</f>
        <v>0</v>
      </c>
      <c r="L114" s="5">
        <f>IFERROR(INDEX('[10]Table 36'!L$14:L$17,MATCH(CAN!$B127,'[10]Table 36'!$B$14:$B$17,0))*1000,0)</f>
        <v>0</v>
      </c>
      <c r="M114" s="5">
        <f>IFERROR(INDEX('[10]Table 36'!M$14:M$17,MATCH(CAN!$B127,'[10]Table 36'!$B$14:$B$17,0))*1000,0)</f>
        <v>0</v>
      </c>
      <c r="N114" s="5">
        <f>IFERROR(INDEX('[10]Table 36'!N$14:N$17,MATCH(CAN!$B127,'[10]Table 36'!$B$14:$B$17,0))*1000,0)</f>
        <v>0</v>
      </c>
      <c r="O114" s="5">
        <f>IFERROR(INDEX('[10]Table 36'!O$14:O$17,MATCH(CAN!$B127,'[10]Table 36'!$B$14:$B$17,0))*1000,0)</f>
        <v>0</v>
      </c>
      <c r="P114" s="5">
        <f>IFERROR(INDEX('[10]Table 36'!P$14:P$17,MATCH(CAN!$B127,'[10]Table 36'!$B$14:$B$17,0))*1000,0)</f>
        <v>0</v>
      </c>
      <c r="Q114" s="5">
        <f>IFERROR(INDEX('[10]Table 36'!Q$14:Q$17,MATCH(CAN!$B127,'[10]Table 36'!$B$14:$B$17,0))*1000,0)</f>
        <v>0</v>
      </c>
      <c r="R114" s="5">
        <f>IFERROR(INDEX('[10]Table 36'!R$14:R$17,MATCH(CAN!$B127,'[10]Table 36'!$B$14:$B$17,0))*1000,0)</f>
        <v>0</v>
      </c>
      <c r="S114" s="5">
        <f>IFERROR(INDEX('[10]Table 36'!S$14:S$17,MATCH(CAN!$B127,'[10]Table 36'!$B$14:$B$17,0))*1000,0)</f>
        <v>0</v>
      </c>
      <c r="T114" s="5">
        <f>IFERROR(INDEX('[10]Table 36'!T$14:T$17,MATCH(CAN!$B127,'[10]Table 36'!$B$14:$B$17,0))*1000,0)</f>
        <v>0</v>
      </c>
      <c r="U114" s="5">
        <f>IFERROR(INDEX('[10]Table 36'!U$14:U$17,MATCH(CAN!$B127,'[10]Table 36'!$B$14:$B$17,0))*1000,0)</f>
        <v>0</v>
      </c>
      <c r="V114" s="5">
        <f>IFERROR(INDEX('[10]Table 36'!V$14:V$17,MATCH(CAN!$B127,'[10]Table 36'!$B$14:$B$17,0))*1000,0)</f>
        <v>0</v>
      </c>
      <c r="W114" s="5">
        <f>IFERROR(INDEX('[10]Table 36'!W$14:W$17,MATCH(CAN!$B127,'[10]Table 36'!$B$14:$B$17,0))*1000,0)</f>
        <v>0</v>
      </c>
      <c r="Z114" s="23" t="s">
        <v>32</v>
      </c>
    </row>
    <row r="115" spans="2:26" outlineLevel="1" x14ac:dyDescent="0.25">
      <c r="B115" s="4" t="s">
        <v>21</v>
      </c>
      <c r="C115" s="5">
        <f>IFERROR(INDEX('[10]Table 36'!C$14:C$17,MATCH(CAN!$B128,'[10]Table 36'!$B$14:$B$17,0))*1000,0)</f>
        <v>375.40199999999999</v>
      </c>
      <c r="D115" s="5">
        <f>IFERROR(INDEX('[10]Table 36'!D$14:D$17,MATCH(CAN!$B128,'[10]Table 36'!$B$14:$B$17,0))*1000,0)</f>
        <v>497.71500000000003</v>
      </c>
      <c r="E115" s="5">
        <f>IFERROR(INDEX('[10]Table 36'!E$14:E$17,MATCH(CAN!$B128,'[10]Table 36'!$B$14:$B$17,0))*1000,0)</f>
        <v>514.12300000000005</v>
      </c>
      <c r="F115" s="5">
        <f>IFERROR(INDEX('[10]Table 36'!F$14:F$17,MATCH(CAN!$B128,'[10]Table 36'!$B$14:$B$17,0))*1000,0)</f>
        <v>452.66699999999997</v>
      </c>
      <c r="G115" s="5">
        <f>IFERROR(INDEX('[10]Table 36'!G$14:G$17,MATCH(CAN!$B128,'[10]Table 36'!$B$14:$B$17,0))*1000,0)</f>
        <v>289.65999999999997</v>
      </c>
      <c r="H115" s="5">
        <f>IFERROR(INDEX('[10]Table 36'!H$14:H$17,MATCH(CAN!$B128,'[10]Table 36'!$B$14:$B$17,0))*1000,0)</f>
        <v>286.40600000000001</v>
      </c>
      <c r="I115" s="5">
        <f>IFERROR(INDEX('[10]Table 36'!I$14:I$17,MATCH(CAN!$B128,'[10]Table 36'!$B$14:$B$17,0))*1000,0)</f>
        <v>344.673</v>
      </c>
      <c r="J115" s="5">
        <f>IFERROR(INDEX('[10]Table 36'!J$14:J$17,MATCH(CAN!$B128,'[10]Table 36'!$B$14:$B$17,0))*1000,0)</f>
        <v>312.15899999999999</v>
      </c>
      <c r="K115" s="5">
        <f>IFERROR(INDEX('[10]Table 36'!K$14:K$17,MATCH(CAN!$B128,'[10]Table 36'!$B$14:$B$17,0))*1000,0)</f>
        <v>271.58600000000001</v>
      </c>
      <c r="L115" s="5">
        <f>IFERROR(INDEX('[10]Table 36'!L$14:L$17,MATCH(CAN!$B128,'[10]Table 36'!$B$14:$B$17,0))*1000,0)</f>
        <v>352.89100000000002</v>
      </c>
      <c r="M115" s="5">
        <f>IFERROR(INDEX('[10]Table 36'!M$14:M$17,MATCH(CAN!$B128,'[10]Table 36'!$B$14:$B$17,0))*1000,0)</f>
        <v>296.22500000000002</v>
      </c>
      <c r="N115" s="5">
        <f>IFERROR(INDEX('[10]Table 36'!N$14:N$17,MATCH(CAN!$B128,'[10]Table 36'!$B$14:$B$17,0))*1000,0)</f>
        <v>446.69299999999998</v>
      </c>
      <c r="O115" s="5">
        <f>IFERROR(INDEX('[10]Table 36'!O$14:O$17,MATCH(CAN!$B128,'[10]Table 36'!$B$14:$B$17,0))*1000,0)</f>
        <v>406.99299999999999</v>
      </c>
      <c r="P115" s="5">
        <f>IFERROR(INDEX('[10]Table 36'!P$14:P$17,MATCH(CAN!$B128,'[10]Table 36'!$B$14:$B$17,0))*1000,0)</f>
        <v>340.55999999999995</v>
      </c>
      <c r="Q115" s="5">
        <f>IFERROR(INDEX('[10]Table 36'!Q$14:Q$17,MATCH(CAN!$B128,'[10]Table 36'!$B$14:$B$17,0))*1000,0)</f>
        <v>396.76</v>
      </c>
      <c r="R115" s="5">
        <f>IFERROR(INDEX('[10]Table 36'!R$14:R$17,MATCH(CAN!$B128,'[10]Table 36'!$B$14:$B$17,0))*1000,0)</f>
        <v>433.18299999999999</v>
      </c>
      <c r="S115" s="5">
        <f>IFERROR(INDEX('[10]Table 36'!S$14:S$17,MATCH(CAN!$B128,'[10]Table 36'!$B$14:$B$17,0))*1000,0)</f>
        <v>440.02300000000002</v>
      </c>
      <c r="T115" s="5">
        <f>IFERROR(INDEX('[10]Table 36'!T$14:T$17,MATCH(CAN!$B128,'[10]Table 36'!$B$14:$B$17,0))*1000,0)</f>
        <v>443.221</v>
      </c>
      <c r="U115" s="5">
        <f>IFERROR(INDEX('[10]Table 36'!U$14:U$17,MATCH(CAN!$B128,'[10]Table 36'!$B$14:$B$17,0))*1000,0)</f>
        <v>482.92099999999999</v>
      </c>
      <c r="V115" s="5">
        <f>IFERROR(INDEX('[10]Table 36'!V$14:V$17,MATCH(CAN!$B128,'[10]Table 36'!$B$14:$B$17,0))*1000,0)</f>
        <v>430.80500000000001</v>
      </c>
      <c r="W115" s="5">
        <f>IFERROR(INDEX('[10]Table 36'!W$14:W$17,MATCH(CAN!$B128,'[10]Table 36'!$B$14:$B$17,0))*1000,0)</f>
        <v>428.584</v>
      </c>
      <c r="Z115" s="23" t="s">
        <v>32</v>
      </c>
    </row>
    <row r="116" spans="2:26" outlineLevel="1" x14ac:dyDescent="0.25">
      <c r="B116" s="4" t="s">
        <v>26</v>
      </c>
      <c r="C116" s="5">
        <f>IFERROR(INDEX('[10]Table 36'!C$14:C$17,MATCH(CAN!$B129,'[10]Table 36'!$B$14:$B$17,0))*1000,0)</f>
        <v>0</v>
      </c>
      <c r="D116" s="5">
        <f>IFERROR(INDEX('[10]Table 36'!D$14:D$17,MATCH(CAN!$B129,'[10]Table 36'!$B$14:$B$17,0))*1000,0)</f>
        <v>0</v>
      </c>
      <c r="E116" s="5">
        <f>IFERROR(INDEX('[10]Table 36'!E$14:E$17,MATCH(CAN!$B129,'[10]Table 36'!$B$14:$B$17,0))*1000,0)</f>
        <v>0</v>
      </c>
      <c r="F116" s="5">
        <f>IFERROR(INDEX('[10]Table 36'!F$14:F$17,MATCH(CAN!$B129,'[10]Table 36'!$B$14:$B$17,0))*1000,0)</f>
        <v>0</v>
      </c>
      <c r="G116" s="5">
        <f>IFERROR(INDEX('[10]Table 36'!G$14:G$17,MATCH(CAN!$B129,'[10]Table 36'!$B$14:$B$17,0))*1000,0)</f>
        <v>0</v>
      </c>
      <c r="H116" s="5">
        <f>IFERROR(INDEX('[10]Table 36'!H$14:H$17,MATCH(CAN!$B129,'[10]Table 36'!$B$14:$B$17,0))*1000,0)</f>
        <v>0</v>
      </c>
      <c r="I116" s="5">
        <f>IFERROR(INDEX('[10]Table 36'!I$14:I$17,MATCH(CAN!$B129,'[10]Table 36'!$B$14:$B$17,0))*1000,0)</f>
        <v>0</v>
      </c>
      <c r="J116" s="5">
        <f>IFERROR(INDEX('[10]Table 36'!J$14:J$17,MATCH(CAN!$B129,'[10]Table 36'!$B$14:$B$17,0))*1000,0)</f>
        <v>0</v>
      </c>
      <c r="K116" s="5">
        <f>IFERROR(INDEX('[10]Table 36'!K$14:K$17,MATCH(CAN!$B129,'[10]Table 36'!$B$14:$B$17,0))*1000,0)</f>
        <v>0</v>
      </c>
      <c r="L116" s="5">
        <f>IFERROR(INDEX('[10]Table 36'!L$14:L$17,MATCH(CAN!$B129,'[10]Table 36'!$B$14:$B$17,0))*1000,0)</f>
        <v>0</v>
      </c>
      <c r="M116" s="5">
        <f>IFERROR(INDEX('[10]Table 36'!M$14:M$17,MATCH(CAN!$B129,'[10]Table 36'!$B$14:$B$17,0))*1000,0)</f>
        <v>0</v>
      </c>
      <c r="N116" s="5">
        <f>IFERROR(INDEX('[10]Table 36'!N$14:N$17,MATCH(CAN!$B129,'[10]Table 36'!$B$14:$B$17,0))*1000,0)</f>
        <v>0</v>
      </c>
      <c r="O116" s="5">
        <f>IFERROR(INDEX('[10]Table 36'!O$14:O$17,MATCH(CAN!$B129,'[10]Table 36'!$B$14:$B$17,0))*1000,0)</f>
        <v>0</v>
      </c>
      <c r="P116" s="5">
        <f>IFERROR(INDEX('[10]Table 36'!P$14:P$17,MATCH(CAN!$B129,'[10]Table 36'!$B$14:$B$17,0))*1000,0)</f>
        <v>0</v>
      </c>
      <c r="Q116" s="5">
        <f>IFERROR(INDEX('[10]Table 36'!Q$14:Q$17,MATCH(CAN!$B129,'[10]Table 36'!$B$14:$B$17,0))*1000,0)</f>
        <v>0</v>
      </c>
      <c r="R116" s="5">
        <f>IFERROR(INDEX('[10]Table 36'!R$14:R$17,MATCH(CAN!$B129,'[10]Table 36'!$B$14:$B$17,0))*1000,0)</f>
        <v>0</v>
      </c>
      <c r="S116" s="5">
        <f>IFERROR(INDEX('[10]Table 36'!S$14:S$17,MATCH(CAN!$B129,'[10]Table 36'!$B$14:$B$17,0))*1000,0)</f>
        <v>0</v>
      </c>
      <c r="T116" s="5">
        <f>IFERROR(INDEX('[10]Table 36'!T$14:T$17,MATCH(CAN!$B129,'[10]Table 36'!$B$14:$B$17,0))*1000,0)</f>
        <v>0</v>
      </c>
      <c r="U116" s="5">
        <f>IFERROR(INDEX('[10]Table 36'!U$14:U$17,MATCH(CAN!$B129,'[10]Table 36'!$B$14:$B$17,0))*1000,0)</f>
        <v>0</v>
      </c>
      <c r="V116" s="5">
        <f>IFERROR(INDEX('[10]Table 36'!V$14:V$17,MATCH(CAN!$B129,'[10]Table 36'!$B$14:$B$17,0))*1000,0)</f>
        <v>0</v>
      </c>
      <c r="W116" s="5">
        <f>IFERROR(INDEX('[10]Table 36'!W$14:W$17,MATCH(CAN!$B129,'[10]Table 36'!$B$14:$B$17,0))*1000,0)</f>
        <v>0</v>
      </c>
      <c r="Z116" s="23" t="s">
        <v>32</v>
      </c>
    </row>
    <row r="117" spans="2:26" outlineLevel="1" x14ac:dyDescent="0.25">
      <c r="B117" s="4" t="s">
        <v>25</v>
      </c>
      <c r="C117" s="5">
        <f>IFERROR(INDEX('[10]Table 36'!C$14:C$17,MATCH(CAN!$B130,'[10]Table 36'!$B$14:$B$17,0))*1000,0)</f>
        <v>466.786</v>
      </c>
      <c r="D117" s="5">
        <f>IFERROR(INDEX('[10]Table 36'!D$14:D$17,MATCH(CAN!$B130,'[10]Table 36'!$B$14:$B$17,0))*1000,0)</f>
        <v>495.65899999999999</v>
      </c>
      <c r="E117" s="5">
        <f>IFERROR(INDEX('[10]Table 36'!E$14:E$17,MATCH(CAN!$B130,'[10]Table 36'!$B$14:$B$17,0))*1000,0)</f>
        <v>444.80900000000003</v>
      </c>
      <c r="F117" s="5">
        <f>IFERROR(INDEX('[10]Table 36'!F$14:F$17,MATCH(CAN!$B130,'[10]Table 36'!$B$14:$B$17,0))*1000,0)</f>
        <v>399.43899999999996</v>
      </c>
      <c r="G117" s="5">
        <f>IFERROR(INDEX('[10]Table 36'!G$14:G$17,MATCH(CAN!$B130,'[10]Table 36'!$B$14:$B$17,0))*1000,0)</f>
        <v>395.67200000000003</v>
      </c>
      <c r="H117" s="5">
        <f>IFERROR(INDEX('[10]Table 36'!H$14:H$17,MATCH(CAN!$B130,'[10]Table 36'!$B$14:$B$17,0))*1000,0)</f>
        <v>394.524</v>
      </c>
      <c r="I117" s="5">
        <f>IFERROR(INDEX('[10]Table 36'!I$14:I$17,MATCH(CAN!$B130,'[10]Table 36'!$B$14:$B$17,0))*1000,0)</f>
        <v>375.75799999999998</v>
      </c>
      <c r="J117" s="5">
        <f>IFERROR(INDEX('[10]Table 36'!J$14:J$17,MATCH(CAN!$B130,'[10]Table 36'!$B$14:$B$17,0))*1000,0)</f>
        <v>375.94600000000003</v>
      </c>
      <c r="K117" s="5">
        <f>IFERROR(INDEX('[10]Table 36'!K$14:K$17,MATCH(CAN!$B130,'[10]Table 36'!$B$14:$B$17,0))*1000,0)</f>
        <v>367.815</v>
      </c>
      <c r="L117" s="5">
        <f>IFERROR(INDEX('[10]Table 36'!L$14:L$17,MATCH(CAN!$B130,'[10]Table 36'!$B$14:$B$17,0))*1000,0)</f>
        <v>365.92999999999995</v>
      </c>
      <c r="M117" s="5">
        <f>IFERROR(INDEX('[10]Table 36'!M$14:M$17,MATCH(CAN!$B130,'[10]Table 36'!$B$14:$B$17,0))*1000,0)</f>
        <v>405.56700000000001</v>
      </c>
      <c r="N117" s="5">
        <f>IFERROR(INDEX('[10]Table 36'!N$14:N$17,MATCH(CAN!$B130,'[10]Table 36'!$B$14:$B$17,0))*1000,0)</f>
        <v>408.25899999999996</v>
      </c>
      <c r="O117" s="5">
        <f>IFERROR(INDEX('[10]Table 36'!O$14:O$17,MATCH(CAN!$B130,'[10]Table 36'!$B$14:$B$17,0))*1000,0)</f>
        <v>379.37599999999998</v>
      </c>
      <c r="P117" s="5">
        <f>IFERROR(INDEX('[10]Table 36'!P$14:P$17,MATCH(CAN!$B130,'[10]Table 36'!$B$14:$B$17,0))*1000,0)</f>
        <v>347.21800000000002</v>
      </c>
      <c r="Q117" s="5">
        <f>IFERROR(INDEX('[10]Table 36'!Q$14:Q$17,MATCH(CAN!$B130,'[10]Table 36'!$B$14:$B$17,0))*1000,0)</f>
        <v>299.54900000000004</v>
      </c>
      <c r="R117" s="5">
        <f>IFERROR(INDEX('[10]Table 36'!R$14:R$17,MATCH(CAN!$B130,'[10]Table 36'!$B$14:$B$17,0))*1000,0)</f>
        <v>337.053</v>
      </c>
      <c r="S117" s="5">
        <f>IFERROR(INDEX('[10]Table 36'!S$14:S$17,MATCH(CAN!$B130,'[10]Table 36'!$B$14:$B$17,0))*1000,0)</f>
        <v>363.74700000000001</v>
      </c>
      <c r="T117" s="5">
        <f>IFERROR(INDEX('[10]Table 36'!T$14:T$17,MATCH(CAN!$B130,'[10]Table 36'!$B$14:$B$17,0))*1000,0)</f>
        <v>373.10700000000003</v>
      </c>
      <c r="U117" s="5">
        <f>IFERROR(INDEX('[10]Table 36'!U$14:U$17,MATCH(CAN!$B130,'[10]Table 36'!$B$14:$B$17,0))*1000,0)</f>
        <v>368.53399999999999</v>
      </c>
      <c r="V117" s="5">
        <f>IFERROR(INDEX('[10]Table 36'!V$14:V$17,MATCH(CAN!$B130,'[10]Table 36'!$B$14:$B$17,0))*1000,0)</f>
        <v>371.50200000000001</v>
      </c>
      <c r="W117" s="5">
        <f>IFERROR(INDEX('[10]Table 36'!W$14:W$17,MATCH(CAN!$B130,'[10]Table 36'!$B$14:$B$17,0))*1000,0)</f>
        <v>324.80799999999999</v>
      </c>
      <c r="Z117" s="23" t="s">
        <v>32</v>
      </c>
    </row>
    <row r="118" spans="2:26" outlineLevel="1" x14ac:dyDescent="0.25">
      <c r="B118" s="4" t="s">
        <v>0</v>
      </c>
      <c r="C118" s="5">
        <f>IFERROR(INDEX('[10]Table 36'!C$14:C$17,MATCH(CAN!$B131,'[10]Table 36'!$B$14:$B$17,0))*1000,0)</f>
        <v>0</v>
      </c>
      <c r="D118" s="5">
        <f>IFERROR(INDEX('[10]Table 36'!D$14:D$17,MATCH(CAN!$B131,'[10]Table 36'!$B$14:$B$17,0))*1000,0)</f>
        <v>0</v>
      </c>
      <c r="E118" s="5">
        <f>IFERROR(INDEX('[10]Table 36'!E$14:E$17,MATCH(CAN!$B131,'[10]Table 36'!$B$14:$B$17,0))*1000,0)</f>
        <v>0</v>
      </c>
      <c r="F118" s="5">
        <f>IFERROR(INDEX('[10]Table 36'!F$14:F$17,MATCH(CAN!$B131,'[10]Table 36'!$B$14:$B$17,0))*1000,0)</f>
        <v>0</v>
      </c>
      <c r="G118" s="5">
        <f>IFERROR(INDEX('[10]Table 36'!G$14:G$17,MATCH(CAN!$B131,'[10]Table 36'!$B$14:$B$17,0))*1000,0)</f>
        <v>0</v>
      </c>
      <c r="H118" s="5">
        <f>IFERROR(INDEX('[10]Table 36'!H$14:H$17,MATCH(CAN!$B131,'[10]Table 36'!$B$14:$B$17,0))*1000,0)</f>
        <v>0</v>
      </c>
      <c r="I118" s="5">
        <f>IFERROR(INDEX('[10]Table 36'!I$14:I$17,MATCH(CAN!$B131,'[10]Table 36'!$B$14:$B$17,0))*1000,0)</f>
        <v>0</v>
      </c>
      <c r="J118" s="5">
        <f>IFERROR(INDEX('[10]Table 36'!J$14:J$17,MATCH(CAN!$B131,'[10]Table 36'!$B$14:$B$17,0))*1000,0)</f>
        <v>0</v>
      </c>
      <c r="K118" s="5">
        <f>IFERROR(INDEX('[10]Table 36'!K$14:K$17,MATCH(CAN!$B131,'[10]Table 36'!$B$14:$B$17,0))*1000,0)</f>
        <v>0</v>
      </c>
      <c r="L118" s="5">
        <f>IFERROR(INDEX('[10]Table 36'!L$14:L$17,MATCH(CAN!$B131,'[10]Table 36'!$B$14:$B$17,0))*1000,0)</f>
        <v>0</v>
      </c>
      <c r="M118" s="5">
        <f>IFERROR(INDEX('[10]Table 36'!M$14:M$17,MATCH(CAN!$B131,'[10]Table 36'!$B$14:$B$17,0))*1000,0)</f>
        <v>0</v>
      </c>
      <c r="N118" s="5">
        <f>IFERROR(INDEX('[10]Table 36'!N$14:N$17,MATCH(CAN!$B131,'[10]Table 36'!$B$14:$B$17,0))*1000,0)</f>
        <v>14.891</v>
      </c>
      <c r="O118" s="5">
        <f>IFERROR(INDEX('[10]Table 36'!O$14:O$17,MATCH(CAN!$B131,'[10]Table 36'!$B$14:$B$17,0))*1000,0)</f>
        <v>13.84</v>
      </c>
      <c r="P118" s="5">
        <f>IFERROR(INDEX('[10]Table 36'!P$14:P$17,MATCH(CAN!$B131,'[10]Table 36'!$B$14:$B$17,0))*1000,0)</f>
        <v>2.85</v>
      </c>
      <c r="Q118" s="5">
        <f>IFERROR(INDEX('[10]Table 36'!Q$14:Q$17,MATCH(CAN!$B131,'[10]Table 36'!$B$14:$B$17,0))*1000,0)</f>
        <v>44.93</v>
      </c>
      <c r="R118" s="5">
        <f>IFERROR(INDEX('[10]Table 36'!R$14:R$17,MATCH(CAN!$B131,'[10]Table 36'!$B$14:$B$17,0))*1000,0)</f>
        <v>0</v>
      </c>
      <c r="S118" s="5">
        <f>IFERROR(INDEX('[10]Table 36'!S$14:S$17,MATCH(CAN!$B131,'[10]Table 36'!$B$14:$B$17,0))*1000,0)</f>
        <v>0</v>
      </c>
      <c r="T118" s="5">
        <f>IFERROR(INDEX('[10]Table 36'!T$14:T$17,MATCH(CAN!$B131,'[10]Table 36'!$B$14:$B$17,0))*1000,0)</f>
        <v>0</v>
      </c>
      <c r="U118" s="5">
        <f>IFERROR(INDEX('[10]Table 36'!U$14:U$17,MATCH(CAN!$B131,'[10]Table 36'!$B$14:$B$17,0))*1000,0)</f>
        <v>0</v>
      </c>
      <c r="V118" s="5">
        <f>IFERROR(INDEX('[10]Table 36'!V$14:V$17,MATCH(CAN!$B131,'[10]Table 36'!$B$14:$B$17,0))*1000,0)</f>
        <v>0</v>
      </c>
      <c r="W118" s="5">
        <f>IFERROR(INDEX('[10]Table 36'!W$14:W$17,MATCH(CAN!$B131,'[10]Table 36'!$B$14:$B$17,0))*1000,0)</f>
        <v>0</v>
      </c>
      <c r="Z118" s="23" t="s">
        <v>32</v>
      </c>
    </row>
    <row r="119" spans="2:26" outlineLevel="1" x14ac:dyDescent="0.25">
      <c r="B119" s="4" t="s">
        <v>27</v>
      </c>
      <c r="C119" s="5">
        <f>IFERROR(INDEX('[10]Table 36'!C$14:C$17,MATCH(CAN!$B132,'[10]Table 36'!$B$14:$B$17,0))*1000,0)</f>
        <v>0</v>
      </c>
      <c r="D119" s="5">
        <f>IFERROR(INDEX('[10]Table 36'!D$14:D$17,MATCH(CAN!$B132,'[10]Table 36'!$B$14:$B$17,0))*1000,0)</f>
        <v>0</v>
      </c>
      <c r="E119" s="5">
        <f>IFERROR(INDEX('[10]Table 36'!E$14:E$17,MATCH(CAN!$B132,'[10]Table 36'!$B$14:$B$17,0))*1000,0)</f>
        <v>0</v>
      </c>
      <c r="F119" s="5">
        <f>IFERROR(INDEX('[10]Table 36'!F$14:F$17,MATCH(CAN!$B132,'[10]Table 36'!$B$14:$B$17,0))*1000,0)</f>
        <v>0</v>
      </c>
      <c r="G119" s="5">
        <f>IFERROR(INDEX('[10]Table 36'!G$14:G$17,MATCH(CAN!$B132,'[10]Table 36'!$B$14:$B$17,0))*1000,0)</f>
        <v>0</v>
      </c>
      <c r="H119" s="5">
        <f>IFERROR(INDEX('[10]Table 36'!H$14:H$17,MATCH(CAN!$B132,'[10]Table 36'!$B$14:$B$17,0))*1000,0)</f>
        <v>0</v>
      </c>
      <c r="I119" s="5">
        <f>IFERROR(INDEX('[10]Table 36'!I$14:I$17,MATCH(CAN!$B132,'[10]Table 36'!$B$14:$B$17,0))*1000,0)</f>
        <v>0</v>
      </c>
      <c r="J119" s="5">
        <f>IFERROR(INDEX('[10]Table 36'!J$14:J$17,MATCH(CAN!$B132,'[10]Table 36'!$B$14:$B$17,0))*1000,0)</f>
        <v>0</v>
      </c>
      <c r="K119" s="5">
        <f>IFERROR(INDEX('[10]Table 36'!K$14:K$17,MATCH(CAN!$B132,'[10]Table 36'!$B$14:$B$17,0))*1000,0)</f>
        <v>0</v>
      </c>
      <c r="L119" s="5">
        <f>IFERROR(INDEX('[10]Table 36'!L$14:L$17,MATCH(CAN!$B132,'[10]Table 36'!$B$14:$B$17,0))*1000,0)</f>
        <v>0</v>
      </c>
      <c r="M119" s="5">
        <f>IFERROR(INDEX('[10]Table 36'!M$14:M$17,MATCH(CAN!$B132,'[10]Table 36'!$B$14:$B$17,0))*1000,0)</f>
        <v>0</v>
      </c>
      <c r="N119" s="5">
        <f>IFERROR(INDEX('[10]Table 36'!N$14:N$17,MATCH(CAN!$B132,'[10]Table 36'!$B$14:$B$17,0))*1000,0)</f>
        <v>0</v>
      </c>
      <c r="O119" s="5">
        <f>IFERROR(INDEX('[10]Table 36'!O$14:O$17,MATCH(CAN!$B132,'[10]Table 36'!$B$14:$B$17,0))*1000,0)</f>
        <v>0</v>
      </c>
      <c r="P119" s="5">
        <f>IFERROR(INDEX('[10]Table 36'!P$14:P$17,MATCH(CAN!$B132,'[10]Table 36'!$B$14:$B$17,0))*1000,0)</f>
        <v>0</v>
      </c>
      <c r="Q119" s="5">
        <f>IFERROR(INDEX('[10]Table 36'!Q$14:Q$17,MATCH(CAN!$B132,'[10]Table 36'!$B$14:$B$17,0))*1000,0)</f>
        <v>0</v>
      </c>
      <c r="R119" s="5">
        <f>IFERROR(INDEX('[10]Table 36'!R$14:R$17,MATCH(CAN!$B132,'[10]Table 36'!$B$14:$B$17,0))*1000,0)</f>
        <v>0</v>
      </c>
      <c r="S119" s="5">
        <f>IFERROR(INDEX('[10]Table 36'!S$14:S$17,MATCH(CAN!$B132,'[10]Table 36'!$B$14:$B$17,0))*1000,0)</f>
        <v>0</v>
      </c>
      <c r="T119" s="5">
        <f>IFERROR(INDEX('[10]Table 36'!T$14:T$17,MATCH(CAN!$B132,'[10]Table 36'!$B$14:$B$17,0))*1000,0)</f>
        <v>0</v>
      </c>
      <c r="U119" s="5">
        <f>IFERROR(INDEX('[10]Table 36'!U$14:U$17,MATCH(CAN!$B132,'[10]Table 36'!$B$14:$B$17,0))*1000,0)</f>
        <v>0</v>
      </c>
      <c r="V119" s="5">
        <f>IFERROR(INDEX('[10]Table 36'!V$14:V$17,MATCH(CAN!$B132,'[10]Table 36'!$B$14:$B$17,0))*1000,0)</f>
        <v>0</v>
      </c>
      <c r="W119" s="5">
        <f>IFERROR(INDEX('[10]Table 36'!W$14:W$17,MATCH(CAN!$B132,'[10]Table 36'!$B$14:$B$17,0))*1000,0)</f>
        <v>0</v>
      </c>
      <c r="Z119" s="23" t="s">
        <v>32</v>
      </c>
    </row>
    <row r="120" spans="2:26" outlineLevel="1" x14ac:dyDescent="0.25">
      <c r="B120" s="4" t="s">
        <v>28</v>
      </c>
      <c r="C120" s="5">
        <f>IFERROR(INDEX('[10]Table 36'!C$14:C$17,MATCH(CAN!$B133,'[10]Table 36'!$B$14:$B$17,0))*1000,0)</f>
        <v>0</v>
      </c>
      <c r="D120" s="5">
        <f>IFERROR(INDEX('[10]Table 36'!D$14:D$17,MATCH(CAN!$B133,'[10]Table 36'!$B$14:$B$17,0))*1000,0)</f>
        <v>0</v>
      </c>
      <c r="E120" s="5">
        <f>IFERROR(INDEX('[10]Table 36'!E$14:E$17,MATCH(CAN!$B133,'[10]Table 36'!$B$14:$B$17,0))*1000,0)</f>
        <v>0</v>
      </c>
      <c r="F120" s="5">
        <f>IFERROR(INDEX('[10]Table 36'!F$14:F$17,MATCH(CAN!$B133,'[10]Table 36'!$B$14:$B$17,0))*1000,0)</f>
        <v>0</v>
      </c>
      <c r="G120" s="5">
        <f>IFERROR(INDEX('[10]Table 36'!G$14:G$17,MATCH(CAN!$B133,'[10]Table 36'!$B$14:$B$17,0))*1000,0)</f>
        <v>0</v>
      </c>
      <c r="H120" s="5">
        <f>IFERROR(INDEX('[10]Table 36'!H$14:H$17,MATCH(CAN!$B133,'[10]Table 36'!$B$14:$B$17,0))*1000,0)</f>
        <v>0</v>
      </c>
      <c r="I120" s="5">
        <f>IFERROR(INDEX('[10]Table 36'!I$14:I$17,MATCH(CAN!$B133,'[10]Table 36'!$B$14:$B$17,0))*1000,0)</f>
        <v>0</v>
      </c>
      <c r="J120" s="5">
        <f>IFERROR(INDEX('[10]Table 36'!J$14:J$17,MATCH(CAN!$B133,'[10]Table 36'!$B$14:$B$17,0))*1000,0)</f>
        <v>0</v>
      </c>
      <c r="K120" s="5">
        <f>IFERROR(INDEX('[10]Table 36'!K$14:K$17,MATCH(CAN!$B133,'[10]Table 36'!$B$14:$B$17,0))*1000,0)</f>
        <v>0</v>
      </c>
      <c r="L120" s="5">
        <f>IFERROR(INDEX('[10]Table 36'!L$14:L$17,MATCH(CAN!$B133,'[10]Table 36'!$B$14:$B$17,0))*1000,0)</f>
        <v>0</v>
      </c>
      <c r="M120" s="5">
        <f>IFERROR(INDEX('[10]Table 36'!M$14:M$17,MATCH(CAN!$B133,'[10]Table 36'!$B$14:$B$17,0))*1000,0)</f>
        <v>0</v>
      </c>
      <c r="N120" s="5">
        <f>IFERROR(INDEX('[10]Table 36'!N$14:N$17,MATCH(CAN!$B133,'[10]Table 36'!$B$14:$B$17,0))*1000,0)</f>
        <v>0</v>
      </c>
      <c r="O120" s="5">
        <f>IFERROR(INDEX('[10]Table 36'!O$14:O$17,MATCH(CAN!$B133,'[10]Table 36'!$B$14:$B$17,0))*1000,0)</f>
        <v>0</v>
      </c>
      <c r="P120" s="5">
        <f>IFERROR(INDEX('[10]Table 36'!P$14:P$17,MATCH(CAN!$B133,'[10]Table 36'!$B$14:$B$17,0))*1000,0)</f>
        <v>0</v>
      </c>
      <c r="Q120" s="5">
        <f>IFERROR(INDEX('[10]Table 36'!Q$14:Q$17,MATCH(CAN!$B133,'[10]Table 36'!$B$14:$B$17,0))*1000,0)</f>
        <v>0</v>
      </c>
      <c r="R120" s="5">
        <f>IFERROR(INDEX('[10]Table 36'!R$14:R$17,MATCH(CAN!$B133,'[10]Table 36'!$B$14:$B$17,0))*1000,0)</f>
        <v>0</v>
      </c>
      <c r="S120" s="5">
        <f>IFERROR(INDEX('[10]Table 36'!S$14:S$17,MATCH(CAN!$B133,'[10]Table 36'!$B$14:$B$17,0))*1000,0)</f>
        <v>0</v>
      </c>
      <c r="T120" s="5">
        <f>IFERROR(INDEX('[10]Table 36'!T$14:T$17,MATCH(CAN!$B133,'[10]Table 36'!$B$14:$B$17,0))*1000,0)</f>
        <v>0</v>
      </c>
      <c r="U120" s="5">
        <f>IFERROR(INDEX('[10]Table 36'!U$14:U$17,MATCH(CAN!$B133,'[10]Table 36'!$B$14:$B$17,0))*1000,0)</f>
        <v>0</v>
      </c>
      <c r="V120" s="5">
        <f>IFERROR(INDEX('[10]Table 36'!V$14:V$17,MATCH(CAN!$B133,'[10]Table 36'!$B$14:$B$17,0))*1000,0)</f>
        <v>0</v>
      </c>
      <c r="W120" s="5">
        <f>IFERROR(INDEX('[10]Table 36'!W$14:W$17,MATCH(CAN!$B133,'[10]Table 36'!$B$14:$B$17,0))*1000,0)</f>
        <v>0</v>
      </c>
      <c r="Z120" s="23" t="s">
        <v>32</v>
      </c>
    </row>
    <row r="121" spans="2:26" outlineLevel="1" x14ac:dyDescent="0.25">
      <c r="B121" s="4" t="s">
        <v>22</v>
      </c>
      <c r="C121" s="5">
        <f>IFERROR(INDEX('[10]Table 36'!C$14:C$17,MATCH(CAN!$B134,'[10]Table 36'!$B$14:$B$17,0))*1000,0)</f>
        <v>0</v>
      </c>
      <c r="D121" s="5">
        <f>IFERROR(INDEX('[10]Table 36'!D$14:D$17,MATCH(CAN!$B134,'[10]Table 36'!$B$14:$B$17,0))*1000,0)</f>
        <v>0</v>
      </c>
      <c r="E121" s="5">
        <f>IFERROR(INDEX('[10]Table 36'!E$14:E$17,MATCH(CAN!$B134,'[10]Table 36'!$B$14:$B$17,0))*1000,0)</f>
        <v>0</v>
      </c>
      <c r="F121" s="5">
        <f>IFERROR(INDEX('[10]Table 36'!F$14:F$17,MATCH(CAN!$B134,'[10]Table 36'!$B$14:$B$17,0))*1000,0)</f>
        <v>0</v>
      </c>
      <c r="G121" s="5">
        <f>IFERROR(INDEX('[10]Table 36'!G$14:G$17,MATCH(CAN!$B134,'[10]Table 36'!$B$14:$B$17,0))*1000,0)</f>
        <v>0</v>
      </c>
      <c r="H121" s="5">
        <f>IFERROR(INDEX('[10]Table 36'!H$14:H$17,MATCH(CAN!$B134,'[10]Table 36'!$B$14:$B$17,0))*1000,0)</f>
        <v>0</v>
      </c>
      <c r="I121" s="5">
        <f>IFERROR(INDEX('[10]Table 36'!I$14:I$17,MATCH(CAN!$B134,'[10]Table 36'!$B$14:$B$17,0))*1000,0)</f>
        <v>0</v>
      </c>
      <c r="J121" s="5">
        <f>IFERROR(INDEX('[10]Table 36'!J$14:J$17,MATCH(CAN!$B134,'[10]Table 36'!$B$14:$B$17,0))*1000,0)</f>
        <v>0</v>
      </c>
      <c r="K121" s="5">
        <f>IFERROR(INDEX('[10]Table 36'!K$14:K$17,MATCH(CAN!$B134,'[10]Table 36'!$B$14:$B$17,0))*1000,0)</f>
        <v>0</v>
      </c>
      <c r="L121" s="5">
        <f>IFERROR(INDEX('[10]Table 36'!L$14:L$17,MATCH(CAN!$B134,'[10]Table 36'!$B$14:$B$17,0))*1000,0)</f>
        <v>0</v>
      </c>
      <c r="M121" s="5">
        <f>IFERROR(INDEX('[10]Table 36'!M$14:M$17,MATCH(CAN!$B134,'[10]Table 36'!$B$14:$B$17,0))*1000,0)</f>
        <v>0</v>
      </c>
      <c r="N121" s="5">
        <f>IFERROR(INDEX('[10]Table 36'!N$14:N$17,MATCH(CAN!$B134,'[10]Table 36'!$B$14:$B$17,0))*1000,0)</f>
        <v>0</v>
      </c>
      <c r="O121" s="5">
        <f>IFERROR(INDEX('[10]Table 36'!O$14:O$17,MATCH(CAN!$B134,'[10]Table 36'!$B$14:$B$17,0))*1000,0)</f>
        <v>0</v>
      </c>
      <c r="P121" s="5">
        <f>IFERROR(INDEX('[10]Table 36'!P$14:P$17,MATCH(CAN!$B134,'[10]Table 36'!$B$14:$B$17,0))*1000,0)</f>
        <v>0</v>
      </c>
      <c r="Q121" s="5">
        <f>IFERROR(INDEX('[10]Table 36'!Q$14:Q$17,MATCH(CAN!$B134,'[10]Table 36'!$B$14:$B$17,0))*1000,0)</f>
        <v>0</v>
      </c>
      <c r="R121" s="5">
        <f>IFERROR(INDEX('[10]Table 36'!R$14:R$17,MATCH(CAN!$B134,'[10]Table 36'!$B$14:$B$17,0))*1000,0)</f>
        <v>0</v>
      </c>
      <c r="S121" s="5">
        <f>IFERROR(INDEX('[10]Table 36'!S$14:S$17,MATCH(CAN!$B134,'[10]Table 36'!$B$14:$B$17,0))*1000,0)</f>
        <v>0</v>
      </c>
      <c r="T121" s="5">
        <f>IFERROR(INDEX('[10]Table 36'!T$14:T$17,MATCH(CAN!$B134,'[10]Table 36'!$B$14:$B$17,0))*1000,0)</f>
        <v>0</v>
      </c>
      <c r="U121" s="5">
        <f>IFERROR(INDEX('[10]Table 36'!U$14:U$17,MATCH(CAN!$B134,'[10]Table 36'!$B$14:$B$17,0))*1000,0)</f>
        <v>0</v>
      </c>
      <c r="V121" s="5">
        <f>IFERROR(INDEX('[10]Table 36'!V$14:V$17,MATCH(CAN!$B134,'[10]Table 36'!$B$14:$B$17,0))*1000,0)</f>
        <v>0</v>
      </c>
      <c r="W121" s="5">
        <f>IFERROR(INDEX('[10]Table 36'!W$14:W$17,MATCH(CAN!$B134,'[10]Table 36'!$B$14:$B$17,0))*1000,0)</f>
        <v>0</v>
      </c>
      <c r="Z121" s="23" t="s">
        <v>32</v>
      </c>
    </row>
    <row r="122" spans="2:26" outlineLevel="1" x14ac:dyDescent="0.25">
      <c r="B122" s="4" t="s">
        <v>1</v>
      </c>
      <c r="C122" s="5">
        <f>IFERROR(INDEX('[10]Table 36'!C$14:C$17,MATCH(CAN!$B135,'[10]Table 36'!$B$14:$B$17,0))*1000,0)</f>
        <v>0</v>
      </c>
      <c r="D122" s="5">
        <f>IFERROR(INDEX('[10]Table 36'!D$14:D$17,MATCH(CAN!$B135,'[10]Table 36'!$B$14:$B$17,0))*1000,0)</f>
        <v>0</v>
      </c>
      <c r="E122" s="5">
        <f>IFERROR(INDEX('[10]Table 36'!E$14:E$17,MATCH(CAN!$B135,'[10]Table 36'!$B$14:$B$17,0))*1000,0)</f>
        <v>0</v>
      </c>
      <c r="F122" s="5">
        <f>IFERROR(INDEX('[10]Table 36'!F$14:F$17,MATCH(CAN!$B135,'[10]Table 36'!$B$14:$B$17,0))*1000,0)</f>
        <v>0</v>
      </c>
      <c r="G122" s="5">
        <f>IFERROR(INDEX('[10]Table 36'!G$14:G$17,MATCH(CAN!$B135,'[10]Table 36'!$B$14:$B$17,0))*1000,0)</f>
        <v>0</v>
      </c>
      <c r="H122" s="5">
        <f>IFERROR(INDEX('[10]Table 36'!H$14:H$17,MATCH(CAN!$B135,'[10]Table 36'!$B$14:$B$17,0))*1000,0)</f>
        <v>0</v>
      </c>
      <c r="I122" s="5">
        <f>IFERROR(INDEX('[10]Table 36'!I$14:I$17,MATCH(CAN!$B135,'[10]Table 36'!$B$14:$B$17,0))*1000,0)</f>
        <v>0</v>
      </c>
      <c r="J122" s="5">
        <f>IFERROR(INDEX('[10]Table 36'!J$14:J$17,MATCH(CAN!$B135,'[10]Table 36'!$B$14:$B$17,0))*1000,0)</f>
        <v>0</v>
      </c>
      <c r="K122" s="5">
        <f>IFERROR(INDEX('[10]Table 36'!K$14:K$17,MATCH(CAN!$B135,'[10]Table 36'!$B$14:$B$17,0))*1000,0)</f>
        <v>0</v>
      </c>
      <c r="L122" s="5">
        <f>IFERROR(INDEX('[10]Table 36'!L$14:L$17,MATCH(CAN!$B135,'[10]Table 36'!$B$14:$B$17,0))*1000,0)</f>
        <v>0</v>
      </c>
      <c r="M122" s="5">
        <f>IFERROR(INDEX('[10]Table 36'!M$14:M$17,MATCH(CAN!$B135,'[10]Table 36'!$B$14:$B$17,0))*1000,0)</f>
        <v>0</v>
      </c>
      <c r="N122" s="5">
        <f>IFERROR(INDEX('[10]Table 36'!N$14:N$17,MATCH(CAN!$B135,'[10]Table 36'!$B$14:$B$17,0))*1000,0)</f>
        <v>0</v>
      </c>
      <c r="O122" s="5">
        <f>IFERROR(INDEX('[10]Table 36'!O$14:O$17,MATCH(CAN!$B135,'[10]Table 36'!$B$14:$B$17,0))*1000,0)</f>
        <v>0</v>
      </c>
      <c r="P122" s="5">
        <f>IFERROR(INDEX('[10]Table 36'!P$14:P$17,MATCH(CAN!$B135,'[10]Table 36'!$B$14:$B$17,0))*1000,0)</f>
        <v>0</v>
      </c>
      <c r="Q122" s="5">
        <f>IFERROR(INDEX('[10]Table 36'!Q$14:Q$17,MATCH(CAN!$B135,'[10]Table 36'!$B$14:$B$17,0))*1000,0)</f>
        <v>0</v>
      </c>
      <c r="R122" s="5">
        <f>IFERROR(INDEX('[10]Table 36'!R$14:R$17,MATCH(CAN!$B135,'[10]Table 36'!$B$14:$B$17,0))*1000,0)</f>
        <v>0</v>
      </c>
      <c r="S122" s="5">
        <f>IFERROR(INDEX('[10]Table 36'!S$14:S$17,MATCH(CAN!$B135,'[10]Table 36'!$B$14:$B$17,0))*1000,0)</f>
        <v>0</v>
      </c>
      <c r="T122" s="5">
        <f>IFERROR(INDEX('[10]Table 36'!T$14:T$17,MATCH(CAN!$B135,'[10]Table 36'!$B$14:$B$17,0))*1000,0)</f>
        <v>0</v>
      </c>
      <c r="U122" s="5">
        <f>IFERROR(INDEX('[10]Table 36'!U$14:U$17,MATCH(CAN!$B135,'[10]Table 36'!$B$14:$B$17,0))*1000,0)</f>
        <v>0</v>
      </c>
      <c r="V122" s="5">
        <f>IFERROR(INDEX('[10]Table 36'!V$14:V$17,MATCH(CAN!$B135,'[10]Table 36'!$B$14:$B$17,0))*1000,0)</f>
        <v>0</v>
      </c>
      <c r="W122" s="5">
        <f>IFERROR(INDEX('[10]Table 36'!W$14:W$17,MATCH(CAN!$B135,'[10]Table 36'!$B$14:$B$17,0))*1000,0)</f>
        <v>0</v>
      </c>
      <c r="Z122" s="23" t="s">
        <v>32</v>
      </c>
    </row>
    <row r="123" spans="2:26" outlineLevel="1" x14ac:dyDescent="0.25">
      <c r="B123" s="16" t="s">
        <v>13</v>
      </c>
      <c r="C123" s="21">
        <f t="shared" ref="C123:W123" si="44">SUM(C113:C122)</f>
        <v>842.18799999999999</v>
      </c>
      <c r="D123" s="21">
        <f t="shared" si="44"/>
        <v>993.37400000000002</v>
      </c>
      <c r="E123" s="21">
        <f t="shared" si="44"/>
        <v>958.93200000000002</v>
      </c>
      <c r="F123" s="21">
        <f t="shared" si="44"/>
        <v>852.10599999999999</v>
      </c>
      <c r="G123" s="21">
        <f t="shared" si="44"/>
        <v>685.33199999999999</v>
      </c>
      <c r="H123" s="21">
        <f t="shared" si="44"/>
        <v>680.93000000000006</v>
      </c>
      <c r="I123" s="21">
        <f t="shared" si="44"/>
        <v>720.43100000000004</v>
      </c>
      <c r="J123" s="21">
        <f t="shared" si="44"/>
        <v>688.10500000000002</v>
      </c>
      <c r="K123" s="21">
        <f t="shared" si="44"/>
        <v>639.40100000000007</v>
      </c>
      <c r="L123" s="21">
        <f t="shared" si="44"/>
        <v>718.82099999999991</v>
      </c>
      <c r="M123" s="21">
        <f t="shared" si="44"/>
        <v>701.79200000000003</v>
      </c>
      <c r="N123" s="21">
        <f t="shared" si="44"/>
        <v>869.84299999999996</v>
      </c>
      <c r="O123" s="21">
        <f t="shared" si="44"/>
        <v>800.20899999999995</v>
      </c>
      <c r="P123" s="21">
        <f t="shared" si="44"/>
        <v>690.62800000000004</v>
      </c>
      <c r="Q123" s="21">
        <f t="shared" si="44"/>
        <v>741.23899999999992</v>
      </c>
      <c r="R123" s="21">
        <f t="shared" si="44"/>
        <v>770.23599999999999</v>
      </c>
      <c r="S123" s="21">
        <f t="shared" si="44"/>
        <v>803.77</v>
      </c>
      <c r="T123" s="21">
        <f t="shared" si="44"/>
        <v>816.32799999999997</v>
      </c>
      <c r="U123" s="21">
        <f t="shared" si="44"/>
        <v>851.45499999999993</v>
      </c>
      <c r="V123" s="21">
        <f t="shared" si="44"/>
        <v>802.30700000000002</v>
      </c>
      <c r="W123" s="21">
        <f t="shared" si="44"/>
        <v>753.39200000000005</v>
      </c>
    </row>
    <row r="124" spans="2:26" outlineLevel="1" x14ac:dyDescent="0.25">
      <c r="B124" s="29" t="s">
        <v>46</v>
      </c>
      <c r="C124" s="28">
        <f>IFERROR(C123/C105/1000,0)</f>
        <v>7.8433467390718516E-3</v>
      </c>
      <c r="D124" s="28">
        <f t="shared" ref="D124:W124" si="45">IFERROR(D123/D105/1000,0)</f>
        <v>7.8362168734071418E-3</v>
      </c>
      <c r="E124" s="28">
        <f t="shared" si="45"/>
        <v>7.7990613855917663E-3</v>
      </c>
      <c r="F124" s="28">
        <f t="shared" si="45"/>
        <v>7.6896392383920473E-3</v>
      </c>
      <c r="G124" s="28">
        <f t="shared" si="45"/>
        <v>7.511902353099429E-3</v>
      </c>
      <c r="H124" s="28">
        <f t="shared" si="45"/>
        <v>7.4172156003172998E-3</v>
      </c>
      <c r="I124" s="28">
        <f t="shared" si="45"/>
        <v>6.7143083180616538E-3</v>
      </c>
      <c r="J124" s="28">
        <f t="shared" si="45"/>
        <v>6.521979755297328E-3</v>
      </c>
      <c r="K124" s="28">
        <f t="shared" si="45"/>
        <v>6.6607202847533886E-3</v>
      </c>
      <c r="L124" s="28">
        <f t="shared" si="45"/>
        <v>7.1725352778746962E-3</v>
      </c>
      <c r="M124" s="28">
        <f t="shared" si="45"/>
        <v>6.6268512582091672E-3</v>
      </c>
      <c r="N124" s="28">
        <f t="shared" si="45"/>
        <v>6.5923506845357877E-3</v>
      </c>
      <c r="O124" s="28">
        <f t="shared" si="45"/>
        <v>6.4920326279811176E-3</v>
      </c>
      <c r="P124" s="28">
        <f t="shared" si="45"/>
        <v>6.3854657917150606E-3</v>
      </c>
      <c r="Q124" s="28">
        <f t="shared" si="45"/>
        <v>6.3136713885747035E-3</v>
      </c>
      <c r="R124" s="28">
        <f t="shared" si="45"/>
        <v>6.2314648585701177E-3</v>
      </c>
      <c r="S124" s="28">
        <f t="shared" si="45"/>
        <v>6.1248751651960167E-3</v>
      </c>
      <c r="T124" s="28">
        <f t="shared" si="45"/>
        <v>6.0244688720070862E-3</v>
      </c>
      <c r="U124" s="28">
        <f t="shared" si="45"/>
        <v>5.9386691712755204E-3</v>
      </c>
      <c r="V124" s="28">
        <f t="shared" si="45"/>
        <v>5.8256837731227116E-3</v>
      </c>
      <c r="W124" s="28">
        <f t="shared" si="45"/>
        <v>5.7423287576672203E-3</v>
      </c>
    </row>
    <row r="125" spans="2:26" outlineLevel="1" x14ac:dyDescent="0.25"/>
    <row r="126" spans="2:26" outlineLevel="1" x14ac:dyDescent="0.25">
      <c r="B126" s="4" t="s">
        <v>23</v>
      </c>
      <c r="C126" s="12">
        <f t="shared" ref="C126:W126" si="46">IFERROR(C113/C123,0)</f>
        <v>0</v>
      </c>
      <c r="D126" s="12">
        <f t="shared" si="46"/>
        <v>0</v>
      </c>
      <c r="E126" s="12">
        <f t="shared" si="46"/>
        <v>0</v>
      </c>
      <c r="F126" s="12">
        <f t="shared" si="46"/>
        <v>0</v>
      </c>
      <c r="G126" s="12">
        <f t="shared" si="46"/>
        <v>0</v>
      </c>
      <c r="H126" s="12">
        <f t="shared" si="46"/>
        <v>0</v>
      </c>
      <c r="I126" s="12">
        <f t="shared" si="46"/>
        <v>0</v>
      </c>
      <c r="J126" s="12">
        <f t="shared" si="46"/>
        <v>0</v>
      </c>
      <c r="K126" s="12">
        <f t="shared" si="46"/>
        <v>0</v>
      </c>
      <c r="L126" s="12">
        <f t="shared" si="46"/>
        <v>0</v>
      </c>
      <c r="M126" s="12">
        <f t="shared" si="46"/>
        <v>0</v>
      </c>
      <c r="N126" s="12">
        <f t="shared" si="46"/>
        <v>0</v>
      </c>
      <c r="O126" s="12">
        <f t="shared" si="46"/>
        <v>0</v>
      </c>
      <c r="P126" s="12">
        <f t="shared" si="46"/>
        <v>0</v>
      </c>
      <c r="Q126" s="12">
        <f t="shared" si="46"/>
        <v>0</v>
      </c>
      <c r="R126" s="12">
        <f t="shared" si="46"/>
        <v>0</v>
      </c>
      <c r="S126" s="12">
        <f t="shared" si="46"/>
        <v>0</v>
      </c>
      <c r="T126" s="12">
        <f t="shared" si="46"/>
        <v>0</v>
      </c>
      <c r="U126" s="12">
        <f t="shared" si="46"/>
        <v>0</v>
      </c>
      <c r="V126" s="12">
        <f t="shared" si="46"/>
        <v>0</v>
      </c>
      <c r="W126" s="12">
        <f t="shared" si="46"/>
        <v>0</v>
      </c>
    </row>
    <row r="127" spans="2:26" outlineLevel="1" x14ac:dyDescent="0.25">
      <c r="B127" s="4" t="s">
        <v>24</v>
      </c>
      <c r="C127" s="12">
        <f t="shared" ref="C127:W127" si="47">IFERROR(C114/C123,0)</f>
        <v>0</v>
      </c>
      <c r="D127" s="12">
        <f t="shared" si="47"/>
        <v>0</v>
      </c>
      <c r="E127" s="12">
        <f t="shared" si="47"/>
        <v>0</v>
      </c>
      <c r="F127" s="12">
        <f t="shared" si="47"/>
        <v>0</v>
      </c>
      <c r="G127" s="12">
        <f t="shared" si="47"/>
        <v>0</v>
      </c>
      <c r="H127" s="12">
        <f t="shared" si="47"/>
        <v>0</v>
      </c>
      <c r="I127" s="12">
        <f t="shared" si="47"/>
        <v>0</v>
      </c>
      <c r="J127" s="12">
        <f t="shared" si="47"/>
        <v>0</v>
      </c>
      <c r="K127" s="12">
        <f t="shared" si="47"/>
        <v>0</v>
      </c>
      <c r="L127" s="12">
        <f t="shared" si="47"/>
        <v>0</v>
      </c>
      <c r="M127" s="12">
        <f t="shared" si="47"/>
        <v>0</v>
      </c>
      <c r="N127" s="12">
        <f t="shared" si="47"/>
        <v>0</v>
      </c>
      <c r="O127" s="12">
        <f t="shared" si="47"/>
        <v>0</v>
      </c>
      <c r="P127" s="12">
        <f t="shared" si="47"/>
        <v>0</v>
      </c>
      <c r="Q127" s="12">
        <f t="shared" si="47"/>
        <v>0</v>
      </c>
      <c r="R127" s="12">
        <f t="shared" si="47"/>
        <v>0</v>
      </c>
      <c r="S127" s="12">
        <f t="shared" si="47"/>
        <v>0</v>
      </c>
      <c r="T127" s="12">
        <f t="shared" si="47"/>
        <v>0</v>
      </c>
      <c r="U127" s="12">
        <f t="shared" si="47"/>
        <v>0</v>
      </c>
      <c r="V127" s="12">
        <f t="shared" si="47"/>
        <v>0</v>
      </c>
      <c r="W127" s="12">
        <f t="shared" si="47"/>
        <v>0</v>
      </c>
    </row>
    <row r="128" spans="2:26" outlineLevel="1" x14ac:dyDescent="0.25">
      <c r="B128" s="4" t="s">
        <v>21</v>
      </c>
      <c r="C128" s="12">
        <f t="shared" ref="C128:W128" si="48">IFERROR(C115/C123,0)</f>
        <v>0.445746080447596</v>
      </c>
      <c r="D128" s="12">
        <f t="shared" si="48"/>
        <v>0.50103485696223182</v>
      </c>
      <c r="E128" s="12">
        <f t="shared" si="48"/>
        <v>0.53614124880596337</v>
      </c>
      <c r="F128" s="12">
        <f t="shared" si="48"/>
        <v>0.53123320338080005</v>
      </c>
      <c r="G128" s="12">
        <f t="shared" si="48"/>
        <v>0.42265646431218734</v>
      </c>
      <c r="H128" s="12">
        <f t="shared" si="48"/>
        <v>0.42061004802255736</v>
      </c>
      <c r="I128" s="12">
        <f t="shared" si="48"/>
        <v>0.47842610881541742</v>
      </c>
      <c r="J128" s="12">
        <f t="shared" si="48"/>
        <v>0.45365024233220219</v>
      </c>
      <c r="K128" s="12">
        <f t="shared" si="48"/>
        <v>0.42475066507559417</v>
      </c>
      <c r="L128" s="12">
        <f t="shared" si="48"/>
        <v>0.49093028723423504</v>
      </c>
      <c r="M128" s="12">
        <f t="shared" si="48"/>
        <v>0.42209800054717067</v>
      </c>
      <c r="N128" s="12">
        <f t="shared" si="48"/>
        <v>0.51353290191448342</v>
      </c>
      <c r="O128" s="12">
        <f t="shared" si="48"/>
        <v>0.50860837606175391</v>
      </c>
      <c r="P128" s="12">
        <f t="shared" si="48"/>
        <v>0.49311640999206507</v>
      </c>
      <c r="Q128" s="12">
        <f t="shared" si="48"/>
        <v>0.53526595335647487</v>
      </c>
      <c r="R128" s="12">
        <f t="shared" si="48"/>
        <v>0.56240295182255828</v>
      </c>
      <c r="S128" s="12">
        <f t="shared" si="48"/>
        <v>0.54744889707254563</v>
      </c>
      <c r="T128" s="12">
        <f t="shared" si="48"/>
        <v>0.54294474769945411</v>
      </c>
      <c r="U128" s="12">
        <f t="shared" si="48"/>
        <v>0.56717148880445833</v>
      </c>
      <c r="V128" s="12">
        <f t="shared" si="48"/>
        <v>0.53695779795016119</v>
      </c>
      <c r="W128" s="12">
        <f t="shared" si="48"/>
        <v>0.56887251258309079</v>
      </c>
    </row>
    <row r="129" spans="1:23" outlineLevel="1" x14ac:dyDescent="0.25">
      <c r="B129" s="4" t="s">
        <v>26</v>
      </c>
      <c r="C129" s="12">
        <f t="shared" ref="C129:W129" si="49">IFERROR(C116/C123,0)</f>
        <v>0</v>
      </c>
      <c r="D129" s="12">
        <f t="shared" si="49"/>
        <v>0</v>
      </c>
      <c r="E129" s="12">
        <f t="shared" si="49"/>
        <v>0</v>
      </c>
      <c r="F129" s="12">
        <f t="shared" si="49"/>
        <v>0</v>
      </c>
      <c r="G129" s="12">
        <f t="shared" si="49"/>
        <v>0</v>
      </c>
      <c r="H129" s="12">
        <f t="shared" si="49"/>
        <v>0</v>
      </c>
      <c r="I129" s="12">
        <f t="shared" si="49"/>
        <v>0</v>
      </c>
      <c r="J129" s="12">
        <f t="shared" si="49"/>
        <v>0</v>
      </c>
      <c r="K129" s="12">
        <f t="shared" si="49"/>
        <v>0</v>
      </c>
      <c r="L129" s="12">
        <f t="shared" si="49"/>
        <v>0</v>
      </c>
      <c r="M129" s="12">
        <f t="shared" si="49"/>
        <v>0</v>
      </c>
      <c r="N129" s="12">
        <f t="shared" si="49"/>
        <v>0</v>
      </c>
      <c r="O129" s="12">
        <f t="shared" si="49"/>
        <v>0</v>
      </c>
      <c r="P129" s="12">
        <f t="shared" si="49"/>
        <v>0</v>
      </c>
      <c r="Q129" s="12">
        <f t="shared" si="49"/>
        <v>0</v>
      </c>
      <c r="R129" s="12">
        <f t="shared" si="49"/>
        <v>0</v>
      </c>
      <c r="S129" s="12">
        <f t="shared" si="49"/>
        <v>0</v>
      </c>
      <c r="T129" s="12">
        <f t="shared" si="49"/>
        <v>0</v>
      </c>
      <c r="U129" s="12">
        <f t="shared" si="49"/>
        <v>0</v>
      </c>
      <c r="V129" s="12">
        <f t="shared" si="49"/>
        <v>0</v>
      </c>
      <c r="W129" s="12">
        <f t="shared" si="49"/>
        <v>0</v>
      </c>
    </row>
    <row r="130" spans="1:23" outlineLevel="1" x14ac:dyDescent="0.25">
      <c r="B130" s="4" t="s">
        <v>25</v>
      </c>
      <c r="C130" s="12">
        <f t="shared" ref="C130:W130" si="50">IFERROR(C117/C123,0)</f>
        <v>0.554253919552404</v>
      </c>
      <c r="D130" s="12">
        <f t="shared" si="50"/>
        <v>0.49896514303776823</v>
      </c>
      <c r="E130" s="12">
        <f t="shared" si="50"/>
        <v>0.46385875119403674</v>
      </c>
      <c r="F130" s="12">
        <f t="shared" si="50"/>
        <v>0.4687667966191999</v>
      </c>
      <c r="G130" s="12">
        <f t="shared" si="50"/>
        <v>0.57734353568781271</v>
      </c>
      <c r="H130" s="12">
        <f t="shared" si="50"/>
        <v>0.57938995197744259</v>
      </c>
      <c r="I130" s="12">
        <f t="shared" si="50"/>
        <v>0.52157389118458253</v>
      </c>
      <c r="J130" s="12">
        <f t="shared" si="50"/>
        <v>0.54634975766779781</v>
      </c>
      <c r="K130" s="12">
        <f t="shared" si="50"/>
        <v>0.57524933492440578</v>
      </c>
      <c r="L130" s="12">
        <f t="shared" si="50"/>
        <v>0.50906971276576507</v>
      </c>
      <c r="M130" s="12">
        <f t="shared" si="50"/>
        <v>0.57790199945282927</v>
      </c>
      <c r="N130" s="12">
        <f t="shared" si="50"/>
        <v>0.46934791680797566</v>
      </c>
      <c r="O130" s="12">
        <f t="shared" si="50"/>
        <v>0.47409614238280251</v>
      </c>
      <c r="P130" s="12">
        <f t="shared" si="50"/>
        <v>0.50275691110120069</v>
      </c>
      <c r="Q130" s="12">
        <f t="shared" si="50"/>
        <v>0.40411931913998056</v>
      </c>
      <c r="R130" s="12">
        <f t="shared" si="50"/>
        <v>0.43759704817744172</v>
      </c>
      <c r="S130" s="12">
        <f t="shared" si="50"/>
        <v>0.45255110292745437</v>
      </c>
      <c r="T130" s="12">
        <f t="shared" si="50"/>
        <v>0.45705525230054589</v>
      </c>
      <c r="U130" s="12">
        <f t="shared" si="50"/>
        <v>0.43282851119554178</v>
      </c>
      <c r="V130" s="12">
        <f t="shared" si="50"/>
        <v>0.46304220204983876</v>
      </c>
      <c r="W130" s="12">
        <f t="shared" si="50"/>
        <v>0.43112748741690909</v>
      </c>
    </row>
    <row r="131" spans="1:23" outlineLevel="1" x14ac:dyDescent="0.25">
      <c r="B131" s="4" t="s">
        <v>0</v>
      </c>
      <c r="C131" s="12">
        <f t="shared" ref="C131:W131" si="51">IFERROR(C118/C123,0)</f>
        <v>0</v>
      </c>
      <c r="D131" s="12">
        <f t="shared" si="51"/>
        <v>0</v>
      </c>
      <c r="E131" s="12">
        <f t="shared" si="51"/>
        <v>0</v>
      </c>
      <c r="F131" s="12">
        <f t="shared" si="51"/>
        <v>0</v>
      </c>
      <c r="G131" s="12">
        <f t="shared" si="51"/>
        <v>0</v>
      </c>
      <c r="H131" s="12">
        <f t="shared" si="51"/>
        <v>0</v>
      </c>
      <c r="I131" s="12">
        <f t="shared" si="51"/>
        <v>0</v>
      </c>
      <c r="J131" s="12">
        <f t="shared" si="51"/>
        <v>0</v>
      </c>
      <c r="K131" s="12">
        <f t="shared" si="51"/>
        <v>0</v>
      </c>
      <c r="L131" s="12">
        <f t="shared" si="51"/>
        <v>0</v>
      </c>
      <c r="M131" s="12">
        <f t="shared" si="51"/>
        <v>0</v>
      </c>
      <c r="N131" s="12">
        <f t="shared" si="51"/>
        <v>1.711918127754089E-2</v>
      </c>
      <c r="O131" s="12">
        <f t="shared" si="51"/>
        <v>1.729548155544364E-2</v>
      </c>
      <c r="P131" s="12">
        <f t="shared" si="51"/>
        <v>4.1266789067341608E-3</v>
      </c>
      <c r="Q131" s="12">
        <f t="shared" si="51"/>
        <v>6.0614727503544748E-2</v>
      </c>
      <c r="R131" s="12">
        <f t="shared" si="51"/>
        <v>0</v>
      </c>
      <c r="S131" s="12">
        <f t="shared" si="51"/>
        <v>0</v>
      </c>
      <c r="T131" s="12">
        <f t="shared" si="51"/>
        <v>0</v>
      </c>
      <c r="U131" s="12">
        <f t="shared" si="51"/>
        <v>0</v>
      </c>
      <c r="V131" s="12">
        <f t="shared" si="51"/>
        <v>0</v>
      </c>
      <c r="W131" s="12">
        <f t="shared" si="51"/>
        <v>0</v>
      </c>
    </row>
    <row r="132" spans="1:23" outlineLevel="1" x14ac:dyDescent="0.25">
      <c r="B132" s="4" t="s">
        <v>27</v>
      </c>
      <c r="C132" s="12">
        <f t="shared" ref="C132:W132" si="52">IFERROR(C119/C123,0)</f>
        <v>0</v>
      </c>
      <c r="D132" s="12">
        <f t="shared" si="52"/>
        <v>0</v>
      </c>
      <c r="E132" s="12">
        <f t="shared" si="52"/>
        <v>0</v>
      </c>
      <c r="F132" s="12">
        <f t="shared" si="52"/>
        <v>0</v>
      </c>
      <c r="G132" s="12">
        <f t="shared" si="52"/>
        <v>0</v>
      </c>
      <c r="H132" s="12">
        <f t="shared" si="52"/>
        <v>0</v>
      </c>
      <c r="I132" s="12">
        <f t="shared" si="52"/>
        <v>0</v>
      </c>
      <c r="J132" s="12">
        <f t="shared" si="52"/>
        <v>0</v>
      </c>
      <c r="K132" s="12">
        <f t="shared" si="52"/>
        <v>0</v>
      </c>
      <c r="L132" s="12">
        <f t="shared" si="52"/>
        <v>0</v>
      </c>
      <c r="M132" s="12">
        <f t="shared" si="52"/>
        <v>0</v>
      </c>
      <c r="N132" s="12">
        <f t="shared" si="52"/>
        <v>0</v>
      </c>
      <c r="O132" s="12">
        <f t="shared" si="52"/>
        <v>0</v>
      </c>
      <c r="P132" s="12">
        <f t="shared" si="52"/>
        <v>0</v>
      </c>
      <c r="Q132" s="12">
        <f t="shared" si="52"/>
        <v>0</v>
      </c>
      <c r="R132" s="12">
        <f t="shared" si="52"/>
        <v>0</v>
      </c>
      <c r="S132" s="12">
        <f t="shared" si="52"/>
        <v>0</v>
      </c>
      <c r="T132" s="12">
        <f t="shared" si="52"/>
        <v>0</v>
      </c>
      <c r="U132" s="12">
        <f t="shared" si="52"/>
        <v>0</v>
      </c>
      <c r="V132" s="12">
        <f t="shared" si="52"/>
        <v>0</v>
      </c>
      <c r="W132" s="12">
        <f t="shared" si="52"/>
        <v>0</v>
      </c>
    </row>
    <row r="133" spans="1:23" outlineLevel="1" x14ac:dyDescent="0.25">
      <c r="B133" s="4" t="s">
        <v>28</v>
      </c>
      <c r="C133" s="12">
        <f t="shared" ref="C133:W133" si="53">IFERROR(C120/C123,0)</f>
        <v>0</v>
      </c>
      <c r="D133" s="12">
        <f t="shared" si="53"/>
        <v>0</v>
      </c>
      <c r="E133" s="12">
        <f t="shared" si="53"/>
        <v>0</v>
      </c>
      <c r="F133" s="12">
        <f t="shared" si="53"/>
        <v>0</v>
      </c>
      <c r="G133" s="12">
        <f t="shared" si="53"/>
        <v>0</v>
      </c>
      <c r="H133" s="12">
        <f t="shared" si="53"/>
        <v>0</v>
      </c>
      <c r="I133" s="12">
        <f t="shared" si="53"/>
        <v>0</v>
      </c>
      <c r="J133" s="12">
        <f t="shared" si="53"/>
        <v>0</v>
      </c>
      <c r="K133" s="12">
        <f t="shared" si="53"/>
        <v>0</v>
      </c>
      <c r="L133" s="12">
        <f t="shared" si="53"/>
        <v>0</v>
      </c>
      <c r="M133" s="12">
        <f t="shared" si="53"/>
        <v>0</v>
      </c>
      <c r="N133" s="12">
        <f t="shared" si="53"/>
        <v>0</v>
      </c>
      <c r="O133" s="12">
        <f t="shared" si="53"/>
        <v>0</v>
      </c>
      <c r="P133" s="12">
        <f t="shared" si="53"/>
        <v>0</v>
      </c>
      <c r="Q133" s="12">
        <f t="shared" si="53"/>
        <v>0</v>
      </c>
      <c r="R133" s="12">
        <f t="shared" si="53"/>
        <v>0</v>
      </c>
      <c r="S133" s="12">
        <f t="shared" si="53"/>
        <v>0</v>
      </c>
      <c r="T133" s="12">
        <f t="shared" si="53"/>
        <v>0</v>
      </c>
      <c r="U133" s="12">
        <f t="shared" si="53"/>
        <v>0</v>
      </c>
      <c r="V133" s="12">
        <f t="shared" si="53"/>
        <v>0</v>
      </c>
      <c r="W133" s="12">
        <f t="shared" si="53"/>
        <v>0</v>
      </c>
    </row>
    <row r="134" spans="1:23" outlineLevel="1" x14ac:dyDescent="0.25">
      <c r="B134" s="4" t="s">
        <v>22</v>
      </c>
      <c r="C134" s="12">
        <f t="shared" ref="C134:W134" si="54">IFERROR(C121/C123,0)</f>
        <v>0</v>
      </c>
      <c r="D134" s="12">
        <f t="shared" si="54"/>
        <v>0</v>
      </c>
      <c r="E134" s="12">
        <f t="shared" si="54"/>
        <v>0</v>
      </c>
      <c r="F134" s="12">
        <f t="shared" si="54"/>
        <v>0</v>
      </c>
      <c r="G134" s="12">
        <f t="shared" si="54"/>
        <v>0</v>
      </c>
      <c r="H134" s="12">
        <f t="shared" si="54"/>
        <v>0</v>
      </c>
      <c r="I134" s="12">
        <f t="shared" si="54"/>
        <v>0</v>
      </c>
      <c r="J134" s="12">
        <f t="shared" si="54"/>
        <v>0</v>
      </c>
      <c r="K134" s="12">
        <f t="shared" si="54"/>
        <v>0</v>
      </c>
      <c r="L134" s="12">
        <f t="shared" si="54"/>
        <v>0</v>
      </c>
      <c r="M134" s="12">
        <f t="shared" si="54"/>
        <v>0</v>
      </c>
      <c r="N134" s="12">
        <f t="shared" si="54"/>
        <v>0</v>
      </c>
      <c r="O134" s="12">
        <f t="shared" si="54"/>
        <v>0</v>
      </c>
      <c r="P134" s="12">
        <f t="shared" si="54"/>
        <v>0</v>
      </c>
      <c r="Q134" s="12">
        <f t="shared" si="54"/>
        <v>0</v>
      </c>
      <c r="R134" s="12">
        <f t="shared" si="54"/>
        <v>0</v>
      </c>
      <c r="S134" s="12">
        <f t="shared" si="54"/>
        <v>0</v>
      </c>
      <c r="T134" s="12">
        <f t="shared" si="54"/>
        <v>0</v>
      </c>
      <c r="U134" s="12">
        <f t="shared" si="54"/>
        <v>0</v>
      </c>
      <c r="V134" s="12">
        <f t="shared" si="54"/>
        <v>0</v>
      </c>
      <c r="W134" s="12">
        <f t="shared" si="54"/>
        <v>0</v>
      </c>
    </row>
    <row r="135" spans="1:23" outlineLevel="1" x14ac:dyDescent="0.25">
      <c r="B135" s="4" t="s">
        <v>1</v>
      </c>
      <c r="C135" s="12">
        <f t="shared" ref="C135:W135" si="55">IFERROR(C122/C123,0)</f>
        <v>0</v>
      </c>
      <c r="D135" s="12">
        <f t="shared" si="55"/>
        <v>0</v>
      </c>
      <c r="E135" s="12">
        <f t="shared" si="55"/>
        <v>0</v>
      </c>
      <c r="F135" s="12">
        <f t="shared" si="55"/>
        <v>0</v>
      </c>
      <c r="G135" s="12">
        <f t="shared" si="55"/>
        <v>0</v>
      </c>
      <c r="H135" s="12">
        <f t="shared" si="55"/>
        <v>0</v>
      </c>
      <c r="I135" s="12">
        <f t="shared" si="55"/>
        <v>0</v>
      </c>
      <c r="J135" s="12">
        <f t="shared" si="55"/>
        <v>0</v>
      </c>
      <c r="K135" s="12">
        <f t="shared" si="55"/>
        <v>0</v>
      </c>
      <c r="L135" s="12">
        <f t="shared" si="55"/>
        <v>0</v>
      </c>
      <c r="M135" s="12">
        <f t="shared" si="55"/>
        <v>0</v>
      </c>
      <c r="N135" s="12">
        <f t="shared" si="55"/>
        <v>0</v>
      </c>
      <c r="O135" s="12">
        <f t="shared" si="55"/>
        <v>0</v>
      </c>
      <c r="P135" s="12">
        <f t="shared" si="55"/>
        <v>0</v>
      </c>
      <c r="Q135" s="12">
        <f t="shared" si="55"/>
        <v>0</v>
      </c>
      <c r="R135" s="12">
        <f t="shared" si="55"/>
        <v>0</v>
      </c>
      <c r="S135" s="12">
        <f t="shared" si="55"/>
        <v>0</v>
      </c>
      <c r="T135" s="12">
        <f t="shared" si="55"/>
        <v>0</v>
      </c>
      <c r="U135" s="12">
        <f t="shared" si="55"/>
        <v>0</v>
      </c>
      <c r="V135" s="12">
        <f t="shared" si="55"/>
        <v>0</v>
      </c>
      <c r="W135" s="12">
        <f t="shared" si="55"/>
        <v>0</v>
      </c>
    </row>
    <row r="138" spans="1:23" s="34" customFormat="1" x14ac:dyDescent="0.25">
      <c r="A138" s="33" t="s">
        <v>54</v>
      </c>
    </row>
    <row r="139" spans="1:23" outlineLevel="1" x14ac:dyDescent="0.25">
      <c r="B139" s="22" t="s">
        <v>31</v>
      </c>
      <c r="C139" s="5">
        <f t="shared" ref="C139:W139" si="56">C173+C209</f>
        <v>909.74936595010274</v>
      </c>
      <c r="D139" s="5">
        <f t="shared" si="56"/>
        <v>718.48780497971211</v>
      </c>
      <c r="E139" s="5">
        <f t="shared" si="56"/>
        <v>587.58547557921565</v>
      </c>
      <c r="F139" s="5">
        <f t="shared" si="56"/>
        <v>699.58017980236878</v>
      </c>
      <c r="G139" s="5">
        <f t="shared" si="56"/>
        <v>815.03407196045066</v>
      </c>
      <c r="H139" s="5">
        <f t="shared" si="56"/>
        <v>710.14480393301415</v>
      </c>
      <c r="I139" s="5">
        <f t="shared" si="56"/>
        <v>503.77691900250966</v>
      </c>
      <c r="J139" s="5">
        <f t="shared" si="56"/>
        <v>487.15035719555112</v>
      </c>
      <c r="K139" s="5">
        <f t="shared" si="56"/>
        <v>464.34170465531901</v>
      </c>
      <c r="L139" s="5">
        <f t="shared" si="56"/>
        <v>352.98405928987768</v>
      </c>
      <c r="M139" s="5">
        <f t="shared" si="56"/>
        <v>361.67152406631817</v>
      </c>
      <c r="N139" s="5">
        <f t="shared" si="56"/>
        <v>558.43919015908045</v>
      </c>
      <c r="O139" s="5">
        <f t="shared" si="56"/>
        <v>557.63691187739573</v>
      </c>
      <c r="P139" s="5">
        <f t="shared" si="56"/>
        <v>500.89514514101296</v>
      </c>
      <c r="Q139" s="5">
        <f t="shared" si="56"/>
        <v>624.33488975533498</v>
      </c>
      <c r="R139" s="5">
        <f t="shared" si="56"/>
        <v>693.65223340276452</v>
      </c>
      <c r="S139" s="5">
        <f t="shared" si="56"/>
        <v>716.67778972257156</v>
      </c>
      <c r="T139" s="5">
        <f t="shared" si="56"/>
        <v>645.7841816077497</v>
      </c>
      <c r="U139" s="5">
        <f t="shared" si="56"/>
        <v>645.81780901530487</v>
      </c>
      <c r="V139" s="5">
        <f t="shared" si="56"/>
        <v>610.17585316875011</v>
      </c>
      <c r="W139" s="5">
        <f t="shared" si="56"/>
        <v>579.17084646589774</v>
      </c>
    </row>
    <row r="140" spans="1:23" outlineLevel="1" x14ac:dyDescent="0.25">
      <c r="B140" s="8" t="s">
        <v>30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outlineLevel="1" x14ac:dyDescent="0.25">
      <c r="B141" s="8" t="s">
        <v>43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outlineLevel="1" x14ac:dyDescent="0.25">
      <c r="B142" s="8" t="s">
        <v>44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outlineLevel="1" x14ac:dyDescent="0.25">
      <c r="B143" s="8" t="s">
        <v>45</v>
      </c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outlineLevel="1" x14ac:dyDescent="0.25">
      <c r="B144" s="8" t="s">
        <v>47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2:23" outlineLevel="1" x14ac:dyDescent="0.25"/>
    <row r="146" spans="2:23" outlineLevel="1" x14ac:dyDescent="0.25">
      <c r="B146" s="9" t="s">
        <v>19</v>
      </c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</row>
    <row r="147" spans="2:23" outlineLevel="1" x14ac:dyDescent="0.25">
      <c r="B147" s="4" t="s">
        <v>23</v>
      </c>
      <c r="C147" s="5">
        <f t="shared" ref="C147:W156" si="57">C181+C219</f>
        <v>0</v>
      </c>
      <c r="D147" s="5">
        <f t="shared" si="57"/>
        <v>0</v>
      </c>
      <c r="E147" s="5">
        <f t="shared" si="57"/>
        <v>0</v>
      </c>
      <c r="F147" s="5">
        <f t="shared" si="57"/>
        <v>0</v>
      </c>
      <c r="G147" s="5">
        <f t="shared" si="57"/>
        <v>0</v>
      </c>
      <c r="H147" s="5">
        <f t="shared" si="57"/>
        <v>0</v>
      </c>
      <c r="I147" s="5">
        <f t="shared" si="57"/>
        <v>0</v>
      </c>
      <c r="J147" s="5">
        <f t="shared" si="57"/>
        <v>0</v>
      </c>
      <c r="K147" s="5">
        <f t="shared" si="57"/>
        <v>0</v>
      </c>
      <c r="L147" s="5">
        <f t="shared" si="57"/>
        <v>0</v>
      </c>
      <c r="M147" s="5">
        <f t="shared" si="57"/>
        <v>0</v>
      </c>
      <c r="N147" s="5">
        <f t="shared" si="57"/>
        <v>0</v>
      </c>
      <c r="O147" s="5">
        <f t="shared" si="57"/>
        <v>0</v>
      </c>
      <c r="P147" s="5">
        <f t="shared" si="57"/>
        <v>0</v>
      </c>
      <c r="Q147" s="5">
        <f t="shared" si="57"/>
        <v>0</v>
      </c>
      <c r="R147" s="5">
        <f t="shared" si="57"/>
        <v>0</v>
      </c>
      <c r="S147" s="5">
        <f t="shared" si="57"/>
        <v>0</v>
      </c>
      <c r="T147" s="5">
        <f t="shared" si="57"/>
        <v>0</v>
      </c>
      <c r="U147" s="5">
        <f t="shared" si="57"/>
        <v>0</v>
      </c>
      <c r="V147" s="5">
        <f t="shared" si="57"/>
        <v>0</v>
      </c>
      <c r="W147" s="5">
        <f t="shared" si="57"/>
        <v>0</v>
      </c>
    </row>
    <row r="148" spans="2:23" outlineLevel="1" x14ac:dyDescent="0.25">
      <c r="B148" s="4" t="s">
        <v>24</v>
      </c>
      <c r="C148" s="5">
        <f t="shared" si="57"/>
        <v>0</v>
      </c>
      <c r="D148" s="5">
        <f t="shared" si="57"/>
        <v>0</v>
      </c>
      <c r="E148" s="5">
        <f t="shared" si="57"/>
        <v>0</v>
      </c>
      <c r="F148" s="5">
        <f t="shared" si="57"/>
        <v>0</v>
      </c>
      <c r="G148" s="5">
        <f t="shared" si="57"/>
        <v>0</v>
      </c>
      <c r="H148" s="5">
        <f t="shared" si="57"/>
        <v>0</v>
      </c>
      <c r="I148" s="5">
        <f t="shared" si="57"/>
        <v>0</v>
      </c>
      <c r="J148" s="5">
        <f t="shared" si="57"/>
        <v>0</v>
      </c>
      <c r="K148" s="5">
        <f t="shared" si="57"/>
        <v>0</v>
      </c>
      <c r="L148" s="5">
        <f t="shared" si="57"/>
        <v>0</v>
      </c>
      <c r="M148" s="5">
        <f t="shared" si="57"/>
        <v>0</v>
      </c>
      <c r="N148" s="5">
        <f t="shared" si="57"/>
        <v>0</v>
      </c>
      <c r="O148" s="5">
        <f t="shared" si="57"/>
        <v>0</v>
      </c>
      <c r="P148" s="5">
        <f t="shared" si="57"/>
        <v>0</v>
      </c>
      <c r="Q148" s="5">
        <f t="shared" si="57"/>
        <v>0</v>
      </c>
      <c r="R148" s="5">
        <f t="shared" si="57"/>
        <v>0</v>
      </c>
      <c r="S148" s="5">
        <f t="shared" si="57"/>
        <v>0</v>
      </c>
      <c r="T148" s="5">
        <f t="shared" si="57"/>
        <v>0</v>
      </c>
      <c r="U148" s="5">
        <f t="shared" si="57"/>
        <v>0</v>
      </c>
      <c r="V148" s="5">
        <f t="shared" si="57"/>
        <v>0</v>
      </c>
      <c r="W148" s="5">
        <f t="shared" si="57"/>
        <v>0</v>
      </c>
    </row>
    <row r="149" spans="2:23" outlineLevel="1" x14ac:dyDescent="0.25">
      <c r="B149" s="4" t="s">
        <v>21</v>
      </c>
      <c r="C149" s="5">
        <f t="shared" si="57"/>
        <v>1868.8340000000001</v>
      </c>
      <c r="D149" s="5">
        <f t="shared" si="57"/>
        <v>1439.624</v>
      </c>
      <c r="E149" s="5">
        <f t="shared" si="57"/>
        <v>1147.6369999999999</v>
      </c>
      <c r="F149" s="5">
        <f t="shared" si="57"/>
        <v>1331.019</v>
      </c>
      <c r="G149" s="5">
        <f t="shared" si="57"/>
        <v>1509.4860000000001</v>
      </c>
      <c r="H149" s="5">
        <f t="shared" si="57"/>
        <v>1335.1470000000002</v>
      </c>
      <c r="I149" s="5">
        <f t="shared" si="57"/>
        <v>1134.8529999999998</v>
      </c>
      <c r="J149" s="5">
        <f t="shared" si="57"/>
        <v>1076.377</v>
      </c>
      <c r="K149" s="5">
        <f t="shared" si="57"/>
        <v>936.15700000000004</v>
      </c>
      <c r="L149" s="5">
        <f t="shared" si="57"/>
        <v>892.05900000000008</v>
      </c>
      <c r="M149" s="5">
        <f t="shared" si="57"/>
        <v>846.92199999999991</v>
      </c>
      <c r="N149" s="5">
        <f t="shared" si="57"/>
        <v>1332.471</v>
      </c>
      <c r="O149" s="5">
        <f t="shared" si="57"/>
        <v>1297.5220000000002</v>
      </c>
      <c r="P149" s="5">
        <f t="shared" si="57"/>
        <v>1143.8040000000001</v>
      </c>
      <c r="Q149" s="5">
        <f t="shared" si="57"/>
        <v>1361.2560000000001</v>
      </c>
      <c r="R149" s="5">
        <f t="shared" si="57"/>
        <v>1402.537</v>
      </c>
      <c r="S149" s="5">
        <f t="shared" si="57"/>
        <v>1292.8390000000002</v>
      </c>
      <c r="T149" s="5">
        <f t="shared" si="57"/>
        <v>1187.345</v>
      </c>
      <c r="U149" s="5">
        <f t="shared" si="57"/>
        <v>1394.518</v>
      </c>
      <c r="V149" s="5">
        <f t="shared" si="57"/>
        <v>1279.509</v>
      </c>
      <c r="W149" s="5">
        <f t="shared" si="57"/>
        <v>1215.0639999999999</v>
      </c>
    </row>
    <row r="150" spans="2:23" outlineLevel="1" x14ac:dyDescent="0.25">
      <c r="B150" s="4" t="s">
        <v>26</v>
      </c>
      <c r="C150" s="5">
        <f t="shared" si="57"/>
        <v>0</v>
      </c>
      <c r="D150" s="5">
        <f t="shared" si="57"/>
        <v>0</v>
      </c>
      <c r="E150" s="5">
        <f t="shared" si="57"/>
        <v>0</v>
      </c>
      <c r="F150" s="5">
        <f t="shared" si="57"/>
        <v>0</v>
      </c>
      <c r="G150" s="5">
        <f t="shared" si="57"/>
        <v>0</v>
      </c>
      <c r="H150" s="5">
        <f t="shared" si="57"/>
        <v>0</v>
      </c>
      <c r="I150" s="5">
        <f t="shared" si="57"/>
        <v>0</v>
      </c>
      <c r="J150" s="5">
        <f t="shared" si="57"/>
        <v>0</v>
      </c>
      <c r="K150" s="5">
        <f t="shared" si="57"/>
        <v>0</v>
      </c>
      <c r="L150" s="5">
        <f t="shared" si="57"/>
        <v>0</v>
      </c>
      <c r="M150" s="5">
        <f t="shared" si="57"/>
        <v>0</v>
      </c>
      <c r="N150" s="5">
        <f t="shared" si="57"/>
        <v>0</v>
      </c>
      <c r="O150" s="5">
        <f t="shared" si="57"/>
        <v>0</v>
      </c>
      <c r="P150" s="5">
        <f t="shared" si="57"/>
        <v>0</v>
      </c>
      <c r="Q150" s="5">
        <f t="shared" si="57"/>
        <v>0</v>
      </c>
      <c r="R150" s="5">
        <f t="shared" si="57"/>
        <v>0</v>
      </c>
      <c r="S150" s="5">
        <f t="shared" si="57"/>
        <v>0</v>
      </c>
      <c r="T150" s="5">
        <f t="shared" si="57"/>
        <v>0</v>
      </c>
      <c r="U150" s="5">
        <f t="shared" si="57"/>
        <v>0</v>
      </c>
      <c r="V150" s="5">
        <f t="shared" si="57"/>
        <v>0</v>
      </c>
      <c r="W150" s="5">
        <f t="shared" si="57"/>
        <v>0</v>
      </c>
    </row>
    <row r="151" spans="2:23" outlineLevel="1" x14ac:dyDescent="0.25">
      <c r="B151" s="4" t="s">
        <v>25</v>
      </c>
      <c r="C151" s="5">
        <f t="shared" si="57"/>
        <v>0</v>
      </c>
      <c r="D151" s="5">
        <f t="shared" si="57"/>
        <v>0</v>
      </c>
      <c r="E151" s="5">
        <f t="shared" si="57"/>
        <v>0</v>
      </c>
      <c r="F151" s="5">
        <f t="shared" si="57"/>
        <v>0</v>
      </c>
      <c r="G151" s="5">
        <f t="shared" si="57"/>
        <v>0</v>
      </c>
      <c r="H151" s="5">
        <f t="shared" si="57"/>
        <v>0</v>
      </c>
      <c r="I151" s="5">
        <f t="shared" si="57"/>
        <v>0</v>
      </c>
      <c r="J151" s="5">
        <f t="shared" si="57"/>
        <v>0</v>
      </c>
      <c r="K151" s="5">
        <f t="shared" si="57"/>
        <v>0</v>
      </c>
      <c r="L151" s="5">
        <f t="shared" si="57"/>
        <v>0</v>
      </c>
      <c r="M151" s="5">
        <f t="shared" si="57"/>
        <v>0</v>
      </c>
      <c r="N151" s="5">
        <f t="shared" si="57"/>
        <v>0</v>
      </c>
      <c r="O151" s="5">
        <f t="shared" si="57"/>
        <v>0</v>
      </c>
      <c r="P151" s="5">
        <f t="shared" si="57"/>
        <v>0</v>
      </c>
      <c r="Q151" s="5">
        <f t="shared" si="57"/>
        <v>0</v>
      </c>
      <c r="R151" s="5">
        <f t="shared" si="57"/>
        <v>0</v>
      </c>
      <c r="S151" s="5">
        <f t="shared" si="57"/>
        <v>0</v>
      </c>
      <c r="T151" s="5">
        <f t="shared" si="57"/>
        <v>0</v>
      </c>
      <c r="U151" s="5">
        <f t="shared" si="57"/>
        <v>0</v>
      </c>
      <c r="V151" s="5">
        <f t="shared" si="57"/>
        <v>0</v>
      </c>
      <c r="W151" s="5">
        <f t="shared" si="57"/>
        <v>0</v>
      </c>
    </row>
    <row r="152" spans="2:23" outlineLevel="1" x14ac:dyDescent="0.25">
      <c r="B152" s="4" t="s">
        <v>0</v>
      </c>
      <c r="C152" s="5">
        <f t="shared" si="57"/>
        <v>0</v>
      </c>
      <c r="D152" s="5">
        <f t="shared" si="57"/>
        <v>0</v>
      </c>
      <c r="E152" s="5">
        <f t="shared" si="57"/>
        <v>0</v>
      </c>
      <c r="F152" s="5">
        <f t="shared" si="57"/>
        <v>0</v>
      </c>
      <c r="G152" s="5">
        <f t="shared" si="57"/>
        <v>0</v>
      </c>
      <c r="H152" s="5">
        <f t="shared" si="57"/>
        <v>0</v>
      </c>
      <c r="I152" s="5">
        <f t="shared" si="57"/>
        <v>0</v>
      </c>
      <c r="J152" s="5">
        <f t="shared" si="57"/>
        <v>0</v>
      </c>
      <c r="K152" s="5">
        <f t="shared" si="57"/>
        <v>0</v>
      </c>
      <c r="L152" s="5">
        <f t="shared" si="57"/>
        <v>0</v>
      </c>
      <c r="M152" s="5">
        <f t="shared" si="57"/>
        <v>0</v>
      </c>
      <c r="N152" s="5">
        <f t="shared" si="57"/>
        <v>0</v>
      </c>
      <c r="O152" s="5">
        <f t="shared" si="57"/>
        <v>0</v>
      </c>
      <c r="P152" s="5">
        <f t="shared" si="57"/>
        <v>0</v>
      </c>
      <c r="Q152" s="5">
        <f t="shared" si="57"/>
        <v>0</v>
      </c>
      <c r="R152" s="5">
        <f t="shared" si="57"/>
        <v>0</v>
      </c>
      <c r="S152" s="5">
        <f t="shared" si="57"/>
        <v>0</v>
      </c>
      <c r="T152" s="5">
        <f t="shared" si="57"/>
        <v>0</v>
      </c>
      <c r="U152" s="5">
        <f t="shared" si="57"/>
        <v>0</v>
      </c>
      <c r="V152" s="5">
        <f t="shared" si="57"/>
        <v>0</v>
      </c>
      <c r="W152" s="5">
        <f t="shared" si="57"/>
        <v>0</v>
      </c>
    </row>
    <row r="153" spans="2:23" outlineLevel="1" x14ac:dyDescent="0.25">
      <c r="B153" s="4" t="s">
        <v>27</v>
      </c>
      <c r="C153" s="5">
        <f t="shared" si="57"/>
        <v>0</v>
      </c>
      <c r="D153" s="5">
        <f t="shared" si="57"/>
        <v>0</v>
      </c>
      <c r="E153" s="5">
        <f t="shared" si="57"/>
        <v>0</v>
      </c>
      <c r="F153" s="5">
        <f t="shared" si="57"/>
        <v>0</v>
      </c>
      <c r="G153" s="5">
        <f t="shared" si="57"/>
        <v>0</v>
      </c>
      <c r="H153" s="5">
        <f t="shared" si="57"/>
        <v>0</v>
      </c>
      <c r="I153" s="5">
        <f t="shared" si="57"/>
        <v>0</v>
      </c>
      <c r="J153" s="5">
        <f t="shared" si="57"/>
        <v>0</v>
      </c>
      <c r="K153" s="5">
        <f t="shared" si="57"/>
        <v>0</v>
      </c>
      <c r="L153" s="5">
        <f t="shared" si="57"/>
        <v>0</v>
      </c>
      <c r="M153" s="5">
        <f t="shared" si="57"/>
        <v>0</v>
      </c>
      <c r="N153" s="5">
        <f t="shared" si="57"/>
        <v>0</v>
      </c>
      <c r="O153" s="5">
        <f t="shared" si="57"/>
        <v>0</v>
      </c>
      <c r="P153" s="5">
        <f t="shared" si="57"/>
        <v>0</v>
      </c>
      <c r="Q153" s="5">
        <f t="shared" si="57"/>
        <v>0</v>
      </c>
      <c r="R153" s="5">
        <f t="shared" si="57"/>
        <v>0</v>
      </c>
      <c r="S153" s="5">
        <f t="shared" si="57"/>
        <v>0</v>
      </c>
      <c r="T153" s="5">
        <f t="shared" si="57"/>
        <v>0</v>
      </c>
      <c r="U153" s="5">
        <f t="shared" si="57"/>
        <v>0</v>
      </c>
      <c r="V153" s="5">
        <f t="shared" si="57"/>
        <v>0</v>
      </c>
      <c r="W153" s="5">
        <f t="shared" si="57"/>
        <v>0</v>
      </c>
    </row>
    <row r="154" spans="2:23" outlineLevel="1" x14ac:dyDescent="0.25">
      <c r="B154" s="4" t="s">
        <v>28</v>
      </c>
      <c r="C154" s="5">
        <f t="shared" si="57"/>
        <v>0</v>
      </c>
      <c r="D154" s="5">
        <f t="shared" si="57"/>
        <v>0</v>
      </c>
      <c r="E154" s="5">
        <f t="shared" si="57"/>
        <v>0</v>
      </c>
      <c r="F154" s="5">
        <f t="shared" si="57"/>
        <v>0</v>
      </c>
      <c r="G154" s="5">
        <f t="shared" si="57"/>
        <v>0</v>
      </c>
      <c r="H154" s="5">
        <f t="shared" si="57"/>
        <v>0</v>
      </c>
      <c r="I154" s="5">
        <f t="shared" si="57"/>
        <v>0</v>
      </c>
      <c r="J154" s="5">
        <f t="shared" si="57"/>
        <v>0</v>
      </c>
      <c r="K154" s="5">
        <f t="shared" si="57"/>
        <v>0</v>
      </c>
      <c r="L154" s="5">
        <f t="shared" si="57"/>
        <v>0</v>
      </c>
      <c r="M154" s="5">
        <f t="shared" si="57"/>
        <v>0</v>
      </c>
      <c r="N154" s="5">
        <f t="shared" si="57"/>
        <v>0</v>
      </c>
      <c r="O154" s="5">
        <f t="shared" si="57"/>
        <v>0</v>
      </c>
      <c r="P154" s="5">
        <f t="shared" si="57"/>
        <v>0</v>
      </c>
      <c r="Q154" s="5">
        <f t="shared" si="57"/>
        <v>0</v>
      </c>
      <c r="R154" s="5">
        <f t="shared" si="57"/>
        <v>0</v>
      </c>
      <c r="S154" s="5">
        <f t="shared" si="57"/>
        <v>0</v>
      </c>
      <c r="T154" s="5">
        <f t="shared" si="57"/>
        <v>0</v>
      </c>
      <c r="U154" s="5">
        <f t="shared" si="57"/>
        <v>0</v>
      </c>
      <c r="V154" s="5">
        <f t="shared" si="57"/>
        <v>0</v>
      </c>
      <c r="W154" s="5">
        <f t="shared" si="57"/>
        <v>0</v>
      </c>
    </row>
    <row r="155" spans="2:23" outlineLevel="1" x14ac:dyDescent="0.25">
      <c r="B155" s="4" t="s">
        <v>22</v>
      </c>
      <c r="C155" s="5">
        <f t="shared" si="57"/>
        <v>0</v>
      </c>
      <c r="D155" s="5">
        <f t="shared" si="57"/>
        <v>0</v>
      </c>
      <c r="E155" s="5">
        <f t="shared" si="57"/>
        <v>0</v>
      </c>
      <c r="F155" s="5">
        <f t="shared" si="57"/>
        <v>0</v>
      </c>
      <c r="G155" s="5">
        <f t="shared" si="57"/>
        <v>0</v>
      </c>
      <c r="H155" s="5">
        <f t="shared" si="57"/>
        <v>0</v>
      </c>
      <c r="I155" s="5">
        <f t="shared" si="57"/>
        <v>0</v>
      </c>
      <c r="J155" s="5">
        <f t="shared" si="57"/>
        <v>0</v>
      </c>
      <c r="K155" s="5">
        <f t="shared" si="57"/>
        <v>0</v>
      </c>
      <c r="L155" s="5">
        <f t="shared" si="57"/>
        <v>0</v>
      </c>
      <c r="M155" s="5">
        <f t="shared" si="57"/>
        <v>0</v>
      </c>
      <c r="N155" s="5">
        <f t="shared" si="57"/>
        <v>0</v>
      </c>
      <c r="O155" s="5">
        <f t="shared" si="57"/>
        <v>0</v>
      </c>
      <c r="P155" s="5">
        <f t="shared" si="57"/>
        <v>0</v>
      </c>
      <c r="Q155" s="5">
        <f t="shared" si="57"/>
        <v>0</v>
      </c>
      <c r="R155" s="5">
        <f t="shared" si="57"/>
        <v>0</v>
      </c>
      <c r="S155" s="5">
        <f t="shared" si="57"/>
        <v>0</v>
      </c>
      <c r="T155" s="5">
        <f t="shared" si="57"/>
        <v>0</v>
      </c>
      <c r="U155" s="5">
        <f t="shared" si="57"/>
        <v>0</v>
      </c>
      <c r="V155" s="5">
        <f t="shared" si="57"/>
        <v>0</v>
      </c>
      <c r="W155" s="5">
        <f t="shared" si="57"/>
        <v>0</v>
      </c>
    </row>
    <row r="156" spans="2:23" outlineLevel="1" x14ac:dyDescent="0.25">
      <c r="B156" s="4" t="s">
        <v>1</v>
      </c>
      <c r="C156" s="5">
        <f t="shared" si="57"/>
        <v>0</v>
      </c>
      <c r="D156" s="5">
        <f t="shared" si="57"/>
        <v>0</v>
      </c>
      <c r="E156" s="5">
        <f t="shared" si="57"/>
        <v>0</v>
      </c>
      <c r="F156" s="5">
        <f t="shared" si="57"/>
        <v>0</v>
      </c>
      <c r="G156" s="5">
        <f t="shared" si="57"/>
        <v>0</v>
      </c>
      <c r="H156" s="5">
        <f t="shared" si="57"/>
        <v>0</v>
      </c>
      <c r="I156" s="5">
        <f t="shared" si="57"/>
        <v>0</v>
      </c>
      <c r="J156" s="5">
        <f t="shared" si="57"/>
        <v>0</v>
      </c>
      <c r="K156" s="5">
        <f t="shared" si="57"/>
        <v>0</v>
      </c>
      <c r="L156" s="5">
        <f t="shared" si="57"/>
        <v>0</v>
      </c>
      <c r="M156" s="5">
        <f t="shared" si="57"/>
        <v>0</v>
      </c>
      <c r="N156" s="5">
        <f t="shared" si="57"/>
        <v>0</v>
      </c>
      <c r="O156" s="5">
        <f t="shared" si="57"/>
        <v>0</v>
      </c>
      <c r="P156" s="5">
        <f t="shared" si="57"/>
        <v>0</v>
      </c>
      <c r="Q156" s="5">
        <f t="shared" si="57"/>
        <v>0</v>
      </c>
      <c r="R156" s="5">
        <f t="shared" si="57"/>
        <v>0</v>
      </c>
      <c r="S156" s="5">
        <f t="shared" si="57"/>
        <v>0</v>
      </c>
      <c r="T156" s="5">
        <f t="shared" si="57"/>
        <v>0</v>
      </c>
      <c r="U156" s="5">
        <f t="shared" si="57"/>
        <v>0</v>
      </c>
      <c r="V156" s="5">
        <f t="shared" si="57"/>
        <v>0</v>
      </c>
      <c r="W156" s="5">
        <f t="shared" si="57"/>
        <v>0</v>
      </c>
    </row>
    <row r="157" spans="2:23" outlineLevel="1" x14ac:dyDescent="0.25">
      <c r="B157" s="16" t="s">
        <v>13</v>
      </c>
      <c r="C157" s="21">
        <f t="shared" ref="C157:W157" si="58">SUM(C147:C156)</f>
        <v>1868.8340000000001</v>
      </c>
      <c r="D157" s="21">
        <f t="shared" si="58"/>
        <v>1439.624</v>
      </c>
      <c r="E157" s="21">
        <f t="shared" si="58"/>
        <v>1147.6369999999999</v>
      </c>
      <c r="F157" s="21">
        <f t="shared" si="58"/>
        <v>1331.019</v>
      </c>
      <c r="G157" s="21">
        <f t="shared" si="58"/>
        <v>1509.4860000000001</v>
      </c>
      <c r="H157" s="21">
        <f t="shared" si="58"/>
        <v>1335.1470000000002</v>
      </c>
      <c r="I157" s="21">
        <f t="shared" si="58"/>
        <v>1134.8529999999998</v>
      </c>
      <c r="J157" s="21">
        <f t="shared" si="58"/>
        <v>1076.377</v>
      </c>
      <c r="K157" s="21">
        <f t="shared" si="58"/>
        <v>936.15700000000004</v>
      </c>
      <c r="L157" s="21">
        <f t="shared" si="58"/>
        <v>892.05900000000008</v>
      </c>
      <c r="M157" s="21">
        <f t="shared" si="58"/>
        <v>846.92199999999991</v>
      </c>
      <c r="N157" s="21">
        <f t="shared" si="58"/>
        <v>1332.471</v>
      </c>
      <c r="O157" s="21">
        <f t="shared" si="58"/>
        <v>1297.5220000000002</v>
      </c>
      <c r="P157" s="21">
        <f t="shared" si="58"/>
        <v>1143.8040000000001</v>
      </c>
      <c r="Q157" s="21">
        <f t="shared" si="58"/>
        <v>1361.2560000000001</v>
      </c>
      <c r="R157" s="21">
        <f t="shared" si="58"/>
        <v>1402.537</v>
      </c>
      <c r="S157" s="21">
        <f t="shared" si="58"/>
        <v>1292.8390000000002</v>
      </c>
      <c r="T157" s="21">
        <f t="shared" si="58"/>
        <v>1187.345</v>
      </c>
      <c r="U157" s="21">
        <f t="shared" si="58"/>
        <v>1394.518</v>
      </c>
      <c r="V157" s="21">
        <f t="shared" si="58"/>
        <v>1279.509</v>
      </c>
      <c r="W157" s="21">
        <f t="shared" si="58"/>
        <v>1215.0639999999999</v>
      </c>
    </row>
    <row r="158" spans="2:23" outlineLevel="1" x14ac:dyDescent="0.25">
      <c r="B158" s="29" t="s">
        <v>46</v>
      </c>
      <c r="C158" s="28">
        <f>IFERROR(C157/C139/1000,0)</f>
        <v>2.0542295163330738E-3</v>
      </c>
      <c r="D158" s="28">
        <f t="shared" ref="D158:W158" si="59">IFERROR(D157/D139/1000,0)</f>
        <v>2.0036860612277899E-3</v>
      </c>
      <c r="E158" s="28">
        <f t="shared" si="59"/>
        <v>1.9531405177582212E-3</v>
      </c>
      <c r="F158" s="28">
        <f t="shared" si="59"/>
        <v>1.9025967836538945E-3</v>
      </c>
      <c r="G158" s="28">
        <f t="shared" si="59"/>
        <v>1.8520526342771686E-3</v>
      </c>
      <c r="H158" s="28">
        <f t="shared" si="59"/>
        <v>1.8801052864225994E-3</v>
      </c>
      <c r="I158" s="28">
        <f t="shared" si="59"/>
        <v>2.2526895480782169E-3</v>
      </c>
      <c r="J158" s="28">
        <f t="shared" si="59"/>
        <v>2.2095375362065519E-3</v>
      </c>
      <c r="K158" s="28">
        <f t="shared" si="59"/>
        <v>2.0160950235880914E-3</v>
      </c>
      <c r="L158" s="28">
        <f t="shared" si="59"/>
        <v>2.5271934426574858E-3</v>
      </c>
      <c r="M158" s="28">
        <f t="shared" si="59"/>
        <v>2.3416883653928568E-3</v>
      </c>
      <c r="N158" s="28">
        <f t="shared" si="59"/>
        <v>2.3860628399314599E-3</v>
      </c>
      <c r="O158" s="28">
        <f t="shared" si="59"/>
        <v>2.3268222966654662E-3</v>
      </c>
      <c r="P158" s="28">
        <f t="shared" si="59"/>
        <v>2.283519836627672E-3</v>
      </c>
      <c r="Q158" s="28">
        <f t="shared" si="59"/>
        <v>2.1803298555578888E-3</v>
      </c>
      <c r="R158" s="28">
        <f t="shared" si="59"/>
        <v>2.0219598992996051E-3</v>
      </c>
      <c r="S158" s="28">
        <f t="shared" si="59"/>
        <v>1.8039333973227532E-3</v>
      </c>
      <c r="T158" s="28">
        <f t="shared" si="59"/>
        <v>1.8386096064539332E-3</v>
      </c>
      <c r="U158" s="28">
        <f t="shared" si="59"/>
        <v>2.1593055820592153E-3</v>
      </c>
      <c r="V158" s="28">
        <f t="shared" si="59"/>
        <v>2.0969512204642082E-3</v>
      </c>
      <c r="W158" s="28">
        <f t="shared" si="59"/>
        <v>2.0979370895726607E-3</v>
      </c>
    </row>
    <row r="159" spans="2:23" outlineLevel="1" x14ac:dyDescent="0.25"/>
    <row r="160" spans="2:23" outlineLevel="1" x14ac:dyDescent="0.25">
      <c r="B160" s="4" t="s">
        <v>23</v>
      </c>
      <c r="C160" s="12">
        <f t="shared" ref="C160:W160" si="60">IFERROR(C147/C157,0)</f>
        <v>0</v>
      </c>
      <c r="D160" s="12">
        <f t="shared" si="60"/>
        <v>0</v>
      </c>
      <c r="E160" s="12">
        <f t="shared" si="60"/>
        <v>0</v>
      </c>
      <c r="F160" s="12">
        <f t="shared" si="60"/>
        <v>0</v>
      </c>
      <c r="G160" s="12">
        <f t="shared" si="60"/>
        <v>0</v>
      </c>
      <c r="H160" s="12">
        <f t="shared" si="60"/>
        <v>0</v>
      </c>
      <c r="I160" s="12">
        <f t="shared" si="60"/>
        <v>0</v>
      </c>
      <c r="J160" s="12">
        <f t="shared" si="60"/>
        <v>0</v>
      </c>
      <c r="K160" s="12">
        <f t="shared" si="60"/>
        <v>0</v>
      </c>
      <c r="L160" s="12">
        <f t="shared" si="60"/>
        <v>0</v>
      </c>
      <c r="M160" s="12">
        <f t="shared" si="60"/>
        <v>0</v>
      </c>
      <c r="N160" s="12">
        <f t="shared" si="60"/>
        <v>0</v>
      </c>
      <c r="O160" s="12">
        <f t="shared" si="60"/>
        <v>0</v>
      </c>
      <c r="P160" s="12">
        <f t="shared" si="60"/>
        <v>0</v>
      </c>
      <c r="Q160" s="12">
        <f t="shared" si="60"/>
        <v>0</v>
      </c>
      <c r="R160" s="12">
        <f t="shared" si="60"/>
        <v>0</v>
      </c>
      <c r="S160" s="12">
        <f t="shared" si="60"/>
        <v>0</v>
      </c>
      <c r="T160" s="12">
        <f t="shared" si="60"/>
        <v>0</v>
      </c>
      <c r="U160" s="12">
        <f t="shared" si="60"/>
        <v>0</v>
      </c>
      <c r="V160" s="12">
        <f t="shared" si="60"/>
        <v>0</v>
      </c>
      <c r="W160" s="12">
        <f t="shared" si="60"/>
        <v>0</v>
      </c>
    </row>
    <row r="161" spans="1:28" outlineLevel="1" x14ac:dyDescent="0.25">
      <c r="B161" s="4" t="s">
        <v>24</v>
      </c>
      <c r="C161" s="12">
        <f t="shared" ref="C161:W161" si="61">IFERROR(C148/C157,0)</f>
        <v>0</v>
      </c>
      <c r="D161" s="12">
        <f t="shared" si="61"/>
        <v>0</v>
      </c>
      <c r="E161" s="12">
        <f t="shared" si="61"/>
        <v>0</v>
      </c>
      <c r="F161" s="12">
        <f t="shared" si="61"/>
        <v>0</v>
      </c>
      <c r="G161" s="12">
        <f t="shared" si="61"/>
        <v>0</v>
      </c>
      <c r="H161" s="12">
        <f t="shared" si="61"/>
        <v>0</v>
      </c>
      <c r="I161" s="12">
        <f t="shared" si="61"/>
        <v>0</v>
      </c>
      <c r="J161" s="12">
        <f t="shared" si="61"/>
        <v>0</v>
      </c>
      <c r="K161" s="12">
        <f t="shared" si="61"/>
        <v>0</v>
      </c>
      <c r="L161" s="12">
        <f t="shared" si="61"/>
        <v>0</v>
      </c>
      <c r="M161" s="12">
        <f t="shared" si="61"/>
        <v>0</v>
      </c>
      <c r="N161" s="12">
        <f t="shared" si="61"/>
        <v>0</v>
      </c>
      <c r="O161" s="12">
        <f t="shared" si="61"/>
        <v>0</v>
      </c>
      <c r="P161" s="12">
        <f t="shared" si="61"/>
        <v>0</v>
      </c>
      <c r="Q161" s="12">
        <f t="shared" si="61"/>
        <v>0</v>
      </c>
      <c r="R161" s="12">
        <f t="shared" si="61"/>
        <v>0</v>
      </c>
      <c r="S161" s="12">
        <f t="shared" si="61"/>
        <v>0</v>
      </c>
      <c r="T161" s="12">
        <f t="shared" si="61"/>
        <v>0</v>
      </c>
      <c r="U161" s="12">
        <f t="shared" si="61"/>
        <v>0</v>
      </c>
      <c r="V161" s="12">
        <f t="shared" si="61"/>
        <v>0</v>
      </c>
      <c r="W161" s="12">
        <f t="shared" si="61"/>
        <v>0</v>
      </c>
    </row>
    <row r="162" spans="1:28" outlineLevel="1" x14ac:dyDescent="0.25">
      <c r="B162" s="4" t="s">
        <v>21</v>
      </c>
      <c r="C162" s="12">
        <f t="shared" ref="C162:W162" si="62">IFERROR(C149/C157,0)</f>
        <v>1</v>
      </c>
      <c r="D162" s="12">
        <f t="shared" si="62"/>
        <v>1</v>
      </c>
      <c r="E162" s="12">
        <f t="shared" si="62"/>
        <v>1</v>
      </c>
      <c r="F162" s="12">
        <f t="shared" si="62"/>
        <v>1</v>
      </c>
      <c r="G162" s="12">
        <f t="shared" si="62"/>
        <v>1</v>
      </c>
      <c r="H162" s="12">
        <f t="shared" si="62"/>
        <v>1</v>
      </c>
      <c r="I162" s="12">
        <f t="shared" si="62"/>
        <v>1</v>
      </c>
      <c r="J162" s="12">
        <f t="shared" si="62"/>
        <v>1</v>
      </c>
      <c r="K162" s="12">
        <f t="shared" si="62"/>
        <v>1</v>
      </c>
      <c r="L162" s="12">
        <f t="shared" si="62"/>
        <v>1</v>
      </c>
      <c r="M162" s="12">
        <f t="shared" si="62"/>
        <v>1</v>
      </c>
      <c r="N162" s="12">
        <f t="shared" si="62"/>
        <v>1</v>
      </c>
      <c r="O162" s="12">
        <f t="shared" si="62"/>
        <v>1</v>
      </c>
      <c r="P162" s="12">
        <f t="shared" si="62"/>
        <v>1</v>
      </c>
      <c r="Q162" s="12">
        <f t="shared" si="62"/>
        <v>1</v>
      </c>
      <c r="R162" s="12">
        <f t="shared" si="62"/>
        <v>1</v>
      </c>
      <c r="S162" s="12">
        <f t="shared" si="62"/>
        <v>1</v>
      </c>
      <c r="T162" s="12">
        <f t="shared" si="62"/>
        <v>1</v>
      </c>
      <c r="U162" s="12">
        <f t="shared" si="62"/>
        <v>1</v>
      </c>
      <c r="V162" s="12">
        <f t="shared" si="62"/>
        <v>1</v>
      </c>
      <c r="W162" s="12">
        <f t="shared" si="62"/>
        <v>1</v>
      </c>
    </row>
    <row r="163" spans="1:28" outlineLevel="1" x14ac:dyDescent="0.25">
      <c r="B163" s="4" t="s">
        <v>26</v>
      </c>
      <c r="C163" s="12">
        <f t="shared" ref="C163:W163" si="63">IFERROR(C150/C157,0)</f>
        <v>0</v>
      </c>
      <c r="D163" s="12">
        <f t="shared" si="63"/>
        <v>0</v>
      </c>
      <c r="E163" s="12">
        <f t="shared" si="63"/>
        <v>0</v>
      </c>
      <c r="F163" s="12">
        <f t="shared" si="63"/>
        <v>0</v>
      </c>
      <c r="G163" s="12">
        <f t="shared" si="63"/>
        <v>0</v>
      </c>
      <c r="H163" s="12">
        <f t="shared" si="63"/>
        <v>0</v>
      </c>
      <c r="I163" s="12">
        <f t="shared" si="63"/>
        <v>0</v>
      </c>
      <c r="J163" s="12">
        <f t="shared" si="63"/>
        <v>0</v>
      </c>
      <c r="K163" s="12">
        <f t="shared" si="63"/>
        <v>0</v>
      </c>
      <c r="L163" s="12">
        <f t="shared" si="63"/>
        <v>0</v>
      </c>
      <c r="M163" s="12">
        <f t="shared" si="63"/>
        <v>0</v>
      </c>
      <c r="N163" s="12">
        <f t="shared" si="63"/>
        <v>0</v>
      </c>
      <c r="O163" s="12">
        <f t="shared" si="63"/>
        <v>0</v>
      </c>
      <c r="P163" s="12">
        <f t="shared" si="63"/>
        <v>0</v>
      </c>
      <c r="Q163" s="12">
        <f t="shared" si="63"/>
        <v>0</v>
      </c>
      <c r="R163" s="12">
        <f t="shared" si="63"/>
        <v>0</v>
      </c>
      <c r="S163" s="12">
        <f t="shared" si="63"/>
        <v>0</v>
      </c>
      <c r="T163" s="12">
        <f t="shared" si="63"/>
        <v>0</v>
      </c>
      <c r="U163" s="12">
        <f t="shared" si="63"/>
        <v>0</v>
      </c>
      <c r="V163" s="12">
        <f t="shared" si="63"/>
        <v>0</v>
      </c>
      <c r="W163" s="12">
        <f t="shared" si="63"/>
        <v>0</v>
      </c>
    </row>
    <row r="164" spans="1:28" outlineLevel="1" x14ac:dyDescent="0.25">
      <c r="B164" s="4" t="s">
        <v>25</v>
      </c>
      <c r="C164" s="12">
        <f t="shared" ref="C164:W164" si="64">IFERROR(C151/C157,0)</f>
        <v>0</v>
      </c>
      <c r="D164" s="12">
        <f t="shared" si="64"/>
        <v>0</v>
      </c>
      <c r="E164" s="12">
        <f t="shared" si="64"/>
        <v>0</v>
      </c>
      <c r="F164" s="12">
        <f t="shared" si="64"/>
        <v>0</v>
      </c>
      <c r="G164" s="12">
        <f t="shared" si="64"/>
        <v>0</v>
      </c>
      <c r="H164" s="12">
        <f t="shared" si="64"/>
        <v>0</v>
      </c>
      <c r="I164" s="12">
        <f t="shared" si="64"/>
        <v>0</v>
      </c>
      <c r="J164" s="12">
        <f t="shared" si="64"/>
        <v>0</v>
      </c>
      <c r="K164" s="12">
        <f t="shared" si="64"/>
        <v>0</v>
      </c>
      <c r="L164" s="12">
        <f t="shared" si="64"/>
        <v>0</v>
      </c>
      <c r="M164" s="12">
        <f t="shared" si="64"/>
        <v>0</v>
      </c>
      <c r="N164" s="12">
        <f t="shared" si="64"/>
        <v>0</v>
      </c>
      <c r="O164" s="12">
        <f t="shared" si="64"/>
        <v>0</v>
      </c>
      <c r="P164" s="12">
        <f t="shared" si="64"/>
        <v>0</v>
      </c>
      <c r="Q164" s="12">
        <f t="shared" si="64"/>
        <v>0</v>
      </c>
      <c r="R164" s="12">
        <f t="shared" si="64"/>
        <v>0</v>
      </c>
      <c r="S164" s="12">
        <f t="shared" si="64"/>
        <v>0</v>
      </c>
      <c r="T164" s="12">
        <f t="shared" si="64"/>
        <v>0</v>
      </c>
      <c r="U164" s="12">
        <f t="shared" si="64"/>
        <v>0</v>
      </c>
      <c r="V164" s="12">
        <f t="shared" si="64"/>
        <v>0</v>
      </c>
      <c r="W164" s="12">
        <f t="shared" si="64"/>
        <v>0</v>
      </c>
    </row>
    <row r="165" spans="1:28" outlineLevel="1" x14ac:dyDescent="0.25">
      <c r="B165" s="4" t="s">
        <v>0</v>
      </c>
      <c r="C165" s="12">
        <f t="shared" ref="C165:W165" si="65">IFERROR(C152/C157,0)</f>
        <v>0</v>
      </c>
      <c r="D165" s="12">
        <f t="shared" si="65"/>
        <v>0</v>
      </c>
      <c r="E165" s="12">
        <f t="shared" si="65"/>
        <v>0</v>
      </c>
      <c r="F165" s="12">
        <f t="shared" si="65"/>
        <v>0</v>
      </c>
      <c r="G165" s="12">
        <f t="shared" si="65"/>
        <v>0</v>
      </c>
      <c r="H165" s="12">
        <f t="shared" si="65"/>
        <v>0</v>
      </c>
      <c r="I165" s="12">
        <f t="shared" si="65"/>
        <v>0</v>
      </c>
      <c r="J165" s="12">
        <f t="shared" si="65"/>
        <v>0</v>
      </c>
      <c r="K165" s="12">
        <f t="shared" si="65"/>
        <v>0</v>
      </c>
      <c r="L165" s="12">
        <f t="shared" si="65"/>
        <v>0</v>
      </c>
      <c r="M165" s="12">
        <f t="shared" si="65"/>
        <v>0</v>
      </c>
      <c r="N165" s="12">
        <f t="shared" si="65"/>
        <v>0</v>
      </c>
      <c r="O165" s="12">
        <f t="shared" si="65"/>
        <v>0</v>
      </c>
      <c r="P165" s="12">
        <f t="shared" si="65"/>
        <v>0</v>
      </c>
      <c r="Q165" s="12">
        <f t="shared" si="65"/>
        <v>0</v>
      </c>
      <c r="R165" s="12">
        <f t="shared" si="65"/>
        <v>0</v>
      </c>
      <c r="S165" s="12">
        <f t="shared" si="65"/>
        <v>0</v>
      </c>
      <c r="T165" s="12">
        <f t="shared" si="65"/>
        <v>0</v>
      </c>
      <c r="U165" s="12">
        <f t="shared" si="65"/>
        <v>0</v>
      </c>
      <c r="V165" s="12">
        <f t="shared" si="65"/>
        <v>0</v>
      </c>
      <c r="W165" s="12">
        <f t="shared" si="65"/>
        <v>0</v>
      </c>
    </row>
    <row r="166" spans="1:28" outlineLevel="1" x14ac:dyDescent="0.25">
      <c r="B166" s="4" t="s">
        <v>27</v>
      </c>
      <c r="C166" s="12">
        <f t="shared" ref="C166:W166" si="66">IFERROR(C153/C157,0)</f>
        <v>0</v>
      </c>
      <c r="D166" s="12">
        <f t="shared" si="66"/>
        <v>0</v>
      </c>
      <c r="E166" s="12">
        <f t="shared" si="66"/>
        <v>0</v>
      </c>
      <c r="F166" s="12">
        <f t="shared" si="66"/>
        <v>0</v>
      </c>
      <c r="G166" s="12">
        <f t="shared" si="66"/>
        <v>0</v>
      </c>
      <c r="H166" s="12">
        <f t="shared" si="66"/>
        <v>0</v>
      </c>
      <c r="I166" s="12">
        <f t="shared" si="66"/>
        <v>0</v>
      </c>
      <c r="J166" s="12">
        <f t="shared" si="66"/>
        <v>0</v>
      </c>
      <c r="K166" s="12">
        <f t="shared" si="66"/>
        <v>0</v>
      </c>
      <c r="L166" s="12">
        <f t="shared" si="66"/>
        <v>0</v>
      </c>
      <c r="M166" s="12">
        <f t="shared" si="66"/>
        <v>0</v>
      </c>
      <c r="N166" s="12">
        <f t="shared" si="66"/>
        <v>0</v>
      </c>
      <c r="O166" s="12">
        <f t="shared" si="66"/>
        <v>0</v>
      </c>
      <c r="P166" s="12">
        <f t="shared" si="66"/>
        <v>0</v>
      </c>
      <c r="Q166" s="12">
        <f t="shared" si="66"/>
        <v>0</v>
      </c>
      <c r="R166" s="12">
        <f t="shared" si="66"/>
        <v>0</v>
      </c>
      <c r="S166" s="12">
        <f t="shared" si="66"/>
        <v>0</v>
      </c>
      <c r="T166" s="12">
        <f t="shared" si="66"/>
        <v>0</v>
      </c>
      <c r="U166" s="12">
        <f t="shared" si="66"/>
        <v>0</v>
      </c>
      <c r="V166" s="12">
        <f t="shared" si="66"/>
        <v>0</v>
      </c>
      <c r="W166" s="12">
        <f t="shared" si="66"/>
        <v>0</v>
      </c>
    </row>
    <row r="167" spans="1:28" outlineLevel="1" x14ac:dyDescent="0.25">
      <c r="B167" s="4" t="s">
        <v>28</v>
      </c>
      <c r="C167" s="12">
        <f t="shared" ref="C167:W167" si="67">IFERROR(C154/C157,0)</f>
        <v>0</v>
      </c>
      <c r="D167" s="12">
        <f t="shared" si="67"/>
        <v>0</v>
      </c>
      <c r="E167" s="12">
        <f t="shared" si="67"/>
        <v>0</v>
      </c>
      <c r="F167" s="12">
        <f t="shared" si="67"/>
        <v>0</v>
      </c>
      <c r="G167" s="12">
        <f t="shared" si="67"/>
        <v>0</v>
      </c>
      <c r="H167" s="12">
        <f t="shared" si="67"/>
        <v>0</v>
      </c>
      <c r="I167" s="12">
        <f t="shared" si="67"/>
        <v>0</v>
      </c>
      <c r="J167" s="12">
        <f t="shared" si="67"/>
        <v>0</v>
      </c>
      <c r="K167" s="12">
        <f t="shared" si="67"/>
        <v>0</v>
      </c>
      <c r="L167" s="12">
        <f t="shared" si="67"/>
        <v>0</v>
      </c>
      <c r="M167" s="12">
        <f t="shared" si="67"/>
        <v>0</v>
      </c>
      <c r="N167" s="12">
        <f t="shared" si="67"/>
        <v>0</v>
      </c>
      <c r="O167" s="12">
        <f t="shared" si="67"/>
        <v>0</v>
      </c>
      <c r="P167" s="12">
        <f t="shared" si="67"/>
        <v>0</v>
      </c>
      <c r="Q167" s="12">
        <f t="shared" si="67"/>
        <v>0</v>
      </c>
      <c r="R167" s="12">
        <f t="shared" si="67"/>
        <v>0</v>
      </c>
      <c r="S167" s="12">
        <f t="shared" si="67"/>
        <v>0</v>
      </c>
      <c r="T167" s="12">
        <f t="shared" si="67"/>
        <v>0</v>
      </c>
      <c r="U167" s="12">
        <f t="shared" si="67"/>
        <v>0</v>
      </c>
      <c r="V167" s="12">
        <f t="shared" si="67"/>
        <v>0</v>
      </c>
      <c r="W167" s="12">
        <f t="shared" si="67"/>
        <v>0</v>
      </c>
    </row>
    <row r="168" spans="1:28" outlineLevel="1" x14ac:dyDescent="0.25">
      <c r="B168" s="4" t="s">
        <v>22</v>
      </c>
      <c r="C168" s="12">
        <f t="shared" ref="C168:W168" si="68">IFERROR(C155/C157,0)</f>
        <v>0</v>
      </c>
      <c r="D168" s="12">
        <f t="shared" si="68"/>
        <v>0</v>
      </c>
      <c r="E168" s="12">
        <f t="shared" si="68"/>
        <v>0</v>
      </c>
      <c r="F168" s="12">
        <f t="shared" si="68"/>
        <v>0</v>
      </c>
      <c r="G168" s="12">
        <f t="shared" si="68"/>
        <v>0</v>
      </c>
      <c r="H168" s="12">
        <f t="shared" si="68"/>
        <v>0</v>
      </c>
      <c r="I168" s="12">
        <f t="shared" si="68"/>
        <v>0</v>
      </c>
      <c r="J168" s="12">
        <f t="shared" si="68"/>
        <v>0</v>
      </c>
      <c r="K168" s="12">
        <f t="shared" si="68"/>
        <v>0</v>
      </c>
      <c r="L168" s="12">
        <f t="shared" si="68"/>
        <v>0</v>
      </c>
      <c r="M168" s="12">
        <f t="shared" si="68"/>
        <v>0</v>
      </c>
      <c r="N168" s="12">
        <f t="shared" si="68"/>
        <v>0</v>
      </c>
      <c r="O168" s="12">
        <f t="shared" si="68"/>
        <v>0</v>
      </c>
      <c r="P168" s="12">
        <f t="shared" si="68"/>
        <v>0</v>
      </c>
      <c r="Q168" s="12">
        <f t="shared" si="68"/>
        <v>0</v>
      </c>
      <c r="R168" s="12">
        <f t="shared" si="68"/>
        <v>0</v>
      </c>
      <c r="S168" s="12">
        <f t="shared" si="68"/>
        <v>0</v>
      </c>
      <c r="T168" s="12">
        <f t="shared" si="68"/>
        <v>0</v>
      </c>
      <c r="U168" s="12">
        <f t="shared" si="68"/>
        <v>0</v>
      </c>
      <c r="V168" s="12">
        <f t="shared" si="68"/>
        <v>0</v>
      </c>
      <c r="W168" s="12">
        <f t="shared" si="68"/>
        <v>0</v>
      </c>
    </row>
    <row r="169" spans="1:28" outlineLevel="1" x14ac:dyDescent="0.25">
      <c r="B169" s="4" t="s">
        <v>1</v>
      </c>
      <c r="C169" s="12">
        <f t="shared" ref="C169:W169" si="69">IFERROR(C156/C157,0)</f>
        <v>0</v>
      </c>
      <c r="D169" s="12">
        <f t="shared" si="69"/>
        <v>0</v>
      </c>
      <c r="E169" s="12">
        <f t="shared" si="69"/>
        <v>0</v>
      </c>
      <c r="F169" s="12">
        <f t="shared" si="69"/>
        <v>0</v>
      </c>
      <c r="G169" s="12">
        <f t="shared" si="69"/>
        <v>0</v>
      </c>
      <c r="H169" s="12">
        <f t="shared" si="69"/>
        <v>0</v>
      </c>
      <c r="I169" s="12">
        <f t="shared" si="69"/>
        <v>0</v>
      </c>
      <c r="J169" s="12">
        <f t="shared" si="69"/>
        <v>0</v>
      </c>
      <c r="K169" s="12">
        <f t="shared" si="69"/>
        <v>0</v>
      </c>
      <c r="L169" s="12">
        <f t="shared" si="69"/>
        <v>0</v>
      </c>
      <c r="M169" s="12">
        <f t="shared" si="69"/>
        <v>0</v>
      </c>
      <c r="N169" s="12">
        <f t="shared" si="69"/>
        <v>0</v>
      </c>
      <c r="O169" s="12">
        <f t="shared" si="69"/>
        <v>0</v>
      </c>
      <c r="P169" s="12">
        <f t="shared" si="69"/>
        <v>0</v>
      </c>
      <c r="Q169" s="12">
        <f t="shared" si="69"/>
        <v>0</v>
      </c>
      <c r="R169" s="12">
        <f t="shared" si="69"/>
        <v>0</v>
      </c>
      <c r="S169" s="12">
        <f t="shared" si="69"/>
        <v>0</v>
      </c>
      <c r="T169" s="12">
        <f t="shared" si="69"/>
        <v>0</v>
      </c>
      <c r="U169" s="12">
        <f t="shared" si="69"/>
        <v>0</v>
      </c>
      <c r="V169" s="12">
        <f t="shared" si="69"/>
        <v>0</v>
      </c>
      <c r="W169" s="12">
        <f t="shared" si="69"/>
        <v>0</v>
      </c>
    </row>
    <row r="172" spans="1:28" s="37" customFormat="1" x14ac:dyDescent="0.25">
      <c r="A172" s="36" t="s">
        <v>4</v>
      </c>
      <c r="Z172" s="38"/>
    </row>
    <row r="173" spans="1:28" outlineLevel="1" x14ac:dyDescent="0.25">
      <c r="B173" s="22" t="s">
        <v>31</v>
      </c>
      <c r="C173" s="5">
        <f>C176*CAN!C177</f>
        <v>909.74936595010274</v>
      </c>
      <c r="D173" s="5">
        <f>D176*CAN!D177</f>
        <v>718.48780497971211</v>
      </c>
      <c r="E173" s="5">
        <f>E176*CAN!E177</f>
        <v>587.58547557921565</v>
      </c>
      <c r="F173" s="5">
        <f>F176*CAN!F177</f>
        <v>699.58017980236878</v>
      </c>
      <c r="G173" s="5">
        <f>G176*CAN!G177</f>
        <v>815.03407196045066</v>
      </c>
      <c r="H173" s="5">
        <f>H176*CAN!H177</f>
        <v>710.14480393301415</v>
      </c>
      <c r="I173" s="5">
        <f>I176*CAN!I177</f>
        <v>503.77691900250966</v>
      </c>
      <c r="J173" s="5">
        <f>J176*CAN!J177</f>
        <v>487.15035719555112</v>
      </c>
      <c r="K173" s="5">
        <f>K176*CAN!K177</f>
        <v>464.34170465531901</v>
      </c>
      <c r="L173" s="5">
        <f>L176*CAN!L177</f>
        <v>352.98405928987768</v>
      </c>
      <c r="M173" s="5">
        <f>M176*CAN!M177</f>
        <v>361.67152406631817</v>
      </c>
      <c r="N173" s="5">
        <f>N176*CAN!N177</f>
        <v>558.43919015908045</v>
      </c>
      <c r="O173" s="5">
        <f>O176*CAN!O177</f>
        <v>557.63691187739573</v>
      </c>
      <c r="P173" s="5">
        <f>P176*CAN!P177</f>
        <v>500.89514514101296</v>
      </c>
      <c r="Q173" s="5">
        <f>Q176*CAN!Q177</f>
        <v>624.33488975533498</v>
      </c>
      <c r="R173" s="5">
        <f>R176*CAN!R177</f>
        <v>693.65223340276452</v>
      </c>
      <c r="S173" s="5">
        <f>S176*CAN!S177</f>
        <v>716.67778972257156</v>
      </c>
      <c r="T173" s="5">
        <f>T176*CAN!T177</f>
        <v>645.7841816077497</v>
      </c>
      <c r="U173" s="5">
        <f>U176*CAN!U177</f>
        <v>645.81780901530487</v>
      </c>
      <c r="V173" s="5">
        <f>V176*CAN!V177</f>
        <v>610.17585316875011</v>
      </c>
      <c r="W173" s="5">
        <f>W176*CAN!W177</f>
        <v>579.17084646589774</v>
      </c>
      <c r="Z173" s="23"/>
      <c r="AB173"/>
    </row>
    <row r="174" spans="1:28" outlineLevel="1" x14ac:dyDescent="0.25">
      <c r="B174" s="8" t="s">
        <v>30</v>
      </c>
      <c r="C174" s="5">
        <f>INDEX('[10]Table 37'!C$26:C$28,MATCH($AB174,'[10]Table 37'!$B$26:$B$28,0))</f>
        <v>2.4089999999999998</v>
      </c>
      <c r="D174" s="5">
        <f>INDEX('[10]Table 37'!D$26:D$28,MATCH($AB174,'[10]Table 37'!$B$26:$B$28,0))</f>
        <v>2.625</v>
      </c>
      <c r="E174" s="5">
        <f>INDEX('[10]Table 37'!E$26:E$28,MATCH($AB174,'[10]Table 37'!$B$26:$B$28,0))</f>
        <v>2.7029999999999998</v>
      </c>
      <c r="F174" s="5">
        <f>INDEX('[10]Table 37'!F$26:F$28,MATCH($AB174,'[10]Table 37'!$B$26:$B$28,0))</f>
        <v>2.6659999999999999</v>
      </c>
      <c r="G174" s="5">
        <f>INDEX('[10]Table 37'!G$26:G$28,MATCH($AB174,'[10]Table 37'!$B$26:$B$28,0))</f>
        <v>2.6739999999999999</v>
      </c>
      <c r="H174" s="5">
        <f>INDEX('[10]Table 37'!H$26:H$28,MATCH($AB174,'[10]Table 37'!$B$26:$B$28,0))</f>
        <v>2.6840000000000002</v>
      </c>
      <c r="I174" s="5">
        <f>INDEX('[10]Table 37'!I$26:I$28,MATCH($AB174,'[10]Table 37'!$B$26:$B$28,0))</f>
        <v>2.7770000000000001</v>
      </c>
      <c r="J174" s="5">
        <f>INDEX('[10]Table 37'!J$26:J$28,MATCH($AB174,'[10]Table 37'!$B$26:$B$28,0))</f>
        <v>2.794</v>
      </c>
      <c r="K174" s="5">
        <f>INDEX('[10]Table 37'!K$26:K$28,MATCH($AB174,'[10]Table 37'!$B$26:$B$28,0))</f>
        <v>2.774</v>
      </c>
      <c r="L174" s="5">
        <f>INDEX('[10]Table 37'!L$26:L$28,MATCH($AB174,'[10]Table 37'!$B$26:$B$28,0))</f>
        <v>2.8029999999999999</v>
      </c>
      <c r="M174" s="5">
        <f>INDEX('[10]Table 37'!M$26:M$28,MATCH($AB174,'[10]Table 37'!$B$26:$B$28,0))</f>
        <v>3.177</v>
      </c>
      <c r="N174" s="5">
        <f>INDEX('[10]Table 37'!N$26:N$28,MATCH($AB174,'[10]Table 37'!$B$26:$B$28,0))</f>
        <v>3.1840000000000002</v>
      </c>
      <c r="O174" s="5">
        <f>INDEX('[10]Table 37'!O$26:O$28,MATCH($AB174,'[10]Table 37'!$B$26:$B$28,0))</f>
        <v>3.1989999999999998</v>
      </c>
      <c r="P174" s="5">
        <f>INDEX('[10]Table 37'!P$26:P$28,MATCH($AB174,'[10]Table 37'!$B$26:$B$28,0))</f>
        <v>3.2280000000000002</v>
      </c>
      <c r="Q174" s="5">
        <f>INDEX('[10]Table 37'!Q$26:Q$28,MATCH($AB174,'[10]Table 37'!$B$26:$B$28,0))</f>
        <v>3.1859999999999999</v>
      </c>
      <c r="R174" s="5">
        <f>INDEX('[10]Table 37'!R$26:R$28,MATCH($AB174,'[10]Table 37'!$B$26:$B$28,0))</f>
        <v>2.95</v>
      </c>
      <c r="S174" s="5">
        <f>INDEX('[10]Table 37'!S$26:S$28,MATCH($AB174,'[10]Table 37'!$B$26:$B$28,0))</f>
        <v>2.6240000000000001</v>
      </c>
      <c r="T174" s="5">
        <f>INDEX('[10]Table 37'!T$26:T$28,MATCH($AB174,'[10]Table 37'!$B$26:$B$28,0))</f>
        <v>2.4590000000000001</v>
      </c>
      <c r="U174" s="5">
        <f>INDEX('[10]Table 37'!U$26:U$28,MATCH($AB174,'[10]Table 37'!$B$26:$B$28,0))</f>
        <v>3.06</v>
      </c>
      <c r="V174" s="5">
        <f>INDEX('[10]Table 37'!V$26:V$28,MATCH($AB174,'[10]Table 37'!$B$26:$B$28,0))</f>
        <v>3.0950000000000002</v>
      </c>
      <c r="W174" s="5">
        <f>INDEX('[10]Table 37'!W$26:W$28,MATCH($AB174,'[10]Table 37'!$B$26:$B$28,0))</f>
        <v>3.0739999999999998</v>
      </c>
      <c r="Z174" s="23" t="s">
        <v>32</v>
      </c>
      <c r="AB174" t="s">
        <v>4</v>
      </c>
    </row>
    <row r="175" spans="1:28" outlineLevel="1" x14ac:dyDescent="0.25">
      <c r="B175" s="8" t="s">
        <v>43</v>
      </c>
      <c r="C175" s="5">
        <f>INDEX('[10]Table 37'!C$38:C$40,MATCH($AB175,'[10]Table 37'!$B$38:$B$40,0))</f>
        <v>52460.866816000002</v>
      </c>
      <c r="D175" s="5">
        <f>INDEX('[10]Table 37'!D$38:D$40,MATCH($AB175,'[10]Table 37'!$B$38:$B$40,0))</f>
        <v>38022.493540000003</v>
      </c>
      <c r="E175" s="5">
        <f>INDEX('[10]Table 37'!E$38:E$40,MATCH($AB175,'[10]Table 37'!$B$38:$B$40,0))</f>
        <v>30197.814066999999</v>
      </c>
      <c r="F175" s="5">
        <f>INDEX('[10]Table 37'!F$38:F$40,MATCH($AB175,'[10]Table 37'!$B$38:$B$40,0))</f>
        <v>36452.544823999997</v>
      </c>
      <c r="G175" s="5">
        <f>INDEX('[10]Table 37'!G$38:G$40,MATCH($AB175,'[10]Table 37'!$B$38:$B$40,0))</f>
        <v>42341.365774999998</v>
      </c>
      <c r="H175" s="5">
        <f>INDEX('[10]Table 37'!H$38:H$40,MATCH($AB175,'[10]Table 37'!$B$38:$B$40,0))</f>
        <v>38347.117247000002</v>
      </c>
      <c r="I175" s="5">
        <f>INDEX('[10]Table 37'!I$38:I$40,MATCH($AB175,'[10]Table 37'!$B$38:$B$40,0))</f>
        <v>26339.209203999999</v>
      </c>
      <c r="J175" s="5">
        <f>INDEX('[10]Table 37'!J$38:J$40,MATCH($AB175,'[10]Table 37'!$B$38:$B$40,0))</f>
        <v>26173.915194000001</v>
      </c>
      <c r="K175" s="5">
        <f>INDEX('[10]Table 37'!K$38:K$40,MATCH($AB175,'[10]Table 37'!$B$38:$B$40,0))</f>
        <v>25196.943193999999</v>
      </c>
      <c r="L175" s="5">
        <f>INDEX('[10]Table 37'!L$38:L$40,MATCH($AB175,'[10]Table 37'!$B$38:$B$40,0))</f>
        <v>21246.332729999998</v>
      </c>
      <c r="M175" s="5">
        <f>INDEX('[10]Table 37'!M$38:M$40,MATCH($AB175,'[10]Table 37'!$B$38:$B$40,0))</f>
        <v>18660.292169</v>
      </c>
      <c r="N175" s="5">
        <f>INDEX('[10]Table 37'!N$38:N$40,MATCH($AB175,'[10]Table 37'!$B$38:$B$40,0))</f>
        <v>29262.521650999999</v>
      </c>
      <c r="O175" s="5">
        <f>INDEX('[10]Table 37'!O$38:O$40,MATCH($AB175,'[10]Table 37'!$B$38:$B$40,0))</f>
        <v>28323.449024000001</v>
      </c>
      <c r="P175" s="5">
        <f>INDEX('[10]Table 37'!P$38:P$40,MATCH($AB175,'[10]Table 37'!$B$38:$B$40,0))</f>
        <v>24717.204129999998</v>
      </c>
      <c r="Q175" s="5">
        <f>INDEX('[10]Table 37'!Q$38:Q$40,MATCH($AB175,'[10]Table 37'!$B$38:$B$40,0))</f>
        <v>29764.305939999998</v>
      </c>
      <c r="R175" s="5">
        <f>INDEX('[10]Table 37'!R$38:R$40,MATCH($AB175,'[10]Table 37'!$B$38:$B$40,0))</f>
        <v>33076.145947999998</v>
      </c>
      <c r="S175" s="5">
        <f>INDEX('[10]Table 37'!S$38:S$40,MATCH($AB175,'[10]Table 37'!$B$38:$B$40,0))</f>
        <v>34240.530966999999</v>
      </c>
      <c r="T175" s="5">
        <f>INDEX('[10]Table 37'!T$38:T$40,MATCH($AB175,'[10]Table 37'!$B$38:$B$40,0))</f>
        <v>34788.164834000003</v>
      </c>
      <c r="U175" s="5">
        <f>INDEX('[10]Table 37'!U$38:U$40,MATCH($AB175,'[10]Table 37'!$B$38:$B$40,0))</f>
        <v>32906.039172999997</v>
      </c>
      <c r="V175" s="5">
        <f>INDEX('[10]Table 37'!V$38:V$40,MATCH($AB175,'[10]Table 37'!$B$38:$B$40,0))</f>
        <v>29916.961010999999</v>
      </c>
      <c r="W175" s="5">
        <f>INDEX('[10]Table 37'!W$38:W$40,MATCH($AB175,'[10]Table 37'!$B$38:$B$40,0))</f>
        <v>28667.786123999998</v>
      </c>
      <c r="Z175" s="23" t="s">
        <v>32</v>
      </c>
      <c r="AB175" t="s">
        <v>4</v>
      </c>
    </row>
    <row r="176" spans="1:28" outlineLevel="1" x14ac:dyDescent="0.25">
      <c r="B176" s="8" t="s">
        <v>44</v>
      </c>
      <c r="C176" s="5">
        <f t="shared" ref="C176:W176" si="70">C174*C175/1000</f>
        <v>126.37822815974398</v>
      </c>
      <c r="D176" s="5">
        <f t="shared" si="70"/>
        <v>99.809045542500016</v>
      </c>
      <c r="E176" s="5">
        <f t="shared" si="70"/>
        <v>81.624691423100984</v>
      </c>
      <c r="F176" s="5">
        <f t="shared" si="70"/>
        <v>97.182484500783985</v>
      </c>
      <c r="G176" s="5">
        <f t="shared" si="70"/>
        <v>113.22081208234999</v>
      </c>
      <c r="H176" s="5">
        <f t="shared" si="70"/>
        <v>102.92366269094801</v>
      </c>
      <c r="I176" s="5">
        <f t="shared" si="70"/>
        <v>73.143983959507992</v>
      </c>
      <c r="J176" s="5">
        <f t="shared" si="70"/>
        <v>73.129919052036001</v>
      </c>
      <c r="K176" s="5">
        <f t="shared" si="70"/>
        <v>69.896320420156002</v>
      </c>
      <c r="L176" s="5">
        <f t="shared" si="70"/>
        <v>59.55347064219</v>
      </c>
      <c r="M176" s="5">
        <f t="shared" si="70"/>
        <v>59.283748220913004</v>
      </c>
      <c r="N176" s="5">
        <f t="shared" si="70"/>
        <v>93.171868936783994</v>
      </c>
      <c r="O176" s="5">
        <f t="shared" si="70"/>
        <v>90.606713427776</v>
      </c>
      <c r="P176" s="5">
        <f t="shared" si="70"/>
        <v>79.787134931639997</v>
      </c>
      <c r="Q176" s="5">
        <f t="shared" si="70"/>
        <v>94.829078724839988</v>
      </c>
      <c r="R176" s="5">
        <f t="shared" si="70"/>
        <v>97.574630546600005</v>
      </c>
      <c r="S176" s="5">
        <f t="shared" si="70"/>
        <v>89.84715325740801</v>
      </c>
      <c r="T176" s="5">
        <f t="shared" si="70"/>
        <v>85.544097326806011</v>
      </c>
      <c r="U176" s="5">
        <f t="shared" si="70"/>
        <v>100.69247986937999</v>
      </c>
      <c r="V176" s="5">
        <f t="shared" si="70"/>
        <v>92.592994329044998</v>
      </c>
      <c r="W176" s="5">
        <f t="shared" si="70"/>
        <v>88.124774545175981</v>
      </c>
    </row>
    <row r="177" spans="2:26" outlineLevel="1" x14ac:dyDescent="0.25">
      <c r="B177" s="8" t="s">
        <v>45</v>
      </c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2:26" outlineLevel="1" x14ac:dyDescent="0.25">
      <c r="B178" s="8" t="s">
        <v>47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2:26" outlineLevel="1" x14ac:dyDescent="0.25"/>
    <row r="180" spans="2:26" outlineLevel="1" x14ac:dyDescent="0.25">
      <c r="B180" s="9" t="s">
        <v>19</v>
      </c>
      <c r="C180" s="14"/>
    </row>
    <row r="181" spans="2:26" outlineLevel="1" x14ac:dyDescent="0.25">
      <c r="B181" s="4" t="s">
        <v>23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Z181" s="23"/>
    </row>
    <row r="182" spans="2:26" outlineLevel="1" x14ac:dyDescent="0.25">
      <c r="B182" s="4" t="s">
        <v>24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Z182" s="23"/>
    </row>
    <row r="183" spans="2:26" outlineLevel="1" x14ac:dyDescent="0.25">
      <c r="B183" s="4" t="s">
        <v>21</v>
      </c>
      <c r="C183" s="5">
        <f>'[10]Table 36'!C$48*1000</f>
        <v>1868.8340000000001</v>
      </c>
      <c r="D183" s="5">
        <f>'[10]Table 36'!D$48*1000</f>
        <v>1439.624</v>
      </c>
      <c r="E183" s="5">
        <f>'[10]Table 36'!E$48*1000</f>
        <v>1147.6369999999999</v>
      </c>
      <c r="F183" s="5">
        <f>'[10]Table 36'!F$48*1000</f>
        <v>1331.019</v>
      </c>
      <c r="G183" s="5">
        <f>'[10]Table 36'!G$48*1000</f>
        <v>1509.4860000000001</v>
      </c>
      <c r="H183" s="5">
        <f>'[10]Table 36'!H$48*1000</f>
        <v>1335.1470000000002</v>
      </c>
      <c r="I183" s="5">
        <f>'[10]Table 36'!I$48*1000</f>
        <v>1134.8529999999998</v>
      </c>
      <c r="J183" s="5">
        <f>'[10]Table 36'!J$48*1000</f>
        <v>1076.377</v>
      </c>
      <c r="K183" s="5">
        <f>'[10]Table 36'!K$48*1000</f>
        <v>936.15700000000004</v>
      </c>
      <c r="L183" s="5">
        <f>'[10]Table 36'!L$48*1000</f>
        <v>892.05900000000008</v>
      </c>
      <c r="M183" s="5">
        <f>'[10]Table 36'!M$48*1000</f>
        <v>846.92199999999991</v>
      </c>
      <c r="N183" s="5">
        <f>'[10]Table 36'!N$48*1000</f>
        <v>1332.471</v>
      </c>
      <c r="O183" s="5">
        <f>'[10]Table 36'!O$48*1000</f>
        <v>1297.5220000000002</v>
      </c>
      <c r="P183" s="5">
        <f>'[10]Table 36'!P$48*1000</f>
        <v>1143.8040000000001</v>
      </c>
      <c r="Q183" s="5">
        <f>'[10]Table 36'!Q$48*1000</f>
        <v>1361.2560000000001</v>
      </c>
      <c r="R183" s="5">
        <f>'[10]Table 36'!R$48*1000</f>
        <v>1402.537</v>
      </c>
      <c r="S183" s="5">
        <f>'[10]Table 36'!S$48*1000</f>
        <v>1292.8390000000002</v>
      </c>
      <c r="T183" s="5">
        <f>'[10]Table 36'!T$48*1000</f>
        <v>1187.345</v>
      </c>
      <c r="U183" s="5">
        <f>'[10]Table 36'!U$48*1000</f>
        <v>1394.518</v>
      </c>
      <c r="V183" s="5">
        <f>'[10]Table 36'!V$48*1000</f>
        <v>1279.509</v>
      </c>
      <c r="W183" s="5">
        <f>'[10]Table 36'!W$48*1000</f>
        <v>1215.0639999999999</v>
      </c>
      <c r="Z183" s="23" t="s">
        <v>32</v>
      </c>
    </row>
    <row r="184" spans="2:26" outlineLevel="1" x14ac:dyDescent="0.25">
      <c r="B184" s="4" t="s">
        <v>26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Z184" s="23"/>
    </row>
    <row r="185" spans="2:26" outlineLevel="1" x14ac:dyDescent="0.25">
      <c r="B185" s="4" t="s">
        <v>25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Z185" s="23"/>
    </row>
    <row r="186" spans="2:26" outlineLevel="1" x14ac:dyDescent="0.25">
      <c r="B186" s="4" t="s">
        <v>0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Z186" s="23"/>
    </row>
    <row r="187" spans="2:26" outlineLevel="1" x14ac:dyDescent="0.25">
      <c r="B187" s="4" t="s">
        <v>27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Z187" s="23"/>
    </row>
    <row r="188" spans="2:26" outlineLevel="1" x14ac:dyDescent="0.25">
      <c r="B188" s="4" t="s">
        <v>28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Z188" s="23"/>
    </row>
    <row r="189" spans="2:26" outlineLevel="1" x14ac:dyDescent="0.25">
      <c r="B189" s="4" t="s">
        <v>22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Z189" s="23"/>
    </row>
    <row r="190" spans="2:26" outlineLevel="1" x14ac:dyDescent="0.25">
      <c r="B190" s="4" t="s">
        <v>1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Z190" s="23"/>
    </row>
    <row r="191" spans="2:26" outlineLevel="1" x14ac:dyDescent="0.25">
      <c r="B191" s="16" t="s">
        <v>13</v>
      </c>
      <c r="C191" s="21">
        <f t="shared" ref="C191:W191" si="71">SUM(C181:C190)</f>
        <v>1868.8340000000001</v>
      </c>
      <c r="D191" s="21">
        <f t="shared" si="71"/>
        <v>1439.624</v>
      </c>
      <c r="E191" s="21">
        <f t="shared" si="71"/>
        <v>1147.6369999999999</v>
      </c>
      <c r="F191" s="21">
        <f t="shared" si="71"/>
        <v>1331.019</v>
      </c>
      <c r="G191" s="21">
        <f t="shared" si="71"/>
        <v>1509.4860000000001</v>
      </c>
      <c r="H191" s="21">
        <f t="shared" si="71"/>
        <v>1335.1470000000002</v>
      </c>
      <c r="I191" s="21">
        <f t="shared" si="71"/>
        <v>1134.8529999999998</v>
      </c>
      <c r="J191" s="21">
        <f t="shared" si="71"/>
        <v>1076.377</v>
      </c>
      <c r="K191" s="21">
        <f t="shared" si="71"/>
        <v>936.15700000000004</v>
      </c>
      <c r="L191" s="21">
        <f t="shared" si="71"/>
        <v>892.05900000000008</v>
      </c>
      <c r="M191" s="21">
        <f t="shared" si="71"/>
        <v>846.92199999999991</v>
      </c>
      <c r="N191" s="21">
        <f t="shared" si="71"/>
        <v>1332.471</v>
      </c>
      <c r="O191" s="21">
        <f t="shared" si="71"/>
        <v>1297.5220000000002</v>
      </c>
      <c r="P191" s="21">
        <f t="shared" si="71"/>
        <v>1143.8040000000001</v>
      </c>
      <c r="Q191" s="21">
        <f t="shared" si="71"/>
        <v>1361.2560000000001</v>
      </c>
      <c r="R191" s="21">
        <f t="shared" si="71"/>
        <v>1402.537</v>
      </c>
      <c r="S191" s="21">
        <f t="shared" si="71"/>
        <v>1292.8390000000002</v>
      </c>
      <c r="T191" s="21">
        <f t="shared" si="71"/>
        <v>1187.345</v>
      </c>
      <c r="U191" s="21">
        <f t="shared" si="71"/>
        <v>1394.518</v>
      </c>
      <c r="V191" s="21">
        <f t="shared" si="71"/>
        <v>1279.509</v>
      </c>
      <c r="W191" s="21">
        <f t="shared" si="71"/>
        <v>1215.0639999999999</v>
      </c>
    </row>
    <row r="192" spans="2:26" outlineLevel="1" x14ac:dyDescent="0.25">
      <c r="B192" s="29" t="s">
        <v>46</v>
      </c>
      <c r="C192" s="28">
        <f>IFERROR(C191/C173/1000,0)</f>
        <v>2.0542295163330738E-3</v>
      </c>
      <c r="D192" s="28">
        <f t="shared" ref="D192:W192" si="72">IFERROR(D191/D173/1000,0)</f>
        <v>2.0036860612277899E-3</v>
      </c>
      <c r="E192" s="28">
        <f t="shared" si="72"/>
        <v>1.9531405177582212E-3</v>
      </c>
      <c r="F192" s="28">
        <f t="shared" si="72"/>
        <v>1.9025967836538945E-3</v>
      </c>
      <c r="G192" s="28">
        <f t="shared" si="72"/>
        <v>1.8520526342771686E-3</v>
      </c>
      <c r="H192" s="28">
        <f t="shared" si="72"/>
        <v>1.8801052864225994E-3</v>
      </c>
      <c r="I192" s="28">
        <f t="shared" si="72"/>
        <v>2.2526895480782169E-3</v>
      </c>
      <c r="J192" s="28">
        <f t="shared" si="72"/>
        <v>2.2095375362065519E-3</v>
      </c>
      <c r="K192" s="28">
        <f t="shared" si="72"/>
        <v>2.0160950235880914E-3</v>
      </c>
      <c r="L192" s="28">
        <f t="shared" si="72"/>
        <v>2.5271934426574858E-3</v>
      </c>
      <c r="M192" s="28">
        <f t="shared" si="72"/>
        <v>2.3416883653928568E-3</v>
      </c>
      <c r="N192" s="28">
        <f t="shared" si="72"/>
        <v>2.3860628399314599E-3</v>
      </c>
      <c r="O192" s="28">
        <f t="shared" si="72"/>
        <v>2.3268222966654662E-3</v>
      </c>
      <c r="P192" s="28">
        <f t="shared" si="72"/>
        <v>2.283519836627672E-3</v>
      </c>
      <c r="Q192" s="28">
        <f t="shared" si="72"/>
        <v>2.1803298555578888E-3</v>
      </c>
      <c r="R192" s="28">
        <f t="shared" si="72"/>
        <v>2.0219598992996051E-3</v>
      </c>
      <c r="S192" s="28">
        <f t="shared" si="72"/>
        <v>1.8039333973227532E-3</v>
      </c>
      <c r="T192" s="28">
        <f t="shared" si="72"/>
        <v>1.8386096064539332E-3</v>
      </c>
      <c r="U192" s="28">
        <f t="shared" si="72"/>
        <v>2.1593055820592153E-3</v>
      </c>
      <c r="V192" s="28">
        <f t="shared" si="72"/>
        <v>2.0969512204642082E-3</v>
      </c>
      <c r="W192" s="28">
        <f t="shared" si="72"/>
        <v>2.0979370895726607E-3</v>
      </c>
    </row>
    <row r="193" spans="1:26" outlineLevel="1" x14ac:dyDescent="0.25"/>
    <row r="194" spans="1:26" outlineLevel="1" x14ac:dyDescent="0.25">
      <c r="B194" s="4" t="s">
        <v>23</v>
      </c>
      <c r="C194" s="12">
        <f t="shared" ref="C194:W194" si="73">IFERROR(C181/C191,0)</f>
        <v>0</v>
      </c>
      <c r="D194" s="12">
        <f t="shared" si="73"/>
        <v>0</v>
      </c>
      <c r="E194" s="12">
        <f t="shared" si="73"/>
        <v>0</v>
      </c>
      <c r="F194" s="12">
        <f t="shared" si="73"/>
        <v>0</v>
      </c>
      <c r="G194" s="12">
        <f t="shared" si="73"/>
        <v>0</v>
      </c>
      <c r="H194" s="12">
        <f t="shared" si="73"/>
        <v>0</v>
      </c>
      <c r="I194" s="12">
        <f t="shared" si="73"/>
        <v>0</v>
      </c>
      <c r="J194" s="12">
        <f t="shared" si="73"/>
        <v>0</v>
      </c>
      <c r="K194" s="12">
        <f t="shared" si="73"/>
        <v>0</v>
      </c>
      <c r="L194" s="12">
        <f t="shared" si="73"/>
        <v>0</v>
      </c>
      <c r="M194" s="12">
        <f t="shared" si="73"/>
        <v>0</v>
      </c>
      <c r="N194" s="12">
        <f t="shared" si="73"/>
        <v>0</v>
      </c>
      <c r="O194" s="12">
        <f t="shared" si="73"/>
        <v>0</v>
      </c>
      <c r="P194" s="12">
        <f t="shared" si="73"/>
        <v>0</v>
      </c>
      <c r="Q194" s="12">
        <f t="shared" si="73"/>
        <v>0</v>
      </c>
      <c r="R194" s="12">
        <f t="shared" si="73"/>
        <v>0</v>
      </c>
      <c r="S194" s="12">
        <f t="shared" si="73"/>
        <v>0</v>
      </c>
      <c r="T194" s="12">
        <f t="shared" si="73"/>
        <v>0</v>
      </c>
      <c r="U194" s="12">
        <f t="shared" si="73"/>
        <v>0</v>
      </c>
      <c r="V194" s="12">
        <f t="shared" si="73"/>
        <v>0</v>
      </c>
      <c r="W194" s="12">
        <f t="shared" si="73"/>
        <v>0</v>
      </c>
    </row>
    <row r="195" spans="1:26" outlineLevel="1" x14ac:dyDescent="0.25">
      <c r="B195" s="4" t="s">
        <v>24</v>
      </c>
      <c r="C195" s="12">
        <f t="shared" ref="C195:W195" si="74">IFERROR(C182/C191,0)</f>
        <v>0</v>
      </c>
      <c r="D195" s="12">
        <f t="shared" si="74"/>
        <v>0</v>
      </c>
      <c r="E195" s="12">
        <f t="shared" si="74"/>
        <v>0</v>
      </c>
      <c r="F195" s="12">
        <f t="shared" si="74"/>
        <v>0</v>
      </c>
      <c r="G195" s="12">
        <f t="shared" si="74"/>
        <v>0</v>
      </c>
      <c r="H195" s="12">
        <f t="shared" si="74"/>
        <v>0</v>
      </c>
      <c r="I195" s="12">
        <f t="shared" si="74"/>
        <v>0</v>
      </c>
      <c r="J195" s="12">
        <f t="shared" si="74"/>
        <v>0</v>
      </c>
      <c r="K195" s="12">
        <f t="shared" si="74"/>
        <v>0</v>
      </c>
      <c r="L195" s="12">
        <f t="shared" si="74"/>
        <v>0</v>
      </c>
      <c r="M195" s="12">
        <f t="shared" si="74"/>
        <v>0</v>
      </c>
      <c r="N195" s="12">
        <f t="shared" si="74"/>
        <v>0</v>
      </c>
      <c r="O195" s="12">
        <f t="shared" si="74"/>
        <v>0</v>
      </c>
      <c r="P195" s="12">
        <f t="shared" si="74"/>
        <v>0</v>
      </c>
      <c r="Q195" s="12">
        <f t="shared" si="74"/>
        <v>0</v>
      </c>
      <c r="R195" s="12">
        <f t="shared" si="74"/>
        <v>0</v>
      </c>
      <c r="S195" s="12">
        <f t="shared" si="74"/>
        <v>0</v>
      </c>
      <c r="T195" s="12">
        <f t="shared" si="74"/>
        <v>0</v>
      </c>
      <c r="U195" s="12">
        <f t="shared" si="74"/>
        <v>0</v>
      </c>
      <c r="V195" s="12">
        <f t="shared" si="74"/>
        <v>0</v>
      </c>
      <c r="W195" s="12">
        <f t="shared" si="74"/>
        <v>0</v>
      </c>
    </row>
    <row r="196" spans="1:26" outlineLevel="1" x14ac:dyDescent="0.25">
      <c r="B196" s="4" t="s">
        <v>21</v>
      </c>
      <c r="C196" s="12">
        <f t="shared" ref="C196:W196" si="75">IFERROR(C183/C191,0)</f>
        <v>1</v>
      </c>
      <c r="D196" s="12">
        <f t="shared" si="75"/>
        <v>1</v>
      </c>
      <c r="E196" s="12">
        <f t="shared" si="75"/>
        <v>1</v>
      </c>
      <c r="F196" s="12">
        <f t="shared" si="75"/>
        <v>1</v>
      </c>
      <c r="G196" s="12">
        <f t="shared" si="75"/>
        <v>1</v>
      </c>
      <c r="H196" s="12">
        <f t="shared" si="75"/>
        <v>1</v>
      </c>
      <c r="I196" s="12">
        <f t="shared" si="75"/>
        <v>1</v>
      </c>
      <c r="J196" s="12">
        <f t="shared" si="75"/>
        <v>1</v>
      </c>
      <c r="K196" s="12">
        <f t="shared" si="75"/>
        <v>1</v>
      </c>
      <c r="L196" s="12">
        <f t="shared" si="75"/>
        <v>1</v>
      </c>
      <c r="M196" s="12">
        <f t="shared" si="75"/>
        <v>1</v>
      </c>
      <c r="N196" s="12">
        <f t="shared" si="75"/>
        <v>1</v>
      </c>
      <c r="O196" s="12">
        <f t="shared" si="75"/>
        <v>1</v>
      </c>
      <c r="P196" s="12">
        <f t="shared" si="75"/>
        <v>1</v>
      </c>
      <c r="Q196" s="12">
        <f t="shared" si="75"/>
        <v>1</v>
      </c>
      <c r="R196" s="12">
        <f t="shared" si="75"/>
        <v>1</v>
      </c>
      <c r="S196" s="12">
        <f t="shared" si="75"/>
        <v>1</v>
      </c>
      <c r="T196" s="12">
        <f t="shared" si="75"/>
        <v>1</v>
      </c>
      <c r="U196" s="12">
        <f t="shared" si="75"/>
        <v>1</v>
      </c>
      <c r="V196" s="12">
        <f t="shared" si="75"/>
        <v>1</v>
      </c>
      <c r="W196" s="12">
        <f t="shared" si="75"/>
        <v>1</v>
      </c>
    </row>
    <row r="197" spans="1:26" outlineLevel="1" x14ac:dyDescent="0.25">
      <c r="B197" s="4" t="s">
        <v>26</v>
      </c>
      <c r="C197" s="12">
        <f t="shared" ref="C197:W197" si="76">IFERROR(C184/C191,0)</f>
        <v>0</v>
      </c>
      <c r="D197" s="12">
        <f t="shared" si="76"/>
        <v>0</v>
      </c>
      <c r="E197" s="12">
        <f t="shared" si="76"/>
        <v>0</v>
      </c>
      <c r="F197" s="12">
        <f t="shared" si="76"/>
        <v>0</v>
      </c>
      <c r="G197" s="12">
        <f t="shared" si="76"/>
        <v>0</v>
      </c>
      <c r="H197" s="12">
        <f t="shared" si="76"/>
        <v>0</v>
      </c>
      <c r="I197" s="12">
        <f t="shared" si="76"/>
        <v>0</v>
      </c>
      <c r="J197" s="12">
        <f t="shared" si="76"/>
        <v>0</v>
      </c>
      <c r="K197" s="12">
        <f t="shared" si="76"/>
        <v>0</v>
      </c>
      <c r="L197" s="12">
        <f t="shared" si="76"/>
        <v>0</v>
      </c>
      <c r="M197" s="12">
        <f t="shared" si="76"/>
        <v>0</v>
      </c>
      <c r="N197" s="12">
        <f t="shared" si="76"/>
        <v>0</v>
      </c>
      <c r="O197" s="12">
        <f t="shared" si="76"/>
        <v>0</v>
      </c>
      <c r="P197" s="12">
        <f t="shared" si="76"/>
        <v>0</v>
      </c>
      <c r="Q197" s="12">
        <f t="shared" si="76"/>
        <v>0</v>
      </c>
      <c r="R197" s="12">
        <f t="shared" si="76"/>
        <v>0</v>
      </c>
      <c r="S197" s="12">
        <f t="shared" si="76"/>
        <v>0</v>
      </c>
      <c r="T197" s="12">
        <f t="shared" si="76"/>
        <v>0</v>
      </c>
      <c r="U197" s="12">
        <f t="shared" si="76"/>
        <v>0</v>
      </c>
      <c r="V197" s="12">
        <f t="shared" si="76"/>
        <v>0</v>
      </c>
      <c r="W197" s="12">
        <f t="shared" si="76"/>
        <v>0</v>
      </c>
    </row>
    <row r="198" spans="1:26" outlineLevel="1" x14ac:dyDescent="0.25">
      <c r="B198" s="4" t="s">
        <v>25</v>
      </c>
      <c r="C198" s="12">
        <f t="shared" ref="C198:W198" si="77">IFERROR(C185/C191,0)</f>
        <v>0</v>
      </c>
      <c r="D198" s="12">
        <f t="shared" si="77"/>
        <v>0</v>
      </c>
      <c r="E198" s="12">
        <f t="shared" si="77"/>
        <v>0</v>
      </c>
      <c r="F198" s="12">
        <f t="shared" si="77"/>
        <v>0</v>
      </c>
      <c r="G198" s="12">
        <f t="shared" si="77"/>
        <v>0</v>
      </c>
      <c r="H198" s="12">
        <f t="shared" si="77"/>
        <v>0</v>
      </c>
      <c r="I198" s="12">
        <f t="shared" si="77"/>
        <v>0</v>
      </c>
      <c r="J198" s="12">
        <f t="shared" si="77"/>
        <v>0</v>
      </c>
      <c r="K198" s="12">
        <f t="shared" si="77"/>
        <v>0</v>
      </c>
      <c r="L198" s="12">
        <f t="shared" si="77"/>
        <v>0</v>
      </c>
      <c r="M198" s="12">
        <f t="shared" si="77"/>
        <v>0</v>
      </c>
      <c r="N198" s="12">
        <f t="shared" si="77"/>
        <v>0</v>
      </c>
      <c r="O198" s="12">
        <f t="shared" si="77"/>
        <v>0</v>
      </c>
      <c r="P198" s="12">
        <f t="shared" si="77"/>
        <v>0</v>
      </c>
      <c r="Q198" s="12">
        <f t="shared" si="77"/>
        <v>0</v>
      </c>
      <c r="R198" s="12">
        <f t="shared" si="77"/>
        <v>0</v>
      </c>
      <c r="S198" s="12">
        <f t="shared" si="77"/>
        <v>0</v>
      </c>
      <c r="T198" s="12">
        <f t="shared" si="77"/>
        <v>0</v>
      </c>
      <c r="U198" s="12">
        <f t="shared" si="77"/>
        <v>0</v>
      </c>
      <c r="V198" s="12">
        <f t="shared" si="77"/>
        <v>0</v>
      </c>
      <c r="W198" s="12">
        <f t="shared" si="77"/>
        <v>0</v>
      </c>
    </row>
    <row r="199" spans="1:26" outlineLevel="1" x14ac:dyDescent="0.25">
      <c r="B199" s="4" t="s">
        <v>0</v>
      </c>
      <c r="C199" s="12">
        <f t="shared" ref="C199:W199" si="78">IFERROR(C186/C191,0)</f>
        <v>0</v>
      </c>
      <c r="D199" s="12">
        <f t="shared" si="78"/>
        <v>0</v>
      </c>
      <c r="E199" s="12">
        <f t="shared" si="78"/>
        <v>0</v>
      </c>
      <c r="F199" s="12">
        <f t="shared" si="78"/>
        <v>0</v>
      </c>
      <c r="G199" s="12">
        <f t="shared" si="78"/>
        <v>0</v>
      </c>
      <c r="H199" s="12">
        <f t="shared" si="78"/>
        <v>0</v>
      </c>
      <c r="I199" s="12">
        <f t="shared" si="78"/>
        <v>0</v>
      </c>
      <c r="J199" s="12">
        <f t="shared" si="78"/>
        <v>0</v>
      </c>
      <c r="K199" s="12">
        <f t="shared" si="78"/>
        <v>0</v>
      </c>
      <c r="L199" s="12">
        <f t="shared" si="78"/>
        <v>0</v>
      </c>
      <c r="M199" s="12">
        <f t="shared" si="78"/>
        <v>0</v>
      </c>
      <c r="N199" s="12">
        <f t="shared" si="78"/>
        <v>0</v>
      </c>
      <c r="O199" s="12">
        <f t="shared" si="78"/>
        <v>0</v>
      </c>
      <c r="P199" s="12">
        <f t="shared" si="78"/>
        <v>0</v>
      </c>
      <c r="Q199" s="12">
        <f t="shared" si="78"/>
        <v>0</v>
      </c>
      <c r="R199" s="12">
        <f t="shared" si="78"/>
        <v>0</v>
      </c>
      <c r="S199" s="12">
        <f t="shared" si="78"/>
        <v>0</v>
      </c>
      <c r="T199" s="12">
        <f t="shared" si="78"/>
        <v>0</v>
      </c>
      <c r="U199" s="12">
        <f t="shared" si="78"/>
        <v>0</v>
      </c>
      <c r="V199" s="12">
        <f t="shared" si="78"/>
        <v>0</v>
      </c>
      <c r="W199" s="12">
        <f t="shared" si="78"/>
        <v>0</v>
      </c>
    </row>
    <row r="200" spans="1:26" outlineLevel="1" x14ac:dyDescent="0.25">
      <c r="B200" s="4" t="s">
        <v>27</v>
      </c>
      <c r="C200" s="12">
        <f t="shared" ref="C200:W200" si="79">IFERROR(C187/C191,0)</f>
        <v>0</v>
      </c>
      <c r="D200" s="12">
        <f t="shared" si="79"/>
        <v>0</v>
      </c>
      <c r="E200" s="12">
        <f t="shared" si="79"/>
        <v>0</v>
      </c>
      <c r="F200" s="12">
        <f t="shared" si="79"/>
        <v>0</v>
      </c>
      <c r="G200" s="12">
        <f t="shared" si="79"/>
        <v>0</v>
      </c>
      <c r="H200" s="12">
        <f t="shared" si="79"/>
        <v>0</v>
      </c>
      <c r="I200" s="12">
        <f t="shared" si="79"/>
        <v>0</v>
      </c>
      <c r="J200" s="12">
        <f t="shared" si="79"/>
        <v>0</v>
      </c>
      <c r="K200" s="12">
        <f t="shared" si="79"/>
        <v>0</v>
      </c>
      <c r="L200" s="12">
        <f t="shared" si="79"/>
        <v>0</v>
      </c>
      <c r="M200" s="12">
        <f t="shared" si="79"/>
        <v>0</v>
      </c>
      <c r="N200" s="12">
        <f t="shared" si="79"/>
        <v>0</v>
      </c>
      <c r="O200" s="12">
        <f t="shared" si="79"/>
        <v>0</v>
      </c>
      <c r="P200" s="12">
        <f t="shared" si="79"/>
        <v>0</v>
      </c>
      <c r="Q200" s="12">
        <f t="shared" si="79"/>
        <v>0</v>
      </c>
      <c r="R200" s="12">
        <f t="shared" si="79"/>
        <v>0</v>
      </c>
      <c r="S200" s="12">
        <f t="shared" si="79"/>
        <v>0</v>
      </c>
      <c r="T200" s="12">
        <f t="shared" si="79"/>
        <v>0</v>
      </c>
      <c r="U200" s="12">
        <f t="shared" si="79"/>
        <v>0</v>
      </c>
      <c r="V200" s="12">
        <f t="shared" si="79"/>
        <v>0</v>
      </c>
      <c r="W200" s="12">
        <f t="shared" si="79"/>
        <v>0</v>
      </c>
    </row>
    <row r="201" spans="1:26" outlineLevel="1" x14ac:dyDescent="0.25">
      <c r="B201" s="4" t="s">
        <v>28</v>
      </c>
      <c r="C201" s="12">
        <f t="shared" ref="C201:W201" si="80">IFERROR(C188/C191,0)</f>
        <v>0</v>
      </c>
      <c r="D201" s="12">
        <f t="shared" si="80"/>
        <v>0</v>
      </c>
      <c r="E201" s="12">
        <f t="shared" si="80"/>
        <v>0</v>
      </c>
      <c r="F201" s="12">
        <f t="shared" si="80"/>
        <v>0</v>
      </c>
      <c r="G201" s="12">
        <f t="shared" si="80"/>
        <v>0</v>
      </c>
      <c r="H201" s="12">
        <f t="shared" si="80"/>
        <v>0</v>
      </c>
      <c r="I201" s="12">
        <f t="shared" si="80"/>
        <v>0</v>
      </c>
      <c r="J201" s="12">
        <f t="shared" si="80"/>
        <v>0</v>
      </c>
      <c r="K201" s="12">
        <f t="shared" si="80"/>
        <v>0</v>
      </c>
      <c r="L201" s="12">
        <f t="shared" si="80"/>
        <v>0</v>
      </c>
      <c r="M201" s="12">
        <f t="shared" si="80"/>
        <v>0</v>
      </c>
      <c r="N201" s="12">
        <f t="shared" si="80"/>
        <v>0</v>
      </c>
      <c r="O201" s="12">
        <f t="shared" si="80"/>
        <v>0</v>
      </c>
      <c r="P201" s="12">
        <f t="shared" si="80"/>
        <v>0</v>
      </c>
      <c r="Q201" s="12">
        <f t="shared" si="80"/>
        <v>0</v>
      </c>
      <c r="R201" s="12">
        <f t="shared" si="80"/>
        <v>0</v>
      </c>
      <c r="S201" s="12">
        <f t="shared" si="80"/>
        <v>0</v>
      </c>
      <c r="T201" s="12">
        <f t="shared" si="80"/>
        <v>0</v>
      </c>
      <c r="U201" s="12">
        <f t="shared" si="80"/>
        <v>0</v>
      </c>
      <c r="V201" s="12">
        <f t="shared" si="80"/>
        <v>0</v>
      </c>
      <c r="W201" s="12">
        <f t="shared" si="80"/>
        <v>0</v>
      </c>
    </row>
    <row r="202" spans="1:26" outlineLevel="1" x14ac:dyDescent="0.25">
      <c r="B202" s="4" t="s">
        <v>22</v>
      </c>
      <c r="C202" s="12">
        <f t="shared" ref="C202:W202" si="81">IFERROR(C189/C191,0)</f>
        <v>0</v>
      </c>
      <c r="D202" s="12">
        <f t="shared" si="81"/>
        <v>0</v>
      </c>
      <c r="E202" s="12">
        <f t="shared" si="81"/>
        <v>0</v>
      </c>
      <c r="F202" s="12">
        <f t="shared" si="81"/>
        <v>0</v>
      </c>
      <c r="G202" s="12">
        <f t="shared" si="81"/>
        <v>0</v>
      </c>
      <c r="H202" s="12">
        <f t="shared" si="81"/>
        <v>0</v>
      </c>
      <c r="I202" s="12">
        <f t="shared" si="81"/>
        <v>0</v>
      </c>
      <c r="J202" s="12">
        <f t="shared" si="81"/>
        <v>0</v>
      </c>
      <c r="K202" s="12">
        <f t="shared" si="81"/>
        <v>0</v>
      </c>
      <c r="L202" s="12">
        <f t="shared" si="81"/>
        <v>0</v>
      </c>
      <c r="M202" s="12">
        <f t="shared" si="81"/>
        <v>0</v>
      </c>
      <c r="N202" s="12">
        <f t="shared" si="81"/>
        <v>0</v>
      </c>
      <c r="O202" s="12">
        <f t="shared" si="81"/>
        <v>0</v>
      </c>
      <c r="P202" s="12">
        <f t="shared" si="81"/>
        <v>0</v>
      </c>
      <c r="Q202" s="12">
        <f t="shared" si="81"/>
        <v>0</v>
      </c>
      <c r="R202" s="12">
        <f t="shared" si="81"/>
        <v>0</v>
      </c>
      <c r="S202" s="12">
        <f t="shared" si="81"/>
        <v>0</v>
      </c>
      <c r="T202" s="12">
        <f t="shared" si="81"/>
        <v>0</v>
      </c>
      <c r="U202" s="12">
        <f t="shared" si="81"/>
        <v>0</v>
      </c>
      <c r="V202" s="12">
        <f t="shared" si="81"/>
        <v>0</v>
      </c>
      <c r="W202" s="12">
        <f t="shared" si="81"/>
        <v>0</v>
      </c>
    </row>
    <row r="203" spans="1:26" outlineLevel="1" x14ac:dyDescent="0.25">
      <c r="B203" s="4" t="s">
        <v>1</v>
      </c>
      <c r="C203" s="12">
        <f t="shared" ref="C203:W203" si="82">IFERROR(C190/C191,0)</f>
        <v>0</v>
      </c>
      <c r="D203" s="12">
        <f t="shared" si="82"/>
        <v>0</v>
      </c>
      <c r="E203" s="12">
        <f t="shared" si="82"/>
        <v>0</v>
      </c>
      <c r="F203" s="12">
        <f t="shared" si="82"/>
        <v>0</v>
      </c>
      <c r="G203" s="12">
        <f t="shared" si="82"/>
        <v>0</v>
      </c>
      <c r="H203" s="12">
        <f t="shared" si="82"/>
        <v>0</v>
      </c>
      <c r="I203" s="12">
        <f t="shared" si="82"/>
        <v>0</v>
      </c>
      <c r="J203" s="12">
        <f t="shared" si="82"/>
        <v>0</v>
      </c>
      <c r="K203" s="12">
        <f t="shared" si="82"/>
        <v>0</v>
      </c>
      <c r="L203" s="12">
        <f t="shared" si="82"/>
        <v>0</v>
      </c>
      <c r="M203" s="12">
        <f t="shared" si="82"/>
        <v>0</v>
      </c>
      <c r="N203" s="12">
        <f t="shared" si="82"/>
        <v>0</v>
      </c>
      <c r="O203" s="12">
        <f t="shared" si="82"/>
        <v>0</v>
      </c>
      <c r="P203" s="12">
        <f t="shared" si="82"/>
        <v>0</v>
      </c>
      <c r="Q203" s="12">
        <f t="shared" si="82"/>
        <v>0</v>
      </c>
      <c r="R203" s="12">
        <f t="shared" si="82"/>
        <v>0</v>
      </c>
      <c r="S203" s="12">
        <f t="shared" si="82"/>
        <v>0</v>
      </c>
      <c r="T203" s="12">
        <f t="shared" si="82"/>
        <v>0</v>
      </c>
      <c r="U203" s="12">
        <f t="shared" si="82"/>
        <v>0</v>
      </c>
      <c r="V203" s="12">
        <f t="shared" si="82"/>
        <v>0</v>
      </c>
      <c r="W203" s="12">
        <f t="shared" si="82"/>
        <v>0</v>
      </c>
    </row>
    <row r="206" spans="1:26" s="37" customFormat="1" x14ac:dyDescent="0.25">
      <c r="A206" s="36" t="s">
        <v>55</v>
      </c>
      <c r="Z206" s="38"/>
    </row>
    <row r="207" spans="1:26" outlineLevel="1" x14ac:dyDescent="0.25">
      <c r="B207" s="9" t="s">
        <v>5</v>
      </c>
      <c r="C207" s="14"/>
    </row>
    <row r="208" spans="1:26" outlineLevel="1" x14ac:dyDescent="0.25">
      <c r="B208" s="16" t="s">
        <v>8</v>
      </c>
    </row>
    <row r="209" spans="2:28" outlineLevel="1" x14ac:dyDescent="0.25">
      <c r="B209" s="10" t="s">
        <v>10</v>
      </c>
      <c r="C209" s="5">
        <f>C$214*CAN!C215</f>
        <v>0</v>
      </c>
      <c r="D209" s="5">
        <f>D$214*CAN!D215</f>
        <v>0</v>
      </c>
      <c r="E209" s="5">
        <f>E$214*CAN!E215</f>
        <v>0</v>
      </c>
      <c r="F209" s="5">
        <f>F$214*CAN!F215</f>
        <v>0</v>
      </c>
      <c r="G209" s="5">
        <f>G$214*CAN!G215</f>
        <v>0</v>
      </c>
      <c r="H209" s="5">
        <f>H$214*CAN!H215</f>
        <v>0</v>
      </c>
      <c r="I209" s="5">
        <f>I$214*CAN!I215</f>
        <v>0</v>
      </c>
      <c r="J209" s="5">
        <f>J$214*CAN!J215</f>
        <v>0</v>
      </c>
      <c r="K209" s="5">
        <f>K$214*CAN!K215</f>
        <v>0</v>
      </c>
      <c r="L209" s="5">
        <f>L$214*CAN!L215</f>
        <v>0</v>
      </c>
      <c r="M209" s="5">
        <f>M$214*CAN!M215</f>
        <v>0</v>
      </c>
      <c r="N209" s="5">
        <f>N$214*CAN!N215</f>
        <v>0</v>
      </c>
      <c r="O209" s="5">
        <f>O$214*CAN!O215</f>
        <v>0</v>
      </c>
      <c r="P209" s="5">
        <f>P$214*CAN!P215</f>
        <v>0</v>
      </c>
      <c r="Q209" s="5">
        <f>Q$214*CAN!Q215</f>
        <v>0</v>
      </c>
      <c r="R209" s="5">
        <f>R$214*CAN!R215</f>
        <v>0</v>
      </c>
      <c r="S209" s="5">
        <f>S$214*CAN!S215</f>
        <v>0</v>
      </c>
      <c r="T209" s="5">
        <f>T$214*CAN!T215</f>
        <v>0</v>
      </c>
      <c r="U209" s="5">
        <f>U$214*CAN!U215</f>
        <v>0</v>
      </c>
      <c r="V209" s="5">
        <f>V$214*CAN!V215</f>
        <v>0</v>
      </c>
      <c r="W209" s="5">
        <f>W$214*CAN!W215</f>
        <v>0</v>
      </c>
      <c r="Z209" s="23"/>
    </row>
    <row r="210" spans="2:28" outlineLevel="1" x14ac:dyDescent="0.25">
      <c r="B210" s="17" t="s">
        <v>9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2:28" outlineLevel="1" x14ac:dyDescent="0.25">
      <c r="B211" s="10" t="s">
        <v>11</v>
      </c>
      <c r="C211" s="5">
        <f>C212/Inputs!D$7</f>
        <v>0</v>
      </c>
      <c r="D211" s="5">
        <f>D212/Inputs!E$7</f>
        <v>0</v>
      </c>
      <c r="E211" s="5">
        <f>E212/Inputs!F$7</f>
        <v>0</v>
      </c>
      <c r="F211" s="5">
        <f>F212/Inputs!G$7</f>
        <v>0</v>
      </c>
      <c r="G211" s="5">
        <f>G212/Inputs!H$7</f>
        <v>0</v>
      </c>
      <c r="H211" s="5">
        <f>H212/Inputs!I$7</f>
        <v>0</v>
      </c>
      <c r="I211" s="5">
        <f>I212/Inputs!J$7</f>
        <v>0</v>
      </c>
      <c r="J211" s="5">
        <f>J212/Inputs!K$7</f>
        <v>0</v>
      </c>
      <c r="K211" s="5">
        <f>K212/Inputs!L$7</f>
        <v>0</v>
      </c>
      <c r="L211" s="5">
        <f>L212/Inputs!M$7</f>
        <v>0</v>
      </c>
      <c r="M211" s="5">
        <f>M212/Inputs!N$7</f>
        <v>0</v>
      </c>
      <c r="N211" s="5">
        <f>N212/Inputs!O$7</f>
        <v>0</v>
      </c>
      <c r="O211" s="5">
        <f>O212/Inputs!P$7</f>
        <v>0</v>
      </c>
      <c r="P211" s="5">
        <f>P212/Inputs!Q$7</f>
        <v>0</v>
      </c>
      <c r="Q211" s="5">
        <f>Q212/Inputs!R$7</f>
        <v>0</v>
      </c>
      <c r="R211" s="5">
        <f>R212/Inputs!S$7</f>
        <v>0</v>
      </c>
      <c r="S211" s="5">
        <f>S212/Inputs!T$7</f>
        <v>0</v>
      </c>
      <c r="T211" s="5">
        <f>T212/Inputs!U$7</f>
        <v>0</v>
      </c>
      <c r="U211" s="5">
        <f>U212/Inputs!V$7</f>
        <v>0</v>
      </c>
      <c r="V211" s="5">
        <f>V212/Inputs!W$7</f>
        <v>0</v>
      </c>
      <c r="W211" s="5">
        <f>W212/Inputs!X$7</f>
        <v>0</v>
      </c>
      <c r="Z211" s="23"/>
    </row>
    <row r="212" spans="2:28" outlineLevel="1" x14ac:dyDescent="0.25">
      <c r="B212" s="10" t="s">
        <v>12</v>
      </c>
      <c r="C212" s="5">
        <f>C$214*CAN!C216</f>
        <v>0</v>
      </c>
      <c r="D212" s="5">
        <f>D$214*CAN!D216</f>
        <v>0</v>
      </c>
      <c r="E212" s="5">
        <f>E$214*CAN!E216</f>
        <v>0</v>
      </c>
      <c r="F212" s="5">
        <f>F$214*CAN!F216</f>
        <v>0</v>
      </c>
      <c r="G212" s="5">
        <f>G$214*CAN!G216</f>
        <v>0</v>
      </c>
      <c r="H212" s="5">
        <f>H$214*CAN!H216</f>
        <v>0</v>
      </c>
      <c r="I212" s="5">
        <f>I$214*CAN!I216</f>
        <v>0</v>
      </c>
      <c r="J212" s="5">
        <f>J$214*CAN!J216</f>
        <v>0</v>
      </c>
      <c r="K212" s="5">
        <f>K$214*CAN!K216</f>
        <v>0</v>
      </c>
      <c r="L212" s="5">
        <f>L$214*CAN!L216</f>
        <v>0</v>
      </c>
      <c r="M212" s="5">
        <f>M$214*CAN!M216</f>
        <v>0</v>
      </c>
      <c r="N212" s="5">
        <f>N$214*CAN!N216</f>
        <v>0</v>
      </c>
      <c r="O212" s="5">
        <f>O$214*CAN!O216</f>
        <v>0</v>
      </c>
      <c r="P212" s="5">
        <f>P$214*CAN!P216</f>
        <v>0</v>
      </c>
      <c r="Q212" s="5">
        <f>Q$214*CAN!Q216</f>
        <v>0</v>
      </c>
      <c r="R212" s="5">
        <f>R$214*CAN!R216</f>
        <v>0</v>
      </c>
      <c r="S212" s="5">
        <f>S$214*CAN!S216</f>
        <v>0</v>
      </c>
      <c r="T212" s="5">
        <f>T$214*CAN!T216</f>
        <v>0</v>
      </c>
      <c r="U212" s="5">
        <f>U$214*CAN!U216</f>
        <v>0</v>
      </c>
      <c r="V212" s="5">
        <f>V$214*CAN!V216</f>
        <v>0</v>
      </c>
      <c r="W212" s="5">
        <f>W$214*CAN!W216</f>
        <v>0</v>
      </c>
      <c r="Y212" s="1" t="s">
        <v>59</v>
      </c>
    </row>
    <row r="213" spans="2:28" outlineLevel="1" x14ac:dyDescent="0.25">
      <c r="B213" s="16" t="s">
        <v>13</v>
      </c>
    </row>
    <row r="214" spans="2:28" outlineLevel="1" x14ac:dyDescent="0.25">
      <c r="B214" s="10" t="s">
        <v>10</v>
      </c>
      <c r="C214" s="5">
        <f>C229/CAN!C230/1000</f>
        <v>0</v>
      </c>
      <c r="D214" s="5">
        <f>D229/CAN!D230/1000</f>
        <v>0</v>
      </c>
      <c r="E214" s="5">
        <f>E229/CAN!E230/1000</f>
        <v>0</v>
      </c>
      <c r="F214" s="5">
        <f>F229/CAN!F230/1000</f>
        <v>0</v>
      </c>
      <c r="G214" s="5">
        <f>G229/CAN!G230/1000</f>
        <v>0</v>
      </c>
      <c r="H214" s="5">
        <f>H229/CAN!H230/1000</f>
        <v>0</v>
      </c>
      <c r="I214" s="5">
        <f>I229/CAN!I230/1000</f>
        <v>0</v>
      </c>
      <c r="J214" s="5">
        <f>J229/CAN!J230/1000</f>
        <v>0</v>
      </c>
      <c r="K214" s="5">
        <f>K229/CAN!K230/1000</f>
        <v>0</v>
      </c>
      <c r="L214" s="5">
        <f>L229/CAN!L230/1000</f>
        <v>0</v>
      </c>
      <c r="M214" s="5">
        <f>M229/CAN!M230/1000</f>
        <v>0</v>
      </c>
      <c r="N214" s="5">
        <f>N229/CAN!N230/1000</f>
        <v>0</v>
      </c>
      <c r="O214" s="5">
        <f>O229/CAN!O230/1000</f>
        <v>0</v>
      </c>
      <c r="P214" s="5">
        <f>P229/CAN!P230/1000</f>
        <v>0</v>
      </c>
      <c r="Q214" s="5">
        <f>Q229/CAN!Q230/1000</f>
        <v>0</v>
      </c>
      <c r="R214" s="5">
        <f>R229/CAN!R230/1000</f>
        <v>0</v>
      </c>
      <c r="S214" s="5">
        <f>S229/CAN!S230/1000</f>
        <v>0</v>
      </c>
      <c r="T214" s="5">
        <f>T229/CAN!T230/1000</f>
        <v>0</v>
      </c>
      <c r="U214" s="5">
        <f>U229/CAN!U230/1000</f>
        <v>0</v>
      </c>
      <c r="V214" s="5">
        <f>V229/CAN!V230/1000</f>
        <v>0</v>
      </c>
      <c r="W214" s="5">
        <f>W229/CAN!W230/1000</f>
        <v>0</v>
      </c>
    </row>
    <row r="215" spans="2:28" outlineLevel="1" x14ac:dyDescent="0.25">
      <c r="B215" s="18" t="s">
        <v>14</v>
      </c>
      <c r="C215" s="13">
        <f t="shared" ref="C215:W215" si="83">IFERROR(C209/C214,0)</f>
        <v>0</v>
      </c>
      <c r="D215" s="13">
        <f t="shared" si="83"/>
        <v>0</v>
      </c>
      <c r="E215" s="13">
        <f t="shared" si="83"/>
        <v>0</v>
      </c>
      <c r="F215" s="13">
        <f t="shared" si="83"/>
        <v>0</v>
      </c>
      <c r="G215" s="13">
        <f t="shared" si="83"/>
        <v>0</v>
      </c>
      <c r="H215" s="13">
        <f t="shared" si="83"/>
        <v>0</v>
      </c>
      <c r="I215" s="13">
        <f t="shared" si="83"/>
        <v>0</v>
      </c>
      <c r="J215" s="13">
        <f t="shared" si="83"/>
        <v>0</v>
      </c>
      <c r="K215" s="13">
        <f t="shared" si="83"/>
        <v>0</v>
      </c>
      <c r="L215" s="13">
        <f t="shared" si="83"/>
        <v>0</v>
      </c>
      <c r="M215" s="13">
        <f t="shared" si="83"/>
        <v>0</v>
      </c>
      <c r="N215" s="13">
        <f t="shared" si="83"/>
        <v>0</v>
      </c>
      <c r="O215" s="13">
        <f t="shared" si="83"/>
        <v>0</v>
      </c>
      <c r="P215" s="13">
        <f t="shared" si="83"/>
        <v>0</v>
      </c>
      <c r="Q215" s="13">
        <f t="shared" si="83"/>
        <v>0</v>
      </c>
      <c r="R215" s="13">
        <f t="shared" si="83"/>
        <v>0</v>
      </c>
      <c r="S215" s="13">
        <f t="shared" si="83"/>
        <v>0</v>
      </c>
      <c r="T215" s="13">
        <f t="shared" si="83"/>
        <v>0</v>
      </c>
      <c r="U215" s="13">
        <f t="shared" si="83"/>
        <v>0</v>
      </c>
      <c r="V215" s="13">
        <f t="shared" si="83"/>
        <v>0</v>
      </c>
      <c r="W215" s="13">
        <f t="shared" si="83"/>
        <v>0</v>
      </c>
    </row>
    <row r="216" spans="2:28" outlineLevel="1" x14ac:dyDescent="0.25">
      <c r="B216" s="18" t="s">
        <v>15</v>
      </c>
      <c r="C216" s="13">
        <f t="shared" ref="C216:W216" si="84">IFERROR(C212/C214,0)</f>
        <v>0</v>
      </c>
      <c r="D216" s="13">
        <f t="shared" si="84"/>
        <v>0</v>
      </c>
      <c r="E216" s="13">
        <f t="shared" si="84"/>
        <v>0</v>
      </c>
      <c r="F216" s="13">
        <f t="shared" si="84"/>
        <v>0</v>
      </c>
      <c r="G216" s="13">
        <f t="shared" si="84"/>
        <v>0</v>
      </c>
      <c r="H216" s="13">
        <f t="shared" si="84"/>
        <v>0</v>
      </c>
      <c r="I216" s="13">
        <f t="shared" si="84"/>
        <v>0</v>
      </c>
      <c r="J216" s="13">
        <f t="shared" si="84"/>
        <v>0</v>
      </c>
      <c r="K216" s="13">
        <f t="shared" si="84"/>
        <v>0</v>
      </c>
      <c r="L216" s="13">
        <f t="shared" si="84"/>
        <v>0</v>
      </c>
      <c r="M216" s="13">
        <f t="shared" si="84"/>
        <v>0</v>
      </c>
      <c r="N216" s="13">
        <f t="shared" si="84"/>
        <v>0</v>
      </c>
      <c r="O216" s="13">
        <f t="shared" si="84"/>
        <v>0</v>
      </c>
      <c r="P216" s="13">
        <f t="shared" si="84"/>
        <v>0</v>
      </c>
      <c r="Q216" s="13">
        <f t="shared" si="84"/>
        <v>0</v>
      </c>
      <c r="R216" s="13">
        <f t="shared" si="84"/>
        <v>0</v>
      </c>
      <c r="S216" s="13">
        <f t="shared" si="84"/>
        <v>0</v>
      </c>
      <c r="T216" s="13">
        <f t="shared" si="84"/>
        <v>0</v>
      </c>
      <c r="U216" s="13">
        <f t="shared" si="84"/>
        <v>0</v>
      </c>
      <c r="V216" s="13">
        <f t="shared" si="84"/>
        <v>0</v>
      </c>
      <c r="W216" s="13">
        <f t="shared" si="84"/>
        <v>0</v>
      </c>
    </row>
    <row r="217" spans="2:28" outlineLevel="1" x14ac:dyDescent="0.25"/>
    <row r="218" spans="2:28" outlineLevel="1" x14ac:dyDescent="0.25">
      <c r="B218" s="9" t="s">
        <v>19</v>
      </c>
      <c r="C218" s="14"/>
    </row>
    <row r="219" spans="2:28" outlineLevel="1" x14ac:dyDescent="0.25">
      <c r="B219" s="4" t="s">
        <v>23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Z219" s="23"/>
      <c r="AB219" t="s">
        <v>18</v>
      </c>
    </row>
    <row r="220" spans="2:28" outlineLevel="1" x14ac:dyDescent="0.25">
      <c r="B220" s="4" t="s">
        <v>24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Z220" s="23"/>
      <c r="AB220" t="s">
        <v>18</v>
      </c>
    </row>
    <row r="221" spans="2:28" outlineLevel="1" x14ac:dyDescent="0.25">
      <c r="B221" s="4" t="s">
        <v>21</v>
      </c>
      <c r="C221" s="5">
        <f>'[10]Table 18'!C$12*1000</f>
        <v>0</v>
      </c>
      <c r="D221" s="5">
        <f>'[10]Table 18'!D$12*1000</f>
        <v>0</v>
      </c>
      <c r="E221" s="5">
        <f>'[10]Table 18'!E$12*1000</f>
        <v>0</v>
      </c>
      <c r="F221" s="5">
        <f>'[10]Table 18'!F$12*1000</f>
        <v>0</v>
      </c>
      <c r="G221" s="5">
        <f>'[10]Table 18'!G$12*1000</f>
        <v>0</v>
      </c>
      <c r="H221" s="5">
        <f>'[10]Table 18'!H$12*1000</f>
        <v>0</v>
      </c>
      <c r="I221" s="5">
        <f>'[10]Table 18'!I$12*1000</f>
        <v>0</v>
      </c>
      <c r="J221" s="5">
        <f>'[10]Table 18'!J$12*1000</f>
        <v>0</v>
      </c>
      <c r="K221" s="5">
        <f>'[10]Table 18'!K$12*1000</f>
        <v>0</v>
      </c>
      <c r="L221" s="5">
        <f>'[10]Table 18'!L$12*1000</f>
        <v>0</v>
      </c>
      <c r="M221" s="5">
        <f>'[10]Table 18'!M$12*1000</f>
        <v>0</v>
      </c>
      <c r="N221" s="5">
        <f>'[10]Table 18'!N$12*1000</f>
        <v>0</v>
      </c>
      <c r="O221" s="5">
        <f>'[10]Table 18'!O$12*1000</f>
        <v>0</v>
      </c>
      <c r="P221" s="5">
        <f>'[10]Table 18'!P$12*1000</f>
        <v>0</v>
      </c>
      <c r="Q221" s="5">
        <f>'[10]Table 18'!Q$12*1000</f>
        <v>0</v>
      </c>
      <c r="R221" s="5">
        <f>'[10]Table 18'!R$12*1000</f>
        <v>0</v>
      </c>
      <c r="S221" s="5">
        <f>'[10]Table 18'!S$12*1000</f>
        <v>0</v>
      </c>
      <c r="T221" s="5">
        <f>'[10]Table 18'!T$12*1000</f>
        <v>0</v>
      </c>
      <c r="U221" s="5">
        <f>'[10]Table 18'!U$12*1000</f>
        <v>0</v>
      </c>
      <c r="V221" s="5">
        <f>'[10]Table 18'!V$12*1000</f>
        <v>0</v>
      </c>
      <c r="W221" s="5">
        <f>'[10]Table 18'!W$12*1000</f>
        <v>0</v>
      </c>
      <c r="Z221" s="23" t="s">
        <v>32</v>
      </c>
      <c r="AB221" t="s">
        <v>18</v>
      </c>
    </row>
    <row r="222" spans="2:28" outlineLevel="1" x14ac:dyDescent="0.25">
      <c r="B222" s="4" t="s">
        <v>26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Z222" s="23"/>
      <c r="AB222" t="s">
        <v>18</v>
      </c>
    </row>
    <row r="223" spans="2:28" outlineLevel="1" x14ac:dyDescent="0.25">
      <c r="B223" s="4" t="s">
        <v>25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Z223" s="23"/>
      <c r="AB223" t="s">
        <v>18</v>
      </c>
    </row>
    <row r="224" spans="2:28" outlineLevel="1" x14ac:dyDescent="0.25">
      <c r="B224" s="4" t="s">
        <v>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Z224" s="23"/>
      <c r="AB224" t="s">
        <v>18</v>
      </c>
    </row>
    <row r="225" spans="2:28" outlineLevel="1" x14ac:dyDescent="0.25">
      <c r="B225" s="4" t="s">
        <v>27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Z225" s="23"/>
      <c r="AB225" t="s">
        <v>18</v>
      </c>
    </row>
    <row r="226" spans="2:28" outlineLevel="1" x14ac:dyDescent="0.25">
      <c r="B226" s="4" t="s">
        <v>28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Z226" s="23"/>
      <c r="AB226" t="s">
        <v>18</v>
      </c>
    </row>
    <row r="227" spans="2:28" outlineLevel="1" x14ac:dyDescent="0.25">
      <c r="B227" s="4" t="s">
        <v>22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Z227" s="23"/>
      <c r="AB227" t="s">
        <v>18</v>
      </c>
    </row>
    <row r="228" spans="2:28" outlineLevel="1" x14ac:dyDescent="0.25">
      <c r="B228" s="4" t="s">
        <v>29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Z228" s="23"/>
      <c r="AB228" t="s">
        <v>18</v>
      </c>
    </row>
    <row r="229" spans="2:28" outlineLevel="1" x14ac:dyDescent="0.25">
      <c r="B229" s="16" t="s">
        <v>13</v>
      </c>
      <c r="C229" s="21">
        <f t="shared" ref="C229:W229" si="85">SUM(C219:C228)</f>
        <v>0</v>
      </c>
      <c r="D229" s="21">
        <f t="shared" si="85"/>
        <v>0</v>
      </c>
      <c r="E229" s="21">
        <f t="shared" si="85"/>
        <v>0</v>
      </c>
      <c r="F229" s="21">
        <f t="shared" si="85"/>
        <v>0</v>
      </c>
      <c r="G229" s="21">
        <f t="shared" si="85"/>
        <v>0</v>
      </c>
      <c r="H229" s="21">
        <f t="shared" si="85"/>
        <v>0</v>
      </c>
      <c r="I229" s="21">
        <f t="shared" si="85"/>
        <v>0</v>
      </c>
      <c r="J229" s="21">
        <f t="shared" si="85"/>
        <v>0</v>
      </c>
      <c r="K229" s="21">
        <f t="shared" si="85"/>
        <v>0</v>
      </c>
      <c r="L229" s="21">
        <f t="shared" si="85"/>
        <v>0</v>
      </c>
      <c r="M229" s="21">
        <f t="shared" si="85"/>
        <v>0</v>
      </c>
      <c r="N229" s="21">
        <f t="shared" si="85"/>
        <v>0</v>
      </c>
      <c r="O229" s="21">
        <f t="shared" si="85"/>
        <v>0</v>
      </c>
      <c r="P229" s="21">
        <f t="shared" si="85"/>
        <v>0</v>
      </c>
      <c r="Q229" s="21">
        <f t="shared" si="85"/>
        <v>0</v>
      </c>
      <c r="R229" s="21">
        <f t="shared" si="85"/>
        <v>0</v>
      </c>
      <c r="S229" s="21">
        <f t="shared" si="85"/>
        <v>0</v>
      </c>
      <c r="T229" s="21">
        <f t="shared" si="85"/>
        <v>0</v>
      </c>
      <c r="U229" s="21">
        <f t="shared" si="85"/>
        <v>0</v>
      </c>
      <c r="V229" s="21">
        <f t="shared" si="85"/>
        <v>0</v>
      </c>
      <c r="W229" s="21">
        <f t="shared" si="85"/>
        <v>0</v>
      </c>
    </row>
    <row r="230" spans="2:28" outlineLevel="1" x14ac:dyDescent="0.25">
      <c r="B230" s="29" t="s">
        <v>46</v>
      </c>
      <c r="C230" s="28">
        <f>IFERROR(C229/C209/1000,0)</f>
        <v>0</v>
      </c>
      <c r="D230" s="28">
        <f t="shared" ref="D230:W230" si="86">IFERROR(D229/D209/1000,0)</f>
        <v>0</v>
      </c>
      <c r="E230" s="28">
        <f t="shared" si="86"/>
        <v>0</v>
      </c>
      <c r="F230" s="28">
        <f t="shared" si="86"/>
        <v>0</v>
      </c>
      <c r="G230" s="28">
        <f t="shared" si="86"/>
        <v>0</v>
      </c>
      <c r="H230" s="28">
        <f t="shared" si="86"/>
        <v>0</v>
      </c>
      <c r="I230" s="28">
        <f t="shared" si="86"/>
        <v>0</v>
      </c>
      <c r="J230" s="28">
        <f t="shared" si="86"/>
        <v>0</v>
      </c>
      <c r="K230" s="28">
        <f t="shared" si="86"/>
        <v>0</v>
      </c>
      <c r="L230" s="28">
        <f t="shared" si="86"/>
        <v>0</v>
      </c>
      <c r="M230" s="28">
        <f t="shared" si="86"/>
        <v>0</v>
      </c>
      <c r="N230" s="28">
        <f t="shared" si="86"/>
        <v>0</v>
      </c>
      <c r="O230" s="28">
        <f t="shared" si="86"/>
        <v>0</v>
      </c>
      <c r="P230" s="28">
        <f t="shared" si="86"/>
        <v>0</v>
      </c>
      <c r="Q230" s="28">
        <f t="shared" si="86"/>
        <v>0</v>
      </c>
      <c r="R230" s="28">
        <f t="shared" si="86"/>
        <v>0</v>
      </c>
      <c r="S230" s="28">
        <f t="shared" si="86"/>
        <v>0</v>
      </c>
      <c r="T230" s="28">
        <f t="shared" si="86"/>
        <v>0</v>
      </c>
      <c r="U230" s="28">
        <f t="shared" si="86"/>
        <v>0</v>
      </c>
      <c r="V230" s="28">
        <f t="shared" si="86"/>
        <v>0</v>
      </c>
      <c r="W230" s="28">
        <f t="shared" si="86"/>
        <v>0</v>
      </c>
    </row>
    <row r="231" spans="2:28" outlineLevel="1" x14ac:dyDescent="0.25"/>
    <row r="232" spans="2:28" outlineLevel="1" x14ac:dyDescent="0.25">
      <c r="B232" s="4" t="s">
        <v>23</v>
      </c>
      <c r="C232" s="12">
        <f t="shared" ref="C232:W232" si="87">IFERROR(C219/C229,0)</f>
        <v>0</v>
      </c>
      <c r="D232" s="12">
        <f t="shared" si="87"/>
        <v>0</v>
      </c>
      <c r="E232" s="12">
        <f t="shared" si="87"/>
        <v>0</v>
      </c>
      <c r="F232" s="12">
        <f t="shared" si="87"/>
        <v>0</v>
      </c>
      <c r="G232" s="12">
        <f t="shared" si="87"/>
        <v>0</v>
      </c>
      <c r="H232" s="12">
        <f t="shared" si="87"/>
        <v>0</v>
      </c>
      <c r="I232" s="12">
        <f t="shared" si="87"/>
        <v>0</v>
      </c>
      <c r="J232" s="12">
        <f t="shared" si="87"/>
        <v>0</v>
      </c>
      <c r="K232" s="12">
        <f t="shared" si="87"/>
        <v>0</v>
      </c>
      <c r="L232" s="12">
        <f t="shared" si="87"/>
        <v>0</v>
      </c>
      <c r="M232" s="12">
        <f t="shared" si="87"/>
        <v>0</v>
      </c>
      <c r="N232" s="12">
        <f t="shared" si="87"/>
        <v>0</v>
      </c>
      <c r="O232" s="12">
        <f t="shared" si="87"/>
        <v>0</v>
      </c>
      <c r="P232" s="12">
        <f t="shared" si="87"/>
        <v>0</v>
      </c>
      <c r="Q232" s="12">
        <f t="shared" si="87"/>
        <v>0</v>
      </c>
      <c r="R232" s="12">
        <f t="shared" si="87"/>
        <v>0</v>
      </c>
      <c r="S232" s="12">
        <f t="shared" si="87"/>
        <v>0</v>
      </c>
      <c r="T232" s="12">
        <f t="shared" si="87"/>
        <v>0</v>
      </c>
      <c r="U232" s="12">
        <f t="shared" si="87"/>
        <v>0</v>
      </c>
      <c r="V232" s="12">
        <f t="shared" si="87"/>
        <v>0</v>
      </c>
      <c r="W232" s="12">
        <f t="shared" si="87"/>
        <v>0</v>
      </c>
    </row>
    <row r="233" spans="2:28" outlineLevel="1" x14ac:dyDescent="0.25">
      <c r="B233" s="4" t="s">
        <v>24</v>
      </c>
      <c r="C233" s="12">
        <f t="shared" ref="C233:W233" si="88">IFERROR(C220/C229,0)</f>
        <v>0</v>
      </c>
      <c r="D233" s="12">
        <f t="shared" si="88"/>
        <v>0</v>
      </c>
      <c r="E233" s="12">
        <f t="shared" si="88"/>
        <v>0</v>
      </c>
      <c r="F233" s="12">
        <f t="shared" si="88"/>
        <v>0</v>
      </c>
      <c r="G233" s="12">
        <f t="shared" si="88"/>
        <v>0</v>
      </c>
      <c r="H233" s="12">
        <f t="shared" si="88"/>
        <v>0</v>
      </c>
      <c r="I233" s="12">
        <f t="shared" si="88"/>
        <v>0</v>
      </c>
      <c r="J233" s="12">
        <f t="shared" si="88"/>
        <v>0</v>
      </c>
      <c r="K233" s="12">
        <f t="shared" si="88"/>
        <v>0</v>
      </c>
      <c r="L233" s="12">
        <f t="shared" si="88"/>
        <v>0</v>
      </c>
      <c r="M233" s="12">
        <f t="shared" si="88"/>
        <v>0</v>
      </c>
      <c r="N233" s="12">
        <f t="shared" si="88"/>
        <v>0</v>
      </c>
      <c r="O233" s="12">
        <f t="shared" si="88"/>
        <v>0</v>
      </c>
      <c r="P233" s="12">
        <f t="shared" si="88"/>
        <v>0</v>
      </c>
      <c r="Q233" s="12">
        <f t="shared" si="88"/>
        <v>0</v>
      </c>
      <c r="R233" s="12">
        <f t="shared" si="88"/>
        <v>0</v>
      </c>
      <c r="S233" s="12">
        <f t="shared" si="88"/>
        <v>0</v>
      </c>
      <c r="T233" s="12">
        <f t="shared" si="88"/>
        <v>0</v>
      </c>
      <c r="U233" s="12">
        <f t="shared" si="88"/>
        <v>0</v>
      </c>
      <c r="V233" s="12">
        <f t="shared" si="88"/>
        <v>0</v>
      </c>
      <c r="W233" s="12">
        <f t="shared" si="88"/>
        <v>0</v>
      </c>
    </row>
    <row r="234" spans="2:28" outlineLevel="1" x14ac:dyDescent="0.25">
      <c r="B234" s="4" t="s">
        <v>21</v>
      </c>
      <c r="C234" s="12">
        <f t="shared" ref="C234:W234" si="89">IFERROR(C221/C229,0)</f>
        <v>0</v>
      </c>
      <c r="D234" s="12">
        <f t="shared" si="89"/>
        <v>0</v>
      </c>
      <c r="E234" s="12">
        <f t="shared" si="89"/>
        <v>0</v>
      </c>
      <c r="F234" s="12">
        <f t="shared" si="89"/>
        <v>0</v>
      </c>
      <c r="G234" s="12">
        <f t="shared" si="89"/>
        <v>0</v>
      </c>
      <c r="H234" s="12">
        <f t="shared" si="89"/>
        <v>0</v>
      </c>
      <c r="I234" s="12">
        <f t="shared" si="89"/>
        <v>0</v>
      </c>
      <c r="J234" s="12">
        <f t="shared" si="89"/>
        <v>0</v>
      </c>
      <c r="K234" s="12">
        <f t="shared" si="89"/>
        <v>0</v>
      </c>
      <c r="L234" s="12">
        <f t="shared" si="89"/>
        <v>0</v>
      </c>
      <c r="M234" s="12">
        <f t="shared" si="89"/>
        <v>0</v>
      </c>
      <c r="N234" s="12">
        <f t="shared" si="89"/>
        <v>0</v>
      </c>
      <c r="O234" s="12">
        <f t="shared" si="89"/>
        <v>0</v>
      </c>
      <c r="P234" s="12">
        <f t="shared" si="89"/>
        <v>0</v>
      </c>
      <c r="Q234" s="12">
        <f t="shared" si="89"/>
        <v>0</v>
      </c>
      <c r="R234" s="12">
        <f t="shared" si="89"/>
        <v>0</v>
      </c>
      <c r="S234" s="12">
        <f t="shared" si="89"/>
        <v>0</v>
      </c>
      <c r="T234" s="12">
        <f t="shared" si="89"/>
        <v>0</v>
      </c>
      <c r="U234" s="12">
        <f t="shared" si="89"/>
        <v>0</v>
      </c>
      <c r="V234" s="12">
        <f t="shared" si="89"/>
        <v>0</v>
      </c>
      <c r="W234" s="12">
        <f t="shared" si="89"/>
        <v>0</v>
      </c>
    </row>
    <row r="235" spans="2:28" outlineLevel="1" x14ac:dyDescent="0.25">
      <c r="B235" s="4" t="s">
        <v>26</v>
      </c>
      <c r="C235" s="12">
        <f t="shared" ref="C235:W235" si="90">IFERROR(C222/C229,0)</f>
        <v>0</v>
      </c>
      <c r="D235" s="12">
        <f t="shared" si="90"/>
        <v>0</v>
      </c>
      <c r="E235" s="12">
        <f t="shared" si="90"/>
        <v>0</v>
      </c>
      <c r="F235" s="12">
        <f t="shared" si="90"/>
        <v>0</v>
      </c>
      <c r="G235" s="12">
        <f t="shared" si="90"/>
        <v>0</v>
      </c>
      <c r="H235" s="12">
        <f t="shared" si="90"/>
        <v>0</v>
      </c>
      <c r="I235" s="12">
        <f t="shared" si="90"/>
        <v>0</v>
      </c>
      <c r="J235" s="12">
        <f t="shared" si="90"/>
        <v>0</v>
      </c>
      <c r="K235" s="12">
        <f t="shared" si="90"/>
        <v>0</v>
      </c>
      <c r="L235" s="12">
        <f t="shared" si="90"/>
        <v>0</v>
      </c>
      <c r="M235" s="12">
        <f t="shared" si="90"/>
        <v>0</v>
      </c>
      <c r="N235" s="12">
        <f t="shared" si="90"/>
        <v>0</v>
      </c>
      <c r="O235" s="12">
        <f t="shared" si="90"/>
        <v>0</v>
      </c>
      <c r="P235" s="12">
        <f t="shared" si="90"/>
        <v>0</v>
      </c>
      <c r="Q235" s="12">
        <f t="shared" si="90"/>
        <v>0</v>
      </c>
      <c r="R235" s="12">
        <f t="shared" si="90"/>
        <v>0</v>
      </c>
      <c r="S235" s="12">
        <f t="shared" si="90"/>
        <v>0</v>
      </c>
      <c r="T235" s="12">
        <f t="shared" si="90"/>
        <v>0</v>
      </c>
      <c r="U235" s="12">
        <f t="shared" si="90"/>
        <v>0</v>
      </c>
      <c r="V235" s="12">
        <f t="shared" si="90"/>
        <v>0</v>
      </c>
      <c r="W235" s="12">
        <f t="shared" si="90"/>
        <v>0</v>
      </c>
    </row>
    <row r="236" spans="2:28" outlineLevel="1" x14ac:dyDescent="0.25">
      <c r="B236" s="4" t="s">
        <v>25</v>
      </c>
      <c r="C236" s="12">
        <f t="shared" ref="C236:W236" si="91">IFERROR(C223/C229,0)</f>
        <v>0</v>
      </c>
      <c r="D236" s="12">
        <f t="shared" si="91"/>
        <v>0</v>
      </c>
      <c r="E236" s="12">
        <f t="shared" si="91"/>
        <v>0</v>
      </c>
      <c r="F236" s="12">
        <f t="shared" si="91"/>
        <v>0</v>
      </c>
      <c r="G236" s="12">
        <f t="shared" si="91"/>
        <v>0</v>
      </c>
      <c r="H236" s="12">
        <f t="shared" si="91"/>
        <v>0</v>
      </c>
      <c r="I236" s="12">
        <f t="shared" si="91"/>
        <v>0</v>
      </c>
      <c r="J236" s="12">
        <f t="shared" si="91"/>
        <v>0</v>
      </c>
      <c r="K236" s="12">
        <f t="shared" si="91"/>
        <v>0</v>
      </c>
      <c r="L236" s="12">
        <f t="shared" si="91"/>
        <v>0</v>
      </c>
      <c r="M236" s="12">
        <f t="shared" si="91"/>
        <v>0</v>
      </c>
      <c r="N236" s="12">
        <f t="shared" si="91"/>
        <v>0</v>
      </c>
      <c r="O236" s="12">
        <f t="shared" si="91"/>
        <v>0</v>
      </c>
      <c r="P236" s="12">
        <f t="shared" si="91"/>
        <v>0</v>
      </c>
      <c r="Q236" s="12">
        <f t="shared" si="91"/>
        <v>0</v>
      </c>
      <c r="R236" s="12">
        <f t="shared" si="91"/>
        <v>0</v>
      </c>
      <c r="S236" s="12">
        <f t="shared" si="91"/>
        <v>0</v>
      </c>
      <c r="T236" s="12">
        <f t="shared" si="91"/>
        <v>0</v>
      </c>
      <c r="U236" s="12">
        <f t="shared" si="91"/>
        <v>0</v>
      </c>
      <c r="V236" s="12">
        <f t="shared" si="91"/>
        <v>0</v>
      </c>
      <c r="W236" s="12">
        <f t="shared" si="91"/>
        <v>0</v>
      </c>
    </row>
    <row r="237" spans="2:28" outlineLevel="1" x14ac:dyDescent="0.25">
      <c r="B237" s="4" t="s">
        <v>0</v>
      </c>
      <c r="C237" s="12">
        <f t="shared" ref="C237:W237" si="92">IFERROR(C224/C229,0)</f>
        <v>0</v>
      </c>
      <c r="D237" s="12">
        <f t="shared" si="92"/>
        <v>0</v>
      </c>
      <c r="E237" s="12">
        <f t="shared" si="92"/>
        <v>0</v>
      </c>
      <c r="F237" s="12">
        <f t="shared" si="92"/>
        <v>0</v>
      </c>
      <c r="G237" s="12">
        <f t="shared" si="92"/>
        <v>0</v>
      </c>
      <c r="H237" s="12">
        <f t="shared" si="92"/>
        <v>0</v>
      </c>
      <c r="I237" s="12">
        <f t="shared" si="92"/>
        <v>0</v>
      </c>
      <c r="J237" s="12">
        <f t="shared" si="92"/>
        <v>0</v>
      </c>
      <c r="K237" s="12">
        <f t="shared" si="92"/>
        <v>0</v>
      </c>
      <c r="L237" s="12">
        <f t="shared" si="92"/>
        <v>0</v>
      </c>
      <c r="M237" s="12">
        <f t="shared" si="92"/>
        <v>0</v>
      </c>
      <c r="N237" s="12">
        <f t="shared" si="92"/>
        <v>0</v>
      </c>
      <c r="O237" s="12">
        <f t="shared" si="92"/>
        <v>0</v>
      </c>
      <c r="P237" s="12">
        <f t="shared" si="92"/>
        <v>0</v>
      </c>
      <c r="Q237" s="12">
        <f t="shared" si="92"/>
        <v>0</v>
      </c>
      <c r="R237" s="12">
        <f t="shared" si="92"/>
        <v>0</v>
      </c>
      <c r="S237" s="12">
        <f t="shared" si="92"/>
        <v>0</v>
      </c>
      <c r="T237" s="12">
        <f t="shared" si="92"/>
        <v>0</v>
      </c>
      <c r="U237" s="12">
        <f t="shared" si="92"/>
        <v>0</v>
      </c>
      <c r="V237" s="12">
        <f t="shared" si="92"/>
        <v>0</v>
      </c>
      <c r="W237" s="12">
        <f t="shared" si="92"/>
        <v>0</v>
      </c>
    </row>
    <row r="238" spans="2:28" outlineLevel="1" x14ac:dyDescent="0.25">
      <c r="B238" s="4" t="s">
        <v>27</v>
      </c>
      <c r="C238" s="12">
        <f t="shared" ref="C238:W238" si="93">IFERROR(C225/C229,0)</f>
        <v>0</v>
      </c>
      <c r="D238" s="12">
        <f t="shared" si="93"/>
        <v>0</v>
      </c>
      <c r="E238" s="12">
        <f t="shared" si="93"/>
        <v>0</v>
      </c>
      <c r="F238" s="12">
        <f t="shared" si="93"/>
        <v>0</v>
      </c>
      <c r="G238" s="12">
        <f t="shared" si="93"/>
        <v>0</v>
      </c>
      <c r="H238" s="12">
        <f t="shared" si="93"/>
        <v>0</v>
      </c>
      <c r="I238" s="12">
        <f t="shared" si="93"/>
        <v>0</v>
      </c>
      <c r="J238" s="12">
        <f t="shared" si="93"/>
        <v>0</v>
      </c>
      <c r="K238" s="12">
        <f t="shared" si="93"/>
        <v>0</v>
      </c>
      <c r="L238" s="12">
        <f t="shared" si="93"/>
        <v>0</v>
      </c>
      <c r="M238" s="12">
        <f t="shared" si="93"/>
        <v>0</v>
      </c>
      <c r="N238" s="12">
        <f t="shared" si="93"/>
        <v>0</v>
      </c>
      <c r="O238" s="12">
        <f t="shared" si="93"/>
        <v>0</v>
      </c>
      <c r="P238" s="12">
        <f t="shared" si="93"/>
        <v>0</v>
      </c>
      <c r="Q238" s="12">
        <f t="shared" si="93"/>
        <v>0</v>
      </c>
      <c r="R238" s="12">
        <f t="shared" si="93"/>
        <v>0</v>
      </c>
      <c r="S238" s="12">
        <f t="shared" si="93"/>
        <v>0</v>
      </c>
      <c r="T238" s="12">
        <f t="shared" si="93"/>
        <v>0</v>
      </c>
      <c r="U238" s="12">
        <f t="shared" si="93"/>
        <v>0</v>
      </c>
      <c r="V238" s="12">
        <f t="shared" si="93"/>
        <v>0</v>
      </c>
      <c r="W238" s="12">
        <f t="shared" si="93"/>
        <v>0</v>
      </c>
    </row>
    <row r="239" spans="2:28" outlineLevel="1" x14ac:dyDescent="0.25">
      <c r="B239" s="4" t="s">
        <v>28</v>
      </c>
      <c r="C239" s="12">
        <f t="shared" ref="C239:W239" si="94">IFERROR(C226/C229,0)</f>
        <v>0</v>
      </c>
      <c r="D239" s="12">
        <f t="shared" si="94"/>
        <v>0</v>
      </c>
      <c r="E239" s="12">
        <f t="shared" si="94"/>
        <v>0</v>
      </c>
      <c r="F239" s="12">
        <f t="shared" si="94"/>
        <v>0</v>
      </c>
      <c r="G239" s="12">
        <f t="shared" si="94"/>
        <v>0</v>
      </c>
      <c r="H239" s="12">
        <f t="shared" si="94"/>
        <v>0</v>
      </c>
      <c r="I239" s="12">
        <f t="shared" si="94"/>
        <v>0</v>
      </c>
      <c r="J239" s="12">
        <f t="shared" si="94"/>
        <v>0</v>
      </c>
      <c r="K239" s="12">
        <f t="shared" si="94"/>
        <v>0</v>
      </c>
      <c r="L239" s="12">
        <f t="shared" si="94"/>
        <v>0</v>
      </c>
      <c r="M239" s="12">
        <f t="shared" si="94"/>
        <v>0</v>
      </c>
      <c r="N239" s="12">
        <f t="shared" si="94"/>
        <v>0</v>
      </c>
      <c r="O239" s="12">
        <f t="shared" si="94"/>
        <v>0</v>
      </c>
      <c r="P239" s="12">
        <f t="shared" si="94"/>
        <v>0</v>
      </c>
      <c r="Q239" s="12">
        <f t="shared" si="94"/>
        <v>0</v>
      </c>
      <c r="R239" s="12">
        <f t="shared" si="94"/>
        <v>0</v>
      </c>
      <c r="S239" s="12">
        <f t="shared" si="94"/>
        <v>0</v>
      </c>
      <c r="T239" s="12">
        <f t="shared" si="94"/>
        <v>0</v>
      </c>
      <c r="U239" s="12">
        <f t="shared" si="94"/>
        <v>0</v>
      </c>
      <c r="V239" s="12">
        <f t="shared" si="94"/>
        <v>0</v>
      </c>
      <c r="W239" s="12">
        <f t="shared" si="94"/>
        <v>0</v>
      </c>
    </row>
    <row r="240" spans="2:28" outlineLevel="1" x14ac:dyDescent="0.25">
      <c r="B240" s="4" t="s">
        <v>22</v>
      </c>
      <c r="C240" s="12">
        <f t="shared" ref="C240:W240" si="95">IFERROR(C227/C229,0)</f>
        <v>0</v>
      </c>
      <c r="D240" s="12">
        <f t="shared" si="95"/>
        <v>0</v>
      </c>
      <c r="E240" s="12">
        <f t="shared" si="95"/>
        <v>0</v>
      </c>
      <c r="F240" s="12">
        <f t="shared" si="95"/>
        <v>0</v>
      </c>
      <c r="G240" s="12">
        <f t="shared" si="95"/>
        <v>0</v>
      </c>
      <c r="H240" s="12">
        <f t="shared" si="95"/>
        <v>0</v>
      </c>
      <c r="I240" s="12">
        <f t="shared" si="95"/>
        <v>0</v>
      </c>
      <c r="J240" s="12">
        <f t="shared" si="95"/>
        <v>0</v>
      </c>
      <c r="K240" s="12">
        <f t="shared" si="95"/>
        <v>0</v>
      </c>
      <c r="L240" s="12">
        <f t="shared" si="95"/>
        <v>0</v>
      </c>
      <c r="M240" s="12">
        <f t="shared" si="95"/>
        <v>0</v>
      </c>
      <c r="N240" s="12">
        <f t="shared" si="95"/>
        <v>0</v>
      </c>
      <c r="O240" s="12">
        <f t="shared" si="95"/>
        <v>0</v>
      </c>
      <c r="P240" s="12">
        <f t="shared" si="95"/>
        <v>0</v>
      </c>
      <c r="Q240" s="12">
        <f t="shared" si="95"/>
        <v>0</v>
      </c>
      <c r="R240" s="12">
        <f t="shared" si="95"/>
        <v>0</v>
      </c>
      <c r="S240" s="12">
        <f t="shared" si="95"/>
        <v>0</v>
      </c>
      <c r="T240" s="12">
        <f t="shared" si="95"/>
        <v>0</v>
      </c>
      <c r="U240" s="12">
        <f t="shared" si="95"/>
        <v>0</v>
      </c>
      <c r="V240" s="12">
        <f t="shared" si="95"/>
        <v>0</v>
      </c>
      <c r="W240" s="12">
        <f t="shared" si="95"/>
        <v>0</v>
      </c>
    </row>
    <row r="241" spans="1:26" outlineLevel="1" x14ac:dyDescent="0.25">
      <c r="B241" s="4" t="s">
        <v>29</v>
      </c>
      <c r="C241" s="12">
        <f t="shared" ref="C241:W241" si="96">IFERROR(C228/C229,0)</f>
        <v>0</v>
      </c>
      <c r="D241" s="12">
        <f t="shared" si="96"/>
        <v>0</v>
      </c>
      <c r="E241" s="12">
        <f t="shared" si="96"/>
        <v>0</v>
      </c>
      <c r="F241" s="12">
        <f t="shared" si="96"/>
        <v>0</v>
      </c>
      <c r="G241" s="12">
        <f t="shared" si="96"/>
        <v>0</v>
      </c>
      <c r="H241" s="12">
        <f t="shared" si="96"/>
        <v>0</v>
      </c>
      <c r="I241" s="12">
        <f t="shared" si="96"/>
        <v>0</v>
      </c>
      <c r="J241" s="12">
        <f t="shared" si="96"/>
        <v>0</v>
      </c>
      <c r="K241" s="12">
        <f t="shared" si="96"/>
        <v>0</v>
      </c>
      <c r="L241" s="12">
        <f t="shared" si="96"/>
        <v>0</v>
      </c>
      <c r="M241" s="12">
        <f t="shared" si="96"/>
        <v>0</v>
      </c>
      <c r="N241" s="12">
        <f t="shared" si="96"/>
        <v>0</v>
      </c>
      <c r="O241" s="12">
        <f t="shared" si="96"/>
        <v>0</v>
      </c>
      <c r="P241" s="12">
        <f t="shared" si="96"/>
        <v>0</v>
      </c>
      <c r="Q241" s="12">
        <f t="shared" si="96"/>
        <v>0</v>
      </c>
      <c r="R241" s="12">
        <f t="shared" si="96"/>
        <v>0</v>
      </c>
      <c r="S241" s="12">
        <f t="shared" si="96"/>
        <v>0</v>
      </c>
      <c r="T241" s="12">
        <f t="shared" si="96"/>
        <v>0</v>
      </c>
      <c r="U241" s="12">
        <f t="shared" si="96"/>
        <v>0</v>
      </c>
      <c r="V241" s="12">
        <f t="shared" si="96"/>
        <v>0</v>
      </c>
      <c r="W241" s="12">
        <f t="shared" si="96"/>
        <v>0</v>
      </c>
    </row>
    <row r="244" spans="1:26" s="34" customFormat="1" x14ac:dyDescent="0.25">
      <c r="A244" s="33" t="s">
        <v>49</v>
      </c>
    </row>
    <row r="245" spans="1:26" outlineLevel="1" x14ac:dyDescent="0.25">
      <c r="B245" s="9" t="s">
        <v>5</v>
      </c>
      <c r="C245" s="14"/>
    </row>
    <row r="246" spans="1:26" outlineLevel="1" x14ac:dyDescent="0.25">
      <c r="B246" s="16" t="s">
        <v>8</v>
      </c>
    </row>
    <row r="247" spans="1:26" outlineLevel="1" x14ac:dyDescent="0.25">
      <c r="B247" s="10" t="s">
        <v>10</v>
      </c>
      <c r="C247" s="5">
        <f>C$252*CAN!C253</f>
        <v>536.67397524030469</v>
      </c>
      <c r="D247" s="5">
        <f>D$252*CAN!D253</f>
        <v>469.32693098973448</v>
      </c>
      <c r="E247" s="5">
        <f>E$252*CAN!E253</f>
        <v>517.14252419424611</v>
      </c>
      <c r="F247" s="5">
        <f>F$252*CAN!F253</f>
        <v>585.05578180235204</v>
      </c>
      <c r="G247" s="5">
        <f>G$252*CAN!G253</f>
        <v>628.39603611239932</v>
      </c>
      <c r="H247" s="5">
        <f>H$252*CAN!H253</f>
        <v>648.58702864466341</v>
      </c>
      <c r="I247" s="5">
        <f>I$252*CAN!I253</f>
        <v>717.33618485715601</v>
      </c>
      <c r="J247" s="5">
        <f>J$252*CAN!J253</f>
        <v>630.73043083092489</v>
      </c>
      <c r="K247" s="5">
        <f>K$252*CAN!K253</f>
        <v>516.57134972457106</v>
      </c>
      <c r="L247" s="5">
        <f>L$252*CAN!L253</f>
        <v>467.28896292151984</v>
      </c>
      <c r="M247" s="5">
        <f>M$252*CAN!M253</f>
        <v>600.15475694682482</v>
      </c>
      <c r="N247" s="5">
        <f>N$252*CAN!N253</f>
        <v>911.29911459662753</v>
      </c>
      <c r="O247" s="5">
        <f>O$252*CAN!O253</f>
        <v>642.69181155104843</v>
      </c>
      <c r="P247" s="5">
        <f>P$252*CAN!P253</f>
        <v>521.42448772121543</v>
      </c>
      <c r="Q247" s="5">
        <f>Q$252*CAN!Q253</f>
        <v>762.14623786524282</v>
      </c>
      <c r="R247" s="5">
        <f>R$252*CAN!R253</f>
        <v>1178.0212257707099</v>
      </c>
      <c r="S247" s="5">
        <f>S$252*CAN!S253</f>
        <v>1629.0751965719512</v>
      </c>
      <c r="T247" s="5">
        <f>T$252*CAN!T253</f>
        <v>1364.4548149675043</v>
      </c>
      <c r="U247" s="5">
        <f>U$252*CAN!U253</f>
        <v>1485.1954099337256</v>
      </c>
      <c r="V247" s="5">
        <f>V$252*CAN!V253</f>
        <v>1348.400995464167</v>
      </c>
      <c r="W247" s="5">
        <f>W$252*CAN!W253</f>
        <v>1438.6208376758798</v>
      </c>
      <c r="Z247" s="23"/>
    </row>
    <row r="248" spans="1:26" outlineLevel="1" x14ac:dyDescent="0.25">
      <c r="B248" s="17" t="s">
        <v>9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6" outlineLevel="1" x14ac:dyDescent="0.25">
      <c r="B249" s="10" t="s">
        <v>11</v>
      </c>
      <c r="C249" s="5">
        <f>C250/Inputs!D$7</f>
        <v>0</v>
      </c>
      <c r="D249" s="5">
        <f>D250/Inputs!E$7</f>
        <v>0</v>
      </c>
      <c r="E249" s="5">
        <f>E250/Inputs!F$7</f>
        <v>0</v>
      </c>
      <c r="F249" s="5">
        <f>F250/Inputs!G$7</f>
        <v>0</v>
      </c>
      <c r="G249" s="5">
        <f>G250/Inputs!H$7</f>
        <v>0</v>
      </c>
      <c r="H249" s="5">
        <f>H250/Inputs!I$7</f>
        <v>0</v>
      </c>
      <c r="I249" s="5">
        <f>I250/Inputs!J$7</f>
        <v>0</v>
      </c>
      <c r="J249" s="5">
        <f>J250/Inputs!K$7</f>
        <v>0</v>
      </c>
      <c r="K249" s="5">
        <f>K250/Inputs!L$7</f>
        <v>0</v>
      </c>
      <c r="L249" s="5">
        <f>L250/Inputs!M$7</f>
        <v>0</v>
      </c>
      <c r="M249" s="5">
        <f>M250/Inputs!N$7</f>
        <v>0</v>
      </c>
      <c r="N249" s="5">
        <f>N250/Inputs!O$7</f>
        <v>0</v>
      </c>
      <c r="O249" s="5">
        <f>O250/Inputs!P$7</f>
        <v>0</v>
      </c>
      <c r="P249" s="5">
        <f>P250/Inputs!Q$7</f>
        <v>0</v>
      </c>
      <c r="Q249" s="5">
        <f>Q250/Inputs!R$7</f>
        <v>0</v>
      </c>
      <c r="R249" s="5">
        <f>R250/Inputs!S$7</f>
        <v>0</v>
      </c>
      <c r="S249" s="5">
        <f>S250/Inputs!T$7</f>
        <v>0</v>
      </c>
      <c r="T249" s="5">
        <f>T250/Inputs!U$7</f>
        <v>0</v>
      </c>
      <c r="U249" s="5">
        <f>U250/Inputs!V$7</f>
        <v>0</v>
      </c>
      <c r="V249" s="5">
        <f>V250/Inputs!W$7</f>
        <v>0</v>
      </c>
      <c r="W249" s="5">
        <f>W250/Inputs!X$7</f>
        <v>0</v>
      </c>
    </row>
    <row r="250" spans="1:26" outlineLevel="1" x14ac:dyDescent="0.25">
      <c r="B250" s="10" t="s">
        <v>12</v>
      </c>
      <c r="C250" s="5">
        <f>C$252*CAN!C254</f>
        <v>0</v>
      </c>
      <c r="D250" s="5">
        <f>D$252*CAN!D254</f>
        <v>0</v>
      </c>
      <c r="E250" s="5">
        <f>E$252*CAN!E254</f>
        <v>0</v>
      </c>
      <c r="F250" s="5">
        <f>F$252*CAN!F254</f>
        <v>0</v>
      </c>
      <c r="G250" s="5">
        <f>G$252*CAN!G254</f>
        <v>0</v>
      </c>
      <c r="H250" s="5">
        <f>H$252*CAN!H254</f>
        <v>0</v>
      </c>
      <c r="I250" s="5">
        <f>I$252*CAN!I254</f>
        <v>0</v>
      </c>
      <c r="J250" s="5">
        <f>J$252*CAN!J254</f>
        <v>0</v>
      </c>
      <c r="K250" s="5">
        <f>K$252*CAN!K254</f>
        <v>0</v>
      </c>
      <c r="L250" s="5">
        <f>L$252*CAN!L254</f>
        <v>0</v>
      </c>
      <c r="M250" s="5">
        <f>M$252*CAN!M254</f>
        <v>0</v>
      </c>
      <c r="N250" s="5">
        <f>N$252*CAN!N254</f>
        <v>0</v>
      </c>
      <c r="O250" s="5">
        <f>O$252*CAN!O254</f>
        <v>0</v>
      </c>
      <c r="P250" s="5">
        <f>P$252*CAN!P254</f>
        <v>0</v>
      </c>
      <c r="Q250" s="5">
        <f>Q$252*CAN!Q254</f>
        <v>0</v>
      </c>
      <c r="R250" s="5">
        <f>R$252*CAN!R254</f>
        <v>0</v>
      </c>
      <c r="S250" s="5">
        <f>S$252*CAN!S254</f>
        <v>0</v>
      </c>
      <c r="T250" s="5">
        <f>T$252*CAN!T254</f>
        <v>0</v>
      </c>
      <c r="U250" s="5">
        <f>U$252*CAN!U254</f>
        <v>0</v>
      </c>
      <c r="V250" s="5">
        <f>V$252*CAN!V254</f>
        <v>0</v>
      </c>
      <c r="W250" s="5">
        <f>W$252*CAN!W254</f>
        <v>0</v>
      </c>
      <c r="Y250" s="1" t="s">
        <v>59</v>
      </c>
    </row>
    <row r="251" spans="1:26" outlineLevel="1" x14ac:dyDescent="0.25">
      <c r="B251" s="16" t="s">
        <v>13</v>
      </c>
    </row>
    <row r="252" spans="1:26" outlineLevel="1" x14ac:dyDescent="0.25">
      <c r="B252" s="10" t="s">
        <v>10</v>
      </c>
      <c r="C252" s="5">
        <f>C267/CAN!C268/1000</f>
        <v>536.67397524030469</v>
      </c>
      <c r="D252" s="5">
        <f>D267/CAN!D268/1000</f>
        <v>469.32693098973448</v>
      </c>
      <c r="E252" s="5">
        <f>E267/CAN!E268/1000</f>
        <v>517.14252419424611</v>
      </c>
      <c r="F252" s="5">
        <f>F267/CAN!F268/1000</f>
        <v>585.05578180235204</v>
      </c>
      <c r="G252" s="5">
        <f>G267/CAN!G268/1000</f>
        <v>628.39603611239932</v>
      </c>
      <c r="H252" s="5">
        <f>H267/CAN!H268/1000</f>
        <v>648.58702864466341</v>
      </c>
      <c r="I252" s="5">
        <f>I267/CAN!I268/1000</f>
        <v>717.33618485715601</v>
      </c>
      <c r="J252" s="5">
        <f>J267/CAN!J268/1000</f>
        <v>630.73043083092489</v>
      </c>
      <c r="K252" s="5">
        <f>K267/CAN!K268/1000</f>
        <v>516.57134972457106</v>
      </c>
      <c r="L252" s="5">
        <f>L267/CAN!L268/1000</f>
        <v>467.28896292151984</v>
      </c>
      <c r="M252" s="5">
        <f>M267/CAN!M268/1000</f>
        <v>600.15475694682482</v>
      </c>
      <c r="N252" s="5">
        <f>N267/CAN!N268/1000</f>
        <v>911.29911459662753</v>
      </c>
      <c r="O252" s="5">
        <f>O267/CAN!O268/1000</f>
        <v>642.69181155104843</v>
      </c>
      <c r="P252" s="5">
        <f>P267/CAN!P268/1000</f>
        <v>521.42448772121543</v>
      </c>
      <c r="Q252" s="5">
        <f>Q267/CAN!Q268/1000</f>
        <v>762.14623786524282</v>
      </c>
      <c r="R252" s="5">
        <f>R267/CAN!R268/1000</f>
        <v>1178.0212257707099</v>
      </c>
      <c r="S252" s="5">
        <f>S267/CAN!S268/1000</f>
        <v>1629.0751965719512</v>
      </c>
      <c r="T252" s="5">
        <f>T267/CAN!T268/1000</f>
        <v>1364.4548149675043</v>
      </c>
      <c r="U252" s="5">
        <f>U267/CAN!U268/1000</f>
        <v>1485.1954099337256</v>
      </c>
      <c r="V252" s="5">
        <f>V267/CAN!V268/1000</f>
        <v>1348.400995464167</v>
      </c>
      <c r="W252" s="5">
        <f>W267/CAN!W268/1000</f>
        <v>1438.6208376758798</v>
      </c>
    </row>
    <row r="253" spans="1:26" outlineLevel="1" x14ac:dyDescent="0.25">
      <c r="B253" s="18" t="s">
        <v>14</v>
      </c>
      <c r="C253" s="13">
        <f t="shared" ref="C253:W253" si="97">IFERROR(C247/C252,0)</f>
        <v>1</v>
      </c>
      <c r="D253" s="13">
        <f t="shared" si="97"/>
        <v>1</v>
      </c>
      <c r="E253" s="13">
        <f t="shared" si="97"/>
        <v>1</v>
      </c>
      <c r="F253" s="13">
        <f t="shared" si="97"/>
        <v>1</v>
      </c>
      <c r="G253" s="13">
        <f t="shared" si="97"/>
        <v>1</v>
      </c>
      <c r="H253" s="13">
        <f t="shared" si="97"/>
        <v>1</v>
      </c>
      <c r="I253" s="13">
        <f t="shared" si="97"/>
        <v>1</v>
      </c>
      <c r="J253" s="13">
        <f t="shared" si="97"/>
        <v>1</v>
      </c>
      <c r="K253" s="13">
        <f t="shared" si="97"/>
        <v>1</v>
      </c>
      <c r="L253" s="13">
        <f t="shared" si="97"/>
        <v>1</v>
      </c>
      <c r="M253" s="13">
        <f t="shared" si="97"/>
        <v>1</v>
      </c>
      <c r="N253" s="13">
        <f t="shared" si="97"/>
        <v>1</v>
      </c>
      <c r="O253" s="13">
        <f t="shared" si="97"/>
        <v>1</v>
      </c>
      <c r="P253" s="13">
        <f t="shared" si="97"/>
        <v>1</v>
      </c>
      <c r="Q253" s="13">
        <f t="shared" si="97"/>
        <v>1</v>
      </c>
      <c r="R253" s="13">
        <f t="shared" si="97"/>
        <v>1</v>
      </c>
      <c r="S253" s="13">
        <f t="shared" si="97"/>
        <v>1</v>
      </c>
      <c r="T253" s="13">
        <f t="shared" si="97"/>
        <v>1</v>
      </c>
      <c r="U253" s="13">
        <f t="shared" si="97"/>
        <v>1</v>
      </c>
      <c r="V253" s="13">
        <f t="shared" si="97"/>
        <v>1</v>
      </c>
      <c r="W253" s="13">
        <f t="shared" si="97"/>
        <v>1</v>
      </c>
    </row>
    <row r="254" spans="1:26" outlineLevel="1" x14ac:dyDescent="0.25">
      <c r="B254" s="18" t="s">
        <v>15</v>
      </c>
      <c r="C254" s="13">
        <f t="shared" ref="C254:W254" si="98">IFERROR(C250/C252,0)</f>
        <v>0</v>
      </c>
      <c r="D254" s="13">
        <f t="shared" si="98"/>
        <v>0</v>
      </c>
      <c r="E254" s="13">
        <f t="shared" si="98"/>
        <v>0</v>
      </c>
      <c r="F254" s="13">
        <f t="shared" si="98"/>
        <v>0</v>
      </c>
      <c r="G254" s="13">
        <f t="shared" si="98"/>
        <v>0</v>
      </c>
      <c r="H254" s="13">
        <f t="shared" si="98"/>
        <v>0</v>
      </c>
      <c r="I254" s="13">
        <f t="shared" si="98"/>
        <v>0</v>
      </c>
      <c r="J254" s="13">
        <f t="shared" si="98"/>
        <v>0</v>
      </c>
      <c r="K254" s="13">
        <f t="shared" si="98"/>
        <v>0</v>
      </c>
      <c r="L254" s="13">
        <f t="shared" si="98"/>
        <v>0</v>
      </c>
      <c r="M254" s="13">
        <f t="shared" si="98"/>
        <v>0</v>
      </c>
      <c r="N254" s="13">
        <f t="shared" si="98"/>
        <v>0</v>
      </c>
      <c r="O254" s="13">
        <f t="shared" si="98"/>
        <v>0</v>
      </c>
      <c r="P254" s="13">
        <f t="shared" si="98"/>
        <v>0</v>
      </c>
      <c r="Q254" s="13">
        <f t="shared" si="98"/>
        <v>0</v>
      </c>
      <c r="R254" s="13">
        <f t="shared" si="98"/>
        <v>0</v>
      </c>
      <c r="S254" s="13">
        <f t="shared" si="98"/>
        <v>0</v>
      </c>
      <c r="T254" s="13">
        <f t="shared" si="98"/>
        <v>0</v>
      </c>
      <c r="U254" s="13">
        <f t="shared" si="98"/>
        <v>0</v>
      </c>
      <c r="V254" s="13">
        <f t="shared" si="98"/>
        <v>0</v>
      </c>
      <c r="W254" s="13">
        <f t="shared" si="98"/>
        <v>0</v>
      </c>
    </row>
    <row r="255" spans="1:26" outlineLevel="1" x14ac:dyDescent="0.25"/>
    <row r="256" spans="1:26" outlineLevel="1" x14ac:dyDescent="0.25">
      <c r="B256" s="9" t="s">
        <v>19</v>
      </c>
      <c r="C256" s="14"/>
    </row>
    <row r="257" spans="1:26" outlineLevel="1" x14ac:dyDescent="0.25">
      <c r="B257" s="4" t="s">
        <v>23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6" outlineLevel="1" x14ac:dyDescent="0.25">
      <c r="B258" s="4" t="s">
        <v>24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6" outlineLevel="1" x14ac:dyDescent="0.25">
      <c r="B259" s="4" t="s">
        <v>21</v>
      </c>
      <c r="C259" s="25">
        <f>'[10]Table 19'!C$14*INDEX(Inputs!$D$71:$T$71,MATCH($A$1,Inputs!$D$68:$T$68,0))*1000</f>
        <v>815.25</v>
      </c>
      <c r="D259" s="25">
        <f>'[10]Table 19'!D$14*INDEX(Inputs!$D$71:$T$71,MATCH($A$1,Inputs!$D$68:$T$68,0))*1000</f>
        <v>804</v>
      </c>
      <c r="E259" s="25">
        <f>'[10]Table 19'!E$14*INDEX(Inputs!$D$71:$T$71,MATCH($A$1,Inputs!$D$68:$T$68,0))*1000</f>
        <v>739.5</v>
      </c>
      <c r="F259" s="25">
        <f>'[10]Table 19'!F$14*INDEX(Inputs!$D$71:$T$71,MATCH($A$1,Inputs!$D$68:$T$68,0))*1000</f>
        <v>801</v>
      </c>
      <c r="G259" s="25">
        <f>'[10]Table 19'!G$14*INDEX(Inputs!$D$71:$T$71,MATCH($A$1,Inputs!$D$68:$T$68,0))*1000</f>
        <v>965.24999999999989</v>
      </c>
      <c r="H259" s="25">
        <f>'[10]Table 19'!H$14*INDEX(Inputs!$D$71:$T$71,MATCH($A$1,Inputs!$D$68:$T$68,0))*1000</f>
        <v>947.24999999999989</v>
      </c>
      <c r="I259" s="25">
        <f>'[10]Table 19'!I$14*INDEX(Inputs!$D$71:$T$71,MATCH($A$1,Inputs!$D$68:$T$68,0))*1000</f>
        <v>919.5</v>
      </c>
      <c r="J259" s="25">
        <f>'[10]Table 19'!J$14*INDEX(Inputs!$D$71:$T$71,MATCH($A$1,Inputs!$D$68:$T$68,0))*1000</f>
        <v>930.75000000000011</v>
      </c>
      <c r="K259" s="25">
        <f>'[10]Table 19'!K$14*INDEX(Inputs!$D$71:$T$71,MATCH($A$1,Inputs!$D$68:$T$68,0))*1000</f>
        <v>761.25</v>
      </c>
      <c r="L259" s="25">
        <f>'[10]Table 19'!L$14*INDEX(Inputs!$D$71:$T$71,MATCH($A$1,Inputs!$D$68:$T$68,0))*1000</f>
        <v>750</v>
      </c>
      <c r="M259" s="25">
        <f>'[10]Table 19'!M$14*INDEX(Inputs!$D$71:$T$71,MATCH($A$1,Inputs!$D$68:$T$68,0))*1000</f>
        <v>989.25</v>
      </c>
      <c r="N259" s="25">
        <f>'[10]Table 19'!N$14*INDEX(Inputs!$D$71:$T$71,MATCH($A$1,Inputs!$D$68:$T$68,0))*1000</f>
        <v>1356</v>
      </c>
      <c r="O259" s="25">
        <f>'[10]Table 19'!O$14*INDEX(Inputs!$D$71:$T$71,MATCH($A$1,Inputs!$D$68:$T$68,0))*1000</f>
        <v>899.25000000000011</v>
      </c>
      <c r="P259" s="25">
        <f>'[10]Table 19'!P$14*INDEX(Inputs!$D$71:$T$71,MATCH($A$1,Inputs!$D$68:$T$68,0))*1000</f>
        <v>681.75000000000011</v>
      </c>
      <c r="Q259" s="25">
        <f>'[10]Table 19'!Q$14*INDEX(Inputs!$D$71:$T$71,MATCH($A$1,Inputs!$D$68:$T$68,0))*1000</f>
        <v>902.25</v>
      </c>
      <c r="R259" s="25">
        <f>'[10]Table 19'!R$14*INDEX(Inputs!$D$71:$T$71,MATCH($A$1,Inputs!$D$68:$T$68,0))*1000</f>
        <v>1259.25</v>
      </c>
      <c r="S259" s="25">
        <f>'[10]Table 19'!S$14*INDEX(Inputs!$D$71:$T$71,MATCH($A$1,Inputs!$D$68:$T$68,0))*1000</f>
        <v>1526.25</v>
      </c>
      <c r="T259" s="25">
        <f>'[10]Table 19'!T$14*INDEX(Inputs!$D$71:$T$71,MATCH($A$1,Inputs!$D$68:$T$68,0))*1000</f>
        <v>1368.75</v>
      </c>
      <c r="U259" s="25">
        <f>'[10]Table 19'!U$14*INDEX(Inputs!$D$71:$T$71,MATCH($A$1,Inputs!$D$68:$T$68,0))*1000</f>
        <v>1533</v>
      </c>
      <c r="V259" s="25">
        <f>'[10]Table 19'!V$14*INDEX(Inputs!$D$71:$T$71,MATCH($A$1,Inputs!$D$68:$T$68,0))*1000</f>
        <v>1580.2500000000002</v>
      </c>
      <c r="W259" s="25">
        <f>'[10]Table 19'!W$14*INDEX(Inputs!$D$71:$T$71,MATCH($A$1,Inputs!$D$68:$T$68,0))*1000</f>
        <v>1499.25</v>
      </c>
      <c r="Z259" s="23" t="s">
        <v>32</v>
      </c>
    </row>
    <row r="260" spans="1:26" outlineLevel="1" x14ac:dyDescent="0.25">
      <c r="B260" s="4" t="s">
        <v>26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6" outlineLevel="1" x14ac:dyDescent="0.25">
      <c r="B261" s="4" t="s">
        <v>25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6" outlineLevel="1" x14ac:dyDescent="0.25">
      <c r="B262" s="4" t="s">
        <v>0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6" outlineLevel="1" x14ac:dyDescent="0.25">
      <c r="B263" s="4" t="s">
        <v>27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6" outlineLevel="1" x14ac:dyDescent="0.25">
      <c r="B264" s="4" t="s">
        <v>28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6" outlineLevel="1" x14ac:dyDescent="0.25">
      <c r="B265" s="4" t="s">
        <v>22</v>
      </c>
      <c r="C265" s="25">
        <f>'[10]Table 19'!C$15*INDEX(Inputs!$D$71:$T$71,MATCH($A$1,Inputs!$D$68:$T$68,0))*1000</f>
        <v>0</v>
      </c>
      <c r="D265" s="25">
        <f>'[10]Table 19'!D$15*INDEX(Inputs!$D$71:$T$71,MATCH($A$1,Inputs!$D$68:$T$68,0))*1000</f>
        <v>0</v>
      </c>
      <c r="E265" s="25">
        <f>'[10]Table 19'!E$15*INDEX(Inputs!$D$71:$T$71,MATCH($A$1,Inputs!$D$68:$T$68,0))*1000</f>
        <v>0</v>
      </c>
      <c r="F265" s="25">
        <f>'[10]Table 19'!F$15*INDEX(Inputs!$D$71:$T$71,MATCH($A$1,Inputs!$D$68:$T$68,0))*1000</f>
        <v>0</v>
      </c>
      <c r="G265" s="25">
        <f>'[10]Table 19'!G$15*INDEX(Inputs!$D$71:$T$71,MATCH($A$1,Inputs!$D$68:$T$68,0))*1000</f>
        <v>0</v>
      </c>
      <c r="H265" s="25">
        <f>'[10]Table 19'!H$15*INDEX(Inputs!$D$71:$T$71,MATCH($A$1,Inputs!$D$68:$T$68,0))*1000</f>
        <v>0</v>
      </c>
      <c r="I265" s="25">
        <f>'[10]Table 19'!I$15*INDEX(Inputs!$D$71:$T$71,MATCH($A$1,Inputs!$D$68:$T$68,0))*1000</f>
        <v>3</v>
      </c>
      <c r="J265" s="25">
        <f>'[10]Table 19'!J$15*INDEX(Inputs!$D$71:$T$71,MATCH($A$1,Inputs!$D$68:$T$68,0))*1000</f>
        <v>0</v>
      </c>
      <c r="K265" s="25">
        <f>'[10]Table 19'!K$15*INDEX(Inputs!$D$71:$T$71,MATCH($A$1,Inputs!$D$68:$T$68,0))*1000</f>
        <v>6.7499999999999991</v>
      </c>
      <c r="L265" s="25">
        <f>'[10]Table 19'!L$15*INDEX(Inputs!$D$71:$T$71,MATCH($A$1,Inputs!$D$68:$T$68,0))*1000</f>
        <v>19.5</v>
      </c>
      <c r="M265" s="25">
        <f>'[10]Table 19'!M$15*INDEX(Inputs!$D$71:$T$71,MATCH($A$1,Inputs!$D$68:$T$68,0))*1000</f>
        <v>20.25</v>
      </c>
      <c r="N265" s="25">
        <f>'[10]Table 19'!N$15*INDEX(Inputs!$D$71:$T$71,MATCH($A$1,Inputs!$D$68:$T$68,0))*1000</f>
        <v>0</v>
      </c>
      <c r="O265" s="25">
        <f>'[10]Table 19'!O$15*INDEX(Inputs!$D$71:$T$71,MATCH($A$1,Inputs!$D$68:$T$68,0))*1000</f>
        <v>0</v>
      </c>
      <c r="P265" s="25">
        <f>'[10]Table 19'!P$15*INDEX(Inputs!$D$71:$T$71,MATCH($A$1,Inputs!$D$68:$T$68,0))*1000</f>
        <v>0</v>
      </c>
      <c r="Q265" s="25">
        <f>'[10]Table 19'!Q$15*INDEX(Inputs!$D$71:$T$71,MATCH($A$1,Inputs!$D$68:$T$68,0))*1000</f>
        <v>0</v>
      </c>
      <c r="R265" s="25">
        <f>'[10]Table 19'!R$15*INDEX(Inputs!$D$71:$T$71,MATCH($A$1,Inputs!$D$68:$T$68,0))*1000</f>
        <v>0</v>
      </c>
      <c r="S265" s="25">
        <f>'[10]Table 19'!S$15*INDEX(Inputs!$D$71:$T$71,MATCH($A$1,Inputs!$D$68:$T$68,0))*1000</f>
        <v>0</v>
      </c>
      <c r="T265" s="25">
        <f>'[10]Table 19'!T$15*INDEX(Inputs!$D$71:$T$71,MATCH($A$1,Inputs!$D$68:$T$68,0))*1000</f>
        <v>0</v>
      </c>
      <c r="U265" s="25">
        <f>'[10]Table 19'!U$15*INDEX(Inputs!$D$71:$T$71,MATCH($A$1,Inputs!$D$68:$T$68,0))*1000</f>
        <v>0</v>
      </c>
      <c r="V265" s="25">
        <f>'[10]Table 19'!V$15*INDEX(Inputs!$D$71:$T$71,MATCH($A$1,Inputs!$D$68:$T$68,0))*1000</f>
        <v>0</v>
      </c>
      <c r="W265" s="25">
        <f>'[10]Table 19'!W$15*INDEX(Inputs!$D$71:$T$71,MATCH($A$1,Inputs!$D$68:$T$68,0))*1000</f>
        <v>0</v>
      </c>
      <c r="Z265" s="23" t="s">
        <v>32</v>
      </c>
    </row>
    <row r="266" spans="1:26" outlineLevel="1" x14ac:dyDescent="0.25">
      <c r="B266" s="4" t="s">
        <v>29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6" outlineLevel="1" x14ac:dyDescent="0.25">
      <c r="B267" s="16" t="s">
        <v>13</v>
      </c>
      <c r="C267" s="21">
        <f t="shared" ref="C267:W267" si="99">SUM(C257:C266)</f>
        <v>815.25</v>
      </c>
      <c r="D267" s="21">
        <f t="shared" si="99"/>
        <v>804</v>
      </c>
      <c r="E267" s="21">
        <f t="shared" si="99"/>
        <v>739.5</v>
      </c>
      <c r="F267" s="21">
        <f t="shared" si="99"/>
        <v>801</v>
      </c>
      <c r="G267" s="21">
        <f t="shared" si="99"/>
        <v>965.24999999999989</v>
      </c>
      <c r="H267" s="21">
        <f t="shared" si="99"/>
        <v>947.24999999999989</v>
      </c>
      <c r="I267" s="21">
        <f t="shared" si="99"/>
        <v>922.5</v>
      </c>
      <c r="J267" s="21">
        <f t="shared" si="99"/>
        <v>930.75000000000011</v>
      </c>
      <c r="K267" s="21">
        <f t="shared" si="99"/>
        <v>768</v>
      </c>
      <c r="L267" s="21">
        <f t="shared" si="99"/>
        <v>769.5</v>
      </c>
      <c r="M267" s="21">
        <f t="shared" si="99"/>
        <v>1009.5</v>
      </c>
      <c r="N267" s="21">
        <f t="shared" si="99"/>
        <v>1356</v>
      </c>
      <c r="O267" s="21">
        <f t="shared" si="99"/>
        <v>899.25000000000011</v>
      </c>
      <c r="P267" s="21">
        <f t="shared" si="99"/>
        <v>681.75000000000011</v>
      </c>
      <c r="Q267" s="21">
        <f t="shared" si="99"/>
        <v>902.25</v>
      </c>
      <c r="R267" s="21">
        <f t="shared" si="99"/>
        <v>1259.25</v>
      </c>
      <c r="S267" s="21">
        <f t="shared" si="99"/>
        <v>1526.25</v>
      </c>
      <c r="T267" s="21">
        <f t="shared" si="99"/>
        <v>1368.75</v>
      </c>
      <c r="U267" s="21">
        <f t="shared" si="99"/>
        <v>1533</v>
      </c>
      <c r="V267" s="21">
        <f t="shared" si="99"/>
        <v>1580.2500000000002</v>
      </c>
      <c r="W267" s="21">
        <f t="shared" si="99"/>
        <v>1499.25</v>
      </c>
    </row>
    <row r="268" spans="1:26" outlineLevel="1" x14ac:dyDescent="0.25">
      <c r="A268" s="3" t="s">
        <v>8</v>
      </c>
      <c r="B268" s="29" t="s">
        <v>46</v>
      </c>
      <c r="C268" s="28">
        <f>IFERROR(C267/C247/1000,0)</f>
        <v>1.5190786913692959E-3</v>
      </c>
      <c r="D268" s="28">
        <f t="shared" ref="D268:W268" si="100">IFERROR(D267/D247/1000,0)</f>
        <v>1.7130915507117699E-3</v>
      </c>
      <c r="E268" s="28">
        <f t="shared" si="100"/>
        <v>1.4299732963407071E-3</v>
      </c>
      <c r="F268" s="28">
        <f t="shared" si="100"/>
        <v>1.3691002207215173E-3</v>
      </c>
      <c r="G268" s="28">
        <f t="shared" si="100"/>
        <v>1.5360536103498725E-3</v>
      </c>
      <c r="H268" s="28">
        <f t="shared" si="100"/>
        <v>1.4604824921945253E-3</v>
      </c>
      <c r="I268" s="28">
        <f t="shared" si="100"/>
        <v>1.2860078990490332E-3</v>
      </c>
      <c r="J268" s="28">
        <f t="shared" si="100"/>
        <v>1.4756700398517782E-3</v>
      </c>
      <c r="K268" s="28">
        <f t="shared" si="100"/>
        <v>1.4867258906431557E-3</v>
      </c>
      <c r="L268" s="28">
        <f t="shared" si="100"/>
        <v>1.646732666633164E-3</v>
      </c>
      <c r="M268" s="28">
        <f t="shared" si="100"/>
        <v>1.6820661476310587E-3</v>
      </c>
      <c r="N268" s="28">
        <f t="shared" si="100"/>
        <v>1.4879856440990975E-3</v>
      </c>
      <c r="O268" s="28">
        <f t="shared" si="100"/>
        <v>1.3991931806782844E-3</v>
      </c>
      <c r="P268" s="28">
        <f t="shared" si="100"/>
        <v>1.3074759932726907E-3</v>
      </c>
      <c r="Q268" s="28">
        <f t="shared" si="100"/>
        <v>1.1838279258940976E-3</v>
      </c>
      <c r="R268" s="28">
        <f t="shared" si="100"/>
        <v>1.0689535743943382E-3</v>
      </c>
      <c r="S268" s="28">
        <f t="shared" si="100"/>
        <v>9.3688124600489568E-4</v>
      </c>
      <c r="T268" s="28">
        <f t="shared" si="100"/>
        <v>1.0031479129872086E-3</v>
      </c>
      <c r="U268" s="28">
        <f t="shared" si="100"/>
        <v>1.0321874076276653E-3</v>
      </c>
      <c r="V268" s="28">
        <f t="shared" si="100"/>
        <v>1.1719436616523876E-3</v>
      </c>
      <c r="W268" s="28">
        <f t="shared" si="100"/>
        <v>1.0421439483818877E-3</v>
      </c>
    </row>
    <row r="269" spans="1:26" outlineLevel="1" x14ac:dyDescent="0.25"/>
    <row r="270" spans="1:26" outlineLevel="1" x14ac:dyDescent="0.25">
      <c r="B270" s="4" t="s">
        <v>23</v>
      </c>
      <c r="C270" s="12">
        <f t="shared" ref="C270:W270" si="101">IFERROR(C257/C267,0)</f>
        <v>0</v>
      </c>
      <c r="D270" s="12">
        <f t="shared" si="101"/>
        <v>0</v>
      </c>
      <c r="E270" s="12">
        <f t="shared" si="101"/>
        <v>0</v>
      </c>
      <c r="F270" s="12">
        <f t="shared" si="101"/>
        <v>0</v>
      </c>
      <c r="G270" s="12">
        <f t="shared" si="101"/>
        <v>0</v>
      </c>
      <c r="H270" s="12">
        <f t="shared" si="101"/>
        <v>0</v>
      </c>
      <c r="I270" s="12">
        <f t="shared" si="101"/>
        <v>0</v>
      </c>
      <c r="J270" s="12">
        <f t="shared" si="101"/>
        <v>0</v>
      </c>
      <c r="K270" s="12">
        <f t="shared" si="101"/>
        <v>0</v>
      </c>
      <c r="L270" s="12">
        <f t="shared" si="101"/>
        <v>0</v>
      </c>
      <c r="M270" s="12">
        <f t="shared" si="101"/>
        <v>0</v>
      </c>
      <c r="N270" s="12">
        <f t="shared" si="101"/>
        <v>0</v>
      </c>
      <c r="O270" s="12">
        <f t="shared" si="101"/>
        <v>0</v>
      </c>
      <c r="P270" s="12">
        <f t="shared" si="101"/>
        <v>0</v>
      </c>
      <c r="Q270" s="12">
        <f t="shared" si="101"/>
        <v>0</v>
      </c>
      <c r="R270" s="12">
        <f t="shared" si="101"/>
        <v>0</v>
      </c>
      <c r="S270" s="12">
        <f t="shared" si="101"/>
        <v>0</v>
      </c>
      <c r="T270" s="12">
        <f t="shared" si="101"/>
        <v>0</v>
      </c>
      <c r="U270" s="12">
        <f t="shared" si="101"/>
        <v>0</v>
      </c>
      <c r="V270" s="12">
        <f t="shared" si="101"/>
        <v>0</v>
      </c>
      <c r="W270" s="12">
        <f t="shared" si="101"/>
        <v>0</v>
      </c>
    </row>
    <row r="271" spans="1:26" outlineLevel="1" x14ac:dyDescent="0.25">
      <c r="B271" s="4" t="s">
        <v>24</v>
      </c>
      <c r="C271" s="12">
        <f t="shared" ref="C271:W271" si="102">IFERROR(C258/C267,0)</f>
        <v>0</v>
      </c>
      <c r="D271" s="12">
        <f t="shared" si="102"/>
        <v>0</v>
      </c>
      <c r="E271" s="12">
        <f t="shared" si="102"/>
        <v>0</v>
      </c>
      <c r="F271" s="12">
        <f t="shared" si="102"/>
        <v>0</v>
      </c>
      <c r="G271" s="12">
        <f t="shared" si="102"/>
        <v>0</v>
      </c>
      <c r="H271" s="12">
        <f t="shared" si="102"/>
        <v>0</v>
      </c>
      <c r="I271" s="12">
        <f t="shared" si="102"/>
        <v>0</v>
      </c>
      <c r="J271" s="12">
        <f t="shared" si="102"/>
        <v>0</v>
      </c>
      <c r="K271" s="12">
        <f t="shared" si="102"/>
        <v>0</v>
      </c>
      <c r="L271" s="12">
        <f t="shared" si="102"/>
        <v>0</v>
      </c>
      <c r="M271" s="12">
        <f t="shared" si="102"/>
        <v>0</v>
      </c>
      <c r="N271" s="12">
        <f t="shared" si="102"/>
        <v>0</v>
      </c>
      <c r="O271" s="12">
        <f t="shared" si="102"/>
        <v>0</v>
      </c>
      <c r="P271" s="12">
        <f t="shared" si="102"/>
        <v>0</v>
      </c>
      <c r="Q271" s="12">
        <f t="shared" si="102"/>
        <v>0</v>
      </c>
      <c r="R271" s="12">
        <f t="shared" si="102"/>
        <v>0</v>
      </c>
      <c r="S271" s="12">
        <f t="shared" si="102"/>
        <v>0</v>
      </c>
      <c r="T271" s="12">
        <f t="shared" si="102"/>
        <v>0</v>
      </c>
      <c r="U271" s="12">
        <f t="shared" si="102"/>
        <v>0</v>
      </c>
      <c r="V271" s="12">
        <f t="shared" si="102"/>
        <v>0</v>
      </c>
      <c r="W271" s="12">
        <f t="shared" si="102"/>
        <v>0</v>
      </c>
    </row>
    <row r="272" spans="1:26" outlineLevel="1" x14ac:dyDescent="0.25">
      <c r="B272" s="4" t="s">
        <v>21</v>
      </c>
      <c r="C272" s="12">
        <f t="shared" ref="C272:W272" si="103">IFERROR(C259/C267,0)</f>
        <v>1</v>
      </c>
      <c r="D272" s="12">
        <f t="shared" si="103"/>
        <v>1</v>
      </c>
      <c r="E272" s="12">
        <f t="shared" si="103"/>
        <v>1</v>
      </c>
      <c r="F272" s="12">
        <f t="shared" si="103"/>
        <v>1</v>
      </c>
      <c r="G272" s="12">
        <f t="shared" si="103"/>
        <v>1</v>
      </c>
      <c r="H272" s="12">
        <f t="shared" si="103"/>
        <v>1</v>
      </c>
      <c r="I272" s="12">
        <f t="shared" si="103"/>
        <v>0.99674796747967476</v>
      </c>
      <c r="J272" s="12">
        <f t="shared" si="103"/>
        <v>1</v>
      </c>
      <c r="K272" s="12">
        <f t="shared" si="103"/>
        <v>0.9912109375</v>
      </c>
      <c r="L272" s="12">
        <f t="shared" si="103"/>
        <v>0.97465886939571145</v>
      </c>
      <c r="M272" s="12">
        <f t="shared" si="103"/>
        <v>0.97994056463595836</v>
      </c>
      <c r="N272" s="12">
        <f t="shared" si="103"/>
        <v>1</v>
      </c>
      <c r="O272" s="12">
        <f t="shared" si="103"/>
        <v>1</v>
      </c>
      <c r="P272" s="12">
        <f t="shared" si="103"/>
        <v>1</v>
      </c>
      <c r="Q272" s="12">
        <f t="shared" si="103"/>
        <v>1</v>
      </c>
      <c r="R272" s="12">
        <f t="shared" si="103"/>
        <v>1</v>
      </c>
      <c r="S272" s="12">
        <f t="shared" si="103"/>
        <v>1</v>
      </c>
      <c r="T272" s="12">
        <f t="shared" si="103"/>
        <v>1</v>
      </c>
      <c r="U272" s="12">
        <f t="shared" si="103"/>
        <v>1</v>
      </c>
      <c r="V272" s="12">
        <f t="shared" si="103"/>
        <v>1</v>
      </c>
      <c r="W272" s="12">
        <f t="shared" si="103"/>
        <v>1</v>
      </c>
    </row>
    <row r="273" spans="1:26" outlineLevel="1" x14ac:dyDescent="0.25">
      <c r="B273" s="4" t="s">
        <v>26</v>
      </c>
      <c r="C273" s="12">
        <f t="shared" ref="C273:W273" si="104">IFERROR(C260/C267,0)</f>
        <v>0</v>
      </c>
      <c r="D273" s="12">
        <f t="shared" si="104"/>
        <v>0</v>
      </c>
      <c r="E273" s="12">
        <f t="shared" si="104"/>
        <v>0</v>
      </c>
      <c r="F273" s="12">
        <f t="shared" si="104"/>
        <v>0</v>
      </c>
      <c r="G273" s="12">
        <f t="shared" si="104"/>
        <v>0</v>
      </c>
      <c r="H273" s="12">
        <f t="shared" si="104"/>
        <v>0</v>
      </c>
      <c r="I273" s="12">
        <f t="shared" si="104"/>
        <v>0</v>
      </c>
      <c r="J273" s="12">
        <f t="shared" si="104"/>
        <v>0</v>
      </c>
      <c r="K273" s="12">
        <f t="shared" si="104"/>
        <v>0</v>
      </c>
      <c r="L273" s="12">
        <f t="shared" si="104"/>
        <v>0</v>
      </c>
      <c r="M273" s="12">
        <f t="shared" si="104"/>
        <v>0</v>
      </c>
      <c r="N273" s="12">
        <f t="shared" si="104"/>
        <v>0</v>
      </c>
      <c r="O273" s="12">
        <f t="shared" si="104"/>
        <v>0</v>
      </c>
      <c r="P273" s="12">
        <f t="shared" si="104"/>
        <v>0</v>
      </c>
      <c r="Q273" s="12">
        <f t="shared" si="104"/>
        <v>0</v>
      </c>
      <c r="R273" s="12">
        <f t="shared" si="104"/>
        <v>0</v>
      </c>
      <c r="S273" s="12">
        <f t="shared" si="104"/>
        <v>0</v>
      </c>
      <c r="T273" s="12">
        <f t="shared" si="104"/>
        <v>0</v>
      </c>
      <c r="U273" s="12">
        <f t="shared" si="104"/>
        <v>0</v>
      </c>
      <c r="V273" s="12">
        <f t="shared" si="104"/>
        <v>0</v>
      </c>
      <c r="W273" s="12">
        <f t="shared" si="104"/>
        <v>0</v>
      </c>
    </row>
    <row r="274" spans="1:26" outlineLevel="1" x14ac:dyDescent="0.25">
      <c r="B274" s="4" t="s">
        <v>25</v>
      </c>
      <c r="C274" s="12">
        <f t="shared" ref="C274:W274" si="105">IFERROR(C261/C267,0)</f>
        <v>0</v>
      </c>
      <c r="D274" s="12">
        <f t="shared" si="105"/>
        <v>0</v>
      </c>
      <c r="E274" s="12">
        <f t="shared" si="105"/>
        <v>0</v>
      </c>
      <c r="F274" s="12">
        <f t="shared" si="105"/>
        <v>0</v>
      </c>
      <c r="G274" s="12">
        <f t="shared" si="105"/>
        <v>0</v>
      </c>
      <c r="H274" s="12">
        <f t="shared" si="105"/>
        <v>0</v>
      </c>
      <c r="I274" s="12">
        <f t="shared" si="105"/>
        <v>0</v>
      </c>
      <c r="J274" s="12">
        <f t="shared" si="105"/>
        <v>0</v>
      </c>
      <c r="K274" s="12">
        <f t="shared" si="105"/>
        <v>0</v>
      </c>
      <c r="L274" s="12">
        <f t="shared" si="105"/>
        <v>0</v>
      </c>
      <c r="M274" s="12">
        <f t="shared" si="105"/>
        <v>0</v>
      </c>
      <c r="N274" s="12">
        <f t="shared" si="105"/>
        <v>0</v>
      </c>
      <c r="O274" s="12">
        <f t="shared" si="105"/>
        <v>0</v>
      </c>
      <c r="P274" s="12">
        <f t="shared" si="105"/>
        <v>0</v>
      </c>
      <c r="Q274" s="12">
        <f t="shared" si="105"/>
        <v>0</v>
      </c>
      <c r="R274" s="12">
        <f t="shared" si="105"/>
        <v>0</v>
      </c>
      <c r="S274" s="12">
        <f t="shared" si="105"/>
        <v>0</v>
      </c>
      <c r="T274" s="12">
        <f t="shared" si="105"/>
        <v>0</v>
      </c>
      <c r="U274" s="12">
        <f t="shared" si="105"/>
        <v>0</v>
      </c>
      <c r="V274" s="12">
        <f t="shared" si="105"/>
        <v>0</v>
      </c>
      <c r="W274" s="12">
        <f t="shared" si="105"/>
        <v>0</v>
      </c>
    </row>
    <row r="275" spans="1:26" outlineLevel="1" x14ac:dyDescent="0.25">
      <c r="B275" s="4" t="s">
        <v>0</v>
      </c>
      <c r="C275" s="12">
        <f t="shared" ref="C275:W275" si="106">IFERROR(C262/C267,0)</f>
        <v>0</v>
      </c>
      <c r="D275" s="12">
        <f t="shared" si="106"/>
        <v>0</v>
      </c>
      <c r="E275" s="12">
        <f t="shared" si="106"/>
        <v>0</v>
      </c>
      <c r="F275" s="12">
        <f t="shared" si="106"/>
        <v>0</v>
      </c>
      <c r="G275" s="12">
        <f t="shared" si="106"/>
        <v>0</v>
      </c>
      <c r="H275" s="12">
        <f t="shared" si="106"/>
        <v>0</v>
      </c>
      <c r="I275" s="12">
        <f t="shared" si="106"/>
        <v>0</v>
      </c>
      <c r="J275" s="12">
        <f t="shared" si="106"/>
        <v>0</v>
      </c>
      <c r="K275" s="12">
        <f t="shared" si="106"/>
        <v>0</v>
      </c>
      <c r="L275" s="12">
        <f t="shared" si="106"/>
        <v>0</v>
      </c>
      <c r="M275" s="12">
        <f t="shared" si="106"/>
        <v>0</v>
      </c>
      <c r="N275" s="12">
        <f t="shared" si="106"/>
        <v>0</v>
      </c>
      <c r="O275" s="12">
        <f t="shared" si="106"/>
        <v>0</v>
      </c>
      <c r="P275" s="12">
        <f t="shared" si="106"/>
        <v>0</v>
      </c>
      <c r="Q275" s="12">
        <f t="shared" si="106"/>
        <v>0</v>
      </c>
      <c r="R275" s="12">
        <f t="shared" si="106"/>
        <v>0</v>
      </c>
      <c r="S275" s="12">
        <f t="shared" si="106"/>
        <v>0</v>
      </c>
      <c r="T275" s="12">
        <f t="shared" si="106"/>
        <v>0</v>
      </c>
      <c r="U275" s="12">
        <f t="shared" si="106"/>
        <v>0</v>
      </c>
      <c r="V275" s="12">
        <f t="shared" si="106"/>
        <v>0</v>
      </c>
      <c r="W275" s="12">
        <f t="shared" si="106"/>
        <v>0</v>
      </c>
    </row>
    <row r="276" spans="1:26" outlineLevel="1" x14ac:dyDescent="0.25">
      <c r="B276" s="4" t="s">
        <v>27</v>
      </c>
      <c r="C276" s="12">
        <f t="shared" ref="C276:W276" si="107">IFERROR(C263/C267,0)</f>
        <v>0</v>
      </c>
      <c r="D276" s="12">
        <f t="shared" si="107"/>
        <v>0</v>
      </c>
      <c r="E276" s="12">
        <f t="shared" si="107"/>
        <v>0</v>
      </c>
      <c r="F276" s="12">
        <f t="shared" si="107"/>
        <v>0</v>
      </c>
      <c r="G276" s="12">
        <f t="shared" si="107"/>
        <v>0</v>
      </c>
      <c r="H276" s="12">
        <f t="shared" si="107"/>
        <v>0</v>
      </c>
      <c r="I276" s="12">
        <f t="shared" si="107"/>
        <v>0</v>
      </c>
      <c r="J276" s="12">
        <f t="shared" si="107"/>
        <v>0</v>
      </c>
      <c r="K276" s="12">
        <f t="shared" si="107"/>
        <v>0</v>
      </c>
      <c r="L276" s="12">
        <f t="shared" si="107"/>
        <v>0</v>
      </c>
      <c r="M276" s="12">
        <f t="shared" si="107"/>
        <v>0</v>
      </c>
      <c r="N276" s="12">
        <f t="shared" si="107"/>
        <v>0</v>
      </c>
      <c r="O276" s="12">
        <f t="shared" si="107"/>
        <v>0</v>
      </c>
      <c r="P276" s="12">
        <f t="shared" si="107"/>
        <v>0</v>
      </c>
      <c r="Q276" s="12">
        <f t="shared" si="107"/>
        <v>0</v>
      </c>
      <c r="R276" s="12">
        <f t="shared" si="107"/>
        <v>0</v>
      </c>
      <c r="S276" s="12">
        <f t="shared" si="107"/>
        <v>0</v>
      </c>
      <c r="T276" s="12">
        <f t="shared" si="107"/>
        <v>0</v>
      </c>
      <c r="U276" s="12">
        <f t="shared" si="107"/>
        <v>0</v>
      </c>
      <c r="V276" s="12">
        <f t="shared" si="107"/>
        <v>0</v>
      </c>
      <c r="W276" s="12">
        <f t="shared" si="107"/>
        <v>0</v>
      </c>
    </row>
    <row r="277" spans="1:26" outlineLevel="1" x14ac:dyDescent="0.25">
      <c r="B277" s="4" t="s">
        <v>28</v>
      </c>
      <c r="C277" s="12">
        <f t="shared" ref="C277:W277" si="108">IFERROR(C264/C267,0)</f>
        <v>0</v>
      </c>
      <c r="D277" s="12">
        <f t="shared" si="108"/>
        <v>0</v>
      </c>
      <c r="E277" s="12">
        <f t="shared" si="108"/>
        <v>0</v>
      </c>
      <c r="F277" s="12">
        <f t="shared" si="108"/>
        <v>0</v>
      </c>
      <c r="G277" s="12">
        <f t="shared" si="108"/>
        <v>0</v>
      </c>
      <c r="H277" s="12">
        <f t="shared" si="108"/>
        <v>0</v>
      </c>
      <c r="I277" s="12">
        <f t="shared" si="108"/>
        <v>0</v>
      </c>
      <c r="J277" s="12">
        <f t="shared" si="108"/>
        <v>0</v>
      </c>
      <c r="K277" s="12">
        <f t="shared" si="108"/>
        <v>0</v>
      </c>
      <c r="L277" s="12">
        <f t="shared" si="108"/>
        <v>0</v>
      </c>
      <c r="M277" s="12">
        <f t="shared" si="108"/>
        <v>0</v>
      </c>
      <c r="N277" s="12">
        <f t="shared" si="108"/>
        <v>0</v>
      </c>
      <c r="O277" s="12">
        <f t="shared" si="108"/>
        <v>0</v>
      </c>
      <c r="P277" s="12">
        <f t="shared" si="108"/>
        <v>0</v>
      </c>
      <c r="Q277" s="12">
        <f t="shared" si="108"/>
        <v>0</v>
      </c>
      <c r="R277" s="12">
        <f t="shared" si="108"/>
        <v>0</v>
      </c>
      <c r="S277" s="12">
        <f t="shared" si="108"/>
        <v>0</v>
      </c>
      <c r="T277" s="12">
        <f t="shared" si="108"/>
        <v>0</v>
      </c>
      <c r="U277" s="12">
        <f t="shared" si="108"/>
        <v>0</v>
      </c>
      <c r="V277" s="12">
        <f t="shared" si="108"/>
        <v>0</v>
      </c>
      <c r="W277" s="12">
        <f t="shared" si="108"/>
        <v>0</v>
      </c>
    </row>
    <row r="278" spans="1:26" outlineLevel="1" x14ac:dyDescent="0.25">
      <c r="B278" s="4" t="s">
        <v>22</v>
      </c>
      <c r="C278" s="12">
        <f t="shared" ref="C278:W278" si="109">IFERROR(C265/C267,0)</f>
        <v>0</v>
      </c>
      <c r="D278" s="12">
        <f t="shared" si="109"/>
        <v>0</v>
      </c>
      <c r="E278" s="12">
        <f t="shared" si="109"/>
        <v>0</v>
      </c>
      <c r="F278" s="12">
        <f t="shared" si="109"/>
        <v>0</v>
      </c>
      <c r="G278" s="12">
        <f t="shared" si="109"/>
        <v>0</v>
      </c>
      <c r="H278" s="12">
        <f t="shared" si="109"/>
        <v>0</v>
      </c>
      <c r="I278" s="12">
        <f t="shared" si="109"/>
        <v>3.2520325203252032E-3</v>
      </c>
      <c r="J278" s="12">
        <f t="shared" si="109"/>
        <v>0</v>
      </c>
      <c r="K278" s="12">
        <f t="shared" si="109"/>
        <v>8.7890624999999983E-3</v>
      </c>
      <c r="L278" s="12">
        <f t="shared" si="109"/>
        <v>2.5341130604288498E-2</v>
      </c>
      <c r="M278" s="12">
        <f t="shared" si="109"/>
        <v>2.0059435364041606E-2</v>
      </c>
      <c r="N278" s="12">
        <f t="shared" si="109"/>
        <v>0</v>
      </c>
      <c r="O278" s="12">
        <f t="shared" si="109"/>
        <v>0</v>
      </c>
      <c r="P278" s="12">
        <f t="shared" si="109"/>
        <v>0</v>
      </c>
      <c r="Q278" s="12">
        <f t="shared" si="109"/>
        <v>0</v>
      </c>
      <c r="R278" s="12">
        <f t="shared" si="109"/>
        <v>0</v>
      </c>
      <c r="S278" s="12">
        <f t="shared" si="109"/>
        <v>0</v>
      </c>
      <c r="T278" s="12">
        <f t="shared" si="109"/>
        <v>0</v>
      </c>
      <c r="U278" s="12">
        <f t="shared" si="109"/>
        <v>0</v>
      </c>
      <c r="V278" s="12">
        <f t="shared" si="109"/>
        <v>0</v>
      </c>
      <c r="W278" s="12">
        <f t="shared" si="109"/>
        <v>0</v>
      </c>
    </row>
    <row r="279" spans="1:26" outlineLevel="1" x14ac:dyDescent="0.25">
      <c r="B279" s="4" t="s">
        <v>29</v>
      </c>
      <c r="C279" s="12">
        <f t="shared" ref="C279:W279" si="110">IFERROR(C266/C267,0)</f>
        <v>0</v>
      </c>
      <c r="D279" s="12">
        <f t="shared" si="110"/>
        <v>0</v>
      </c>
      <c r="E279" s="12">
        <f t="shared" si="110"/>
        <v>0</v>
      </c>
      <c r="F279" s="12">
        <f t="shared" si="110"/>
        <v>0</v>
      </c>
      <c r="G279" s="12">
        <f t="shared" si="110"/>
        <v>0</v>
      </c>
      <c r="H279" s="12">
        <f t="shared" si="110"/>
        <v>0</v>
      </c>
      <c r="I279" s="12">
        <f t="shared" si="110"/>
        <v>0</v>
      </c>
      <c r="J279" s="12">
        <f t="shared" si="110"/>
        <v>0</v>
      </c>
      <c r="K279" s="12">
        <f t="shared" si="110"/>
        <v>0</v>
      </c>
      <c r="L279" s="12">
        <f t="shared" si="110"/>
        <v>0</v>
      </c>
      <c r="M279" s="12">
        <f t="shared" si="110"/>
        <v>0</v>
      </c>
      <c r="N279" s="12">
        <f t="shared" si="110"/>
        <v>0</v>
      </c>
      <c r="O279" s="12">
        <f t="shared" si="110"/>
        <v>0</v>
      </c>
      <c r="P279" s="12">
        <f t="shared" si="110"/>
        <v>0</v>
      </c>
      <c r="Q279" s="12">
        <f t="shared" si="110"/>
        <v>0</v>
      </c>
      <c r="R279" s="12">
        <f t="shared" si="110"/>
        <v>0</v>
      </c>
      <c r="S279" s="12">
        <f t="shared" si="110"/>
        <v>0</v>
      </c>
      <c r="T279" s="12">
        <f t="shared" si="110"/>
        <v>0</v>
      </c>
      <c r="U279" s="12">
        <f t="shared" si="110"/>
        <v>0</v>
      </c>
      <c r="V279" s="12">
        <f t="shared" si="110"/>
        <v>0</v>
      </c>
      <c r="W279" s="12">
        <f t="shared" si="110"/>
        <v>0</v>
      </c>
    </row>
    <row r="282" spans="1:26" s="34" customFormat="1" x14ac:dyDescent="0.25">
      <c r="A282" s="33" t="s">
        <v>50</v>
      </c>
    </row>
    <row r="283" spans="1:26" outlineLevel="1" x14ac:dyDescent="0.25">
      <c r="B283" s="9" t="s">
        <v>5</v>
      </c>
      <c r="C283" s="14"/>
    </row>
    <row r="284" spans="1:26" outlineLevel="1" x14ac:dyDescent="0.25">
      <c r="B284" s="16" t="s">
        <v>8</v>
      </c>
    </row>
    <row r="285" spans="1:26" outlineLevel="1" x14ac:dyDescent="0.25">
      <c r="B285" s="10" t="s">
        <v>10</v>
      </c>
      <c r="C285" s="5">
        <f>C$290*CAN!C291</f>
        <v>0.47697193418070749</v>
      </c>
      <c r="D285" s="5">
        <f>D$290*CAN!D291</f>
        <v>0.47920865961838421</v>
      </c>
      <c r="E285" s="5">
        <f>E$290*CAN!E291</f>
        <v>0.46894197038044472</v>
      </c>
      <c r="F285" s="5">
        <f>F$290*CAN!F291</f>
        <v>0.54523748586247878</v>
      </c>
      <c r="G285" s="5">
        <f>G$290*CAN!G291</f>
        <v>0.58334829359193396</v>
      </c>
      <c r="H285" s="5">
        <f>H$290*CAN!H291</f>
        <v>0.53411868806996954</v>
      </c>
      <c r="I285" s="5">
        <f>I$290*CAN!I291</f>
        <v>0.74335995415765366</v>
      </c>
      <c r="J285" s="5">
        <f>J$290*CAN!J291</f>
        <v>0.5600785283087899</v>
      </c>
      <c r="K285" s="5">
        <f>K$290*CAN!K291</f>
        <v>0.62412786984663848</v>
      </c>
      <c r="L285" s="5">
        <f>L$290*CAN!L291</f>
        <v>0.83036637126528257</v>
      </c>
      <c r="M285" s="5">
        <f>M$290*CAN!M291</f>
        <v>1.0890819566285903</v>
      </c>
      <c r="N285" s="5">
        <f>N$290*CAN!N291</f>
        <v>0.65998388749290748</v>
      </c>
      <c r="O285" s="5">
        <f>O$290*CAN!O291</f>
        <v>0.14876202650726378</v>
      </c>
      <c r="P285" s="5">
        <f>P$290*CAN!P291</f>
        <v>0.21141325255752705</v>
      </c>
      <c r="Q285" s="5">
        <f>Q$290*CAN!Q291</f>
        <v>0.45923026245763421</v>
      </c>
      <c r="R285" s="5">
        <f>R$290*CAN!R291</f>
        <v>0.55496427984413732</v>
      </c>
      <c r="S285" s="5">
        <f>S$290*CAN!S291</f>
        <v>1.0302108896739575</v>
      </c>
      <c r="T285" s="5">
        <f>T$290*CAN!T291</f>
        <v>1.0926590246680794</v>
      </c>
      <c r="U285" s="5">
        <f>U$290*CAN!U291</f>
        <v>1.2792095976684448</v>
      </c>
      <c r="V285" s="5">
        <f>V$290*CAN!V291</f>
        <v>1.2598548884941778</v>
      </c>
      <c r="W285" s="5">
        <f>W$290*CAN!W291</f>
        <v>0.72292323696354899</v>
      </c>
      <c r="Z285" s="23"/>
    </row>
    <row r="286" spans="1:26" outlineLevel="1" x14ac:dyDescent="0.25">
      <c r="B286" s="17" t="s">
        <v>9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6" outlineLevel="1" x14ac:dyDescent="0.25">
      <c r="B287" s="10" t="s">
        <v>11</v>
      </c>
      <c r="C287" s="5">
        <f>C288/Inputs!D$7</f>
        <v>21.495110422701746</v>
      </c>
      <c r="D287" s="5">
        <f>D288/Inputs!E$7</f>
        <v>22.61784517938456</v>
      </c>
      <c r="E287" s="5">
        <f>E288/Inputs!F$7</f>
        <v>20.732478730086221</v>
      </c>
      <c r="F287" s="5">
        <f>F288/Inputs!G$7</f>
        <v>26.54842318193279</v>
      </c>
      <c r="G287" s="5">
        <f>G288/Inputs!H$7</f>
        <v>29.549440275623809</v>
      </c>
      <c r="H287" s="5">
        <f>H288/Inputs!I$7</f>
        <v>26.275318982454262</v>
      </c>
      <c r="I287" s="5">
        <f>I288/Inputs!J$7</f>
        <v>39.631067291569074</v>
      </c>
      <c r="J287" s="5">
        <f>J288/Inputs!K$7</f>
        <v>35.42848897356626</v>
      </c>
      <c r="K287" s="5">
        <f>K288/Inputs!L$7</f>
        <v>44.70154273660274</v>
      </c>
      <c r="L287" s="5">
        <f>L288/Inputs!M$7</f>
        <v>62.570660023149827</v>
      </c>
      <c r="M287" s="5">
        <f>M288/Inputs!N$7</f>
        <v>71.180436736330918</v>
      </c>
      <c r="N287" s="5">
        <f>N288/Inputs!O$7</f>
        <v>43.894445210438221</v>
      </c>
      <c r="O287" s="5">
        <f>O288/Inputs!P$7</f>
        <v>10.167350341752615</v>
      </c>
      <c r="P287" s="5">
        <f>P288/Inputs!Q$7</f>
        <v>14.502492864548934</v>
      </c>
      <c r="Q287" s="5">
        <f>Q288/Inputs!R$7</f>
        <v>32.219278356348561</v>
      </c>
      <c r="R287" s="5">
        <f>R288/Inputs!S$7</f>
        <v>42.685265959617425</v>
      </c>
      <c r="S287" s="5">
        <f>S288/Inputs!T$7</f>
        <v>77.928434373398801</v>
      </c>
      <c r="T287" s="5">
        <f>T288/Inputs!U$7</f>
        <v>74.437889714829495</v>
      </c>
      <c r="U287" s="5">
        <f>U288/Inputs!V$7</f>
        <v>87.072065936599017</v>
      </c>
      <c r="V287" s="5">
        <f>V288/Inputs!W$7</f>
        <v>90.212205549634888</v>
      </c>
      <c r="W287" s="5">
        <f>W288/Inputs!X$7</f>
        <v>18.191460208192247</v>
      </c>
      <c r="Z287" s="23"/>
    </row>
    <row r="288" spans="1:26" outlineLevel="1" x14ac:dyDescent="0.25">
      <c r="B288" s="10" t="s">
        <v>12</v>
      </c>
      <c r="C288" s="5">
        <f>C$290*CAN!C292</f>
        <v>2.1495110422701749</v>
      </c>
      <c r="D288" s="5">
        <f>D$290*CAN!D292</f>
        <v>2.2617845179384561</v>
      </c>
      <c r="E288" s="5">
        <f>E$290*CAN!E292</f>
        <v>2.0732478730086221</v>
      </c>
      <c r="F288" s="5">
        <f>F$290*CAN!F292</f>
        <v>2.6548423181932792</v>
      </c>
      <c r="G288" s="5">
        <f>G$290*CAN!G292</f>
        <v>2.9549440275623811</v>
      </c>
      <c r="H288" s="5">
        <f>H$290*CAN!H292</f>
        <v>2.6275318982454263</v>
      </c>
      <c r="I288" s="5">
        <f>I$290*CAN!I292</f>
        <v>3.963106729156908</v>
      </c>
      <c r="J288" s="5">
        <f>J$290*CAN!J292</f>
        <v>3.5428488973566266</v>
      </c>
      <c r="K288" s="5">
        <f>K$290*CAN!K292</f>
        <v>4.470154273660274</v>
      </c>
      <c r="L288" s="5">
        <f>L$290*CAN!L292</f>
        <v>6.2570660023149829</v>
      </c>
      <c r="M288" s="5">
        <f>M$290*CAN!M292</f>
        <v>7.1180436736330917</v>
      </c>
      <c r="N288" s="5">
        <f>N$290*CAN!N292</f>
        <v>4.3894445210438224</v>
      </c>
      <c r="O288" s="5">
        <f>O$290*CAN!O292</f>
        <v>1.0167350341752615</v>
      </c>
      <c r="P288" s="5">
        <f>P$290*CAN!P292</f>
        <v>1.4502492864548935</v>
      </c>
      <c r="Q288" s="5">
        <f>Q$290*CAN!Q292</f>
        <v>3.221927835634856</v>
      </c>
      <c r="R288" s="5">
        <f>R$290*CAN!R292</f>
        <v>4.2685265959617427</v>
      </c>
      <c r="S288" s="5">
        <f>S$290*CAN!S292</f>
        <v>7.7928434373398812</v>
      </c>
      <c r="T288" s="5">
        <f>T$290*CAN!T292</f>
        <v>7.4437889714829497</v>
      </c>
      <c r="U288" s="5">
        <f>U$290*CAN!U292</f>
        <v>8.7072065936599028</v>
      </c>
      <c r="V288" s="5">
        <f>V$290*CAN!V292</f>
        <v>9.0212205549634898</v>
      </c>
      <c r="W288" s="5">
        <f>W$290*CAN!W292</f>
        <v>1.8191460208192249</v>
      </c>
      <c r="Y288" s="1" t="s">
        <v>59</v>
      </c>
    </row>
    <row r="289" spans="2:26" outlineLevel="1" x14ac:dyDescent="0.25">
      <c r="B289" s="16" t="s">
        <v>13</v>
      </c>
    </row>
    <row r="290" spans="2:26" outlineLevel="1" x14ac:dyDescent="0.25">
      <c r="B290" s="10" t="s">
        <v>10</v>
      </c>
      <c r="C290" s="5">
        <f>C305/CAN!C306/1000</f>
        <v>2.6264829764508821</v>
      </c>
      <c r="D290" s="5">
        <f>D305/CAN!D306/1000</f>
        <v>2.7409931775568404</v>
      </c>
      <c r="E290" s="5">
        <f>E305/CAN!E306/1000</f>
        <v>2.5421898433890666</v>
      </c>
      <c r="F290" s="5">
        <f>F305/CAN!F306/1000</f>
        <v>3.2000798040557576</v>
      </c>
      <c r="G290" s="5">
        <f>G305/CAN!G306/1000</f>
        <v>3.5382923211543149</v>
      </c>
      <c r="H290" s="5">
        <f>H305/CAN!H306/1000</f>
        <v>3.1616505863153961</v>
      </c>
      <c r="I290" s="5">
        <f>I305/CAN!I306/1000</f>
        <v>4.7064666833145621</v>
      </c>
      <c r="J290" s="5">
        <f>J305/CAN!J306/1000</f>
        <v>4.102927425665416</v>
      </c>
      <c r="K290" s="5">
        <f>K305/CAN!K306/1000</f>
        <v>5.0942821435069119</v>
      </c>
      <c r="L290" s="5">
        <f>L305/CAN!L306/1000</f>
        <v>7.0874323735802651</v>
      </c>
      <c r="M290" s="5">
        <f>M305/CAN!M306/1000</f>
        <v>8.2071256302616824</v>
      </c>
      <c r="N290" s="5">
        <f>N305/CAN!N306/1000</f>
        <v>5.0494284085367296</v>
      </c>
      <c r="O290" s="5">
        <f>O305/CAN!O306/1000</f>
        <v>1.1654970606825252</v>
      </c>
      <c r="P290" s="5">
        <f>P305/CAN!P306/1000</f>
        <v>1.6616625390124207</v>
      </c>
      <c r="Q290" s="5">
        <f>Q305/CAN!Q306/1000</f>
        <v>3.6811580980924905</v>
      </c>
      <c r="R290" s="5">
        <f>R305/CAN!R306/1000</f>
        <v>4.8234908758058799</v>
      </c>
      <c r="S290" s="5">
        <f>S305/CAN!S306/1000</f>
        <v>8.8230543270138391</v>
      </c>
      <c r="T290" s="5">
        <f>T305/CAN!T306/1000</f>
        <v>8.5364479961510291</v>
      </c>
      <c r="U290" s="5">
        <f>U305/CAN!U306/1000</f>
        <v>9.9864161913283471</v>
      </c>
      <c r="V290" s="5">
        <f>V305/CAN!V306/1000</f>
        <v>10.281075443457667</v>
      </c>
      <c r="W290" s="5">
        <f>W305/CAN!W306/1000</f>
        <v>2.5420692577827739</v>
      </c>
    </row>
    <row r="291" spans="2:26" outlineLevel="1" x14ac:dyDescent="0.25">
      <c r="B291" s="18" t="s">
        <v>14</v>
      </c>
      <c r="C291" s="13">
        <f t="shared" ref="C291:W291" si="111">IFERROR(C285/C290,0)</f>
        <v>0.1816009996856065</v>
      </c>
      <c r="D291" s="13">
        <f t="shared" si="111"/>
        <v>0.17483030003216665</v>
      </c>
      <c r="E291" s="13">
        <f t="shared" si="111"/>
        <v>0.18446378880787465</v>
      </c>
      <c r="F291" s="13">
        <f t="shared" si="111"/>
        <v>0.17038246520335174</v>
      </c>
      <c r="G291" s="13">
        <f t="shared" si="111"/>
        <v>0.16486718468801506</v>
      </c>
      <c r="H291" s="13">
        <f t="shared" si="111"/>
        <v>0.16893665934553326</v>
      </c>
      <c r="I291" s="13">
        <f t="shared" si="111"/>
        <v>0.15794437827277621</v>
      </c>
      <c r="J291" s="13">
        <f t="shared" si="111"/>
        <v>0.13650705220991227</v>
      </c>
      <c r="K291" s="13">
        <f t="shared" si="111"/>
        <v>0.12251537159993024</v>
      </c>
      <c r="L291" s="13">
        <f t="shared" si="111"/>
        <v>0.11716039427206799</v>
      </c>
      <c r="M291" s="13">
        <f t="shared" si="111"/>
        <v>0.13269955958915486</v>
      </c>
      <c r="N291" s="13">
        <f t="shared" si="111"/>
        <v>0.13070467270654179</v>
      </c>
      <c r="O291" s="13">
        <f t="shared" si="111"/>
        <v>0.12763826827683927</v>
      </c>
      <c r="P291" s="13">
        <f t="shared" si="111"/>
        <v>0.12722995650078067</v>
      </c>
      <c r="Q291" s="13">
        <f t="shared" si="111"/>
        <v>0.12475157279867959</v>
      </c>
      <c r="R291" s="13">
        <f t="shared" si="111"/>
        <v>0.1150544894005666</v>
      </c>
      <c r="S291" s="13">
        <f t="shared" si="111"/>
        <v>0.11676352105412369</v>
      </c>
      <c r="T291" s="13">
        <f t="shared" si="111"/>
        <v>0.12799925978120463</v>
      </c>
      <c r="U291" s="13">
        <f t="shared" si="111"/>
        <v>0.12809496151174229</v>
      </c>
      <c r="V291" s="13">
        <f t="shared" si="111"/>
        <v>0.12254115782176105</v>
      </c>
      <c r="W291" s="13">
        <f t="shared" si="111"/>
        <v>0.28438376914800978</v>
      </c>
    </row>
    <row r="292" spans="2:26" outlineLevel="1" x14ac:dyDescent="0.25">
      <c r="B292" s="18" t="s">
        <v>15</v>
      </c>
      <c r="C292" s="13">
        <f t="shared" ref="C292:W292" si="112">IFERROR(C288/C290,0)</f>
        <v>0.81839900031439361</v>
      </c>
      <c r="D292" s="13">
        <f t="shared" si="112"/>
        <v>0.8251696999678334</v>
      </c>
      <c r="E292" s="13">
        <f t="shared" si="112"/>
        <v>0.81553621119212538</v>
      </c>
      <c r="F292" s="13">
        <f t="shared" si="112"/>
        <v>0.82961753479664835</v>
      </c>
      <c r="G292" s="13">
        <f t="shared" si="112"/>
        <v>0.83513281531198491</v>
      </c>
      <c r="H292" s="13">
        <f t="shared" si="112"/>
        <v>0.83106334065446663</v>
      </c>
      <c r="I292" s="13">
        <f t="shared" si="112"/>
        <v>0.8420556217272237</v>
      </c>
      <c r="J292" s="13">
        <f t="shared" si="112"/>
        <v>0.86349294779008778</v>
      </c>
      <c r="K292" s="13">
        <f t="shared" si="112"/>
        <v>0.87748462840006991</v>
      </c>
      <c r="L292" s="13">
        <f t="shared" si="112"/>
        <v>0.88283960572793208</v>
      </c>
      <c r="M292" s="13">
        <f t="shared" si="112"/>
        <v>0.86730044041084509</v>
      </c>
      <c r="N292" s="13">
        <f t="shared" si="112"/>
        <v>0.86929532729345826</v>
      </c>
      <c r="O292" s="13">
        <f t="shared" si="112"/>
        <v>0.87236173172316067</v>
      </c>
      <c r="P292" s="13">
        <f t="shared" si="112"/>
        <v>0.87277004349921927</v>
      </c>
      <c r="Q292" s="13">
        <f t="shared" si="112"/>
        <v>0.87524842720132034</v>
      </c>
      <c r="R292" s="13">
        <f t="shared" si="112"/>
        <v>0.88494551059943338</v>
      </c>
      <c r="S292" s="13">
        <f t="shared" si="112"/>
        <v>0.88323647894587631</v>
      </c>
      <c r="T292" s="13">
        <f t="shared" si="112"/>
        <v>0.87200074021879537</v>
      </c>
      <c r="U292" s="13">
        <f t="shared" si="112"/>
        <v>0.87190503848825773</v>
      </c>
      <c r="V292" s="13">
        <f t="shared" si="112"/>
        <v>0.87745884217823911</v>
      </c>
      <c r="W292" s="13">
        <f t="shared" si="112"/>
        <v>0.71561623085199022</v>
      </c>
    </row>
    <row r="293" spans="2:26" outlineLevel="1" x14ac:dyDescent="0.25"/>
    <row r="294" spans="2:26" outlineLevel="1" x14ac:dyDescent="0.25">
      <c r="B294" s="9" t="s">
        <v>19</v>
      </c>
      <c r="C294" s="14"/>
      <c r="S294" s="20"/>
      <c r="T294" s="20"/>
      <c r="U294" s="20"/>
      <c r="V294" s="20"/>
      <c r="W294" s="20"/>
    </row>
    <row r="295" spans="2:26" outlineLevel="1" x14ac:dyDescent="0.25">
      <c r="B295" s="4" t="s">
        <v>23</v>
      </c>
      <c r="C295" s="25">
        <f>'[10]Table 15'!C$15*INDEX(Inputs!$D$60:$T$60,MATCH($A$1,Inputs!$D$57:$T$57,0))*1000</f>
        <v>2.3712</v>
      </c>
      <c r="D295" s="25">
        <f>'[10]Table 15'!D$15*INDEX(Inputs!$D$60:$T$60,MATCH($A$1,Inputs!$D$57:$T$57,0))*1000</f>
        <v>2.0951999999999997</v>
      </c>
      <c r="E295" s="25">
        <f>'[10]Table 15'!E$15*INDEX(Inputs!$D$60:$T$60,MATCH($A$1,Inputs!$D$57:$T$57,0))*1000</f>
        <v>2.1203999999999996</v>
      </c>
      <c r="F295" s="25">
        <f>'[10]Table 15'!F$15*INDEX(Inputs!$D$60:$T$60,MATCH($A$1,Inputs!$D$57:$T$57,0))*1000</f>
        <v>2.7090000000000001</v>
      </c>
      <c r="G295" s="25">
        <f>'[10]Table 15'!G$15*INDEX(Inputs!$D$60:$T$60,MATCH($A$1,Inputs!$D$57:$T$57,0))*1000</f>
        <v>2.7947999999999995</v>
      </c>
      <c r="H295" s="25">
        <f>'[10]Table 15'!H$15*INDEX(Inputs!$D$60:$T$60,MATCH($A$1,Inputs!$D$57:$T$57,0))*1000</f>
        <v>2.5409999999999999</v>
      </c>
      <c r="I295" s="25">
        <f>'[10]Table 15'!I$15*INDEX(Inputs!$D$60:$T$60,MATCH($A$1,Inputs!$D$57:$T$57,0))*1000</f>
        <v>3.2256</v>
      </c>
      <c r="J295" s="25">
        <f>'[10]Table 15'!J$15*INDEX(Inputs!$D$60:$T$60,MATCH($A$1,Inputs!$D$57:$T$57,0))*1000</f>
        <v>2.1869999999999998</v>
      </c>
      <c r="K295" s="25">
        <f>'[10]Table 15'!K$15*INDEX(Inputs!$D$60:$T$60,MATCH($A$1,Inputs!$D$57:$T$57,0))*1000</f>
        <v>2.3184</v>
      </c>
      <c r="L295" s="25">
        <f>'[10]Table 15'!L$15*INDEX(Inputs!$D$60:$T$60,MATCH($A$1,Inputs!$D$57:$T$57,0))*1000</f>
        <v>3.1464000000000003</v>
      </c>
      <c r="M295" s="25">
        <f>'[10]Table 15'!M$15*INDEX(Inputs!$D$60:$T$60,MATCH($A$1,Inputs!$D$57:$T$57,0))*1000</f>
        <v>3.8531999999999997</v>
      </c>
      <c r="N295" s="25">
        <f>'[10]Table 15'!N$15*INDEX(Inputs!$D$60:$T$60,MATCH($A$1,Inputs!$D$57:$T$57,0))*1000</f>
        <v>2.2776000000000001</v>
      </c>
      <c r="O295" s="25">
        <f>'[10]Table 15'!O$15*INDEX(Inputs!$D$60:$T$60,MATCH($A$1,Inputs!$D$57:$T$57,0))*1000</f>
        <v>0.52500000000000002</v>
      </c>
      <c r="P295" s="25">
        <f>'[10]Table 15'!P$15*INDEX(Inputs!$D$60:$T$60,MATCH($A$1,Inputs!$D$57:$T$57,0))*1000</f>
        <v>0.82499999999999984</v>
      </c>
      <c r="Q295" s="25">
        <f>'[10]Table 15'!Q$15*INDEX(Inputs!$D$60:$T$60,MATCH($A$1,Inputs!$D$57:$T$57,0))*1000</f>
        <v>1.7249999999999999</v>
      </c>
      <c r="R295" s="25">
        <f>'[10]Table 15'!R$15*INDEX(Inputs!$D$60:$T$60,MATCH($A$1,Inputs!$D$57:$T$57,0))*1000</f>
        <v>1.9403999999999999</v>
      </c>
      <c r="S295" s="25">
        <f>'[10]Table 15'!S$15*INDEX(Inputs!$D$60:$T$60,MATCH($A$1,Inputs!$D$57:$T$57,0))*1000</f>
        <v>3.4499999999999997</v>
      </c>
      <c r="T295" s="25">
        <f>'[10]Table 15'!T$15*INDEX(Inputs!$D$60:$T$60,MATCH($A$1,Inputs!$D$57:$T$57,0))*1000</f>
        <v>3.5700000000000003</v>
      </c>
      <c r="U295" s="25">
        <f>'[10]Table 15'!U$15*INDEX(Inputs!$D$60:$T$60,MATCH($A$1,Inputs!$D$57:$T$57,0))*1000</f>
        <v>4.3349999999999991</v>
      </c>
      <c r="V295" s="25">
        <f>'[10]Table 15'!V$15*INDEX(Inputs!$D$60:$T$60,MATCH($A$1,Inputs!$D$57:$T$57,0))*1000</f>
        <v>4.2336</v>
      </c>
      <c r="W295" s="25">
        <f>'[10]Table 15'!W$15*INDEX(Inputs!$D$60:$T$60,MATCH($A$1,Inputs!$D$57:$T$57,0))*1000</f>
        <v>3.96</v>
      </c>
      <c r="Z295" s="23" t="s">
        <v>32</v>
      </c>
    </row>
    <row r="296" spans="2:26" outlineLevel="1" x14ac:dyDescent="0.25">
      <c r="B296" s="4" t="s">
        <v>24</v>
      </c>
      <c r="C296" s="25">
        <f>'[10]Table 15'!C$14*INDEX(Inputs!$D$60:$T$60,MATCH($A$1,Inputs!$D$57:$T$57,0))*1000</f>
        <v>0</v>
      </c>
      <c r="D296" s="25">
        <f>'[10]Table 15'!D$14*INDEX(Inputs!$D$60:$T$60,MATCH($A$1,Inputs!$D$57:$T$57,0))*1000</f>
        <v>6.4799999999999983E-2</v>
      </c>
      <c r="E296" s="25">
        <f>'[10]Table 15'!E$14*INDEX(Inputs!$D$60:$T$60,MATCH($A$1,Inputs!$D$57:$T$57,0))*1000</f>
        <v>0.15959999999999999</v>
      </c>
      <c r="F296" s="25">
        <f>'[10]Table 15'!F$14*INDEX(Inputs!$D$60:$T$60,MATCH($A$1,Inputs!$D$57:$T$57,0))*1000</f>
        <v>0.14699999999999999</v>
      </c>
      <c r="G296" s="25">
        <f>'[10]Table 15'!G$14*INDEX(Inputs!$D$60:$T$60,MATCH($A$1,Inputs!$D$57:$T$57,0))*1000</f>
        <v>0.20399999999999999</v>
      </c>
      <c r="H296" s="25">
        <f>'[10]Table 15'!H$14*INDEX(Inputs!$D$60:$T$60,MATCH($A$1,Inputs!$D$57:$T$57,0))*1000</f>
        <v>0.14699999999999999</v>
      </c>
      <c r="I296" s="25">
        <f>'[10]Table 15'!I$14*INDEX(Inputs!$D$60:$T$60,MATCH($A$1,Inputs!$D$57:$T$57,0))*1000</f>
        <v>0.21119999999999997</v>
      </c>
      <c r="J296" s="25">
        <f>'[10]Table 15'!J$14*INDEX(Inputs!$D$60:$T$60,MATCH($A$1,Inputs!$D$57:$T$57,0))*1000</f>
        <v>0.1782</v>
      </c>
      <c r="K296" s="25">
        <f>'[10]Table 15'!K$14*INDEX(Inputs!$D$60:$T$60,MATCH($A$1,Inputs!$D$57:$T$57,0))*1000</f>
        <v>0.1152</v>
      </c>
      <c r="L296" s="25">
        <f>'[10]Table 15'!L$14*INDEX(Inputs!$D$60:$T$60,MATCH($A$1,Inputs!$D$57:$T$57,0))*1000</f>
        <v>9.6600000000000005E-2</v>
      </c>
      <c r="M296" s="25">
        <f>'[10]Table 15'!M$14*INDEX(Inputs!$D$60:$T$60,MATCH($A$1,Inputs!$D$57:$T$57,0))*1000</f>
        <v>9.3600000000000003E-2</v>
      </c>
      <c r="N296" s="25">
        <f>'[10]Table 15'!N$14*INDEX(Inputs!$D$60:$T$60,MATCH($A$1,Inputs!$D$57:$T$57,0))*1000</f>
        <v>4.6800000000000001E-2</v>
      </c>
      <c r="O296" s="25">
        <f>'[10]Table 15'!O$14*INDEX(Inputs!$D$60:$T$60,MATCH($A$1,Inputs!$D$57:$T$57,0))*1000</f>
        <v>4.4999999999999998E-2</v>
      </c>
      <c r="P296" s="25">
        <f>'[10]Table 15'!P$14*INDEX(Inputs!$D$60:$T$60,MATCH($A$1,Inputs!$D$57:$T$57,0))*1000</f>
        <v>1.5000000000000001E-2</v>
      </c>
      <c r="Q296" s="25">
        <f>'[10]Table 15'!Q$14*INDEX(Inputs!$D$60:$T$60,MATCH($A$1,Inputs!$D$57:$T$57,0))*1000</f>
        <v>0</v>
      </c>
      <c r="R296" s="25">
        <f>'[10]Table 15'!R$14*INDEX(Inputs!$D$60:$T$60,MATCH($A$1,Inputs!$D$57:$T$57,0))*1000</f>
        <v>0</v>
      </c>
      <c r="S296" s="25">
        <f>'[10]Table 15'!S$14*INDEX(Inputs!$D$60:$T$60,MATCH($A$1,Inputs!$D$57:$T$57,0))*1000</f>
        <v>0</v>
      </c>
      <c r="T296" s="25">
        <f>'[10]Table 15'!T$14*INDEX(Inputs!$D$60:$T$60,MATCH($A$1,Inputs!$D$57:$T$57,0))*1000</f>
        <v>0</v>
      </c>
      <c r="U296" s="25">
        <f>'[10]Table 15'!U$14*INDEX(Inputs!$D$60:$T$60,MATCH($A$1,Inputs!$D$57:$T$57,0))*1000</f>
        <v>0</v>
      </c>
      <c r="V296" s="25">
        <f>'[10]Table 15'!V$14*INDEX(Inputs!$D$60:$T$60,MATCH($A$1,Inputs!$D$57:$T$57,0))*1000</f>
        <v>0</v>
      </c>
      <c r="W296" s="25">
        <f>'[10]Table 15'!W$14*INDEX(Inputs!$D$60:$T$60,MATCH($A$1,Inputs!$D$57:$T$57,0))*1000</f>
        <v>0</v>
      </c>
      <c r="Z296" s="23" t="s">
        <v>32</v>
      </c>
    </row>
    <row r="297" spans="2:26" outlineLevel="1" x14ac:dyDescent="0.25">
      <c r="B297" s="4" t="s">
        <v>21</v>
      </c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</row>
    <row r="298" spans="2:26" outlineLevel="1" x14ac:dyDescent="0.25">
      <c r="B298" s="4" t="s">
        <v>26</v>
      </c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</row>
    <row r="299" spans="2:26" outlineLevel="1" x14ac:dyDescent="0.25">
      <c r="B299" s="4" t="s">
        <v>25</v>
      </c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</row>
    <row r="300" spans="2:26" outlineLevel="1" x14ac:dyDescent="0.25">
      <c r="B300" s="4" t="s">
        <v>0</v>
      </c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</row>
    <row r="301" spans="2:26" outlineLevel="1" x14ac:dyDescent="0.25">
      <c r="B301" s="4" t="s">
        <v>27</v>
      </c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</row>
    <row r="302" spans="2:26" outlineLevel="1" x14ac:dyDescent="0.25">
      <c r="B302" s="4" t="s">
        <v>28</v>
      </c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</row>
    <row r="303" spans="2:26" outlineLevel="1" x14ac:dyDescent="0.25">
      <c r="B303" s="4" t="s">
        <v>22</v>
      </c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</row>
    <row r="304" spans="2:26" outlineLevel="1" x14ac:dyDescent="0.25">
      <c r="B304" s="4" t="s">
        <v>29</v>
      </c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</row>
    <row r="305" spans="1:23" outlineLevel="1" x14ac:dyDescent="0.25">
      <c r="B305" s="16" t="s">
        <v>13</v>
      </c>
      <c r="C305" s="21">
        <f t="shared" ref="C305:W305" si="113">SUM(C295:C304)</f>
        <v>2.3712</v>
      </c>
      <c r="D305" s="21">
        <f t="shared" si="113"/>
        <v>2.1599999999999997</v>
      </c>
      <c r="E305" s="21">
        <f t="shared" si="113"/>
        <v>2.2799999999999998</v>
      </c>
      <c r="F305" s="21">
        <f t="shared" si="113"/>
        <v>2.8559999999999999</v>
      </c>
      <c r="G305" s="21">
        <f t="shared" si="113"/>
        <v>2.9987999999999997</v>
      </c>
      <c r="H305" s="21">
        <f t="shared" si="113"/>
        <v>2.6879999999999997</v>
      </c>
      <c r="I305" s="21">
        <f t="shared" si="113"/>
        <v>3.4367999999999999</v>
      </c>
      <c r="J305" s="21">
        <f t="shared" si="113"/>
        <v>2.3651999999999997</v>
      </c>
      <c r="K305" s="21">
        <f t="shared" si="113"/>
        <v>2.4336000000000002</v>
      </c>
      <c r="L305" s="21">
        <f t="shared" si="113"/>
        <v>3.2430000000000003</v>
      </c>
      <c r="M305" s="21">
        <f t="shared" si="113"/>
        <v>3.9467999999999996</v>
      </c>
      <c r="N305" s="21">
        <f t="shared" si="113"/>
        <v>2.3244000000000002</v>
      </c>
      <c r="O305" s="21">
        <f t="shared" si="113"/>
        <v>0.57000000000000006</v>
      </c>
      <c r="P305" s="21">
        <f t="shared" si="113"/>
        <v>0.83999999999999986</v>
      </c>
      <c r="Q305" s="21">
        <f t="shared" si="113"/>
        <v>1.7249999999999999</v>
      </c>
      <c r="R305" s="21">
        <f t="shared" si="113"/>
        <v>1.9403999999999999</v>
      </c>
      <c r="S305" s="21">
        <f t="shared" si="113"/>
        <v>3.4499999999999997</v>
      </c>
      <c r="T305" s="21">
        <f t="shared" si="113"/>
        <v>3.5700000000000003</v>
      </c>
      <c r="U305" s="21">
        <f t="shared" si="113"/>
        <v>4.3349999999999991</v>
      </c>
      <c r="V305" s="21">
        <f t="shared" si="113"/>
        <v>4.2336</v>
      </c>
      <c r="W305" s="21">
        <f t="shared" si="113"/>
        <v>3.96</v>
      </c>
    </row>
    <row r="306" spans="1:23" outlineLevel="1" x14ac:dyDescent="0.25">
      <c r="A306" s="3" t="s">
        <v>8</v>
      </c>
      <c r="B306" s="29" t="s">
        <v>46</v>
      </c>
      <c r="C306" s="28">
        <f>IFERROR(C305/C285/1000,0)</f>
        <v>4.971361688341263E-3</v>
      </c>
      <c r="D306" s="28">
        <f t="shared" ref="D306:W306" si="114">IFERROR(D305/D285/1000,0)</f>
        <v>4.5074310671265969E-3</v>
      </c>
      <c r="E306" s="28">
        <f t="shared" si="114"/>
        <v>4.8620088284063679E-3</v>
      </c>
      <c r="F306" s="28">
        <f t="shared" si="114"/>
        <v>5.2380844568716018E-3</v>
      </c>
      <c r="G306" s="28">
        <f t="shared" si="114"/>
        <v>5.1406681616141519E-3</v>
      </c>
      <c r="H306" s="28">
        <f t="shared" si="114"/>
        <v>5.0325893102768048E-3</v>
      </c>
      <c r="I306" s="28">
        <f t="shared" si="114"/>
        <v>4.6233321835239928E-3</v>
      </c>
      <c r="J306" s="28">
        <f t="shared" si="114"/>
        <v>4.2229792438962886E-3</v>
      </c>
      <c r="K306" s="28">
        <f t="shared" si="114"/>
        <v>3.8992009771939644E-3</v>
      </c>
      <c r="L306" s="28">
        <f t="shared" si="114"/>
        <v>3.9055049821664057E-3</v>
      </c>
      <c r="M306" s="28">
        <f t="shared" si="114"/>
        <v>3.6239696893132691E-3</v>
      </c>
      <c r="N306" s="28">
        <f t="shared" si="114"/>
        <v>3.521904161675431E-3</v>
      </c>
      <c r="O306" s="28">
        <f t="shared" si="114"/>
        <v>3.8316229845939075E-3</v>
      </c>
      <c r="P306" s="28">
        <f t="shared" si="114"/>
        <v>3.9732608520907644E-3</v>
      </c>
      <c r="Q306" s="28">
        <f t="shared" si="114"/>
        <v>3.7562855521942828E-3</v>
      </c>
      <c r="R306" s="28">
        <f t="shared" si="114"/>
        <v>3.4964412494169258E-3</v>
      </c>
      <c r="S306" s="28">
        <f t="shared" si="114"/>
        <v>3.3488288995778921E-3</v>
      </c>
      <c r="T306" s="28">
        <f t="shared" si="114"/>
        <v>3.2672589704592159E-3</v>
      </c>
      <c r="U306" s="28">
        <f t="shared" si="114"/>
        <v>3.3888113471796958E-3</v>
      </c>
      <c r="V306" s="28">
        <f t="shared" si="114"/>
        <v>3.3603870085864773E-3</v>
      </c>
      <c r="W306" s="28">
        <f t="shared" si="114"/>
        <v>5.4777600131280186E-3</v>
      </c>
    </row>
    <row r="307" spans="1:23" outlineLevel="1" x14ac:dyDescent="0.25"/>
    <row r="308" spans="1:23" outlineLevel="1" x14ac:dyDescent="0.25">
      <c r="B308" s="4" t="s">
        <v>23</v>
      </c>
      <c r="C308" s="12">
        <f t="shared" ref="C308:W308" si="115">IFERROR(C295/C305,0)</f>
        <v>1</v>
      </c>
      <c r="D308" s="12">
        <f t="shared" si="115"/>
        <v>0.97</v>
      </c>
      <c r="E308" s="12">
        <f t="shared" si="115"/>
        <v>0.92999999999999994</v>
      </c>
      <c r="F308" s="12">
        <f t="shared" si="115"/>
        <v>0.94852941176470595</v>
      </c>
      <c r="G308" s="12">
        <f t="shared" si="115"/>
        <v>0.93197278911564618</v>
      </c>
      <c r="H308" s="12">
        <f t="shared" si="115"/>
        <v>0.94531250000000011</v>
      </c>
      <c r="I308" s="12">
        <f t="shared" si="115"/>
        <v>0.93854748603351956</v>
      </c>
      <c r="J308" s="12">
        <f t="shared" si="115"/>
        <v>0.92465753424657537</v>
      </c>
      <c r="K308" s="12">
        <f t="shared" si="115"/>
        <v>0.9526627218934911</v>
      </c>
      <c r="L308" s="12">
        <f t="shared" si="115"/>
        <v>0.97021276595744677</v>
      </c>
      <c r="M308" s="12">
        <f t="shared" si="115"/>
        <v>0.97628458498023718</v>
      </c>
      <c r="N308" s="12">
        <f t="shared" si="115"/>
        <v>0.97986577181208045</v>
      </c>
      <c r="O308" s="12">
        <f t="shared" si="115"/>
        <v>0.92105263157894735</v>
      </c>
      <c r="P308" s="12">
        <f t="shared" si="115"/>
        <v>0.9821428571428571</v>
      </c>
      <c r="Q308" s="12">
        <f t="shared" si="115"/>
        <v>1</v>
      </c>
      <c r="R308" s="12">
        <f t="shared" si="115"/>
        <v>1</v>
      </c>
      <c r="S308" s="12">
        <f t="shared" si="115"/>
        <v>1</v>
      </c>
      <c r="T308" s="12">
        <f t="shared" si="115"/>
        <v>1</v>
      </c>
      <c r="U308" s="12">
        <f t="shared" si="115"/>
        <v>1</v>
      </c>
      <c r="V308" s="12">
        <f t="shared" si="115"/>
        <v>1</v>
      </c>
      <c r="W308" s="12">
        <f t="shared" si="115"/>
        <v>1</v>
      </c>
    </row>
    <row r="309" spans="1:23" outlineLevel="1" x14ac:dyDescent="0.25">
      <c r="B309" s="4" t="s">
        <v>24</v>
      </c>
      <c r="C309" s="12">
        <f t="shared" ref="C309:W309" si="116">IFERROR(C296/C305,0)</f>
        <v>0</v>
      </c>
      <c r="D309" s="12">
        <f t="shared" si="116"/>
        <v>2.9999999999999995E-2</v>
      </c>
      <c r="E309" s="12">
        <f t="shared" si="116"/>
        <v>7.0000000000000007E-2</v>
      </c>
      <c r="F309" s="12">
        <f t="shared" si="116"/>
        <v>5.1470588235294115E-2</v>
      </c>
      <c r="G309" s="12">
        <f t="shared" si="116"/>
        <v>6.8027210884353748E-2</v>
      </c>
      <c r="H309" s="12">
        <f t="shared" si="116"/>
        <v>5.46875E-2</v>
      </c>
      <c r="I309" s="12">
        <f t="shared" si="116"/>
        <v>6.1452513966480445E-2</v>
      </c>
      <c r="J309" s="12">
        <f t="shared" si="116"/>
        <v>7.5342465753424667E-2</v>
      </c>
      <c r="K309" s="12">
        <f t="shared" si="116"/>
        <v>4.7337278106508868E-2</v>
      </c>
      <c r="L309" s="12">
        <f t="shared" si="116"/>
        <v>2.9787234042553189E-2</v>
      </c>
      <c r="M309" s="12">
        <f t="shared" si="116"/>
        <v>2.3715415019762848E-2</v>
      </c>
      <c r="N309" s="12">
        <f t="shared" si="116"/>
        <v>2.0134228187919462E-2</v>
      </c>
      <c r="O309" s="12">
        <f t="shared" si="116"/>
        <v>7.8947368421052613E-2</v>
      </c>
      <c r="P309" s="12">
        <f t="shared" si="116"/>
        <v>1.7857142857142863E-2</v>
      </c>
      <c r="Q309" s="12">
        <f t="shared" si="116"/>
        <v>0</v>
      </c>
      <c r="R309" s="12">
        <f t="shared" si="116"/>
        <v>0</v>
      </c>
      <c r="S309" s="12">
        <f t="shared" si="116"/>
        <v>0</v>
      </c>
      <c r="T309" s="12">
        <f t="shared" si="116"/>
        <v>0</v>
      </c>
      <c r="U309" s="12">
        <f t="shared" si="116"/>
        <v>0</v>
      </c>
      <c r="V309" s="12">
        <f t="shared" si="116"/>
        <v>0</v>
      </c>
      <c r="W309" s="12">
        <f t="shared" si="116"/>
        <v>0</v>
      </c>
    </row>
    <row r="310" spans="1:23" outlineLevel="1" x14ac:dyDescent="0.25">
      <c r="B310" s="4" t="s">
        <v>21</v>
      </c>
      <c r="C310" s="12">
        <f t="shared" ref="C310:W310" si="117">IFERROR(C297/C305,0)</f>
        <v>0</v>
      </c>
      <c r="D310" s="12">
        <f t="shared" si="117"/>
        <v>0</v>
      </c>
      <c r="E310" s="12">
        <f t="shared" si="117"/>
        <v>0</v>
      </c>
      <c r="F310" s="12">
        <f t="shared" si="117"/>
        <v>0</v>
      </c>
      <c r="G310" s="12">
        <f t="shared" si="117"/>
        <v>0</v>
      </c>
      <c r="H310" s="12">
        <f t="shared" si="117"/>
        <v>0</v>
      </c>
      <c r="I310" s="12">
        <f t="shared" si="117"/>
        <v>0</v>
      </c>
      <c r="J310" s="12">
        <f t="shared" si="117"/>
        <v>0</v>
      </c>
      <c r="K310" s="12">
        <f t="shared" si="117"/>
        <v>0</v>
      </c>
      <c r="L310" s="12">
        <f t="shared" si="117"/>
        <v>0</v>
      </c>
      <c r="M310" s="12">
        <f t="shared" si="117"/>
        <v>0</v>
      </c>
      <c r="N310" s="12">
        <f t="shared" si="117"/>
        <v>0</v>
      </c>
      <c r="O310" s="12">
        <f t="shared" si="117"/>
        <v>0</v>
      </c>
      <c r="P310" s="12">
        <f t="shared" si="117"/>
        <v>0</v>
      </c>
      <c r="Q310" s="12">
        <f t="shared" si="117"/>
        <v>0</v>
      </c>
      <c r="R310" s="12">
        <f t="shared" si="117"/>
        <v>0</v>
      </c>
      <c r="S310" s="12">
        <f t="shared" si="117"/>
        <v>0</v>
      </c>
      <c r="T310" s="12">
        <f t="shared" si="117"/>
        <v>0</v>
      </c>
      <c r="U310" s="12">
        <f t="shared" si="117"/>
        <v>0</v>
      </c>
      <c r="V310" s="12">
        <f t="shared" si="117"/>
        <v>0</v>
      </c>
      <c r="W310" s="12">
        <f t="shared" si="117"/>
        <v>0</v>
      </c>
    </row>
    <row r="311" spans="1:23" outlineLevel="1" x14ac:dyDescent="0.25">
      <c r="B311" s="4" t="s">
        <v>26</v>
      </c>
      <c r="C311" s="12">
        <f t="shared" ref="C311:W311" si="118">IFERROR(C298/C305,0)</f>
        <v>0</v>
      </c>
      <c r="D311" s="12">
        <f t="shared" si="118"/>
        <v>0</v>
      </c>
      <c r="E311" s="12">
        <f t="shared" si="118"/>
        <v>0</v>
      </c>
      <c r="F311" s="12">
        <f t="shared" si="118"/>
        <v>0</v>
      </c>
      <c r="G311" s="12">
        <f t="shared" si="118"/>
        <v>0</v>
      </c>
      <c r="H311" s="12">
        <f t="shared" si="118"/>
        <v>0</v>
      </c>
      <c r="I311" s="12">
        <f t="shared" si="118"/>
        <v>0</v>
      </c>
      <c r="J311" s="12">
        <f t="shared" si="118"/>
        <v>0</v>
      </c>
      <c r="K311" s="12">
        <f t="shared" si="118"/>
        <v>0</v>
      </c>
      <c r="L311" s="12">
        <f t="shared" si="118"/>
        <v>0</v>
      </c>
      <c r="M311" s="12">
        <f t="shared" si="118"/>
        <v>0</v>
      </c>
      <c r="N311" s="12">
        <f t="shared" si="118"/>
        <v>0</v>
      </c>
      <c r="O311" s="12">
        <f t="shared" si="118"/>
        <v>0</v>
      </c>
      <c r="P311" s="12">
        <f t="shared" si="118"/>
        <v>0</v>
      </c>
      <c r="Q311" s="12">
        <f t="shared" si="118"/>
        <v>0</v>
      </c>
      <c r="R311" s="12">
        <f t="shared" si="118"/>
        <v>0</v>
      </c>
      <c r="S311" s="12">
        <f t="shared" si="118"/>
        <v>0</v>
      </c>
      <c r="T311" s="12">
        <f t="shared" si="118"/>
        <v>0</v>
      </c>
      <c r="U311" s="12">
        <f t="shared" si="118"/>
        <v>0</v>
      </c>
      <c r="V311" s="12">
        <f t="shared" si="118"/>
        <v>0</v>
      </c>
      <c r="W311" s="12">
        <f t="shared" si="118"/>
        <v>0</v>
      </c>
    </row>
    <row r="312" spans="1:23" outlineLevel="1" x14ac:dyDescent="0.25">
      <c r="B312" s="4" t="s">
        <v>25</v>
      </c>
      <c r="C312" s="12">
        <f t="shared" ref="C312:W312" si="119">IFERROR(C299/C305,0)</f>
        <v>0</v>
      </c>
      <c r="D312" s="12">
        <f t="shared" si="119"/>
        <v>0</v>
      </c>
      <c r="E312" s="12">
        <f t="shared" si="119"/>
        <v>0</v>
      </c>
      <c r="F312" s="12">
        <f t="shared" si="119"/>
        <v>0</v>
      </c>
      <c r="G312" s="12">
        <f t="shared" si="119"/>
        <v>0</v>
      </c>
      <c r="H312" s="12">
        <f t="shared" si="119"/>
        <v>0</v>
      </c>
      <c r="I312" s="12">
        <f t="shared" si="119"/>
        <v>0</v>
      </c>
      <c r="J312" s="12">
        <f t="shared" si="119"/>
        <v>0</v>
      </c>
      <c r="K312" s="12">
        <f t="shared" si="119"/>
        <v>0</v>
      </c>
      <c r="L312" s="12">
        <f t="shared" si="119"/>
        <v>0</v>
      </c>
      <c r="M312" s="12">
        <f t="shared" si="119"/>
        <v>0</v>
      </c>
      <c r="N312" s="12">
        <f t="shared" si="119"/>
        <v>0</v>
      </c>
      <c r="O312" s="12">
        <f t="shared" si="119"/>
        <v>0</v>
      </c>
      <c r="P312" s="12">
        <f t="shared" si="119"/>
        <v>0</v>
      </c>
      <c r="Q312" s="12">
        <f t="shared" si="119"/>
        <v>0</v>
      </c>
      <c r="R312" s="12">
        <f t="shared" si="119"/>
        <v>0</v>
      </c>
      <c r="S312" s="12">
        <f t="shared" si="119"/>
        <v>0</v>
      </c>
      <c r="T312" s="12">
        <f t="shared" si="119"/>
        <v>0</v>
      </c>
      <c r="U312" s="12">
        <f t="shared" si="119"/>
        <v>0</v>
      </c>
      <c r="V312" s="12">
        <f t="shared" si="119"/>
        <v>0</v>
      </c>
      <c r="W312" s="12">
        <f t="shared" si="119"/>
        <v>0</v>
      </c>
    </row>
    <row r="313" spans="1:23" outlineLevel="1" x14ac:dyDescent="0.25">
      <c r="B313" s="4" t="s">
        <v>0</v>
      </c>
      <c r="C313" s="12">
        <f t="shared" ref="C313:W313" si="120">IFERROR(C300/C305,0)</f>
        <v>0</v>
      </c>
      <c r="D313" s="12">
        <f t="shared" si="120"/>
        <v>0</v>
      </c>
      <c r="E313" s="12">
        <f t="shared" si="120"/>
        <v>0</v>
      </c>
      <c r="F313" s="12">
        <f t="shared" si="120"/>
        <v>0</v>
      </c>
      <c r="G313" s="12">
        <f t="shared" si="120"/>
        <v>0</v>
      </c>
      <c r="H313" s="12">
        <f t="shared" si="120"/>
        <v>0</v>
      </c>
      <c r="I313" s="12">
        <f t="shared" si="120"/>
        <v>0</v>
      </c>
      <c r="J313" s="12">
        <f t="shared" si="120"/>
        <v>0</v>
      </c>
      <c r="K313" s="12">
        <f t="shared" si="120"/>
        <v>0</v>
      </c>
      <c r="L313" s="12">
        <f t="shared" si="120"/>
        <v>0</v>
      </c>
      <c r="M313" s="12">
        <f t="shared" si="120"/>
        <v>0</v>
      </c>
      <c r="N313" s="12">
        <f t="shared" si="120"/>
        <v>0</v>
      </c>
      <c r="O313" s="12">
        <f t="shared" si="120"/>
        <v>0</v>
      </c>
      <c r="P313" s="12">
        <f t="shared" si="120"/>
        <v>0</v>
      </c>
      <c r="Q313" s="12">
        <f t="shared" si="120"/>
        <v>0</v>
      </c>
      <c r="R313" s="12">
        <f t="shared" si="120"/>
        <v>0</v>
      </c>
      <c r="S313" s="12">
        <f t="shared" si="120"/>
        <v>0</v>
      </c>
      <c r="T313" s="12">
        <f t="shared" si="120"/>
        <v>0</v>
      </c>
      <c r="U313" s="12">
        <f t="shared" si="120"/>
        <v>0</v>
      </c>
      <c r="V313" s="12">
        <f t="shared" si="120"/>
        <v>0</v>
      </c>
      <c r="W313" s="12">
        <f t="shared" si="120"/>
        <v>0</v>
      </c>
    </row>
    <row r="314" spans="1:23" outlineLevel="1" x14ac:dyDescent="0.25">
      <c r="B314" s="4" t="s">
        <v>27</v>
      </c>
      <c r="C314" s="12">
        <f t="shared" ref="C314:W314" si="121">IFERROR(C301/C305,0)</f>
        <v>0</v>
      </c>
      <c r="D314" s="12">
        <f t="shared" si="121"/>
        <v>0</v>
      </c>
      <c r="E314" s="12">
        <f t="shared" si="121"/>
        <v>0</v>
      </c>
      <c r="F314" s="12">
        <f t="shared" si="121"/>
        <v>0</v>
      </c>
      <c r="G314" s="12">
        <f t="shared" si="121"/>
        <v>0</v>
      </c>
      <c r="H314" s="12">
        <f t="shared" si="121"/>
        <v>0</v>
      </c>
      <c r="I314" s="12">
        <f t="shared" si="121"/>
        <v>0</v>
      </c>
      <c r="J314" s="12">
        <f t="shared" si="121"/>
        <v>0</v>
      </c>
      <c r="K314" s="12">
        <f t="shared" si="121"/>
        <v>0</v>
      </c>
      <c r="L314" s="12">
        <f t="shared" si="121"/>
        <v>0</v>
      </c>
      <c r="M314" s="12">
        <f t="shared" si="121"/>
        <v>0</v>
      </c>
      <c r="N314" s="12">
        <f t="shared" si="121"/>
        <v>0</v>
      </c>
      <c r="O314" s="12">
        <f t="shared" si="121"/>
        <v>0</v>
      </c>
      <c r="P314" s="12">
        <f t="shared" si="121"/>
        <v>0</v>
      </c>
      <c r="Q314" s="12">
        <f t="shared" si="121"/>
        <v>0</v>
      </c>
      <c r="R314" s="12">
        <f t="shared" si="121"/>
        <v>0</v>
      </c>
      <c r="S314" s="12">
        <f t="shared" si="121"/>
        <v>0</v>
      </c>
      <c r="T314" s="12">
        <f t="shared" si="121"/>
        <v>0</v>
      </c>
      <c r="U314" s="12">
        <f t="shared" si="121"/>
        <v>0</v>
      </c>
      <c r="V314" s="12">
        <f t="shared" si="121"/>
        <v>0</v>
      </c>
      <c r="W314" s="12">
        <f t="shared" si="121"/>
        <v>0</v>
      </c>
    </row>
    <row r="315" spans="1:23" outlineLevel="1" x14ac:dyDescent="0.25">
      <c r="B315" s="4" t="s">
        <v>28</v>
      </c>
      <c r="C315" s="12">
        <f t="shared" ref="C315:W315" si="122">IFERROR(C302/C305,0)</f>
        <v>0</v>
      </c>
      <c r="D315" s="12">
        <f t="shared" si="122"/>
        <v>0</v>
      </c>
      <c r="E315" s="12">
        <f t="shared" si="122"/>
        <v>0</v>
      </c>
      <c r="F315" s="12">
        <f t="shared" si="122"/>
        <v>0</v>
      </c>
      <c r="G315" s="12">
        <f t="shared" si="122"/>
        <v>0</v>
      </c>
      <c r="H315" s="12">
        <f t="shared" si="122"/>
        <v>0</v>
      </c>
      <c r="I315" s="12">
        <f t="shared" si="122"/>
        <v>0</v>
      </c>
      <c r="J315" s="12">
        <f t="shared" si="122"/>
        <v>0</v>
      </c>
      <c r="K315" s="12">
        <f t="shared" si="122"/>
        <v>0</v>
      </c>
      <c r="L315" s="12">
        <f t="shared" si="122"/>
        <v>0</v>
      </c>
      <c r="M315" s="12">
        <f t="shared" si="122"/>
        <v>0</v>
      </c>
      <c r="N315" s="12">
        <f t="shared" si="122"/>
        <v>0</v>
      </c>
      <c r="O315" s="12">
        <f t="shared" si="122"/>
        <v>0</v>
      </c>
      <c r="P315" s="12">
        <f t="shared" si="122"/>
        <v>0</v>
      </c>
      <c r="Q315" s="12">
        <f t="shared" si="122"/>
        <v>0</v>
      </c>
      <c r="R315" s="12">
        <f t="shared" si="122"/>
        <v>0</v>
      </c>
      <c r="S315" s="12">
        <f t="shared" si="122"/>
        <v>0</v>
      </c>
      <c r="T315" s="12">
        <f t="shared" si="122"/>
        <v>0</v>
      </c>
      <c r="U315" s="12">
        <f t="shared" si="122"/>
        <v>0</v>
      </c>
      <c r="V315" s="12">
        <f t="shared" si="122"/>
        <v>0</v>
      </c>
      <c r="W315" s="12">
        <f t="shared" si="122"/>
        <v>0</v>
      </c>
    </row>
    <row r="316" spans="1:23" outlineLevel="1" x14ac:dyDescent="0.25">
      <c r="B316" s="4" t="s">
        <v>22</v>
      </c>
      <c r="C316" s="12">
        <f t="shared" ref="C316:W316" si="123">IFERROR(C303/C305,0)</f>
        <v>0</v>
      </c>
      <c r="D316" s="12">
        <f t="shared" si="123"/>
        <v>0</v>
      </c>
      <c r="E316" s="12">
        <f t="shared" si="123"/>
        <v>0</v>
      </c>
      <c r="F316" s="12">
        <f t="shared" si="123"/>
        <v>0</v>
      </c>
      <c r="G316" s="12">
        <f t="shared" si="123"/>
        <v>0</v>
      </c>
      <c r="H316" s="12">
        <f t="shared" si="123"/>
        <v>0</v>
      </c>
      <c r="I316" s="12">
        <f t="shared" si="123"/>
        <v>0</v>
      </c>
      <c r="J316" s="12">
        <f t="shared" si="123"/>
        <v>0</v>
      </c>
      <c r="K316" s="12">
        <f t="shared" si="123"/>
        <v>0</v>
      </c>
      <c r="L316" s="12">
        <f t="shared" si="123"/>
        <v>0</v>
      </c>
      <c r="M316" s="12">
        <f t="shared" si="123"/>
        <v>0</v>
      </c>
      <c r="N316" s="12">
        <f t="shared" si="123"/>
        <v>0</v>
      </c>
      <c r="O316" s="12">
        <f t="shared" si="123"/>
        <v>0</v>
      </c>
      <c r="P316" s="12">
        <f t="shared" si="123"/>
        <v>0</v>
      </c>
      <c r="Q316" s="12">
        <f t="shared" si="123"/>
        <v>0</v>
      </c>
      <c r="R316" s="12">
        <f t="shared" si="123"/>
        <v>0</v>
      </c>
      <c r="S316" s="12">
        <f t="shared" si="123"/>
        <v>0</v>
      </c>
      <c r="T316" s="12">
        <f t="shared" si="123"/>
        <v>0</v>
      </c>
      <c r="U316" s="12">
        <f t="shared" si="123"/>
        <v>0</v>
      </c>
      <c r="V316" s="12">
        <f t="shared" si="123"/>
        <v>0</v>
      </c>
      <c r="W316" s="12">
        <f t="shared" si="123"/>
        <v>0</v>
      </c>
    </row>
    <row r="317" spans="1:23" outlineLevel="1" x14ac:dyDescent="0.25">
      <c r="B317" s="4" t="s">
        <v>29</v>
      </c>
      <c r="C317" s="12">
        <f t="shared" ref="C317:W317" si="124">IFERROR(C304/C305,0)</f>
        <v>0</v>
      </c>
      <c r="D317" s="12">
        <f t="shared" si="124"/>
        <v>0</v>
      </c>
      <c r="E317" s="12">
        <f t="shared" si="124"/>
        <v>0</v>
      </c>
      <c r="F317" s="12">
        <f t="shared" si="124"/>
        <v>0</v>
      </c>
      <c r="G317" s="12">
        <f t="shared" si="124"/>
        <v>0</v>
      </c>
      <c r="H317" s="12">
        <f t="shared" si="124"/>
        <v>0</v>
      </c>
      <c r="I317" s="12">
        <f t="shared" si="124"/>
        <v>0</v>
      </c>
      <c r="J317" s="12">
        <f t="shared" si="124"/>
        <v>0</v>
      </c>
      <c r="K317" s="12">
        <f t="shared" si="124"/>
        <v>0</v>
      </c>
      <c r="L317" s="12">
        <f t="shared" si="124"/>
        <v>0</v>
      </c>
      <c r="M317" s="12">
        <f t="shared" si="124"/>
        <v>0</v>
      </c>
      <c r="N317" s="12">
        <f t="shared" si="124"/>
        <v>0</v>
      </c>
      <c r="O317" s="12">
        <f t="shared" si="124"/>
        <v>0</v>
      </c>
      <c r="P317" s="12">
        <f t="shared" si="124"/>
        <v>0</v>
      </c>
      <c r="Q317" s="12">
        <f t="shared" si="124"/>
        <v>0</v>
      </c>
      <c r="R317" s="12">
        <f t="shared" si="124"/>
        <v>0</v>
      </c>
      <c r="S317" s="12">
        <f t="shared" si="124"/>
        <v>0</v>
      </c>
      <c r="T317" s="12">
        <f t="shared" si="124"/>
        <v>0</v>
      </c>
      <c r="U317" s="12">
        <f t="shared" si="124"/>
        <v>0</v>
      </c>
      <c r="V317" s="12">
        <f t="shared" si="124"/>
        <v>0</v>
      </c>
      <c r="W317" s="12">
        <f t="shared" si="124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832AE-36FC-47C2-8583-811A44AB7AD7}">
  <sheetPr codeName="Sheet15">
    <tabColor rgb="FF0070C0"/>
    <outlinePr summaryBelow="0"/>
  </sheetPr>
  <dimension ref="A1:AB317"/>
  <sheetViews>
    <sheetView zoomScale="85" zoomScaleNormal="85" workbookViewId="0">
      <pane xSplit="2" ySplit="1" topLeftCell="C226" activePane="bottomRight" state="frozen"/>
      <selection activeCell="A268" sqref="A268:A306"/>
      <selection pane="topRight" activeCell="A268" sqref="A268:A306"/>
      <selection pane="bottomLeft" activeCell="A268" sqref="A268:A306"/>
      <selection pane="bottomRight" activeCell="C265" sqref="C265:W265"/>
    </sheetView>
  </sheetViews>
  <sheetFormatPr defaultColWidth="9.109375" defaultRowHeight="13.2" outlineLevelRow="1" x14ac:dyDescent="0.25"/>
  <cols>
    <col min="1" max="1" width="7.6640625" style="1" bestFit="1" customWidth="1"/>
    <col min="2" max="2" width="37.33203125" style="1" bestFit="1" customWidth="1"/>
    <col min="3" max="23" width="9.6640625" style="1" customWidth="1"/>
    <col min="24" max="24" width="4.6640625" style="1" customWidth="1"/>
    <col min="25" max="25" width="39.88671875" style="1" customWidth="1"/>
    <col min="26" max="26" width="46.44140625" bestFit="1" customWidth="1"/>
    <col min="27" max="27" width="4.6640625" style="1" customWidth="1"/>
    <col min="28" max="28" width="8.6640625" style="1" customWidth="1"/>
    <col min="29" max="16384" width="9.109375" style="1"/>
  </cols>
  <sheetData>
    <row r="1" spans="1:28" ht="46.95" customHeight="1" thickBot="1" x14ac:dyDescent="0.3">
      <c r="A1" s="30" t="s">
        <v>303</v>
      </c>
      <c r="B1" s="30" t="s">
        <v>68</v>
      </c>
      <c r="C1" s="2">
        <v>2000</v>
      </c>
      <c r="D1" s="2">
        <v>2001</v>
      </c>
      <c r="E1" s="2">
        <v>2002</v>
      </c>
      <c r="F1" s="2">
        <v>2003</v>
      </c>
      <c r="G1" s="2">
        <v>2004</v>
      </c>
      <c r="H1" s="2">
        <v>2005</v>
      </c>
      <c r="I1" s="2">
        <v>2006</v>
      </c>
      <c r="J1" s="2">
        <v>2007</v>
      </c>
      <c r="K1" s="2">
        <v>2008</v>
      </c>
      <c r="L1" s="2">
        <v>2009</v>
      </c>
      <c r="M1" s="2">
        <v>2010</v>
      </c>
      <c r="N1" s="2">
        <v>2011</v>
      </c>
      <c r="O1" s="2">
        <v>2012</v>
      </c>
      <c r="P1" s="2">
        <v>2013</v>
      </c>
      <c r="Q1" s="2">
        <v>2014</v>
      </c>
      <c r="R1" s="2">
        <v>2015</v>
      </c>
      <c r="S1" s="2">
        <v>2016</v>
      </c>
      <c r="T1" s="2">
        <v>2017</v>
      </c>
      <c r="U1" s="2">
        <v>2018</v>
      </c>
      <c r="V1" s="2">
        <v>2019</v>
      </c>
      <c r="W1" s="2">
        <v>2020</v>
      </c>
      <c r="X1" s="2"/>
      <c r="Y1" s="2" t="s">
        <v>52</v>
      </c>
      <c r="Z1" s="2" t="s">
        <v>51</v>
      </c>
      <c r="AA1" s="2"/>
      <c r="AB1" s="2" t="s">
        <v>53</v>
      </c>
    </row>
    <row r="2" spans="1:28" s="32" customFormat="1" ht="13.8" thickTop="1" x14ac:dyDescent="0.25">
      <c r="A2" s="31" t="s">
        <v>8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AA2" s="31"/>
      <c r="AB2" s="31"/>
    </row>
    <row r="3" spans="1:28" outlineLevel="1" x14ac:dyDescent="0.25">
      <c r="A3" s="6"/>
      <c r="B3" s="22" t="s">
        <v>31</v>
      </c>
      <c r="C3" s="5">
        <f t="shared" ref="C3:W3" si="0">C37+C139+C247+C285</f>
        <v>8810.4133566098662</v>
      </c>
      <c r="D3" s="5">
        <f t="shared" si="0"/>
        <v>8293.7219681184979</v>
      </c>
      <c r="E3" s="5">
        <f t="shared" si="0"/>
        <v>8914.8172504072609</v>
      </c>
      <c r="F3" s="5">
        <f t="shared" si="0"/>
        <v>9206.6828025599061</v>
      </c>
      <c r="G3" s="5">
        <f t="shared" si="0"/>
        <v>9200.5881307552627</v>
      </c>
      <c r="H3" s="5">
        <f t="shared" si="0"/>
        <v>9634.0355524503557</v>
      </c>
      <c r="I3" s="5">
        <f t="shared" si="0"/>
        <v>9223.6106332353775</v>
      </c>
      <c r="J3" s="5">
        <f t="shared" si="0"/>
        <v>10147.599270639867</v>
      </c>
      <c r="K3" s="5">
        <f t="shared" si="0"/>
        <v>8539.1623688810287</v>
      </c>
      <c r="L3" s="5">
        <f t="shared" si="0"/>
        <v>9305.7879957287914</v>
      </c>
      <c r="M3" s="5">
        <f t="shared" si="0"/>
        <v>9891.7246800939301</v>
      </c>
      <c r="N3" s="5">
        <f t="shared" si="0"/>
        <v>9351.1684280021727</v>
      </c>
      <c r="O3" s="5">
        <f t="shared" si="0"/>
        <v>7031.5746327618563</v>
      </c>
      <c r="P3" s="5">
        <f t="shared" si="0"/>
        <v>5910.4265536958792</v>
      </c>
      <c r="Q3" s="5">
        <f t="shared" si="0"/>
        <v>7119.8660197647905</v>
      </c>
      <c r="R3" s="5">
        <f t="shared" si="0"/>
        <v>8952.0875252435144</v>
      </c>
      <c r="S3" s="5">
        <f t="shared" si="0"/>
        <v>9484.2894847454463</v>
      </c>
      <c r="T3" s="5">
        <f t="shared" si="0"/>
        <v>9089.3144819718054</v>
      </c>
      <c r="U3" s="5">
        <f t="shared" si="0"/>
        <v>8678.2099526515976</v>
      </c>
      <c r="V3" s="5">
        <f t="shared" si="0"/>
        <v>8562.8307545841908</v>
      </c>
      <c r="W3" s="5">
        <f t="shared" si="0"/>
        <v>7422.1944112972078</v>
      </c>
      <c r="Z3" s="23"/>
    </row>
    <row r="4" spans="1:28" outlineLevel="1" x14ac:dyDescent="0.25">
      <c r="A4" s="6"/>
      <c r="B4" s="8" t="s">
        <v>30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28" outlineLevel="1" x14ac:dyDescent="0.25">
      <c r="A5" s="6"/>
      <c r="B5" s="8" t="s">
        <v>43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</row>
    <row r="6" spans="1:28" outlineLevel="1" x14ac:dyDescent="0.25">
      <c r="A6" s="6"/>
      <c r="B6" s="8" t="s">
        <v>44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28" outlineLevel="1" x14ac:dyDescent="0.25">
      <c r="A7" s="6"/>
      <c r="B7" s="8" t="s">
        <v>45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</row>
    <row r="8" spans="1:28" outlineLevel="1" x14ac:dyDescent="0.25">
      <c r="A8" s="6"/>
      <c r="B8" s="8" t="s">
        <v>47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spans="1:28" outlineLevel="1" x14ac:dyDescent="0.25"/>
    <row r="10" spans="1:28" outlineLevel="1" x14ac:dyDescent="0.25">
      <c r="B10" s="9" t="s">
        <v>19</v>
      </c>
      <c r="C10" s="14"/>
    </row>
    <row r="11" spans="1:28" outlineLevel="1" x14ac:dyDescent="0.25">
      <c r="B11" s="4" t="s">
        <v>23</v>
      </c>
      <c r="C11" s="5">
        <f t="shared" ref="C11:W20" si="1">C45+C147+C257+C295</f>
        <v>143.36639999999997</v>
      </c>
      <c r="D11" s="5">
        <f t="shared" si="1"/>
        <v>125.47439999999999</v>
      </c>
      <c r="E11" s="5">
        <f t="shared" si="1"/>
        <v>120.95399999999999</v>
      </c>
      <c r="F11" s="5">
        <f t="shared" si="1"/>
        <v>157.29</v>
      </c>
      <c r="G11" s="5">
        <f t="shared" si="1"/>
        <v>185.1096</v>
      </c>
      <c r="H11" s="5">
        <f t="shared" si="1"/>
        <v>199.70999999999998</v>
      </c>
      <c r="I11" s="5">
        <f t="shared" si="1"/>
        <v>125.7216</v>
      </c>
      <c r="J11" s="5">
        <f t="shared" si="1"/>
        <v>123.687</v>
      </c>
      <c r="K11" s="5">
        <f t="shared" si="1"/>
        <v>131.5728</v>
      </c>
      <c r="L11" s="5">
        <f t="shared" si="1"/>
        <v>141.22919999999999</v>
      </c>
      <c r="M11" s="5">
        <f t="shared" si="1"/>
        <v>162.2088</v>
      </c>
      <c r="N11" s="5">
        <f t="shared" si="1"/>
        <v>163.72200000000001</v>
      </c>
      <c r="O11" s="5">
        <f t="shared" si="1"/>
        <v>20.25</v>
      </c>
      <c r="P11" s="5">
        <f t="shared" si="1"/>
        <v>40.934999999999995</v>
      </c>
      <c r="Q11" s="5">
        <f t="shared" si="1"/>
        <v>126.01499999999999</v>
      </c>
      <c r="R11" s="5">
        <f t="shared" si="1"/>
        <v>114.8664</v>
      </c>
      <c r="S11" s="5">
        <f t="shared" si="1"/>
        <v>134.3982</v>
      </c>
      <c r="T11" s="5">
        <f t="shared" si="1"/>
        <v>153.29999999999998</v>
      </c>
      <c r="U11" s="5">
        <f t="shared" si="1"/>
        <v>146.60999999999999</v>
      </c>
      <c r="V11" s="5">
        <f t="shared" si="1"/>
        <v>135.61920000000001</v>
      </c>
      <c r="W11" s="5">
        <f t="shared" si="1"/>
        <v>154.16279999999998</v>
      </c>
    </row>
    <row r="12" spans="1:28" outlineLevel="1" x14ac:dyDescent="0.25">
      <c r="B12" s="4" t="s">
        <v>24</v>
      </c>
      <c r="C12" s="5">
        <f t="shared" si="1"/>
        <v>0.54720000000000002</v>
      </c>
      <c r="D12" s="5">
        <f t="shared" si="1"/>
        <v>0.36719999999999997</v>
      </c>
      <c r="E12" s="5">
        <f t="shared" si="1"/>
        <v>0.2964</v>
      </c>
      <c r="F12" s="5">
        <f t="shared" si="1"/>
        <v>0.21</v>
      </c>
      <c r="G12" s="5">
        <f t="shared" si="1"/>
        <v>0.20399999999999999</v>
      </c>
      <c r="H12" s="5">
        <f t="shared" si="1"/>
        <v>0.21</v>
      </c>
      <c r="I12" s="5">
        <f t="shared" si="1"/>
        <v>0.192</v>
      </c>
      <c r="J12" s="5">
        <f t="shared" si="1"/>
        <v>0.21060000000000001</v>
      </c>
      <c r="K12" s="5">
        <f t="shared" si="1"/>
        <v>0.18720000000000001</v>
      </c>
      <c r="L12" s="5">
        <f t="shared" si="1"/>
        <v>0.13799999999999998</v>
      </c>
      <c r="M12" s="5">
        <f t="shared" si="1"/>
        <v>7.7999999999999986E-2</v>
      </c>
      <c r="N12" s="5">
        <f t="shared" si="1"/>
        <v>0.10919999999999999</v>
      </c>
      <c r="O12" s="5">
        <f t="shared" si="1"/>
        <v>0.09</v>
      </c>
      <c r="P12" s="5">
        <f t="shared" si="1"/>
        <v>4.4999999999999998E-2</v>
      </c>
      <c r="Q12" s="5">
        <f t="shared" si="1"/>
        <v>1.5000000000000001E-2</v>
      </c>
      <c r="R12" s="5">
        <f t="shared" si="1"/>
        <v>0</v>
      </c>
      <c r="S12" s="5">
        <f t="shared" si="1"/>
        <v>0</v>
      </c>
      <c r="T12" s="5">
        <f t="shared" si="1"/>
        <v>0</v>
      </c>
      <c r="U12" s="5">
        <f t="shared" si="1"/>
        <v>0</v>
      </c>
      <c r="V12" s="5">
        <f t="shared" si="1"/>
        <v>0</v>
      </c>
      <c r="W12" s="5">
        <f t="shared" si="1"/>
        <v>0</v>
      </c>
    </row>
    <row r="13" spans="1:28" outlineLevel="1" x14ac:dyDescent="0.25">
      <c r="B13" s="4" t="s">
        <v>21</v>
      </c>
      <c r="C13" s="5">
        <f t="shared" si="1"/>
        <v>15662.879000000001</v>
      </c>
      <c r="D13" s="5">
        <f t="shared" si="1"/>
        <v>15750.479000000003</v>
      </c>
      <c r="E13" s="5">
        <f t="shared" si="1"/>
        <v>15290.603000000001</v>
      </c>
      <c r="F13" s="5">
        <f t="shared" si="1"/>
        <v>15957.487000000001</v>
      </c>
      <c r="G13" s="5">
        <f t="shared" si="1"/>
        <v>16197.98</v>
      </c>
      <c r="H13" s="5">
        <f t="shared" si="1"/>
        <v>16177.055</v>
      </c>
      <c r="I13" s="5">
        <f t="shared" si="1"/>
        <v>15409.748000000001</v>
      </c>
      <c r="J13" s="5">
        <f t="shared" si="1"/>
        <v>17153.585999999999</v>
      </c>
      <c r="K13" s="5">
        <f t="shared" si="1"/>
        <v>15120.841</v>
      </c>
      <c r="L13" s="5">
        <f t="shared" si="1"/>
        <v>14462.014999999999</v>
      </c>
      <c r="M13" s="5">
        <f t="shared" si="1"/>
        <v>15827.833999999999</v>
      </c>
      <c r="N13" s="5">
        <f t="shared" si="1"/>
        <v>15382.443000000001</v>
      </c>
      <c r="O13" s="5">
        <f t="shared" si="1"/>
        <v>10783.876</v>
      </c>
      <c r="P13" s="5">
        <f t="shared" si="1"/>
        <v>9996.0079999999998</v>
      </c>
      <c r="Q13" s="5">
        <f t="shared" si="1"/>
        <v>11776.745000000001</v>
      </c>
      <c r="R13" s="5">
        <f t="shared" si="1"/>
        <v>13465.09</v>
      </c>
      <c r="S13" s="5">
        <f t="shared" si="1"/>
        <v>12420.279999999999</v>
      </c>
      <c r="T13" s="5">
        <f t="shared" si="1"/>
        <v>12112.587</v>
      </c>
      <c r="U13" s="5">
        <f t="shared" si="1"/>
        <v>13075.297999999999</v>
      </c>
      <c r="V13" s="5">
        <f t="shared" si="1"/>
        <v>12986.01</v>
      </c>
      <c r="W13" s="5">
        <f t="shared" si="1"/>
        <v>10582.848</v>
      </c>
    </row>
    <row r="14" spans="1:28" outlineLevel="1" x14ac:dyDescent="0.25">
      <c r="B14" s="4" t="s">
        <v>26</v>
      </c>
      <c r="C14" s="5">
        <f t="shared" si="1"/>
        <v>0</v>
      </c>
      <c r="D14" s="5">
        <f t="shared" si="1"/>
        <v>0</v>
      </c>
      <c r="E14" s="5">
        <f t="shared" si="1"/>
        <v>0</v>
      </c>
      <c r="F14" s="5">
        <f t="shared" si="1"/>
        <v>0</v>
      </c>
      <c r="G14" s="5">
        <f t="shared" si="1"/>
        <v>0</v>
      </c>
      <c r="H14" s="5">
        <f t="shared" si="1"/>
        <v>0</v>
      </c>
      <c r="I14" s="5">
        <f t="shared" si="1"/>
        <v>0</v>
      </c>
      <c r="J14" s="5">
        <f t="shared" si="1"/>
        <v>0</v>
      </c>
      <c r="K14" s="5">
        <f t="shared" si="1"/>
        <v>0</v>
      </c>
      <c r="L14" s="5">
        <f t="shared" si="1"/>
        <v>0</v>
      </c>
      <c r="M14" s="5">
        <f t="shared" si="1"/>
        <v>0</v>
      </c>
      <c r="N14" s="5">
        <f t="shared" si="1"/>
        <v>0</v>
      </c>
      <c r="O14" s="5">
        <f t="shared" si="1"/>
        <v>0</v>
      </c>
      <c r="P14" s="5">
        <f t="shared" si="1"/>
        <v>0</v>
      </c>
      <c r="Q14" s="5">
        <f t="shared" si="1"/>
        <v>0</v>
      </c>
      <c r="R14" s="5">
        <f t="shared" si="1"/>
        <v>0</v>
      </c>
      <c r="S14" s="5">
        <f t="shared" si="1"/>
        <v>0</v>
      </c>
      <c r="T14" s="5">
        <f t="shared" si="1"/>
        <v>0</v>
      </c>
      <c r="U14" s="5">
        <f t="shared" si="1"/>
        <v>0</v>
      </c>
      <c r="V14" s="5">
        <f t="shared" si="1"/>
        <v>0</v>
      </c>
      <c r="W14" s="5">
        <f t="shared" si="1"/>
        <v>0</v>
      </c>
    </row>
    <row r="15" spans="1:28" outlineLevel="1" x14ac:dyDescent="0.25">
      <c r="B15" s="4" t="s">
        <v>25</v>
      </c>
      <c r="C15" s="5">
        <f t="shared" si="1"/>
        <v>2660.8809999999999</v>
      </c>
      <c r="D15" s="5">
        <f t="shared" si="1"/>
        <v>2749.3010000000004</v>
      </c>
      <c r="E15" s="5">
        <f t="shared" si="1"/>
        <v>2674.1010000000001</v>
      </c>
      <c r="F15" s="5">
        <f t="shared" si="1"/>
        <v>2772.5570000000002</v>
      </c>
      <c r="G15" s="5">
        <f t="shared" si="1"/>
        <v>2608.663</v>
      </c>
      <c r="H15" s="5">
        <f t="shared" si="1"/>
        <v>2798.8510000000006</v>
      </c>
      <c r="I15" s="5">
        <f t="shared" si="1"/>
        <v>2784.192</v>
      </c>
      <c r="J15" s="5">
        <f t="shared" si="1"/>
        <v>3363.5720000000001</v>
      </c>
      <c r="K15" s="5">
        <f t="shared" si="1"/>
        <v>3736.0910000000003</v>
      </c>
      <c r="L15" s="5">
        <f t="shared" si="1"/>
        <v>3599.3779999999997</v>
      </c>
      <c r="M15" s="5">
        <f t="shared" si="1"/>
        <v>3755.7039999999997</v>
      </c>
      <c r="N15" s="5">
        <f t="shared" si="1"/>
        <v>4334.0940000000001</v>
      </c>
      <c r="O15" s="5">
        <f t="shared" si="1"/>
        <v>4863.4030000000002</v>
      </c>
      <c r="P15" s="5">
        <f t="shared" si="1"/>
        <v>4445.88</v>
      </c>
      <c r="Q15" s="5">
        <f t="shared" si="1"/>
        <v>5093.71</v>
      </c>
      <c r="R15" s="5">
        <f t="shared" si="1"/>
        <v>5611.3009999999995</v>
      </c>
      <c r="S15" s="5">
        <f t="shared" si="1"/>
        <v>5609.0889999999999</v>
      </c>
      <c r="T15" s="5">
        <f t="shared" si="1"/>
        <v>5945.357</v>
      </c>
      <c r="U15" s="5">
        <f t="shared" si="1"/>
        <v>5847.3320000000003</v>
      </c>
      <c r="V15" s="5">
        <f t="shared" si="1"/>
        <v>5663.5779999999995</v>
      </c>
      <c r="W15" s="5">
        <f t="shared" si="1"/>
        <v>5490.4830000000002</v>
      </c>
    </row>
    <row r="16" spans="1:28" outlineLevel="1" x14ac:dyDescent="0.25">
      <c r="B16" s="4" t="s">
        <v>0</v>
      </c>
      <c r="C16" s="5">
        <f t="shared" si="1"/>
        <v>0</v>
      </c>
      <c r="D16" s="5">
        <f t="shared" si="1"/>
        <v>0</v>
      </c>
      <c r="E16" s="5">
        <f t="shared" si="1"/>
        <v>0</v>
      </c>
      <c r="F16" s="5">
        <f t="shared" si="1"/>
        <v>0</v>
      </c>
      <c r="G16" s="5">
        <f t="shared" si="1"/>
        <v>0</v>
      </c>
      <c r="H16" s="5">
        <f t="shared" si="1"/>
        <v>0</v>
      </c>
      <c r="I16" s="5">
        <f t="shared" si="1"/>
        <v>0</v>
      </c>
      <c r="J16" s="5">
        <f t="shared" si="1"/>
        <v>0</v>
      </c>
      <c r="K16" s="5">
        <f t="shared" si="1"/>
        <v>0</v>
      </c>
      <c r="L16" s="5">
        <f t="shared" si="1"/>
        <v>0</v>
      </c>
      <c r="M16" s="5">
        <f t="shared" si="1"/>
        <v>0</v>
      </c>
      <c r="N16" s="5">
        <f t="shared" si="1"/>
        <v>154.82900000000001</v>
      </c>
      <c r="O16" s="5">
        <f t="shared" si="1"/>
        <v>166.339</v>
      </c>
      <c r="P16" s="5">
        <f t="shared" si="1"/>
        <v>85.272999999999996</v>
      </c>
      <c r="Q16" s="5">
        <f t="shared" si="1"/>
        <v>136.32</v>
      </c>
      <c r="R16" s="5">
        <f t="shared" si="1"/>
        <v>0</v>
      </c>
      <c r="S16" s="5">
        <f t="shared" si="1"/>
        <v>0</v>
      </c>
      <c r="T16" s="5">
        <f t="shared" si="1"/>
        <v>0</v>
      </c>
      <c r="U16" s="5">
        <f t="shared" si="1"/>
        <v>0</v>
      </c>
      <c r="V16" s="5">
        <f t="shared" si="1"/>
        <v>0</v>
      </c>
      <c r="W16" s="5">
        <f t="shared" si="1"/>
        <v>0</v>
      </c>
    </row>
    <row r="17" spans="2:23" outlineLevel="1" x14ac:dyDescent="0.25">
      <c r="B17" s="4" t="s">
        <v>27</v>
      </c>
      <c r="C17" s="5">
        <f t="shared" si="1"/>
        <v>0</v>
      </c>
      <c r="D17" s="5">
        <f t="shared" si="1"/>
        <v>0</v>
      </c>
      <c r="E17" s="5">
        <f t="shared" si="1"/>
        <v>0</v>
      </c>
      <c r="F17" s="5">
        <f t="shared" si="1"/>
        <v>0</v>
      </c>
      <c r="G17" s="5">
        <f t="shared" si="1"/>
        <v>0</v>
      </c>
      <c r="H17" s="5">
        <f t="shared" si="1"/>
        <v>0</v>
      </c>
      <c r="I17" s="5">
        <f t="shared" si="1"/>
        <v>0</v>
      </c>
      <c r="J17" s="5">
        <f t="shared" si="1"/>
        <v>0</v>
      </c>
      <c r="K17" s="5">
        <f t="shared" si="1"/>
        <v>0</v>
      </c>
      <c r="L17" s="5">
        <f t="shared" si="1"/>
        <v>0</v>
      </c>
      <c r="M17" s="5">
        <f t="shared" si="1"/>
        <v>0</v>
      </c>
      <c r="N17" s="5">
        <f t="shared" si="1"/>
        <v>0</v>
      </c>
      <c r="O17" s="5">
        <f t="shared" si="1"/>
        <v>0</v>
      </c>
      <c r="P17" s="5">
        <f t="shared" si="1"/>
        <v>0</v>
      </c>
      <c r="Q17" s="5">
        <f t="shared" si="1"/>
        <v>0</v>
      </c>
      <c r="R17" s="5">
        <f t="shared" si="1"/>
        <v>0</v>
      </c>
      <c r="S17" s="5">
        <f t="shared" si="1"/>
        <v>0</v>
      </c>
      <c r="T17" s="5">
        <f t="shared" si="1"/>
        <v>0</v>
      </c>
      <c r="U17" s="5">
        <f t="shared" si="1"/>
        <v>0</v>
      </c>
      <c r="V17" s="5">
        <f t="shared" si="1"/>
        <v>0</v>
      </c>
      <c r="W17" s="5">
        <f t="shared" si="1"/>
        <v>0</v>
      </c>
    </row>
    <row r="18" spans="2:23" outlineLevel="1" x14ac:dyDescent="0.25">
      <c r="B18" s="4" t="s">
        <v>28</v>
      </c>
      <c r="C18" s="5">
        <f t="shared" si="1"/>
        <v>0</v>
      </c>
      <c r="D18" s="5">
        <f t="shared" si="1"/>
        <v>0</v>
      </c>
      <c r="E18" s="5">
        <f t="shared" si="1"/>
        <v>0</v>
      </c>
      <c r="F18" s="5">
        <f t="shared" si="1"/>
        <v>0</v>
      </c>
      <c r="G18" s="5">
        <f t="shared" si="1"/>
        <v>0</v>
      </c>
      <c r="H18" s="5">
        <f t="shared" si="1"/>
        <v>0</v>
      </c>
      <c r="I18" s="5">
        <f t="shared" si="1"/>
        <v>0</v>
      </c>
      <c r="J18" s="5">
        <f t="shared" si="1"/>
        <v>0</v>
      </c>
      <c r="K18" s="5">
        <f t="shared" si="1"/>
        <v>0</v>
      </c>
      <c r="L18" s="5">
        <f t="shared" si="1"/>
        <v>0</v>
      </c>
      <c r="M18" s="5">
        <f t="shared" si="1"/>
        <v>0</v>
      </c>
      <c r="N18" s="5">
        <f t="shared" si="1"/>
        <v>0</v>
      </c>
      <c r="O18" s="5">
        <f t="shared" si="1"/>
        <v>0</v>
      </c>
      <c r="P18" s="5">
        <f t="shared" si="1"/>
        <v>0</v>
      </c>
      <c r="Q18" s="5">
        <f t="shared" si="1"/>
        <v>0</v>
      </c>
      <c r="R18" s="5">
        <f t="shared" si="1"/>
        <v>0</v>
      </c>
      <c r="S18" s="5">
        <f t="shared" si="1"/>
        <v>0</v>
      </c>
      <c r="T18" s="5">
        <f t="shared" si="1"/>
        <v>0</v>
      </c>
      <c r="U18" s="5">
        <f t="shared" si="1"/>
        <v>0</v>
      </c>
      <c r="V18" s="5">
        <f t="shared" si="1"/>
        <v>0</v>
      </c>
      <c r="W18" s="5">
        <f t="shared" si="1"/>
        <v>0</v>
      </c>
    </row>
    <row r="19" spans="2:23" outlineLevel="1" x14ac:dyDescent="0.25">
      <c r="B19" s="4" t="s">
        <v>22</v>
      </c>
      <c r="C19" s="5">
        <f t="shared" si="1"/>
        <v>273.75</v>
      </c>
      <c r="D19" s="5">
        <f t="shared" si="1"/>
        <v>311.24999999999994</v>
      </c>
      <c r="E19" s="5">
        <f t="shared" si="1"/>
        <v>452.99999999999994</v>
      </c>
      <c r="F19" s="5">
        <f t="shared" si="1"/>
        <v>771.74999999999989</v>
      </c>
      <c r="G19" s="5">
        <f t="shared" si="1"/>
        <v>702.75</v>
      </c>
      <c r="H19" s="5">
        <f t="shared" si="1"/>
        <v>801.75</v>
      </c>
      <c r="I19" s="5">
        <f t="shared" si="1"/>
        <v>344.25</v>
      </c>
      <c r="J19" s="5">
        <f t="shared" si="1"/>
        <v>1256.25</v>
      </c>
      <c r="K19" s="5">
        <f t="shared" si="1"/>
        <v>765</v>
      </c>
      <c r="L19" s="5">
        <f t="shared" si="1"/>
        <v>3290.2499999999995</v>
      </c>
      <c r="M19" s="5">
        <f t="shared" si="1"/>
        <v>3152.9999999999995</v>
      </c>
      <c r="N19" s="5">
        <f t="shared" si="1"/>
        <v>2304.75</v>
      </c>
      <c r="O19" s="5">
        <f t="shared" si="1"/>
        <v>1395</v>
      </c>
      <c r="P19" s="5">
        <f t="shared" si="1"/>
        <v>333</v>
      </c>
      <c r="Q19" s="5">
        <f t="shared" si="1"/>
        <v>2.2500000000000004</v>
      </c>
      <c r="R19" s="5">
        <f t="shared" si="1"/>
        <v>0</v>
      </c>
      <c r="S19" s="5">
        <f t="shared" si="1"/>
        <v>0</v>
      </c>
      <c r="T19" s="5">
        <f t="shared" si="1"/>
        <v>192.75</v>
      </c>
      <c r="U19" s="5">
        <f t="shared" si="1"/>
        <v>396.75000000000006</v>
      </c>
      <c r="V19" s="5">
        <f t="shared" si="1"/>
        <v>397.5</v>
      </c>
      <c r="W19" s="5">
        <f t="shared" si="1"/>
        <v>326.25</v>
      </c>
    </row>
    <row r="20" spans="2:23" outlineLevel="1" x14ac:dyDescent="0.25">
      <c r="B20" s="4" t="s">
        <v>1</v>
      </c>
      <c r="C20" s="5">
        <f t="shared" si="1"/>
        <v>7.5310000000000006</v>
      </c>
      <c r="D20" s="5">
        <f t="shared" si="1"/>
        <v>7.3070000000000004</v>
      </c>
      <c r="E20" s="5">
        <f t="shared" si="1"/>
        <v>2.331</v>
      </c>
      <c r="F20" s="5">
        <f t="shared" si="1"/>
        <v>2.319</v>
      </c>
      <c r="G20" s="5">
        <f t="shared" si="1"/>
        <v>2.1159999999999997</v>
      </c>
      <c r="H20" s="5">
        <f t="shared" si="1"/>
        <v>1.6379999999999999</v>
      </c>
      <c r="I20" s="5">
        <f t="shared" si="1"/>
        <v>5.0990000000000002</v>
      </c>
      <c r="J20" s="5">
        <f t="shared" si="1"/>
        <v>5.1689999999999996</v>
      </c>
      <c r="K20" s="5">
        <f t="shared" si="1"/>
        <v>6.6920000000000002</v>
      </c>
      <c r="L20" s="5">
        <f t="shared" si="1"/>
        <v>3.9209999999999998</v>
      </c>
      <c r="M20" s="5">
        <f t="shared" si="1"/>
        <v>4.0519999999999996</v>
      </c>
      <c r="N20" s="5">
        <f t="shared" si="1"/>
        <v>3.9859999999999998</v>
      </c>
      <c r="O20" s="5">
        <f t="shared" si="1"/>
        <v>4.7080000000000002</v>
      </c>
      <c r="P20" s="5">
        <f t="shared" si="1"/>
        <v>5.0979999999999999</v>
      </c>
      <c r="Q20" s="5">
        <f t="shared" si="1"/>
        <v>5.1070000000000002</v>
      </c>
      <c r="R20" s="5">
        <f t="shared" si="1"/>
        <v>7.8770000000000007</v>
      </c>
      <c r="S20" s="5">
        <f t="shared" si="1"/>
        <v>6.8019999999999996</v>
      </c>
      <c r="T20" s="5">
        <f t="shared" si="1"/>
        <v>7.8410000000000011</v>
      </c>
      <c r="U20" s="5">
        <f t="shared" si="1"/>
        <v>8.3199999999999985</v>
      </c>
      <c r="V20" s="5">
        <f t="shared" si="1"/>
        <v>7.7709999999999999</v>
      </c>
      <c r="W20" s="5">
        <f t="shared" si="1"/>
        <v>4.6319999999999997</v>
      </c>
    </row>
    <row r="21" spans="2:23" outlineLevel="1" x14ac:dyDescent="0.25">
      <c r="B21" s="16" t="s">
        <v>13</v>
      </c>
      <c r="C21" s="21">
        <f t="shared" ref="C21:W21" si="2">SUM(C11:C20)</f>
        <v>18748.954600000001</v>
      </c>
      <c r="D21" s="21">
        <f t="shared" si="2"/>
        <v>18944.178600000003</v>
      </c>
      <c r="E21" s="21">
        <f t="shared" si="2"/>
        <v>18541.285400000001</v>
      </c>
      <c r="F21" s="21">
        <f t="shared" si="2"/>
        <v>19661.613000000001</v>
      </c>
      <c r="G21" s="21">
        <f t="shared" si="2"/>
        <v>19696.8226</v>
      </c>
      <c r="H21" s="21">
        <f t="shared" si="2"/>
        <v>19979.214</v>
      </c>
      <c r="I21" s="21">
        <f t="shared" si="2"/>
        <v>18669.202600000001</v>
      </c>
      <c r="J21" s="21">
        <f t="shared" si="2"/>
        <v>21902.474600000001</v>
      </c>
      <c r="K21" s="21">
        <f t="shared" si="2"/>
        <v>19760.384000000002</v>
      </c>
      <c r="L21" s="21">
        <f t="shared" si="2"/>
        <v>21496.931199999999</v>
      </c>
      <c r="M21" s="21">
        <f t="shared" si="2"/>
        <v>22902.876799999998</v>
      </c>
      <c r="N21" s="21">
        <f t="shared" si="2"/>
        <v>22343.933200000003</v>
      </c>
      <c r="O21" s="21">
        <f t="shared" si="2"/>
        <v>17233.665999999997</v>
      </c>
      <c r="P21" s="21">
        <f t="shared" si="2"/>
        <v>14906.238999999998</v>
      </c>
      <c r="Q21" s="21">
        <f t="shared" si="2"/>
        <v>17140.162</v>
      </c>
      <c r="R21" s="21">
        <f t="shared" si="2"/>
        <v>19199.134400000003</v>
      </c>
      <c r="S21" s="21">
        <f t="shared" si="2"/>
        <v>18170.569199999998</v>
      </c>
      <c r="T21" s="21">
        <f t="shared" si="2"/>
        <v>18411.834999999999</v>
      </c>
      <c r="U21" s="21">
        <f t="shared" si="2"/>
        <v>19474.309999999998</v>
      </c>
      <c r="V21" s="21">
        <f t="shared" si="2"/>
        <v>19190.478199999998</v>
      </c>
      <c r="W21" s="21">
        <f t="shared" si="2"/>
        <v>16558.375800000002</v>
      </c>
    </row>
    <row r="22" spans="2:23" outlineLevel="1" x14ac:dyDescent="0.25">
      <c r="B22" s="29" t="s">
        <v>46</v>
      </c>
      <c r="C22" s="28">
        <f>IFERROR(C21/C3/1000,0)</f>
        <v>2.1280448307154521E-3</v>
      </c>
      <c r="D22" s="28">
        <f t="shared" ref="D22:W22" si="3">IFERROR(D21/D3/1000,0)</f>
        <v>2.2841588701456856E-3</v>
      </c>
      <c r="E22" s="28">
        <f t="shared" si="3"/>
        <v>2.07982787298898E-3</v>
      </c>
      <c r="F22" s="28">
        <f t="shared" si="3"/>
        <v>2.1355805800687641E-3</v>
      </c>
      <c r="G22" s="28">
        <f t="shared" si="3"/>
        <v>2.1408221213770509E-3</v>
      </c>
      <c r="H22" s="28">
        <f t="shared" si="3"/>
        <v>2.0738156810017599E-3</v>
      </c>
      <c r="I22" s="28">
        <f t="shared" si="3"/>
        <v>2.0240666418343141E-3</v>
      </c>
      <c r="J22" s="28">
        <f t="shared" si="3"/>
        <v>2.1583897842094154E-3</v>
      </c>
      <c r="K22" s="28">
        <f t="shared" si="3"/>
        <v>2.3140892685226456E-3</v>
      </c>
      <c r="L22" s="28">
        <f t="shared" si="3"/>
        <v>2.310060277524778E-3</v>
      </c>
      <c r="M22" s="28">
        <f t="shared" si="3"/>
        <v>2.3153572850738214E-3</v>
      </c>
      <c r="N22" s="28">
        <f t="shared" si="3"/>
        <v>2.3894268798635753E-3</v>
      </c>
      <c r="O22" s="28">
        <f t="shared" si="3"/>
        <v>2.450897117653286E-3</v>
      </c>
      <c r="P22" s="28">
        <f t="shared" si="3"/>
        <v>2.5220242337126923E-3</v>
      </c>
      <c r="Q22" s="28">
        <f t="shared" si="3"/>
        <v>2.4073714241839394E-3</v>
      </c>
      <c r="R22" s="28">
        <f t="shared" si="3"/>
        <v>2.1446544558307084E-3</v>
      </c>
      <c r="S22" s="28">
        <f t="shared" si="3"/>
        <v>1.91585982579144E-3</v>
      </c>
      <c r="T22" s="28">
        <f t="shared" si="3"/>
        <v>2.0256571644120067E-3</v>
      </c>
      <c r="U22" s="28">
        <f t="shared" si="3"/>
        <v>2.2440468836605744E-3</v>
      </c>
      <c r="V22" s="28">
        <f t="shared" si="3"/>
        <v>2.2411371601296914E-3</v>
      </c>
      <c r="W22" s="28">
        <f t="shared" si="3"/>
        <v>2.2309272544514267E-3</v>
      </c>
    </row>
    <row r="23" spans="2:23" outlineLevel="1" x14ac:dyDescent="0.25"/>
    <row r="24" spans="2:23" outlineLevel="1" x14ac:dyDescent="0.25">
      <c r="B24" s="4" t="s">
        <v>23</v>
      </c>
      <c r="C24" s="12">
        <f t="shared" ref="C24:W24" si="4">IFERROR(C11/C21,0)</f>
        <v>7.6466343355484981E-3</v>
      </c>
      <c r="D24" s="12">
        <f t="shared" si="4"/>
        <v>6.6233750562296727E-3</v>
      </c>
      <c r="E24" s="12">
        <f t="shared" si="4"/>
        <v>6.5234959384207524E-3</v>
      </c>
      <c r="F24" s="12">
        <f t="shared" si="4"/>
        <v>7.9998523010294219E-3</v>
      </c>
      <c r="G24" s="12">
        <f t="shared" si="4"/>
        <v>9.3979421838322284E-3</v>
      </c>
      <c r="H24" s="12">
        <f t="shared" si="4"/>
        <v>9.99588872715413E-3</v>
      </c>
      <c r="I24" s="12">
        <f t="shared" si="4"/>
        <v>6.7341708531247066E-3</v>
      </c>
      <c r="J24" s="12">
        <f t="shared" si="4"/>
        <v>5.6471701147412807E-3</v>
      </c>
      <c r="K24" s="12">
        <f t="shared" si="4"/>
        <v>6.6584131158584766E-3</v>
      </c>
      <c r="L24" s="12">
        <f t="shared" si="4"/>
        <v>6.5697377307510759E-3</v>
      </c>
      <c r="M24" s="12">
        <f t="shared" si="4"/>
        <v>7.082463981118739E-3</v>
      </c>
      <c r="N24" s="12">
        <f t="shared" si="4"/>
        <v>7.3273581036305633E-3</v>
      </c>
      <c r="O24" s="12">
        <f t="shared" si="4"/>
        <v>1.1750256735856435E-3</v>
      </c>
      <c r="P24" s="12">
        <f t="shared" si="4"/>
        <v>2.7461655485330676E-3</v>
      </c>
      <c r="Q24" s="12">
        <f t="shared" si="4"/>
        <v>7.3520308617853192E-3</v>
      </c>
      <c r="R24" s="12">
        <f t="shared" si="4"/>
        <v>5.9828947288373575E-3</v>
      </c>
      <c r="S24" s="12">
        <f t="shared" si="4"/>
        <v>7.3964771560375781E-3</v>
      </c>
      <c r="T24" s="12">
        <f t="shared" si="4"/>
        <v>8.3261662946686188E-3</v>
      </c>
      <c r="U24" s="12">
        <f t="shared" si="4"/>
        <v>7.5283796961227384E-3</v>
      </c>
      <c r="V24" s="12">
        <f t="shared" si="4"/>
        <v>7.067004719038217E-3</v>
      </c>
      <c r="W24" s="12">
        <f t="shared" si="4"/>
        <v>9.310260973784637E-3</v>
      </c>
    </row>
    <row r="25" spans="2:23" outlineLevel="1" x14ac:dyDescent="0.25">
      <c r="B25" s="4" t="s">
        <v>24</v>
      </c>
      <c r="C25" s="12">
        <f t="shared" ref="C25:W25" si="5">IFERROR(C12/C21,0)</f>
        <v>2.9185627234917942E-5</v>
      </c>
      <c r="D25" s="12">
        <f t="shared" si="5"/>
        <v>1.9383263204665938E-5</v>
      </c>
      <c r="E25" s="12">
        <f t="shared" si="5"/>
        <v>1.5985946691700242E-5</v>
      </c>
      <c r="F25" s="12">
        <f t="shared" si="5"/>
        <v>1.0680710682282271E-5</v>
      </c>
      <c r="G25" s="12">
        <f t="shared" si="5"/>
        <v>1.0357000423002236E-5</v>
      </c>
      <c r="H25" s="12">
        <f t="shared" si="5"/>
        <v>1.0510924003316646E-5</v>
      </c>
      <c r="I25" s="12">
        <f t="shared" si="5"/>
        <v>1.0284317124503219E-5</v>
      </c>
      <c r="J25" s="12">
        <f t="shared" si="5"/>
        <v>9.61535186530932E-6</v>
      </c>
      <c r="K25" s="12">
        <f t="shared" si="5"/>
        <v>9.4735001101193162E-6</v>
      </c>
      <c r="L25" s="12">
        <f t="shared" si="5"/>
        <v>6.4195209407378109E-6</v>
      </c>
      <c r="M25" s="12">
        <f t="shared" si="5"/>
        <v>3.405685699710876E-6</v>
      </c>
      <c r="N25" s="12">
        <f t="shared" si="5"/>
        <v>4.8872326560661205E-6</v>
      </c>
      <c r="O25" s="12">
        <f t="shared" si="5"/>
        <v>5.2223363270473044E-6</v>
      </c>
      <c r="P25" s="12">
        <f t="shared" si="5"/>
        <v>3.0188701522899239E-6</v>
      </c>
      <c r="Q25" s="12">
        <f t="shared" si="5"/>
        <v>8.7513758621417934E-7</v>
      </c>
      <c r="R25" s="12">
        <f t="shared" si="5"/>
        <v>0</v>
      </c>
      <c r="S25" s="12">
        <f t="shared" si="5"/>
        <v>0</v>
      </c>
      <c r="T25" s="12">
        <f t="shared" si="5"/>
        <v>0</v>
      </c>
      <c r="U25" s="12">
        <f t="shared" si="5"/>
        <v>0</v>
      </c>
      <c r="V25" s="12">
        <f t="shared" si="5"/>
        <v>0</v>
      </c>
      <c r="W25" s="12">
        <f t="shared" si="5"/>
        <v>0</v>
      </c>
    </row>
    <row r="26" spans="2:23" outlineLevel="1" x14ac:dyDescent="0.25">
      <c r="B26" s="4" t="s">
        <v>21</v>
      </c>
      <c r="C26" s="12">
        <f t="shared" ref="C26:W26" si="6">IFERROR(C13/C21,0)</f>
        <v>0.83540012412212039</v>
      </c>
      <c r="D26" s="12">
        <f t="shared" si="6"/>
        <v>0.83141525069870281</v>
      </c>
      <c r="E26" s="12">
        <f t="shared" si="6"/>
        <v>0.82467869244923009</v>
      </c>
      <c r="F26" s="12">
        <f t="shared" si="6"/>
        <v>0.81160619934895473</v>
      </c>
      <c r="G26" s="12">
        <f t="shared" si="6"/>
        <v>0.82236512603814582</v>
      </c>
      <c r="H26" s="12">
        <f t="shared" si="6"/>
        <v>0.8096942652498742</v>
      </c>
      <c r="I26" s="12">
        <f t="shared" si="6"/>
        <v>0.82541007937853761</v>
      </c>
      <c r="J26" s="12">
        <f t="shared" si="6"/>
        <v>0.78318027132879309</v>
      </c>
      <c r="K26" s="12">
        <f t="shared" si="6"/>
        <v>0.76520987648823013</v>
      </c>
      <c r="L26" s="12">
        <f t="shared" si="6"/>
        <v>0.67274788505626326</v>
      </c>
      <c r="M26" s="12">
        <f t="shared" si="6"/>
        <v>0.69108497322048212</v>
      </c>
      <c r="N26" s="12">
        <f t="shared" si="6"/>
        <v>0.68843935677358714</v>
      </c>
      <c r="O26" s="12">
        <f t="shared" si="6"/>
        <v>0.62574474867970642</v>
      </c>
      <c r="P26" s="12">
        <f t="shared" si="6"/>
        <v>0.67059222651669559</v>
      </c>
      <c r="Q26" s="12">
        <f t="shared" si="6"/>
        <v>0.68708481285066036</v>
      </c>
      <c r="R26" s="12">
        <f t="shared" si="6"/>
        <v>0.7013383895057268</v>
      </c>
      <c r="S26" s="12">
        <f t="shared" si="6"/>
        <v>0.68353830104562718</v>
      </c>
      <c r="T26" s="12">
        <f t="shared" si="6"/>
        <v>0.65786962570542262</v>
      </c>
      <c r="U26" s="12">
        <f t="shared" si="6"/>
        <v>0.67141264568552106</v>
      </c>
      <c r="V26" s="12">
        <f t="shared" si="6"/>
        <v>0.67669027653516223</v>
      </c>
      <c r="W26" s="12">
        <f t="shared" si="6"/>
        <v>0.63912355461820103</v>
      </c>
    </row>
    <row r="27" spans="2:23" outlineLevel="1" x14ac:dyDescent="0.25">
      <c r="B27" s="4" t="s">
        <v>26</v>
      </c>
      <c r="C27" s="12">
        <f t="shared" ref="C27:W27" si="7">IFERROR(C14/C21,0)</f>
        <v>0</v>
      </c>
      <c r="D27" s="12">
        <f t="shared" si="7"/>
        <v>0</v>
      </c>
      <c r="E27" s="12">
        <f t="shared" si="7"/>
        <v>0</v>
      </c>
      <c r="F27" s="12">
        <f t="shared" si="7"/>
        <v>0</v>
      </c>
      <c r="G27" s="12">
        <f t="shared" si="7"/>
        <v>0</v>
      </c>
      <c r="H27" s="12">
        <f t="shared" si="7"/>
        <v>0</v>
      </c>
      <c r="I27" s="12">
        <f t="shared" si="7"/>
        <v>0</v>
      </c>
      <c r="J27" s="12">
        <f t="shared" si="7"/>
        <v>0</v>
      </c>
      <c r="K27" s="12">
        <f t="shared" si="7"/>
        <v>0</v>
      </c>
      <c r="L27" s="12">
        <f t="shared" si="7"/>
        <v>0</v>
      </c>
      <c r="M27" s="12">
        <f t="shared" si="7"/>
        <v>0</v>
      </c>
      <c r="N27" s="12">
        <f t="shared" si="7"/>
        <v>0</v>
      </c>
      <c r="O27" s="12">
        <f t="shared" si="7"/>
        <v>0</v>
      </c>
      <c r="P27" s="12">
        <f t="shared" si="7"/>
        <v>0</v>
      </c>
      <c r="Q27" s="12">
        <f t="shared" si="7"/>
        <v>0</v>
      </c>
      <c r="R27" s="12">
        <f t="shared" si="7"/>
        <v>0</v>
      </c>
      <c r="S27" s="12">
        <f t="shared" si="7"/>
        <v>0</v>
      </c>
      <c r="T27" s="12">
        <f t="shared" si="7"/>
        <v>0</v>
      </c>
      <c r="U27" s="12">
        <f t="shared" si="7"/>
        <v>0</v>
      </c>
      <c r="V27" s="12">
        <f t="shared" si="7"/>
        <v>0</v>
      </c>
      <c r="W27" s="12">
        <f t="shared" si="7"/>
        <v>0</v>
      </c>
    </row>
    <row r="28" spans="2:23" outlineLevel="1" x14ac:dyDescent="0.25">
      <c r="B28" s="4" t="s">
        <v>25</v>
      </c>
      <c r="C28" s="12">
        <f t="shared" ref="C28:W28" si="8">IFERROR(C15/C21,0)</f>
        <v>0.14192156612294532</v>
      </c>
      <c r="D28" s="12">
        <f t="shared" si="8"/>
        <v>0.14512642949850568</v>
      </c>
      <c r="E28" s="12">
        <f t="shared" si="8"/>
        <v>0.14422414316539239</v>
      </c>
      <c r="F28" s="12">
        <f t="shared" si="8"/>
        <v>0.14101371031969759</v>
      </c>
      <c r="G28" s="12">
        <f t="shared" si="8"/>
        <v>0.13244080291407001</v>
      </c>
      <c r="H28" s="12">
        <f t="shared" si="8"/>
        <v>0.14008814360765146</v>
      </c>
      <c r="I28" s="12">
        <f t="shared" si="8"/>
        <v>0.14913288262242116</v>
      </c>
      <c r="J28" s="12">
        <f t="shared" si="8"/>
        <v>0.15357040980200473</v>
      </c>
      <c r="K28" s="12">
        <f t="shared" si="8"/>
        <v>0.18906975694399461</v>
      </c>
      <c r="L28" s="12">
        <f t="shared" si="8"/>
        <v>0.16743682930892015</v>
      </c>
      <c r="M28" s="12">
        <f t="shared" si="8"/>
        <v>0.16398394109162739</v>
      </c>
      <c r="N28" s="12">
        <f t="shared" si="8"/>
        <v>0.19397184735586301</v>
      </c>
      <c r="O28" s="12">
        <f t="shared" si="8"/>
        <v>0.28220362399967602</v>
      </c>
      <c r="P28" s="12">
        <f t="shared" si="8"/>
        <v>0.29825632072583841</v>
      </c>
      <c r="Q28" s="12">
        <f t="shared" si="8"/>
        <v>0.29717980495166846</v>
      </c>
      <c r="R28" s="12">
        <f t="shared" si="8"/>
        <v>0.29226843685202802</v>
      </c>
      <c r="S28" s="12">
        <f t="shared" si="8"/>
        <v>0.30869088019543167</v>
      </c>
      <c r="T28" s="12">
        <f t="shared" si="8"/>
        <v>0.32290953074476281</v>
      </c>
      <c r="U28" s="12">
        <f t="shared" si="8"/>
        <v>0.30025875114445649</v>
      </c>
      <c r="V28" s="12">
        <f t="shared" si="8"/>
        <v>0.29512438100682664</v>
      </c>
      <c r="W28" s="12">
        <f t="shared" si="8"/>
        <v>0.33158342740355001</v>
      </c>
    </row>
    <row r="29" spans="2:23" outlineLevel="1" x14ac:dyDescent="0.25">
      <c r="B29" s="4" t="s">
        <v>0</v>
      </c>
      <c r="C29" s="12">
        <f t="shared" ref="C29:W29" si="9">IFERROR(C16/C21,0)</f>
        <v>0</v>
      </c>
      <c r="D29" s="12">
        <f t="shared" si="9"/>
        <v>0</v>
      </c>
      <c r="E29" s="12">
        <f t="shared" si="9"/>
        <v>0</v>
      </c>
      <c r="F29" s="12">
        <f t="shared" si="9"/>
        <v>0</v>
      </c>
      <c r="G29" s="12">
        <f t="shared" si="9"/>
        <v>0</v>
      </c>
      <c r="H29" s="12">
        <f t="shared" si="9"/>
        <v>0</v>
      </c>
      <c r="I29" s="12">
        <f t="shared" si="9"/>
        <v>0</v>
      </c>
      <c r="J29" s="12">
        <f t="shared" si="9"/>
        <v>0</v>
      </c>
      <c r="K29" s="12">
        <f t="shared" si="9"/>
        <v>0</v>
      </c>
      <c r="L29" s="12">
        <f t="shared" si="9"/>
        <v>0</v>
      </c>
      <c r="M29" s="12">
        <f t="shared" si="9"/>
        <v>0</v>
      </c>
      <c r="N29" s="12">
        <f t="shared" si="9"/>
        <v>6.9293529753302338E-3</v>
      </c>
      <c r="O29" s="12">
        <f t="shared" si="9"/>
        <v>9.6519800256080184E-3</v>
      </c>
      <c r="P29" s="12">
        <f t="shared" si="9"/>
        <v>5.7206247665826373E-3</v>
      </c>
      <c r="Q29" s="12">
        <f t="shared" si="9"/>
        <v>7.9532503835144618E-3</v>
      </c>
      <c r="R29" s="12">
        <f t="shared" si="9"/>
        <v>0</v>
      </c>
      <c r="S29" s="12">
        <f t="shared" si="9"/>
        <v>0</v>
      </c>
      <c r="T29" s="12">
        <f t="shared" si="9"/>
        <v>0</v>
      </c>
      <c r="U29" s="12">
        <f t="shared" si="9"/>
        <v>0</v>
      </c>
      <c r="V29" s="12">
        <f t="shared" si="9"/>
        <v>0</v>
      </c>
      <c r="W29" s="12">
        <f t="shared" si="9"/>
        <v>0</v>
      </c>
    </row>
    <row r="30" spans="2:23" outlineLevel="1" x14ac:dyDescent="0.25">
      <c r="B30" s="4" t="s">
        <v>27</v>
      </c>
      <c r="C30" s="12">
        <f t="shared" ref="C30:W30" si="10">IFERROR(C17/C21,0)</f>
        <v>0</v>
      </c>
      <c r="D30" s="12">
        <f t="shared" si="10"/>
        <v>0</v>
      </c>
      <c r="E30" s="12">
        <f t="shared" si="10"/>
        <v>0</v>
      </c>
      <c r="F30" s="12">
        <f t="shared" si="10"/>
        <v>0</v>
      </c>
      <c r="G30" s="12">
        <f t="shared" si="10"/>
        <v>0</v>
      </c>
      <c r="H30" s="12">
        <f t="shared" si="10"/>
        <v>0</v>
      </c>
      <c r="I30" s="12">
        <f t="shared" si="10"/>
        <v>0</v>
      </c>
      <c r="J30" s="12">
        <f t="shared" si="10"/>
        <v>0</v>
      </c>
      <c r="K30" s="12">
        <f t="shared" si="10"/>
        <v>0</v>
      </c>
      <c r="L30" s="12">
        <f t="shared" si="10"/>
        <v>0</v>
      </c>
      <c r="M30" s="12">
        <f t="shared" si="10"/>
        <v>0</v>
      </c>
      <c r="N30" s="12">
        <f t="shared" si="10"/>
        <v>0</v>
      </c>
      <c r="O30" s="12">
        <f t="shared" si="10"/>
        <v>0</v>
      </c>
      <c r="P30" s="12">
        <f t="shared" si="10"/>
        <v>0</v>
      </c>
      <c r="Q30" s="12">
        <f t="shared" si="10"/>
        <v>0</v>
      </c>
      <c r="R30" s="12">
        <f t="shared" si="10"/>
        <v>0</v>
      </c>
      <c r="S30" s="12">
        <f t="shared" si="10"/>
        <v>0</v>
      </c>
      <c r="T30" s="12">
        <f t="shared" si="10"/>
        <v>0</v>
      </c>
      <c r="U30" s="12">
        <f t="shared" si="10"/>
        <v>0</v>
      </c>
      <c r="V30" s="12">
        <f t="shared" si="10"/>
        <v>0</v>
      </c>
      <c r="W30" s="12">
        <f t="shared" si="10"/>
        <v>0</v>
      </c>
    </row>
    <row r="31" spans="2:23" outlineLevel="1" x14ac:dyDescent="0.25">
      <c r="B31" s="4" t="s">
        <v>28</v>
      </c>
      <c r="C31" s="12">
        <f t="shared" ref="C31:W31" si="11">IFERROR(C18/C21,0)</f>
        <v>0</v>
      </c>
      <c r="D31" s="12">
        <f t="shared" si="11"/>
        <v>0</v>
      </c>
      <c r="E31" s="12">
        <f t="shared" si="11"/>
        <v>0</v>
      </c>
      <c r="F31" s="12">
        <f t="shared" si="11"/>
        <v>0</v>
      </c>
      <c r="G31" s="12">
        <f t="shared" si="11"/>
        <v>0</v>
      </c>
      <c r="H31" s="12">
        <f t="shared" si="11"/>
        <v>0</v>
      </c>
      <c r="I31" s="12">
        <f t="shared" si="11"/>
        <v>0</v>
      </c>
      <c r="J31" s="12">
        <f t="shared" si="11"/>
        <v>0</v>
      </c>
      <c r="K31" s="12">
        <f t="shared" si="11"/>
        <v>0</v>
      </c>
      <c r="L31" s="12">
        <f t="shared" si="11"/>
        <v>0</v>
      </c>
      <c r="M31" s="12">
        <f t="shared" si="11"/>
        <v>0</v>
      </c>
      <c r="N31" s="12">
        <f t="shared" si="11"/>
        <v>0</v>
      </c>
      <c r="O31" s="12">
        <f t="shared" si="11"/>
        <v>0</v>
      </c>
      <c r="P31" s="12">
        <f t="shared" si="11"/>
        <v>0</v>
      </c>
      <c r="Q31" s="12">
        <f t="shared" si="11"/>
        <v>0</v>
      </c>
      <c r="R31" s="12">
        <f t="shared" si="11"/>
        <v>0</v>
      </c>
      <c r="S31" s="12">
        <f t="shared" si="11"/>
        <v>0</v>
      </c>
      <c r="T31" s="12">
        <f t="shared" si="11"/>
        <v>0</v>
      </c>
      <c r="U31" s="12">
        <f t="shared" si="11"/>
        <v>0</v>
      </c>
      <c r="V31" s="12">
        <f t="shared" si="11"/>
        <v>0</v>
      </c>
      <c r="W31" s="12">
        <f t="shared" si="11"/>
        <v>0</v>
      </c>
    </row>
    <row r="32" spans="2:23" outlineLevel="1" x14ac:dyDescent="0.25">
      <c r="B32" s="4" t="s">
        <v>22</v>
      </c>
      <c r="C32" s="12">
        <f t="shared" ref="C32:W32" si="12">IFERROR(C19/C21,0)</f>
        <v>1.4600814063521173E-2</v>
      </c>
      <c r="D32" s="12">
        <f t="shared" si="12"/>
        <v>1.6429849325850416E-2</v>
      </c>
      <c r="E32" s="12">
        <f t="shared" si="12"/>
        <v>2.4431963061201784E-2</v>
      </c>
      <c r="F32" s="12">
        <f t="shared" si="12"/>
        <v>3.9251611757387346E-2</v>
      </c>
      <c r="G32" s="12">
        <f t="shared" si="12"/>
        <v>3.5678343368945202E-2</v>
      </c>
      <c r="H32" s="12">
        <f t="shared" si="12"/>
        <v>4.0129206284091057E-2</v>
      </c>
      <c r="I32" s="12">
        <f t="shared" si="12"/>
        <v>1.843945921932413E-2</v>
      </c>
      <c r="J32" s="12">
        <f t="shared" si="12"/>
        <v>5.7356532672340137E-2</v>
      </c>
      <c r="K32" s="12">
        <f t="shared" si="12"/>
        <v>3.8713822565391437E-2</v>
      </c>
      <c r="L32" s="12">
        <f t="shared" si="12"/>
        <v>0.15305673025552594</v>
      </c>
      <c r="M32" s="12">
        <f t="shared" si="12"/>
        <v>0.13766829501523581</v>
      </c>
      <c r="N32" s="12">
        <f t="shared" si="12"/>
        <v>0.10314880461601092</v>
      </c>
      <c r="O32" s="12">
        <f t="shared" si="12"/>
        <v>8.0946213069233219E-2</v>
      </c>
      <c r="P32" s="12">
        <f t="shared" si="12"/>
        <v>2.2339639126945438E-2</v>
      </c>
      <c r="Q32" s="12">
        <f t="shared" si="12"/>
        <v>1.3127063793212692E-4</v>
      </c>
      <c r="R32" s="12">
        <f t="shared" si="12"/>
        <v>0</v>
      </c>
      <c r="S32" s="12">
        <f t="shared" si="12"/>
        <v>0</v>
      </c>
      <c r="T32" s="12">
        <f t="shared" si="12"/>
        <v>1.0468809871476688E-2</v>
      </c>
      <c r="U32" s="12">
        <f t="shared" si="12"/>
        <v>2.0372993959734652E-2</v>
      </c>
      <c r="V32" s="12">
        <f t="shared" si="12"/>
        <v>2.0713397334726137E-2</v>
      </c>
      <c r="W32" s="12">
        <f t="shared" si="12"/>
        <v>1.9703019422955721E-2</v>
      </c>
    </row>
    <row r="33" spans="1:23" outlineLevel="1" x14ac:dyDescent="0.25">
      <c r="B33" s="4" t="s">
        <v>1</v>
      </c>
      <c r="C33" s="12">
        <f t="shared" ref="C33:W33" si="13">IFERROR(C20/C21,0)</f>
        <v>4.0167572862969119E-4</v>
      </c>
      <c r="D33" s="12">
        <f t="shared" si="13"/>
        <v>3.8571215750679203E-4</v>
      </c>
      <c r="E33" s="12">
        <f t="shared" si="13"/>
        <v>1.2571943906327011E-4</v>
      </c>
      <c r="F33" s="12">
        <f t="shared" si="13"/>
        <v>1.1794556224863137E-4</v>
      </c>
      <c r="G33" s="12">
        <f t="shared" si="13"/>
        <v>1.0742849458368984E-4</v>
      </c>
      <c r="H33" s="12">
        <f t="shared" si="13"/>
        <v>8.1985207225869841E-5</v>
      </c>
      <c r="I33" s="12">
        <f t="shared" si="13"/>
        <v>2.731236094679266E-4</v>
      </c>
      <c r="J33" s="12">
        <f t="shared" si="13"/>
        <v>2.3600073025538398E-4</v>
      </c>
      <c r="K33" s="12">
        <f t="shared" si="13"/>
        <v>3.3865738641516275E-4</v>
      </c>
      <c r="L33" s="12">
        <f t="shared" si="13"/>
        <v>1.8239812759878954E-4</v>
      </c>
      <c r="M33" s="12">
        <f t="shared" si="13"/>
        <v>1.7692100583626246E-4</v>
      </c>
      <c r="N33" s="12">
        <f t="shared" si="13"/>
        <v>1.7839294292197396E-4</v>
      </c>
      <c r="O33" s="12">
        <f t="shared" si="13"/>
        <v>2.7318621586376347E-4</v>
      </c>
      <c r="P33" s="12">
        <f t="shared" si="13"/>
        <v>3.420044452527563E-4</v>
      </c>
      <c r="Q33" s="12">
        <f t="shared" si="13"/>
        <v>2.9795517685305426E-4</v>
      </c>
      <c r="R33" s="12">
        <f t="shared" si="13"/>
        <v>4.1027891340767944E-4</v>
      </c>
      <c r="S33" s="12">
        <f t="shared" si="13"/>
        <v>3.7434160290366692E-4</v>
      </c>
      <c r="T33" s="12">
        <f t="shared" si="13"/>
        <v>4.258673836692541E-4</v>
      </c>
      <c r="U33" s="12">
        <f t="shared" si="13"/>
        <v>4.2722951416507179E-4</v>
      </c>
      <c r="V33" s="12">
        <f t="shared" si="13"/>
        <v>4.0494040424693536E-4</v>
      </c>
      <c r="W33" s="12">
        <f t="shared" si="13"/>
        <v>2.797375815084472E-4</v>
      </c>
    </row>
    <row r="34" spans="1:23" x14ac:dyDescent="0.25">
      <c r="B34" s="16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</row>
    <row r="36" spans="1:23" s="34" customFormat="1" x14ac:dyDescent="0.25">
      <c r="A36" s="33" t="s">
        <v>48</v>
      </c>
      <c r="C36" s="35"/>
    </row>
    <row r="37" spans="1:23" outlineLevel="1" x14ac:dyDescent="0.25">
      <c r="B37" s="22" t="s">
        <v>31</v>
      </c>
      <c r="C37" s="5">
        <f t="shared" ref="C37:W38" si="14">C71+C105</f>
        <v>497.91119755922693</v>
      </c>
      <c r="D37" s="5">
        <f t="shared" si="14"/>
        <v>515.11141701706003</v>
      </c>
      <c r="E37" s="5">
        <f t="shared" si="14"/>
        <v>501.6005976678864</v>
      </c>
      <c r="F37" s="5">
        <f t="shared" si="14"/>
        <v>597.48607921788425</v>
      </c>
      <c r="G37" s="5">
        <f t="shared" si="14"/>
        <v>591.29643489393743</v>
      </c>
      <c r="H37" s="5">
        <f t="shared" si="14"/>
        <v>576.48741097513232</v>
      </c>
      <c r="I37" s="5">
        <f t="shared" si="14"/>
        <v>637.49667896130268</v>
      </c>
      <c r="J37" s="5">
        <f t="shared" si="14"/>
        <v>762.73750332476993</v>
      </c>
      <c r="K37" s="5">
        <f t="shared" si="14"/>
        <v>841.23973518134608</v>
      </c>
      <c r="L37" s="5">
        <f t="shared" si="14"/>
        <v>749.3926598488174</v>
      </c>
      <c r="M37" s="5">
        <f t="shared" si="14"/>
        <v>827.17402553524471</v>
      </c>
      <c r="N37" s="5">
        <f t="shared" si="14"/>
        <v>983.73011233818863</v>
      </c>
      <c r="O37" s="5">
        <f t="shared" si="14"/>
        <v>947.99365463588879</v>
      </c>
      <c r="P37" s="5">
        <f t="shared" si="14"/>
        <v>889.78885220745428</v>
      </c>
      <c r="Q37" s="5">
        <f t="shared" si="14"/>
        <v>1050.1164424120218</v>
      </c>
      <c r="R37" s="5">
        <f t="shared" si="14"/>
        <v>1151.2867636053729</v>
      </c>
      <c r="S37" s="5">
        <f t="shared" si="14"/>
        <v>1129.997190545655</v>
      </c>
      <c r="T37" s="5">
        <f t="shared" si="14"/>
        <v>1194.6039434329296</v>
      </c>
      <c r="U37" s="5">
        <f t="shared" si="14"/>
        <v>1267.5256327697714</v>
      </c>
      <c r="V37" s="5">
        <f t="shared" si="14"/>
        <v>1248.7400488762589</v>
      </c>
      <c r="W37" s="5">
        <f t="shared" si="14"/>
        <v>1171.6758409253466</v>
      </c>
    </row>
    <row r="38" spans="1:23" outlineLevel="1" x14ac:dyDescent="0.25">
      <c r="B38" s="8" t="s">
        <v>30</v>
      </c>
      <c r="C38" s="5">
        <f t="shared" si="14"/>
        <v>30.396999999999998</v>
      </c>
      <c r="D38" s="5">
        <f t="shared" si="14"/>
        <v>31.305</v>
      </c>
      <c r="E38" s="5">
        <f t="shared" si="14"/>
        <v>32.158999999999999</v>
      </c>
      <c r="F38" s="5">
        <f t="shared" si="14"/>
        <v>34.148000000000003</v>
      </c>
      <c r="G38" s="5">
        <f t="shared" si="14"/>
        <v>36.054000000000002</v>
      </c>
      <c r="H38" s="5">
        <f t="shared" si="14"/>
        <v>36.558999999999997</v>
      </c>
      <c r="I38" s="5">
        <f t="shared" si="14"/>
        <v>37.293999999999997</v>
      </c>
      <c r="J38" s="5">
        <f t="shared" si="14"/>
        <v>39.483000000000004</v>
      </c>
      <c r="K38" s="5">
        <f t="shared" si="14"/>
        <v>41.893000000000001</v>
      </c>
      <c r="L38" s="5">
        <f t="shared" si="14"/>
        <v>45.478999999999999</v>
      </c>
      <c r="M38" s="5">
        <f t="shared" si="14"/>
        <v>49.925000000000004</v>
      </c>
      <c r="N38" s="5">
        <f t="shared" si="14"/>
        <v>53.68</v>
      </c>
      <c r="O38" s="5">
        <f t="shared" si="14"/>
        <v>56.838000000000001</v>
      </c>
      <c r="P38" s="5">
        <f t="shared" si="14"/>
        <v>60.739000000000004</v>
      </c>
      <c r="Q38" s="5">
        <f t="shared" si="14"/>
        <v>63.756</v>
      </c>
      <c r="R38" s="5">
        <f t="shared" si="14"/>
        <v>67.120999999999995</v>
      </c>
      <c r="S38" s="5">
        <f t="shared" si="14"/>
        <v>70.09899999999999</v>
      </c>
      <c r="T38" s="5">
        <f t="shared" si="14"/>
        <v>72.067999999999998</v>
      </c>
      <c r="U38" s="5">
        <f t="shared" si="14"/>
        <v>72.527000000000001</v>
      </c>
      <c r="V38" s="5">
        <f t="shared" si="14"/>
        <v>72.536000000000001</v>
      </c>
      <c r="W38" s="5">
        <f t="shared" si="14"/>
        <v>73.010999999999996</v>
      </c>
    </row>
    <row r="39" spans="1:23" outlineLevel="1" x14ac:dyDescent="0.25">
      <c r="B39" s="8" t="s">
        <v>43</v>
      </c>
      <c r="C39" s="5">
        <f t="shared" ref="C39:W39" si="15">C40/C38*1000</f>
        <v>21093.297267918479</v>
      </c>
      <c r="D39" s="5">
        <f t="shared" si="15"/>
        <v>20845.697559421562</v>
      </c>
      <c r="E39" s="5">
        <f t="shared" si="15"/>
        <v>20239.741409125967</v>
      </c>
      <c r="F39" s="5">
        <f t="shared" si="15"/>
        <v>21494.793883881277</v>
      </c>
      <c r="G39" s="5">
        <f t="shared" si="15"/>
        <v>19874.138933872578</v>
      </c>
      <c r="H39" s="5">
        <f t="shared" si="15"/>
        <v>19691.096822524549</v>
      </c>
      <c r="I39" s="5">
        <f t="shared" si="15"/>
        <v>20350.393854988655</v>
      </c>
      <c r="J39" s="5">
        <f t="shared" si="15"/>
        <v>23135.849314074992</v>
      </c>
      <c r="K39" s="5">
        <f t="shared" si="15"/>
        <v>24072.603075182367</v>
      </c>
      <c r="L39" s="5">
        <f t="shared" si="15"/>
        <v>20266.763981749515</v>
      </c>
      <c r="M39" s="5">
        <f t="shared" si="15"/>
        <v>20040.649640850956</v>
      </c>
      <c r="N39" s="5">
        <f t="shared" si="15"/>
        <v>22258.010731776179</v>
      </c>
      <c r="O39" s="5">
        <f t="shared" si="15"/>
        <v>21572.088989122451</v>
      </c>
      <c r="P39" s="5">
        <f t="shared" si="15"/>
        <v>18708.950502189611</v>
      </c>
      <c r="Q39" s="5">
        <f t="shared" si="15"/>
        <v>20962.440460541973</v>
      </c>
      <c r="R39" s="5">
        <f t="shared" si="15"/>
        <v>21729.735469172538</v>
      </c>
      <c r="S39" s="5">
        <f t="shared" si="15"/>
        <v>20655.084128853621</v>
      </c>
      <c r="T39" s="5">
        <f t="shared" si="15"/>
        <v>21319.165479493262</v>
      </c>
      <c r="U39" s="5">
        <f t="shared" si="15"/>
        <v>21986.001885522837</v>
      </c>
      <c r="V39" s="5">
        <f t="shared" si="15"/>
        <v>21648.931584804151</v>
      </c>
      <c r="W39" s="5">
        <f t="shared" si="15"/>
        <v>20727.229920056157</v>
      </c>
    </row>
    <row r="40" spans="1:23" outlineLevel="1" x14ac:dyDescent="0.25">
      <c r="B40" s="8" t="s">
        <v>44</v>
      </c>
      <c r="C40" s="5">
        <f t="shared" ref="C40:W40" si="16">C74+C108</f>
        <v>641.17295705291804</v>
      </c>
      <c r="D40" s="5">
        <f t="shared" si="16"/>
        <v>652.57456209769202</v>
      </c>
      <c r="E40" s="5">
        <f t="shared" si="16"/>
        <v>650.88984397608192</v>
      </c>
      <c r="F40" s="5">
        <f t="shared" si="16"/>
        <v>734.0042215467779</v>
      </c>
      <c r="G40" s="5">
        <f t="shared" si="16"/>
        <v>716.54220512184202</v>
      </c>
      <c r="H40" s="5">
        <f t="shared" si="16"/>
        <v>719.88680873467501</v>
      </c>
      <c r="I40" s="5">
        <f t="shared" si="16"/>
        <v>758.94758842794693</v>
      </c>
      <c r="J40" s="5">
        <f t="shared" si="16"/>
        <v>913.472738467623</v>
      </c>
      <c r="K40" s="5">
        <f t="shared" si="16"/>
        <v>1008.473560628615</v>
      </c>
      <c r="L40" s="5">
        <f t="shared" si="16"/>
        <v>921.71215912598609</v>
      </c>
      <c r="M40" s="5">
        <f t="shared" si="16"/>
        <v>1000.529433319484</v>
      </c>
      <c r="N40" s="5">
        <f t="shared" si="16"/>
        <v>1194.8100160817453</v>
      </c>
      <c r="O40" s="5">
        <f t="shared" si="16"/>
        <v>1226.114393963742</v>
      </c>
      <c r="P40" s="5">
        <f t="shared" si="16"/>
        <v>1136.362944552495</v>
      </c>
      <c r="Q40" s="5">
        <f t="shared" si="16"/>
        <v>1336.481354002314</v>
      </c>
      <c r="R40" s="5">
        <f t="shared" si="16"/>
        <v>1458.5215744263298</v>
      </c>
      <c r="S40" s="5">
        <f t="shared" si="16"/>
        <v>1447.9007423485098</v>
      </c>
      <c r="T40" s="5">
        <f t="shared" si="16"/>
        <v>1536.4296177761203</v>
      </c>
      <c r="U40" s="5">
        <f t="shared" si="16"/>
        <v>1594.578758751315</v>
      </c>
      <c r="V40" s="5">
        <f t="shared" si="16"/>
        <v>1570.3269014353541</v>
      </c>
      <c r="W40" s="5">
        <f t="shared" si="16"/>
        <v>1513.3157836932201</v>
      </c>
    </row>
    <row r="41" spans="1:23" outlineLevel="1" x14ac:dyDescent="0.25">
      <c r="B41" s="8" t="s">
        <v>45</v>
      </c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outlineLevel="1" x14ac:dyDescent="0.25">
      <c r="B42" s="8" t="s">
        <v>47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</row>
    <row r="43" spans="1:23" outlineLevel="1" x14ac:dyDescent="0.25"/>
    <row r="44" spans="1:23" outlineLevel="1" x14ac:dyDescent="0.25">
      <c r="B44" s="9" t="s">
        <v>19</v>
      </c>
      <c r="C44" s="14"/>
    </row>
    <row r="45" spans="1:23" outlineLevel="1" x14ac:dyDescent="0.25">
      <c r="B45" s="4" t="s">
        <v>23</v>
      </c>
      <c r="C45" s="5">
        <f t="shared" ref="C45:W54" si="17">C79+C113</f>
        <v>0</v>
      </c>
      <c r="D45" s="5">
        <f t="shared" si="17"/>
        <v>0</v>
      </c>
      <c r="E45" s="5">
        <f t="shared" si="17"/>
        <v>0</v>
      </c>
      <c r="F45" s="5">
        <f t="shared" si="17"/>
        <v>0</v>
      </c>
      <c r="G45" s="5">
        <f t="shared" si="17"/>
        <v>0</v>
      </c>
      <c r="H45" s="5">
        <f t="shared" si="17"/>
        <v>0</v>
      </c>
      <c r="I45" s="5">
        <f t="shared" si="17"/>
        <v>0</v>
      </c>
      <c r="J45" s="5">
        <f t="shared" si="17"/>
        <v>0</v>
      </c>
      <c r="K45" s="5">
        <f t="shared" si="17"/>
        <v>0</v>
      </c>
      <c r="L45" s="5">
        <f t="shared" si="17"/>
        <v>0</v>
      </c>
      <c r="M45" s="5">
        <f t="shared" si="17"/>
        <v>0</v>
      </c>
      <c r="N45" s="5">
        <f t="shared" si="17"/>
        <v>0</v>
      </c>
      <c r="O45" s="5">
        <f t="shared" si="17"/>
        <v>0</v>
      </c>
      <c r="P45" s="5">
        <f t="shared" si="17"/>
        <v>0</v>
      </c>
      <c r="Q45" s="5">
        <f t="shared" si="17"/>
        <v>0</v>
      </c>
      <c r="R45" s="5">
        <f t="shared" si="17"/>
        <v>0</v>
      </c>
      <c r="S45" s="5">
        <f t="shared" si="17"/>
        <v>0</v>
      </c>
      <c r="T45" s="5">
        <f t="shared" si="17"/>
        <v>0</v>
      </c>
      <c r="U45" s="5">
        <f t="shared" si="17"/>
        <v>0</v>
      </c>
      <c r="V45" s="5">
        <f t="shared" si="17"/>
        <v>0</v>
      </c>
      <c r="W45" s="5">
        <f t="shared" si="17"/>
        <v>0</v>
      </c>
    </row>
    <row r="46" spans="1:23" outlineLevel="1" x14ac:dyDescent="0.25">
      <c r="B46" s="4" t="s">
        <v>24</v>
      </c>
      <c r="C46" s="5">
        <f t="shared" si="17"/>
        <v>0</v>
      </c>
      <c r="D46" s="5">
        <f t="shared" si="17"/>
        <v>0</v>
      </c>
      <c r="E46" s="5">
        <f t="shared" si="17"/>
        <v>0</v>
      </c>
      <c r="F46" s="5">
        <f t="shared" si="17"/>
        <v>0</v>
      </c>
      <c r="G46" s="5">
        <f t="shared" si="17"/>
        <v>0</v>
      </c>
      <c r="H46" s="5">
        <f t="shared" si="17"/>
        <v>0</v>
      </c>
      <c r="I46" s="5">
        <f t="shared" si="17"/>
        <v>0</v>
      </c>
      <c r="J46" s="5">
        <f t="shared" si="17"/>
        <v>0</v>
      </c>
      <c r="K46" s="5">
        <f t="shared" si="17"/>
        <v>0</v>
      </c>
      <c r="L46" s="5">
        <f t="shared" si="17"/>
        <v>0</v>
      </c>
      <c r="M46" s="5">
        <f t="shared" si="17"/>
        <v>0</v>
      </c>
      <c r="N46" s="5">
        <f t="shared" si="17"/>
        <v>0</v>
      </c>
      <c r="O46" s="5">
        <f t="shared" si="17"/>
        <v>0</v>
      </c>
      <c r="P46" s="5">
        <f t="shared" si="17"/>
        <v>0</v>
      </c>
      <c r="Q46" s="5">
        <f t="shared" si="17"/>
        <v>0</v>
      </c>
      <c r="R46" s="5">
        <f t="shared" si="17"/>
        <v>0</v>
      </c>
      <c r="S46" s="5">
        <f t="shared" si="17"/>
        <v>0</v>
      </c>
      <c r="T46" s="5">
        <f t="shared" si="17"/>
        <v>0</v>
      </c>
      <c r="U46" s="5">
        <f t="shared" si="17"/>
        <v>0</v>
      </c>
      <c r="V46" s="5">
        <f t="shared" si="17"/>
        <v>0</v>
      </c>
      <c r="W46" s="5">
        <f t="shared" si="17"/>
        <v>0</v>
      </c>
    </row>
    <row r="47" spans="1:23" outlineLevel="1" x14ac:dyDescent="0.25">
      <c r="B47" s="4" t="s">
        <v>21</v>
      </c>
      <c r="C47" s="5">
        <f t="shared" si="17"/>
        <v>1534.4780000000001</v>
      </c>
      <c r="D47" s="5">
        <f t="shared" si="17"/>
        <v>1527.557</v>
      </c>
      <c r="E47" s="5">
        <f t="shared" si="17"/>
        <v>1470.6110000000001</v>
      </c>
      <c r="F47" s="5">
        <f t="shared" si="17"/>
        <v>2104.88</v>
      </c>
      <c r="G47" s="5">
        <f t="shared" si="17"/>
        <v>2160.5089999999996</v>
      </c>
      <c r="H47" s="5">
        <f t="shared" si="17"/>
        <v>1808.1640000000002</v>
      </c>
      <c r="I47" s="5">
        <f t="shared" si="17"/>
        <v>1949.8790000000001</v>
      </c>
      <c r="J47" s="5">
        <f t="shared" si="17"/>
        <v>2235.3150000000001</v>
      </c>
      <c r="K47" s="5">
        <f t="shared" si="17"/>
        <v>2433.6510000000003</v>
      </c>
      <c r="L47" s="5">
        <f t="shared" si="17"/>
        <v>2055.3339999999998</v>
      </c>
      <c r="M47" s="5">
        <f t="shared" si="17"/>
        <v>2226.8530000000001</v>
      </c>
      <c r="N47" s="5">
        <f t="shared" si="17"/>
        <v>2538.58</v>
      </c>
      <c r="O47" s="5">
        <f t="shared" si="17"/>
        <v>1696.944</v>
      </c>
      <c r="P47" s="5">
        <f t="shared" si="17"/>
        <v>1685.8500000000001</v>
      </c>
      <c r="Q47" s="5">
        <f t="shared" si="17"/>
        <v>2000.559</v>
      </c>
      <c r="R47" s="5">
        <f t="shared" si="17"/>
        <v>2200.4780000000001</v>
      </c>
      <c r="S47" s="5">
        <f t="shared" si="17"/>
        <v>1966.34</v>
      </c>
      <c r="T47" s="5">
        <f t="shared" si="17"/>
        <v>1963.87</v>
      </c>
      <c r="U47" s="5">
        <f t="shared" si="17"/>
        <v>2412.5309999999999</v>
      </c>
      <c r="V47" s="5">
        <f t="shared" si="17"/>
        <v>2369.3589999999999</v>
      </c>
      <c r="W47" s="5">
        <f t="shared" si="17"/>
        <v>1992.1310000000001</v>
      </c>
    </row>
    <row r="48" spans="1:23" outlineLevel="1" x14ac:dyDescent="0.25">
      <c r="B48" s="4" t="s">
        <v>26</v>
      </c>
      <c r="C48" s="5">
        <f t="shared" si="17"/>
        <v>0</v>
      </c>
      <c r="D48" s="5">
        <f t="shared" si="17"/>
        <v>0</v>
      </c>
      <c r="E48" s="5">
        <f t="shared" si="17"/>
        <v>0</v>
      </c>
      <c r="F48" s="5">
        <f t="shared" si="17"/>
        <v>0</v>
      </c>
      <c r="G48" s="5">
        <f t="shared" si="17"/>
        <v>0</v>
      </c>
      <c r="H48" s="5">
        <f t="shared" si="17"/>
        <v>0</v>
      </c>
      <c r="I48" s="5">
        <f t="shared" si="17"/>
        <v>0</v>
      </c>
      <c r="J48" s="5">
        <f t="shared" si="17"/>
        <v>0</v>
      </c>
      <c r="K48" s="5">
        <f t="shared" si="17"/>
        <v>0</v>
      </c>
      <c r="L48" s="5">
        <f t="shared" si="17"/>
        <v>0</v>
      </c>
      <c r="M48" s="5">
        <f t="shared" si="17"/>
        <v>0</v>
      </c>
      <c r="N48" s="5">
        <f t="shared" si="17"/>
        <v>0</v>
      </c>
      <c r="O48" s="5">
        <f t="shared" si="17"/>
        <v>0</v>
      </c>
      <c r="P48" s="5">
        <f t="shared" si="17"/>
        <v>0</v>
      </c>
      <c r="Q48" s="5">
        <f t="shared" si="17"/>
        <v>0</v>
      </c>
      <c r="R48" s="5">
        <f t="shared" si="17"/>
        <v>0</v>
      </c>
      <c r="S48" s="5">
        <f t="shared" si="17"/>
        <v>0</v>
      </c>
      <c r="T48" s="5">
        <f t="shared" si="17"/>
        <v>0</v>
      </c>
      <c r="U48" s="5">
        <f t="shared" si="17"/>
        <v>0</v>
      </c>
      <c r="V48" s="5">
        <f t="shared" si="17"/>
        <v>0</v>
      </c>
      <c r="W48" s="5">
        <f t="shared" si="17"/>
        <v>0</v>
      </c>
    </row>
    <row r="49" spans="2:23" outlineLevel="1" x14ac:dyDescent="0.25">
      <c r="B49" s="4" t="s">
        <v>25</v>
      </c>
      <c r="C49" s="5">
        <f t="shared" si="17"/>
        <v>2660.8809999999999</v>
      </c>
      <c r="D49" s="5">
        <f t="shared" si="17"/>
        <v>2749.3010000000004</v>
      </c>
      <c r="E49" s="5">
        <f t="shared" si="17"/>
        <v>2674.1010000000001</v>
      </c>
      <c r="F49" s="5">
        <f t="shared" si="17"/>
        <v>2772.5570000000002</v>
      </c>
      <c r="G49" s="5">
        <f t="shared" si="17"/>
        <v>2608.663</v>
      </c>
      <c r="H49" s="5">
        <f t="shared" si="17"/>
        <v>2798.8510000000006</v>
      </c>
      <c r="I49" s="5">
        <f t="shared" si="17"/>
        <v>2784.192</v>
      </c>
      <c r="J49" s="5">
        <f t="shared" si="17"/>
        <v>3363.5720000000001</v>
      </c>
      <c r="K49" s="5">
        <f t="shared" si="17"/>
        <v>3736.0910000000003</v>
      </c>
      <c r="L49" s="5">
        <f t="shared" si="17"/>
        <v>3599.3779999999997</v>
      </c>
      <c r="M49" s="5">
        <f t="shared" si="17"/>
        <v>3755.7039999999997</v>
      </c>
      <c r="N49" s="5">
        <f t="shared" si="17"/>
        <v>4334.0940000000001</v>
      </c>
      <c r="O49" s="5">
        <f t="shared" si="17"/>
        <v>4863.4030000000002</v>
      </c>
      <c r="P49" s="5">
        <f t="shared" si="17"/>
        <v>4445.88</v>
      </c>
      <c r="Q49" s="5">
        <f t="shared" si="17"/>
        <v>5093.71</v>
      </c>
      <c r="R49" s="5">
        <f t="shared" si="17"/>
        <v>5611.3009999999995</v>
      </c>
      <c r="S49" s="5">
        <f t="shared" si="17"/>
        <v>5609.0889999999999</v>
      </c>
      <c r="T49" s="5">
        <f t="shared" si="17"/>
        <v>5945.357</v>
      </c>
      <c r="U49" s="5">
        <f t="shared" si="17"/>
        <v>5847.3320000000003</v>
      </c>
      <c r="V49" s="5">
        <f t="shared" si="17"/>
        <v>5663.5779999999995</v>
      </c>
      <c r="W49" s="5">
        <f t="shared" si="17"/>
        <v>5490.4830000000002</v>
      </c>
    </row>
    <row r="50" spans="2:23" outlineLevel="1" x14ac:dyDescent="0.25">
      <c r="B50" s="4" t="s">
        <v>0</v>
      </c>
      <c r="C50" s="5">
        <f t="shared" si="17"/>
        <v>0</v>
      </c>
      <c r="D50" s="5">
        <f t="shared" si="17"/>
        <v>0</v>
      </c>
      <c r="E50" s="5">
        <f t="shared" si="17"/>
        <v>0</v>
      </c>
      <c r="F50" s="5">
        <f t="shared" si="17"/>
        <v>0</v>
      </c>
      <c r="G50" s="5">
        <f t="shared" si="17"/>
        <v>0</v>
      </c>
      <c r="H50" s="5">
        <f t="shared" si="17"/>
        <v>0</v>
      </c>
      <c r="I50" s="5">
        <f t="shared" si="17"/>
        <v>0</v>
      </c>
      <c r="J50" s="5">
        <f t="shared" si="17"/>
        <v>0</v>
      </c>
      <c r="K50" s="5">
        <f t="shared" si="17"/>
        <v>0</v>
      </c>
      <c r="L50" s="5">
        <f t="shared" si="17"/>
        <v>0</v>
      </c>
      <c r="M50" s="5">
        <f t="shared" si="17"/>
        <v>0</v>
      </c>
      <c r="N50" s="5">
        <f t="shared" si="17"/>
        <v>154.82900000000001</v>
      </c>
      <c r="O50" s="5">
        <f t="shared" si="17"/>
        <v>166.339</v>
      </c>
      <c r="P50" s="5">
        <f t="shared" si="17"/>
        <v>85.272999999999996</v>
      </c>
      <c r="Q50" s="5">
        <f t="shared" si="17"/>
        <v>136.32</v>
      </c>
      <c r="R50" s="5">
        <f t="shared" si="17"/>
        <v>0</v>
      </c>
      <c r="S50" s="5">
        <f t="shared" si="17"/>
        <v>0</v>
      </c>
      <c r="T50" s="5">
        <f t="shared" si="17"/>
        <v>0</v>
      </c>
      <c r="U50" s="5">
        <f t="shared" si="17"/>
        <v>0</v>
      </c>
      <c r="V50" s="5">
        <f t="shared" si="17"/>
        <v>0</v>
      </c>
      <c r="W50" s="5">
        <f t="shared" si="17"/>
        <v>0</v>
      </c>
    </row>
    <row r="51" spans="2:23" outlineLevel="1" x14ac:dyDescent="0.25">
      <c r="B51" s="4" t="s">
        <v>27</v>
      </c>
      <c r="C51" s="5">
        <f t="shared" si="17"/>
        <v>0</v>
      </c>
      <c r="D51" s="5">
        <f t="shared" si="17"/>
        <v>0</v>
      </c>
      <c r="E51" s="5">
        <f t="shared" si="17"/>
        <v>0</v>
      </c>
      <c r="F51" s="5">
        <f t="shared" si="17"/>
        <v>0</v>
      </c>
      <c r="G51" s="5">
        <f t="shared" si="17"/>
        <v>0</v>
      </c>
      <c r="H51" s="5">
        <f t="shared" si="17"/>
        <v>0</v>
      </c>
      <c r="I51" s="5">
        <f t="shared" si="17"/>
        <v>0</v>
      </c>
      <c r="J51" s="5">
        <f t="shared" si="17"/>
        <v>0</v>
      </c>
      <c r="K51" s="5">
        <f t="shared" si="17"/>
        <v>0</v>
      </c>
      <c r="L51" s="5">
        <f t="shared" si="17"/>
        <v>0</v>
      </c>
      <c r="M51" s="5">
        <f t="shared" si="17"/>
        <v>0</v>
      </c>
      <c r="N51" s="5">
        <f t="shared" si="17"/>
        <v>0</v>
      </c>
      <c r="O51" s="5">
        <f t="shared" si="17"/>
        <v>0</v>
      </c>
      <c r="P51" s="5">
        <f t="shared" si="17"/>
        <v>0</v>
      </c>
      <c r="Q51" s="5">
        <f t="shared" si="17"/>
        <v>0</v>
      </c>
      <c r="R51" s="5">
        <f t="shared" si="17"/>
        <v>0</v>
      </c>
      <c r="S51" s="5">
        <f t="shared" si="17"/>
        <v>0</v>
      </c>
      <c r="T51" s="5">
        <f t="shared" si="17"/>
        <v>0</v>
      </c>
      <c r="U51" s="5">
        <f t="shared" si="17"/>
        <v>0</v>
      </c>
      <c r="V51" s="5">
        <f t="shared" si="17"/>
        <v>0</v>
      </c>
      <c r="W51" s="5">
        <f t="shared" si="17"/>
        <v>0</v>
      </c>
    </row>
    <row r="52" spans="2:23" outlineLevel="1" x14ac:dyDescent="0.25">
      <c r="B52" s="4" t="s">
        <v>28</v>
      </c>
      <c r="C52" s="5">
        <f t="shared" si="17"/>
        <v>0</v>
      </c>
      <c r="D52" s="5">
        <f t="shared" si="17"/>
        <v>0</v>
      </c>
      <c r="E52" s="5">
        <f t="shared" si="17"/>
        <v>0</v>
      </c>
      <c r="F52" s="5">
        <f t="shared" si="17"/>
        <v>0</v>
      </c>
      <c r="G52" s="5">
        <f t="shared" si="17"/>
        <v>0</v>
      </c>
      <c r="H52" s="5">
        <f t="shared" si="17"/>
        <v>0</v>
      </c>
      <c r="I52" s="5">
        <f t="shared" si="17"/>
        <v>0</v>
      </c>
      <c r="J52" s="5">
        <f t="shared" si="17"/>
        <v>0</v>
      </c>
      <c r="K52" s="5">
        <f t="shared" si="17"/>
        <v>0</v>
      </c>
      <c r="L52" s="5">
        <f t="shared" si="17"/>
        <v>0</v>
      </c>
      <c r="M52" s="5">
        <f t="shared" si="17"/>
        <v>0</v>
      </c>
      <c r="N52" s="5">
        <f t="shared" si="17"/>
        <v>0</v>
      </c>
      <c r="O52" s="5">
        <f t="shared" si="17"/>
        <v>0</v>
      </c>
      <c r="P52" s="5">
        <f t="shared" si="17"/>
        <v>0</v>
      </c>
      <c r="Q52" s="5">
        <f t="shared" si="17"/>
        <v>0</v>
      </c>
      <c r="R52" s="5">
        <f t="shared" si="17"/>
        <v>0</v>
      </c>
      <c r="S52" s="5">
        <f t="shared" si="17"/>
        <v>0</v>
      </c>
      <c r="T52" s="5">
        <f t="shared" si="17"/>
        <v>0</v>
      </c>
      <c r="U52" s="5">
        <f t="shared" si="17"/>
        <v>0</v>
      </c>
      <c r="V52" s="5">
        <f t="shared" si="17"/>
        <v>0</v>
      </c>
      <c r="W52" s="5">
        <f t="shared" si="17"/>
        <v>0</v>
      </c>
    </row>
    <row r="53" spans="2:23" outlineLevel="1" x14ac:dyDescent="0.25">
      <c r="B53" s="4" t="s">
        <v>22</v>
      </c>
      <c r="C53" s="5">
        <f t="shared" si="17"/>
        <v>0</v>
      </c>
      <c r="D53" s="5">
        <f t="shared" si="17"/>
        <v>0</v>
      </c>
      <c r="E53" s="5">
        <f t="shared" si="17"/>
        <v>0</v>
      </c>
      <c r="F53" s="5">
        <f t="shared" si="17"/>
        <v>0</v>
      </c>
      <c r="G53" s="5">
        <f t="shared" si="17"/>
        <v>0</v>
      </c>
      <c r="H53" s="5">
        <f t="shared" si="17"/>
        <v>0</v>
      </c>
      <c r="I53" s="5">
        <f t="shared" si="17"/>
        <v>0</v>
      </c>
      <c r="J53" s="5">
        <f t="shared" si="17"/>
        <v>0</v>
      </c>
      <c r="K53" s="5">
        <f t="shared" si="17"/>
        <v>0</v>
      </c>
      <c r="L53" s="5">
        <f t="shared" si="17"/>
        <v>0</v>
      </c>
      <c r="M53" s="5">
        <f t="shared" si="17"/>
        <v>0</v>
      </c>
      <c r="N53" s="5">
        <f t="shared" si="17"/>
        <v>0</v>
      </c>
      <c r="O53" s="5">
        <f t="shared" si="17"/>
        <v>0</v>
      </c>
      <c r="P53" s="5">
        <f t="shared" si="17"/>
        <v>0</v>
      </c>
      <c r="Q53" s="5">
        <f t="shared" si="17"/>
        <v>0</v>
      </c>
      <c r="R53" s="5">
        <f t="shared" si="17"/>
        <v>0</v>
      </c>
      <c r="S53" s="5">
        <f t="shared" si="17"/>
        <v>0</v>
      </c>
      <c r="T53" s="5">
        <f t="shared" si="17"/>
        <v>0</v>
      </c>
      <c r="U53" s="5">
        <f t="shared" si="17"/>
        <v>0</v>
      </c>
      <c r="V53" s="5">
        <f t="shared" si="17"/>
        <v>0</v>
      </c>
      <c r="W53" s="5">
        <f t="shared" si="17"/>
        <v>0</v>
      </c>
    </row>
    <row r="54" spans="2:23" outlineLevel="1" x14ac:dyDescent="0.25">
      <c r="B54" s="4" t="s">
        <v>1</v>
      </c>
      <c r="C54" s="5">
        <f t="shared" si="17"/>
        <v>7.5310000000000006</v>
      </c>
      <c r="D54" s="5">
        <f t="shared" si="17"/>
        <v>7.3070000000000004</v>
      </c>
      <c r="E54" s="5">
        <f t="shared" si="17"/>
        <v>2.331</v>
      </c>
      <c r="F54" s="5">
        <f t="shared" si="17"/>
        <v>2.319</v>
      </c>
      <c r="G54" s="5">
        <f t="shared" si="17"/>
        <v>2.1159999999999997</v>
      </c>
      <c r="H54" s="5">
        <f t="shared" si="17"/>
        <v>1.6379999999999999</v>
      </c>
      <c r="I54" s="5">
        <f t="shared" si="17"/>
        <v>5.0990000000000002</v>
      </c>
      <c r="J54" s="5">
        <f t="shared" si="17"/>
        <v>5.1689999999999996</v>
      </c>
      <c r="K54" s="5">
        <f t="shared" si="17"/>
        <v>6.6920000000000002</v>
      </c>
      <c r="L54" s="5">
        <f t="shared" si="17"/>
        <v>3.9209999999999998</v>
      </c>
      <c r="M54" s="5">
        <f t="shared" si="17"/>
        <v>4.0519999999999996</v>
      </c>
      <c r="N54" s="5">
        <f t="shared" si="17"/>
        <v>3.9859999999999998</v>
      </c>
      <c r="O54" s="5">
        <f t="shared" si="17"/>
        <v>4.7080000000000002</v>
      </c>
      <c r="P54" s="5">
        <f t="shared" si="17"/>
        <v>5.0979999999999999</v>
      </c>
      <c r="Q54" s="5">
        <f t="shared" si="17"/>
        <v>5.1070000000000002</v>
      </c>
      <c r="R54" s="5">
        <f t="shared" si="17"/>
        <v>7.8770000000000007</v>
      </c>
      <c r="S54" s="5">
        <f t="shared" si="17"/>
        <v>6.8019999999999996</v>
      </c>
      <c r="T54" s="5">
        <f t="shared" si="17"/>
        <v>7.8410000000000011</v>
      </c>
      <c r="U54" s="5">
        <f t="shared" si="17"/>
        <v>8.3199999999999985</v>
      </c>
      <c r="V54" s="5">
        <f t="shared" si="17"/>
        <v>7.7709999999999999</v>
      </c>
      <c r="W54" s="5">
        <f t="shared" si="17"/>
        <v>4.6319999999999997</v>
      </c>
    </row>
    <row r="55" spans="2:23" outlineLevel="1" x14ac:dyDescent="0.25">
      <c r="B55" s="16" t="s">
        <v>13</v>
      </c>
      <c r="C55" s="21">
        <f t="shared" ref="C55:W55" si="18">SUM(C45:C54)</f>
        <v>4202.8900000000003</v>
      </c>
      <c r="D55" s="21">
        <f t="shared" si="18"/>
        <v>4284.165</v>
      </c>
      <c r="E55" s="21">
        <f t="shared" si="18"/>
        <v>4147.0430000000006</v>
      </c>
      <c r="F55" s="21">
        <f t="shared" si="18"/>
        <v>4879.7560000000003</v>
      </c>
      <c r="G55" s="21">
        <f t="shared" si="18"/>
        <v>4771.2879999999996</v>
      </c>
      <c r="H55" s="21">
        <f t="shared" si="18"/>
        <v>4608.6530000000012</v>
      </c>
      <c r="I55" s="21">
        <f t="shared" si="18"/>
        <v>4739.17</v>
      </c>
      <c r="J55" s="21">
        <f t="shared" si="18"/>
        <v>5604.0560000000005</v>
      </c>
      <c r="K55" s="21">
        <f t="shared" si="18"/>
        <v>6176.4340000000002</v>
      </c>
      <c r="L55" s="21">
        <f t="shared" si="18"/>
        <v>5658.6329999999998</v>
      </c>
      <c r="M55" s="21">
        <f t="shared" si="18"/>
        <v>5986.6089999999995</v>
      </c>
      <c r="N55" s="21">
        <f t="shared" si="18"/>
        <v>7031.4889999999996</v>
      </c>
      <c r="O55" s="21">
        <f t="shared" si="18"/>
        <v>6731.3939999999993</v>
      </c>
      <c r="P55" s="21">
        <f t="shared" si="18"/>
        <v>6222.1010000000006</v>
      </c>
      <c r="Q55" s="21">
        <f t="shared" si="18"/>
        <v>7235.6959999999999</v>
      </c>
      <c r="R55" s="21">
        <f t="shared" si="18"/>
        <v>7819.6559999999999</v>
      </c>
      <c r="S55" s="21">
        <f t="shared" si="18"/>
        <v>7582.2309999999998</v>
      </c>
      <c r="T55" s="21">
        <f t="shared" si="18"/>
        <v>7917.0680000000002</v>
      </c>
      <c r="U55" s="21">
        <f t="shared" si="18"/>
        <v>8268.1830000000009</v>
      </c>
      <c r="V55" s="21">
        <f t="shared" si="18"/>
        <v>8040.7079999999996</v>
      </c>
      <c r="W55" s="21">
        <f t="shared" si="18"/>
        <v>7487.2460000000001</v>
      </c>
    </row>
    <row r="56" spans="2:23" outlineLevel="1" x14ac:dyDescent="0.25">
      <c r="B56" s="29" t="s">
        <v>46</v>
      </c>
      <c r="C56" s="28">
        <f>IFERROR(C55/C37/1000,0)</f>
        <v>8.4410433438787298E-3</v>
      </c>
      <c r="D56" s="28">
        <f t="shared" ref="D56:W56" si="19">IFERROR(D55/D37/1000,0)</f>
        <v>8.3169676665468123E-3</v>
      </c>
      <c r="E56" s="28">
        <f t="shared" si="19"/>
        <v>8.2676197342687174E-3</v>
      </c>
      <c r="F56" s="28">
        <f t="shared" si="19"/>
        <v>8.167145929805851E-3</v>
      </c>
      <c r="G56" s="28">
        <f t="shared" si="19"/>
        <v>8.0691979833361245E-3</v>
      </c>
      <c r="H56" s="28">
        <f t="shared" si="19"/>
        <v>7.9943688487567038E-3</v>
      </c>
      <c r="I56" s="28">
        <f t="shared" si="19"/>
        <v>7.4340308842419508E-3</v>
      </c>
      <c r="J56" s="28">
        <f t="shared" si="19"/>
        <v>7.3472931061760319E-3</v>
      </c>
      <c r="K56" s="28">
        <f t="shared" si="19"/>
        <v>7.3420616522215827E-3</v>
      </c>
      <c r="L56" s="28">
        <f t="shared" si="19"/>
        <v>7.5509586671713242E-3</v>
      </c>
      <c r="M56" s="28">
        <f t="shared" si="19"/>
        <v>7.2374238252055929E-3</v>
      </c>
      <c r="N56" s="28">
        <f t="shared" si="19"/>
        <v>7.1477826202627215E-3</v>
      </c>
      <c r="O56" s="28">
        <f t="shared" si="19"/>
        <v>7.1006741100871967E-3</v>
      </c>
      <c r="P56" s="28">
        <f t="shared" si="19"/>
        <v>6.9927837200519545E-3</v>
      </c>
      <c r="Q56" s="28">
        <f t="shared" si="19"/>
        <v>6.8903749220231856E-3</v>
      </c>
      <c r="R56" s="28">
        <f t="shared" si="19"/>
        <v>6.7921010187869633E-3</v>
      </c>
      <c r="S56" s="28">
        <f t="shared" si="19"/>
        <v>6.7099556206318342E-3</v>
      </c>
      <c r="T56" s="28">
        <f t="shared" si="19"/>
        <v>6.6273579988768054E-3</v>
      </c>
      <c r="U56" s="28">
        <f t="shared" si="19"/>
        <v>6.5230893847349931E-3</v>
      </c>
      <c r="V56" s="28">
        <f t="shared" si="19"/>
        <v>6.439056717397534E-3</v>
      </c>
      <c r="W56" s="28">
        <f t="shared" si="19"/>
        <v>6.3902025956998889E-3</v>
      </c>
    </row>
    <row r="57" spans="2:23" outlineLevel="1" x14ac:dyDescent="0.25"/>
    <row r="58" spans="2:23" outlineLevel="1" x14ac:dyDescent="0.25">
      <c r="B58" s="4" t="s">
        <v>23</v>
      </c>
      <c r="C58" s="12">
        <f t="shared" ref="C58:W58" si="20">IFERROR(C45/C55,0)</f>
        <v>0</v>
      </c>
      <c r="D58" s="12">
        <f t="shared" si="20"/>
        <v>0</v>
      </c>
      <c r="E58" s="12">
        <f t="shared" si="20"/>
        <v>0</v>
      </c>
      <c r="F58" s="12">
        <f t="shared" si="20"/>
        <v>0</v>
      </c>
      <c r="G58" s="12">
        <f t="shared" si="20"/>
        <v>0</v>
      </c>
      <c r="H58" s="12">
        <f t="shared" si="20"/>
        <v>0</v>
      </c>
      <c r="I58" s="12">
        <f t="shared" si="20"/>
        <v>0</v>
      </c>
      <c r="J58" s="12">
        <f t="shared" si="20"/>
        <v>0</v>
      </c>
      <c r="K58" s="12">
        <f t="shared" si="20"/>
        <v>0</v>
      </c>
      <c r="L58" s="12">
        <f t="shared" si="20"/>
        <v>0</v>
      </c>
      <c r="M58" s="12">
        <f t="shared" si="20"/>
        <v>0</v>
      </c>
      <c r="N58" s="12">
        <f t="shared" si="20"/>
        <v>0</v>
      </c>
      <c r="O58" s="12">
        <f t="shared" si="20"/>
        <v>0</v>
      </c>
      <c r="P58" s="12">
        <f t="shared" si="20"/>
        <v>0</v>
      </c>
      <c r="Q58" s="12">
        <f t="shared" si="20"/>
        <v>0</v>
      </c>
      <c r="R58" s="12">
        <f t="shared" si="20"/>
        <v>0</v>
      </c>
      <c r="S58" s="12">
        <f t="shared" si="20"/>
        <v>0</v>
      </c>
      <c r="T58" s="12">
        <f t="shared" si="20"/>
        <v>0</v>
      </c>
      <c r="U58" s="12">
        <f t="shared" si="20"/>
        <v>0</v>
      </c>
      <c r="V58" s="12">
        <f t="shared" si="20"/>
        <v>0</v>
      </c>
      <c r="W58" s="12">
        <f t="shared" si="20"/>
        <v>0</v>
      </c>
    </row>
    <row r="59" spans="2:23" outlineLevel="1" x14ac:dyDescent="0.25">
      <c r="B59" s="4" t="s">
        <v>24</v>
      </c>
      <c r="C59" s="12">
        <f t="shared" ref="C59:W59" si="21">IFERROR(C46/C55,0)</f>
        <v>0</v>
      </c>
      <c r="D59" s="12">
        <f t="shared" si="21"/>
        <v>0</v>
      </c>
      <c r="E59" s="12">
        <f t="shared" si="21"/>
        <v>0</v>
      </c>
      <c r="F59" s="12">
        <f t="shared" si="21"/>
        <v>0</v>
      </c>
      <c r="G59" s="12">
        <f t="shared" si="21"/>
        <v>0</v>
      </c>
      <c r="H59" s="12">
        <f t="shared" si="21"/>
        <v>0</v>
      </c>
      <c r="I59" s="12">
        <f t="shared" si="21"/>
        <v>0</v>
      </c>
      <c r="J59" s="12">
        <f t="shared" si="21"/>
        <v>0</v>
      </c>
      <c r="K59" s="12">
        <f t="shared" si="21"/>
        <v>0</v>
      </c>
      <c r="L59" s="12">
        <f t="shared" si="21"/>
        <v>0</v>
      </c>
      <c r="M59" s="12">
        <f t="shared" si="21"/>
        <v>0</v>
      </c>
      <c r="N59" s="12">
        <f t="shared" si="21"/>
        <v>0</v>
      </c>
      <c r="O59" s="12">
        <f t="shared" si="21"/>
        <v>0</v>
      </c>
      <c r="P59" s="12">
        <f t="shared" si="21"/>
        <v>0</v>
      </c>
      <c r="Q59" s="12">
        <f t="shared" si="21"/>
        <v>0</v>
      </c>
      <c r="R59" s="12">
        <f t="shared" si="21"/>
        <v>0</v>
      </c>
      <c r="S59" s="12">
        <f t="shared" si="21"/>
        <v>0</v>
      </c>
      <c r="T59" s="12">
        <f t="shared" si="21"/>
        <v>0</v>
      </c>
      <c r="U59" s="12">
        <f t="shared" si="21"/>
        <v>0</v>
      </c>
      <c r="V59" s="12">
        <f t="shared" si="21"/>
        <v>0</v>
      </c>
      <c r="W59" s="12">
        <f t="shared" si="21"/>
        <v>0</v>
      </c>
    </row>
    <row r="60" spans="2:23" outlineLevel="1" x14ac:dyDescent="0.25">
      <c r="B60" s="4" t="s">
        <v>21</v>
      </c>
      <c r="C60" s="12">
        <f t="shared" ref="C60:W60" si="22">IFERROR(C47/C55,0)</f>
        <v>0.36510068072207458</v>
      </c>
      <c r="D60" s="12">
        <f t="shared" si="22"/>
        <v>0.35655886269553111</v>
      </c>
      <c r="E60" s="12">
        <f t="shared" si="22"/>
        <v>0.35461677151647569</v>
      </c>
      <c r="F60" s="12">
        <f t="shared" si="22"/>
        <v>0.43134943632427525</v>
      </c>
      <c r="G60" s="12">
        <f t="shared" si="22"/>
        <v>0.45281462783214926</v>
      </c>
      <c r="H60" s="12">
        <f t="shared" si="22"/>
        <v>0.39234110270397876</v>
      </c>
      <c r="I60" s="12">
        <f t="shared" si="22"/>
        <v>0.41143892284935973</v>
      </c>
      <c r="J60" s="12">
        <f t="shared" si="22"/>
        <v>0.39887449375951989</v>
      </c>
      <c r="K60" s="12">
        <f t="shared" si="22"/>
        <v>0.39402201982567936</v>
      </c>
      <c r="L60" s="12">
        <f t="shared" si="22"/>
        <v>0.36322094046388942</v>
      </c>
      <c r="M60" s="12">
        <f t="shared" si="22"/>
        <v>0.37197234694966719</v>
      </c>
      <c r="N60" s="12">
        <f t="shared" si="22"/>
        <v>0.36103021707066596</v>
      </c>
      <c r="O60" s="12">
        <f t="shared" si="22"/>
        <v>0.252093994200904</v>
      </c>
      <c r="P60" s="12">
        <f t="shared" si="22"/>
        <v>0.27094545716953161</v>
      </c>
      <c r="Q60" s="12">
        <f t="shared" si="22"/>
        <v>0.27648466712808278</v>
      </c>
      <c r="R60" s="12">
        <f t="shared" si="22"/>
        <v>0.28140342746535141</v>
      </c>
      <c r="S60" s="12">
        <f t="shared" si="22"/>
        <v>0.25933528007785572</v>
      </c>
      <c r="T60" s="12">
        <f t="shared" si="22"/>
        <v>0.24805521437986888</v>
      </c>
      <c r="U60" s="12">
        <f t="shared" si="22"/>
        <v>0.29178490606702823</v>
      </c>
      <c r="V60" s="12">
        <f t="shared" si="22"/>
        <v>0.29467044444344953</v>
      </c>
      <c r="W60" s="12">
        <f t="shared" si="22"/>
        <v>0.26606992744728836</v>
      </c>
    </row>
    <row r="61" spans="2:23" outlineLevel="1" x14ac:dyDescent="0.25">
      <c r="B61" s="4" t="s">
        <v>26</v>
      </c>
      <c r="C61" s="12">
        <f t="shared" ref="C61:W61" si="23">IFERROR(C48/C55,0)</f>
        <v>0</v>
      </c>
      <c r="D61" s="12">
        <f t="shared" si="23"/>
        <v>0</v>
      </c>
      <c r="E61" s="12">
        <f t="shared" si="23"/>
        <v>0</v>
      </c>
      <c r="F61" s="12">
        <f t="shared" si="23"/>
        <v>0</v>
      </c>
      <c r="G61" s="12">
        <f t="shared" si="23"/>
        <v>0</v>
      </c>
      <c r="H61" s="12">
        <f t="shared" si="23"/>
        <v>0</v>
      </c>
      <c r="I61" s="12">
        <f t="shared" si="23"/>
        <v>0</v>
      </c>
      <c r="J61" s="12">
        <f t="shared" si="23"/>
        <v>0</v>
      </c>
      <c r="K61" s="12">
        <f t="shared" si="23"/>
        <v>0</v>
      </c>
      <c r="L61" s="12">
        <f t="shared" si="23"/>
        <v>0</v>
      </c>
      <c r="M61" s="12">
        <f t="shared" si="23"/>
        <v>0</v>
      </c>
      <c r="N61" s="12">
        <f t="shared" si="23"/>
        <v>0</v>
      </c>
      <c r="O61" s="12">
        <f t="shared" si="23"/>
        <v>0</v>
      </c>
      <c r="P61" s="12">
        <f t="shared" si="23"/>
        <v>0</v>
      </c>
      <c r="Q61" s="12">
        <f t="shared" si="23"/>
        <v>0</v>
      </c>
      <c r="R61" s="12">
        <f t="shared" si="23"/>
        <v>0</v>
      </c>
      <c r="S61" s="12">
        <f t="shared" si="23"/>
        <v>0</v>
      </c>
      <c r="T61" s="12">
        <f t="shared" si="23"/>
        <v>0</v>
      </c>
      <c r="U61" s="12">
        <f t="shared" si="23"/>
        <v>0</v>
      </c>
      <c r="V61" s="12">
        <f t="shared" si="23"/>
        <v>0</v>
      </c>
      <c r="W61" s="12">
        <f t="shared" si="23"/>
        <v>0</v>
      </c>
    </row>
    <row r="62" spans="2:23" outlineLevel="1" x14ac:dyDescent="0.25">
      <c r="B62" s="4" t="s">
        <v>25</v>
      </c>
      <c r="C62" s="12">
        <f t="shared" ref="C62:W62" si="24">IFERROR(C49/C55,0)</f>
        <v>0.63310745701172277</v>
      </c>
      <c r="D62" s="12">
        <f t="shared" si="24"/>
        <v>0.64173555406946292</v>
      </c>
      <c r="E62" s="12">
        <f t="shared" si="24"/>
        <v>0.6448211412324395</v>
      </c>
      <c r="F62" s="12">
        <f t="shared" si="24"/>
        <v>0.56817533499625805</v>
      </c>
      <c r="G62" s="12">
        <f t="shared" si="24"/>
        <v>0.54674188604837948</v>
      </c>
      <c r="H62" s="12">
        <f t="shared" si="24"/>
        <v>0.60730347891238501</v>
      </c>
      <c r="I62" s="12">
        <f t="shared" si="24"/>
        <v>0.58748515035333193</v>
      </c>
      <c r="J62" s="12">
        <f t="shared" si="24"/>
        <v>0.60020313858391139</v>
      </c>
      <c r="K62" s="12">
        <f t="shared" si="24"/>
        <v>0.60489450708936587</v>
      </c>
      <c r="L62" s="12">
        <f t="shared" si="24"/>
        <v>0.63608613599786379</v>
      </c>
      <c r="M62" s="12">
        <f t="shared" si="24"/>
        <v>0.62735080911414121</v>
      </c>
      <c r="N62" s="12">
        <f t="shared" si="24"/>
        <v>0.6163835284389978</v>
      </c>
      <c r="O62" s="12">
        <f t="shared" si="24"/>
        <v>0.72249566731645787</v>
      </c>
      <c r="P62" s="12">
        <f t="shared" si="24"/>
        <v>0.71453034915376645</v>
      </c>
      <c r="Q62" s="12">
        <f t="shared" si="24"/>
        <v>0.70396959739602105</v>
      </c>
      <c r="R62" s="12">
        <f t="shared" si="24"/>
        <v>0.71758923921973028</v>
      </c>
      <c r="S62" s="12">
        <f t="shared" si="24"/>
        <v>0.73976762248472783</v>
      </c>
      <c r="T62" s="12">
        <f t="shared" si="24"/>
        <v>0.75095439372252448</v>
      </c>
      <c r="U62" s="12">
        <f t="shared" si="24"/>
        <v>0.70720882689703402</v>
      </c>
      <c r="V62" s="12">
        <f t="shared" si="24"/>
        <v>0.7043630983739243</v>
      </c>
      <c r="W62" s="12">
        <f t="shared" si="24"/>
        <v>0.73331142051429865</v>
      </c>
    </row>
    <row r="63" spans="2:23" outlineLevel="1" x14ac:dyDescent="0.25">
      <c r="B63" s="4" t="s">
        <v>0</v>
      </c>
      <c r="C63" s="12">
        <f t="shared" ref="C63:W63" si="25">IFERROR(C50/C55,0)</f>
        <v>0</v>
      </c>
      <c r="D63" s="12">
        <f t="shared" si="25"/>
        <v>0</v>
      </c>
      <c r="E63" s="12">
        <f t="shared" si="25"/>
        <v>0</v>
      </c>
      <c r="F63" s="12">
        <f t="shared" si="25"/>
        <v>0</v>
      </c>
      <c r="G63" s="12">
        <f t="shared" si="25"/>
        <v>0</v>
      </c>
      <c r="H63" s="12">
        <f t="shared" si="25"/>
        <v>0</v>
      </c>
      <c r="I63" s="12">
        <f t="shared" si="25"/>
        <v>0</v>
      </c>
      <c r="J63" s="12">
        <f t="shared" si="25"/>
        <v>0</v>
      </c>
      <c r="K63" s="12">
        <f t="shared" si="25"/>
        <v>0</v>
      </c>
      <c r="L63" s="12">
        <f t="shared" si="25"/>
        <v>0</v>
      </c>
      <c r="M63" s="12">
        <f t="shared" si="25"/>
        <v>0</v>
      </c>
      <c r="N63" s="12">
        <f t="shared" si="25"/>
        <v>2.2019375981388867E-2</v>
      </c>
      <c r="O63" s="12">
        <f t="shared" si="25"/>
        <v>2.4710929118099464E-2</v>
      </c>
      <c r="P63" s="12">
        <f t="shared" si="25"/>
        <v>1.3704856285682278E-2</v>
      </c>
      <c r="Q63" s="12">
        <f t="shared" si="25"/>
        <v>1.8839929151252346E-2</v>
      </c>
      <c r="R63" s="12">
        <f t="shared" si="25"/>
        <v>0</v>
      </c>
      <c r="S63" s="12">
        <f t="shared" si="25"/>
        <v>0</v>
      </c>
      <c r="T63" s="12">
        <f t="shared" si="25"/>
        <v>0</v>
      </c>
      <c r="U63" s="12">
        <f t="shared" si="25"/>
        <v>0</v>
      </c>
      <c r="V63" s="12">
        <f t="shared" si="25"/>
        <v>0</v>
      </c>
      <c r="W63" s="12">
        <f t="shared" si="25"/>
        <v>0</v>
      </c>
    </row>
    <row r="64" spans="2:23" outlineLevel="1" x14ac:dyDescent="0.25">
      <c r="B64" s="4" t="s">
        <v>27</v>
      </c>
      <c r="C64" s="12">
        <f t="shared" ref="C64:W64" si="26">IFERROR(C51/C55,0)</f>
        <v>0</v>
      </c>
      <c r="D64" s="12">
        <f t="shared" si="26"/>
        <v>0</v>
      </c>
      <c r="E64" s="12">
        <f t="shared" si="26"/>
        <v>0</v>
      </c>
      <c r="F64" s="12">
        <f t="shared" si="26"/>
        <v>0</v>
      </c>
      <c r="G64" s="12">
        <f t="shared" si="26"/>
        <v>0</v>
      </c>
      <c r="H64" s="12">
        <f t="shared" si="26"/>
        <v>0</v>
      </c>
      <c r="I64" s="12">
        <f t="shared" si="26"/>
        <v>0</v>
      </c>
      <c r="J64" s="12">
        <f t="shared" si="26"/>
        <v>0</v>
      </c>
      <c r="K64" s="12">
        <f t="shared" si="26"/>
        <v>0</v>
      </c>
      <c r="L64" s="12">
        <f t="shared" si="26"/>
        <v>0</v>
      </c>
      <c r="M64" s="12">
        <f t="shared" si="26"/>
        <v>0</v>
      </c>
      <c r="N64" s="12">
        <f t="shared" si="26"/>
        <v>0</v>
      </c>
      <c r="O64" s="12">
        <f t="shared" si="26"/>
        <v>0</v>
      </c>
      <c r="P64" s="12">
        <f t="shared" si="26"/>
        <v>0</v>
      </c>
      <c r="Q64" s="12">
        <f t="shared" si="26"/>
        <v>0</v>
      </c>
      <c r="R64" s="12">
        <f t="shared" si="26"/>
        <v>0</v>
      </c>
      <c r="S64" s="12">
        <f t="shared" si="26"/>
        <v>0</v>
      </c>
      <c r="T64" s="12">
        <f t="shared" si="26"/>
        <v>0</v>
      </c>
      <c r="U64" s="12">
        <f t="shared" si="26"/>
        <v>0</v>
      </c>
      <c r="V64" s="12">
        <f t="shared" si="26"/>
        <v>0</v>
      </c>
      <c r="W64" s="12">
        <f t="shared" si="26"/>
        <v>0</v>
      </c>
    </row>
    <row r="65" spans="1:28" outlineLevel="1" x14ac:dyDescent="0.25">
      <c r="B65" s="4" t="s">
        <v>28</v>
      </c>
      <c r="C65" s="12">
        <f t="shared" ref="C65:W65" si="27">IFERROR(C52/C55,0)</f>
        <v>0</v>
      </c>
      <c r="D65" s="12">
        <f t="shared" si="27"/>
        <v>0</v>
      </c>
      <c r="E65" s="12">
        <f t="shared" si="27"/>
        <v>0</v>
      </c>
      <c r="F65" s="12">
        <f t="shared" si="27"/>
        <v>0</v>
      </c>
      <c r="G65" s="12">
        <f t="shared" si="27"/>
        <v>0</v>
      </c>
      <c r="H65" s="12">
        <f t="shared" si="27"/>
        <v>0</v>
      </c>
      <c r="I65" s="12">
        <f t="shared" si="27"/>
        <v>0</v>
      </c>
      <c r="J65" s="12">
        <f t="shared" si="27"/>
        <v>0</v>
      </c>
      <c r="K65" s="12">
        <f t="shared" si="27"/>
        <v>0</v>
      </c>
      <c r="L65" s="12">
        <f t="shared" si="27"/>
        <v>0</v>
      </c>
      <c r="M65" s="12">
        <f t="shared" si="27"/>
        <v>0</v>
      </c>
      <c r="N65" s="12">
        <f t="shared" si="27"/>
        <v>0</v>
      </c>
      <c r="O65" s="12">
        <f t="shared" si="27"/>
        <v>0</v>
      </c>
      <c r="P65" s="12">
        <f t="shared" si="27"/>
        <v>0</v>
      </c>
      <c r="Q65" s="12">
        <f t="shared" si="27"/>
        <v>0</v>
      </c>
      <c r="R65" s="12">
        <f t="shared" si="27"/>
        <v>0</v>
      </c>
      <c r="S65" s="12">
        <f t="shared" si="27"/>
        <v>0</v>
      </c>
      <c r="T65" s="12">
        <f t="shared" si="27"/>
        <v>0</v>
      </c>
      <c r="U65" s="12">
        <f t="shared" si="27"/>
        <v>0</v>
      </c>
      <c r="V65" s="12">
        <f t="shared" si="27"/>
        <v>0</v>
      </c>
      <c r="W65" s="12">
        <f t="shared" si="27"/>
        <v>0</v>
      </c>
    </row>
    <row r="66" spans="1:28" outlineLevel="1" x14ac:dyDescent="0.25">
      <c r="B66" s="4" t="s">
        <v>22</v>
      </c>
      <c r="C66" s="12">
        <f t="shared" ref="C66:W66" si="28">IFERROR(C53/C55,0)</f>
        <v>0</v>
      </c>
      <c r="D66" s="12">
        <f t="shared" si="28"/>
        <v>0</v>
      </c>
      <c r="E66" s="12">
        <f t="shared" si="28"/>
        <v>0</v>
      </c>
      <c r="F66" s="12">
        <f t="shared" si="28"/>
        <v>0</v>
      </c>
      <c r="G66" s="12">
        <f t="shared" si="28"/>
        <v>0</v>
      </c>
      <c r="H66" s="12">
        <f t="shared" si="28"/>
        <v>0</v>
      </c>
      <c r="I66" s="12">
        <f t="shared" si="28"/>
        <v>0</v>
      </c>
      <c r="J66" s="12">
        <f t="shared" si="28"/>
        <v>0</v>
      </c>
      <c r="K66" s="12">
        <f t="shared" si="28"/>
        <v>0</v>
      </c>
      <c r="L66" s="12">
        <f t="shared" si="28"/>
        <v>0</v>
      </c>
      <c r="M66" s="12">
        <f t="shared" si="28"/>
        <v>0</v>
      </c>
      <c r="N66" s="12">
        <f t="shared" si="28"/>
        <v>0</v>
      </c>
      <c r="O66" s="12">
        <f t="shared" si="28"/>
        <v>0</v>
      </c>
      <c r="P66" s="12">
        <f t="shared" si="28"/>
        <v>0</v>
      </c>
      <c r="Q66" s="12">
        <f t="shared" si="28"/>
        <v>0</v>
      </c>
      <c r="R66" s="12">
        <f t="shared" si="28"/>
        <v>0</v>
      </c>
      <c r="S66" s="12">
        <f t="shared" si="28"/>
        <v>0</v>
      </c>
      <c r="T66" s="12">
        <f t="shared" si="28"/>
        <v>0</v>
      </c>
      <c r="U66" s="12">
        <f t="shared" si="28"/>
        <v>0</v>
      </c>
      <c r="V66" s="12">
        <f t="shared" si="28"/>
        <v>0</v>
      </c>
      <c r="W66" s="12">
        <f t="shared" si="28"/>
        <v>0</v>
      </c>
    </row>
    <row r="67" spans="1:28" outlineLevel="1" x14ac:dyDescent="0.25">
      <c r="B67" s="4" t="s">
        <v>1</v>
      </c>
      <c r="C67" s="12">
        <f t="shared" ref="C67:W67" si="29">IFERROR(C54/C55,0)</f>
        <v>1.7918622662025415E-3</v>
      </c>
      <c r="D67" s="12">
        <f t="shared" si="29"/>
        <v>1.7055832350061214E-3</v>
      </c>
      <c r="E67" s="12">
        <f t="shared" si="29"/>
        <v>5.6208725108468848E-4</v>
      </c>
      <c r="F67" s="12">
        <f t="shared" si="29"/>
        <v>4.7522867946676016E-4</v>
      </c>
      <c r="G67" s="12">
        <f t="shared" si="29"/>
        <v>4.4348611947130415E-4</v>
      </c>
      <c r="H67" s="12">
        <f t="shared" si="29"/>
        <v>3.5541838363617299E-4</v>
      </c>
      <c r="I67" s="12">
        <f t="shared" si="29"/>
        <v>1.0759267973083895E-3</v>
      </c>
      <c r="J67" s="12">
        <f t="shared" si="29"/>
        <v>9.2236765656874219E-4</v>
      </c>
      <c r="K67" s="12">
        <f t="shared" si="29"/>
        <v>1.0834730849548461E-3</v>
      </c>
      <c r="L67" s="12">
        <f t="shared" si="29"/>
        <v>6.9292353824678147E-4</v>
      </c>
      <c r="M67" s="12">
        <f t="shared" si="29"/>
        <v>6.7684393619159029E-4</v>
      </c>
      <c r="N67" s="12">
        <f t="shared" si="29"/>
        <v>5.668785089473936E-4</v>
      </c>
      <c r="O67" s="12">
        <f t="shared" si="29"/>
        <v>6.9940936453875683E-4</v>
      </c>
      <c r="P67" s="12">
        <f t="shared" si="29"/>
        <v>8.1933739101952856E-4</v>
      </c>
      <c r="Q67" s="12">
        <f t="shared" si="29"/>
        <v>7.0580632464382149E-4</v>
      </c>
      <c r="R67" s="12">
        <f t="shared" si="29"/>
        <v>1.0073333149182011E-3</v>
      </c>
      <c r="S67" s="12">
        <f t="shared" si="29"/>
        <v>8.9709743741650712E-4</v>
      </c>
      <c r="T67" s="12">
        <f t="shared" si="29"/>
        <v>9.9039189760653833E-4</v>
      </c>
      <c r="U67" s="12">
        <f t="shared" si="29"/>
        <v>1.0062670359376417E-3</v>
      </c>
      <c r="V67" s="12">
        <f t="shared" si="29"/>
        <v>9.6645718262620658E-4</v>
      </c>
      <c r="W67" s="12">
        <f t="shared" si="29"/>
        <v>6.1865203841305596E-4</v>
      </c>
    </row>
    <row r="70" spans="1:28" s="37" customFormat="1" x14ac:dyDescent="0.25">
      <c r="A70" s="36" t="s">
        <v>2</v>
      </c>
      <c r="Z70" s="38"/>
    </row>
    <row r="71" spans="1:28" outlineLevel="1" x14ac:dyDescent="0.25">
      <c r="B71" s="22" t="s">
        <v>31</v>
      </c>
      <c r="C71" s="5">
        <f>C74*CAN!C75</f>
        <v>217.19719055292248</v>
      </c>
      <c r="D71" s="5">
        <f>D74*CAN!D75</f>
        <v>218.78777698463509</v>
      </c>
      <c r="E71" s="5">
        <f>E74*CAN!E75</f>
        <v>232.26757557142324</v>
      </c>
      <c r="F71" s="5">
        <f>F74*CAN!F75</f>
        <v>241.60326723803783</v>
      </c>
      <c r="G71" s="5">
        <f>G74*CAN!G75</f>
        <v>234.34330710072538</v>
      </c>
      <c r="H71" s="5">
        <f>H74*CAN!H75</f>
        <v>254.07735267329463</v>
      </c>
      <c r="I71" s="5">
        <f>I74*CAN!I75</f>
        <v>248.39470169139543</v>
      </c>
      <c r="J71" s="5">
        <f>J74*CAN!J75</f>
        <v>307.27864049749394</v>
      </c>
      <c r="K71" s="5">
        <f>K74*CAN!K75</f>
        <v>339.8861721562414</v>
      </c>
      <c r="L71" s="5">
        <f>L74*CAN!L75</f>
        <v>326.05748646967413</v>
      </c>
      <c r="M71" s="5">
        <f>M74*CAN!M75</f>
        <v>343.09648834838089</v>
      </c>
      <c r="N71" s="5">
        <f>N74*CAN!N75</f>
        <v>412.93353804729452</v>
      </c>
      <c r="O71" s="5">
        <f>O74*CAN!O75</f>
        <v>472.43643217373722</v>
      </c>
      <c r="P71" s="5">
        <f>P74*CAN!P75</f>
        <v>428.99886214984309</v>
      </c>
      <c r="Q71" s="5">
        <f>Q74*CAN!Q75</f>
        <v>501.67291644321557</v>
      </c>
      <c r="R71" s="5">
        <f>R74*CAN!R75</f>
        <v>543.30439174177548</v>
      </c>
      <c r="S71" s="5">
        <f>S74*CAN!S75</f>
        <v>549.56268198866178</v>
      </c>
      <c r="T71" s="5">
        <f>T74*CAN!T75</f>
        <v>586.71401149890312</v>
      </c>
      <c r="U71" s="5">
        <f>U74*CAN!U75</f>
        <v>586.98802786760723</v>
      </c>
      <c r="V71" s="5">
        <f>V74*CAN!V75</f>
        <v>577.67110514793035</v>
      </c>
      <c r="W71" s="5">
        <f>W74*CAN!W75</f>
        <v>581.8105716129179</v>
      </c>
      <c r="Z71" s="23"/>
      <c r="AB71"/>
    </row>
    <row r="72" spans="1:28" outlineLevel="1" x14ac:dyDescent="0.25">
      <c r="B72" s="8" t="s">
        <v>30</v>
      </c>
      <c r="C72" s="5">
        <f>INDEX('[11]Table 37'!C$26:C$28,MATCH($AB72,'[11]Table 37'!$B$26:$B$28,0))</f>
        <v>23.788</v>
      </c>
      <c r="D72" s="5">
        <f>INDEX('[11]Table 37'!D$26:D$28,MATCH($AB72,'[11]Table 37'!$B$26:$B$28,0))</f>
        <v>24.437000000000001</v>
      </c>
      <c r="E72" s="5">
        <f>INDEX('[11]Table 37'!E$26:E$28,MATCH($AB72,'[11]Table 37'!$B$26:$B$28,0))</f>
        <v>24.992999999999999</v>
      </c>
      <c r="F72" s="5">
        <f>INDEX('[11]Table 37'!F$26:F$28,MATCH($AB72,'[11]Table 37'!$B$26:$B$28,0))</f>
        <v>26.19</v>
      </c>
      <c r="G72" s="5">
        <f>INDEX('[11]Table 37'!G$26:G$28,MATCH($AB72,'[11]Table 37'!$B$26:$B$28,0))</f>
        <v>27.535</v>
      </c>
      <c r="H72" s="5">
        <f>INDEX('[11]Table 37'!H$26:H$28,MATCH($AB72,'[11]Table 37'!$B$26:$B$28,0))</f>
        <v>28.021999999999998</v>
      </c>
      <c r="I72" s="5">
        <f>INDEX('[11]Table 37'!I$26:I$28,MATCH($AB72,'[11]Table 37'!$B$26:$B$28,0))</f>
        <v>28.451000000000001</v>
      </c>
      <c r="J72" s="5">
        <f>INDEX('[11]Table 37'!J$26:J$28,MATCH($AB72,'[11]Table 37'!$B$26:$B$28,0))</f>
        <v>29.619</v>
      </c>
      <c r="K72" s="5">
        <f>INDEX('[11]Table 37'!K$26:K$28,MATCH($AB72,'[11]Table 37'!$B$26:$B$28,0))</f>
        <v>31.06</v>
      </c>
      <c r="L72" s="5">
        <f>INDEX('[11]Table 37'!L$26:L$28,MATCH($AB72,'[11]Table 37'!$B$26:$B$28,0))</f>
        <v>33.197000000000003</v>
      </c>
      <c r="M72" s="5">
        <f>INDEX('[11]Table 37'!M$26:M$28,MATCH($AB72,'[11]Table 37'!$B$26:$B$28,0))</f>
        <v>35.639000000000003</v>
      </c>
      <c r="N72" s="5">
        <f>INDEX('[11]Table 37'!N$26:N$28,MATCH($AB72,'[11]Table 37'!$B$26:$B$28,0))</f>
        <v>38.055</v>
      </c>
      <c r="O72" s="5">
        <f>INDEX('[11]Table 37'!O$26:O$28,MATCH($AB72,'[11]Table 37'!$B$26:$B$28,0))</f>
        <v>40.377000000000002</v>
      </c>
      <c r="P72" s="5">
        <f>INDEX('[11]Table 37'!P$26:P$28,MATCH($AB72,'[11]Table 37'!$B$26:$B$28,0))</f>
        <v>42.92</v>
      </c>
      <c r="Q72" s="5">
        <f>INDEX('[11]Table 37'!Q$26:Q$28,MATCH($AB72,'[11]Table 37'!$B$26:$B$28,0))</f>
        <v>45.164999999999999</v>
      </c>
      <c r="R72" s="5">
        <f>INDEX('[11]Table 37'!R$26:R$28,MATCH($AB72,'[11]Table 37'!$B$26:$B$28,0))</f>
        <v>47.384</v>
      </c>
      <c r="S72" s="5">
        <f>INDEX('[11]Table 37'!S$26:S$28,MATCH($AB72,'[11]Table 37'!$B$26:$B$28,0))</f>
        <v>49.558999999999997</v>
      </c>
      <c r="T72" s="5">
        <f>INDEX('[11]Table 37'!T$26:T$28,MATCH($AB72,'[11]Table 37'!$B$26:$B$28,0))</f>
        <v>50.823999999999998</v>
      </c>
      <c r="U72" s="5">
        <f>INDEX('[11]Table 37'!U$26:U$28,MATCH($AB72,'[11]Table 37'!$B$26:$B$28,0))</f>
        <v>51.511000000000003</v>
      </c>
      <c r="V72" s="5">
        <f>INDEX('[11]Table 37'!V$26:V$28,MATCH($AB72,'[11]Table 37'!$B$26:$B$28,0))</f>
        <v>51.843000000000004</v>
      </c>
      <c r="W72" s="5">
        <f>INDEX('[11]Table 37'!W$26:W$28,MATCH($AB72,'[11]Table 37'!$B$26:$B$28,0))</f>
        <v>52.883000000000003</v>
      </c>
      <c r="Z72" s="23" t="s">
        <v>32</v>
      </c>
      <c r="AB72" t="s">
        <v>75</v>
      </c>
    </row>
    <row r="73" spans="1:28" outlineLevel="1" x14ac:dyDescent="0.25">
      <c r="B73" s="8" t="s">
        <v>43</v>
      </c>
      <c r="C73" s="5">
        <f>INDEX('[11]Table 37'!C$38:C$40,MATCH($AB73,'[11]Table 37'!$B$38:$B$40,0))</f>
        <v>17119.749534999999</v>
      </c>
      <c r="D73" s="5">
        <f>INDEX('[11]Table 37'!D$38:D$40,MATCH($AB73,'[11]Table 37'!$B$38:$B$40,0))</f>
        <v>16682.857144000001</v>
      </c>
      <c r="E73" s="5">
        <f>INDEX('[11]Table 37'!E$38:E$40,MATCH($AB73,'[11]Table 37'!$B$38:$B$40,0))</f>
        <v>17209.821263999998</v>
      </c>
      <c r="F73" s="5">
        <f>INDEX('[11]Table 37'!F$38:F$40,MATCH($AB73,'[11]Table 37'!$B$38:$B$40,0))</f>
        <v>16978.564451999999</v>
      </c>
      <c r="G73" s="5">
        <f>INDEX('[11]Table 37'!G$38:G$40,MATCH($AB73,'[11]Table 37'!$B$38:$B$40,0))</f>
        <v>15568.432203</v>
      </c>
      <c r="H73" s="5">
        <f>INDEX('[11]Table 37'!H$38:H$40,MATCH($AB73,'[11]Table 37'!$B$38:$B$40,0))</f>
        <v>16485.574282000001</v>
      </c>
      <c r="I73" s="5">
        <f>INDEX('[11]Table 37'!I$38:I$40,MATCH($AB73,'[11]Table 37'!$B$38:$B$40,0))</f>
        <v>15778.219058999999</v>
      </c>
      <c r="J73" s="5">
        <f>INDEX('[11]Table 37'!J$38:J$40,MATCH($AB73,'[11]Table 37'!$B$38:$B$40,0))</f>
        <v>18636.602101</v>
      </c>
      <c r="K73" s="5">
        <f>INDEX('[11]Table 37'!K$38:K$40,MATCH($AB73,'[11]Table 37'!$B$38:$B$40,0))</f>
        <v>19657.887101</v>
      </c>
      <c r="L73" s="5">
        <f>INDEX('[11]Table 37'!L$38:L$40,MATCH($AB73,'[11]Table 37'!$B$38:$B$40,0))</f>
        <v>17644.121134000001</v>
      </c>
      <c r="M73" s="5">
        <f>INDEX('[11]Table 37'!M$38:M$40,MATCH($AB73,'[11]Table 37'!$B$38:$B$40,0))</f>
        <v>17294.001292000001</v>
      </c>
      <c r="N73" s="5">
        <f>INDEX('[11]Table 37'!N$38:N$40,MATCH($AB73,'[11]Table 37'!$B$38:$B$40,0))</f>
        <v>19492.756859000001</v>
      </c>
      <c r="O73" s="5">
        <f>INDEX('[11]Table 37'!O$38:O$40,MATCH($AB73,'[11]Table 37'!$B$38:$B$40,0))</f>
        <v>21019.095705</v>
      </c>
      <c r="P73" s="5">
        <f>INDEX('[11]Table 37'!P$38:P$40,MATCH($AB73,'[11]Table 37'!$B$38:$B$40,0))</f>
        <v>17955.652467</v>
      </c>
      <c r="Q73" s="5">
        <f>INDEX('[11]Table 37'!Q$38:Q$40,MATCH($AB73,'[11]Table 37'!$B$38:$B$40,0))</f>
        <v>19953.696760999999</v>
      </c>
      <c r="R73" s="5">
        <f>INDEX('[11]Table 37'!R$38:R$40,MATCH($AB73,'[11]Table 37'!$B$38:$B$40,0))</f>
        <v>20597.583215999999</v>
      </c>
      <c r="S73" s="5">
        <f>INDEX('[11]Table 37'!S$38:S$40,MATCH($AB73,'[11]Table 37'!$B$38:$B$40,0))</f>
        <v>19920.467209999999</v>
      </c>
      <c r="T73" s="5">
        <f>INDEX('[11]Table 37'!T$38:T$40,MATCH($AB73,'[11]Table 37'!$B$38:$B$40,0))</f>
        <v>20737.787100000001</v>
      </c>
      <c r="U73" s="5">
        <f>INDEX('[11]Table 37'!U$38:U$40,MATCH($AB73,'[11]Table 37'!$B$38:$B$40,0))</f>
        <v>20470.764485</v>
      </c>
      <c r="V73" s="5">
        <f>INDEX('[11]Table 37'!V$38:V$40,MATCH($AB73,'[11]Table 37'!$B$38:$B$40,0))</f>
        <v>20016.829696000001</v>
      </c>
      <c r="W73" s="5">
        <f>INDEX('[11]Table 37'!W$38:W$40,MATCH($AB73,'[11]Table 37'!$B$38:$B$40,0))</f>
        <v>19763.794507999999</v>
      </c>
      <c r="Z73" s="23" t="s">
        <v>32</v>
      </c>
      <c r="AB73" t="s">
        <v>75</v>
      </c>
    </row>
    <row r="74" spans="1:28" outlineLevel="1" x14ac:dyDescent="0.25">
      <c r="B74" s="8" t="s">
        <v>44</v>
      </c>
      <c r="C74" s="5">
        <f t="shared" ref="C74:W74" si="30">C72*C73/1000</f>
        <v>407.24460193857999</v>
      </c>
      <c r="D74" s="5">
        <f t="shared" si="30"/>
        <v>407.67898002792805</v>
      </c>
      <c r="E74" s="5">
        <f t="shared" si="30"/>
        <v>430.12506285115194</v>
      </c>
      <c r="F74" s="5">
        <f t="shared" si="30"/>
        <v>444.66860299787999</v>
      </c>
      <c r="G74" s="5">
        <f t="shared" si="30"/>
        <v>428.676780709605</v>
      </c>
      <c r="H74" s="5">
        <f t="shared" si="30"/>
        <v>461.95876253020401</v>
      </c>
      <c r="I74" s="5">
        <f t="shared" si="30"/>
        <v>448.90611044760897</v>
      </c>
      <c r="J74" s="5">
        <f t="shared" si="30"/>
        <v>551.99751762951894</v>
      </c>
      <c r="K74" s="5">
        <f t="shared" si="30"/>
        <v>610.57397335706003</v>
      </c>
      <c r="L74" s="5">
        <f t="shared" si="30"/>
        <v>585.7318892853981</v>
      </c>
      <c r="M74" s="5">
        <f t="shared" si="30"/>
        <v>616.34091204558808</v>
      </c>
      <c r="N74" s="5">
        <f t="shared" si="30"/>
        <v>741.79686226924514</v>
      </c>
      <c r="O74" s="5">
        <f t="shared" si="30"/>
        <v>848.68802728078504</v>
      </c>
      <c r="P74" s="5">
        <f t="shared" si="30"/>
        <v>770.65660388364006</v>
      </c>
      <c r="Q74" s="5">
        <f t="shared" si="30"/>
        <v>901.20871421056495</v>
      </c>
      <c r="R74" s="5">
        <f t="shared" si="30"/>
        <v>975.99588310694389</v>
      </c>
      <c r="S74" s="5">
        <f t="shared" si="30"/>
        <v>987.23843446038984</v>
      </c>
      <c r="T74" s="5">
        <f t="shared" si="30"/>
        <v>1053.9772915704002</v>
      </c>
      <c r="U74" s="5">
        <f t="shared" si="30"/>
        <v>1054.4695493868351</v>
      </c>
      <c r="V74" s="5">
        <f t="shared" si="30"/>
        <v>1037.7325019297282</v>
      </c>
      <c r="W74" s="5">
        <f t="shared" si="30"/>
        <v>1045.168744966564</v>
      </c>
    </row>
    <row r="75" spans="1:28" outlineLevel="1" x14ac:dyDescent="0.25">
      <c r="B75" s="8" t="s">
        <v>45</v>
      </c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8" outlineLevel="1" x14ac:dyDescent="0.25">
      <c r="B76" s="8" t="s">
        <v>47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8" outlineLevel="1" x14ac:dyDescent="0.25"/>
    <row r="78" spans="1:28" outlineLevel="1" x14ac:dyDescent="0.25">
      <c r="B78" s="9" t="s">
        <v>19</v>
      </c>
      <c r="C78" s="14"/>
    </row>
    <row r="79" spans="1:28" outlineLevel="1" x14ac:dyDescent="0.25">
      <c r="B79" s="4" t="s">
        <v>23</v>
      </c>
      <c r="C79" s="5">
        <f>IFERROR(INDEX('[11]Table 35'!C$14:C$19,MATCH(CAN!$B92,'[11]Table 35'!$B$14:$B$19,0))*1000,0)</f>
        <v>0</v>
      </c>
      <c r="D79" s="5">
        <f>IFERROR(INDEX('[11]Table 35'!D$14:D$19,MATCH(CAN!$B92,'[11]Table 35'!$B$14:$B$19,0))*1000,0)</f>
        <v>0</v>
      </c>
      <c r="E79" s="5">
        <f>IFERROR(INDEX('[11]Table 35'!E$14:E$19,MATCH(CAN!$B92,'[11]Table 35'!$B$14:$B$19,0))*1000,0)</f>
        <v>0</v>
      </c>
      <c r="F79" s="5">
        <f>IFERROR(INDEX('[11]Table 35'!F$14:F$19,MATCH(CAN!$B92,'[11]Table 35'!$B$14:$B$19,0))*1000,0)</f>
        <v>0</v>
      </c>
      <c r="G79" s="5">
        <f>IFERROR(INDEX('[11]Table 35'!G$14:G$19,MATCH(CAN!$B92,'[11]Table 35'!$B$14:$B$19,0))*1000,0)</f>
        <v>0</v>
      </c>
      <c r="H79" s="5">
        <f>IFERROR(INDEX('[11]Table 35'!H$14:H$19,MATCH(CAN!$B92,'[11]Table 35'!$B$14:$B$19,0))*1000,0)</f>
        <v>0</v>
      </c>
      <c r="I79" s="5">
        <f>IFERROR(INDEX('[11]Table 35'!I$14:I$19,MATCH(CAN!$B92,'[11]Table 35'!$B$14:$B$19,0))*1000,0)</f>
        <v>0</v>
      </c>
      <c r="J79" s="5">
        <f>IFERROR(INDEX('[11]Table 35'!J$14:J$19,MATCH(CAN!$B92,'[11]Table 35'!$B$14:$B$19,0))*1000,0)</f>
        <v>0</v>
      </c>
      <c r="K79" s="5">
        <f>IFERROR(INDEX('[11]Table 35'!K$14:K$19,MATCH(CAN!$B92,'[11]Table 35'!$B$14:$B$19,0))*1000,0)</f>
        <v>0</v>
      </c>
      <c r="L79" s="5">
        <f>IFERROR(INDEX('[11]Table 35'!L$14:L$19,MATCH(CAN!$B92,'[11]Table 35'!$B$14:$B$19,0))*1000,0)</f>
        <v>0</v>
      </c>
      <c r="M79" s="5">
        <f>IFERROR(INDEX('[11]Table 35'!M$14:M$19,MATCH(CAN!$B92,'[11]Table 35'!$B$14:$B$19,0))*1000,0)</f>
        <v>0</v>
      </c>
      <c r="N79" s="5">
        <f>IFERROR(INDEX('[11]Table 35'!N$14:N$19,MATCH(CAN!$B92,'[11]Table 35'!$B$14:$B$19,0))*1000,0)</f>
        <v>0</v>
      </c>
      <c r="O79" s="5">
        <f>IFERROR(INDEX('[11]Table 35'!O$14:O$19,MATCH(CAN!$B92,'[11]Table 35'!$B$14:$B$19,0))*1000,0)</f>
        <v>0</v>
      </c>
      <c r="P79" s="5">
        <f>IFERROR(INDEX('[11]Table 35'!P$14:P$19,MATCH(CAN!$B92,'[11]Table 35'!$B$14:$B$19,0))*1000,0)</f>
        <v>0</v>
      </c>
      <c r="Q79" s="5">
        <f>IFERROR(INDEX('[11]Table 35'!Q$14:Q$19,MATCH(CAN!$B92,'[11]Table 35'!$B$14:$B$19,0))*1000,0)</f>
        <v>0</v>
      </c>
      <c r="R79" s="5">
        <f>IFERROR(INDEX('[11]Table 35'!R$14:R$19,MATCH(CAN!$B92,'[11]Table 35'!$B$14:$B$19,0))*1000,0)</f>
        <v>0</v>
      </c>
      <c r="S79" s="5">
        <f>IFERROR(INDEX('[11]Table 35'!S$14:S$19,MATCH(CAN!$B92,'[11]Table 35'!$B$14:$B$19,0))*1000,0)</f>
        <v>0</v>
      </c>
      <c r="T79" s="5">
        <f>IFERROR(INDEX('[11]Table 35'!T$14:T$19,MATCH(CAN!$B92,'[11]Table 35'!$B$14:$B$19,0))*1000,0)</f>
        <v>0</v>
      </c>
      <c r="U79" s="5">
        <f>IFERROR(INDEX('[11]Table 35'!U$14:U$19,MATCH(CAN!$B92,'[11]Table 35'!$B$14:$B$19,0))*1000,0)</f>
        <v>0</v>
      </c>
      <c r="V79" s="5">
        <f>IFERROR(INDEX('[11]Table 35'!V$14:V$19,MATCH(CAN!$B92,'[11]Table 35'!$B$14:$B$19,0))*1000,0)</f>
        <v>0</v>
      </c>
      <c r="W79" s="5">
        <f>IFERROR(INDEX('[11]Table 35'!W$14:W$19,MATCH(CAN!$B92,'[11]Table 35'!$B$14:$B$19,0))*1000,0)</f>
        <v>0</v>
      </c>
      <c r="Z79" s="23" t="s">
        <v>32</v>
      </c>
    </row>
    <row r="80" spans="1:28" outlineLevel="1" x14ac:dyDescent="0.25">
      <c r="B80" s="4" t="s">
        <v>24</v>
      </c>
      <c r="C80" s="5">
        <f>IFERROR(INDEX('[11]Table 35'!C$14:C$19,MATCH(CAN!$B93,'[11]Table 35'!$B$14:$B$19,0))*1000,0)</f>
        <v>0</v>
      </c>
      <c r="D80" s="5">
        <f>IFERROR(INDEX('[11]Table 35'!D$14:D$19,MATCH(CAN!$B93,'[11]Table 35'!$B$14:$B$19,0))*1000,0)</f>
        <v>0</v>
      </c>
      <c r="E80" s="5">
        <f>IFERROR(INDEX('[11]Table 35'!E$14:E$19,MATCH(CAN!$B93,'[11]Table 35'!$B$14:$B$19,0))*1000,0)</f>
        <v>0</v>
      </c>
      <c r="F80" s="5">
        <f>IFERROR(INDEX('[11]Table 35'!F$14:F$19,MATCH(CAN!$B93,'[11]Table 35'!$B$14:$B$19,0))*1000,0)</f>
        <v>0</v>
      </c>
      <c r="G80" s="5">
        <f>IFERROR(INDEX('[11]Table 35'!G$14:G$19,MATCH(CAN!$B93,'[11]Table 35'!$B$14:$B$19,0))*1000,0)</f>
        <v>0</v>
      </c>
      <c r="H80" s="5">
        <f>IFERROR(INDEX('[11]Table 35'!H$14:H$19,MATCH(CAN!$B93,'[11]Table 35'!$B$14:$B$19,0))*1000,0)</f>
        <v>0</v>
      </c>
      <c r="I80" s="5">
        <f>IFERROR(INDEX('[11]Table 35'!I$14:I$19,MATCH(CAN!$B93,'[11]Table 35'!$B$14:$B$19,0))*1000,0)</f>
        <v>0</v>
      </c>
      <c r="J80" s="5">
        <f>IFERROR(INDEX('[11]Table 35'!J$14:J$19,MATCH(CAN!$B93,'[11]Table 35'!$B$14:$B$19,0))*1000,0)</f>
        <v>0</v>
      </c>
      <c r="K80" s="5">
        <f>IFERROR(INDEX('[11]Table 35'!K$14:K$19,MATCH(CAN!$B93,'[11]Table 35'!$B$14:$B$19,0))*1000,0)</f>
        <v>0</v>
      </c>
      <c r="L80" s="5">
        <f>IFERROR(INDEX('[11]Table 35'!L$14:L$19,MATCH(CAN!$B93,'[11]Table 35'!$B$14:$B$19,0))*1000,0)</f>
        <v>0</v>
      </c>
      <c r="M80" s="5">
        <f>IFERROR(INDEX('[11]Table 35'!M$14:M$19,MATCH(CAN!$B93,'[11]Table 35'!$B$14:$B$19,0))*1000,0)</f>
        <v>0</v>
      </c>
      <c r="N80" s="5">
        <f>IFERROR(INDEX('[11]Table 35'!N$14:N$19,MATCH(CAN!$B93,'[11]Table 35'!$B$14:$B$19,0))*1000,0)</f>
        <v>0</v>
      </c>
      <c r="O80" s="5">
        <f>IFERROR(INDEX('[11]Table 35'!O$14:O$19,MATCH(CAN!$B93,'[11]Table 35'!$B$14:$B$19,0))*1000,0)</f>
        <v>0</v>
      </c>
      <c r="P80" s="5">
        <f>IFERROR(INDEX('[11]Table 35'!P$14:P$19,MATCH(CAN!$B93,'[11]Table 35'!$B$14:$B$19,0))*1000,0)</f>
        <v>0</v>
      </c>
      <c r="Q80" s="5">
        <f>IFERROR(INDEX('[11]Table 35'!Q$14:Q$19,MATCH(CAN!$B93,'[11]Table 35'!$B$14:$B$19,0))*1000,0)</f>
        <v>0</v>
      </c>
      <c r="R80" s="5">
        <f>IFERROR(INDEX('[11]Table 35'!R$14:R$19,MATCH(CAN!$B93,'[11]Table 35'!$B$14:$B$19,0))*1000,0)</f>
        <v>0</v>
      </c>
      <c r="S80" s="5">
        <f>IFERROR(INDEX('[11]Table 35'!S$14:S$19,MATCH(CAN!$B93,'[11]Table 35'!$B$14:$B$19,0))*1000,0)</f>
        <v>0</v>
      </c>
      <c r="T80" s="5">
        <f>IFERROR(INDEX('[11]Table 35'!T$14:T$19,MATCH(CAN!$B93,'[11]Table 35'!$B$14:$B$19,0))*1000,0)</f>
        <v>0</v>
      </c>
      <c r="U80" s="5">
        <f>IFERROR(INDEX('[11]Table 35'!U$14:U$19,MATCH(CAN!$B93,'[11]Table 35'!$B$14:$B$19,0))*1000,0)</f>
        <v>0</v>
      </c>
      <c r="V80" s="5">
        <f>IFERROR(INDEX('[11]Table 35'!V$14:V$19,MATCH(CAN!$B93,'[11]Table 35'!$B$14:$B$19,0))*1000,0)</f>
        <v>0</v>
      </c>
      <c r="W80" s="5">
        <f>IFERROR(INDEX('[11]Table 35'!W$14:W$19,MATCH(CAN!$B93,'[11]Table 35'!$B$14:$B$19,0))*1000,0)</f>
        <v>0</v>
      </c>
      <c r="Z80" s="23" t="s">
        <v>32</v>
      </c>
    </row>
    <row r="81" spans="2:26" outlineLevel="1" x14ac:dyDescent="0.25">
      <c r="B81" s="4" t="s">
        <v>21</v>
      </c>
      <c r="C81" s="5">
        <f>IFERROR(INDEX('[11]Table 35'!C$14:C$19,MATCH(CAN!$B94,'[11]Table 35'!$B$14:$B$19,0))*1000,0)</f>
        <v>46.059999999999995</v>
      </c>
      <c r="D81" s="5">
        <f>IFERROR(INDEX('[11]Table 35'!D$14:D$19,MATCH(CAN!$B94,'[11]Table 35'!$B$14:$B$19,0))*1000,0)</f>
        <v>36.289000000000001</v>
      </c>
      <c r="E81" s="5">
        <f>IFERROR(INDEX('[11]Table 35'!E$14:E$19,MATCH(CAN!$B94,'[11]Table 35'!$B$14:$B$19,0))*1000,0)</f>
        <v>40.861000000000004</v>
      </c>
      <c r="F81" s="5">
        <f>IFERROR(INDEX('[11]Table 35'!F$14:F$19,MATCH(CAN!$B94,'[11]Table 35'!$B$14:$B$19,0))*1000,0)</f>
        <v>54.627000000000002</v>
      </c>
      <c r="G81" s="5">
        <f>IFERROR(INDEX('[11]Table 35'!G$14:G$19,MATCH(CAN!$B94,'[11]Table 35'!$B$14:$B$19,0))*1000,0)</f>
        <v>54.753999999999998</v>
      </c>
      <c r="H81" s="5">
        <f>IFERROR(INDEX('[11]Table 35'!H$14:H$19,MATCH(CAN!$B94,'[11]Table 35'!$B$14:$B$19,0))*1000,0)</f>
        <v>52.756</v>
      </c>
      <c r="I81" s="5">
        <f>IFERROR(INDEX('[11]Table 35'!I$14:I$19,MATCH(CAN!$B94,'[11]Table 35'!$B$14:$B$19,0))*1000,0)</f>
        <v>19.259999999999998</v>
      </c>
      <c r="J81" s="5">
        <f>IFERROR(INDEX('[11]Table 35'!J$14:J$19,MATCH(CAN!$B94,'[11]Table 35'!$B$14:$B$19,0))*1000,0)</f>
        <v>19.329000000000001</v>
      </c>
      <c r="K81" s="5">
        <f>IFERROR(INDEX('[11]Table 35'!K$14:K$19,MATCH(CAN!$B94,'[11]Table 35'!$B$14:$B$19,0))*1000,0)</f>
        <v>21.974</v>
      </c>
      <c r="L81" s="5">
        <f>IFERROR(INDEX('[11]Table 35'!L$14:L$19,MATCH(CAN!$B94,'[11]Table 35'!$B$14:$B$19,0))*1000,0)</f>
        <v>16.865000000000002</v>
      </c>
      <c r="M81" s="5">
        <f>IFERROR(INDEX('[11]Table 35'!M$14:M$19,MATCH(CAN!$B94,'[11]Table 35'!$B$14:$B$19,0))*1000,0)</f>
        <v>15.334</v>
      </c>
      <c r="N81" s="5">
        <f>IFERROR(INDEX('[11]Table 35'!N$14:N$19,MATCH(CAN!$B94,'[11]Table 35'!$B$14:$B$19,0))*1000,0)</f>
        <v>16.442999999999998</v>
      </c>
      <c r="O81" s="5">
        <f>IFERROR(INDEX('[11]Table 35'!O$14:O$19,MATCH(CAN!$B94,'[11]Table 35'!$B$14:$B$19,0))*1000,0)</f>
        <v>10.018000000000001</v>
      </c>
      <c r="P81" s="5">
        <f>IFERROR(INDEX('[11]Table 35'!P$14:P$19,MATCH(CAN!$B94,'[11]Table 35'!$B$14:$B$19,0))*1000,0)</f>
        <v>9.5679999999999996</v>
      </c>
      <c r="Q81" s="5">
        <f>IFERROR(INDEX('[11]Table 35'!Q$14:Q$19,MATCH(CAN!$B94,'[11]Table 35'!$B$14:$B$19,0))*1000,0)</f>
        <v>11.733000000000001</v>
      </c>
      <c r="R81" s="5">
        <f>IFERROR(INDEX('[11]Table 35'!R$14:R$19,MATCH(CAN!$B94,'[11]Table 35'!$B$14:$B$19,0))*1000,0)</f>
        <v>16.716999999999999</v>
      </c>
      <c r="S81" s="5">
        <f>IFERROR(INDEX('[11]Table 35'!S$14:S$19,MATCH(CAN!$B94,'[11]Table 35'!$B$14:$B$19,0))*1000,0)</f>
        <v>18.450999999999997</v>
      </c>
      <c r="T81" s="5">
        <f>IFERROR(INDEX('[11]Table 35'!T$14:T$19,MATCH(CAN!$B94,'[11]Table 35'!$B$14:$B$19,0))*1000,0)</f>
        <v>19.626999999999999</v>
      </c>
      <c r="U81" s="5">
        <f>IFERROR(INDEX('[11]Table 35'!U$14:U$19,MATCH(CAN!$B94,'[11]Table 35'!$B$14:$B$19,0))*1000,0)</f>
        <v>25.652000000000001</v>
      </c>
      <c r="V81" s="5">
        <f>IFERROR(INDEX('[11]Table 35'!V$14:V$19,MATCH(CAN!$B94,'[11]Table 35'!$B$14:$B$19,0))*1000,0)</f>
        <v>27.071999999999999</v>
      </c>
      <c r="W81" s="5">
        <f>IFERROR(INDEX('[11]Table 35'!W$14:W$19,MATCH(CAN!$B94,'[11]Table 35'!$B$14:$B$19,0))*1000,0)</f>
        <v>26.016000000000002</v>
      </c>
      <c r="Z81" s="23" t="s">
        <v>32</v>
      </c>
    </row>
    <row r="82" spans="2:26" outlineLevel="1" x14ac:dyDescent="0.25">
      <c r="B82" s="4" t="s">
        <v>26</v>
      </c>
      <c r="C82" s="5">
        <f>IFERROR(INDEX('[11]Table 35'!C$14:C$19,MATCH(CAN!$B95,'[11]Table 35'!$B$14:$B$19,0))*1000,0)</f>
        <v>0</v>
      </c>
      <c r="D82" s="5">
        <f>IFERROR(INDEX('[11]Table 35'!D$14:D$19,MATCH(CAN!$B95,'[11]Table 35'!$B$14:$B$19,0))*1000,0)</f>
        <v>0</v>
      </c>
      <c r="E82" s="5">
        <f>IFERROR(INDEX('[11]Table 35'!E$14:E$19,MATCH(CAN!$B95,'[11]Table 35'!$B$14:$B$19,0))*1000,0)</f>
        <v>0</v>
      </c>
      <c r="F82" s="5">
        <f>IFERROR(INDEX('[11]Table 35'!F$14:F$19,MATCH(CAN!$B95,'[11]Table 35'!$B$14:$B$19,0))*1000,0)</f>
        <v>0</v>
      </c>
      <c r="G82" s="5">
        <f>IFERROR(INDEX('[11]Table 35'!G$14:G$19,MATCH(CAN!$B95,'[11]Table 35'!$B$14:$B$19,0))*1000,0)</f>
        <v>0</v>
      </c>
      <c r="H82" s="5">
        <f>IFERROR(INDEX('[11]Table 35'!H$14:H$19,MATCH(CAN!$B95,'[11]Table 35'!$B$14:$B$19,0))*1000,0)</f>
        <v>0</v>
      </c>
      <c r="I82" s="5">
        <f>IFERROR(INDEX('[11]Table 35'!I$14:I$19,MATCH(CAN!$B95,'[11]Table 35'!$B$14:$B$19,0))*1000,0)</f>
        <v>0</v>
      </c>
      <c r="J82" s="5">
        <f>IFERROR(INDEX('[11]Table 35'!J$14:J$19,MATCH(CAN!$B95,'[11]Table 35'!$B$14:$B$19,0))*1000,0)</f>
        <v>0</v>
      </c>
      <c r="K82" s="5">
        <f>IFERROR(INDEX('[11]Table 35'!K$14:K$19,MATCH(CAN!$B95,'[11]Table 35'!$B$14:$B$19,0))*1000,0)</f>
        <v>0</v>
      </c>
      <c r="L82" s="5">
        <f>IFERROR(INDEX('[11]Table 35'!L$14:L$19,MATCH(CAN!$B95,'[11]Table 35'!$B$14:$B$19,0))*1000,0)</f>
        <v>0</v>
      </c>
      <c r="M82" s="5">
        <f>IFERROR(INDEX('[11]Table 35'!M$14:M$19,MATCH(CAN!$B95,'[11]Table 35'!$B$14:$B$19,0))*1000,0)</f>
        <v>0</v>
      </c>
      <c r="N82" s="5">
        <f>IFERROR(INDEX('[11]Table 35'!N$14:N$19,MATCH(CAN!$B95,'[11]Table 35'!$B$14:$B$19,0))*1000,0)</f>
        <v>0</v>
      </c>
      <c r="O82" s="5">
        <f>IFERROR(INDEX('[11]Table 35'!O$14:O$19,MATCH(CAN!$B95,'[11]Table 35'!$B$14:$B$19,0))*1000,0)</f>
        <v>0</v>
      </c>
      <c r="P82" s="5">
        <f>IFERROR(INDEX('[11]Table 35'!P$14:P$19,MATCH(CAN!$B95,'[11]Table 35'!$B$14:$B$19,0))*1000,0)</f>
        <v>0</v>
      </c>
      <c r="Q82" s="5">
        <f>IFERROR(INDEX('[11]Table 35'!Q$14:Q$19,MATCH(CAN!$B95,'[11]Table 35'!$B$14:$B$19,0))*1000,0)</f>
        <v>0</v>
      </c>
      <c r="R82" s="5">
        <f>IFERROR(INDEX('[11]Table 35'!R$14:R$19,MATCH(CAN!$B95,'[11]Table 35'!$B$14:$B$19,0))*1000,0)</f>
        <v>0</v>
      </c>
      <c r="S82" s="5">
        <f>IFERROR(INDEX('[11]Table 35'!S$14:S$19,MATCH(CAN!$B95,'[11]Table 35'!$B$14:$B$19,0))*1000,0)</f>
        <v>0</v>
      </c>
      <c r="T82" s="5">
        <f>IFERROR(INDEX('[11]Table 35'!T$14:T$19,MATCH(CAN!$B95,'[11]Table 35'!$B$14:$B$19,0))*1000,0)</f>
        <v>0</v>
      </c>
      <c r="U82" s="5">
        <f>IFERROR(INDEX('[11]Table 35'!U$14:U$19,MATCH(CAN!$B95,'[11]Table 35'!$B$14:$B$19,0))*1000,0)</f>
        <v>0</v>
      </c>
      <c r="V82" s="5">
        <f>IFERROR(INDEX('[11]Table 35'!V$14:V$19,MATCH(CAN!$B95,'[11]Table 35'!$B$14:$B$19,0))*1000,0)</f>
        <v>0</v>
      </c>
      <c r="W82" s="5">
        <f>IFERROR(INDEX('[11]Table 35'!W$14:W$19,MATCH(CAN!$B95,'[11]Table 35'!$B$14:$B$19,0))*1000,0)</f>
        <v>0</v>
      </c>
      <c r="Z82" s="23" t="s">
        <v>32</v>
      </c>
    </row>
    <row r="83" spans="2:26" outlineLevel="1" x14ac:dyDescent="0.25">
      <c r="B83" s="4" t="s">
        <v>25</v>
      </c>
      <c r="C83" s="5">
        <f>IFERROR(INDEX('[11]Table 35'!C$14:C$19,MATCH(CAN!$B96,'[11]Table 35'!$B$14:$B$19,0))*1000,0)</f>
        <v>1889.722</v>
      </c>
      <c r="D83" s="5">
        <f>IFERROR(INDEX('[11]Table 35'!D$14:D$19,MATCH(CAN!$B96,'[11]Table 35'!$B$14:$B$19,0))*1000,0)</f>
        <v>1879.6060000000002</v>
      </c>
      <c r="E83" s="5">
        <f>IFERROR(INDEX('[11]Table 35'!E$14:E$19,MATCH(CAN!$B96,'[11]Table 35'!$B$14:$B$19,0))*1000,0)</f>
        <v>1971.7640000000001</v>
      </c>
      <c r="F83" s="5">
        <f>IFERROR(INDEX('[11]Table 35'!F$14:F$19,MATCH(CAN!$B96,'[11]Table 35'!$B$14:$B$19,0))*1000,0)</f>
        <v>2021.6980000000003</v>
      </c>
      <c r="G83" s="5">
        <f>IFERROR(INDEX('[11]Table 35'!G$14:G$19,MATCH(CAN!$B96,'[11]Table 35'!$B$14:$B$19,0))*1000,0)</f>
        <v>1926.509</v>
      </c>
      <c r="H83" s="5">
        <f>IFERROR(INDEX('[11]Table 35'!H$14:H$19,MATCH(CAN!$B96,'[11]Table 35'!$B$14:$B$19,0))*1000,0)</f>
        <v>2078.9240000000004</v>
      </c>
      <c r="I83" s="5">
        <f>IFERROR(INDEX('[11]Table 35'!I$14:I$19,MATCH(CAN!$B96,'[11]Table 35'!$B$14:$B$19,0))*1000,0)</f>
        <v>2032.979</v>
      </c>
      <c r="J83" s="5">
        <f>IFERROR(INDEX('[11]Table 35'!J$14:J$19,MATCH(CAN!$B96,'[11]Table 35'!$B$14:$B$19,0))*1000,0)</f>
        <v>2475.366</v>
      </c>
      <c r="K83" s="5">
        <f>IFERROR(INDEX('[11]Table 35'!K$14:K$19,MATCH(CAN!$B96,'[11]Table 35'!$B$14:$B$19,0))*1000,0)</f>
        <v>2709.3020000000001</v>
      </c>
      <c r="L83" s="5">
        <f>IFERROR(INDEX('[11]Table 35'!L$14:L$19,MATCH(CAN!$B96,'[11]Table 35'!$B$14:$B$19,0))*1000,0)</f>
        <v>2569.473</v>
      </c>
      <c r="M83" s="5">
        <f>IFERROR(INDEX('[11]Table 35'!M$14:M$19,MATCH(CAN!$B96,'[11]Table 35'!$B$14:$B$19,0))*1000,0)</f>
        <v>2675.8139999999999</v>
      </c>
      <c r="N83" s="5">
        <f>IFERROR(INDEX('[11]Table 35'!N$14:N$19,MATCH(CAN!$B96,'[11]Table 35'!$B$14:$B$19,0))*1000,0)</f>
        <v>3082.1190000000001</v>
      </c>
      <c r="O83" s="5">
        <f>IFERROR(INDEX('[11]Table 35'!O$14:O$19,MATCH(CAN!$B96,'[11]Table 35'!$B$14:$B$19,0))*1000,0)</f>
        <v>3498.759</v>
      </c>
      <c r="P83" s="5">
        <f>IFERROR(INDEX('[11]Table 35'!P$14:P$19,MATCH(CAN!$B96,'[11]Table 35'!$B$14:$B$19,0))*1000,0)</f>
        <v>3183.7629999999999</v>
      </c>
      <c r="Q83" s="5">
        <f>IFERROR(INDEX('[11]Table 35'!Q$14:Q$19,MATCH(CAN!$B96,'[11]Table 35'!$B$14:$B$19,0))*1000,0)</f>
        <v>3646.857</v>
      </c>
      <c r="R83" s="5">
        <f>IFERROR(INDEX('[11]Table 35'!R$14:R$19,MATCH(CAN!$B96,'[11]Table 35'!$B$14:$B$19,0))*1000,0)</f>
        <v>4002.14</v>
      </c>
      <c r="S83" s="5">
        <f>IFERROR(INDEX('[11]Table 35'!S$14:S$19,MATCH(CAN!$B96,'[11]Table 35'!$B$14:$B$19,0))*1000,0)</f>
        <v>4002.0600000000004</v>
      </c>
      <c r="T83" s="5">
        <f>IFERROR(INDEX('[11]Table 35'!T$14:T$19,MATCH(CAN!$B96,'[11]Table 35'!$B$14:$B$19,0))*1000,0)</f>
        <v>4231.4400000000005</v>
      </c>
      <c r="U83" s="5">
        <f>IFERROR(INDEX('[11]Table 35'!U$14:U$19,MATCH(CAN!$B96,'[11]Table 35'!$B$14:$B$19,0))*1000,0)</f>
        <v>4185.5330000000004</v>
      </c>
      <c r="V83" s="5">
        <f>IFERROR(INDEX('[11]Table 35'!V$14:V$19,MATCH(CAN!$B96,'[11]Table 35'!$B$14:$B$19,0))*1000,0)</f>
        <v>4077.8309999999997</v>
      </c>
      <c r="W83" s="5">
        <f>IFERROR(INDEX('[11]Table 35'!W$14:W$19,MATCH(CAN!$B96,'[11]Table 35'!$B$14:$B$19,0))*1000,0)</f>
        <v>4066.6820000000002</v>
      </c>
      <c r="Z83" s="23" t="s">
        <v>32</v>
      </c>
    </row>
    <row r="84" spans="2:26" outlineLevel="1" x14ac:dyDescent="0.25">
      <c r="B84" s="4" t="s">
        <v>0</v>
      </c>
      <c r="C84" s="5">
        <f>IFERROR(INDEX('[11]Table 35'!C$14:C$19,MATCH(CAN!$B97,'[11]Table 35'!$B$14:$B$19,0))*1000,0)</f>
        <v>0</v>
      </c>
      <c r="D84" s="5">
        <f>IFERROR(INDEX('[11]Table 35'!D$14:D$19,MATCH(CAN!$B97,'[11]Table 35'!$B$14:$B$19,0))*1000,0)</f>
        <v>0</v>
      </c>
      <c r="E84" s="5">
        <f>IFERROR(INDEX('[11]Table 35'!E$14:E$19,MATCH(CAN!$B97,'[11]Table 35'!$B$14:$B$19,0))*1000,0)</f>
        <v>0</v>
      </c>
      <c r="F84" s="5">
        <f>IFERROR(INDEX('[11]Table 35'!F$14:F$19,MATCH(CAN!$B97,'[11]Table 35'!$B$14:$B$19,0))*1000,0)</f>
        <v>0</v>
      </c>
      <c r="G84" s="5">
        <f>IFERROR(INDEX('[11]Table 35'!G$14:G$19,MATCH(CAN!$B97,'[11]Table 35'!$B$14:$B$19,0))*1000,0)</f>
        <v>0</v>
      </c>
      <c r="H84" s="5">
        <f>IFERROR(INDEX('[11]Table 35'!H$14:H$19,MATCH(CAN!$B97,'[11]Table 35'!$B$14:$B$19,0))*1000,0)</f>
        <v>0</v>
      </c>
      <c r="I84" s="5">
        <f>IFERROR(INDEX('[11]Table 35'!I$14:I$19,MATCH(CAN!$B97,'[11]Table 35'!$B$14:$B$19,0))*1000,0)</f>
        <v>0</v>
      </c>
      <c r="J84" s="5">
        <f>IFERROR(INDEX('[11]Table 35'!J$14:J$19,MATCH(CAN!$B97,'[11]Table 35'!$B$14:$B$19,0))*1000,0)</f>
        <v>0</v>
      </c>
      <c r="K84" s="5">
        <f>IFERROR(INDEX('[11]Table 35'!K$14:K$19,MATCH(CAN!$B97,'[11]Table 35'!$B$14:$B$19,0))*1000,0)</f>
        <v>0</v>
      </c>
      <c r="L84" s="5">
        <f>IFERROR(INDEX('[11]Table 35'!L$14:L$19,MATCH(CAN!$B97,'[11]Table 35'!$B$14:$B$19,0))*1000,0)</f>
        <v>0</v>
      </c>
      <c r="M84" s="5">
        <f>IFERROR(INDEX('[11]Table 35'!M$14:M$19,MATCH(CAN!$B97,'[11]Table 35'!$B$14:$B$19,0))*1000,0)</f>
        <v>0</v>
      </c>
      <c r="N84" s="5">
        <f>IFERROR(INDEX('[11]Table 35'!N$14:N$19,MATCH(CAN!$B97,'[11]Table 35'!$B$14:$B$19,0))*1000,0)</f>
        <v>110.104</v>
      </c>
      <c r="O84" s="5">
        <f>IFERROR(INDEX('[11]Table 35'!O$14:O$19,MATCH(CAN!$B97,'[11]Table 35'!$B$14:$B$19,0))*1000,0)</f>
        <v>119.66499999999999</v>
      </c>
      <c r="P84" s="5">
        <f>IFERROR(INDEX('[11]Table 35'!P$14:P$19,MATCH(CAN!$B97,'[11]Table 35'!$B$14:$B$19,0))*1000,0)</f>
        <v>61.064999999999998</v>
      </c>
      <c r="Q84" s="5">
        <f>IFERROR(INDEX('[11]Table 35'!Q$14:Q$19,MATCH(CAN!$B97,'[11]Table 35'!$B$14:$B$19,0))*1000,0)</f>
        <v>97.599000000000004</v>
      </c>
      <c r="R84" s="5">
        <f>IFERROR(INDEX('[11]Table 35'!R$14:R$19,MATCH(CAN!$B97,'[11]Table 35'!$B$14:$B$19,0))*1000,0)</f>
        <v>0</v>
      </c>
      <c r="S84" s="5">
        <f>IFERROR(INDEX('[11]Table 35'!S$14:S$19,MATCH(CAN!$B97,'[11]Table 35'!$B$14:$B$19,0))*1000,0)</f>
        <v>0</v>
      </c>
      <c r="T84" s="5">
        <f>IFERROR(INDEX('[11]Table 35'!T$14:T$19,MATCH(CAN!$B97,'[11]Table 35'!$B$14:$B$19,0))*1000,0)</f>
        <v>0</v>
      </c>
      <c r="U84" s="5">
        <f>IFERROR(INDEX('[11]Table 35'!U$14:U$19,MATCH(CAN!$B97,'[11]Table 35'!$B$14:$B$19,0))*1000,0)</f>
        <v>0</v>
      </c>
      <c r="V84" s="5">
        <f>IFERROR(INDEX('[11]Table 35'!V$14:V$19,MATCH(CAN!$B97,'[11]Table 35'!$B$14:$B$19,0))*1000,0)</f>
        <v>0</v>
      </c>
      <c r="W84" s="5">
        <f>IFERROR(INDEX('[11]Table 35'!W$14:W$19,MATCH(CAN!$B97,'[11]Table 35'!$B$14:$B$19,0))*1000,0)</f>
        <v>0</v>
      </c>
      <c r="Z84" s="23" t="s">
        <v>32</v>
      </c>
    </row>
    <row r="85" spans="2:26" outlineLevel="1" x14ac:dyDescent="0.25">
      <c r="B85" s="4" t="s">
        <v>27</v>
      </c>
      <c r="C85" s="5">
        <f>IFERROR(INDEX('[11]Table 35'!C$14:C$19,MATCH(CAN!$B98,'[11]Table 35'!$B$14:$B$19,0))*1000,0)</f>
        <v>0</v>
      </c>
      <c r="D85" s="5">
        <f>IFERROR(INDEX('[11]Table 35'!D$14:D$19,MATCH(CAN!$B98,'[11]Table 35'!$B$14:$B$19,0))*1000,0)</f>
        <v>0</v>
      </c>
      <c r="E85" s="5">
        <f>IFERROR(INDEX('[11]Table 35'!E$14:E$19,MATCH(CAN!$B98,'[11]Table 35'!$B$14:$B$19,0))*1000,0)</f>
        <v>0</v>
      </c>
      <c r="F85" s="5">
        <f>IFERROR(INDEX('[11]Table 35'!F$14:F$19,MATCH(CAN!$B98,'[11]Table 35'!$B$14:$B$19,0))*1000,0)</f>
        <v>0</v>
      </c>
      <c r="G85" s="5">
        <f>IFERROR(INDEX('[11]Table 35'!G$14:G$19,MATCH(CAN!$B98,'[11]Table 35'!$B$14:$B$19,0))*1000,0)</f>
        <v>0</v>
      </c>
      <c r="H85" s="5">
        <f>IFERROR(INDEX('[11]Table 35'!H$14:H$19,MATCH(CAN!$B98,'[11]Table 35'!$B$14:$B$19,0))*1000,0)</f>
        <v>0</v>
      </c>
      <c r="I85" s="5">
        <f>IFERROR(INDEX('[11]Table 35'!I$14:I$19,MATCH(CAN!$B98,'[11]Table 35'!$B$14:$B$19,0))*1000,0)</f>
        <v>0</v>
      </c>
      <c r="J85" s="5">
        <f>IFERROR(INDEX('[11]Table 35'!J$14:J$19,MATCH(CAN!$B98,'[11]Table 35'!$B$14:$B$19,0))*1000,0)</f>
        <v>0</v>
      </c>
      <c r="K85" s="5">
        <f>IFERROR(INDEX('[11]Table 35'!K$14:K$19,MATCH(CAN!$B98,'[11]Table 35'!$B$14:$B$19,0))*1000,0)</f>
        <v>0</v>
      </c>
      <c r="L85" s="5">
        <f>IFERROR(INDEX('[11]Table 35'!L$14:L$19,MATCH(CAN!$B98,'[11]Table 35'!$B$14:$B$19,0))*1000,0)</f>
        <v>0</v>
      </c>
      <c r="M85" s="5">
        <f>IFERROR(INDEX('[11]Table 35'!M$14:M$19,MATCH(CAN!$B98,'[11]Table 35'!$B$14:$B$19,0))*1000,0)</f>
        <v>0</v>
      </c>
      <c r="N85" s="5">
        <f>IFERROR(INDEX('[11]Table 35'!N$14:N$19,MATCH(CAN!$B98,'[11]Table 35'!$B$14:$B$19,0))*1000,0)</f>
        <v>0</v>
      </c>
      <c r="O85" s="5">
        <f>IFERROR(INDEX('[11]Table 35'!O$14:O$19,MATCH(CAN!$B98,'[11]Table 35'!$B$14:$B$19,0))*1000,0)</f>
        <v>0</v>
      </c>
      <c r="P85" s="5">
        <f>IFERROR(INDEX('[11]Table 35'!P$14:P$19,MATCH(CAN!$B98,'[11]Table 35'!$B$14:$B$19,0))*1000,0)</f>
        <v>0</v>
      </c>
      <c r="Q85" s="5">
        <f>IFERROR(INDEX('[11]Table 35'!Q$14:Q$19,MATCH(CAN!$B98,'[11]Table 35'!$B$14:$B$19,0))*1000,0)</f>
        <v>0</v>
      </c>
      <c r="R85" s="5">
        <f>IFERROR(INDEX('[11]Table 35'!R$14:R$19,MATCH(CAN!$B98,'[11]Table 35'!$B$14:$B$19,0))*1000,0)</f>
        <v>0</v>
      </c>
      <c r="S85" s="5">
        <f>IFERROR(INDEX('[11]Table 35'!S$14:S$19,MATCH(CAN!$B98,'[11]Table 35'!$B$14:$B$19,0))*1000,0)</f>
        <v>0</v>
      </c>
      <c r="T85" s="5">
        <f>IFERROR(INDEX('[11]Table 35'!T$14:T$19,MATCH(CAN!$B98,'[11]Table 35'!$B$14:$B$19,0))*1000,0)</f>
        <v>0</v>
      </c>
      <c r="U85" s="5">
        <f>IFERROR(INDEX('[11]Table 35'!U$14:U$19,MATCH(CAN!$B98,'[11]Table 35'!$B$14:$B$19,0))*1000,0)</f>
        <v>0</v>
      </c>
      <c r="V85" s="5">
        <f>IFERROR(INDEX('[11]Table 35'!V$14:V$19,MATCH(CAN!$B98,'[11]Table 35'!$B$14:$B$19,0))*1000,0)</f>
        <v>0</v>
      </c>
      <c r="W85" s="5">
        <f>IFERROR(INDEX('[11]Table 35'!W$14:W$19,MATCH(CAN!$B98,'[11]Table 35'!$B$14:$B$19,0))*1000,0)</f>
        <v>0</v>
      </c>
      <c r="Z85" s="23" t="s">
        <v>32</v>
      </c>
    </row>
    <row r="86" spans="2:26" outlineLevel="1" x14ac:dyDescent="0.25">
      <c r="B86" s="4" t="s">
        <v>28</v>
      </c>
      <c r="C86" s="5">
        <f>IFERROR(INDEX('[11]Table 35'!C$14:C$19,MATCH(CAN!$B99,'[11]Table 35'!$B$14:$B$19,0))*1000,0)</f>
        <v>0</v>
      </c>
      <c r="D86" s="5">
        <f>IFERROR(INDEX('[11]Table 35'!D$14:D$19,MATCH(CAN!$B99,'[11]Table 35'!$B$14:$B$19,0))*1000,0)</f>
        <v>0</v>
      </c>
      <c r="E86" s="5">
        <f>IFERROR(INDEX('[11]Table 35'!E$14:E$19,MATCH(CAN!$B99,'[11]Table 35'!$B$14:$B$19,0))*1000,0)</f>
        <v>0</v>
      </c>
      <c r="F86" s="5">
        <f>IFERROR(INDEX('[11]Table 35'!F$14:F$19,MATCH(CAN!$B99,'[11]Table 35'!$B$14:$B$19,0))*1000,0)</f>
        <v>0</v>
      </c>
      <c r="G86" s="5">
        <f>IFERROR(INDEX('[11]Table 35'!G$14:G$19,MATCH(CAN!$B99,'[11]Table 35'!$B$14:$B$19,0))*1000,0)</f>
        <v>0</v>
      </c>
      <c r="H86" s="5">
        <f>IFERROR(INDEX('[11]Table 35'!H$14:H$19,MATCH(CAN!$B99,'[11]Table 35'!$B$14:$B$19,0))*1000,0)</f>
        <v>0</v>
      </c>
      <c r="I86" s="5">
        <f>IFERROR(INDEX('[11]Table 35'!I$14:I$19,MATCH(CAN!$B99,'[11]Table 35'!$B$14:$B$19,0))*1000,0)</f>
        <v>0</v>
      </c>
      <c r="J86" s="5">
        <f>IFERROR(INDEX('[11]Table 35'!J$14:J$19,MATCH(CAN!$B99,'[11]Table 35'!$B$14:$B$19,0))*1000,0)</f>
        <v>0</v>
      </c>
      <c r="K86" s="5">
        <f>IFERROR(INDEX('[11]Table 35'!K$14:K$19,MATCH(CAN!$B99,'[11]Table 35'!$B$14:$B$19,0))*1000,0)</f>
        <v>0</v>
      </c>
      <c r="L86" s="5">
        <f>IFERROR(INDEX('[11]Table 35'!L$14:L$19,MATCH(CAN!$B99,'[11]Table 35'!$B$14:$B$19,0))*1000,0)</f>
        <v>0</v>
      </c>
      <c r="M86" s="5">
        <f>IFERROR(INDEX('[11]Table 35'!M$14:M$19,MATCH(CAN!$B99,'[11]Table 35'!$B$14:$B$19,0))*1000,0)</f>
        <v>0</v>
      </c>
      <c r="N86" s="5">
        <f>IFERROR(INDEX('[11]Table 35'!N$14:N$19,MATCH(CAN!$B99,'[11]Table 35'!$B$14:$B$19,0))*1000,0)</f>
        <v>0</v>
      </c>
      <c r="O86" s="5">
        <f>IFERROR(INDEX('[11]Table 35'!O$14:O$19,MATCH(CAN!$B99,'[11]Table 35'!$B$14:$B$19,0))*1000,0)</f>
        <v>0</v>
      </c>
      <c r="P86" s="5">
        <f>IFERROR(INDEX('[11]Table 35'!P$14:P$19,MATCH(CAN!$B99,'[11]Table 35'!$B$14:$B$19,0))*1000,0)</f>
        <v>0</v>
      </c>
      <c r="Q86" s="5">
        <f>IFERROR(INDEX('[11]Table 35'!Q$14:Q$19,MATCH(CAN!$B99,'[11]Table 35'!$B$14:$B$19,0))*1000,0)</f>
        <v>0</v>
      </c>
      <c r="R86" s="5">
        <f>IFERROR(INDEX('[11]Table 35'!R$14:R$19,MATCH(CAN!$B99,'[11]Table 35'!$B$14:$B$19,0))*1000,0)</f>
        <v>0</v>
      </c>
      <c r="S86" s="5">
        <f>IFERROR(INDEX('[11]Table 35'!S$14:S$19,MATCH(CAN!$B99,'[11]Table 35'!$B$14:$B$19,0))*1000,0)</f>
        <v>0</v>
      </c>
      <c r="T86" s="5">
        <f>IFERROR(INDEX('[11]Table 35'!T$14:T$19,MATCH(CAN!$B99,'[11]Table 35'!$B$14:$B$19,0))*1000,0)</f>
        <v>0</v>
      </c>
      <c r="U86" s="5">
        <f>IFERROR(INDEX('[11]Table 35'!U$14:U$19,MATCH(CAN!$B99,'[11]Table 35'!$B$14:$B$19,0))*1000,0)</f>
        <v>0</v>
      </c>
      <c r="V86" s="5">
        <f>IFERROR(INDEX('[11]Table 35'!V$14:V$19,MATCH(CAN!$B99,'[11]Table 35'!$B$14:$B$19,0))*1000,0)</f>
        <v>0</v>
      </c>
      <c r="W86" s="5">
        <f>IFERROR(INDEX('[11]Table 35'!W$14:W$19,MATCH(CAN!$B99,'[11]Table 35'!$B$14:$B$19,0))*1000,0)</f>
        <v>0</v>
      </c>
      <c r="Z86" s="23" t="s">
        <v>32</v>
      </c>
    </row>
    <row r="87" spans="2:26" outlineLevel="1" x14ac:dyDescent="0.25">
      <c r="B87" s="4" t="s">
        <v>22</v>
      </c>
      <c r="C87" s="5">
        <f>IFERROR(INDEX('[11]Table 35'!C$14:C$19,MATCH(CAN!$B100,'[11]Table 35'!$B$14:$B$19,0))*1000,0)</f>
        <v>0</v>
      </c>
      <c r="D87" s="5">
        <f>IFERROR(INDEX('[11]Table 35'!D$14:D$19,MATCH(CAN!$B100,'[11]Table 35'!$B$14:$B$19,0))*1000,0)</f>
        <v>0</v>
      </c>
      <c r="E87" s="5">
        <f>IFERROR(INDEX('[11]Table 35'!E$14:E$19,MATCH(CAN!$B100,'[11]Table 35'!$B$14:$B$19,0))*1000,0)</f>
        <v>0</v>
      </c>
      <c r="F87" s="5">
        <f>IFERROR(INDEX('[11]Table 35'!F$14:F$19,MATCH(CAN!$B100,'[11]Table 35'!$B$14:$B$19,0))*1000,0)</f>
        <v>0</v>
      </c>
      <c r="G87" s="5">
        <f>IFERROR(INDEX('[11]Table 35'!G$14:G$19,MATCH(CAN!$B100,'[11]Table 35'!$B$14:$B$19,0))*1000,0)</f>
        <v>0</v>
      </c>
      <c r="H87" s="5">
        <f>IFERROR(INDEX('[11]Table 35'!H$14:H$19,MATCH(CAN!$B100,'[11]Table 35'!$B$14:$B$19,0))*1000,0)</f>
        <v>0</v>
      </c>
      <c r="I87" s="5">
        <f>IFERROR(INDEX('[11]Table 35'!I$14:I$19,MATCH(CAN!$B100,'[11]Table 35'!$B$14:$B$19,0))*1000,0)</f>
        <v>0</v>
      </c>
      <c r="J87" s="5">
        <f>IFERROR(INDEX('[11]Table 35'!J$14:J$19,MATCH(CAN!$B100,'[11]Table 35'!$B$14:$B$19,0))*1000,0)</f>
        <v>0</v>
      </c>
      <c r="K87" s="5">
        <f>IFERROR(INDEX('[11]Table 35'!K$14:K$19,MATCH(CAN!$B100,'[11]Table 35'!$B$14:$B$19,0))*1000,0)</f>
        <v>0</v>
      </c>
      <c r="L87" s="5">
        <f>IFERROR(INDEX('[11]Table 35'!L$14:L$19,MATCH(CAN!$B100,'[11]Table 35'!$B$14:$B$19,0))*1000,0)</f>
        <v>0</v>
      </c>
      <c r="M87" s="5">
        <f>IFERROR(INDEX('[11]Table 35'!M$14:M$19,MATCH(CAN!$B100,'[11]Table 35'!$B$14:$B$19,0))*1000,0)</f>
        <v>0</v>
      </c>
      <c r="N87" s="5">
        <f>IFERROR(INDEX('[11]Table 35'!N$14:N$19,MATCH(CAN!$B100,'[11]Table 35'!$B$14:$B$19,0))*1000,0)</f>
        <v>0</v>
      </c>
      <c r="O87" s="5">
        <f>IFERROR(INDEX('[11]Table 35'!O$14:O$19,MATCH(CAN!$B100,'[11]Table 35'!$B$14:$B$19,0))*1000,0)</f>
        <v>0</v>
      </c>
      <c r="P87" s="5">
        <f>IFERROR(INDEX('[11]Table 35'!P$14:P$19,MATCH(CAN!$B100,'[11]Table 35'!$B$14:$B$19,0))*1000,0)</f>
        <v>0</v>
      </c>
      <c r="Q87" s="5">
        <f>IFERROR(INDEX('[11]Table 35'!Q$14:Q$19,MATCH(CAN!$B100,'[11]Table 35'!$B$14:$B$19,0))*1000,0)</f>
        <v>0</v>
      </c>
      <c r="R87" s="5">
        <f>IFERROR(INDEX('[11]Table 35'!R$14:R$19,MATCH(CAN!$B100,'[11]Table 35'!$B$14:$B$19,0))*1000,0)</f>
        <v>0</v>
      </c>
      <c r="S87" s="5">
        <f>IFERROR(INDEX('[11]Table 35'!S$14:S$19,MATCH(CAN!$B100,'[11]Table 35'!$B$14:$B$19,0))*1000,0)</f>
        <v>0</v>
      </c>
      <c r="T87" s="5">
        <f>IFERROR(INDEX('[11]Table 35'!T$14:T$19,MATCH(CAN!$B100,'[11]Table 35'!$B$14:$B$19,0))*1000,0)</f>
        <v>0</v>
      </c>
      <c r="U87" s="5">
        <f>IFERROR(INDEX('[11]Table 35'!U$14:U$19,MATCH(CAN!$B100,'[11]Table 35'!$B$14:$B$19,0))*1000,0)</f>
        <v>0</v>
      </c>
      <c r="V87" s="5">
        <f>IFERROR(INDEX('[11]Table 35'!V$14:V$19,MATCH(CAN!$B100,'[11]Table 35'!$B$14:$B$19,0))*1000,0)</f>
        <v>0</v>
      </c>
      <c r="W87" s="5">
        <f>IFERROR(INDEX('[11]Table 35'!W$14:W$19,MATCH(CAN!$B100,'[11]Table 35'!$B$14:$B$19,0))*1000,0)</f>
        <v>0</v>
      </c>
      <c r="Z87" s="23" t="s">
        <v>32</v>
      </c>
    </row>
    <row r="88" spans="2:26" outlineLevel="1" x14ac:dyDescent="0.25">
      <c r="B88" s="4" t="s">
        <v>1</v>
      </c>
      <c r="C88" s="5">
        <f>IFERROR(INDEX('[11]Table 35'!C$14:C$19,MATCH(CAN!$B101,'[11]Table 35'!$B$14:$B$19,0))*1000,0)</f>
        <v>7.5310000000000006</v>
      </c>
      <c r="D88" s="5">
        <f>IFERROR(INDEX('[11]Table 35'!D$14:D$19,MATCH(CAN!$B101,'[11]Table 35'!$B$14:$B$19,0))*1000,0)</f>
        <v>7.3070000000000004</v>
      </c>
      <c r="E88" s="5">
        <f>IFERROR(INDEX('[11]Table 35'!E$14:E$19,MATCH(CAN!$B101,'[11]Table 35'!$B$14:$B$19,0))*1000,0)</f>
        <v>2.331</v>
      </c>
      <c r="F88" s="5">
        <f>IFERROR(INDEX('[11]Table 35'!F$14:F$19,MATCH(CAN!$B101,'[11]Table 35'!$B$14:$B$19,0))*1000,0)</f>
        <v>2.319</v>
      </c>
      <c r="G88" s="5">
        <f>IFERROR(INDEX('[11]Table 35'!G$14:G$19,MATCH(CAN!$B101,'[11]Table 35'!$B$14:$B$19,0))*1000,0)</f>
        <v>2.1159999999999997</v>
      </c>
      <c r="H88" s="5">
        <f>IFERROR(INDEX('[11]Table 35'!H$14:H$19,MATCH(CAN!$B101,'[11]Table 35'!$B$14:$B$19,0))*1000,0)</f>
        <v>1.6379999999999999</v>
      </c>
      <c r="I88" s="5">
        <f>IFERROR(INDEX('[11]Table 35'!I$14:I$19,MATCH(CAN!$B101,'[11]Table 35'!$B$14:$B$19,0))*1000,0)</f>
        <v>5.0990000000000002</v>
      </c>
      <c r="J88" s="5">
        <f>IFERROR(INDEX('[11]Table 35'!J$14:J$19,MATCH(CAN!$B101,'[11]Table 35'!$B$14:$B$19,0))*1000,0)</f>
        <v>5.1689999999999996</v>
      </c>
      <c r="K88" s="5">
        <f>IFERROR(INDEX('[11]Table 35'!K$14:K$19,MATCH(CAN!$B101,'[11]Table 35'!$B$14:$B$19,0))*1000,0)</f>
        <v>6.6920000000000002</v>
      </c>
      <c r="L88" s="5">
        <f>IFERROR(INDEX('[11]Table 35'!L$14:L$19,MATCH(CAN!$B101,'[11]Table 35'!$B$14:$B$19,0))*1000,0)</f>
        <v>3.9209999999999998</v>
      </c>
      <c r="M88" s="5">
        <f>IFERROR(INDEX('[11]Table 35'!M$14:M$19,MATCH(CAN!$B101,'[11]Table 35'!$B$14:$B$19,0))*1000,0)</f>
        <v>4.0519999999999996</v>
      </c>
      <c r="N88" s="5">
        <f>IFERROR(INDEX('[11]Table 35'!N$14:N$19,MATCH(CAN!$B101,'[11]Table 35'!$B$14:$B$19,0))*1000,0)</f>
        <v>3.9859999999999998</v>
      </c>
      <c r="O88" s="5">
        <f>IFERROR(INDEX('[11]Table 35'!O$14:O$19,MATCH(CAN!$B101,'[11]Table 35'!$B$14:$B$19,0))*1000,0)</f>
        <v>4.7080000000000002</v>
      </c>
      <c r="P88" s="5">
        <f>IFERROR(INDEX('[11]Table 35'!P$14:P$19,MATCH(CAN!$B101,'[11]Table 35'!$B$14:$B$19,0))*1000,0)</f>
        <v>5.0979999999999999</v>
      </c>
      <c r="Q88" s="5">
        <f>IFERROR(INDEX('[11]Table 35'!Q$14:Q$19,MATCH(CAN!$B101,'[11]Table 35'!$B$14:$B$19,0))*1000,0)</f>
        <v>5.1070000000000002</v>
      </c>
      <c r="R88" s="5">
        <f>IFERROR(INDEX('[11]Table 35'!R$14:R$19,MATCH(CAN!$B101,'[11]Table 35'!$B$14:$B$19,0))*1000,0)</f>
        <v>7.8770000000000007</v>
      </c>
      <c r="S88" s="5">
        <f>IFERROR(INDEX('[11]Table 35'!S$14:S$19,MATCH(CAN!$B101,'[11]Table 35'!$B$14:$B$19,0))*1000,0)</f>
        <v>6.8019999999999996</v>
      </c>
      <c r="T88" s="5">
        <f>IFERROR(INDEX('[11]Table 35'!T$14:T$19,MATCH(CAN!$B101,'[11]Table 35'!$B$14:$B$19,0))*1000,0)</f>
        <v>7.8410000000000011</v>
      </c>
      <c r="U88" s="5">
        <f>IFERROR(INDEX('[11]Table 35'!U$14:U$19,MATCH(CAN!$B101,'[11]Table 35'!$B$14:$B$19,0))*1000,0)</f>
        <v>8.3199999999999985</v>
      </c>
      <c r="V88" s="5">
        <f>IFERROR(INDEX('[11]Table 35'!V$14:V$19,MATCH(CAN!$B101,'[11]Table 35'!$B$14:$B$19,0))*1000,0)</f>
        <v>7.7709999999999999</v>
      </c>
      <c r="W88" s="5">
        <f>IFERROR(INDEX('[11]Table 35'!W$14:W$19,MATCH(CAN!$B101,'[11]Table 35'!$B$14:$B$19,0))*1000,0)</f>
        <v>4.6319999999999997</v>
      </c>
      <c r="Z88" s="23" t="s">
        <v>32</v>
      </c>
    </row>
    <row r="89" spans="2:26" outlineLevel="1" x14ac:dyDescent="0.25">
      <c r="B89" s="16" t="s">
        <v>13</v>
      </c>
      <c r="C89" s="21">
        <f t="shared" ref="C89:W89" si="31">SUM(C79:C88)</f>
        <v>1943.3129999999999</v>
      </c>
      <c r="D89" s="21">
        <f t="shared" si="31"/>
        <v>1923.2020000000002</v>
      </c>
      <c r="E89" s="21">
        <f t="shared" si="31"/>
        <v>2014.9560000000001</v>
      </c>
      <c r="F89" s="21">
        <f t="shared" si="31"/>
        <v>2078.6440000000002</v>
      </c>
      <c r="G89" s="21">
        <f t="shared" si="31"/>
        <v>1983.3789999999999</v>
      </c>
      <c r="H89" s="21">
        <f t="shared" si="31"/>
        <v>2133.3180000000002</v>
      </c>
      <c r="I89" s="21">
        <f t="shared" si="31"/>
        <v>2057.3380000000002</v>
      </c>
      <c r="J89" s="21">
        <f t="shared" si="31"/>
        <v>2499.864</v>
      </c>
      <c r="K89" s="21">
        <f t="shared" si="31"/>
        <v>2737.9680000000003</v>
      </c>
      <c r="L89" s="21">
        <f t="shared" si="31"/>
        <v>2590.2589999999996</v>
      </c>
      <c r="M89" s="21">
        <f t="shared" si="31"/>
        <v>2695.2</v>
      </c>
      <c r="N89" s="21">
        <f t="shared" si="31"/>
        <v>3212.652</v>
      </c>
      <c r="O89" s="21">
        <f t="shared" si="31"/>
        <v>3633.15</v>
      </c>
      <c r="P89" s="21">
        <f t="shared" si="31"/>
        <v>3259.4940000000001</v>
      </c>
      <c r="Q89" s="21">
        <f t="shared" si="31"/>
        <v>3761.2960000000003</v>
      </c>
      <c r="R89" s="21">
        <f t="shared" si="31"/>
        <v>4026.7339999999999</v>
      </c>
      <c r="S89" s="21">
        <f t="shared" si="31"/>
        <v>4027.3130000000006</v>
      </c>
      <c r="T89" s="21">
        <f t="shared" si="31"/>
        <v>4258.9080000000013</v>
      </c>
      <c r="U89" s="21">
        <f t="shared" si="31"/>
        <v>4219.5050000000001</v>
      </c>
      <c r="V89" s="21">
        <f t="shared" si="31"/>
        <v>4112.6739999999991</v>
      </c>
      <c r="W89" s="21">
        <f t="shared" si="31"/>
        <v>4097.33</v>
      </c>
    </row>
    <row r="90" spans="2:26" outlineLevel="1" x14ac:dyDescent="0.25">
      <c r="B90" s="29" t="s">
        <v>46</v>
      </c>
      <c r="C90" s="28">
        <f>IFERROR(C89/C71/1000,0)</f>
        <v>8.947228990636923E-3</v>
      </c>
      <c r="D90" s="28">
        <f t="shared" ref="D90:W90" si="32">IFERROR(D89/D71/1000,0)</f>
        <v>8.7902625389125917E-3</v>
      </c>
      <c r="E90" s="28">
        <f t="shared" si="32"/>
        <v>8.6751497493475702E-3</v>
      </c>
      <c r="F90" s="28">
        <f t="shared" si="32"/>
        <v>8.6035425917979479E-3</v>
      </c>
      <c r="G90" s="28">
        <f t="shared" si="32"/>
        <v>8.4635615351604833E-3</v>
      </c>
      <c r="H90" s="28">
        <f t="shared" si="32"/>
        <v>8.3963327606893286E-3</v>
      </c>
      <c r="I90" s="28">
        <f t="shared" si="32"/>
        <v>8.2825357626026518E-3</v>
      </c>
      <c r="J90" s="28">
        <f t="shared" si="32"/>
        <v>8.1354955097192577E-3</v>
      </c>
      <c r="K90" s="28">
        <f t="shared" si="32"/>
        <v>8.0555439564672579E-3</v>
      </c>
      <c r="L90" s="28">
        <f t="shared" si="32"/>
        <v>7.944178887120611E-3</v>
      </c>
      <c r="M90" s="28">
        <f t="shared" si="32"/>
        <v>7.8555161347594101E-3</v>
      </c>
      <c r="N90" s="28">
        <f t="shared" si="32"/>
        <v>7.7800704084056383E-3</v>
      </c>
      <c r="O90" s="28">
        <f t="shared" si="32"/>
        <v>7.6902409564043091E-3</v>
      </c>
      <c r="P90" s="28">
        <f t="shared" si="32"/>
        <v>7.5979082640585324E-3</v>
      </c>
      <c r="Q90" s="28">
        <f t="shared" si="32"/>
        <v>7.4975065958653199E-3</v>
      </c>
      <c r="R90" s="28">
        <f t="shared" si="32"/>
        <v>7.4115616608412156E-3</v>
      </c>
      <c r="S90" s="28">
        <f t="shared" si="32"/>
        <v>7.3282141091288461E-3</v>
      </c>
      <c r="T90" s="28">
        <f t="shared" si="32"/>
        <v>7.2589164678709284E-3</v>
      </c>
      <c r="U90" s="28">
        <f t="shared" si="32"/>
        <v>7.188400443750945E-3</v>
      </c>
      <c r="V90" s="28">
        <f t="shared" si="32"/>
        <v>7.1194040403783458E-3</v>
      </c>
      <c r="W90" s="28">
        <f t="shared" si="32"/>
        <v>7.0423780520887103E-3</v>
      </c>
    </row>
    <row r="91" spans="2:26" outlineLevel="1" x14ac:dyDescent="0.25"/>
    <row r="92" spans="2:26" outlineLevel="1" x14ac:dyDescent="0.25">
      <c r="B92" s="4" t="s">
        <v>23</v>
      </c>
      <c r="C92" s="12">
        <f t="shared" ref="C92:W92" si="33">IFERROR(C79/C89,0)</f>
        <v>0</v>
      </c>
      <c r="D92" s="12">
        <f t="shared" si="33"/>
        <v>0</v>
      </c>
      <c r="E92" s="12">
        <f t="shared" si="33"/>
        <v>0</v>
      </c>
      <c r="F92" s="12">
        <f t="shared" si="33"/>
        <v>0</v>
      </c>
      <c r="G92" s="12">
        <f t="shared" si="33"/>
        <v>0</v>
      </c>
      <c r="H92" s="12">
        <f t="shared" si="33"/>
        <v>0</v>
      </c>
      <c r="I92" s="12">
        <f t="shared" si="33"/>
        <v>0</v>
      </c>
      <c r="J92" s="12">
        <f t="shared" si="33"/>
        <v>0</v>
      </c>
      <c r="K92" s="12">
        <f t="shared" si="33"/>
        <v>0</v>
      </c>
      <c r="L92" s="12">
        <f t="shared" si="33"/>
        <v>0</v>
      </c>
      <c r="M92" s="12">
        <f t="shared" si="33"/>
        <v>0</v>
      </c>
      <c r="N92" s="12">
        <f t="shared" si="33"/>
        <v>0</v>
      </c>
      <c r="O92" s="12">
        <f t="shared" si="33"/>
        <v>0</v>
      </c>
      <c r="P92" s="12">
        <f t="shared" si="33"/>
        <v>0</v>
      </c>
      <c r="Q92" s="12">
        <f t="shared" si="33"/>
        <v>0</v>
      </c>
      <c r="R92" s="12">
        <f t="shared" si="33"/>
        <v>0</v>
      </c>
      <c r="S92" s="12">
        <f t="shared" si="33"/>
        <v>0</v>
      </c>
      <c r="T92" s="12">
        <f t="shared" si="33"/>
        <v>0</v>
      </c>
      <c r="U92" s="12">
        <f t="shared" si="33"/>
        <v>0</v>
      </c>
      <c r="V92" s="12">
        <f t="shared" si="33"/>
        <v>0</v>
      </c>
      <c r="W92" s="12">
        <f t="shared" si="33"/>
        <v>0</v>
      </c>
    </row>
    <row r="93" spans="2:26" outlineLevel="1" x14ac:dyDescent="0.25">
      <c r="B93" s="4" t="s">
        <v>24</v>
      </c>
      <c r="C93" s="12">
        <f t="shared" ref="C93:W93" si="34">IFERROR(C80/C89,0)</f>
        <v>0</v>
      </c>
      <c r="D93" s="12">
        <f t="shared" si="34"/>
        <v>0</v>
      </c>
      <c r="E93" s="12">
        <f t="shared" si="34"/>
        <v>0</v>
      </c>
      <c r="F93" s="12">
        <f t="shared" si="34"/>
        <v>0</v>
      </c>
      <c r="G93" s="12">
        <f t="shared" si="34"/>
        <v>0</v>
      </c>
      <c r="H93" s="12">
        <f t="shared" si="34"/>
        <v>0</v>
      </c>
      <c r="I93" s="12">
        <f t="shared" si="34"/>
        <v>0</v>
      </c>
      <c r="J93" s="12">
        <f t="shared" si="34"/>
        <v>0</v>
      </c>
      <c r="K93" s="12">
        <f t="shared" si="34"/>
        <v>0</v>
      </c>
      <c r="L93" s="12">
        <f t="shared" si="34"/>
        <v>0</v>
      </c>
      <c r="M93" s="12">
        <f t="shared" si="34"/>
        <v>0</v>
      </c>
      <c r="N93" s="12">
        <f t="shared" si="34"/>
        <v>0</v>
      </c>
      <c r="O93" s="12">
        <f t="shared" si="34"/>
        <v>0</v>
      </c>
      <c r="P93" s="12">
        <f t="shared" si="34"/>
        <v>0</v>
      </c>
      <c r="Q93" s="12">
        <f t="shared" si="34"/>
        <v>0</v>
      </c>
      <c r="R93" s="12">
        <f t="shared" si="34"/>
        <v>0</v>
      </c>
      <c r="S93" s="12">
        <f t="shared" si="34"/>
        <v>0</v>
      </c>
      <c r="T93" s="12">
        <f t="shared" si="34"/>
        <v>0</v>
      </c>
      <c r="U93" s="12">
        <f t="shared" si="34"/>
        <v>0</v>
      </c>
      <c r="V93" s="12">
        <f t="shared" si="34"/>
        <v>0</v>
      </c>
      <c r="W93" s="12">
        <f t="shared" si="34"/>
        <v>0</v>
      </c>
    </row>
    <row r="94" spans="2:26" outlineLevel="1" x14ac:dyDescent="0.25">
      <c r="B94" s="4" t="s">
        <v>21</v>
      </c>
      <c r="C94" s="12">
        <f t="shared" ref="C94:W94" si="35">IFERROR(C81/C89,0)</f>
        <v>2.3701791734012996E-2</v>
      </c>
      <c r="D94" s="12">
        <f t="shared" si="35"/>
        <v>1.8869052756808696E-2</v>
      </c>
      <c r="E94" s="12">
        <f t="shared" si="35"/>
        <v>2.0278854724371152E-2</v>
      </c>
      <c r="F94" s="12">
        <f t="shared" si="35"/>
        <v>2.6280113381608391E-2</v>
      </c>
      <c r="G94" s="12">
        <f t="shared" si="35"/>
        <v>2.7606423179836026E-2</v>
      </c>
      <c r="H94" s="12">
        <f t="shared" si="35"/>
        <v>2.4729552743660344E-2</v>
      </c>
      <c r="I94" s="12">
        <f t="shared" si="35"/>
        <v>9.3616119470889061E-3</v>
      </c>
      <c r="J94" s="12">
        <f t="shared" si="35"/>
        <v>7.7320206219218326E-3</v>
      </c>
      <c r="K94" s="12">
        <f t="shared" si="35"/>
        <v>8.0256599054481272E-3</v>
      </c>
      <c r="L94" s="12">
        <f t="shared" si="35"/>
        <v>6.5109319183911741E-3</v>
      </c>
      <c r="M94" s="12">
        <f t="shared" si="35"/>
        <v>5.6893737013950733E-3</v>
      </c>
      <c r="N94" s="12">
        <f t="shared" si="35"/>
        <v>5.1182014111705839E-3</v>
      </c>
      <c r="O94" s="12">
        <f t="shared" si="35"/>
        <v>2.7573868406203985E-3</v>
      </c>
      <c r="P94" s="12">
        <f t="shared" si="35"/>
        <v>2.9354249463260248E-3</v>
      </c>
      <c r="Q94" s="12">
        <f t="shared" si="35"/>
        <v>3.1194035247425356E-3</v>
      </c>
      <c r="R94" s="12">
        <f t="shared" si="35"/>
        <v>4.15150342684667E-3</v>
      </c>
      <c r="S94" s="12">
        <f t="shared" si="35"/>
        <v>4.5814666006838787E-3</v>
      </c>
      <c r="T94" s="12">
        <f t="shared" si="35"/>
        <v>4.6084583184234067E-3</v>
      </c>
      <c r="U94" s="12">
        <f t="shared" si="35"/>
        <v>6.0793860891265681E-3</v>
      </c>
      <c r="V94" s="12">
        <f t="shared" si="35"/>
        <v>6.5825786337550714E-3</v>
      </c>
      <c r="W94" s="12">
        <f t="shared" si="35"/>
        <v>6.3495007724542569E-3</v>
      </c>
    </row>
    <row r="95" spans="2:26" outlineLevel="1" x14ac:dyDescent="0.25">
      <c r="B95" s="4" t="s">
        <v>26</v>
      </c>
      <c r="C95" s="12">
        <f t="shared" ref="C95:W95" si="36">IFERROR(C82/C89,0)</f>
        <v>0</v>
      </c>
      <c r="D95" s="12">
        <f t="shared" si="36"/>
        <v>0</v>
      </c>
      <c r="E95" s="12">
        <f t="shared" si="36"/>
        <v>0</v>
      </c>
      <c r="F95" s="12">
        <f t="shared" si="36"/>
        <v>0</v>
      </c>
      <c r="G95" s="12">
        <f t="shared" si="36"/>
        <v>0</v>
      </c>
      <c r="H95" s="12">
        <f t="shared" si="36"/>
        <v>0</v>
      </c>
      <c r="I95" s="12">
        <f t="shared" si="36"/>
        <v>0</v>
      </c>
      <c r="J95" s="12">
        <f t="shared" si="36"/>
        <v>0</v>
      </c>
      <c r="K95" s="12">
        <f t="shared" si="36"/>
        <v>0</v>
      </c>
      <c r="L95" s="12">
        <f t="shared" si="36"/>
        <v>0</v>
      </c>
      <c r="M95" s="12">
        <f t="shared" si="36"/>
        <v>0</v>
      </c>
      <c r="N95" s="12">
        <f t="shared" si="36"/>
        <v>0</v>
      </c>
      <c r="O95" s="12">
        <f t="shared" si="36"/>
        <v>0</v>
      </c>
      <c r="P95" s="12">
        <f t="shared" si="36"/>
        <v>0</v>
      </c>
      <c r="Q95" s="12">
        <f t="shared" si="36"/>
        <v>0</v>
      </c>
      <c r="R95" s="12">
        <f t="shared" si="36"/>
        <v>0</v>
      </c>
      <c r="S95" s="12">
        <f t="shared" si="36"/>
        <v>0</v>
      </c>
      <c r="T95" s="12">
        <f t="shared" si="36"/>
        <v>0</v>
      </c>
      <c r="U95" s="12">
        <f t="shared" si="36"/>
        <v>0</v>
      </c>
      <c r="V95" s="12">
        <f t="shared" si="36"/>
        <v>0</v>
      </c>
      <c r="W95" s="12">
        <f t="shared" si="36"/>
        <v>0</v>
      </c>
    </row>
    <row r="96" spans="2:26" outlineLevel="1" x14ac:dyDescent="0.25">
      <c r="B96" s="4" t="s">
        <v>25</v>
      </c>
      <c r="C96" s="12">
        <f t="shared" ref="C96:W96" si="37">IFERROR(C83/C89,0)</f>
        <v>0.97242286754629859</v>
      </c>
      <c r="D96" s="12">
        <f t="shared" si="37"/>
        <v>0.97733155435570473</v>
      </c>
      <c r="E96" s="12">
        <f t="shared" si="37"/>
        <v>0.97856429619306828</v>
      </c>
      <c r="F96" s="12">
        <f t="shared" si="37"/>
        <v>0.97260425546654461</v>
      </c>
      <c r="G96" s="12">
        <f t="shared" si="37"/>
        <v>0.9713267106286797</v>
      </c>
      <c r="H96" s="12">
        <f t="shared" si="37"/>
        <v>0.97450262923764774</v>
      </c>
      <c r="I96" s="12">
        <f t="shared" si="37"/>
        <v>0.98815994260544449</v>
      </c>
      <c r="J96" s="12">
        <f t="shared" si="37"/>
        <v>0.99020026689451901</v>
      </c>
      <c r="K96" s="12">
        <f t="shared" si="37"/>
        <v>0.98953019173343149</v>
      </c>
      <c r="L96" s="12">
        <f t="shared" si="37"/>
        <v>0.99197531984253329</v>
      </c>
      <c r="M96" s="12">
        <f t="shared" si="37"/>
        <v>0.99280721282279605</v>
      </c>
      <c r="N96" s="12">
        <f t="shared" si="37"/>
        <v>0.95936908199207382</v>
      </c>
      <c r="O96" s="12">
        <f t="shared" si="37"/>
        <v>0.96300978489740308</v>
      </c>
      <c r="P96" s="12">
        <f t="shared" si="37"/>
        <v>0.9767660256469255</v>
      </c>
      <c r="Q96" s="12">
        <f t="shared" si="37"/>
        <v>0.96957458280337405</v>
      </c>
      <c r="R96" s="12">
        <f t="shared" si="37"/>
        <v>0.99389232067477018</v>
      </c>
      <c r="S96" s="12">
        <f t="shared" si="37"/>
        <v>0.99372956609034357</v>
      </c>
      <c r="T96" s="12">
        <f t="shared" si="37"/>
        <v>0.99355045941353959</v>
      </c>
      <c r="U96" s="12">
        <f t="shared" si="37"/>
        <v>0.99194881864104922</v>
      </c>
      <c r="V96" s="12">
        <f t="shared" si="37"/>
        <v>0.99152789644887984</v>
      </c>
      <c r="W96" s="12">
        <f t="shared" si="37"/>
        <v>0.99252000693134312</v>
      </c>
    </row>
    <row r="97" spans="1:28" outlineLevel="1" x14ac:dyDescent="0.25">
      <c r="B97" s="4" t="s">
        <v>0</v>
      </c>
      <c r="C97" s="12">
        <f t="shared" ref="C97:W97" si="38">IFERROR(C84/C89,0)</f>
        <v>0</v>
      </c>
      <c r="D97" s="12">
        <f t="shared" si="38"/>
        <v>0</v>
      </c>
      <c r="E97" s="12">
        <f t="shared" si="38"/>
        <v>0</v>
      </c>
      <c r="F97" s="12">
        <f t="shared" si="38"/>
        <v>0</v>
      </c>
      <c r="G97" s="12">
        <f t="shared" si="38"/>
        <v>0</v>
      </c>
      <c r="H97" s="12">
        <f t="shared" si="38"/>
        <v>0</v>
      </c>
      <c r="I97" s="12">
        <f t="shared" si="38"/>
        <v>0</v>
      </c>
      <c r="J97" s="12">
        <f t="shared" si="38"/>
        <v>0</v>
      </c>
      <c r="K97" s="12">
        <f t="shared" si="38"/>
        <v>0</v>
      </c>
      <c r="L97" s="12">
        <f t="shared" si="38"/>
        <v>0</v>
      </c>
      <c r="M97" s="12">
        <f t="shared" si="38"/>
        <v>0</v>
      </c>
      <c r="N97" s="12">
        <f t="shared" si="38"/>
        <v>3.427199709149948E-2</v>
      </c>
      <c r="O97" s="12">
        <f t="shared" si="38"/>
        <v>3.2936983058778194E-2</v>
      </c>
      <c r="P97" s="12">
        <f t="shared" si="38"/>
        <v>1.8734502962729795E-2</v>
      </c>
      <c r="Q97" s="12">
        <f t="shared" si="38"/>
        <v>2.5948236990654284E-2</v>
      </c>
      <c r="R97" s="12">
        <f t="shared" si="38"/>
        <v>0</v>
      </c>
      <c r="S97" s="12">
        <f t="shared" si="38"/>
        <v>0</v>
      </c>
      <c r="T97" s="12">
        <f t="shared" si="38"/>
        <v>0</v>
      </c>
      <c r="U97" s="12">
        <f t="shared" si="38"/>
        <v>0</v>
      </c>
      <c r="V97" s="12">
        <f t="shared" si="38"/>
        <v>0</v>
      </c>
      <c r="W97" s="12">
        <f t="shared" si="38"/>
        <v>0</v>
      </c>
    </row>
    <row r="98" spans="1:28" outlineLevel="1" x14ac:dyDescent="0.25">
      <c r="B98" s="4" t="s">
        <v>27</v>
      </c>
      <c r="C98" s="12">
        <f t="shared" ref="C98:W98" si="39">IFERROR(C85/C89,0)</f>
        <v>0</v>
      </c>
      <c r="D98" s="12">
        <f t="shared" si="39"/>
        <v>0</v>
      </c>
      <c r="E98" s="12">
        <f t="shared" si="39"/>
        <v>0</v>
      </c>
      <c r="F98" s="12">
        <f t="shared" si="39"/>
        <v>0</v>
      </c>
      <c r="G98" s="12">
        <f t="shared" si="39"/>
        <v>0</v>
      </c>
      <c r="H98" s="12">
        <f t="shared" si="39"/>
        <v>0</v>
      </c>
      <c r="I98" s="12">
        <f t="shared" si="39"/>
        <v>0</v>
      </c>
      <c r="J98" s="12">
        <f t="shared" si="39"/>
        <v>0</v>
      </c>
      <c r="K98" s="12">
        <f t="shared" si="39"/>
        <v>0</v>
      </c>
      <c r="L98" s="12">
        <f t="shared" si="39"/>
        <v>0</v>
      </c>
      <c r="M98" s="12">
        <f t="shared" si="39"/>
        <v>0</v>
      </c>
      <c r="N98" s="12">
        <f t="shared" si="39"/>
        <v>0</v>
      </c>
      <c r="O98" s="12">
        <f t="shared" si="39"/>
        <v>0</v>
      </c>
      <c r="P98" s="12">
        <f t="shared" si="39"/>
        <v>0</v>
      </c>
      <c r="Q98" s="12">
        <f t="shared" si="39"/>
        <v>0</v>
      </c>
      <c r="R98" s="12">
        <f t="shared" si="39"/>
        <v>0</v>
      </c>
      <c r="S98" s="12">
        <f t="shared" si="39"/>
        <v>0</v>
      </c>
      <c r="T98" s="12">
        <f t="shared" si="39"/>
        <v>0</v>
      </c>
      <c r="U98" s="12">
        <f t="shared" si="39"/>
        <v>0</v>
      </c>
      <c r="V98" s="12">
        <f t="shared" si="39"/>
        <v>0</v>
      </c>
      <c r="W98" s="12">
        <f t="shared" si="39"/>
        <v>0</v>
      </c>
    </row>
    <row r="99" spans="1:28" outlineLevel="1" x14ac:dyDescent="0.25">
      <c r="B99" s="4" t="s">
        <v>28</v>
      </c>
      <c r="C99" s="12">
        <f t="shared" ref="C99:W99" si="40">IFERROR(C86/C89,0)</f>
        <v>0</v>
      </c>
      <c r="D99" s="12">
        <f t="shared" si="40"/>
        <v>0</v>
      </c>
      <c r="E99" s="12">
        <f t="shared" si="40"/>
        <v>0</v>
      </c>
      <c r="F99" s="12">
        <f t="shared" si="40"/>
        <v>0</v>
      </c>
      <c r="G99" s="12">
        <f t="shared" si="40"/>
        <v>0</v>
      </c>
      <c r="H99" s="12">
        <f t="shared" si="40"/>
        <v>0</v>
      </c>
      <c r="I99" s="12">
        <f t="shared" si="40"/>
        <v>0</v>
      </c>
      <c r="J99" s="12">
        <f t="shared" si="40"/>
        <v>0</v>
      </c>
      <c r="K99" s="12">
        <f t="shared" si="40"/>
        <v>0</v>
      </c>
      <c r="L99" s="12">
        <f t="shared" si="40"/>
        <v>0</v>
      </c>
      <c r="M99" s="12">
        <f t="shared" si="40"/>
        <v>0</v>
      </c>
      <c r="N99" s="12">
        <f t="shared" si="40"/>
        <v>0</v>
      </c>
      <c r="O99" s="12">
        <f t="shared" si="40"/>
        <v>0</v>
      </c>
      <c r="P99" s="12">
        <f t="shared" si="40"/>
        <v>0</v>
      </c>
      <c r="Q99" s="12">
        <f t="shared" si="40"/>
        <v>0</v>
      </c>
      <c r="R99" s="12">
        <f t="shared" si="40"/>
        <v>0</v>
      </c>
      <c r="S99" s="12">
        <f t="shared" si="40"/>
        <v>0</v>
      </c>
      <c r="T99" s="12">
        <f t="shared" si="40"/>
        <v>0</v>
      </c>
      <c r="U99" s="12">
        <f t="shared" si="40"/>
        <v>0</v>
      </c>
      <c r="V99" s="12">
        <f t="shared" si="40"/>
        <v>0</v>
      </c>
      <c r="W99" s="12">
        <f t="shared" si="40"/>
        <v>0</v>
      </c>
    </row>
    <row r="100" spans="1:28" outlineLevel="1" x14ac:dyDescent="0.25">
      <c r="B100" s="4" t="s">
        <v>22</v>
      </c>
      <c r="C100" s="12">
        <f t="shared" ref="C100:W100" si="41">IFERROR(C87/C89,0)</f>
        <v>0</v>
      </c>
      <c r="D100" s="12">
        <f t="shared" si="41"/>
        <v>0</v>
      </c>
      <c r="E100" s="12">
        <f t="shared" si="41"/>
        <v>0</v>
      </c>
      <c r="F100" s="12">
        <f t="shared" si="41"/>
        <v>0</v>
      </c>
      <c r="G100" s="12">
        <f t="shared" si="41"/>
        <v>0</v>
      </c>
      <c r="H100" s="12">
        <f t="shared" si="41"/>
        <v>0</v>
      </c>
      <c r="I100" s="12">
        <f t="shared" si="41"/>
        <v>0</v>
      </c>
      <c r="J100" s="12">
        <f t="shared" si="41"/>
        <v>0</v>
      </c>
      <c r="K100" s="12">
        <f t="shared" si="41"/>
        <v>0</v>
      </c>
      <c r="L100" s="12">
        <f t="shared" si="41"/>
        <v>0</v>
      </c>
      <c r="M100" s="12">
        <f t="shared" si="41"/>
        <v>0</v>
      </c>
      <c r="N100" s="12">
        <f t="shared" si="41"/>
        <v>0</v>
      </c>
      <c r="O100" s="12">
        <f t="shared" si="41"/>
        <v>0</v>
      </c>
      <c r="P100" s="12">
        <f t="shared" si="41"/>
        <v>0</v>
      </c>
      <c r="Q100" s="12">
        <f t="shared" si="41"/>
        <v>0</v>
      </c>
      <c r="R100" s="12">
        <f t="shared" si="41"/>
        <v>0</v>
      </c>
      <c r="S100" s="12">
        <f t="shared" si="41"/>
        <v>0</v>
      </c>
      <c r="T100" s="12">
        <f t="shared" si="41"/>
        <v>0</v>
      </c>
      <c r="U100" s="12">
        <f t="shared" si="41"/>
        <v>0</v>
      </c>
      <c r="V100" s="12">
        <f t="shared" si="41"/>
        <v>0</v>
      </c>
      <c r="W100" s="12">
        <f t="shared" si="41"/>
        <v>0</v>
      </c>
    </row>
    <row r="101" spans="1:28" outlineLevel="1" x14ac:dyDescent="0.25">
      <c r="B101" s="4" t="s">
        <v>1</v>
      </c>
      <c r="C101" s="12">
        <f t="shared" ref="C101:W101" si="42">IFERROR(C88/C89,0)</f>
        <v>3.8753407196884912E-3</v>
      </c>
      <c r="D101" s="12">
        <f t="shared" si="42"/>
        <v>3.7993928874865976E-3</v>
      </c>
      <c r="E101" s="12">
        <f t="shared" si="42"/>
        <v>1.1568490825606117E-3</v>
      </c>
      <c r="F101" s="12">
        <f t="shared" si="42"/>
        <v>1.1156311518470694E-3</v>
      </c>
      <c r="G101" s="12">
        <f t="shared" si="42"/>
        <v>1.0668661914843304E-3</v>
      </c>
      <c r="H101" s="12">
        <f t="shared" si="42"/>
        <v>7.6781801869200918E-4</v>
      </c>
      <c r="I101" s="12">
        <f t="shared" si="42"/>
        <v>2.4784454474665804E-3</v>
      </c>
      <c r="J101" s="12">
        <f t="shared" si="42"/>
        <v>2.0677124835591053E-3</v>
      </c>
      <c r="K101" s="12">
        <f t="shared" si="42"/>
        <v>2.4441483611203634E-3</v>
      </c>
      <c r="L101" s="12">
        <f t="shared" si="42"/>
        <v>1.5137482390757066E-3</v>
      </c>
      <c r="M101" s="12">
        <f t="shared" si="42"/>
        <v>1.5034134758088453E-3</v>
      </c>
      <c r="N101" s="12">
        <f t="shared" si="42"/>
        <v>1.2407195052560936E-3</v>
      </c>
      <c r="O101" s="12">
        <f t="shared" si="42"/>
        <v>1.2958452031983266E-3</v>
      </c>
      <c r="P101" s="12">
        <f t="shared" si="42"/>
        <v>1.5640464440186113E-3</v>
      </c>
      <c r="Q101" s="12">
        <f t="shared" si="42"/>
        <v>1.3577766812290231E-3</v>
      </c>
      <c r="R101" s="12">
        <f t="shared" si="42"/>
        <v>1.9561758983831562E-3</v>
      </c>
      <c r="S101" s="12">
        <f t="shared" si="42"/>
        <v>1.6889673089725082E-3</v>
      </c>
      <c r="T101" s="12">
        <f t="shared" si="42"/>
        <v>1.8410822680367828E-3</v>
      </c>
      <c r="U101" s="12">
        <f t="shared" si="42"/>
        <v>1.9717952698243037E-3</v>
      </c>
      <c r="V101" s="12">
        <f t="shared" si="42"/>
        <v>1.8895249173651988E-3</v>
      </c>
      <c r="W101" s="12">
        <f t="shared" si="42"/>
        <v>1.1304922962026491E-3</v>
      </c>
    </row>
    <row r="104" spans="1:28" s="37" customFormat="1" x14ac:dyDescent="0.25">
      <c r="A104" s="36" t="s">
        <v>3</v>
      </c>
      <c r="Z104" s="38"/>
    </row>
    <row r="105" spans="1:28" outlineLevel="1" x14ac:dyDescent="0.25">
      <c r="B105" s="22" t="s">
        <v>31</v>
      </c>
      <c r="C105" s="5">
        <f>C108*CAN!C109</f>
        <v>280.71400700630443</v>
      </c>
      <c r="D105" s="5">
        <f>D108*CAN!D109</f>
        <v>296.32364003242492</v>
      </c>
      <c r="E105" s="5">
        <f>E108*CAN!E109</f>
        <v>269.3330220964632</v>
      </c>
      <c r="F105" s="5">
        <f>F108*CAN!F109</f>
        <v>355.88281197984639</v>
      </c>
      <c r="G105" s="5">
        <f>G108*CAN!G109</f>
        <v>356.95312779321205</v>
      </c>
      <c r="H105" s="5">
        <f>H108*CAN!H109</f>
        <v>322.41005830183769</v>
      </c>
      <c r="I105" s="5">
        <f>I108*CAN!I109</f>
        <v>389.10197726990731</v>
      </c>
      <c r="J105" s="5">
        <f>J108*CAN!J109</f>
        <v>455.45886282727594</v>
      </c>
      <c r="K105" s="5">
        <f>K108*CAN!K109</f>
        <v>501.35356302510473</v>
      </c>
      <c r="L105" s="5">
        <f>L108*CAN!L109</f>
        <v>423.33517337914333</v>
      </c>
      <c r="M105" s="5">
        <f>M108*CAN!M109</f>
        <v>484.07753718686382</v>
      </c>
      <c r="N105" s="5">
        <f>N108*CAN!N109</f>
        <v>570.79657429089411</v>
      </c>
      <c r="O105" s="5">
        <f>O108*CAN!O109</f>
        <v>475.55722246215151</v>
      </c>
      <c r="P105" s="5">
        <f>P108*CAN!P109</f>
        <v>460.78999005761125</v>
      </c>
      <c r="Q105" s="5">
        <f>Q108*CAN!Q109</f>
        <v>548.44352596880617</v>
      </c>
      <c r="R105" s="5">
        <f>R108*CAN!R109</f>
        <v>607.98237186359745</v>
      </c>
      <c r="S105" s="5">
        <f>S108*CAN!S109</f>
        <v>580.43450855699325</v>
      </c>
      <c r="T105" s="5">
        <f>T108*CAN!T109</f>
        <v>607.88993193402655</v>
      </c>
      <c r="U105" s="5">
        <f>U108*CAN!U109</f>
        <v>680.53760490216416</v>
      </c>
      <c r="V105" s="5">
        <f>V108*CAN!V109</f>
        <v>671.06894372832858</v>
      </c>
      <c r="W105" s="5">
        <f>W108*CAN!W109</f>
        <v>589.86526931242861</v>
      </c>
      <c r="Z105" s="23"/>
    </row>
    <row r="106" spans="1:28" outlineLevel="1" x14ac:dyDescent="0.25">
      <c r="B106" s="8" t="s">
        <v>30</v>
      </c>
      <c r="C106" s="5">
        <f>INDEX('[11]Table 37'!C$26:C$28,MATCH($AB106,'[11]Table 37'!$B$26:$B$28,0))</f>
        <v>6.609</v>
      </c>
      <c r="D106" s="5">
        <f>INDEX('[11]Table 37'!D$26:D$28,MATCH($AB106,'[11]Table 37'!$B$26:$B$28,0))</f>
        <v>6.8680000000000003</v>
      </c>
      <c r="E106" s="5">
        <f>INDEX('[11]Table 37'!E$26:E$28,MATCH($AB106,'[11]Table 37'!$B$26:$B$28,0))</f>
        <v>7.1660000000000004</v>
      </c>
      <c r="F106" s="5">
        <f>INDEX('[11]Table 37'!F$26:F$28,MATCH($AB106,'[11]Table 37'!$B$26:$B$28,0))</f>
        <v>7.9580000000000002</v>
      </c>
      <c r="G106" s="5">
        <f>INDEX('[11]Table 37'!G$26:G$28,MATCH($AB106,'[11]Table 37'!$B$26:$B$28,0))</f>
        <v>8.5190000000000001</v>
      </c>
      <c r="H106" s="5">
        <f>INDEX('[11]Table 37'!H$26:H$28,MATCH($AB106,'[11]Table 37'!$B$26:$B$28,0))</f>
        <v>8.5370000000000008</v>
      </c>
      <c r="I106" s="5">
        <f>INDEX('[11]Table 37'!I$26:I$28,MATCH($AB106,'[11]Table 37'!$B$26:$B$28,0))</f>
        <v>8.843</v>
      </c>
      <c r="J106" s="5">
        <f>INDEX('[11]Table 37'!J$26:J$28,MATCH($AB106,'[11]Table 37'!$B$26:$B$28,0))</f>
        <v>9.8640000000000008</v>
      </c>
      <c r="K106" s="5">
        <f>INDEX('[11]Table 37'!K$26:K$28,MATCH($AB106,'[11]Table 37'!$B$26:$B$28,0))</f>
        <v>10.833</v>
      </c>
      <c r="L106" s="5">
        <f>INDEX('[11]Table 37'!L$26:L$28,MATCH($AB106,'[11]Table 37'!$B$26:$B$28,0))</f>
        <v>12.282</v>
      </c>
      <c r="M106" s="5">
        <f>INDEX('[11]Table 37'!M$26:M$28,MATCH($AB106,'[11]Table 37'!$B$26:$B$28,0))</f>
        <v>14.286</v>
      </c>
      <c r="N106" s="5">
        <f>INDEX('[11]Table 37'!N$26:N$28,MATCH($AB106,'[11]Table 37'!$B$26:$B$28,0))</f>
        <v>15.625</v>
      </c>
      <c r="O106" s="5">
        <f>INDEX('[11]Table 37'!O$26:O$28,MATCH($AB106,'[11]Table 37'!$B$26:$B$28,0))</f>
        <v>16.460999999999999</v>
      </c>
      <c r="P106" s="5">
        <f>INDEX('[11]Table 37'!P$26:P$28,MATCH($AB106,'[11]Table 37'!$B$26:$B$28,0))</f>
        <v>17.818999999999999</v>
      </c>
      <c r="Q106" s="5">
        <f>INDEX('[11]Table 37'!Q$26:Q$28,MATCH($AB106,'[11]Table 37'!$B$26:$B$28,0))</f>
        <v>18.591000000000001</v>
      </c>
      <c r="R106" s="5">
        <f>INDEX('[11]Table 37'!R$26:R$28,MATCH($AB106,'[11]Table 37'!$B$26:$B$28,0))</f>
        <v>19.736999999999998</v>
      </c>
      <c r="S106" s="5">
        <f>INDEX('[11]Table 37'!S$26:S$28,MATCH($AB106,'[11]Table 37'!$B$26:$B$28,0))</f>
        <v>20.54</v>
      </c>
      <c r="T106" s="5">
        <f>INDEX('[11]Table 37'!T$26:T$28,MATCH($AB106,'[11]Table 37'!$B$26:$B$28,0))</f>
        <v>21.244</v>
      </c>
      <c r="U106" s="5">
        <f>INDEX('[11]Table 37'!U$26:U$28,MATCH($AB106,'[11]Table 37'!$B$26:$B$28,0))</f>
        <v>21.015999999999998</v>
      </c>
      <c r="V106" s="5">
        <f>INDEX('[11]Table 37'!V$26:V$28,MATCH($AB106,'[11]Table 37'!$B$26:$B$28,0))</f>
        <v>20.693000000000001</v>
      </c>
      <c r="W106" s="5">
        <f>INDEX('[11]Table 37'!W$26:W$28,MATCH($AB106,'[11]Table 37'!$B$26:$B$28,0))</f>
        <v>20.128</v>
      </c>
      <c r="Z106" s="23" t="s">
        <v>32</v>
      </c>
      <c r="AB106" t="s">
        <v>3</v>
      </c>
    </row>
    <row r="107" spans="1:28" outlineLevel="1" x14ac:dyDescent="0.25">
      <c r="B107" s="8" t="s">
        <v>43</v>
      </c>
      <c r="C107" s="5">
        <f>INDEX('[11]Table 37'!C$38:C$40,MATCH($AB107,'[11]Table 37'!$B$38:$B$40,0))</f>
        <v>35395.423682000001</v>
      </c>
      <c r="D107" s="5">
        <f>INDEX('[11]Table 37'!D$38:D$40,MATCH($AB107,'[11]Table 37'!$B$38:$B$40,0))</f>
        <v>35657.481373000002</v>
      </c>
      <c r="E107" s="5">
        <f>INDEX('[11]Table 37'!E$38:E$40,MATCH($AB107,'[11]Table 37'!$B$38:$B$40,0))</f>
        <v>30807.253854999999</v>
      </c>
      <c r="F107" s="5">
        <f>INDEX('[11]Table 37'!F$38:F$40,MATCH($AB107,'[11]Table 37'!$B$38:$B$40,0))</f>
        <v>36357.830930999997</v>
      </c>
      <c r="G107" s="5">
        <f>INDEX('[11]Table 37'!G$38:G$40,MATCH($AB107,'[11]Table 37'!$B$38:$B$40,0))</f>
        <v>33790.987722999998</v>
      </c>
      <c r="H107" s="5">
        <f>INDEX('[11]Table 37'!H$38:H$40,MATCH($AB107,'[11]Table 37'!$B$38:$B$40,0))</f>
        <v>30212.960782999999</v>
      </c>
      <c r="I107" s="5">
        <f>INDEX('[11]Table 37'!I$38:I$40,MATCH($AB107,'[11]Table 37'!$B$38:$B$40,0))</f>
        <v>35060.666965999997</v>
      </c>
      <c r="J107" s="5">
        <f>INDEX('[11]Table 37'!J$38:J$40,MATCH($AB107,'[11]Table 37'!$B$38:$B$40,0))</f>
        <v>36645.906411000004</v>
      </c>
      <c r="K107" s="5">
        <f>INDEX('[11]Table 37'!K$38:K$40,MATCH($AB107,'[11]Table 37'!$B$38:$B$40,0))</f>
        <v>36730.322834999999</v>
      </c>
      <c r="L107" s="5">
        <f>INDEX('[11]Table 37'!L$38:L$40,MATCH($AB107,'[11]Table 37'!$B$38:$B$40,0))</f>
        <v>27355.501533999999</v>
      </c>
      <c r="M107" s="5">
        <f>INDEX('[11]Table 37'!M$38:M$40,MATCH($AB107,'[11]Table 37'!$B$38:$B$40,0))</f>
        <v>26892.658636</v>
      </c>
      <c r="N107" s="5">
        <f>INDEX('[11]Table 37'!N$38:N$40,MATCH($AB107,'[11]Table 37'!$B$38:$B$40,0))</f>
        <v>28992.841843999999</v>
      </c>
      <c r="O107" s="5">
        <f>INDEX('[11]Table 37'!O$38:O$40,MATCH($AB107,'[11]Table 37'!$B$38:$B$40,0))</f>
        <v>22928.519937000001</v>
      </c>
      <c r="P107" s="5">
        <f>INDEX('[11]Table 37'!P$38:P$40,MATCH($AB107,'[11]Table 37'!$B$38:$B$40,0))</f>
        <v>20523.393045000001</v>
      </c>
      <c r="Q107" s="5">
        <f>INDEX('[11]Table 37'!Q$38:Q$40,MATCH($AB107,'[11]Table 37'!$B$38:$B$40,0))</f>
        <v>23413.083739000002</v>
      </c>
      <c r="R107" s="5">
        <f>INDEX('[11]Table 37'!R$38:R$40,MATCH($AB107,'[11]Table 37'!$B$38:$B$40,0))</f>
        <v>24447.772777999999</v>
      </c>
      <c r="S107" s="5">
        <f>INDEX('[11]Table 37'!S$38:S$40,MATCH($AB107,'[11]Table 37'!$B$38:$B$40,0))</f>
        <v>22427.570978</v>
      </c>
      <c r="T107" s="5">
        <f>INDEX('[11]Table 37'!T$38:T$40,MATCH($AB107,'[11]Table 37'!$B$38:$B$40,0))</f>
        <v>22710.05113</v>
      </c>
      <c r="U107" s="5">
        <f>INDEX('[11]Table 37'!U$38:U$40,MATCH($AB107,'[11]Table 37'!$B$38:$B$40,0))</f>
        <v>25699.905279999999</v>
      </c>
      <c r="V107" s="5">
        <f>INDEX('[11]Table 37'!V$38:V$40,MATCH($AB107,'[11]Table 37'!$B$38:$B$40,0))</f>
        <v>25737.901682</v>
      </c>
      <c r="W107" s="5">
        <f>INDEX('[11]Table 37'!W$38:W$40,MATCH($AB107,'[11]Table 37'!$B$38:$B$40,0))</f>
        <v>23258.497552000001</v>
      </c>
      <c r="Z107" s="23" t="s">
        <v>32</v>
      </c>
      <c r="AB107" t="s">
        <v>3</v>
      </c>
    </row>
    <row r="108" spans="1:28" outlineLevel="1" x14ac:dyDescent="0.25">
      <c r="B108" s="8" t="s">
        <v>44</v>
      </c>
      <c r="C108" s="5">
        <f t="shared" ref="C108:W108" si="43">C106*C107/1000</f>
        <v>233.92835511433802</v>
      </c>
      <c r="D108" s="5">
        <f t="shared" si="43"/>
        <v>244.89558206976403</v>
      </c>
      <c r="E108" s="5">
        <f t="shared" si="43"/>
        <v>220.76478112493001</v>
      </c>
      <c r="F108" s="5">
        <f t="shared" si="43"/>
        <v>289.33561854889797</v>
      </c>
      <c r="G108" s="5">
        <f t="shared" si="43"/>
        <v>287.86542441223702</v>
      </c>
      <c r="H108" s="5">
        <f t="shared" si="43"/>
        <v>257.928046204471</v>
      </c>
      <c r="I108" s="5">
        <f t="shared" si="43"/>
        <v>310.04147798033796</v>
      </c>
      <c r="J108" s="5">
        <f t="shared" si="43"/>
        <v>361.47522083810406</v>
      </c>
      <c r="K108" s="5">
        <f t="shared" si="43"/>
        <v>397.89958727155499</v>
      </c>
      <c r="L108" s="5">
        <f t="shared" si="43"/>
        <v>335.98026984058799</v>
      </c>
      <c r="M108" s="5">
        <f t="shared" si="43"/>
        <v>384.18852127389596</v>
      </c>
      <c r="N108" s="5">
        <f t="shared" si="43"/>
        <v>453.01315381250004</v>
      </c>
      <c r="O108" s="5">
        <f t="shared" si="43"/>
        <v>377.426366682957</v>
      </c>
      <c r="P108" s="5">
        <f t="shared" si="43"/>
        <v>365.70634066885498</v>
      </c>
      <c r="Q108" s="5">
        <f t="shared" si="43"/>
        <v>435.27263979174904</v>
      </c>
      <c r="R108" s="5">
        <f t="shared" si="43"/>
        <v>482.52569131938594</v>
      </c>
      <c r="S108" s="5">
        <f t="shared" si="43"/>
        <v>460.66230788811993</v>
      </c>
      <c r="T108" s="5">
        <f t="shared" si="43"/>
        <v>482.45232620572</v>
      </c>
      <c r="U108" s="5">
        <f t="shared" si="43"/>
        <v>540.10920936447997</v>
      </c>
      <c r="V108" s="5">
        <f t="shared" si="43"/>
        <v>532.59439950562603</v>
      </c>
      <c r="W108" s="5">
        <f t="shared" si="43"/>
        <v>468.14703872665598</v>
      </c>
    </row>
    <row r="109" spans="1:28" outlineLevel="1" x14ac:dyDescent="0.25">
      <c r="B109" s="8" t="s">
        <v>45</v>
      </c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8" outlineLevel="1" x14ac:dyDescent="0.25">
      <c r="B110" s="8" t="s">
        <v>47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8" outlineLevel="1" x14ac:dyDescent="0.25"/>
    <row r="112" spans="1:28" outlineLevel="1" x14ac:dyDescent="0.25">
      <c r="B112" s="9" t="s">
        <v>19</v>
      </c>
      <c r="C112" s="14"/>
    </row>
    <row r="113" spans="2:26" outlineLevel="1" x14ac:dyDescent="0.25">
      <c r="B113" s="4" t="s">
        <v>23</v>
      </c>
      <c r="C113" s="5">
        <f>IFERROR(INDEX('[11]Table 36'!C$14:C$17,MATCH(CAN!$B126,'[11]Table 36'!$B$14:$B$17,0))*1000,0)</f>
        <v>0</v>
      </c>
      <c r="D113" s="5">
        <f>IFERROR(INDEX('[11]Table 36'!D$14:D$17,MATCH(CAN!$B126,'[11]Table 36'!$B$14:$B$17,0))*1000,0)</f>
        <v>0</v>
      </c>
      <c r="E113" s="5">
        <f>IFERROR(INDEX('[11]Table 36'!E$14:E$17,MATCH(CAN!$B126,'[11]Table 36'!$B$14:$B$17,0))*1000,0)</f>
        <v>0</v>
      </c>
      <c r="F113" s="5">
        <f>IFERROR(INDEX('[11]Table 36'!F$14:F$17,MATCH(CAN!$B126,'[11]Table 36'!$B$14:$B$17,0))*1000,0)</f>
        <v>0</v>
      </c>
      <c r="G113" s="5">
        <f>IFERROR(INDEX('[11]Table 36'!G$14:G$17,MATCH(CAN!$B126,'[11]Table 36'!$B$14:$B$17,0))*1000,0)</f>
        <v>0</v>
      </c>
      <c r="H113" s="5">
        <f>IFERROR(INDEX('[11]Table 36'!H$14:H$17,MATCH(CAN!$B126,'[11]Table 36'!$B$14:$B$17,0))*1000,0)</f>
        <v>0</v>
      </c>
      <c r="I113" s="5">
        <f>IFERROR(INDEX('[11]Table 36'!I$14:I$17,MATCH(CAN!$B126,'[11]Table 36'!$B$14:$B$17,0))*1000,0)</f>
        <v>0</v>
      </c>
      <c r="J113" s="5">
        <f>IFERROR(INDEX('[11]Table 36'!J$14:J$17,MATCH(CAN!$B126,'[11]Table 36'!$B$14:$B$17,0))*1000,0)</f>
        <v>0</v>
      </c>
      <c r="K113" s="5">
        <f>IFERROR(INDEX('[11]Table 36'!K$14:K$17,MATCH(CAN!$B126,'[11]Table 36'!$B$14:$B$17,0))*1000,0)</f>
        <v>0</v>
      </c>
      <c r="L113" s="5">
        <f>IFERROR(INDEX('[11]Table 36'!L$14:L$17,MATCH(CAN!$B126,'[11]Table 36'!$B$14:$B$17,0))*1000,0)</f>
        <v>0</v>
      </c>
      <c r="M113" s="5">
        <f>IFERROR(INDEX('[11]Table 36'!M$14:M$17,MATCH(CAN!$B126,'[11]Table 36'!$B$14:$B$17,0))*1000,0)</f>
        <v>0</v>
      </c>
      <c r="N113" s="5">
        <f>IFERROR(INDEX('[11]Table 36'!N$14:N$17,MATCH(CAN!$B126,'[11]Table 36'!$B$14:$B$17,0))*1000,0)</f>
        <v>0</v>
      </c>
      <c r="O113" s="5">
        <f>IFERROR(INDEX('[11]Table 36'!O$14:O$17,MATCH(CAN!$B126,'[11]Table 36'!$B$14:$B$17,0))*1000,0)</f>
        <v>0</v>
      </c>
      <c r="P113" s="5">
        <f>IFERROR(INDEX('[11]Table 36'!P$14:P$17,MATCH(CAN!$B126,'[11]Table 36'!$B$14:$B$17,0))*1000,0)</f>
        <v>0</v>
      </c>
      <c r="Q113" s="5">
        <f>IFERROR(INDEX('[11]Table 36'!Q$14:Q$17,MATCH(CAN!$B126,'[11]Table 36'!$B$14:$B$17,0))*1000,0)</f>
        <v>0</v>
      </c>
      <c r="R113" s="5">
        <f>IFERROR(INDEX('[11]Table 36'!R$14:R$17,MATCH(CAN!$B126,'[11]Table 36'!$B$14:$B$17,0))*1000,0)</f>
        <v>0</v>
      </c>
      <c r="S113" s="5">
        <f>IFERROR(INDEX('[11]Table 36'!S$14:S$17,MATCH(CAN!$B126,'[11]Table 36'!$B$14:$B$17,0))*1000,0)</f>
        <v>0</v>
      </c>
      <c r="T113" s="5">
        <f>IFERROR(INDEX('[11]Table 36'!T$14:T$17,MATCH(CAN!$B126,'[11]Table 36'!$B$14:$B$17,0))*1000,0)</f>
        <v>0</v>
      </c>
      <c r="U113" s="5">
        <f>IFERROR(INDEX('[11]Table 36'!U$14:U$17,MATCH(CAN!$B126,'[11]Table 36'!$B$14:$B$17,0))*1000,0)</f>
        <v>0</v>
      </c>
      <c r="V113" s="5">
        <f>IFERROR(INDEX('[11]Table 36'!V$14:V$17,MATCH(CAN!$B126,'[11]Table 36'!$B$14:$B$17,0))*1000,0)</f>
        <v>0</v>
      </c>
      <c r="W113" s="5">
        <f>IFERROR(INDEX('[11]Table 36'!W$14:W$17,MATCH(CAN!$B126,'[11]Table 36'!$B$14:$B$17,0))*1000,0)</f>
        <v>0</v>
      </c>
      <c r="Z113" s="23" t="s">
        <v>32</v>
      </c>
    </row>
    <row r="114" spans="2:26" outlineLevel="1" x14ac:dyDescent="0.25">
      <c r="B114" s="4" t="s">
        <v>24</v>
      </c>
      <c r="C114" s="5">
        <f>IFERROR(INDEX('[11]Table 36'!C$14:C$17,MATCH(CAN!$B127,'[11]Table 36'!$B$14:$B$17,0))*1000,0)</f>
        <v>0</v>
      </c>
      <c r="D114" s="5">
        <f>IFERROR(INDEX('[11]Table 36'!D$14:D$17,MATCH(CAN!$B127,'[11]Table 36'!$B$14:$B$17,0))*1000,0)</f>
        <v>0</v>
      </c>
      <c r="E114" s="5">
        <f>IFERROR(INDEX('[11]Table 36'!E$14:E$17,MATCH(CAN!$B127,'[11]Table 36'!$B$14:$B$17,0))*1000,0)</f>
        <v>0</v>
      </c>
      <c r="F114" s="5">
        <f>IFERROR(INDEX('[11]Table 36'!F$14:F$17,MATCH(CAN!$B127,'[11]Table 36'!$B$14:$B$17,0))*1000,0)</f>
        <v>0</v>
      </c>
      <c r="G114" s="5">
        <f>IFERROR(INDEX('[11]Table 36'!G$14:G$17,MATCH(CAN!$B127,'[11]Table 36'!$B$14:$B$17,0))*1000,0)</f>
        <v>0</v>
      </c>
      <c r="H114" s="5">
        <f>IFERROR(INDEX('[11]Table 36'!H$14:H$17,MATCH(CAN!$B127,'[11]Table 36'!$B$14:$B$17,0))*1000,0)</f>
        <v>0</v>
      </c>
      <c r="I114" s="5">
        <f>IFERROR(INDEX('[11]Table 36'!I$14:I$17,MATCH(CAN!$B127,'[11]Table 36'!$B$14:$B$17,0))*1000,0)</f>
        <v>0</v>
      </c>
      <c r="J114" s="5">
        <f>IFERROR(INDEX('[11]Table 36'!J$14:J$17,MATCH(CAN!$B127,'[11]Table 36'!$B$14:$B$17,0))*1000,0)</f>
        <v>0</v>
      </c>
      <c r="K114" s="5">
        <f>IFERROR(INDEX('[11]Table 36'!K$14:K$17,MATCH(CAN!$B127,'[11]Table 36'!$B$14:$B$17,0))*1000,0)</f>
        <v>0</v>
      </c>
      <c r="L114" s="5">
        <f>IFERROR(INDEX('[11]Table 36'!L$14:L$17,MATCH(CAN!$B127,'[11]Table 36'!$B$14:$B$17,0))*1000,0)</f>
        <v>0</v>
      </c>
      <c r="M114" s="5">
        <f>IFERROR(INDEX('[11]Table 36'!M$14:M$17,MATCH(CAN!$B127,'[11]Table 36'!$B$14:$B$17,0))*1000,0)</f>
        <v>0</v>
      </c>
      <c r="N114" s="5">
        <f>IFERROR(INDEX('[11]Table 36'!N$14:N$17,MATCH(CAN!$B127,'[11]Table 36'!$B$14:$B$17,0))*1000,0)</f>
        <v>0</v>
      </c>
      <c r="O114" s="5">
        <f>IFERROR(INDEX('[11]Table 36'!O$14:O$17,MATCH(CAN!$B127,'[11]Table 36'!$B$14:$B$17,0))*1000,0)</f>
        <v>0</v>
      </c>
      <c r="P114" s="5">
        <f>IFERROR(INDEX('[11]Table 36'!P$14:P$17,MATCH(CAN!$B127,'[11]Table 36'!$B$14:$B$17,0))*1000,0)</f>
        <v>0</v>
      </c>
      <c r="Q114" s="5">
        <f>IFERROR(INDEX('[11]Table 36'!Q$14:Q$17,MATCH(CAN!$B127,'[11]Table 36'!$B$14:$B$17,0))*1000,0)</f>
        <v>0</v>
      </c>
      <c r="R114" s="5">
        <f>IFERROR(INDEX('[11]Table 36'!R$14:R$17,MATCH(CAN!$B127,'[11]Table 36'!$B$14:$B$17,0))*1000,0)</f>
        <v>0</v>
      </c>
      <c r="S114" s="5">
        <f>IFERROR(INDEX('[11]Table 36'!S$14:S$17,MATCH(CAN!$B127,'[11]Table 36'!$B$14:$B$17,0))*1000,0)</f>
        <v>0</v>
      </c>
      <c r="T114" s="5">
        <f>IFERROR(INDEX('[11]Table 36'!T$14:T$17,MATCH(CAN!$B127,'[11]Table 36'!$B$14:$B$17,0))*1000,0)</f>
        <v>0</v>
      </c>
      <c r="U114" s="5">
        <f>IFERROR(INDEX('[11]Table 36'!U$14:U$17,MATCH(CAN!$B127,'[11]Table 36'!$B$14:$B$17,0))*1000,0)</f>
        <v>0</v>
      </c>
      <c r="V114" s="5">
        <f>IFERROR(INDEX('[11]Table 36'!V$14:V$17,MATCH(CAN!$B127,'[11]Table 36'!$B$14:$B$17,0))*1000,0)</f>
        <v>0</v>
      </c>
      <c r="W114" s="5">
        <f>IFERROR(INDEX('[11]Table 36'!W$14:W$17,MATCH(CAN!$B127,'[11]Table 36'!$B$14:$B$17,0))*1000,0)</f>
        <v>0</v>
      </c>
      <c r="Z114" s="23" t="s">
        <v>32</v>
      </c>
    </row>
    <row r="115" spans="2:26" outlineLevel="1" x14ac:dyDescent="0.25">
      <c r="B115" s="4" t="s">
        <v>21</v>
      </c>
      <c r="C115" s="5">
        <f>IFERROR(INDEX('[11]Table 36'!C$14:C$17,MATCH(CAN!$B128,'[11]Table 36'!$B$14:$B$17,0))*1000,0)</f>
        <v>1488.4180000000001</v>
      </c>
      <c r="D115" s="5">
        <f>IFERROR(INDEX('[11]Table 36'!D$14:D$17,MATCH(CAN!$B128,'[11]Table 36'!$B$14:$B$17,0))*1000,0)</f>
        <v>1491.268</v>
      </c>
      <c r="E115" s="5">
        <f>IFERROR(INDEX('[11]Table 36'!E$14:E$17,MATCH(CAN!$B128,'[11]Table 36'!$B$14:$B$17,0))*1000,0)</f>
        <v>1429.75</v>
      </c>
      <c r="F115" s="5">
        <f>IFERROR(INDEX('[11]Table 36'!F$14:F$17,MATCH(CAN!$B128,'[11]Table 36'!$B$14:$B$17,0))*1000,0)</f>
        <v>2050.2530000000002</v>
      </c>
      <c r="G115" s="5">
        <f>IFERROR(INDEX('[11]Table 36'!G$14:G$17,MATCH(CAN!$B128,'[11]Table 36'!$B$14:$B$17,0))*1000,0)</f>
        <v>2105.7549999999997</v>
      </c>
      <c r="H115" s="5">
        <f>IFERROR(INDEX('[11]Table 36'!H$14:H$17,MATCH(CAN!$B128,'[11]Table 36'!$B$14:$B$17,0))*1000,0)</f>
        <v>1755.4080000000001</v>
      </c>
      <c r="I115" s="5">
        <f>IFERROR(INDEX('[11]Table 36'!I$14:I$17,MATCH(CAN!$B128,'[11]Table 36'!$B$14:$B$17,0))*1000,0)</f>
        <v>1930.6190000000001</v>
      </c>
      <c r="J115" s="5">
        <f>IFERROR(INDEX('[11]Table 36'!J$14:J$17,MATCH(CAN!$B128,'[11]Table 36'!$B$14:$B$17,0))*1000,0)</f>
        <v>2215.9859999999999</v>
      </c>
      <c r="K115" s="5">
        <f>IFERROR(INDEX('[11]Table 36'!K$14:K$17,MATCH(CAN!$B128,'[11]Table 36'!$B$14:$B$17,0))*1000,0)</f>
        <v>2411.6770000000001</v>
      </c>
      <c r="L115" s="5">
        <f>IFERROR(INDEX('[11]Table 36'!L$14:L$17,MATCH(CAN!$B128,'[11]Table 36'!$B$14:$B$17,0))*1000,0)</f>
        <v>2038.4690000000001</v>
      </c>
      <c r="M115" s="5">
        <f>IFERROR(INDEX('[11]Table 36'!M$14:M$17,MATCH(CAN!$B128,'[11]Table 36'!$B$14:$B$17,0))*1000,0)</f>
        <v>2211.5190000000002</v>
      </c>
      <c r="N115" s="5">
        <f>IFERROR(INDEX('[11]Table 36'!N$14:N$17,MATCH(CAN!$B128,'[11]Table 36'!$B$14:$B$17,0))*1000,0)</f>
        <v>2522.1369999999997</v>
      </c>
      <c r="O115" s="5">
        <f>IFERROR(INDEX('[11]Table 36'!O$14:O$17,MATCH(CAN!$B128,'[11]Table 36'!$B$14:$B$17,0))*1000,0)</f>
        <v>1686.9259999999999</v>
      </c>
      <c r="P115" s="5">
        <f>IFERROR(INDEX('[11]Table 36'!P$14:P$17,MATCH(CAN!$B128,'[11]Table 36'!$B$14:$B$17,0))*1000,0)</f>
        <v>1676.2820000000002</v>
      </c>
      <c r="Q115" s="5">
        <f>IFERROR(INDEX('[11]Table 36'!Q$14:Q$17,MATCH(CAN!$B128,'[11]Table 36'!$B$14:$B$17,0))*1000,0)</f>
        <v>1988.826</v>
      </c>
      <c r="R115" s="5">
        <f>IFERROR(INDEX('[11]Table 36'!R$14:R$17,MATCH(CAN!$B128,'[11]Table 36'!$B$14:$B$17,0))*1000,0)</f>
        <v>2183.761</v>
      </c>
      <c r="S115" s="5">
        <f>IFERROR(INDEX('[11]Table 36'!S$14:S$17,MATCH(CAN!$B128,'[11]Table 36'!$B$14:$B$17,0))*1000,0)</f>
        <v>1947.8889999999999</v>
      </c>
      <c r="T115" s="5">
        <f>IFERROR(INDEX('[11]Table 36'!T$14:T$17,MATCH(CAN!$B128,'[11]Table 36'!$B$14:$B$17,0))*1000,0)</f>
        <v>1944.2429999999999</v>
      </c>
      <c r="U115" s="5">
        <f>IFERROR(INDEX('[11]Table 36'!U$14:U$17,MATCH(CAN!$B128,'[11]Table 36'!$B$14:$B$17,0))*1000,0)</f>
        <v>2386.8789999999999</v>
      </c>
      <c r="V115" s="5">
        <f>IFERROR(INDEX('[11]Table 36'!V$14:V$17,MATCH(CAN!$B128,'[11]Table 36'!$B$14:$B$17,0))*1000,0)</f>
        <v>2342.2869999999998</v>
      </c>
      <c r="W115" s="5">
        <f>IFERROR(INDEX('[11]Table 36'!W$14:W$17,MATCH(CAN!$B128,'[11]Table 36'!$B$14:$B$17,0))*1000,0)</f>
        <v>1966.115</v>
      </c>
      <c r="Z115" s="23" t="s">
        <v>32</v>
      </c>
    </row>
    <row r="116" spans="2:26" outlineLevel="1" x14ac:dyDescent="0.25">
      <c r="B116" s="4" t="s">
        <v>26</v>
      </c>
      <c r="C116" s="5">
        <f>IFERROR(INDEX('[11]Table 36'!C$14:C$17,MATCH(CAN!$B129,'[11]Table 36'!$B$14:$B$17,0))*1000,0)</f>
        <v>0</v>
      </c>
      <c r="D116" s="5">
        <f>IFERROR(INDEX('[11]Table 36'!D$14:D$17,MATCH(CAN!$B129,'[11]Table 36'!$B$14:$B$17,0))*1000,0)</f>
        <v>0</v>
      </c>
      <c r="E116" s="5">
        <f>IFERROR(INDEX('[11]Table 36'!E$14:E$17,MATCH(CAN!$B129,'[11]Table 36'!$B$14:$B$17,0))*1000,0)</f>
        <v>0</v>
      </c>
      <c r="F116" s="5">
        <f>IFERROR(INDEX('[11]Table 36'!F$14:F$17,MATCH(CAN!$B129,'[11]Table 36'!$B$14:$B$17,0))*1000,0)</f>
        <v>0</v>
      </c>
      <c r="G116" s="5">
        <f>IFERROR(INDEX('[11]Table 36'!G$14:G$17,MATCH(CAN!$B129,'[11]Table 36'!$B$14:$B$17,0))*1000,0)</f>
        <v>0</v>
      </c>
      <c r="H116" s="5">
        <f>IFERROR(INDEX('[11]Table 36'!H$14:H$17,MATCH(CAN!$B129,'[11]Table 36'!$B$14:$B$17,0))*1000,0)</f>
        <v>0</v>
      </c>
      <c r="I116" s="5">
        <f>IFERROR(INDEX('[11]Table 36'!I$14:I$17,MATCH(CAN!$B129,'[11]Table 36'!$B$14:$B$17,0))*1000,0)</f>
        <v>0</v>
      </c>
      <c r="J116" s="5">
        <f>IFERROR(INDEX('[11]Table 36'!J$14:J$17,MATCH(CAN!$B129,'[11]Table 36'!$B$14:$B$17,0))*1000,0)</f>
        <v>0</v>
      </c>
      <c r="K116" s="5">
        <f>IFERROR(INDEX('[11]Table 36'!K$14:K$17,MATCH(CAN!$B129,'[11]Table 36'!$B$14:$B$17,0))*1000,0)</f>
        <v>0</v>
      </c>
      <c r="L116" s="5">
        <f>IFERROR(INDEX('[11]Table 36'!L$14:L$17,MATCH(CAN!$B129,'[11]Table 36'!$B$14:$B$17,0))*1000,0)</f>
        <v>0</v>
      </c>
      <c r="M116" s="5">
        <f>IFERROR(INDEX('[11]Table 36'!M$14:M$17,MATCH(CAN!$B129,'[11]Table 36'!$B$14:$B$17,0))*1000,0)</f>
        <v>0</v>
      </c>
      <c r="N116" s="5">
        <f>IFERROR(INDEX('[11]Table 36'!N$14:N$17,MATCH(CAN!$B129,'[11]Table 36'!$B$14:$B$17,0))*1000,0)</f>
        <v>0</v>
      </c>
      <c r="O116" s="5">
        <f>IFERROR(INDEX('[11]Table 36'!O$14:O$17,MATCH(CAN!$B129,'[11]Table 36'!$B$14:$B$17,0))*1000,0)</f>
        <v>0</v>
      </c>
      <c r="P116" s="5">
        <f>IFERROR(INDEX('[11]Table 36'!P$14:P$17,MATCH(CAN!$B129,'[11]Table 36'!$B$14:$B$17,0))*1000,0)</f>
        <v>0</v>
      </c>
      <c r="Q116" s="5">
        <f>IFERROR(INDEX('[11]Table 36'!Q$14:Q$17,MATCH(CAN!$B129,'[11]Table 36'!$B$14:$B$17,0))*1000,0)</f>
        <v>0</v>
      </c>
      <c r="R116" s="5">
        <f>IFERROR(INDEX('[11]Table 36'!R$14:R$17,MATCH(CAN!$B129,'[11]Table 36'!$B$14:$B$17,0))*1000,0)</f>
        <v>0</v>
      </c>
      <c r="S116" s="5">
        <f>IFERROR(INDEX('[11]Table 36'!S$14:S$17,MATCH(CAN!$B129,'[11]Table 36'!$B$14:$B$17,0))*1000,0)</f>
        <v>0</v>
      </c>
      <c r="T116" s="5">
        <f>IFERROR(INDEX('[11]Table 36'!T$14:T$17,MATCH(CAN!$B129,'[11]Table 36'!$B$14:$B$17,0))*1000,0)</f>
        <v>0</v>
      </c>
      <c r="U116" s="5">
        <f>IFERROR(INDEX('[11]Table 36'!U$14:U$17,MATCH(CAN!$B129,'[11]Table 36'!$B$14:$B$17,0))*1000,0)</f>
        <v>0</v>
      </c>
      <c r="V116" s="5">
        <f>IFERROR(INDEX('[11]Table 36'!V$14:V$17,MATCH(CAN!$B129,'[11]Table 36'!$B$14:$B$17,0))*1000,0)</f>
        <v>0</v>
      </c>
      <c r="W116" s="5">
        <f>IFERROR(INDEX('[11]Table 36'!W$14:W$17,MATCH(CAN!$B129,'[11]Table 36'!$B$14:$B$17,0))*1000,0)</f>
        <v>0</v>
      </c>
      <c r="Z116" s="23" t="s">
        <v>32</v>
      </c>
    </row>
    <row r="117" spans="2:26" outlineLevel="1" x14ac:dyDescent="0.25">
      <c r="B117" s="4" t="s">
        <v>25</v>
      </c>
      <c r="C117" s="5">
        <f>IFERROR(INDEX('[11]Table 36'!C$14:C$17,MATCH(CAN!$B130,'[11]Table 36'!$B$14:$B$17,0))*1000,0)</f>
        <v>771.15899999999999</v>
      </c>
      <c r="D117" s="5">
        <f>IFERROR(INDEX('[11]Table 36'!D$14:D$17,MATCH(CAN!$B130,'[11]Table 36'!$B$14:$B$17,0))*1000,0)</f>
        <v>869.69500000000005</v>
      </c>
      <c r="E117" s="5">
        <f>IFERROR(INDEX('[11]Table 36'!E$14:E$17,MATCH(CAN!$B130,'[11]Table 36'!$B$14:$B$17,0))*1000,0)</f>
        <v>702.33699999999999</v>
      </c>
      <c r="F117" s="5">
        <f>IFERROR(INDEX('[11]Table 36'!F$14:F$17,MATCH(CAN!$B130,'[11]Table 36'!$B$14:$B$17,0))*1000,0)</f>
        <v>750.85900000000004</v>
      </c>
      <c r="G117" s="5">
        <f>IFERROR(INDEX('[11]Table 36'!G$14:G$17,MATCH(CAN!$B130,'[11]Table 36'!$B$14:$B$17,0))*1000,0)</f>
        <v>682.154</v>
      </c>
      <c r="H117" s="5">
        <f>IFERROR(INDEX('[11]Table 36'!H$14:H$17,MATCH(CAN!$B130,'[11]Table 36'!$B$14:$B$17,0))*1000,0)</f>
        <v>719.92700000000002</v>
      </c>
      <c r="I117" s="5">
        <f>IFERROR(INDEX('[11]Table 36'!I$14:I$17,MATCH(CAN!$B130,'[11]Table 36'!$B$14:$B$17,0))*1000,0)</f>
        <v>751.21299999999997</v>
      </c>
      <c r="J117" s="5">
        <f>IFERROR(INDEX('[11]Table 36'!J$14:J$17,MATCH(CAN!$B130,'[11]Table 36'!$B$14:$B$17,0))*1000,0)</f>
        <v>888.20600000000002</v>
      </c>
      <c r="K117" s="5">
        <f>IFERROR(INDEX('[11]Table 36'!K$14:K$17,MATCH(CAN!$B130,'[11]Table 36'!$B$14:$B$17,0))*1000,0)</f>
        <v>1026.789</v>
      </c>
      <c r="L117" s="5">
        <f>IFERROR(INDEX('[11]Table 36'!L$14:L$17,MATCH(CAN!$B130,'[11]Table 36'!$B$14:$B$17,0))*1000,0)</f>
        <v>1029.905</v>
      </c>
      <c r="M117" s="5">
        <f>IFERROR(INDEX('[11]Table 36'!M$14:M$17,MATCH(CAN!$B130,'[11]Table 36'!$B$14:$B$17,0))*1000,0)</f>
        <v>1079.8900000000001</v>
      </c>
      <c r="N117" s="5">
        <f>IFERROR(INDEX('[11]Table 36'!N$14:N$17,MATCH(CAN!$B130,'[11]Table 36'!$B$14:$B$17,0))*1000,0)</f>
        <v>1251.9750000000001</v>
      </c>
      <c r="O117" s="5">
        <f>IFERROR(INDEX('[11]Table 36'!O$14:O$17,MATCH(CAN!$B130,'[11]Table 36'!$B$14:$B$17,0))*1000,0)</f>
        <v>1364.644</v>
      </c>
      <c r="P117" s="5">
        <f>IFERROR(INDEX('[11]Table 36'!P$14:P$17,MATCH(CAN!$B130,'[11]Table 36'!$B$14:$B$17,0))*1000,0)</f>
        <v>1262.117</v>
      </c>
      <c r="Q117" s="5">
        <f>IFERROR(INDEX('[11]Table 36'!Q$14:Q$17,MATCH(CAN!$B130,'[11]Table 36'!$B$14:$B$17,0))*1000,0)</f>
        <v>1446.8529999999998</v>
      </c>
      <c r="R117" s="5">
        <f>IFERROR(INDEX('[11]Table 36'!R$14:R$17,MATCH(CAN!$B130,'[11]Table 36'!$B$14:$B$17,0))*1000,0)</f>
        <v>1609.1610000000001</v>
      </c>
      <c r="S117" s="5">
        <f>IFERROR(INDEX('[11]Table 36'!S$14:S$17,MATCH(CAN!$B130,'[11]Table 36'!$B$14:$B$17,0))*1000,0)</f>
        <v>1607.029</v>
      </c>
      <c r="T117" s="5">
        <f>IFERROR(INDEX('[11]Table 36'!T$14:T$17,MATCH(CAN!$B130,'[11]Table 36'!$B$14:$B$17,0))*1000,0)</f>
        <v>1713.9169999999999</v>
      </c>
      <c r="U117" s="5">
        <f>IFERROR(INDEX('[11]Table 36'!U$14:U$17,MATCH(CAN!$B130,'[11]Table 36'!$B$14:$B$17,0))*1000,0)</f>
        <v>1661.799</v>
      </c>
      <c r="V117" s="5">
        <f>IFERROR(INDEX('[11]Table 36'!V$14:V$17,MATCH(CAN!$B130,'[11]Table 36'!$B$14:$B$17,0))*1000,0)</f>
        <v>1585.7470000000001</v>
      </c>
      <c r="W117" s="5">
        <f>IFERROR(INDEX('[11]Table 36'!W$14:W$17,MATCH(CAN!$B130,'[11]Table 36'!$B$14:$B$17,0))*1000,0)</f>
        <v>1423.8010000000002</v>
      </c>
      <c r="Z117" s="23" t="s">
        <v>32</v>
      </c>
    </row>
    <row r="118" spans="2:26" outlineLevel="1" x14ac:dyDescent="0.25">
      <c r="B118" s="4" t="s">
        <v>0</v>
      </c>
      <c r="C118" s="5">
        <f>IFERROR(INDEX('[11]Table 36'!C$14:C$17,MATCH(CAN!$B131,'[11]Table 36'!$B$14:$B$17,0))*1000,0)</f>
        <v>0</v>
      </c>
      <c r="D118" s="5">
        <f>IFERROR(INDEX('[11]Table 36'!D$14:D$17,MATCH(CAN!$B131,'[11]Table 36'!$B$14:$B$17,0))*1000,0)</f>
        <v>0</v>
      </c>
      <c r="E118" s="5">
        <f>IFERROR(INDEX('[11]Table 36'!E$14:E$17,MATCH(CAN!$B131,'[11]Table 36'!$B$14:$B$17,0))*1000,0)</f>
        <v>0</v>
      </c>
      <c r="F118" s="5">
        <f>IFERROR(INDEX('[11]Table 36'!F$14:F$17,MATCH(CAN!$B131,'[11]Table 36'!$B$14:$B$17,0))*1000,0)</f>
        <v>0</v>
      </c>
      <c r="G118" s="5">
        <f>IFERROR(INDEX('[11]Table 36'!G$14:G$17,MATCH(CAN!$B131,'[11]Table 36'!$B$14:$B$17,0))*1000,0)</f>
        <v>0</v>
      </c>
      <c r="H118" s="5">
        <f>IFERROR(INDEX('[11]Table 36'!H$14:H$17,MATCH(CAN!$B131,'[11]Table 36'!$B$14:$B$17,0))*1000,0)</f>
        <v>0</v>
      </c>
      <c r="I118" s="5">
        <f>IFERROR(INDEX('[11]Table 36'!I$14:I$17,MATCH(CAN!$B131,'[11]Table 36'!$B$14:$B$17,0))*1000,0)</f>
        <v>0</v>
      </c>
      <c r="J118" s="5">
        <f>IFERROR(INDEX('[11]Table 36'!J$14:J$17,MATCH(CAN!$B131,'[11]Table 36'!$B$14:$B$17,0))*1000,0)</f>
        <v>0</v>
      </c>
      <c r="K118" s="5">
        <f>IFERROR(INDEX('[11]Table 36'!K$14:K$17,MATCH(CAN!$B131,'[11]Table 36'!$B$14:$B$17,0))*1000,0)</f>
        <v>0</v>
      </c>
      <c r="L118" s="5">
        <f>IFERROR(INDEX('[11]Table 36'!L$14:L$17,MATCH(CAN!$B131,'[11]Table 36'!$B$14:$B$17,0))*1000,0)</f>
        <v>0</v>
      </c>
      <c r="M118" s="5">
        <f>IFERROR(INDEX('[11]Table 36'!M$14:M$17,MATCH(CAN!$B131,'[11]Table 36'!$B$14:$B$17,0))*1000,0)</f>
        <v>0</v>
      </c>
      <c r="N118" s="5">
        <f>IFERROR(INDEX('[11]Table 36'!N$14:N$17,MATCH(CAN!$B131,'[11]Table 36'!$B$14:$B$17,0))*1000,0)</f>
        <v>44.725000000000001</v>
      </c>
      <c r="O118" s="5">
        <f>IFERROR(INDEX('[11]Table 36'!O$14:O$17,MATCH(CAN!$B131,'[11]Table 36'!$B$14:$B$17,0))*1000,0)</f>
        <v>46.673999999999999</v>
      </c>
      <c r="P118" s="5">
        <f>IFERROR(INDEX('[11]Table 36'!P$14:P$17,MATCH(CAN!$B131,'[11]Table 36'!$B$14:$B$17,0))*1000,0)</f>
        <v>24.208000000000002</v>
      </c>
      <c r="Q118" s="5">
        <f>IFERROR(INDEX('[11]Table 36'!Q$14:Q$17,MATCH(CAN!$B131,'[11]Table 36'!$B$14:$B$17,0))*1000,0)</f>
        <v>38.720999999999997</v>
      </c>
      <c r="R118" s="5">
        <f>IFERROR(INDEX('[11]Table 36'!R$14:R$17,MATCH(CAN!$B131,'[11]Table 36'!$B$14:$B$17,0))*1000,0)</f>
        <v>0</v>
      </c>
      <c r="S118" s="5">
        <f>IFERROR(INDEX('[11]Table 36'!S$14:S$17,MATCH(CAN!$B131,'[11]Table 36'!$B$14:$B$17,0))*1000,0)</f>
        <v>0</v>
      </c>
      <c r="T118" s="5">
        <f>IFERROR(INDEX('[11]Table 36'!T$14:T$17,MATCH(CAN!$B131,'[11]Table 36'!$B$14:$B$17,0))*1000,0)</f>
        <v>0</v>
      </c>
      <c r="U118" s="5">
        <f>IFERROR(INDEX('[11]Table 36'!U$14:U$17,MATCH(CAN!$B131,'[11]Table 36'!$B$14:$B$17,0))*1000,0)</f>
        <v>0</v>
      </c>
      <c r="V118" s="5">
        <f>IFERROR(INDEX('[11]Table 36'!V$14:V$17,MATCH(CAN!$B131,'[11]Table 36'!$B$14:$B$17,0))*1000,0)</f>
        <v>0</v>
      </c>
      <c r="W118" s="5">
        <f>IFERROR(INDEX('[11]Table 36'!W$14:W$17,MATCH(CAN!$B131,'[11]Table 36'!$B$14:$B$17,0))*1000,0)</f>
        <v>0</v>
      </c>
      <c r="Z118" s="23" t="s">
        <v>32</v>
      </c>
    </row>
    <row r="119" spans="2:26" outlineLevel="1" x14ac:dyDescent="0.25">
      <c r="B119" s="4" t="s">
        <v>27</v>
      </c>
      <c r="C119" s="5">
        <f>IFERROR(INDEX('[11]Table 36'!C$14:C$17,MATCH(CAN!$B132,'[11]Table 36'!$B$14:$B$17,0))*1000,0)</f>
        <v>0</v>
      </c>
      <c r="D119" s="5">
        <f>IFERROR(INDEX('[11]Table 36'!D$14:D$17,MATCH(CAN!$B132,'[11]Table 36'!$B$14:$B$17,0))*1000,0)</f>
        <v>0</v>
      </c>
      <c r="E119" s="5">
        <f>IFERROR(INDEX('[11]Table 36'!E$14:E$17,MATCH(CAN!$B132,'[11]Table 36'!$B$14:$B$17,0))*1000,0)</f>
        <v>0</v>
      </c>
      <c r="F119" s="5">
        <f>IFERROR(INDEX('[11]Table 36'!F$14:F$17,MATCH(CAN!$B132,'[11]Table 36'!$B$14:$B$17,0))*1000,0)</f>
        <v>0</v>
      </c>
      <c r="G119" s="5">
        <f>IFERROR(INDEX('[11]Table 36'!G$14:G$17,MATCH(CAN!$B132,'[11]Table 36'!$B$14:$B$17,0))*1000,0)</f>
        <v>0</v>
      </c>
      <c r="H119" s="5">
        <f>IFERROR(INDEX('[11]Table 36'!H$14:H$17,MATCH(CAN!$B132,'[11]Table 36'!$B$14:$B$17,0))*1000,0)</f>
        <v>0</v>
      </c>
      <c r="I119" s="5">
        <f>IFERROR(INDEX('[11]Table 36'!I$14:I$17,MATCH(CAN!$B132,'[11]Table 36'!$B$14:$B$17,0))*1000,0)</f>
        <v>0</v>
      </c>
      <c r="J119" s="5">
        <f>IFERROR(INDEX('[11]Table 36'!J$14:J$17,MATCH(CAN!$B132,'[11]Table 36'!$B$14:$B$17,0))*1000,0)</f>
        <v>0</v>
      </c>
      <c r="K119" s="5">
        <f>IFERROR(INDEX('[11]Table 36'!K$14:K$17,MATCH(CAN!$B132,'[11]Table 36'!$B$14:$B$17,0))*1000,0)</f>
        <v>0</v>
      </c>
      <c r="L119" s="5">
        <f>IFERROR(INDEX('[11]Table 36'!L$14:L$17,MATCH(CAN!$B132,'[11]Table 36'!$B$14:$B$17,0))*1000,0)</f>
        <v>0</v>
      </c>
      <c r="M119" s="5">
        <f>IFERROR(INDEX('[11]Table 36'!M$14:M$17,MATCH(CAN!$B132,'[11]Table 36'!$B$14:$B$17,0))*1000,0)</f>
        <v>0</v>
      </c>
      <c r="N119" s="5">
        <f>IFERROR(INDEX('[11]Table 36'!N$14:N$17,MATCH(CAN!$B132,'[11]Table 36'!$B$14:$B$17,0))*1000,0)</f>
        <v>0</v>
      </c>
      <c r="O119" s="5">
        <f>IFERROR(INDEX('[11]Table 36'!O$14:O$17,MATCH(CAN!$B132,'[11]Table 36'!$B$14:$B$17,0))*1000,0)</f>
        <v>0</v>
      </c>
      <c r="P119" s="5">
        <f>IFERROR(INDEX('[11]Table 36'!P$14:P$17,MATCH(CAN!$B132,'[11]Table 36'!$B$14:$B$17,0))*1000,0)</f>
        <v>0</v>
      </c>
      <c r="Q119" s="5">
        <f>IFERROR(INDEX('[11]Table 36'!Q$14:Q$17,MATCH(CAN!$B132,'[11]Table 36'!$B$14:$B$17,0))*1000,0)</f>
        <v>0</v>
      </c>
      <c r="R119" s="5">
        <f>IFERROR(INDEX('[11]Table 36'!R$14:R$17,MATCH(CAN!$B132,'[11]Table 36'!$B$14:$B$17,0))*1000,0)</f>
        <v>0</v>
      </c>
      <c r="S119" s="5">
        <f>IFERROR(INDEX('[11]Table 36'!S$14:S$17,MATCH(CAN!$B132,'[11]Table 36'!$B$14:$B$17,0))*1000,0)</f>
        <v>0</v>
      </c>
      <c r="T119" s="5">
        <f>IFERROR(INDEX('[11]Table 36'!T$14:T$17,MATCH(CAN!$B132,'[11]Table 36'!$B$14:$B$17,0))*1000,0)</f>
        <v>0</v>
      </c>
      <c r="U119" s="5">
        <f>IFERROR(INDEX('[11]Table 36'!U$14:U$17,MATCH(CAN!$B132,'[11]Table 36'!$B$14:$B$17,0))*1000,0)</f>
        <v>0</v>
      </c>
      <c r="V119" s="5">
        <f>IFERROR(INDEX('[11]Table 36'!V$14:V$17,MATCH(CAN!$B132,'[11]Table 36'!$B$14:$B$17,0))*1000,0)</f>
        <v>0</v>
      </c>
      <c r="W119" s="5">
        <f>IFERROR(INDEX('[11]Table 36'!W$14:W$17,MATCH(CAN!$B132,'[11]Table 36'!$B$14:$B$17,0))*1000,0)</f>
        <v>0</v>
      </c>
      <c r="Z119" s="23" t="s">
        <v>32</v>
      </c>
    </row>
    <row r="120" spans="2:26" outlineLevel="1" x14ac:dyDescent="0.25">
      <c r="B120" s="4" t="s">
        <v>28</v>
      </c>
      <c r="C120" s="5">
        <f>IFERROR(INDEX('[11]Table 36'!C$14:C$17,MATCH(CAN!$B133,'[11]Table 36'!$B$14:$B$17,0))*1000,0)</f>
        <v>0</v>
      </c>
      <c r="D120" s="5">
        <f>IFERROR(INDEX('[11]Table 36'!D$14:D$17,MATCH(CAN!$B133,'[11]Table 36'!$B$14:$B$17,0))*1000,0)</f>
        <v>0</v>
      </c>
      <c r="E120" s="5">
        <f>IFERROR(INDEX('[11]Table 36'!E$14:E$17,MATCH(CAN!$B133,'[11]Table 36'!$B$14:$B$17,0))*1000,0)</f>
        <v>0</v>
      </c>
      <c r="F120" s="5">
        <f>IFERROR(INDEX('[11]Table 36'!F$14:F$17,MATCH(CAN!$B133,'[11]Table 36'!$B$14:$B$17,0))*1000,0)</f>
        <v>0</v>
      </c>
      <c r="G120" s="5">
        <f>IFERROR(INDEX('[11]Table 36'!G$14:G$17,MATCH(CAN!$B133,'[11]Table 36'!$B$14:$B$17,0))*1000,0)</f>
        <v>0</v>
      </c>
      <c r="H120" s="5">
        <f>IFERROR(INDEX('[11]Table 36'!H$14:H$17,MATCH(CAN!$B133,'[11]Table 36'!$B$14:$B$17,0))*1000,0)</f>
        <v>0</v>
      </c>
      <c r="I120" s="5">
        <f>IFERROR(INDEX('[11]Table 36'!I$14:I$17,MATCH(CAN!$B133,'[11]Table 36'!$B$14:$B$17,0))*1000,0)</f>
        <v>0</v>
      </c>
      <c r="J120" s="5">
        <f>IFERROR(INDEX('[11]Table 36'!J$14:J$17,MATCH(CAN!$B133,'[11]Table 36'!$B$14:$B$17,0))*1000,0)</f>
        <v>0</v>
      </c>
      <c r="K120" s="5">
        <f>IFERROR(INDEX('[11]Table 36'!K$14:K$17,MATCH(CAN!$B133,'[11]Table 36'!$B$14:$B$17,0))*1000,0)</f>
        <v>0</v>
      </c>
      <c r="L120" s="5">
        <f>IFERROR(INDEX('[11]Table 36'!L$14:L$17,MATCH(CAN!$B133,'[11]Table 36'!$B$14:$B$17,0))*1000,0)</f>
        <v>0</v>
      </c>
      <c r="M120" s="5">
        <f>IFERROR(INDEX('[11]Table 36'!M$14:M$17,MATCH(CAN!$B133,'[11]Table 36'!$B$14:$B$17,0))*1000,0)</f>
        <v>0</v>
      </c>
      <c r="N120" s="5">
        <f>IFERROR(INDEX('[11]Table 36'!N$14:N$17,MATCH(CAN!$B133,'[11]Table 36'!$B$14:$B$17,0))*1000,0)</f>
        <v>0</v>
      </c>
      <c r="O120" s="5">
        <f>IFERROR(INDEX('[11]Table 36'!O$14:O$17,MATCH(CAN!$B133,'[11]Table 36'!$B$14:$B$17,0))*1000,0)</f>
        <v>0</v>
      </c>
      <c r="P120" s="5">
        <f>IFERROR(INDEX('[11]Table 36'!P$14:P$17,MATCH(CAN!$B133,'[11]Table 36'!$B$14:$B$17,0))*1000,0)</f>
        <v>0</v>
      </c>
      <c r="Q120" s="5">
        <f>IFERROR(INDEX('[11]Table 36'!Q$14:Q$17,MATCH(CAN!$B133,'[11]Table 36'!$B$14:$B$17,0))*1000,0)</f>
        <v>0</v>
      </c>
      <c r="R120" s="5">
        <f>IFERROR(INDEX('[11]Table 36'!R$14:R$17,MATCH(CAN!$B133,'[11]Table 36'!$B$14:$B$17,0))*1000,0)</f>
        <v>0</v>
      </c>
      <c r="S120" s="5">
        <f>IFERROR(INDEX('[11]Table 36'!S$14:S$17,MATCH(CAN!$B133,'[11]Table 36'!$B$14:$B$17,0))*1000,0)</f>
        <v>0</v>
      </c>
      <c r="T120" s="5">
        <f>IFERROR(INDEX('[11]Table 36'!T$14:T$17,MATCH(CAN!$B133,'[11]Table 36'!$B$14:$B$17,0))*1000,0)</f>
        <v>0</v>
      </c>
      <c r="U120" s="5">
        <f>IFERROR(INDEX('[11]Table 36'!U$14:U$17,MATCH(CAN!$B133,'[11]Table 36'!$B$14:$B$17,0))*1000,0)</f>
        <v>0</v>
      </c>
      <c r="V120" s="5">
        <f>IFERROR(INDEX('[11]Table 36'!V$14:V$17,MATCH(CAN!$B133,'[11]Table 36'!$B$14:$B$17,0))*1000,0)</f>
        <v>0</v>
      </c>
      <c r="W120" s="5">
        <f>IFERROR(INDEX('[11]Table 36'!W$14:W$17,MATCH(CAN!$B133,'[11]Table 36'!$B$14:$B$17,0))*1000,0)</f>
        <v>0</v>
      </c>
      <c r="Z120" s="23" t="s">
        <v>32</v>
      </c>
    </row>
    <row r="121" spans="2:26" outlineLevel="1" x14ac:dyDescent="0.25">
      <c r="B121" s="4" t="s">
        <v>22</v>
      </c>
      <c r="C121" s="5">
        <f>IFERROR(INDEX('[11]Table 36'!C$14:C$17,MATCH(CAN!$B134,'[11]Table 36'!$B$14:$B$17,0))*1000,0)</f>
        <v>0</v>
      </c>
      <c r="D121" s="5">
        <f>IFERROR(INDEX('[11]Table 36'!D$14:D$17,MATCH(CAN!$B134,'[11]Table 36'!$B$14:$B$17,0))*1000,0)</f>
        <v>0</v>
      </c>
      <c r="E121" s="5">
        <f>IFERROR(INDEX('[11]Table 36'!E$14:E$17,MATCH(CAN!$B134,'[11]Table 36'!$B$14:$B$17,0))*1000,0)</f>
        <v>0</v>
      </c>
      <c r="F121" s="5">
        <f>IFERROR(INDEX('[11]Table 36'!F$14:F$17,MATCH(CAN!$B134,'[11]Table 36'!$B$14:$B$17,0))*1000,0)</f>
        <v>0</v>
      </c>
      <c r="G121" s="5">
        <f>IFERROR(INDEX('[11]Table 36'!G$14:G$17,MATCH(CAN!$B134,'[11]Table 36'!$B$14:$B$17,0))*1000,0)</f>
        <v>0</v>
      </c>
      <c r="H121" s="5">
        <f>IFERROR(INDEX('[11]Table 36'!H$14:H$17,MATCH(CAN!$B134,'[11]Table 36'!$B$14:$B$17,0))*1000,0)</f>
        <v>0</v>
      </c>
      <c r="I121" s="5">
        <f>IFERROR(INDEX('[11]Table 36'!I$14:I$17,MATCH(CAN!$B134,'[11]Table 36'!$B$14:$B$17,0))*1000,0)</f>
        <v>0</v>
      </c>
      <c r="J121" s="5">
        <f>IFERROR(INDEX('[11]Table 36'!J$14:J$17,MATCH(CAN!$B134,'[11]Table 36'!$B$14:$B$17,0))*1000,0)</f>
        <v>0</v>
      </c>
      <c r="K121" s="5">
        <f>IFERROR(INDEX('[11]Table 36'!K$14:K$17,MATCH(CAN!$B134,'[11]Table 36'!$B$14:$B$17,0))*1000,0)</f>
        <v>0</v>
      </c>
      <c r="L121" s="5">
        <f>IFERROR(INDEX('[11]Table 36'!L$14:L$17,MATCH(CAN!$B134,'[11]Table 36'!$B$14:$B$17,0))*1000,0)</f>
        <v>0</v>
      </c>
      <c r="M121" s="5">
        <f>IFERROR(INDEX('[11]Table 36'!M$14:M$17,MATCH(CAN!$B134,'[11]Table 36'!$B$14:$B$17,0))*1000,0)</f>
        <v>0</v>
      </c>
      <c r="N121" s="5">
        <f>IFERROR(INDEX('[11]Table 36'!N$14:N$17,MATCH(CAN!$B134,'[11]Table 36'!$B$14:$B$17,0))*1000,0)</f>
        <v>0</v>
      </c>
      <c r="O121" s="5">
        <f>IFERROR(INDEX('[11]Table 36'!O$14:O$17,MATCH(CAN!$B134,'[11]Table 36'!$B$14:$B$17,0))*1000,0)</f>
        <v>0</v>
      </c>
      <c r="P121" s="5">
        <f>IFERROR(INDEX('[11]Table 36'!P$14:P$17,MATCH(CAN!$B134,'[11]Table 36'!$B$14:$B$17,0))*1000,0)</f>
        <v>0</v>
      </c>
      <c r="Q121" s="5">
        <f>IFERROR(INDEX('[11]Table 36'!Q$14:Q$17,MATCH(CAN!$B134,'[11]Table 36'!$B$14:$B$17,0))*1000,0)</f>
        <v>0</v>
      </c>
      <c r="R121" s="5">
        <f>IFERROR(INDEX('[11]Table 36'!R$14:R$17,MATCH(CAN!$B134,'[11]Table 36'!$B$14:$B$17,0))*1000,0)</f>
        <v>0</v>
      </c>
      <c r="S121" s="5">
        <f>IFERROR(INDEX('[11]Table 36'!S$14:S$17,MATCH(CAN!$B134,'[11]Table 36'!$B$14:$B$17,0))*1000,0)</f>
        <v>0</v>
      </c>
      <c r="T121" s="5">
        <f>IFERROR(INDEX('[11]Table 36'!T$14:T$17,MATCH(CAN!$B134,'[11]Table 36'!$B$14:$B$17,0))*1000,0)</f>
        <v>0</v>
      </c>
      <c r="U121" s="5">
        <f>IFERROR(INDEX('[11]Table 36'!U$14:U$17,MATCH(CAN!$B134,'[11]Table 36'!$B$14:$B$17,0))*1000,0)</f>
        <v>0</v>
      </c>
      <c r="V121" s="5">
        <f>IFERROR(INDEX('[11]Table 36'!V$14:V$17,MATCH(CAN!$B134,'[11]Table 36'!$B$14:$B$17,0))*1000,0)</f>
        <v>0</v>
      </c>
      <c r="W121" s="5">
        <f>IFERROR(INDEX('[11]Table 36'!W$14:W$17,MATCH(CAN!$B134,'[11]Table 36'!$B$14:$B$17,0))*1000,0)</f>
        <v>0</v>
      </c>
      <c r="Z121" s="23" t="s">
        <v>32</v>
      </c>
    </row>
    <row r="122" spans="2:26" outlineLevel="1" x14ac:dyDescent="0.25">
      <c r="B122" s="4" t="s">
        <v>1</v>
      </c>
      <c r="C122" s="5">
        <f>IFERROR(INDEX('[11]Table 36'!C$14:C$17,MATCH(CAN!$B135,'[11]Table 36'!$B$14:$B$17,0))*1000,0)</f>
        <v>0</v>
      </c>
      <c r="D122" s="5">
        <f>IFERROR(INDEX('[11]Table 36'!D$14:D$17,MATCH(CAN!$B135,'[11]Table 36'!$B$14:$B$17,0))*1000,0)</f>
        <v>0</v>
      </c>
      <c r="E122" s="5">
        <f>IFERROR(INDEX('[11]Table 36'!E$14:E$17,MATCH(CAN!$B135,'[11]Table 36'!$B$14:$B$17,0))*1000,0)</f>
        <v>0</v>
      </c>
      <c r="F122" s="5">
        <f>IFERROR(INDEX('[11]Table 36'!F$14:F$17,MATCH(CAN!$B135,'[11]Table 36'!$B$14:$B$17,0))*1000,0)</f>
        <v>0</v>
      </c>
      <c r="G122" s="5">
        <f>IFERROR(INDEX('[11]Table 36'!G$14:G$17,MATCH(CAN!$B135,'[11]Table 36'!$B$14:$B$17,0))*1000,0)</f>
        <v>0</v>
      </c>
      <c r="H122" s="5">
        <f>IFERROR(INDEX('[11]Table 36'!H$14:H$17,MATCH(CAN!$B135,'[11]Table 36'!$B$14:$B$17,0))*1000,0)</f>
        <v>0</v>
      </c>
      <c r="I122" s="5">
        <f>IFERROR(INDEX('[11]Table 36'!I$14:I$17,MATCH(CAN!$B135,'[11]Table 36'!$B$14:$B$17,0))*1000,0)</f>
        <v>0</v>
      </c>
      <c r="J122" s="5">
        <f>IFERROR(INDEX('[11]Table 36'!J$14:J$17,MATCH(CAN!$B135,'[11]Table 36'!$B$14:$B$17,0))*1000,0)</f>
        <v>0</v>
      </c>
      <c r="K122" s="5">
        <f>IFERROR(INDEX('[11]Table 36'!K$14:K$17,MATCH(CAN!$B135,'[11]Table 36'!$B$14:$B$17,0))*1000,0)</f>
        <v>0</v>
      </c>
      <c r="L122" s="5">
        <f>IFERROR(INDEX('[11]Table 36'!L$14:L$17,MATCH(CAN!$B135,'[11]Table 36'!$B$14:$B$17,0))*1000,0)</f>
        <v>0</v>
      </c>
      <c r="M122" s="5">
        <f>IFERROR(INDEX('[11]Table 36'!M$14:M$17,MATCH(CAN!$B135,'[11]Table 36'!$B$14:$B$17,0))*1000,0)</f>
        <v>0</v>
      </c>
      <c r="N122" s="5">
        <f>IFERROR(INDEX('[11]Table 36'!N$14:N$17,MATCH(CAN!$B135,'[11]Table 36'!$B$14:$B$17,0))*1000,0)</f>
        <v>0</v>
      </c>
      <c r="O122" s="5">
        <f>IFERROR(INDEX('[11]Table 36'!O$14:O$17,MATCH(CAN!$B135,'[11]Table 36'!$B$14:$B$17,0))*1000,0)</f>
        <v>0</v>
      </c>
      <c r="P122" s="5">
        <f>IFERROR(INDEX('[11]Table 36'!P$14:P$17,MATCH(CAN!$B135,'[11]Table 36'!$B$14:$B$17,0))*1000,0)</f>
        <v>0</v>
      </c>
      <c r="Q122" s="5">
        <f>IFERROR(INDEX('[11]Table 36'!Q$14:Q$17,MATCH(CAN!$B135,'[11]Table 36'!$B$14:$B$17,0))*1000,0)</f>
        <v>0</v>
      </c>
      <c r="R122" s="5">
        <f>IFERROR(INDEX('[11]Table 36'!R$14:R$17,MATCH(CAN!$B135,'[11]Table 36'!$B$14:$B$17,0))*1000,0)</f>
        <v>0</v>
      </c>
      <c r="S122" s="5">
        <f>IFERROR(INDEX('[11]Table 36'!S$14:S$17,MATCH(CAN!$B135,'[11]Table 36'!$B$14:$B$17,0))*1000,0)</f>
        <v>0</v>
      </c>
      <c r="T122" s="5">
        <f>IFERROR(INDEX('[11]Table 36'!T$14:T$17,MATCH(CAN!$B135,'[11]Table 36'!$B$14:$B$17,0))*1000,0)</f>
        <v>0</v>
      </c>
      <c r="U122" s="5">
        <f>IFERROR(INDEX('[11]Table 36'!U$14:U$17,MATCH(CAN!$B135,'[11]Table 36'!$B$14:$B$17,0))*1000,0)</f>
        <v>0</v>
      </c>
      <c r="V122" s="5">
        <f>IFERROR(INDEX('[11]Table 36'!V$14:V$17,MATCH(CAN!$B135,'[11]Table 36'!$B$14:$B$17,0))*1000,0)</f>
        <v>0</v>
      </c>
      <c r="W122" s="5">
        <f>IFERROR(INDEX('[11]Table 36'!W$14:W$17,MATCH(CAN!$B135,'[11]Table 36'!$B$14:$B$17,0))*1000,0)</f>
        <v>0</v>
      </c>
      <c r="Z122" s="23" t="s">
        <v>32</v>
      </c>
    </row>
    <row r="123" spans="2:26" outlineLevel="1" x14ac:dyDescent="0.25">
      <c r="B123" s="16" t="s">
        <v>13</v>
      </c>
      <c r="C123" s="21">
        <f t="shared" ref="C123:W123" si="44">SUM(C113:C122)</f>
        <v>2259.5770000000002</v>
      </c>
      <c r="D123" s="21">
        <f t="shared" si="44"/>
        <v>2360.9630000000002</v>
      </c>
      <c r="E123" s="21">
        <f t="shared" si="44"/>
        <v>2132.087</v>
      </c>
      <c r="F123" s="21">
        <f t="shared" si="44"/>
        <v>2801.1120000000001</v>
      </c>
      <c r="G123" s="21">
        <f t="shared" si="44"/>
        <v>2787.9089999999997</v>
      </c>
      <c r="H123" s="21">
        <f t="shared" si="44"/>
        <v>2475.335</v>
      </c>
      <c r="I123" s="21">
        <f t="shared" si="44"/>
        <v>2681.8320000000003</v>
      </c>
      <c r="J123" s="21">
        <f t="shared" si="44"/>
        <v>3104.192</v>
      </c>
      <c r="K123" s="21">
        <f t="shared" si="44"/>
        <v>3438.4660000000003</v>
      </c>
      <c r="L123" s="21">
        <f t="shared" si="44"/>
        <v>3068.3739999999998</v>
      </c>
      <c r="M123" s="21">
        <f t="shared" si="44"/>
        <v>3291.4090000000006</v>
      </c>
      <c r="N123" s="21">
        <f t="shared" si="44"/>
        <v>3818.837</v>
      </c>
      <c r="O123" s="21">
        <f t="shared" si="44"/>
        <v>3098.2439999999997</v>
      </c>
      <c r="P123" s="21">
        <f t="shared" si="44"/>
        <v>2962.6070000000004</v>
      </c>
      <c r="Q123" s="21">
        <f t="shared" si="44"/>
        <v>3474.4</v>
      </c>
      <c r="R123" s="21">
        <f t="shared" si="44"/>
        <v>3792.922</v>
      </c>
      <c r="S123" s="21">
        <f t="shared" si="44"/>
        <v>3554.9179999999997</v>
      </c>
      <c r="T123" s="21">
        <f t="shared" si="44"/>
        <v>3658.16</v>
      </c>
      <c r="U123" s="21">
        <f t="shared" si="44"/>
        <v>4048.6779999999999</v>
      </c>
      <c r="V123" s="21">
        <f t="shared" si="44"/>
        <v>3928.0339999999997</v>
      </c>
      <c r="W123" s="21">
        <f t="shared" si="44"/>
        <v>3389.9160000000002</v>
      </c>
    </row>
    <row r="124" spans="2:26" outlineLevel="1" x14ac:dyDescent="0.25">
      <c r="B124" s="29" t="s">
        <v>46</v>
      </c>
      <c r="C124" s="28">
        <f>IFERROR(C123/C105/1000,0)</f>
        <v>8.0493917068742982E-3</v>
      </c>
      <c r="D124" s="28">
        <f t="shared" ref="D124:W124" si="45">IFERROR(D123/D105/1000,0)</f>
        <v>7.9675148420208872E-3</v>
      </c>
      <c r="E124" s="28">
        <f t="shared" si="45"/>
        <v>7.9161737517517653E-3</v>
      </c>
      <c r="F124" s="28">
        <f t="shared" si="45"/>
        <v>7.8708830707975488E-3</v>
      </c>
      <c r="G124" s="28">
        <f t="shared" si="45"/>
        <v>7.8102943577933138E-3</v>
      </c>
      <c r="H124" s="28">
        <f t="shared" si="45"/>
        <v>7.677598562023184E-3</v>
      </c>
      <c r="I124" s="28">
        <f t="shared" si="45"/>
        <v>6.8923628165983367E-3</v>
      </c>
      <c r="J124" s="28">
        <f t="shared" si="45"/>
        <v>6.815526611405969E-3</v>
      </c>
      <c r="K124" s="28">
        <f t="shared" si="45"/>
        <v>6.8583655399848484E-3</v>
      </c>
      <c r="L124" s="28">
        <f t="shared" si="45"/>
        <v>7.2480960547351737E-3</v>
      </c>
      <c r="M124" s="28">
        <f t="shared" si="45"/>
        <v>6.799342558069266E-3</v>
      </c>
      <c r="N124" s="28">
        <f t="shared" si="45"/>
        <v>6.6903642593583827E-3</v>
      </c>
      <c r="O124" s="28">
        <f t="shared" si="45"/>
        <v>6.5149762292729804E-3</v>
      </c>
      <c r="P124" s="28">
        <f t="shared" si="45"/>
        <v>6.4294083290081759E-3</v>
      </c>
      <c r="Q124" s="28">
        <f t="shared" si="45"/>
        <v>6.3350187129341982E-3</v>
      </c>
      <c r="R124" s="28">
        <f t="shared" si="45"/>
        <v>6.2385394306316384E-3</v>
      </c>
      <c r="S124" s="28">
        <f t="shared" si="45"/>
        <v>6.1245807194300192E-3</v>
      </c>
      <c r="T124" s="28">
        <f t="shared" si="45"/>
        <v>6.017799946713075E-3</v>
      </c>
      <c r="U124" s="28">
        <f t="shared" si="45"/>
        <v>5.9492347973658976E-3</v>
      </c>
      <c r="V124" s="28">
        <f t="shared" si="45"/>
        <v>5.8533985765703992E-3</v>
      </c>
      <c r="W124" s="28">
        <f t="shared" si="45"/>
        <v>5.7469326918525429E-3</v>
      </c>
    </row>
    <row r="125" spans="2:26" outlineLevel="1" x14ac:dyDescent="0.25"/>
    <row r="126" spans="2:26" outlineLevel="1" x14ac:dyDescent="0.25">
      <c r="B126" s="4" t="s">
        <v>23</v>
      </c>
      <c r="C126" s="12">
        <f t="shared" ref="C126:W126" si="46">IFERROR(C113/C123,0)</f>
        <v>0</v>
      </c>
      <c r="D126" s="12">
        <f t="shared" si="46"/>
        <v>0</v>
      </c>
      <c r="E126" s="12">
        <f t="shared" si="46"/>
        <v>0</v>
      </c>
      <c r="F126" s="12">
        <f t="shared" si="46"/>
        <v>0</v>
      </c>
      <c r="G126" s="12">
        <f t="shared" si="46"/>
        <v>0</v>
      </c>
      <c r="H126" s="12">
        <f t="shared" si="46"/>
        <v>0</v>
      </c>
      <c r="I126" s="12">
        <f t="shared" si="46"/>
        <v>0</v>
      </c>
      <c r="J126" s="12">
        <f t="shared" si="46"/>
        <v>0</v>
      </c>
      <c r="K126" s="12">
        <f t="shared" si="46"/>
        <v>0</v>
      </c>
      <c r="L126" s="12">
        <f t="shared" si="46"/>
        <v>0</v>
      </c>
      <c r="M126" s="12">
        <f t="shared" si="46"/>
        <v>0</v>
      </c>
      <c r="N126" s="12">
        <f t="shared" si="46"/>
        <v>0</v>
      </c>
      <c r="O126" s="12">
        <f t="shared" si="46"/>
        <v>0</v>
      </c>
      <c r="P126" s="12">
        <f t="shared" si="46"/>
        <v>0</v>
      </c>
      <c r="Q126" s="12">
        <f t="shared" si="46"/>
        <v>0</v>
      </c>
      <c r="R126" s="12">
        <f t="shared" si="46"/>
        <v>0</v>
      </c>
      <c r="S126" s="12">
        <f t="shared" si="46"/>
        <v>0</v>
      </c>
      <c r="T126" s="12">
        <f t="shared" si="46"/>
        <v>0</v>
      </c>
      <c r="U126" s="12">
        <f t="shared" si="46"/>
        <v>0</v>
      </c>
      <c r="V126" s="12">
        <f t="shared" si="46"/>
        <v>0</v>
      </c>
      <c r="W126" s="12">
        <f t="shared" si="46"/>
        <v>0</v>
      </c>
    </row>
    <row r="127" spans="2:26" outlineLevel="1" x14ac:dyDescent="0.25">
      <c r="B127" s="4" t="s">
        <v>24</v>
      </c>
      <c r="C127" s="12">
        <f t="shared" ref="C127:W127" si="47">IFERROR(C114/C123,0)</f>
        <v>0</v>
      </c>
      <c r="D127" s="12">
        <f t="shared" si="47"/>
        <v>0</v>
      </c>
      <c r="E127" s="12">
        <f t="shared" si="47"/>
        <v>0</v>
      </c>
      <c r="F127" s="12">
        <f t="shared" si="47"/>
        <v>0</v>
      </c>
      <c r="G127" s="12">
        <f t="shared" si="47"/>
        <v>0</v>
      </c>
      <c r="H127" s="12">
        <f t="shared" si="47"/>
        <v>0</v>
      </c>
      <c r="I127" s="12">
        <f t="shared" si="47"/>
        <v>0</v>
      </c>
      <c r="J127" s="12">
        <f t="shared" si="47"/>
        <v>0</v>
      </c>
      <c r="K127" s="12">
        <f t="shared" si="47"/>
        <v>0</v>
      </c>
      <c r="L127" s="12">
        <f t="shared" si="47"/>
        <v>0</v>
      </c>
      <c r="M127" s="12">
        <f t="shared" si="47"/>
        <v>0</v>
      </c>
      <c r="N127" s="12">
        <f t="shared" si="47"/>
        <v>0</v>
      </c>
      <c r="O127" s="12">
        <f t="shared" si="47"/>
        <v>0</v>
      </c>
      <c r="P127" s="12">
        <f t="shared" si="47"/>
        <v>0</v>
      </c>
      <c r="Q127" s="12">
        <f t="shared" si="47"/>
        <v>0</v>
      </c>
      <c r="R127" s="12">
        <f t="shared" si="47"/>
        <v>0</v>
      </c>
      <c r="S127" s="12">
        <f t="shared" si="47"/>
        <v>0</v>
      </c>
      <c r="T127" s="12">
        <f t="shared" si="47"/>
        <v>0</v>
      </c>
      <c r="U127" s="12">
        <f t="shared" si="47"/>
        <v>0</v>
      </c>
      <c r="V127" s="12">
        <f t="shared" si="47"/>
        <v>0</v>
      </c>
      <c r="W127" s="12">
        <f t="shared" si="47"/>
        <v>0</v>
      </c>
    </row>
    <row r="128" spans="2:26" outlineLevel="1" x14ac:dyDescent="0.25">
      <c r="B128" s="4" t="s">
        <v>21</v>
      </c>
      <c r="C128" s="12">
        <f t="shared" ref="C128:W128" si="48">IFERROR(C115/C123,0)</f>
        <v>0.65871532592162163</v>
      </c>
      <c r="D128" s="12">
        <f t="shared" si="48"/>
        <v>0.63163548094569877</v>
      </c>
      <c r="E128" s="12">
        <f t="shared" si="48"/>
        <v>0.67058708204683959</v>
      </c>
      <c r="F128" s="12">
        <f t="shared" si="48"/>
        <v>0.73194252853866615</v>
      </c>
      <c r="G128" s="12">
        <f t="shared" si="48"/>
        <v>0.75531697770623074</v>
      </c>
      <c r="H128" s="12">
        <f t="shared" si="48"/>
        <v>0.70915977029371791</v>
      </c>
      <c r="I128" s="12">
        <f t="shared" si="48"/>
        <v>0.71988812125442603</v>
      </c>
      <c r="J128" s="12">
        <f t="shared" si="48"/>
        <v>0.71386885862730132</v>
      </c>
      <c r="K128" s="12">
        <f t="shared" si="48"/>
        <v>0.70138166263676882</v>
      </c>
      <c r="L128" s="12">
        <f t="shared" si="48"/>
        <v>0.66434828348825803</v>
      </c>
      <c r="M128" s="12">
        <f t="shared" si="48"/>
        <v>0.67190646923551578</v>
      </c>
      <c r="N128" s="12">
        <f t="shared" si="48"/>
        <v>0.66044636102562104</v>
      </c>
      <c r="O128" s="12">
        <f t="shared" si="48"/>
        <v>0.5444780979161099</v>
      </c>
      <c r="P128" s="12">
        <f t="shared" si="48"/>
        <v>0.56581315037735347</v>
      </c>
      <c r="Q128" s="12">
        <f t="shared" si="48"/>
        <v>0.57242286437946122</v>
      </c>
      <c r="R128" s="12">
        <f t="shared" si="48"/>
        <v>0.57574635070270364</v>
      </c>
      <c r="S128" s="12">
        <f t="shared" si="48"/>
        <v>0.54794203410599063</v>
      </c>
      <c r="T128" s="12">
        <f t="shared" si="48"/>
        <v>0.53148112712401863</v>
      </c>
      <c r="U128" s="12">
        <f t="shared" si="48"/>
        <v>0.58954527873048934</v>
      </c>
      <c r="V128" s="12">
        <f t="shared" si="48"/>
        <v>0.59630008294225556</v>
      </c>
      <c r="W128" s="12">
        <f t="shared" si="48"/>
        <v>0.5799892976699127</v>
      </c>
    </row>
    <row r="129" spans="1:23" outlineLevel="1" x14ac:dyDescent="0.25">
      <c r="B129" s="4" t="s">
        <v>26</v>
      </c>
      <c r="C129" s="12">
        <f t="shared" ref="C129:W129" si="49">IFERROR(C116/C123,0)</f>
        <v>0</v>
      </c>
      <c r="D129" s="12">
        <f t="shared" si="49"/>
        <v>0</v>
      </c>
      <c r="E129" s="12">
        <f t="shared" si="49"/>
        <v>0</v>
      </c>
      <c r="F129" s="12">
        <f t="shared" si="49"/>
        <v>0</v>
      </c>
      <c r="G129" s="12">
        <f t="shared" si="49"/>
        <v>0</v>
      </c>
      <c r="H129" s="12">
        <f t="shared" si="49"/>
        <v>0</v>
      </c>
      <c r="I129" s="12">
        <f t="shared" si="49"/>
        <v>0</v>
      </c>
      <c r="J129" s="12">
        <f t="shared" si="49"/>
        <v>0</v>
      </c>
      <c r="K129" s="12">
        <f t="shared" si="49"/>
        <v>0</v>
      </c>
      <c r="L129" s="12">
        <f t="shared" si="49"/>
        <v>0</v>
      </c>
      <c r="M129" s="12">
        <f t="shared" si="49"/>
        <v>0</v>
      </c>
      <c r="N129" s="12">
        <f t="shared" si="49"/>
        <v>0</v>
      </c>
      <c r="O129" s="12">
        <f t="shared" si="49"/>
        <v>0</v>
      </c>
      <c r="P129" s="12">
        <f t="shared" si="49"/>
        <v>0</v>
      </c>
      <c r="Q129" s="12">
        <f t="shared" si="49"/>
        <v>0</v>
      </c>
      <c r="R129" s="12">
        <f t="shared" si="49"/>
        <v>0</v>
      </c>
      <c r="S129" s="12">
        <f t="shared" si="49"/>
        <v>0</v>
      </c>
      <c r="T129" s="12">
        <f t="shared" si="49"/>
        <v>0</v>
      </c>
      <c r="U129" s="12">
        <f t="shared" si="49"/>
        <v>0</v>
      </c>
      <c r="V129" s="12">
        <f t="shared" si="49"/>
        <v>0</v>
      </c>
      <c r="W129" s="12">
        <f t="shared" si="49"/>
        <v>0</v>
      </c>
    </row>
    <row r="130" spans="1:23" outlineLevel="1" x14ac:dyDescent="0.25">
      <c r="B130" s="4" t="s">
        <v>25</v>
      </c>
      <c r="C130" s="12">
        <f t="shared" ref="C130:W130" si="50">IFERROR(C117/C123,0)</f>
        <v>0.34128467407837837</v>
      </c>
      <c r="D130" s="12">
        <f t="shared" si="50"/>
        <v>0.36836451905430112</v>
      </c>
      <c r="E130" s="12">
        <f t="shared" si="50"/>
        <v>0.32941291795316047</v>
      </c>
      <c r="F130" s="12">
        <f t="shared" si="50"/>
        <v>0.26805747146133391</v>
      </c>
      <c r="G130" s="12">
        <f t="shared" si="50"/>
        <v>0.24468302229376931</v>
      </c>
      <c r="H130" s="12">
        <f t="shared" si="50"/>
        <v>0.29084022970628221</v>
      </c>
      <c r="I130" s="12">
        <f t="shared" si="50"/>
        <v>0.28011187874557386</v>
      </c>
      <c r="J130" s="12">
        <f t="shared" si="50"/>
        <v>0.28613114137269863</v>
      </c>
      <c r="K130" s="12">
        <f t="shared" si="50"/>
        <v>0.29861833736323112</v>
      </c>
      <c r="L130" s="12">
        <f t="shared" si="50"/>
        <v>0.33565171651174208</v>
      </c>
      <c r="M130" s="12">
        <f t="shared" si="50"/>
        <v>0.32809353076448411</v>
      </c>
      <c r="N130" s="12">
        <f t="shared" si="50"/>
        <v>0.32784195816684508</v>
      </c>
      <c r="O130" s="12">
        <f t="shared" si="50"/>
        <v>0.44045723964929817</v>
      </c>
      <c r="P130" s="12">
        <f t="shared" si="50"/>
        <v>0.42601566795730916</v>
      </c>
      <c r="Q130" s="12">
        <f t="shared" si="50"/>
        <v>0.4164324775500805</v>
      </c>
      <c r="R130" s="12">
        <f t="shared" si="50"/>
        <v>0.42425364929729642</v>
      </c>
      <c r="S130" s="12">
        <f t="shared" si="50"/>
        <v>0.45205796589400943</v>
      </c>
      <c r="T130" s="12">
        <f t="shared" si="50"/>
        <v>0.46851887287598137</v>
      </c>
      <c r="U130" s="12">
        <f t="shared" si="50"/>
        <v>0.41045472126951071</v>
      </c>
      <c r="V130" s="12">
        <f t="shared" si="50"/>
        <v>0.40369991705774444</v>
      </c>
      <c r="W130" s="12">
        <f t="shared" si="50"/>
        <v>0.42001070233008725</v>
      </c>
    </row>
    <row r="131" spans="1:23" outlineLevel="1" x14ac:dyDescent="0.25">
      <c r="B131" s="4" t="s">
        <v>0</v>
      </c>
      <c r="C131" s="12">
        <f t="shared" ref="C131:W131" si="51">IFERROR(C118/C123,0)</f>
        <v>0</v>
      </c>
      <c r="D131" s="12">
        <f t="shared" si="51"/>
        <v>0</v>
      </c>
      <c r="E131" s="12">
        <f t="shared" si="51"/>
        <v>0</v>
      </c>
      <c r="F131" s="12">
        <f t="shared" si="51"/>
        <v>0</v>
      </c>
      <c r="G131" s="12">
        <f t="shared" si="51"/>
        <v>0</v>
      </c>
      <c r="H131" s="12">
        <f t="shared" si="51"/>
        <v>0</v>
      </c>
      <c r="I131" s="12">
        <f t="shared" si="51"/>
        <v>0</v>
      </c>
      <c r="J131" s="12">
        <f t="shared" si="51"/>
        <v>0</v>
      </c>
      <c r="K131" s="12">
        <f t="shared" si="51"/>
        <v>0</v>
      </c>
      <c r="L131" s="12">
        <f t="shared" si="51"/>
        <v>0</v>
      </c>
      <c r="M131" s="12">
        <f t="shared" si="51"/>
        <v>0</v>
      </c>
      <c r="N131" s="12">
        <f t="shared" si="51"/>
        <v>1.1711680807533813E-2</v>
      </c>
      <c r="O131" s="12">
        <f t="shared" si="51"/>
        <v>1.5064662434591983E-2</v>
      </c>
      <c r="P131" s="12">
        <f t="shared" si="51"/>
        <v>8.1711816653373195E-3</v>
      </c>
      <c r="Q131" s="12">
        <f t="shared" si="51"/>
        <v>1.1144658070458207E-2</v>
      </c>
      <c r="R131" s="12">
        <f t="shared" si="51"/>
        <v>0</v>
      </c>
      <c r="S131" s="12">
        <f t="shared" si="51"/>
        <v>0</v>
      </c>
      <c r="T131" s="12">
        <f t="shared" si="51"/>
        <v>0</v>
      </c>
      <c r="U131" s="12">
        <f t="shared" si="51"/>
        <v>0</v>
      </c>
      <c r="V131" s="12">
        <f t="shared" si="51"/>
        <v>0</v>
      </c>
      <c r="W131" s="12">
        <f t="shared" si="51"/>
        <v>0</v>
      </c>
    </row>
    <row r="132" spans="1:23" outlineLevel="1" x14ac:dyDescent="0.25">
      <c r="B132" s="4" t="s">
        <v>27</v>
      </c>
      <c r="C132" s="12">
        <f t="shared" ref="C132:W132" si="52">IFERROR(C119/C123,0)</f>
        <v>0</v>
      </c>
      <c r="D132" s="12">
        <f t="shared" si="52"/>
        <v>0</v>
      </c>
      <c r="E132" s="12">
        <f t="shared" si="52"/>
        <v>0</v>
      </c>
      <c r="F132" s="12">
        <f t="shared" si="52"/>
        <v>0</v>
      </c>
      <c r="G132" s="12">
        <f t="shared" si="52"/>
        <v>0</v>
      </c>
      <c r="H132" s="12">
        <f t="shared" si="52"/>
        <v>0</v>
      </c>
      <c r="I132" s="12">
        <f t="shared" si="52"/>
        <v>0</v>
      </c>
      <c r="J132" s="12">
        <f t="shared" si="52"/>
        <v>0</v>
      </c>
      <c r="K132" s="12">
        <f t="shared" si="52"/>
        <v>0</v>
      </c>
      <c r="L132" s="12">
        <f t="shared" si="52"/>
        <v>0</v>
      </c>
      <c r="M132" s="12">
        <f t="shared" si="52"/>
        <v>0</v>
      </c>
      <c r="N132" s="12">
        <f t="shared" si="52"/>
        <v>0</v>
      </c>
      <c r="O132" s="12">
        <f t="shared" si="52"/>
        <v>0</v>
      </c>
      <c r="P132" s="12">
        <f t="shared" si="52"/>
        <v>0</v>
      </c>
      <c r="Q132" s="12">
        <f t="shared" si="52"/>
        <v>0</v>
      </c>
      <c r="R132" s="12">
        <f t="shared" si="52"/>
        <v>0</v>
      </c>
      <c r="S132" s="12">
        <f t="shared" si="52"/>
        <v>0</v>
      </c>
      <c r="T132" s="12">
        <f t="shared" si="52"/>
        <v>0</v>
      </c>
      <c r="U132" s="12">
        <f t="shared" si="52"/>
        <v>0</v>
      </c>
      <c r="V132" s="12">
        <f t="shared" si="52"/>
        <v>0</v>
      </c>
      <c r="W132" s="12">
        <f t="shared" si="52"/>
        <v>0</v>
      </c>
    </row>
    <row r="133" spans="1:23" outlineLevel="1" x14ac:dyDescent="0.25">
      <c r="B133" s="4" t="s">
        <v>28</v>
      </c>
      <c r="C133" s="12">
        <f t="shared" ref="C133:W133" si="53">IFERROR(C120/C123,0)</f>
        <v>0</v>
      </c>
      <c r="D133" s="12">
        <f t="shared" si="53"/>
        <v>0</v>
      </c>
      <c r="E133" s="12">
        <f t="shared" si="53"/>
        <v>0</v>
      </c>
      <c r="F133" s="12">
        <f t="shared" si="53"/>
        <v>0</v>
      </c>
      <c r="G133" s="12">
        <f t="shared" si="53"/>
        <v>0</v>
      </c>
      <c r="H133" s="12">
        <f t="shared" si="53"/>
        <v>0</v>
      </c>
      <c r="I133" s="12">
        <f t="shared" si="53"/>
        <v>0</v>
      </c>
      <c r="J133" s="12">
        <f t="shared" si="53"/>
        <v>0</v>
      </c>
      <c r="K133" s="12">
        <f t="shared" si="53"/>
        <v>0</v>
      </c>
      <c r="L133" s="12">
        <f t="shared" si="53"/>
        <v>0</v>
      </c>
      <c r="M133" s="12">
        <f t="shared" si="53"/>
        <v>0</v>
      </c>
      <c r="N133" s="12">
        <f t="shared" si="53"/>
        <v>0</v>
      </c>
      <c r="O133" s="12">
        <f t="shared" si="53"/>
        <v>0</v>
      </c>
      <c r="P133" s="12">
        <f t="shared" si="53"/>
        <v>0</v>
      </c>
      <c r="Q133" s="12">
        <f t="shared" si="53"/>
        <v>0</v>
      </c>
      <c r="R133" s="12">
        <f t="shared" si="53"/>
        <v>0</v>
      </c>
      <c r="S133" s="12">
        <f t="shared" si="53"/>
        <v>0</v>
      </c>
      <c r="T133" s="12">
        <f t="shared" si="53"/>
        <v>0</v>
      </c>
      <c r="U133" s="12">
        <f t="shared" si="53"/>
        <v>0</v>
      </c>
      <c r="V133" s="12">
        <f t="shared" si="53"/>
        <v>0</v>
      </c>
      <c r="W133" s="12">
        <f t="shared" si="53"/>
        <v>0</v>
      </c>
    </row>
    <row r="134" spans="1:23" outlineLevel="1" x14ac:dyDescent="0.25">
      <c r="B134" s="4" t="s">
        <v>22</v>
      </c>
      <c r="C134" s="12">
        <f t="shared" ref="C134:W134" si="54">IFERROR(C121/C123,0)</f>
        <v>0</v>
      </c>
      <c r="D134" s="12">
        <f t="shared" si="54"/>
        <v>0</v>
      </c>
      <c r="E134" s="12">
        <f t="shared" si="54"/>
        <v>0</v>
      </c>
      <c r="F134" s="12">
        <f t="shared" si="54"/>
        <v>0</v>
      </c>
      <c r="G134" s="12">
        <f t="shared" si="54"/>
        <v>0</v>
      </c>
      <c r="H134" s="12">
        <f t="shared" si="54"/>
        <v>0</v>
      </c>
      <c r="I134" s="12">
        <f t="shared" si="54"/>
        <v>0</v>
      </c>
      <c r="J134" s="12">
        <f t="shared" si="54"/>
        <v>0</v>
      </c>
      <c r="K134" s="12">
        <f t="shared" si="54"/>
        <v>0</v>
      </c>
      <c r="L134" s="12">
        <f t="shared" si="54"/>
        <v>0</v>
      </c>
      <c r="M134" s="12">
        <f t="shared" si="54"/>
        <v>0</v>
      </c>
      <c r="N134" s="12">
        <f t="shared" si="54"/>
        <v>0</v>
      </c>
      <c r="O134" s="12">
        <f t="shared" si="54"/>
        <v>0</v>
      </c>
      <c r="P134" s="12">
        <f t="shared" si="54"/>
        <v>0</v>
      </c>
      <c r="Q134" s="12">
        <f t="shared" si="54"/>
        <v>0</v>
      </c>
      <c r="R134" s="12">
        <f t="shared" si="54"/>
        <v>0</v>
      </c>
      <c r="S134" s="12">
        <f t="shared" si="54"/>
        <v>0</v>
      </c>
      <c r="T134" s="12">
        <f t="shared" si="54"/>
        <v>0</v>
      </c>
      <c r="U134" s="12">
        <f t="shared" si="54"/>
        <v>0</v>
      </c>
      <c r="V134" s="12">
        <f t="shared" si="54"/>
        <v>0</v>
      </c>
      <c r="W134" s="12">
        <f t="shared" si="54"/>
        <v>0</v>
      </c>
    </row>
    <row r="135" spans="1:23" outlineLevel="1" x14ac:dyDescent="0.25">
      <c r="B135" s="4" t="s">
        <v>1</v>
      </c>
      <c r="C135" s="12">
        <f t="shared" ref="C135:W135" si="55">IFERROR(C122/C123,0)</f>
        <v>0</v>
      </c>
      <c r="D135" s="12">
        <f t="shared" si="55"/>
        <v>0</v>
      </c>
      <c r="E135" s="12">
        <f t="shared" si="55"/>
        <v>0</v>
      </c>
      <c r="F135" s="12">
        <f t="shared" si="55"/>
        <v>0</v>
      </c>
      <c r="G135" s="12">
        <f t="shared" si="55"/>
        <v>0</v>
      </c>
      <c r="H135" s="12">
        <f t="shared" si="55"/>
        <v>0</v>
      </c>
      <c r="I135" s="12">
        <f t="shared" si="55"/>
        <v>0</v>
      </c>
      <c r="J135" s="12">
        <f t="shared" si="55"/>
        <v>0</v>
      </c>
      <c r="K135" s="12">
        <f t="shared" si="55"/>
        <v>0</v>
      </c>
      <c r="L135" s="12">
        <f t="shared" si="55"/>
        <v>0</v>
      </c>
      <c r="M135" s="12">
        <f t="shared" si="55"/>
        <v>0</v>
      </c>
      <c r="N135" s="12">
        <f t="shared" si="55"/>
        <v>0</v>
      </c>
      <c r="O135" s="12">
        <f t="shared" si="55"/>
        <v>0</v>
      </c>
      <c r="P135" s="12">
        <f t="shared" si="55"/>
        <v>0</v>
      </c>
      <c r="Q135" s="12">
        <f t="shared" si="55"/>
        <v>0</v>
      </c>
      <c r="R135" s="12">
        <f t="shared" si="55"/>
        <v>0</v>
      </c>
      <c r="S135" s="12">
        <f t="shared" si="55"/>
        <v>0</v>
      </c>
      <c r="T135" s="12">
        <f t="shared" si="55"/>
        <v>0</v>
      </c>
      <c r="U135" s="12">
        <f t="shared" si="55"/>
        <v>0</v>
      </c>
      <c r="V135" s="12">
        <f t="shared" si="55"/>
        <v>0</v>
      </c>
      <c r="W135" s="12">
        <f t="shared" si="55"/>
        <v>0</v>
      </c>
    </row>
    <row r="138" spans="1:23" s="34" customFormat="1" x14ac:dyDescent="0.25">
      <c r="A138" s="33" t="s">
        <v>54</v>
      </c>
    </row>
    <row r="139" spans="1:23" outlineLevel="1" x14ac:dyDescent="0.25">
      <c r="B139" s="22" t="s">
        <v>31</v>
      </c>
      <c r="C139" s="5">
        <f t="shared" ref="C139:W139" si="56">C173+C209</f>
        <v>3322.6519727696905</v>
      </c>
      <c r="D139" s="5">
        <f t="shared" si="56"/>
        <v>3832.7751517682509</v>
      </c>
      <c r="E139" s="5">
        <f t="shared" si="56"/>
        <v>3887.6697993723647</v>
      </c>
      <c r="F139" s="5">
        <f t="shared" si="56"/>
        <v>4629.4541474313528</v>
      </c>
      <c r="G139" s="5">
        <f t="shared" si="56"/>
        <v>3659.8404239709776</v>
      </c>
      <c r="H139" s="5">
        <f t="shared" si="56"/>
        <v>4229.6793941506994</v>
      </c>
      <c r="I139" s="5">
        <f t="shared" si="56"/>
        <v>3681.5767142707555</v>
      </c>
      <c r="J139" s="5">
        <f t="shared" si="56"/>
        <v>3737.3970071431859</v>
      </c>
      <c r="K139" s="5">
        <f t="shared" si="56"/>
        <v>3982.5512999793182</v>
      </c>
      <c r="L139" s="5">
        <f t="shared" si="56"/>
        <v>3549.4462445129025</v>
      </c>
      <c r="M139" s="5">
        <f t="shared" si="56"/>
        <v>3746.3439607143409</v>
      </c>
      <c r="N139" s="5">
        <f t="shared" si="56"/>
        <v>4467.0526987096237</v>
      </c>
      <c r="O139" s="5">
        <f t="shared" si="56"/>
        <v>3194.4677302061882</v>
      </c>
      <c r="P139" s="5">
        <f t="shared" si="56"/>
        <v>3279.1256208026343</v>
      </c>
      <c r="Q139" s="5">
        <f t="shared" si="56"/>
        <v>4117.8446909771628</v>
      </c>
      <c r="R139" s="5">
        <f t="shared" si="56"/>
        <v>5019.6999400745781</v>
      </c>
      <c r="S139" s="5">
        <f t="shared" si="56"/>
        <v>5168.0829749350833</v>
      </c>
      <c r="T139" s="5">
        <f t="shared" si="56"/>
        <v>4902.0633671565238</v>
      </c>
      <c r="U139" s="5">
        <f t="shared" si="56"/>
        <v>4872.2349450945412</v>
      </c>
      <c r="V139" s="5">
        <f t="shared" si="56"/>
        <v>5072.2614840663055</v>
      </c>
      <c r="W139" s="5">
        <f t="shared" si="56"/>
        <v>4097.1889087984546</v>
      </c>
    </row>
    <row r="140" spans="1:23" outlineLevel="1" x14ac:dyDescent="0.25">
      <c r="B140" s="8" t="s">
        <v>30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outlineLevel="1" x14ac:dyDescent="0.25">
      <c r="B141" s="8" t="s">
        <v>43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outlineLevel="1" x14ac:dyDescent="0.25">
      <c r="B142" s="8" t="s">
        <v>44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outlineLevel="1" x14ac:dyDescent="0.25">
      <c r="B143" s="8" t="s">
        <v>45</v>
      </c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outlineLevel="1" x14ac:dyDescent="0.25">
      <c r="B144" s="8" t="s">
        <v>47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2:23" outlineLevel="1" x14ac:dyDescent="0.25"/>
    <row r="146" spans="2:23" outlineLevel="1" x14ac:dyDescent="0.25">
      <c r="B146" s="9" t="s">
        <v>19</v>
      </c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</row>
    <row r="147" spans="2:23" outlineLevel="1" x14ac:dyDescent="0.25">
      <c r="B147" s="4" t="s">
        <v>23</v>
      </c>
      <c r="C147" s="5">
        <f t="shared" ref="C147:W156" si="57">C181+C219</f>
        <v>0</v>
      </c>
      <c r="D147" s="5">
        <f t="shared" si="57"/>
        <v>0</v>
      </c>
      <c r="E147" s="5">
        <f t="shared" si="57"/>
        <v>0</v>
      </c>
      <c r="F147" s="5">
        <f t="shared" si="57"/>
        <v>0</v>
      </c>
      <c r="G147" s="5">
        <f t="shared" si="57"/>
        <v>0</v>
      </c>
      <c r="H147" s="5">
        <f t="shared" si="57"/>
        <v>0</v>
      </c>
      <c r="I147" s="5">
        <f t="shared" si="57"/>
        <v>0</v>
      </c>
      <c r="J147" s="5">
        <f t="shared" si="57"/>
        <v>0</v>
      </c>
      <c r="K147" s="5">
        <f t="shared" si="57"/>
        <v>0</v>
      </c>
      <c r="L147" s="5">
        <f t="shared" si="57"/>
        <v>0</v>
      </c>
      <c r="M147" s="5">
        <f t="shared" si="57"/>
        <v>0</v>
      </c>
      <c r="N147" s="5">
        <f t="shared" si="57"/>
        <v>0</v>
      </c>
      <c r="O147" s="5">
        <f t="shared" si="57"/>
        <v>0</v>
      </c>
      <c r="P147" s="5">
        <f t="shared" si="57"/>
        <v>0</v>
      </c>
      <c r="Q147" s="5">
        <f t="shared" si="57"/>
        <v>0</v>
      </c>
      <c r="R147" s="5">
        <f t="shared" si="57"/>
        <v>0</v>
      </c>
      <c r="S147" s="5">
        <f t="shared" si="57"/>
        <v>0</v>
      </c>
      <c r="T147" s="5">
        <f t="shared" si="57"/>
        <v>0</v>
      </c>
      <c r="U147" s="5">
        <f t="shared" si="57"/>
        <v>0</v>
      </c>
      <c r="V147" s="5">
        <f t="shared" si="57"/>
        <v>0</v>
      </c>
      <c r="W147" s="5">
        <f t="shared" si="57"/>
        <v>0</v>
      </c>
    </row>
    <row r="148" spans="2:23" outlineLevel="1" x14ac:dyDescent="0.25">
      <c r="B148" s="4" t="s">
        <v>24</v>
      </c>
      <c r="C148" s="5">
        <f t="shared" si="57"/>
        <v>0</v>
      </c>
      <c r="D148" s="5">
        <f t="shared" si="57"/>
        <v>0</v>
      </c>
      <c r="E148" s="5">
        <f t="shared" si="57"/>
        <v>0</v>
      </c>
      <c r="F148" s="5">
        <f t="shared" si="57"/>
        <v>0</v>
      </c>
      <c r="G148" s="5">
        <f t="shared" si="57"/>
        <v>0</v>
      </c>
      <c r="H148" s="5">
        <f t="shared" si="57"/>
        <v>0</v>
      </c>
      <c r="I148" s="5">
        <f t="shared" si="57"/>
        <v>0</v>
      </c>
      <c r="J148" s="5">
        <f t="shared" si="57"/>
        <v>0</v>
      </c>
      <c r="K148" s="5">
        <f t="shared" si="57"/>
        <v>0</v>
      </c>
      <c r="L148" s="5">
        <f t="shared" si="57"/>
        <v>0</v>
      </c>
      <c r="M148" s="5">
        <f t="shared" si="57"/>
        <v>0</v>
      </c>
      <c r="N148" s="5">
        <f t="shared" si="57"/>
        <v>0</v>
      </c>
      <c r="O148" s="5">
        <f t="shared" si="57"/>
        <v>0</v>
      </c>
      <c r="P148" s="5">
        <f t="shared" si="57"/>
        <v>0</v>
      </c>
      <c r="Q148" s="5">
        <f t="shared" si="57"/>
        <v>0</v>
      </c>
      <c r="R148" s="5">
        <f t="shared" si="57"/>
        <v>0</v>
      </c>
      <c r="S148" s="5">
        <f t="shared" si="57"/>
        <v>0</v>
      </c>
      <c r="T148" s="5">
        <f t="shared" si="57"/>
        <v>0</v>
      </c>
      <c r="U148" s="5">
        <f t="shared" si="57"/>
        <v>0</v>
      </c>
      <c r="V148" s="5">
        <f t="shared" si="57"/>
        <v>0</v>
      </c>
      <c r="W148" s="5">
        <f t="shared" si="57"/>
        <v>0</v>
      </c>
    </row>
    <row r="149" spans="2:23" outlineLevel="1" x14ac:dyDescent="0.25">
      <c r="B149" s="4" t="s">
        <v>21</v>
      </c>
      <c r="C149" s="5">
        <f t="shared" si="57"/>
        <v>6866.1510000000007</v>
      </c>
      <c r="D149" s="5">
        <f t="shared" si="57"/>
        <v>7822.4220000000005</v>
      </c>
      <c r="E149" s="5">
        <f t="shared" si="57"/>
        <v>7837.2420000000002</v>
      </c>
      <c r="F149" s="5">
        <f t="shared" si="57"/>
        <v>9216.857</v>
      </c>
      <c r="G149" s="5">
        <f t="shared" si="57"/>
        <v>7192.9709999999995</v>
      </c>
      <c r="H149" s="5">
        <f t="shared" si="57"/>
        <v>8177.6409999999996</v>
      </c>
      <c r="I149" s="5">
        <f t="shared" si="57"/>
        <v>7531.8690000000006</v>
      </c>
      <c r="J149" s="5">
        <f t="shared" si="57"/>
        <v>7884.0209999999997</v>
      </c>
      <c r="K149" s="5">
        <f t="shared" si="57"/>
        <v>7978.6900000000005</v>
      </c>
      <c r="L149" s="5">
        <f t="shared" si="57"/>
        <v>7511.4309999999996</v>
      </c>
      <c r="M149" s="5">
        <f t="shared" si="57"/>
        <v>7883.7309999999998</v>
      </c>
      <c r="N149" s="5">
        <f t="shared" si="57"/>
        <v>9414.1130000000012</v>
      </c>
      <c r="O149" s="5">
        <f t="shared" si="57"/>
        <v>6446.9320000000007</v>
      </c>
      <c r="P149" s="5">
        <f t="shared" si="57"/>
        <v>6379.6580000000004</v>
      </c>
      <c r="Q149" s="5">
        <f t="shared" si="57"/>
        <v>7507.4360000000006</v>
      </c>
      <c r="R149" s="5">
        <f t="shared" si="57"/>
        <v>8326.862000000001</v>
      </c>
      <c r="S149" s="5">
        <f t="shared" si="57"/>
        <v>7506.44</v>
      </c>
      <c r="T149" s="5">
        <f t="shared" si="57"/>
        <v>7386.4669999999996</v>
      </c>
      <c r="U149" s="5">
        <f t="shared" si="57"/>
        <v>8484.0169999999998</v>
      </c>
      <c r="V149" s="5">
        <f t="shared" si="57"/>
        <v>8434.1509999999998</v>
      </c>
      <c r="W149" s="5">
        <f t="shared" si="57"/>
        <v>6702.2169999999996</v>
      </c>
    </row>
    <row r="150" spans="2:23" outlineLevel="1" x14ac:dyDescent="0.25">
      <c r="B150" s="4" t="s">
        <v>26</v>
      </c>
      <c r="C150" s="5">
        <f t="shared" si="57"/>
        <v>0</v>
      </c>
      <c r="D150" s="5">
        <f t="shared" si="57"/>
        <v>0</v>
      </c>
      <c r="E150" s="5">
        <f t="shared" si="57"/>
        <v>0</v>
      </c>
      <c r="F150" s="5">
        <f t="shared" si="57"/>
        <v>0</v>
      </c>
      <c r="G150" s="5">
        <f t="shared" si="57"/>
        <v>0</v>
      </c>
      <c r="H150" s="5">
        <f t="shared" si="57"/>
        <v>0</v>
      </c>
      <c r="I150" s="5">
        <f t="shared" si="57"/>
        <v>0</v>
      </c>
      <c r="J150" s="5">
        <f t="shared" si="57"/>
        <v>0</v>
      </c>
      <c r="K150" s="5">
        <f t="shared" si="57"/>
        <v>0</v>
      </c>
      <c r="L150" s="5">
        <f t="shared" si="57"/>
        <v>0</v>
      </c>
      <c r="M150" s="5">
        <f t="shared" si="57"/>
        <v>0</v>
      </c>
      <c r="N150" s="5">
        <f t="shared" si="57"/>
        <v>0</v>
      </c>
      <c r="O150" s="5">
        <f t="shared" si="57"/>
        <v>0</v>
      </c>
      <c r="P150" s="5">
        <f t="shared" si="57"/>
        <v>0</v>
      </c>
      <c r="Q150" s="5">
        <f t="shared" si="57"/>
        <v>0</v>
      </c>
      <c r="R150" s="5">
        <f t="shared" si="57"/>
        <v>0</v>
      </c>
      <c r="S150" s="5">
        <f t="shared" si="57"/>
        <v>0</v>
      </c>
      <c r="T150" s="5">
        <f t="shared" si="57"/>
        <v>0</v>
      </c>
      <c r="U150" s="5">
        <f t="shared" si="57"/>
        <v>0</v>
      </c>
      <c r="V150" s="5">
        <f t="shared" si="57"/>
        <v>0</v>
      </c>
      <c r="W150" s="5">
        <f t="shared" si="57"/>
        <v>0</v>
      </c>
    </row>
    <row r="151" spans="2:23" outlineLevel="1" x14ac:dyDescent="0.25">
      <c r="B151" s="4" t="s">
        <v>25</v>
      </c>
      <c r="C151" s="5">
        <f t="shared" si="57"/>
        <v>0</v>
      </c>
      <c r="D151" s="5">
        <f t="shared" si="57"/>
        <v>0</v>
      </c>
      <c r="E151" s="5">
        <f t="shared" si="57"/>
        <v>0</v>
      </c>
      <c r="F151" s="5">
        <f t="shared" si="57"/>
        <v>0</v>
      </c>
      <c r="G151" s="5">
        <f t="shared" si="57"/>
        <v>0</v>
      </c>
      <c r="H151" s="5">
        <f t="shared" si="57"/>
        <v>0</v>
      </c>
      <c r="I151" s="5">
        <f t="shared" si="57"/>
        <v>0</v>
      </c>
      <c r="J151" s="5">
        <f t="shared" si="57"/>
        <v>0</v>
      </c>
      <c r="K151" s="5">
        <f t="shared" si="57"/>
        <v>0</v>
      </c>
      <c r="L151" s="5">
        <f t="shared" si="57"/>
        <v>0</v>
      </c>
      <c r="M151" s="5">
        <f t="shared" si="57"/>
        <v>0</v>
      </c>
      <c r="N151" s="5">
        <f t="shared" si="57"/>
        <v>0</v>
      </c>
      <c r="O151" s="5">
        <f t="shared" si="57"/>
        <v>0</v>
      </c>
      <c r="P151" s="5">
        <f t="shared" si="57"/>
        <v>0</v>
      </c>
      <c r="Q151" s="5">
        <f t="shared" si="57"/>
        <v>0</v>
      </c>
      <c r="R151" s="5">
        <f t="shared" si="57"/>
        <v>0</v>
      </c>
      <c r="S151" s="5">
        <f t="shared" si="57"/>
        <v>0</v>
      </c>
      <c r="T151" s="5">
        <f t="shared" si="57"/>
        <v>0</v>
      </c>
      <c r="U151" s="5">
        <f t="shared" si="57"/>
        <v>0</v>
      </c>
      <c r="V151" s="5">
        <f t="shared" si="57"/>
        <v>0</v>
      </c>
      <c r="W151" s="5">
        <f t="shared" si="57"/>
        <v>0</v>
      </c>
    </row>
    <row r="152" spans="2:23" outlineLevel="1" x14ac:dyDescent="0.25">
      <c r="B152" s="4" t="s">
        <v>0</v>
      </c>
      <c r="C152" s="5">
        <f t="shared" si="57"/>
        <v>0</v>
      </c>
      <c r="D152" s="5">
        <f t="shared" si="57"/>
        <v>0</v>
      </c>
      <c r="E152" s="5">
        <f t="shared" si="57"/>
        <v>0</v>
      </c>
      <c r="F152" s="5">
        <f t="shared" si="57"/>
        <v>0</v>
      </c>
      <c r="G152" s="5">
        <f t="shared" si="57"/>
        <v>0</v>
      </c>
      <c r="H152" s="5">
        <f t="shared" si="57"/>
        <v>0</v>
      </c>
      <c r="I152" s="5">
        <f t="shared" si="57"/>
        <v>0</v>
      </c>
      <c r="J152" s="5">
        <f t="shared" si="57"/>
        <v>0</v>
      </c>
      <c r="K152" s="5">
        <f t="shared" si="57"/>
        <v>0</v>
      </c>
      <c r="L152" s="5">
        <f t="shared" si="57"/>
        <v>0</v>
      </c>
      <c r="M152" s="5">
        <f t="shared" si="57"/>
        <v>0</v>
      </c>
      <c r="N152" s="5">
        <f t="shared" si="57"/>
        <v>0</v>
      </c>
      <c r="O152" s="5">
        <f t="shared" si="57"/>
        <v>0</v>
      </c>
      <c r="P152" s="5">
        <f t="shared" si="57"/>
        <v>0</v>
      </c>
      <c r="Q152" s="5">
        <f t="shared" si="57"/>
        <v>0</v>
      </c>
      <c r="R152" s="5">
        <f t="shared" si="57"/>
        <v>0</v>
      </c>
      <c r="S152" s="5">
        <f t="shared" si="57"/>
        <v>0</v>
      </c>
      <c r="T152" s="5">
        <f t="shared" si="57"/>
        <v>0</v>
      </c>
      <c r="U152" s="5">
        <f t="shared" si="57"/>
        <v>0</v>
      </c>
      <c r="V152" s="5">
        <f t="shared" si="57"/>
        <v>0</v>
      </c>
      <c r="W152" s="5">
        <f t="shared" si="57"/>
        <v>0</v>
      </c>
    </row>
    <row r="153" spans="2:23" outlineLevel="1" x14ac:dyDescent="0.25">
      <c r="B153" s="4" t="s">
        <v>27</v>
      </c>
      <c r="C153" s="5">
        <f t="shared" si="57"/>
        <v>0</v>
      </c>
      <c r="D153" s="5">
        <f t="shared" si="57"/>
        <v>0</v>
      </c>
      <c r="E153" s="5">
        <f t="shared" si="57"/>
        <v>0</v>
      </c>
      <c r="F153" s="5">
        <f t="shared" si="57"/>
        <v>0</v>
      </c>
      <c r="G153" s="5">
        <f t="shared" si="57"/>
        <v>0</v>
      </c>
      <c r="H153" s="5">
        <f t="shared" si="57"/>
        <v>0</v>
      </c>
      <c r="I153" s="5">
        <f t="shared" si="57"/>
        <v>0</v>
      </c>
      <c r="J153" s="5">
        <f t="shared" si="57"/>
        <v>0</v>
      </c>
      <c r="K153" s="5">
        <f t="shared" si="57"/>
        <v>0</v>
      </c>
      <c r="L153" s="5">
        <f t="shared" si="57"/>
        <v>0</v>
      </c>
      <c r="M153" s="5">
        <f t="shared" si="57"/>
        <v>0</v>
      </c>
      <c r="N153" s="5">
        <f t="shared" si="57"/>
        <v>0</v>
      </c>
      <c r="O153" s="5">
        <f t="shared" si="57"/>
        <v>0</v>
      </c>
      <c r="P153" s="5">
        <f t="shared" si="57"/>
        <v>0</v>
      </c>
      <c r="Q153" s="5">
        <f t="shared" si="57"/>
        <v>0</v>
      </c>
      <c r="R153" s="5">
        <f t="shared" si="57"/>
        <v>0</v>
      </c>
      <c r="S153" s="5">
        <f t="shared" si="57"/>
        <v>0</v>
      </c>
      <c r="T153" s="5">
        <f t="shared" si="57"/>
        <v>0</v>
      </c>
      <c r="U153" s="5">
        <f t="shared" si="57"/>
        <v>0</v>
      </c>
      <c r="V153" s="5">
        <f t="shared" si="57"/>
        <v>0</v>
      </c>
      <c r="W153" s="5">
        <f t="shared" si="57"/>
        <v>0</v>
      </c>
    </row>
    <row r="154" spans="2:23" outlineLevel="1" x14ac:dyDescent="0.25">
      <c r="B154" s="4" t="s">
        <v>28</v>
      </c>
      <c r="C154" s="5">
        <f t="shared" si="57"/>
        <v>0</v>
      </c>
      <c r="D154" s="5">
        <f t="shared" si="57"/>
        <v>0</v>
      </c>
      <c r="E154" s="5">
        <f t="shared" si="57"/>
        <v>0</v>
      </c>
      <c r="F154" s="5">
        <f t="shared" si="57"/>
        <v>0</v>
      </c>
      <c r="G154" s="5">
        <f t="shared" si="57"/>
        <v>0</v>
      </c>
      <c r="H154" s="5">
        <f t="shared" si="57"/>
        <v>0</v>
      </c>
      <c r="I154" s="5">
        <f t="shared" si="57"/>
        <v>0</v>
      </c>
      <c r="J154" s="5">
        <f t="shared" si="57"/>
        <v>0</v>
      </c>
      <c r="K154" s="5">
        <f t="shared" si="57"/>
        <v>0</v>
      </c>
      <c r="L154" s="5">
        <f t="shared" si="57"/>
        <v>0</v>
      </c>
      <c r="M154" s="5">
        <f t="shared" si="57"/>
        <v>0</v>
      </c>
      <c r="N154" s="5">
        <f t="shared" si="57"/>
        <v>0</v>
      </c>
      <c r="O154" s="5">
        <f t="shared" si="57"/>
        <v>0</v>
      </c>
      <c r="P154" s="5">
        <f t="shared" si="57"/>
        <v>0</v>
      </c>
      <c r="Q154" s="5">
        <f t="shared" si="57"/>
        <v>0</v>
      </c>
      <c r="R154" s="5">
        <f t="shared" si="57"/>
        <v>0</v>
      </c>
      <c r="S154" s="5">
        <f t="shared" si="57"/>
        <v>0</v>
      </c>
      <c r="T154" s="5">
        <f t="shared" si="57"/>
        <v>0</v>
      </c>
      <c r="U154" s="5">
        <f t="shared" si="57"/>
        <v>0</v>
      </c>
      <c r="V154" s="5">
        <f t="shared" si="57"/>
        <v>0</v>
      </c>
      <c r="W154" s="5">
        <f t="shared" si="57"/>
        <v>0</v>
      </c>
    </row>
    <row r="155" spans="2:23" outlineLevel="1" x14ac:dyDescent="0.25">
      <c r="B155" s="4" t="s">
        <v>22</v>
      </c>
      <c r="C155" s="5">
        <f t="shared" si="57"/>
        <v>0</v>
      </c>
      <c r="D155" s="5">
        <f t="shared" si="57"/>
        <v>0</v>
      </c>
      <c r="E155" s="5">
        <f t="shared" si="57"/>
        <v>0</v>
      </c>
      <c r="F155" s="5">
        <f t="shared" si="57"/>
        <v>0</v>
      </c>
      <c r="G155" s="5">
        <f t="shared" si="57"/>
        <v>0</v>
      </c>
      <c r="H155" s="5">
        <f t="shared" si="57"/>
        <v>0</v>
      </c>
      <c r="I155" s="5">
        <f t="shared" si="57"/>
        <v>0</v>
      </c>
      <c r="J155" s="5">
        <f t="shared" si="57"/>
        <v>0</v>
      </c>
      <c r="K155" s="5">
        <f t="shared" si="57"/>
        <v>0</v>
      </c>
      <c r="L155" s="5">
        <f t="shared" si="57"/>
        <v>0</v>
      </c>
      <c r="M155" s="5">
        <f t="shared" si="57"/>
        <v>0</v>
      </c>
      <c r="N155" s="5">
        <f t="shared" si="57"/>
        <v>0</v>
      </c>
      <c r="O155" s="5">
        <f t="shared" si="57"/>
        <v>0</v>
      </c>
      <c r="P155" s="5">
        <f t="shared" si="57"/>
        <v>0</v>
      </c>
      <c r="Q155" s="5">
        <f t="shared" si="57"/>
        <v>0</v>
      </c>
      <c r="R155" s="5">
        <f t="shared" si="57"/>
        <v>0</v>
      </c>
      <c r="S155" s="5">
        <f t="shared" si="57"/>
        <v>0</v>
      </c>
      <c r="T155" s="5">
        <f t="shared" si="57"/>
        <v>0</v>
      </c>
      <c r="U155" s="5">
        <f t="shared" si="57"/>
        <v>0</v>
      </c>
      <c r="V155" s="5">
        <f t="shared" si="57"/>
        <v>0</v>
      </c>
      <c r="W155" s="5">
        <f t="shared" si="57"/>
        <v>0</v>
      </c>
    </row>
    <row r="156" spans="2:23" outlineLevel="1" x14ac:dyDescent="0.25">
      <c r="B156" s="4" t="s">
        <v>1</v>
      </c>
      <c r="C156" s="5">
        <f t="shared" si="57"/>
        <v>0</v>
      </c>
      <c r="D156" s="5">
        <f t="shared" si="57"/>
        <v>0</v>
      </c>
      <c r="E156" s="5">
        <f t="shared" si="57"/>
        <v>0</v>
      </c>
      <c r="F156" s="5">
        <f t="shared" si="57"/>
        <v>0</v>
      </c>
      <c r="G156" s="5">
        <f t="shared" si="57"/>
        <v>0</v>
      </c>
      <c r="H156" s="5">
        <f t="shared" si="57"/>
        <v>0</v>
      </c>
      <c r="I156" s="5">
        <f t="shared" si="57"/>
        <v>0</v>
      </c>
      <c r="J156" s="5">
        <f t="shared" si="57"/>
        <v>0</v>
      </c>
      <c r="K156" s="5">
        <f t="shared" si="57"/>
        <v>0</v>
      </c>
      <c r="L156" s="5">
        <f t="shared" si="57"/>
        <v>0</v>
      </c>
      <c r="M156" s="5">
        <f t="shared" si="57"/>
        <v>0</v>
      </c>
      <c r="N156" s="5">
        <f t="shared" si="57"/>
        <v>0</v>
      </c>
      <c r="O156" s="5">
        <f t="shared" si="57"/>
        <v>0</v>
      </c>
      <c r="P156" s="5">
        <f t="shared" si="57"/>
        <v>0</v>
      </c>
      <c r="Q156" s="5">
        <f t="shared" si="57"/>
        <v>0</v>
      </c>
      <c r="R156" s="5">
        <f t="shared" si="57"/>
        <v>0</v>
      </c>
      <c r="S156" s="5">
        <f t="shared" si="57"/>
        <v>0</v>
      </c>
      <c r="T156" s="5">
        <f t="shared" si="57"/>
        <v>0</v>
      </c>
      <c r="U156" s="5">
        <f t="shared" si="57"/>
        <v>0</v>
      </c>
      <c r="V156" s="5">
        <f t="shared" si="57"/>
        <v>0</v>
      </c>
      <c r="W156" s="5">
        <f t="shared" si="57"/>
        <v>0</v>
      </c>
    </row>
    <row r="157" spans="2:23" outlineLevel="1" x14ac:dyDescent="0.25">
      <c r="B157" s="16" t="s">
        <v>13</v>
      </c>
      <c r="C157" s="21">
        <f t="shared" ref="C157:W157" si="58">SUM(C147:C156)</f>
        <v>6866.1510000000007</v>
      </c>
      <c r="D157" s="21">
        <f t="shared" si="58"/>
        <v>7822.4220000000005</v>
      </c>
      <c r="E157" s="21">
        <f t="shared" si="58"/>
        <v>7837.2420000000002</v>
      </c>
      <c r="F157" s="21">
        <f t="shared" si="58"/>
        <v>9216.857</v>
      </c>
      <c r="G157" s="21">
        <f t="shared" si="58"/>
        <v>7192.9709999999995</v>
      </c>
      <c r="H157" s="21">
        <f t="shared" si="58"/>
        <v>8177.6409999999996</v>
      </c>
      <c r="I157" s="21">
        <f t="shared" si="58"/>
        <v>7531.8690000000006</v>
      </c>
      <c r="J157" s="21">
        <f t="shared" si="58"/>
        <v>7884.0209999999997</v>
      </c>
      <c r="K157" s="21">
        <f t="shared" si="58"/>
        <v>7978.6900000000005</v>
      </c>
      <c r="L157" s="21">
        <f t="shared" si="58"/>
        <v>7511.4309999999996</v>
      </c>
      <c r="M157" s="21">
        <f t="shared" si="58"/>
        <v>7883.7309999999998</v>
      </c>
      <c r="N157" s="21">
        <f t="shared" si="58"/>
        <v>9414.1130000000012</v>
      </c>
      <c r="O157" s="21">
        <f t="shared" si="58"/>
        <v>6446.9320000000007</v>
      </c>
      <c r="P157" s="21">
        <f t="shared" si="58"/>
        <v>6379.6580000000004</v>
      </c>
      <c r="Q157" s="21">
        <f t="shared" si="58"/>
        <v>7507.4360000000006</v>
      </c>
      <c r="R157" s="21">
        <f t="shared" si="58"/>
        <v>8326.862000000001</v>
      </c>
      <c r="S157" s="21">
        <f t="shared" si="58"/>
        <v>7506.44</v>
      </c>
      <c r="T157" s="21">
        <f t="shared" si="58"/>
        <v>7386.4669999999996</v>
      </c>
      <c r="U157" s="21">
        <f t="shared" si="58"/>
        <v>8484.0169999999998</v>
      </c>
      <c r="V157" s="21">
        <f t="shared" si="58"/>
        <v>8434.1509999999998</v>
      </c>
      <c r="W157" s="21">
        <f t="shared" si="58"/>
        <v>6702.2169999999996</v>
      </c>
    </row>
    <row r="158" spans="2:23" outlineLevel="1" x14ac:dyDescent="0.25">
      <c r="B158" s="29" t="s">
        <v>46</v>
      </c>
      <c r="C158" s="28">
        <f>IFERROR(C157/C139/1000,0)</f>
        <v>2.0664671040694416E-3</v>
      </c>
      <c r="D158" s="28">
        <f t="shared" ref="D158:W158" si="59">IFERROR(D157/D139/1000,0)</f>
        <v>2.0409290110303302E-3</v>
      </c>
      <c r="E158" s="28">
        <f t="shared" si="59"/>
        <v>2.0159227517895844E-3</v>
      </c>
      <c r="F158" s="28">
        <f t="shared" si="59"/>
        <v>1.9909165760101464E-3</v>
      </c>
      <c r="G158" s="28">
        <f t="shared" si="59"/>
        <v>1.9653783134608712E-3</v>
      </c>
      <c r="H158" s="28">
        <f t="shared" si="59"/>
        <v>1.9333950018313464E-3</v>
      </c>
      <c r="I158" s="28">
        <f t="shared" si="59"/>
        <v>2.0458269878784554E-3</v>
      </c>
      <c r="J158" s="28">
        <f t="shared" si="59"/>
        <v>2.1094951874075685E-3</v>
      </c>
      <c r="K158" s="28">
        <f t="shared" si="59"/>
        <v>2.0034117325849472E-3</v>
      </c>
      <c r="L158" s="28">
        <f t="shared" si="59"/>
        <v>2.1162261610841236E-3</v>
      </c>
      <c r="M158" s="28">
        <f t="shared" si="59"/>
        <v>2.1043799188413962E-3</v>
      </c>
      <c r="N158" s="28">
        <f t="shared" si="59"/>
        <v>2.1074551018212548E-3</v>
      </c>
      <c r="O158" s="28">
        <f t="shared" si="59"/>
        <v>2.0181553061373015E-3</v>
      </c>
      <c r="P158" s="28">
        <f t="shared" si="59"/>
        <v>1.945536322099928E-3</v>
      </c>
      <c r="Q158" s="28">
        <f t="shared" si="59"/>
        <v>1.8231469526886136E-3</v>
      </c>
      <c r="R158" s="28">
        <f t="shared" si="59"/>
        <v>1.6588366036628653E-3</v>
      </c>
      <c r="S158" s="28">
        <f t="shared" si="59"/>
        <v>1.4524612001018209E-3</v>
      </c>
      <c r="T158" s="28">
        <f t="shared" si="59"/>
        <v>1.5068077351853106E-3</v>
      </c>
      <c r="U158" s="28">
        <f t="shared" si="59"/>
        <v>1.7412988280751669E-3</v>
      </c>
      <c r="V158" s="28">
        <f t="shared" si="59"/>
        <v>1.6627989362327888E-3</v>
      </c>
      <c r="W158" s="28">
        <f t="shared" si="59"/>
        <v>1.63580863591801E-3</v>
      </c>
    </row>
    <row r="159" spans="2:23" outlineLevel="1" x14ac:dyDescent="0.25"/>
    <row r="160" spans="2:23" outlineLevel="1" x14ac:dyDescent="0.25">
      <c r="B160" s="4" t="s">
        <v>23</v>
      </c>
      <c r="C160" s="12">
        <f t="shared" ref="C160:W160" si="60">IFERROR(C147/C157,0)</f>
        <v>0</v>
      </c>
      <c r="D160" s="12">
        <f t="shared" si="60"/>
        <v>0</v>
      </c>
      <c r="E160" s="12">
        <f t="shared" si="60"/>
        <v>0</v>
      </c>
      <c r="F160" s="12">
        <f t="shared" si="60"/>
        <v>0</v>
      </c>
      <c r="G160" s="12">
        <f t="shared" si="60"/>
        <v>0</v>
      </c>
      <c r="H160" s="12">
        <f t="shared" si="60"/>
        <v>0</v>
      </c>
      <c r="I160" s="12">
        <f t="shared" si="60"/>
        <v>0</v>
      </c>
      <c r="J160" s="12">
        <f t="shared" si="60"/>
        <v>0</v>
      </c>
      <c r="K160" s="12">
        <f t="shared" si="60"/>
        <v>0</v>
      </c>
      <c r="L160" s="12">
        <f t="shared" si="60"/>
        <v>0</v>
      </c>
      <c r="M160" s="12">
        <f t="shared" si="60"/>
        <v>0</v>
      </c>
      <c r="N160" s="12">
        <f t="shared" si="60"/>
        <v>0</v>
      </c>
      <c r="O160" s="12">
        <f t="shared" si="60"/>
        <v>0</v>
      </c>
      <c r="P160" s="12">
        <f t="shared" si="60"/>
        <v>0</v>
      </c>
      <c r="Q160" s="12">
        <f t="shared" si="60"/>
        <v>0</v>
      </c>
      <c r="R160" s="12">
        <f t="shared" si="60"/>
        <v>0</v>
      </c>
      <c r="S160" s="12">
        <f t="shared" si="60"/>
        <v>0</v>
      </c>
      <c r="T160" s="12">
        <f t="shared" si="60"/>
        <v>0</v>
      </c>
      <c r="U160" s="12">
        <f t="shared" si="60"/>
        <v>0</v>
      </c>
      <c r="V160" s="12">
        <f t="shared" si="60"/>
        <v>0</v>
      </c>
      <c r="W160" s="12">
        <f t="shared" si="60"/>
        <v>0</v>
      </c>
    </row>
    <row r="161" spans="1:28" outlineLevel="1" x14ac:dyDescent="0.25">
      <c r="B161" s="4" t="s">
        <v>24</v>
      </c>
      <c r="C161" s="12">
        <f t="shared" ref="C161:W161" si="61">IFERROR(C148/C157,0)</f>
        <v>0</v>
      </c>
      <c r="D161" s="12">
        <f t="shared" si="61"/>
        <v>0</v>
      </c>
      <c r="E161" s="12">
        <f t="shared" si="61"/>
        <v>0</v>
      </c>
      <c r="F161" s="12">
        <f t="shared" si="61"/>
        <v>0</v>
      </c>
      <c r="G161" s="12">
        <f t="shared" si="61"/>
        <v>0</v>
      </c>
      <c r="H161" s="12">
        <f t="shared" si="61"/>
        <v>0</v>
      </c>
      <c r="I161" s="12">
        <f t="shared" si="61"/>
        <v>0</v>
      </c>
      <c r="J161" s="12">
        <f t="shared" si="61"/>
        <v>0</v>
      </c>
      <c r="K161" s="12">
        <f t="shared" si="61"/>
        <v>0</v>
      </c>
      <c r="L161" s="12">
        <f t="shared" si="61"/>
        <v>0</v>
      </c>
      <c r="M161" s="12">
        <f t="shared" si="61"/>
        <v>0</v>
      </c>
      <c r="N161" s="12">
        <f t="shared" si="61"/>
        <v>0</v>
      </c>
      <c r="O161" s="12">
        <f t="shared" si="61"/>
        <v>0</v>
      </c>
      <c r="P161" s="12">
        <f t="shared" si="61"/>
        <v>0</v>
      </c>
      <c r="Q161" s="12">
        <f t="shared" si="61"/>
        <v>0</v>
      </c>
      <c r="R161" s="12">
        <f t="shared" si="61"/>
        <v>0</v>
      </c>
      <c r="S161" s="12">
        <f t="shared" si="61"/>
        <v>0</v>
      </c>
      <c r="T161" s="12">
        <f t="shared" si="61"/>
        <v>0</v>
      </c>
      <c r="U161" s="12">
        <f t="shared" si="61"/>
        <v>0</v>
      </c>
      <c r="V161" s="12">
        <f t="shared" si="61"/>
        <v>0</v>
      </c>
      <c r="W161" s="12">
        <f t="shared" si="61"/>
        <v>0</v>
      </c>
    </row>
    <row r="162" spans="1:28" outlineLevel="1" x14ac:dyDescent="0.25">
      <c r="B162" s="4" t="s">
        <v>21</v>
      </c>
      <c r="C162" s="12">
        <f t="shared" ref="C162:W162" si="62">IFERROR(C149/C157,0)</f>
        <v>1</v>
      </c>
      <c r="D162" s="12">
        <f t="shared" si="62"/>
        <v>1</v>
      </c>
      <c r="E162" s="12">
        <f t="shared" si="62"/>
        <v>1</v>
      </c>
      <c r="F162" s="12">
        <f t="shared" si="62"/>
        <v>1</v>
      </c>
      <c r="G162" s="12">
        <f t="shared" si="62"/>
        <v>1</v>
      </c>
      <c r="H162" s="12">
        <f t="shared" si="62"/>
        <v>1</v>
      </c>
      <c r="I162" s="12">
        <f t="shared" si="62"/>
        <v>1</v>
      </c>
      <c r="J162" s="12">
        <f t="shared" si="62"/>
        <v>1</v>
      </c>
      <c r="K162" s="12">
        <f t="shared" si="62"/>
        <v>1</v>
      </c>
      <c r="L162" s="12">
        <f t="shared" si="62"/>
        <v>1</v>
      </c>
      <c r="M162" s="12">
        <f t="shared" si="62"/>
        <v>1</v>
      </c>
      <c r="N162" s="12">
        <f t="shared" si="62"/>
        <v>1</v>
      </c>
      <c r="O162" s="12">
        <f t="shared" si="62"/>
        <v>1</v>
      </c>
      <c r="P162" s="12">
        <f t="shared" si="62"/>
        <v>1</v>
      </c>
      <c r="Q162" s="12">
        <f t="shared" si="62"/>
        <v>1</v>
      </c>
      <c r="R162" s="12">
        <f t="shared" si="62"/>
        <v>1</v>
      </c>
      <c r="S162" s="12">
        <f t="shared" si="62"/>
        <v>1</v>
      </c>
      <c r="T162" s="12">
        <f t="shared" si="62"/>
        <v>1</v>
      </c>
      <c r="U162" s="12">
        <f t="shared" si="62"/>
        <v>1</v>
      </c>
      <c r="V162" s="12">
        <f t="shared" si="62"/>
        <v>1</v>
      </c>
      <c r="W162" s="12">
        <f t="shared" si="62"/>
        <v>1</v>
      </c>
    </row>
    <row r="163" spans="1:28" outlineLevel="1" x14ac:dyDescent="0.25">
      <c r="B163" s="4" t="s">
        <v>26</v>
      </c>
      <c r="C163" s="12">
        <f t="shared" ref="C163:W163" si="63">IFERROR(C150/C157,0)</f>
        <v>0</v>
      </c>
      <c r="D163" s="12">
        <f t="shared" si="63"/>
        <v>0</v>
      </c>
      <c r="E163" s="12">
        <f t="shared" si="63"/>
        <v>0</v>
      </c>
      <c r="F163" s="12">
        <f t="shared" si="63"/>
        <v>0</v>
      </c>
      <c r="G163" s="12">
        <f t="shared" si="63"/>
        <v>0</v>
      </c>
      <c r="H163" s="12">
        <f t="shared" si="63"/>
        <v>0</v>
      </c>
      <c r="I163" s="12">
        <f t="shared" si="63"/>
        <v>0</v>
      </c>
      <c r="J163" s="12">
        <f t="shared" si="63"/>
        <v>0</v>
      </c>
      <c r="K163" s="12">
        <f t="shared" si="63"/>
        <v>0</v>
      </c>
      <c r="L163" s="12">
        <f t="shared" si="63"/>
        <v>0</v>
      </c>
      <c r="M163" s="12">
        <f t="shared" si="63"/>
        <v>0</v>
      </c>
      <c r="N163" s="12">
        <f t="shared" si="63"/>
        <v>0</v>
      </c>
      <c r="O163" s="12">
        <f t="shared" si="63"/>
        <v>0</v>
      </c>
      <c r="P163" s="12">
        <f t="shared" si="63"/>
        <v>0</v>
      </c>
      <c r="Q163" s="12">
        <f t="shared" si="63"/>
        <v>0</v>
      </c>
      <c r="R163" s="12">
        <f t="shared" si="63"/>
        <v>0</v>
      </c>
      <c r="S163" s="12">
        <f t="shared" si="63"/>
        <v>0</v>
      </c>
      <c r="T163" s="12">
        <f t="shared" si="63"/>
        <v>0</v>
      </c>
      <c r="U163" s="12">
        <f t="shared" si="63"/>
        <v>0</v>
      </c>
      <c r="V163" s="12">
        <f t="shared" si="63"/>
        <v>0</v>
      </c>
      <c r="W163" s="12">
        <f t="shared" si="63"/>
        <v>0</v>
      </c>
    </row>
    <row r="164" spans="1:28" outlineLevel="1" x14ac:dyDescent="0.25">
      <c r="B164" s="4" t="s">
        <v>25</v>
      </c>
      <c r="C164" s="12">
        <f t="shared" ref="C164:W164" si="64">IFERROR(C151/C157,0)</f>
        <v>0</v>
      </c>
      <c r="D164" s="12">
        <f t="shared" si="64"/>
        <v>0</v>
      </c>
      <c r="E164" s="12">
        <f t="shared" si="64"/>
        <v>0</v>
      </c>
      <c r="F164" s="12">
        <f t="shared" si="64"/>
        <v>0</v>
      </c>
      <c r="G164" s="12">
        <f t="shared" si="64"/>
        <v>0</v>
      </c>
      <c r="H164" s="12">
        <f t="shared" si="64"/>
        <v>0</v>
      </c>
      <c r="I164" s="12">
        <f t="shared" si="64"/>
        <v>0</v>
      </c>
      <c r="J164" s="12">
        <f t="shared" si="64"/>
        <v>0</v>
      </c>
      <c r="K164" s="12">
        <f t="shared" si="64"/>
        <v>0</v>
      </c>
      <c r="L164" s="12">
        <f t="shared" si="64"/>
        <v>0</v>
      </c>
      <c r="M164" s="12">
        <f t="shared" si="64"/>
        <v>0</v>
      </c>
      <c r="N164" s="12">
        <f t="shared" si="64"/>
        <v>0</v>
      </c>
      <c r="O164" s="12">
        <f t="shared" si="64"/>
        <v>0</v>
      </c>
      <c r="P164" s="12">
        <f t="shared" si="64"/>
        <v>0</v>
      </c>
      <c r="Q164" s="12">
        <f t="shared" si="64"/>
        <v>0</v>
      </c>
      <c r="R164" s="12">
        <f t="shared" si="64"/>
        <v>0</v>
      </c>
      <c r="S164" s="12">
        <f t="shared" si="64"/>
        <v>0</v>
      </c>
      <c r="T164" s="12">
        <f t="shared" si="64"/>
        <v>0</v>
      </c>
      <c r="U164" s="12">
        <f t="shared" si="64"/>
        <v>0</v>
      </c>
      <c r="V164" s="12">
        <f t="shared" si="64"/>
        <v>0</v>
      </c>
      <c r="W164" s="12">
        <f t="shared" si="64"/>
        <v>0</v>
      </c>
    </row>
    <row r="165" spans="1:28" outlineLevel="1" x14ac:dyDescent="0.25">
      <c r="B165" s="4" t="s">
        <v>0</v>
      </c>
      <c r="C165" s="12">
        <f t="shared" ref="C165:W165" si="65">IFERROR(C152/C157,0)</f>
        <v>0</v>
      </c>
      <c r="D165" s="12">
        <f t="shared" si="65"/>
        <v>0</v>
      </c>
      <c r="E165" s="12">
        <f t="shared" si="65"/>
        <v>0</v>
      </c>
      <c r="F165" s="12">
        <f t="shared" si="65"/>
        <v>0</v>
      </c>
      <c r="G165" s="12">
        <f t="shared" si="65"/>
        <v>0</v>
      </c>
      <c r="H165" s="12">
        <f t="shared" si="65"/>
        <v>0</v>
      </c>
      <c r="I165" s="12">
        <f t="shared" si="65"/>
        <v>0</v>
      </c>
      <c r="J165" s="12">
        <f t="shared" si="65"/>
        <v>0</v>
      </c>
      <c r="K165" s="12">
        <f t="shared" si="65"/>
        <v>0</v>
      </c>
      <c r="L165" s="12">
        <f t="shared" si="65"/>
        <v>0</v>
      </c>
      <c r="M165" s="12">
        <f t="shared" si="65"/>
        <v>0</v>
      </c>
      <c r="N165" s="12">
        <f t="shared" si="65"/>
        <v>0</v>
      </c>
      <c r="O165" s="12">
        <f t="shared" si="65"/>
        <v>0</v>
      </c>
      <c r="P165" s="12">
        <f t="shared" si="65"/>
        <v>0</v>
      </c>
      <c r="Q165" s="12">
        <f t="shared" si="65"/>
        <v>0</v>
      </c>
      <c r="R165" s="12">
        <f t="shared" si="65"/>
        <v>0</v>
      </c>
      <c r="S165" s="12">
        <f t="shared" si="65"/>
        <v>0</v>
      </c>
      <c r="T165" s="12">
        <f t="shared" si="65"/>
        <v>0</v>
      </c>
      <c r="U165" s="12">
        <f t="shared" si="65"/>
        <v>0</v>
      </c>
      <c r="V165" s="12">
        <f t="shared" si="65"/>
        <v>0</v>
      </c>
      <c r="W165" s="12">
        <f t="shared" si="65"/>
        <v>0</v>
      </c>
    </row>
    <row r="166" spans="1:28" outlineLevel="1" x14ac:dyDescent="0.25">
      <c r="B166" s="4" t="s">
        <v>27</v>
      </c>
      <c r="C166" s="12">
        <f t="shared" ref="C166:W166" si="66">IFERROR(C153/C157,0)</f>
        <v>0</v>
      </c>
      <c r="D166" s="12">
        <f t="shared" si="66"/>
        <v>0</v>
      </c>
      <c r="E166" s="12">
        <f t="shared" si="66"/>
        <v>0</v>
      </c>
      <c r="F166" s="12">
        <f t="shared" si="66"/>
        <v>0</v>
      </c>
      <c r="G166" s="12">
        <f t="shared" si="66"/>
        <v>0</v>
      </c>
      <c r="H166" s="12">
        <f t="shared" si="66"/>
        <v>0</v>
      </c>
      <c r="I166" s="12">
        <f t="shared" si="66"/>
        <v>0</v>
      </c>
      <c r="J166" s="12">
        <f t="shared" si="66"/>
        <v>0</v>
      </c>
      <c r="K166" s="12">
        <f t="shared" si="66"/>
        <v>0</v>
      </c>
      <c r="L166" s="12">
        <f t="shared" si="66"/>
        <v>0</v>
      </c>
      <c r="M166" s="12">
        <f t="shared" si="66"/>
        <v>0</v>
      </c>
      <c r="N166" s="12">
        <f t="shared" si="66"/>
        <v>0</v>
      </c>
      <c r="O166" s="12">
        <f t="shared" si="66"/>
        <v>0</v>
      </c>
      <c r="P166" s="12">
        <f t="shared" si="66"/>
        <v>0</v>
      </c>
      <c r="Q166" s="12">
        <f t="shared" si="66"/>
        <v>0</v>
      </c>
      <c r="R166" s="12">
        <f t="shared" si="66"/>
        <v>0</v>
      </c>
      <c r="S166" s="12">
        <f t="shared" si="66"/>
        <v>0</v>
      </c>
      <c r="T166" s="12">
        <f t="shared" si="66"/>
        <v>0</v>
      </c>
      <c r="U166" s="12">
        <f t="shared" si="66"/>
        <v>0</v>
      </c>
      <c r="V166" s="12">
        <f t="shared" si="66"/>
        <v>0</v>
      </c>
      <c r="W166" s="12">
        <f t="shared" si="66"/>
        <v>0</v>
      </c>
    </row>
    <row r="167" spans="1:28" outlineLevel="1" x14ac:dyDescent="0.25">
      <c r="B167" s="4" t="s">
        <v>28</v>
      </c>
      <c r="C167" s="12">
        <f t="shared" ref="C167:W167" si="67">IFERROR(C154/C157,0)</f>
        <v>0</v>
      </c>
      <c r="D167" s="12">
        <f t="shared" si="67"/>
        <v>0</v>
      </c>
      <c r="E167" s="12">
        <f t="shared" si="67"/>
        <v>0</v>
      </c>
      <c r="F167" s="12">
        <f t="shared" si="67"/>
        <v>0</v>
      </c>
      <c r="G167" s="12">
        <f t="shared" si="67"/>
        <v>0</v>
      </c>
      <c r="H167" s="12">
        <f t="shared" si="67"/>
        <v>0</v>
      </c>
      <c r="I167" s="12">
        <f t="shared" si="67"/>
        <v>0</v>
      </c>
      <c r="J167" s="12">
        <f t="shared" si="67"/>
        <v>0</v>
      </c>
      <c r="K167" s="12">
        <f t="shared" si="67"/>
        <v>0</v>
      </c>
      <c r="L167" s="12">
        <f t="shared" si="67"/>
        <v>0</v>
      </c>
      <c r="M167" s="12">
        <f t="shared" si="67"/>
        <v>0</v>
      </c>
      <c r="N167" s="12">
        <f t="shared" si="67"/>
        <v>0</v>
      </c>
      <c r="O167" s="12">
        <f t="shared" si="67"/>
        <v>0</v>
      </c>
      <c r="P167" s="12">
        <f t="shared" si="67"/>
        <v>0</v>
      </c>
      <c r="Q167" s="12">
        <f t="shared" si="67"/>
        <v>0</v>
      </c>
      <c r="R167" s="12">
        <f t="shared" si="67"/>
        <v>0</v>
      </c>
      <c r="S167" s="12">
        <f t="shared" si="67"/>
        <v>0</v>
      </c>
      <c r="T167" s="12">
        <f t="shared" si="67"/>
        <v>0</v>
      </c>
      <c r="U167" s="12">
        <f t="shared" si="67"/>
        <v>0</v>
      </c>
      <c r="V167" s="12">
        <f t="shared" si="67"/>
        <v>0</v>
      </c>
      <c r="W167" s="12">
        <f t="shared" si="67"/>
        <v>0</v>
      </c>
    </row>
    <row r="168" spans="1:28" outlineLevel="1" x14ac:dyDescent="0.25">
      <c r="B168" s="4" t="s">
        <v>22</v>
      </c>
      <c r="C168" s="12">
        <f t="shared" ref="C168:W168" si="68">IFERROR(C155/C157,0)</f>
        <v>0</v>
      </c>
      <c r="D168" s="12">
        <f t="shared" si="68"/>
        <v>0</v>
      </c>
      <c r="E168" s="12">
        <f t="shared" si="68"/>
        <v>0</v>
      </c>
      <c r="F168" s="12">
        <f t="shared" si="68"/>
        <v>0</v>
      </c>
      <c r="G168" s="12">
        <f t="shared" si="68"/>
        <v>0</v>
      </c>
      <c r="H168" s="12">
        <f t="shared" si="68"/>
        <v>0</v>
      </c>
      <c r="I168" s="12">
        <f t="shared" si="68"/>
        <v>0</v>
      </c>
      <c r="J168" s="12">
        <f t="shared" si="68"/>
        <v>0</v>
      </c>
      <c r="K168" s="12">
        <f t="shared" si="68"/>
        <v>0</v>
      </c>
      <c r="L168" s="12">
        <f t="shared" si="68"/>
        <v>0</v>
      </c>
      <c r="M168" s="12">
        <f t="shared" si="68"/>
        <v>0</v>
      </c>
      <c r="N168" s="12">
        <f t="shared" si="68"/>
        <v>0</v>
      </c>
      <c r="O168" s="12">
        <f t="shared" si="68"/>
        <v>0</v>
      </c>
      <c r="P168" s="12">
        <f t="shared" si="68"/>
        <v>0</v>
      </c>
      <c r="Q168" s="12">
        <f t="shared" si="68"/>
        <v>0</v>
      </c>
      <c r="R168" s="12">
        <f t="shared" si="68"/>
        <v>0</v>
      </c>
      <c r="S168" s="12">
        <f t="shared" si="68"/>
        <v>0</v>
      </c>
      <c r="T168" s="12">
        <f t="shared" si="68"/>
        <v>0</v>
      </c>
      <c r="U168" s="12">
        <f t="shared" si="68"/>
        <v>0</v>
      </c>
      <c r="V168" s="12">
        <f t="shared" si="68"/>
        <v>0</v>
      </c>
      <c r="W168" s="12">
        <f t="shared" si="68"/>
        <v>0</v>
      </c>
    </row>
    <row r="169" spans="1:28" outlineLevel="1" x14ac:dyDescent="0.25">
      <c r="B169" s="4" t="s">
        <v>1</v>
      </c>
      <c r="C169" s="12">
        <f t="shared" ref="C169:W169" si="69">IFERROR(C156/C157,0)</f>
        <v>0</v>
      </c>
      <c r="D169" s="12">
        <f t="shared" si="69"/>
        <v>0</v>
      </c>
      <c r="E169" s="12">
        <f t="shared" si="69"/>
        <v>0</v>
      </c>
      <c r="F169" s="12">
        <f t="shared" si="69"/>
        <v>0</v>
      </c>
      <c r="G169" s="12">
        <f t="shared" si="69"/>
        <v>0</v>
      </c>
      <c r="H169" s="12">
        <f t="shared" si="69"/>
        <v>0</v>
      </c>
      <c r="I169" s="12">
        <f t="shared" si="69"/>
        <v>0</v>
      </c>
      <c r="J169" s="12">
        <f t="shared" si="69"/>
        <v>0</v>
      </c>
      <c r="K169" s="12">
        <f t="shared" si="69"/>
        <v>0</v>
      </c>
      <c r="L169" s="12">
        <f t="shared" si="69"/>
        <v>0</v>
      </c>
      <c r="M169" s="12">
        <f t="shared" si="69"/>
        <v>0</v>
      </c>
      <c r="N169" s="12">
        <f t="shared" si="69"/>
        <v>0</v>
      </c>
      <c r="O169" s="12">
        <f t="shared" si="69"/>
        <v>0</v>
      </c>
      <c r="P169" s="12">
        <f t="shared" si="69"/>
        <v>0</v>
      </c>
      <c r="Q169" s="12">
        <f t="shared" si="69"/>
        <v>0</v>
      </c>
      <c r="R169" s="12">
        <f t="shared" si="69"/>
        <v>0</v>
      </c>
      <c r="S169" s="12">
        <f t="shared" si="69"/>
        <v>0</v>
      </c>
      <c r="T169" s="12">
        <f t="shared" si="69"/>
        <v>0</v>
      </c>
      <c r="U169" s="12">
        <f t="shared" si="69"/>
        <v>0</v>
      </c>
      <c r="V169" s="12">
        <f t="shared" si="69"/>
        <v>0</v>
      </c>
      <c r="W169" s="12">
        <f t="shared" si="69"/>
        <v>0</v>
      </c>
    </row>
    <row r="172" spans="1:28" s="37" customFormat="1" x14ac:dyDescent="0.25">
      <c r="A172" s="36" t="s">
        <v>4</v>
      </c>
      <c r="Z172" s="38"/>
    </row>
    <row r="173" spans="1:28" outlineLevel="1" x14ac:dyDescent="0.25">
      <c r="B173" s="22" t="s">
        <v>31</v>
      </c>
      <c r="C173" s="5">
        <f>C176*CAN!C177</f>
        <v>3322.6519727696905</v>
      </c>
      <c r="D173" s="5">
        <f>D176*CAN!D177</f>
        <v>3832.7751517682509</v>
      </c>
      <c r="E173" s="5">
        <f>E176*CAN!E177</f>
        <v>3887.6697993723647</v>
      </c>
      <c r="F173" s="5">
        <f>F176*CAN!F177</f>
        <v>4629.4541474313528</v>
      </c>
      <c r="G173" s="5">
        <f>G176*CAN!G177</f>
        <v>3659.8404239709776</v>
      </c>
      <c r="H173" s="5">
        <f>H176*CAN!H177</f>
        <v>4229.6793941506994</v>
      </c>
      <c r="I173" s="5">
        <f>I176*CAN!I177</f>
        <v>3681.5767142707555</v>
      </c>
      <c r="J173" s="5">
        <f>J176*CAN!J177</f>
        <v>3737.3970071431859</v>
      </c>
      <c r="K173" s="5">
        <f>K176*CAN!K177</f>
        <v>3982.5512999793182</v>
      </c>
      <c r="L173" s="5">
        <f>L176*CAN!L177</f>
        <v>3549.4462445129025</v>
      </c>
      <c r="M173" s="5">
        <f>M176*CAN!M177</f>
        <v>3746.3439607143409</v>
      </c>
      <c r="N173" s="5">
        <f>N176*CAN!N177</f>
        <v>4467.0526987096237</v>
      </c>
      <c r="O173" s="5">
        <f>O176*CAN!O177</f>
        <v>3194.4677302061882</v>
      </c>
      <c r="P173" s="5">
        <f>P176*CAN!P177</f>
        <v>3279.1256208026343</v>
      </c>
      <c r="Q173" s="5">
        <f>Q176*CAN!Q177</f>
        <v>4117.8446909771628</v>
      </c>
      <c r="R173" s="5">
        <f>R176*CAN!R177</f>
        <v>5019.6999400745781</v>
      </c>
      <c r="S173" s="5">
        <f>S176*CAN!S177</f>
        <v>5168.0829749350833</v>
      </c>
      <c r="T173" s="5">
        <f>T176*CAN!T177</f>
        <v>4902.0633671565238</v>
      </c>
      <c r="U173" s="5">
        <f>U176*CAN!U177</f>
        <v>4872.2349450945412</v>
      </c>
      <c r="V173" s="5">
        <f>V176*CAN!V177</f>
        <v>5072.2614840663055</v>
      </c>
      <c r="W173" s="5">
        <f>W176*CAN!W177</f>
        <v>4097.1889087984546</v>
      </c>
      <c r="Z173" s="23"/>
      <c r="AB173"/>
    </row>
    <row r="174" spans="1:28" outlineLevel="1" x14ac:dyDescent="0.25">
      <c r="B174" s="8" t="s">
        <v>30</v>
      </c>
      <c r="C174" s="5">
        <f>INDEX('[11]Table 37'!C$26:C$28,MATCH($AB174,'[11]Table 37'!$B$26:$B$28,0))</f>
        <v>3.1440000000000001</v>
      </c>
      <c r="D174" s="5">
        <f>INDEX('[11]Table 37'!D$26:D$28,MATCH($AB174,'[11]Table 37'!$B$26:$B$28,0))</f>
        <v>3.4849999999999999</v>
      </c>
      <c r="E174" s="5">
        <f>INDEX('[11]Table 37'!E$26:E$28,MATCH($AB174,'[11]Table 37'!$B$26:$B$28,0))</f>
        <v>3.589</v>
      </c>
      <c r="F174" s="5">
        <f>INDEX('[11]Table 37'!F$26:F$28,MATCH($AB174,'[11]Table 37'!$B$26:$B$28,0))</f>
        <v>3.4009999999999998</v>
      </c>
      <c r="G174" s="5">
        <f>INDEX('[11]Table 37'!G$26:G$28,MATCH($AB174,'[11]Table 37'!$B$26:$B$28,0))</f>
        <v>3.38</v>
      </c>
      <c r="H174" s="5">
        <f>INDEX('[11]Table 37'!H$26:H$28,MATCH($AB174,'[11]Table 37'!$B$26:$B$28,0))</f>
        <v>3.43</v>
      </c>
      <c r="I174" s="5">
        <f>INDEX('[11]Table 37'!I$26:I$28,MATCH($AB174,'[11]Table 37'!$B$26:$B$28,0))</f>
        <v>3.4380000000000002</v>
      </c>
      <c r="J174" s="5">
        <f>INDEX('[11]Table 37'!J$26:J$28,MATCH($AB174,'[11]Table 37'!$B$26:$B$28,0))</f>
        <v>3.4980000000000002</v>
      </c>
      <c r="K174" s="5">
        <f>INDEX('[11]Table 37'!K$26:K$28,MATCH($AB174,'[11]Table 37'!$B$26:$B$28,0))</f>
        <v>3.601</v>
      </c>
      <c r="L174" s="5">
        <f>INDEX('[11]Table 37'!L$26:L$28,MATCH($AB174,'[11]Table 37'!$B$26:$B$28,0))</f>
        <v>3.7080000000000002</v>
      </c>
      <c r="M174" s="5">
        <f>INDEX('[11]Table 37'!M$26:M$28,MATCH($AB174,'[11]Table 37'!$B$26:$B$28,0))</f>
        <v>4.4850000000000003</v>
      </c>
      <c r="N174" s="5">
        <f>INDEX('[11]Table 37'!N$26:N$28,MATCH($AB174,'[11]Table 37'!$B$26:$B$28,0))</f>
        <v>4.9459999999999997</v>
      </c>
      <c r="O174" s="5">
        <f>INDEX('[11]Table 37'!O$26:O$28,MATCH($AB174,'[11]Table 37'!$B$26:$B$28,0))</f>
        <v>5.0759999999999996</v>
      </c>
      <c r="P174" s="5">
        <f>INDEX('[11]Table 37'!P$26:P$28,MATCH($AB174,'[11]Table 37'!$B$26:$B$28,0))</f>
        <v>5.1150000000000002</v>
      </c>
      <c r="Q174" s="5">
        <f>INDEX('[11]Table 37'!Q$26:Q$28,MATCH($AB174,'[11]Table 37'!$B$26:$B$28,0))</f>
        <v>5.1459999999999999</v>
      </c>
      <c r="R174" s="5">
        <f>INDEX('[11]Table 37'!R$26:R$28,MATCH($AB174,'[11]Table 37'!$B$26:$B$28,0))</f>
        <v>5.34</v>
      </c>
      <c r="S174" s="5">
        <f>INDEX('[11]Table 37'!S$26:S$28,MATCH($AB174,'[11]Table 37'!$B$26:$B$28,0))</f>
        <v>5.4109999999999996</v>
      </c>
      <c r="T174" s="5">
        <f>INDEX('[11]Table 37'!T$26:T$28,MATCH($AB174,'[11]Table 37'!$B$26:$B$28,0))</f>
        <v>5.4370000000000003</v>
      </c>
      <c r="U174" s="5">
        <f>INDEX('[11]Table 37'!U$26:U$28,MATCH($AB174,'[11]Table 37'!$B$26:$B$28,0))</f>
        <v>5.274</v>
      </c>
      <c r="V174" s="5">
        <f>INDEX('[11]Table 37'!V$26:V$28,MATCH($AB174,'[11]Table 37'!$B$26:$B$28,0))</f>
        <v>5.1020000000000003</v>
      </c>
      <c r="W174" s="5">
        <f>INDEX('[11]Table 37'!W$26:W$28,MATCH($AB174,'[11]Table 37'!$B$26:$B$28,0))</f>
        <v>4.9889999999999999</v>
      </c>
      <c r="Z174" s="23" t="s">
        <v>32</v>
      </c>
      <c r="AB174" t="s">
        <v>4</v>
      </c>
    </row>
    <row r="175" spans="1:28" outlineLevel="1" x14ac:dyDescent="0.25">
      <c r="B175" s="8" t="s">
        <v>43</v>
      </c>
      <c r="C175" s="5">
        <f>INDEX('[11]Table 37'!C$38:C$40,MATCH($AB175,'[11]Table 37'!$B$38:$B$40,0))</f>
        <v>146809.046248</v>
      </c>
      <c r="D175" s="5">
        <f>INDEX('[11]Table 37'!D$38:D$40,MATCH($AB175,'[11]Table 37'!$B$38:$B$40,0))</f>
        <v>152778.08470000001</v>
      </c>
      <c r="E175" s="5">
        <f>INDEX('[11]Table 37'!E$38:E$40,MATCH($AB175,'[11]Table 37'!$B$38:$B$40,0))</f>
        <v>150475.714098</v>
      </c>
      <c r="F175" s="5">
        <f>INDEX('[11]Table 37'!F$38:F$40,MATCH($AB175,'[11]Table 37'!$B$38:$B$40,0))</f>
        <v>189092.218005</v>
      </c>
      <c r="G175" s="5">
        <f>INDEX('[11]Table 37'!G$38:G$40,MATCH($AB175,'[11]Table 37'!$B$38:$B$40,0))</f>
        <v>150416.66331199999</v>
      </c>
      <c r="H175" s="5">
        <f>INDEX('[11]Table 37'!H$38:H$40,MATCH($AB175,'[11]Table 37'!$B$38:$B$40,0))</f>
        <v>178723.49497699999</v>
      </c>
      <c r="I175" s="5">
        <f>INDEX('[11]Table 37'!I$38:I$40,MATCH($AB175,'[11]Table 37'!$B$38:$B$40,0))</f>
        <v>155477.77881700001</v>
      </c>
      <c r="J175" s="5">
        <f>INDEX('[11]Table 37'!J$38:J$40,MATCH($AB175,'[11]Table 37'!$B$38:$B$40,0))</f>
        <v>160391.554191</v>
      </c>
      <c r="K175" s="5">
        <f>INDEX('[11]Table 37'!K$38:K$40,MATCH($AB175,'[11]Table 37'!$B$38:$B$40,0))</f>
        <v>166477.24476</v>
      </c>
      <c r="L175" s="5">
        <f>INDEX('[11]Table 37'!L$38:L$40,MATCH($AB175,'[11]Table 37'!$B$38:$B$40,0))</f>
        <v>161500.12429499999</v>
      </c>
      <c r="M175" s="5">
        <f>INDEX('[11]Table 37'!M$38:M$40,MATCH($AB175,'[11]Table 37'!$B$38:$B$40,0))</f>
        <v>136919.88918900001</v>
      </c>
      <c r="N175" s="5">
        <f>INDEX('[11]Table 37'!N$38:N$40,MATCH($AB175,'[11]Table 37'!$B$38:$B$40,0))</f>
        <v>150687.03322099999</v>
      </c>
      <c r="O175" s="5">
        <f>INDEX('[11]Table 37'!O$38:O$40,MATCH($AB175,'[11]Table 37'!$B$38:$B$40,0))</f>
        <v>102255.283237</v>
      </c>
      <c r="P175" s="5">
        <f>INDEX('[11]Table 37'!P$38:P$40,MATCH($AB175,'[11]Table 37'!$B$38:$B$40,0))</f>
        <v>102117.09800100001</v>
      </c>
      <c r="Q175" s="5">
        <f>INDEX('[11]Table 37'!Q$38:Q$40,MATCH($AB175,'[11]Table 37'!$B$38:$B$40,0))</f>
        <v>121541.364265</v>
      </c>
      <c r="R175" s="5">
        <f>INDEX('[11]Table 37'!R$38:R$40,MATCH($AB175,'[11]Table 37'!$B$38:$B$40,0))</f>
        <v>132230.49597799999</v>
      </c>
      <c r="S175" s="5">
        <f>INDEX('[11]Table 37'!S$38:S$40,MATCH($AB175,'[11]Table 37'!$B$38:$B$40,0))</f>
        <v>119738.08815900001</v>
      </c>
      <c r="T175" s="5">
        <f>INDEX('[11]Table 37'!T$38:T$40,MATCH($AB175,'[11]Table 37'!$B$38:$B$40,0))</f>
        <v>119432.42019999999</v>
      </c>
      <c r="U175" s="5">
        <f>INDEX('[11]Table 37'!U$38:U$40,MATCH($AB175,'[11]Table 37'!$B$38:$B$40,0))</f>
        <v>144037.34807800001</v>
      </c>
      <c r="V175" s="5">
        <f>INDEX('[11]Table 37'!V$38:V$40,MATCH($AB175,'[11]Table 37'!$B$38:$B$40,0))</f>
        <v>150863.53909100001</v>
      </c>
      <c r="W175" s="5">
        <f>INDEX('[11]Table 37'!W$38:W$40,MATCH($AB175,'[11]Table 37'!$B$38:$B$40,0))</f>
        <v>124957.926641</v>
      </c>
      <c r="Z175" s="23" t="s">
        <v>32</v>
      </c>
      <c r="AB175" t="s">
        <v>4</v>
      </c>
    </row>
    <row r="176" spans="1:28" outlineLevel="1" x14ac:dyDescent="0.25">
      <c r="B176" s="8" t="s">
        <v>44</v>
      </c>
      <c r="C176" s="5">
        <f t="shared" ref="C176:W176" si="70">C174*C175/1000</f>
        <v>461.56764140371206</v>
      </c>
      <c r="D176" s="5">
        <f t="shared" si="70"/>
        <v>532.43162517949997</v>
      </c>
      <c r="E176" s="5">
        <f t="shared" si="70"/>
        <v>540.05733789772205</v>
      </c>
      <c r="F176" s="5">
        <f t="shared" si="70"/>
        <v>643.10263343500492</v>
      </c>
      <c r="G176" s="5">
        <f t="shared" si="70"/>
        <v>508.40832199455997</v>
      </c>
      <c r="H176" s="5">
        <f t="shared" si="70"/>
        <v>613.02158777111003</v>
      </c>
      <c r="I176" s="5">
        <f t="shared" si="70"/>
        <v>534.53260357284603</v>
      </c>
      <c r="J176" s="5">
        <f t="shared" si="70"/>
        <v>561.04965656011802</v>
      </c>
      <c r="K176" s="5">
        <f t="shared" si="70"/>
        <v>599.48455838076006</v>
      </c>
      <c r="L176" s="5">
        <f t="shared" si="70"/>
        <v>598.84246088586008</v>
      </c>
      <c r="M176" s="5">
        <f t="shared" si="70"/>
        <v>614.08570301266502</v>
      </c>
      <c r="N176" s="5">
        <f t="shared" si="70"/>
        <v>745.2980663110659</v>
      </c>
      <c r="O176" s="5">
        <f t="shared" si="70"/>
        <v>519.04781771101193</v>
      </c>
      <c r="P176" s="5">
        <f t="shared" si="70"/>
        <v>522.32895627511505</v>
      </c>
      <c r="Q176" s="5">
        <f t="shared" si="70"/>
        <v>625.45186050768996</v>
      </c>
      <c r="R176" s="5">
        <f t="shared" si="70"/>
        <v>706.11084852251997</v>
      </c>
      <c r="S176" s="5">
        <f t="shared" si="70"/>
        <v>647.90279502834903</v>
      </c>
      <c r="T176" s="5">
        <f t="shared" si="70"/>
        <v>649.35406862740001</v>
      </c>
      <c r="U176" s="5">
        <f t="shared" si="70"/>
        <v>759.65297376337207</v>
      </c>
      <c r="V176" s="5">
        <f t="shared" si="70"/>
        <v>769.70577644228217</v>
      </c>
      <c r="W176" s="5">
        <f t="shared" si="70"/>
        <v>623.415096011949</v>
      </c>
    </row>
    <row r="177" spans="2:26" outlineLevel="1" x14ac:dyDescent="0.25">
      <c r="B177" s="8" t="s">
        <v>45</v>
      </c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2:26" outlineLevel="1" x14ac:dyDescent="0.25">
      <c r="B178" s="8" t="s">
        <v>47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2:26" outlineLevel="1" x14ac:dyDescent="0.25"/>
    <row r="180" spans="2:26" outlineLevel="1" x14ac:dyDescent="0.25">
      <c r="B180" s="9" t="s">
        <v>19</v>
      </c>
      <c r="C180" s="14"/>
    </row>
    <row r="181" spans="2:26" outlineLevel="1" x14ac:dyDescent="0.25">
      <c r="B181" s="4" t="s">
        <v>23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Z181" s="23"/>
    </row>
    <row r="182" spans="2:26" outlineLevel="1" x14ac:dyDescent="0.25">
      <c r="B182" s="4" t="s">
        <v>24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Z182" s="23"/>
    </row>
    <row r="183" spans="2:26" outlineLevel="1" x14ac:dyDescent="0.25">
      <c r="B183" s="4" t="s">
        <v>21</v>
      </c>
      <c r="C183" s="5">
        <f>'[11]Table 36'!C$48*1000</f>
        <v>6866.1510000000007</v>
      </c>
      <c r="D183" s="5">
        <f>'[11]Table 36'!D$48*1000</f>
        <v>7822.4220000000005</v>
      </c>
      <c r="E183" s="5">
        <f>'[11]Table 36'!E$48*1000</f>
        <v>7837.2420000000002</v>
      </c>
      <c r="F183" s="5">
        <f>'[11]Table 36'!F$48*1000</f>
        <v>9216.857</v>
      </c>
      <c r="G183" s="5">
        <f>'[11]Table 36'!G$48*1000</f>
        <v>7192.9709999999995</v>
      </c>
      <c r="H183" s="5">
        <f>'[11]Table 36'!H$48*1000</f>
        <v>8177.6409999999996</v>
      </c>
      <c r="I183" s="5">
        <f>'[11]Table 36'!I$48*1000</f>
        <v>7531.8690000000006</v>
      </c>
      <c r="J183" s="5">
        <f>'[11]Table 36'!J$48*1000</f>
        <v>7884.0209999999997</v>
      </c>
      <c r="K183" s="5">
        <f>'[11]Table 36'!K$48*1000</f>
        <v>7978.6900000000005</v>
      </c>
      <c r="L183" s="5">
        <f>'[11]Table 36'!L$48*1000</f>
        <v>7511.4309999999996</v>
      </c>
      <c r="M183" s="5">
        <f>'[11]Table 36'!M$48*1000</f>
        <v>7883.7309999999998</v>
      </c>
      <c r="N183" s="5">
        <f>'[11]Table 36'!N$48*1000</f>
        <v>9414.1130000000012</v>
      </c>
      <c r="O183" s="5">
        <f>'[11]Table 36'!O$48*1000</f>
        <v>6446.9320000000007</v>
      </c>
      <c r="P183" s="5">
        <f>'[11]Table 36'!P$48*1000</f>
        <v>6379.6580000000004</v>
      </c>
      <c r="Q183" s="5">
        <f>'[11]Table 36'!Q$48*1000</f>
        <v>7507.4360000000006</v>
      </c>
      <c r="R183" s="5">
        <f>'[11]Table 36'!R$48*1000</f>
        <v>8326.862000000001</v>
      </c>
      <c r="S183" s="5">
        <f>'[11]Table 36'!S$48*1000</f>
        <v>7506.44</v>
      </c>
      <c r="T183" s="5">
        <f>'[11]Table 36'!T$48*1000</f>
        <v>7386.4669999999996</v>
      </c>
      <c r="U183" s="5">
        <f>'[11]Table 36'!U$48*1000</f>
        <v>8484.0169999999998</v>
      </c>
      <c r="V183" s="5">
        <f>'[11]Table 36'!V$48*1000</f>
        <v>8434.1509999999998</v>
      </c>
      <c r="W183" s="5">
        <f>'[11]Table 36'!W$48*1000</f>
        <v>6702.2169999999996</v>
      </c>
      <c r="Z183" s="23" t="s">
        <v>32</v>
      </c>
    </row>
    <row r="184" spans="2:26" outlineLevel="1" x14ac:dyDescent="0.25">
      <c r="B184" s="4" t="s">
        <v>26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Z184" s="23"/>
    </row>
    <row r="185" spans="2:26" outlineLevel="1" x14ac:dyDescent="0.25">
      <c r="B185" s="4" t="s">
        <v>25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Z185" s="23"/>
    </row>
    <row r="186" spans="2:26" outlineLevel="1" x14ac:dyDescent="0.25">
      <c r="B186" s="4" t="s">
        <v>0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Z186" s="23"/>
    </row>
    <row r="187" spans="2:26" outlineLevel="1" x14ac:dyDescent="0.25">
      <c r="B187" s="4" t="s">
        <v>27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Z187" s="23"/>
    </row>
    <row r="188" spans="2:26" outlineLevel="1" x14ac:dyDescent="0.25">
      <c r="B188" s="4" t="s">
        <v>28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Z188" s="23"/>
    </row>
    <row r="189" spans="2:26" outlineLevel="1" x14ac:dyDescent="0.25">
      <c r="B189" s="4" t="s">
        <v>22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Z189" s="23"/>
    </row>
    <row r="190" spans="2:26" outlineLevel="1" x14ac:dyDescent="0.25">
      <c r="B190" s="4" t="s">
        <v>1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Z190" s="23"/>
    </row>
    <row r="191" spans="2:26" outlineLevel="1" x14ac:dyDescent="0.25">
      <c r="B191" s="16" t="s">
        <v>13</v>
      </c>
      <c r="C191" s="21">
        <f t="shared" ref="C191:W191" si="71">SUM(C181:C190)</f>
        <v>6866.1510000000007</v>
      </c>
      <c r="D191" s="21">
        <f t="shared" si="71"/>
        <v>7822.4220000000005</v>
      </c>
      <c r="E191" s="21">
        <f t="shared" si="71"/>
        <v>7837.2420000000002</v>
      </c>
      <c r="F191" s="21">
        <f t="shared" si="71"/>
        <v>9216.857</v>
      </c>
      <c r="G191" s="21">
        <f t="shared" si="71"/>
        <v>7192.9709999999995</v>
      </c>
      <c r="H191" s="21">
        <f t="shared" si="71"/>
        <v>8177.6409999999996</v>
      </c>
      <c r="I191" s="21">
        <f t="shared" si="71"/>
        <v>7531.8690000000006</v>
      </c>
      <c r="J191" s="21">
        <f t="shared" si="71"/>
        <v>7884.0209999999997</v>
      </c>
      <c r="K191" s="21">
        <f t="shared" si="71"/>
        <v>7978.6900000000005</v>
      </c>
      <c r="L191" s="21">
        <f t="shared" si="71"/>
        <v>7511.4309999999996</v>
      </c>
      <c r="M191" s="21">
        <f t="shared" si="71"/>
        <v>7883.7309999999998</v>
      </c>
      <c r="N191" s="21">
        <f t="shared" si="71"/>
        <v>9414.1130000000012</v>
      </c>
      <c r="O191" s="21">
        <f t="shared" si="71"/>
        <v>6446.9320000000007</v>
      </c>
      <c r="P191" s="21">
        <f t="shared" si="71"/>
        <v>6379.6580000000004</v>
      </c>
      <c r="Q191" s="21">
        <f t="shared" si="71"/>
        <v>7507.4360000000006</v>
      </c>
      <c r="R191" s="21">
        <f t="shared" si="71"/>
        <v>8326.862000000001</v>
      </c>
      <c r="S191" s="21">
        <f t="shared" si="71"/>
        <v>7506.44</v>
      </c>
      <c r="T191" s="21">
        <f t="shared" si="71"/>
        <v>7386.4669999999996</v>
      </c>
      <c r="U191" s="21">
        <f t="shared" si="71"/>
        <v>8484.0169999999998</v>
      </c>
      <c r="V191" s="21">
        <f t="shared" si="71"/>
        <v>8434.1509999999998</v>
      </c>
      <c r="W191" s="21">
        <f t="shared" si="71"/>
        <v>6702.2169999999996</v>
      </c>
    </row>
    <row r="192" spans="2:26" outlineLevel="1" x14ac:dyDescent="0.25">
      <c r="B192" s="29" t="s">
        <v>46</v>
      </c>
      <c r="C192" s="28">
        <f>IFERROR(C191/C173/1000,0)</f>
        <v>2.0664671040694416E-3</v>
      </c>
      <c r="D192" s="28">
        <f t="shared" ref="D192:W192" si="72">IFERROR(D191/D173/1000,0)</f>
        <v>2.0409290110303302E-3</v>
      </c>
      <c r="E192" s="28">
        <f t="shared" si="72"/>
        <v>2.0159227517895844E-3</v>
      </c>
      <c r="F192" s="28">
        <f t="shared" si="72"/>
        <v>1.9909165760101464E-3</v>
      </c>
      <c r="G192" s="28">
        <f t="shared" si="72"/>
        <v>1.9653783134608712E-3</v>
      </c>
      <c r="H192" s="28">
        <f t="shared" si="72"/>
        <v>1.9333950018313464E-3</v>
      </c>
      <c r="I192" s="28">
        <f t="shared" si="72"/>
        <v>2.0458269878784554E-3</v>
      </c>
      <c r="J192" s="28">
        <f t="shared" si="72"/>
        <v>2.1094951874075685E-3</v>
      </c>
      <c r="K192" s="28">
        <f t="shared" si="72"/>
        <v>2.0034117325849472E-3</v>
      </c>
      <c r="L192" s="28">
        <f t="shared" si="72"/>
        <v>2.1162261610841236E-3</v>
      </c>
      <c r="M192" s="28">
        <f t="shared" si="72"/>
        <v>2.1043799188413962E-3</v>
      </c>
      <c r="N192" s="28">
        <f t="shared" si="72"/>
        <v>2.1074551018212548E-3</v>
      </c>
      <c r="O192" s="28">
        <f t="shared" si="72"/>
        <v>2.0181553061373015E-3</v>
      </c>
      <c r="P192" s="28">
        <f t="shared" si="72"/>
        <v>1.945536322099928E-3</v>
      </c>
      <c r="Q192" s="28">
        <f t="shared" si="72"/>
        <v>1.8231469526886136E-3</v>
      </c>
      <c r="R192" s="28">
        <f t="shared" si="72"/>
        <v>1.6588366036628653E-3</v>
      </c>
      <c r="S192" s="28">
        <f t="shared" si="72"/>
        <v>1.4524612001018209E-3</v>
      </c>
      <c r="T192" s="28">
        <f t="shared" si="72"/>
        <v>1.5068077351853106E-3</v>
      </c>
      <c r="U192" s="28">
        <f t="shared" si="72"/>
        <v>1.7412988280751669E-3</v>
      </c>
      <c r="V192" s="28">
        <f t="shared" si="72"/>
        <v>1.6627989362327888E-3</v>
      </c>
      <c r="W192" s="28">
        <f t="shared" si="72"/>
        <v>1.63580863591801E-3</v>
      </c>
    </row>
    <row r="193" spans="1:26" outlineLevel="1" x14ac:dyDescent="0.25"/>
    <row r="194" spans="1:26" outlineLevel="1" x14ac:dyDescent="0.25">
      <c r="B194" s="4" t="s">
        <v>23</v>
      </c>
      <c r="C194" s="12">
        <f t="shared" ref="C194:W194" si="73">IFERROR(C181/C191,0)</f>
        <v>0</v>
      </c>
      <c r="D194" s="12">
        <f t="shared" si="73"/>
        <v>0</v>
      </c>
      <c r="E194" s="12">
        <f t="shared" si="73"/>
        <v>0</v>
      </c>
      <c r="F194" s="12">
        <f t="shared" si="73"/>
        <v>0</v>
      </c>
      <c r="G194" s="12">
        <f t="shared" si="73"/>
        <v>0</v>
      </c>
      <c r="H194" s="12">
        <f t="shared" si="73"/>
        <v>0</v>
      </c>
      <c r="I194" s="12">
        <f t="shared" si="73"/>
        <v>0</v>
      </c>
      <c r="J194" s="12">
        <f t="shared" si="73"/>
        <v>0</v>
      </c>
      <c r="K194" s="12">
        <f t="shared" si="73"/>
        <v>0</v>
      </c>
      <c r="L194" s="12">
        <f t="shared" si="73"/>
        <v>0</v>
      </c>
      <c r="M194" s="12">
        <f t="shared" si="73"/>
        <v>0</v>
      </c>
      <c r="N194" s="12">
        <f t="shared" si="73"/>
        <v>0</v>
      </c>
      <c r="O194" s="12">
        <f t="shared" si="73"/>
        <v>0</v>
      </c>
      <c r="P194" s="12">
        <f t="shared" si="73"/>
        <v>0</v>
      </c>
      <c r="Q194" s="12">
        <f t="shared" si="73"/>
        <v>0</v>
      </c>
      <c r="R194" s="12">
        <f t="shared" si="73"/>
        <v>0</v>
      </c>
      <c r="S194" s="12">
        <f t="shared" si="73"/>
        <v>0</v>
      </c>
      <c r="T194" s="12">
        <f t="shared" si="73"/>
        <v>0</v>
      </c>
      <c r="U194" s="12">
        <f t="shared" si="73"/>
        <v>0</v>
      </c>
      <c r="V194" s="12">
        <f t="shared" si="73"/>
        <v>0</v>
      </c>
      <c r="W194" s="12">
        <f t="shared" si="73"/>
        <v>0</v>
      </c>
    </row>
    <row r="195" spans="1:26" outlineLevel="1" x14ac:dyDescent="0.25">
      <c r="B195" s="4" t="s">
        <v>24</v>
      </c>
      <c r="C195" s="12">
        <f t="shared" ref="C195:W195" si="74">IFERROR(C182/C191,0)</f>
        <v>0</v>
      </c>
      <c r="D195" s="12">
        <f t="shared" si="74"/>
        <v>0</v>
      </c>
      <c r="E195" s="12">
        <f t="shared" si="74"/>
        <v>0</v>
      </c>
      <c r="F195" s="12">
        <f t="shared" si="74"/>
        <v>0</v>
      </c>
      <c r="G195" s="12">
        <f t="shared" si="74"/>
        <v>0</v>
      </c>
      <c r="H195" s="12">
        <f t="shared" si="74"/>
        <v>0</v>
      </c>
      <c r="I195" s="12">
        <f t="shared" si="74"/>
        <v>0</v>
      </c>
      <c r="J195" s="12">
        <f t="shared" si="74"/>
        <v>0</v>
      </c>
      <c r="K195" s="12">
        <f t="shared" si="74"/>
        <v>0</v>
      </c>
      <c r="L195" s="12">
        <f t="shared" si="74"/>
        <v>0</v>
      </c>
      <c r="M195" s="12">
        <f t="shared" si="74"/>
        <v>0</v>
      </c>
      <c r="N195" s="12">
        <f t="shared" si="74"/>
        <v>0</v>
      </c>
      <c r="O195" s="12">
        <f t="shared" si="74"/>
        <v>0</v>
      </c>
      <c r="P195" s="12">
        <f t="shared" si="74"/>
        <v>0</v>
      </c>
      <c r="Q195" s="12">
        <f t="shared" si="74"/>
        <v>0</v>
      </c>
      <c r="R195" s="12">
        <f t="shared" si="74"/>
        <v>0</v>
      </c>
      <c r="S195" s="12">
        <f t="shared" si="74"/>
        <v>0</v>
      </c>
      <c r="T195" s="12">
        <f t="shared" si="74"/>
        <v>0</v>
      </c>
      <c r="U195" s="12">
        <f t="shared" si="74"/>
        <v>0</v>
      </c>
      <c r="V195" s="12">
        <f t="shared" si="74"/>
        <v>0</v>
      </c>
      <c r="W195" s="12">
        <f t="shared" si="74"/>
        <v>0</v>
      </c>
    </row>
    <row r="196" spans="1:26" outlineLevel="1" x14ac:dyDescent="0.25">
      <c r="B196" s="4" t="s">
        <v>21</v>
      </c>
      <c r="C196" s="12">
        <f t="shared" ref="C196:W196" si="75">IFERROR(C183/C191,0)</f>
        <v>1</v>
      </c>
      <c r="D196" s="12">
        <f t="shared" si="75"/>
        <v>1</v>
      </c>
      <c r="E196" s="12">
        <f t="shared" si="75"/>
        <v>1</v>
      </c>
      <c r="F196" s="12">
        <f t="shared" si="75"/>
        <v>1</v>
      </c>
      <c r="G196" s="12">
        <f t="shared" si="75"/>
        <v>1</v>
      </c>
      <c r="H196" s="12">
        <f t="shared" si="75"/>
        <v>1</v>
      </c>
      <c r="I196" s="12">
        <f t="shared" si="75"/>
        <v>1</v>
      </c>
      <c r="J196" s="12">
        <f t="shared" si="75"/>
        <v>1</v>
      </c>
      <c r="K196" s="12">
        <f t="shared" si="75"/>
        <v>1</v>
      </c>
      <c r="L196" s="12">
        <f t="shared" si="75"/>
        <v>1</v>
      </c>
      <c r="M196" s="12">
        <f t="shared" si="75"/>
        <v>1</v>
      </c>
      <c r="N196" s="12">
        <f t="shared" si="75"/>
        <v>1</v>
      </c>
      <c r="O196" s="12">
        <f t="shared" si="75"/>
        <v>1</v>
      </c>
      <c r="P196" s="12">
        <f t="shared" si="75"/>
        <v>1</v>
      </c>
      <c r="Q196" s="12">
        <f t="shared" si="75"/>
        <v>1</v>
      </c>
      <c r="R196" s="12">
        <f t="shared" si="75"/>
        <v>1</v>
      </c>
      <c r="S196" s="12">
        <f t="shared" si="75"/>
        <v>1</v>
      </c>
      <c r="T196" s="12">
        <f t="shared" si="75"/>
        <v>1</v>
      </c>
      <c r="U196" s="12">
        <f t="shared" si="75"/>
        <v>1</v>
      </c>
      <c r="V196" s="12">
        <f t="shared" si="75"/>
        <v>1</v>
      </c>
      <c r="W196" s="12">
        <f t="shared" si="75"/>
        <v>1</v>
      </c>
    </row>
    <row r="197" spans="1:26" outlineLevel="1" x14ac:dyDescent="0.25">
      <c r="B197" s="4" t="s">
        <v>26</v>
      </c>
      <c r="C197" s="12">
        <f t="shared" ref="C197:W197" si="76">IFERROR(C184/C191,0)</f>
        <v>0</v>
      </c>
      <c r="D197" s="12">
        <f t="shared" si="76"/>
        <v>0</v>
      </c>
      <c r="E197" s="12">
        <f t="shared" si="76"/>
        <v>0</v>
      </c>
      <c r="F197" s="12">
        <f t="shared" si="76"/>
        <v>0</v>
      </c>
      <c r="G197" s="12">
        <f t="shared" si="76"/>
        <v>0</v>
      </c>
      <c r="H197" s="12">
        <f t="shared" si="76"/>
        <v>0</v>
      </c>
      <c r="I197" s="12">
        <f t="shared" si="76"/>
        <v>0</v>
      </c>
      <c r="J197" s="12">
        <f t="shared" si="76"/>
        <v>0</v>
      </c>
      <c r="K197" s="12">
        <f t="shared" si="76"/>
        <v>0</v>
      </c>
      <c r="L197" s="12">
        <f t="shared" si="76"/>
        <v>0</v>
      </c>
      <c r="M197" s="12">
        <f t="shared" si="76"/>
        <v>0</v>
      </c>
      <c r="N197" s="12">
        <f t="shared" si="76"/>
        <v>0</v>
      </c>
      <c r="O197" s="12">
        <f t="shared" si="76"/>
        <v>0</v>
      </c>
      <c r="P197" s="12">
        <f t="shared" si="76"/>
        <v>0</v>
      </c>
      <c r="Q197" s="12">
        <f t="shared" si="76"/>
        <v>0</v>
      </c>
      <c r="R197" s="12">
        <f t="shared" si="76"/>
        <v>0</v>
      </c>
      <c r="S197" s="12">
        <f t="shared" si="76"/>
        <v>0</v>
      </c>
      <c r="T197" s="12">
        <f t="shared" si="76"/>
        <v>0</v>
      </c>
      <c r="U197" s="12">
        <f t="shared" si="76"/>
        <v>0</v>
      </c>
      <c r="V197" s="12">
        <f t="shared" si="76"/>
        <v>0</v>
      </c>
      <c r="W197" s="12">
        <f t="shared" si="76"/>
        <v>0</v>
      </c>
    </row>
    <row r="198" spans="1:26" outlineLevel="1" x14ac:dyDescent="0.25">
      <c r="B198" s="4" t="s">
        <v>25</v>
      </c>
      <c r="C198" s="12">
        <f t="shared" ref="C198:W198" si="77">IFERROR(C185/C191,0)</f>
        <v>0</v>
      </c>
      <c r="D198" s="12">
        <f t="shared" si="77"/>
        <v>0</v>
      </c>
      <c r="E198" s="12">
        <f t="shared" si="77"/>
        <v>0</v>
      </c>
      <c r="F198" s="12">
        <f t="shared" si="77"/>
        <v>0</v>
      </c>
      <c r="G198" s="12">
        <f t="shared" si="77"/>
        <v>0</v>
      </c>
      <c r="H198" s="12">
        <f t="shared" si="77"/>
        <v>0</v>
      </c>
      <c r="I198" s="12">
        <f t="shared" si="77"/>
        <v>0</v>
      </c>
      <c r="J198" s="12">
        <f t="shared" si="77"/>
        <v>0</v>
      </c>
      <c r="K198" s="12">
        <f t="shared" si="77"/>
        <v>0</v>
      </c>
      <c r="L198" s="12">
        <f t="shared" si="77"/>
        <v>0</v>
      </c>
      <c r="M198" s="12">
        <f t="shared" si="77"/>
        <v>0</v>
      </c>
      <c r="N198" s="12">
        <f t="shared" si="77"/>
        <v>0</v>
      </c>
      <c r="O198" s="12">
        <f t="shared" si="77"/>
        <v>0</v>
      </c>
      <c r="P198" s="12">
        <f t="shared" si="77"/>
        <v>0</v>
      </c>
      <c r="Q198" s="12">
        <f t="shared" si="77"/>
        <v>0</v>
      </c>
      <c r="R198" s="12">
        <f t="shared" si="77"/>
        <v>0</v>
      </c>
      <c r="S198" s="12">
        <f t="shared" si="77"/>
        <v>0</v>
      </c>
      <c r="T198" s="12">
        <f t="shared" si="77"/>
        <v>0</v>
      </c>
      <c r="U198" s="12">
        <f t="shared" si="77"/>
        <v>0</v>
      </c>
      <c r="V198" s="12">
        <f t="shared" si="77"/>
        <v>0</v>
      </c>
      <c r="W198" s="12">
        <f t="shared" si="77"/>
        <v>0</v>
      </c>
    </row>
    <row r="199" spans="1:26" outlineLevel="1" x14ac:dyDescent="0.25">
      <c r="B199" s="4" t="s">
        <v>0</v>
      </c>
      <c r="C199" s="12">
        <f t="shared" ref="C199:W199" si="78">IFERROR(C186/C191,0)</f>
        <v>0</v>
      </c>
      <c r="D199" s="12">
        <f t="shared" si="78"/>
        <v>0</v>
      </c>
      <c r="E199" s="12">
        <f t="shared" si="78"/>
        <v>0</v>
      </c>
      <c r="F199" s="12">
        <f t="shared" si="78"/>
        <v>0</v>
      </c>
      <c r="G199" s="12">
        <f t="shared" si="78"/>
        <v>0</v>
      </c>
      <c r="H199" s="12">
        <f t="shared" si="78"/>
        <v>0</v>
      </c>
      <c r="I199" s="12">
        <f t="shared" si="78"/>
        <v>0</v>
      </c>
      <c r="J199" s="12">
        <f t="shared" si="78"/>
        <v>0</v>
      </c>
      <c r="K199" s="12">
        <f t="shared" si="78"/>
        <v>0</v>
      </c>
      <c r="L199" s="12">
        <f t="shared" si="78"/>
        <v>0</v>
      </c>
      <c r="M199" s="12">
        <f t="shared" si="78"/>
        <v>0</v>
      </c>
      <c r="N199" s="12">
        <f t="shared" si="78"/>
        <v>0</v>
      </c>
      <c r="O199" s="12">
        <f t="shared" si="78"/>
        <v>0</v>
      </c>
      <c r="P199" s="12">
        <f t="shared" si="78"/>
        <v>0</v>
      </c>
      <c r="Q199" s="12">
        <f t="shared" si="78"/>
        <v>0</v>
      </c>
      <c r="R199" s="12">
        <f t="shared" si="78"/>
        <v>0</v>
      </c>
      <c r="S199" s="12">
        <f t="shared" si="78"/>
        <v>0</v>
      </c>
      <c r="T199" s="12">
        <f t="shared" si="78"/>
        <v>0</v>
      </c>
      <c r="U199" s="12">
        <f t="shared" si="78"/>
        <v>0</v>
      </c>
      <c r="V199" s="12">
        <f t="shared" si="78"/>
        <v>0</v>
      </c>
      <c r="W199" s="12">
        <f t="shared" si="78"/>
        <v>0</v>
      </c>
    </row>
    <row r="200" spans="1:26" outlineLevel="1" x14ac:dyDescent="0.25">
      <c r="B200" s="4" t="s">
        <v>27</v>
      </c>
      <c r="C200" s="12">
        <f t="shared" ref="C200:W200" si="79">IFERROR(C187/C191,0)</f>
        <v>0</v>
      </c>
      <c r="D200" s="12">
        <f t="shared" si="79"/>
        <v>0</v>
      </c>
      <c r="E200" s="12">
        <f t="shared" si="79"/>
        <v>0</v>
      </c>
      <c r="F200" s="12">
        <f t="shared" si="79"/>
        <v>0</v>
      </c>
      <c r="G200" s="12">
        <f t="shared" si="79"/>
        <v>0</v>
      </c>
      <c r="H200" s="12">
        <f t="shared" si="79"/>
        <v>0</v>
      </c>
      <c r="I200" s="12">
        <f t="shared" si="79"/>
        <v>0</v>
      </c>
      <c r="J200" s="12">
        <f t="shared" si="79"/>
        <v>0</v>
      </c>
      <c r="K200" s="12">
        <f t="shared" si="79"/>
        <v>0</v>
      </c>
      <c r="L200" s="12">
        <f t="shared" si="79"/>
        <v>0</v>
      </c>
      <c r="M200" s="12">
        <f t="shared" si="79"/>
        <v>0</v>
      </c>
      <c r="N200" s="12">
        <f t="shared" si="79"/>
        <v>0</v>
      </c>
      <c r="O200" s="12">
        <f t="shared" si="79"/>
        <v>0</v>
      </c>
      <c r="P200" s="12">
        <f t="shared" si="79"/>
        <v>0</v>
      </c>
      <c r="Q200" s="12">
        <f t="shared" si="79"/>
        <v>0</v>
      </c>
      <c r="R200" s="12">
        <f t="shared" si="79"/>
        <v>0</v>
      </c>
      <c r="S200" s="12">
        <f t="shared" si="79"/>
        <v>0</v>
      </c>
      <c r="T200" s="12">
        <f t="shared" si="79"/>
        <v>0</v>
      </c>
      <c r="U200" s="12">
        <f t="shared" si="79"/>
        <v>0</v>
      </c>
      <c r="V200" s="12">
        <f t="shared" si="79"/>
        <v>0</v>
      </c>
      <c r="W200" s="12">
        <f t="shared" si="79"/>
        <v>0</v>
      </c>
    </row>
    <row r="201" spans="1:26" outlineLevel="1" x14ac:dyDescent="0.25">
      <c r="B201" s="4" t="s">
        <v>28</v>
      </c>
      <c r="C201" s="12">
        <f t="shared" ref="C201:W201" si="80">IFERROR(C188/C191,0)</f>
        <v>0</v>
      </c>
      <c r="D201" s="12">
        <f t="shared" si="80"/>
        <v>0</v>
      </c>
      <c r="E201" s="12">
        <f t="shared" si="80"/>
        <v>0</v>
      </c>
      <c r="F201" s="12">
        <f t="shared" si="80"/>
        <v>0</v>
      </c>
      <c r="G201" s="12">
        <f t="shared" si="80"/>
        <v>0</v>
      </c>
      <c r="H201" s="12">
        <f t="shared" si="80"/>
        <v>0</v>
      </c>
      <c r="I201" s="12">
        <f t="shared" si="80"/>
        <v>0</v>
      </c>
      <c r="J201" s="12">
        <f t="shared" si="80"/>
        <v>0</v>
      </c>
      <c r="K201" s="12">
        <f t="shared" si="80"/>
        <v>0</v>
      </c>
      <c r="L201" s="12">
        <f t="shared" si="80"/>
        <v>0</v>
      </c>
      <c r="M201" s="12">
        <f t="shared" si="80"/>
        <v>0</v>
      </c>
      <c r="N201" s="12">
        <f t="shared" si="80"/>
        <v>0</v>
      </c>
      <c r="O201" s="12">
        <f t="shared" si="80"/>
        <v>0</v>
      </c>
      <c r="P201" s="12">
        <f t="shared" si="80"/>
        <v>0</v>
      </c>
      <c r="Q201" s="12">
        <f t="shared" si="80"/>
        <v>0</v>
      </c>
      <c r="R201" s="12">
        <f t="shared" si="80"/>
        <v>0</v>
      </c>
      <c r="S201" s="12">
        <f t="shared" si="80"/>
        <v>0</v>
      </c>
      <c r="T201" s="12">
        <f t="shared" si="80"/>
        <v>0</v>
      </c>
      <c r="U201" s="12">
        <f t="shared" si="80"/>
        <v>0</v>
      </c>
      <c r="V201" s="12">
        <f t="shared" si="80"/>
        <v>0</v>
      </c>
      <c r="W201" s="12">
        <f t="shared" si="80"/>
        <v>0</v>
      </c>
    </row>
    <row r="202" spans="1:26" outlineLevel="1" x14ac:dyDescent="0.25">
      <c r="B202" s="4" t="s">
        <v>22</v>
      </c>
      <c r="C202" s="12">
        <f t="shared" ref="C202:W202" si="81">IFERROR(C189/C191,0)</f>
        <v>0</v>
      </c>
      <c r="D202" s="12">
        <f t="shared" si="81"/>
        <v>0</v>
      </c>
      <c r="E202" s="12">
        <f t="shared" si="81"/>
        <v>0</v>
      </c>
      <c r="F202" s="12">
        <f t="shared" si="81"/>
        <v>0</v>
      </c>
      <c r="G202" s="12">
        <f t="shared" si="81"/>
        <v>0</v>
      </c>
      <c r="H202" s="12">
        <f t="shared" si="81"/>
        <v>0</v>
      </c>
      <c r="I202" s="12">
        <f t="shared" si="81"/>
        <v>0</v>
      </c>
      <c r="J202" s="12">
        <f t="shared" si="81"/>
        <v>0</v>
      </c>
      <c r="K202" s="12">
        <f t="shared" si="81"/>
        <v>0</v>
      </c>
      <c r="L202" s="12">
        <f t="shared" si="81"/>
        <v>0</v>
      </c>
      <c r="M202" s="12">
        <f t="shared" si="81"/>
        <v>0</v>
      </c>
      <c r="N202" s="12">
        <f t="shared" si="81"/>
        <v>0</v>
      </c>
      <c r="O202" s="12">
        <f t="shared" si="81"/>
        <v>0</v>
      </c>
      <c r="P202" s="12">
        <f t="shared" si="81"/>
        <v>0</v>
      </c>
      <c r="Q202" s="12">
        <f t="shared" si="81"/>
        <v>0</v>
      </c>
      <c r="R202" s="12">
        <f t="shared" si="81"/>
        <v>0</v>
      </c>
      <c r="S202" s="12">
        <f t="shared" si="81"/>
        <v>0</v>
      </c>
      <c r="T202" s="12">
        <f t="shared" si="81"/>
        <v>0</v>
      </c>
      <c r="U202" s="12">
        <f t="shared" si="81"/>
        <v>0</v>
      </c>
      <c r="V202" s="12">
        <f t="shared" si="81"/>
        <v>0</v>
      </c>
      <c r="W202" s="12">
        <f t="shared" si="81"/>
        <v>0</v>
      </c>
    </row>
    <row r="203" spans="1:26" outlineLevel="1" x14ac:dyDescent="0.25">
      <c r="B203" s="4" t="s">
        <v>1</v>
      </c>
      <c r="C203" s="12">
        <f t="shared" ref="C203:W203" si="82">IFERROR(C190/C191,0)</f>
        <v>0</v>
      </c>
      <c r="D203" s="12">
        <f t="shared" si="82"/>
        <v>0</v>
      </c>
      <c r="E203" s="12">
        <f t="shared" si="82"/>
        <v>0</v>
      </c>
      <c r="F203" s="12">
        <f t="shared" si="82"/>
        <v>0</v>
      </c>
      <c r="G203" s="12">
        <f t="shared" si="82"/>
        <v>0</v>
      </c>
      <c r="H203" s="12">
        <f t="shared" si="82"/>
        <v>0</v>
      </c>
      <c r="I203" s="12">
        <f t="shared" si="82"/>
        <v>0</v>
      </c>
      <c r="J203" s="12">
        <f t="shared" si="82"/>
        <v>0</v>
      </c>
      <c r="K203" s="12">
        <f t="shared" si="82"/>
        <v>0</v>
      </c>
      <c r="L203" s="12">
        <f t="shared" si="82"/>
        <v>0</v>
      </c>
      <c r="M203" s="12">
        <f t="shared" si="82"/>
        <v>0</v>
      </c>
      <c r="N203" s="12">
        <f t="shared" si="82"/>
        <v>0</v>
      </c>
      <c r="O203" s="12">
        <f t="shared" si="82"/>
        <v>0</v>
      </c>
      <c r="P203" s="12">
        <f t="shared" si="82"/>
        <v>0</v>
      </c>
      <c r="Q203" s="12">
        <f t="shared" si="82"/>
        <v>0</v>
      </c>
      <c r="R203" s="12">
        <f t="shared" si="82"/>
        <v>0</v>
      </c>
      <c r="S203" s="12">
        <f t="shared" si="82"/>
        <v>0</v>
      </c>
      <c r="T203" s="12">
        <f t="shared" si="82"/>
        <v>0</v>
      </c>
      <c r="U203" s="12">
        <f t="shared" si="82"/>
        <v>0</v>
      </c>
      <c r="V203" s="12">
        <f t="shared" si="82"/>
        <v>0</v>
      </c>
      <c r="W203" s="12">
        <f t="shared" si="82"/>
        <v>0</v>
      </c>
    </row>
    <row r="206" spans="1:26" s="37" customFormat="1" x14ac:dyDescent="0.25">
      <c r="A206" s="36" t="s">
        <v>55</v>
      </c>
      <c r="Z206" s="38"/>
    </row>
    <row r="207" spans="1:26" outlineLevel="1" x14ac:dyDescent="0.25">
      <c r="B207" s="9" t="s">
        <v>5</v>
      </c>
      <c r="C207" s="14"/>
    </row>
    <row r="208" spans="1:26" outlineLevel="1" x14ac:dyDescent="0.25">
      <c r="B208" s="16" t="s">
        <v>8</v>
      </c>
    </row>
    <row r="209" spans="2:28" outlineLevel="1" x14ac:dyDescent="0.25">
      <c r="B209" s="10" t="s">
        <v>10</v>
      </c>
      <c r="C209" s="5">
        <f>C$214*CAN!C215</f>
        <v>0</v>
      </c>
      <c r="D209" s="5">
        <f>D$214*CAN!D215</f>
        <v>0</v>
      </c>
      <c r="E209" s="5">
        <f>E$214*CAN!E215</f>
        <v>0</v>
      </c>
      <c r="F209" s="5">
        <f>F$214*CAN!F215</f>
        <v>0</v>
      </c>
      <c r="G209" s="5">
        <f>G$214*CAN!G215</f>
        <v>0</v>
      </c>
      <c r="H209" s="5">
        <f>H$214*CAN!H215</f>
        <v>0</v>
      </c>
      <c r="I209" s="5">
        <f>I$214*CAN!I215</f>
        <v>0</v>
      </c>
      <c r="J209" s="5">
        <f>J$214*CAN!J215</f>
        <v>0</v>
      </c>
      <c r="K209" s="5">
        <f>K$214*CAN!K215</f>
        <v>0</v>
      </c>
      <c r="L209" s="5">
        <f>L$214*CAN!L215</f>
        <v>0</v>
      </c>
      <c r="M209" s="5">
        <f>M$214*CAN!M215</f>
        <v>0</v>
      </c>
      <c r="N209" s="5">
        <f>N$214*CAN!N215</f>
        <v>0</v>
      </c>
      <c r="O209" s="5">
        <f>O$214*CAN!O215</f>
        <v>0</v>
      </c>
      <c r="P209" s="5">
        <f>P$214*CAN!P215</f>
        <v>0</v>
      </c>
      <c r="Q209" s="5">
        <f>Q$214*CAN!Q215</f>
        <v>0</v>
      </c>
      <c r="R209" s="5">
        <f>R$214*CAN!R215</f>
        <v>0</v>
      </c>
      <c r="S209" s="5">
        <f>S$214*CAN!S215</f>
        <v>0</v>
      </c>
      <c r="T209" s="5">
        <f>T$214*CAN!T215</f>
        <v>0</v>
      </c>
      <c r="U209" s="5">
        <f>U$214*CAN!U215</f>
        <v>0</v>
      </c>
      <c r="V209" s="5">
        <f>V$214*CAN!V215</f>
        <v>0</v>
      </c>
      <c r="W209" s="5">
        <f>W$214*CAN!W215</f>
        <v>0</v>
      </c>
      <c r="Z209" s="23"/>
    </row>
    <row r="210" spans="2:28" outlineLevel="1" x14ac:dyDescent="0.25">
      <c r="B210" s="17" t="s">
        <v>9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2:28" outlineLevel="1" x14ac:dyDescent="0.25">
      <c r="B211" s="10" t="s">
        <v>11</v>
      </c>
      <c r="C211" s="5">
        <f>C212/Inputs!D$7</f>
        <v>0</v>
      </c>
      <c r="D211" s="5">
        <f>D212/Inputs!E$7</f>
        <v>0</v>
      </c>
      <c r="E211" s="5">
        <f>E212/Inputs!F$7</f>
        <v>0</v>
      </c>
      <c r="F211" s="5">
        <f>F212/Inputs!G$7</f>
        <v>0</v>
      </c>
      <c r="G211" s="5">
        <f>G212/Inputs!H$7</f>
        <v>0</v>
      </c>
      <c r="H211" s="5">
        <f>H212/Inputs!I$7</f>
        <v>0</v>
      </c>
      <c r="I211" s="5">
        <f>I212/Inputs!J$7</f>
        <v>0</v>
      </c>
      <c r="J211" s="5">
        <f>J212/Inputs!K$7</f>
        <v>0</v>
      </c>
      <c r="K211" s="5">
        <f>K212/Inputs!L$7</f>
        <v>0</v>
      </c>
      <c r="L211" s="5">
        <f>L212/Inputs!M$7</f>
        <v>0</v>
      </c>
      <c r="M211" s="5">
        <f>M212/Inputs!N$7</f>
        <v>0</v>
      </c>
      <c r="N211" s="5">
        <f>N212/Inputs!O$7</f>
        <v>0</v>
      </c>
      <c r="O211" s="5">
        <f>O212/Inputs!P$7</f>
        <v>0</v>
      </c>
      <c r="P211" s="5">
        <f>P212/Inputs!Q$7</f>
        <v>0</v>
      </c>
      <c r="Q211" s="5">
        <f>Q212/Inputs!R$7</f>
        <v>0</v>
      </c>
      <c r="R211" s="5">
        <f>R212/Inputs!S$7</f>
        <v>0</v>
      </c>
      <c r="S211" s="5">
        <f>S212/Inputs!T$7</f>
        <v>0</v>
      </c>
      <c r="T211" s="5">
        <f>T212/Inputs!U$7</f>
        <v>0</v>
      </c>
      <c r="U211" s="5">
        <f>U212/Inputs!V$7</f>
        <v>0</v>
      </c>
      <c r="V211" s="5">
        <f>V212/Inputs!W$7</f>
        <v>0</v>
      </c>
      <c r="W211" s="5">
        <f>W212/Inputs!X$7</f>
        <v>0</v>
      </c>
      <c r="Z211" s="23"/>
    </row>
    <row r="212" spans="2:28" outlineLevel="1" x14ac:dyDescent="0.25">
      <c r="B212" s="10" t="s">
        <v>12</v>
      </c>
      <c r="C212" s="5">
        <f>C$214*CAN!C216</f>
        <v>0</v>
      </c>
      <c r="D212" s="5">
        <f>D$214*CAN!D216</f>
        <v>0</v>
      </c>
      <c r="E212" s="5">
        <f>E$214*CAN!E216</f>
        <v>0</v>
      </c>
      <c r="F212" s="5">
        <f>F$214*CAN!F216</f>
        <v>0</v>
      </c>
      <c r="G212" s="5">
        <f>G$214*CAN!G216</f>
        <v>0</v>
      </c>
      <c r="H212" s="5">
        <f>H$214*CAN!H216</f>
        <v>0</v>
      </c>
      <c r="I212" s="5">
        <f>I$214*CAN!I216</f>
        <v>0</v>
      </c>
      <c r="J212" s="5">
        <f>J$214*CAN!J216</f>
        <v>0</v>
      </c>
      <c r="K212" s="5">
        <f>K$214*CAN!K216</f>
        <v>0</v>
      </c>
      <c r="L212" s="5">
        <f>L$214*CAN!L216</f>
        <v>0</v>
      </c>
      <c r="M212" s="5">
        <f>M$214*CAN!M216</f>
        <v>0</v>
      </c>
      <c r="N212" s="5">
        <f>N$214*CAN!N216</f>
        <v>0</v>
      </c>
      <c r="O212" s="5">
        <f>O$214*CAN!O216</f>
        <v>0</v>
      </c>
      <c r="P212" s="5">
        <f>P$214*CAN!P216</f>
        <v>0</v>
      </c>
      <c r="Q212" s="5">
        <f>Q$214*CAN!Q216</f>
        <v>0</v>
      </c>
      <c r="R212" s="5">
        <f>R$214*CAN!R216</f>
        <v>0</v>
      </c>
      <c r="S212" s="5">
        <f>S$214*CAN!S216</f>
        <v>0</v>
      </c>
      <c r="T212" s="5">
        <f>T$214*CAN!T216</f>
        <v>0</v>
      </c>
      <c r="U212" s="5">
        <f>U$214*CAN!U216</f>
        <v>0</v>
      </c>
      <c r="V212" s="5">
        <f>V$214*CAN!V216</f>
        <v>0</v>
      </c>
      <c r="W212" s="5">
        <f>W$214*CAN!W216</f>
        <v>0</v>
      </c>
      <c r="Y212" s="1" t="s">
        <v>59</v>
      </c>
    </row>
    <row r="213" spans="2:28" outlineLevel="1" x14ac:dyDescent="0.25">
      <c r="B213" s="16" t="s">
        <v>13</v>
      </c>
    </row>
    <row r="214" spans="2:28" outlineLevel="1" x14ac:dyDescent="0.25">
      <c r="B214" s="10" t="s">
        <v>10</v>
      </c>
      <c r="C214" s="5">
        <f>C229/CAN!C230/1000</f>
        <v>0</v>
      </c>
      <c r="D214" s="5">
        <f>D229/CAN!D230/1000</f>
        <v>0</v>
      </c>
      <c r="E214" s="5">
        <f>E229/CAN!E230/1000</f>
        <v>0</v>
      </c>
      <c r="F214" s="5">
        <f>F229/CAN!F230/1000</f>
        <v>0</v>
      </c>
      <c r="G214" s="5">
        <f>G229/CAN!G230/1000</f>
        <v>0</v>
      </c>
      <c r="H214" s="5">
        <f>H229/CAN!H230/1000</f>
        <v>0</v>
      </c>
      <c r="I214" s="5">
        <f>I229/CAN!I230/1000</f>
        <v>0</v>
      </c>
      <c r="J214" s="5">
        <f>J229/CAN!J230/1000</f>
        <v>0</v>
      </c>
      <c r="K214" s="5">
        <f>K229/CAN!K230/1000</f>
        <v>0</v>
      </c>
      <c r="L214" s="5">
        <f>L229/CAN!L230/1000</f>
        <v>0</v>
      </c>
      <c r="M214" s="5">
        <f>M229/CAN!M230/1000</f>
        <v>0</v>
      </c>
      <c r="N214" s="5">
        <f>N229/CAN!N230/1000</f>
        <v>0</v>
      </c>
      <c r="O214" s="5">
        <f>O229/CAN!O230/1000</f>
        <v>0</v>
      </c>
      <c r="P214" s="5">
        <f>P229/CAN!P230/1000</f>
        <v>0</v>
      </c>
      <c r="Q214" s="5">
        <f>Q229/CAN!Q230/1000</f>
        <v>0</v>
      </c>
      <c r="R214" s="5">
        <f>R229/CAN!R230/1000</f>
        <v>0</v>
      </c>
      <c r="S214" s="5">
        <f>S229/CAN!S230/1000</f>
        <v>0</v>
      </c>
      <c r="T214" s="5">
        <f>T229/CAN!T230/1000</f>
        <v>0</v>
      </c>
      <c r="U214" s="5">
        <f>U229/CAN!U230/1000</f>
        <v>0</v>
      </c>
      <c r="V214" s="5">
        <f>V229/CAN!V230/1000</f>
        <v>0</v>
      </c>
      <c r="W214" s="5">
        <f>W229/CAN!W230/1000</f>
        <v>0</v>
      </c>
    </row>
    <row r="215" spans="2:28" outlineLevel="1" x14ac:dyDescent="0.25">
      <c r="B215" s="18" t="s">
        <v>14</v>
      </c>
      <c r="C215" s="13">
        <f t="shared" ref="C215:W215" si="83">IFERROR(C209/C214,0)</f>
        <v>0</v>
      </c>
      <c r="D215" s="13">
        <f t="shared" si="83"/>
        <v>0</v>
      </c>
      <c r="E215" s="13">
        <f t="shared" si="83"/>
        <v>0</v>
      </c>
      <c r="F215" s="13">
        <f t="shared" si="83"/>
        <v>0</v>
      </c>
      <c r="G215" s="13">
        <f t="shared" si="83"/>
        <v>0</v>
      </c>
      <c r="H215" s="13">
        <f t="shared" si="83"/>
        <v>0</v>
      </c>
      <c r="I215" s="13">
        <f t="shared" si="83"/>
        <v>0</v>
      </c>
      <c r="J215" s="13">
        <f t="shared" si="83"/>
        <v>0</v>
      </c>
      <c r="K215" s="13">
        <f t="shared" si="83"/>
        <v>0</v>
      </c>
      <c r="L215" s="13">
        <f t="shared" si="83"/>
        <v>0</v>
      </c>
      <c r="M215" s="13">
        <f t="shared" si="83"/>
        <v>0</v>
      </c>
      <c r="N215" s="13">
        <f t="shared" si="83"/>
        <v>0</v>
      </c>
      <c r="O215" s="13">
        <f t="shared" si="83"/>
        <v>0</v>
      </c>
      <c r="P215" s="13">
        <f t="shared" si="83"/>
        <v>0</v>
      </c>
      <c r="Q215" s="13">
        <f t="shared" si="83"/>
        <v>0</v>
      </c>
      <c r="R215" s="13">
        <f t="shared" si="83"/>
        <v>0</v>
      </c>
      <c r="S215" s="13">
        <f t="shared" si="83"/>
        <v>0</v>
      </c>
      <c r="T215" s="13">
        <f t="shared" si="83"/>
        <v>0</v>
      </c>
      <c r="U215" s="13">
        <f t="shared" si="83"/>
        <v>0</v>
      </c>
      <c r="V215" s="13">
        <f t="shared" si="83"/>
        <v>0</v>
      </c>
      <c r="W215" s="13">
        <f t="shared" si="83"/>
        <v>0</v>
      </c>
    </row>
    <row r="216" spans="2:28" outlineLevel="1" x14ac:dyDescent="0.25">
      <c r="B216" s="18" t="s">
        <v>15</v>
      </c>
      <c r="C216" s="13">
        <f t="shared" ref="C216:W216" si="84">IFERROR(C212/C214,0)</f>
        <v>0</v>
      </c>
      <c r="D216" s="13">
        <f t="shared" si="84"/>
        <v>0</v>
      </c>
      <c r="E216" s="13">
        <f t="shared" si="84"/>
        <v>0</v>
      </c>
      <c r="F216" s="13">
        <f t="shared" si="84"/>
        <v>0</v>
      </c>
      <c r="G216" s="13">
        <f t="shared" si="84"/>
        <v>0</v>
      </c>
      <c r="H216" s="13">
        <f t="shared" si="84"/>
        <v>0</v>
      </c>
      <c r="I216" s="13">
        <f t="shared" si="84"/>
        <v>0</v>
      </c>
      <c r="J216" s="13">
        <f t="shared" si="84"/>
        <v>0</v>
      </c>
      <c r="K216" s="13">
        <f t="shared" si="84"/>
        <v>0</v>
      </c>
      <c r="L216" s="13">
        <f t="shared" si="84"/>
        <v>0</v>
      </c>
      <c r="M216" s="13">
        <f t="shared" si="84"/>
        <v>0</v>
      </c>
      <c r="N216" s="13">
        <f t="shared" si="84"/>
        <v>0</v>
      </c>
      <c r="O216" s="13">
        <f t="shared" si="84"/>
        <v>0</v>
      </c>
      <c r="P216" s="13">
        <f t="shared" si="84"/>
        <v>0</v>
      </c>
      <c r="Q216" s="13">
        <f t="shared" si="84"/>
        <v>0</v>
      </c>
      <c r="R216" s="13">
        <f t="shared" si="84"/>
        <v>0</v>
      </c>
      <c r="S216" s="13">
        <f t="shared" si="84"/>
        <v>0</v>
      </c>
      <c r="T216" s="13">
        <f t="shared" si="84"/>
        <v>0</v>
      </c>
      <c r="U216" s="13">
        <f t="shared" si="84"/>
        <v>0</v>
      </c>
      <c r="V216" s="13">
        <f t="shared" si="84"/>
        <v>0</v>
      </c>
      <c r="W216" s="13">
        <f t="shared" si="84"/>
        <v>0</v>
      </c>
    </row>
    <row r="217" spans="2:28" outlineLevel="1" x14ac:dyDescent="0.25"/>
    <row r="218" spans="2:28" outlineLevel="1" x14ac:dyDescent="0.25">
      <c r="B218" s="9" t="s">
        <v>19</v>
      </c>
      <c r="C218" s="14"/>
    </row>
    <row r="219" spans="2:28" outlineLevel="1" x14ac:dyDescent="0.25">
      <c r="B219" s="4" t="s">
        <v>23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Z219" s="23"/>
      <c r="AB219" t="s">
        <v>18</v>
      </c>
    </row>
    <row r="220" spans="2:28" outlineLevel="1" x14ac:dyDescent="0.25">
      <c r="B220" s="4" t="s">
        <v>24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Z220" s="23"/>
      <c r="AB220" t="s">
        <v>18</v>
      </c>
    </row>
    <row r="221" spans="2:28" outlineLevel="1" x14ac:dyDescent="0.25">
      <c r="B221" s="4" t="s">
        <v>21</v>
      </c>
      <c r="C221" s="5">
        <f>'[11]Table 18'!C$12*1000</f>
        <v>0</v>
      </c>
      <c r="D221" s="5">
        <f>'[11]Table 18'!D$12*1000</f>
        <v>0</v>
      </c>
      <c r="E221" s="5">
        <f>'[11]Table 18'!E$12*1000</f>
        <v>0</v>
      </c>
      <c r="F221" s="5">
        <f>'[11]Table 18'!F$12*1000</f>
        <v>0</v>
      </c>
      <c r="G221" s="5">
        <f>'[11]Table 18'!G$12*1000</f>
        <v>0</v>
      </c>
      <c r="H221" s="5">
        <f>'[11]Table 18'!H$12*1000</f>
        <v>0</v>
      </c>
      <c r="I221" s="5">
        <f>'[11]Table 18'!I$12*1000</f>
        <v>0</v>
      </c>
      <c r="J221" s="5">
        <f>'[11]Table 18'!J$12*1000</f>
        <v>0</v>
      </c>
      <c r="K221" s="5">
        <f>'[11]Table 18'!K$12*1000</f>
        <v>0</v>
      </c>
      <c r="L221" s="5">
        <f>'[11]Table 18'!L$12*1000</f>
        <v>0</v>
      </c>
      <c r="M221" s="5">
        <f>'[11]Table 18'!M$12*1000</f>
        <v>0</v>
      </c>
      <c r="N221" s="5">
        <f>'[11]Table 18'!N$12*1000</f>
        <v>0</v>
      </c>
      <c r="O221" s="5">
        <f>'[11]Table 18'!O$12*1000</f>
        <v>0</v>
      </c>
      <c r="P221" s="5">
        <f>'[11]Table 18'!P$12*1000</f>
        <v>0</v>
      </c>
      <c r="Q221" s="5">
        <f>'[11]Table 18'!Q$12*1000</f>
        <v>0</v>
      </c>
      <c r="R221" s="5">
        <f>'[11]Table 18'!R$12*1000</f>
        <v>0</v>
      </c>
      <c r="S221" s="5">
        <f>'[11]Table 18'!S$12*1000</f>
        <v>0</v>
      </c>
      <c r="T221" s="5">
        <f>'[11]Table 18'!T$12*1000</f>
        <v>0</v>
      </c>
      <c r="U221" s="5">
        <f>'[11]Table 18'!U$12*1000</f>
        <v>0</v>
      </c>
      <c r="V221" s="5">
        <f>'[11]Table 18'!V$12*1000</f>
        <v>0</v>
      </c>
      <c r="W221" s="5">
        <f>'[11]Table 18'!W$12*1000</f>
        <v>0</v>
      </c>
      <c r="Z221" s="23" t="s">
        <v>32</v>
      </c>
      <c r="AB221" t="s">
        <v>18</v>
      </c>
    </row>
    <row r="222" spans="2:28" outlineLevel="1" x14ac:dyDescent="0.25">
      <c r="B222" s="4" t="s">
        <v>26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Z222" s="23"/>
      <c r="AB222" t="s">
        <v>18</v>
      </c>
    </row>
    <row r="223" spans="2:28" outlineLevel="1" x14ac:dyDescent="0.25">
      <c r="B223" s="4" t="s">
        <v>25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Z223" s="23"/>
      <c r="AB223" t="s">
        <v>18</v>
      </c>
    </row>
    <row r="224" spans="2:28" outlineLevel="1" x14ac:dyDescent="0.25">
      <c r="B224" s="4" t="s">
        <v>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Z224" s="23"/>
      <c r="AB224" t="s">
        <v>18</v>
      </c>
    </row>
    <row r="225" spans="2:28" outlineLevel="1" x14ac:dyDescent="0.25">
      <c r="B225" s="4" t="s">
        <v>27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Z225" s="23"/>
      <c r="AB225" t="s">
        <v>18</v>
      </c>
    </row>
    <row r="226" spans="2:28" outlineLevel="1" x14ac:dyDescent="0.25">
      <c r="B226" s="4" t="s">
        <v>28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Z226" s="23"/>
      <c r="AB226" t="s">
        <v>18</v>
      </c>
    </row>
    <row r="227" spans="2:28" outlineLevel="1" x14ac:dyDescent="0.25">
      <c r="B227" s="4" t="s">
        <v>22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Z227" s="23"/>
      <c r="AB227" t="s">
        <v>18</v>
      </c>
    </row>
    <row r="228" spans="2:28" outlineLevel="1" x14ac:dyDescent="0.25">
      <c r="B228" s="4" t="s">
        <v>29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Z228" s="23"/>
      <c r="AB228" t="s">
        <v>18</v>
      </c>
    </row>
    <row r="229" spans="2:28" outlineLevel="1" x14ac:dyDescent="0.25">
      <c r="B229" s="16" t="s">
        <v>13</v>
      </c>
      <c r="C229" s="21">
        <f t="shared" ref="C229:W229" si="85">SUM(C219:C228)</f>
        <v>0</v>
      </c>
      <c r="D229" s="21">
        <f t="shared" si="85"/>
        <v>0</v>
      </c>
      <c r="E229" s="21">
        <f t="shared" si="85"/>
        <v>0</v>
      </c>
      <c r="F229" s="21">
        <f t="shared" si="85"/>
        <v>0</v>
      </c>
      <c r="G229" s="21">
        <f t="shared" si="85"/>
        <v>0</v>
      </c>
      <c r="H229" s="21">
        <f t="shared" si="85"/>
        <v>0</v>
      </c>
      <c r="I229" s="21">
        <f t="shared" si="85"/>
        <v>0</v>
      </c>
      <c r="J229" s="21">
        <f t="shared" si="85"/>
        <v>0</v>
      </c>
      <c r="K229" s="21">
        <f t="shared" si="85"/>
        <v>0</v>
      </c>
      <c r="L229" s="21">
        <f t="shared" si="85"/>
        <v>0</v>
      </c>
      <c r="M229" s="21">
        <f t="shared" si="85"/>
        <v>0</v>
      </c>
      <c r="N229" s="21">
        <f t="shared" si="85"/>
        <v>0</v>
      </c>
      <c r="O229" s="21">
        <f t="shared" si="85"/>
        <v>0</v>
      </c>
      <c r="P229" s="21">
        <f t="shared" si="85"/>
        <v>0</v>
      </c>
      <c r="Q229" s="21">
        <f t="shared" si="85"/>
        <v>0</v>
      </c>
      <c r="R229" s="21">
        <f t="shared" si="85"/>
        <v>0</v>
      </c>
      <c r="S229" s="21">
        <f t="shared" si="85"/>
        <v>0</v>
      </c>
      <c r="T229" s="21">
        <f t="shared" si="85"/>
        <v>0</v>
      </c>
      <c r="U229" s="21">
        <f t="shared" si="85"/>
        <v>0</v>
      </c>
      <c r="V229" s="21">
        <f t="shared" si="85"/>
        <v>0</v>
      </c>
      <c r="W229" s="21">
        <f t="shared" si="85"/>
        <v>0</v>
      </c>
    </row>
    <row r="230" spans="2:28" outlineLevel="1" x14ac:dyDescent="0.25">
      <c r="B230" s="29" t="s">
        <v>46</v>
      </c>
      <c r="C230" s="28">
        <f>IFERROR(C229/C209/1000,0)</f>
        <v>0</v>
      </c>
      <c r="D230" s="28">
        <f t="shared" ref="D230:W230" si="86">IFERROR(D229/D209/1000,0)</f>
        <v>0</v>
      </c>
      <c r="E230" s="28">
        <f t="shared" si="86"/>
        <v>0</v>
      </c>
      <c r="F230" s="28">
        <f t="shared" si="86"/>
        <v>0</v>
      </c>
      <c r="G230" s="28">
        <f t="shared" si="86"/>
        <v>0</v>
      </c>
      <c r="H230" s="28">
        <f t="shared" si="86"/>
        <v>0</v>
      </c>
      <c r="I230" s="28">
        <f t="shared" si="86"/>
        <v>0</v>
      </c>
      <c r="J230" s="28">
        <f t="shared" si="86"/>
        <v>0</v>
      </c>
      <c r="K230" s="28">
        <f t="shared" si="86"/>
        <v>0</v>
      </c>
      <c r="L230" s="28">
        <f t="shared" si="86"/>
        <v>0</v>
      </c>
      <c r="M230" s="28">
        <f t="shared" si="86"/>
        <v>0</v>
      </c>
      <c r="N230" s="28">
        <f t="shared" si="86"/>
        <v>0</v>
      </c>
      <c r="O230" s="28">
        <f t="shared" si="86"/>
        <v>0</v>
      </c>
      <c r="P230" s="28">
        <f t="shared" si="86"/>
        <v>0</v>
      </c>
      <c r="Q230" s="28">
        <f t="shared" si="86"/>
        <v>0</v>
      </c>
      <c r="R230" s="28">
        <f t="shared" si="86"/>
        <v>0</v>
      </c>
      <c r="S230" s="28">
        <f t="shared" si="86"/>
        <v>0</v>
      </c>
      <c r="T230" s="28">
        <f t="shared" si="86"/>
        <v>0</v>
      </c>
      <c r="U230" s="28">
        <f t="shared" si="86"/>
        <v>0</v>
      </c>
      <c r="V230" s="28">
        <f t="shared" si="86"/>
        <v>0</v>
      </c>
      <c r="W230" s="28">
        <f t="shared" si="86"/>
        <v>0</v>
      </c>
    </row>
    <row r="231" spans="2:28" outlineLevel="1" x14ac:dyDescent="0.25"/>
    <row r="232" spans="2:28" outlineLevel="1" x14ac:dyDescent="0.25">
      <c r="B232" s="4" t="s">
        <v>23</v>
      </c>
      <c r="C232" s="12">
        <f t="shared" ref="C232:W232" si="87">IFERROR(C219/C229,0)</f>
        <v>0</v>
      </c>
      <c r="D232" s="12">
        <f t="shared" si="87"/>
        <v>0</v>
      </c>
      <c r="E232" s="12">
        <f t="shared" si="87"/>
        <v>0</v>
      </c>
      <c r="F232" s="12">
        <f t="shared" si="87"/>
        <v>0</v>
      </c>
      <c r="G232" s="12">
        <f t="shared" si="87"/>
        <v>0</v>
      </c>
      <c r="H232" s="12">
        <f t="shared" si="87"/>
        <v>0</v>
      </c>
      <c r="I232" s="12">
        <f t="shared" si="87"/>
        <v>0</v>
      </c>
      <c r="J232" s="12">
        <f t="shared" si="87"/>
        <v>0</v>
      </c>
      <c r="K232" s="12">
        <f t="shared" si="87"/>
        <v>0</v>
      </c>
      <c r="L232" s="12">
        <f t="shared" si="87"/>
        <v>0</v>
      </c>
      <c r="M232" s="12">
        <f t="shared" si="87"/>
        <v>0</v>
      </c>
      <c r="N232" s="12">
        <f t="shared" si="87"/>
        <v>0</v>
      </c>
      <c r="O232" s="12">
        <f t="shared" si="87"/>
        <v>0</v>
      </c>
      <c r="P232" s="12">
        <f t="shared" si="87"/>
        <v>0</v>
      </c>
      <c r="Q232" s="12">
        <f t="shared" si="87"/>
        <v>0</v>
      </c>
      <c r="R232" s="12">
        <f t="shared" si="87"/>
        <v>0</v>
      </c>
      <c r="S232" s="12">
        <f t="shared" si="87"/>
        <v>0</v>
      </c>
      <c r="T232" s="12">
        <f t="shared" si="87"/>
        <v>0</v>
      </c>
      <c r="U232" s="12">
        <f t="shared" si="87"/>
        <v>0</v>
      </c>
      <c r="V232" s="12">
        <f t="shared" si="87"/>
        <v>0</v>
      </c>
      <c r="W232" s="12">
        <f t="shared" si="87"/>
        <v>0</v>
      </c>
    </row>
    <row r="233" spans="2:28" outlineLevel="1" x14ac:dyDescent="0.25">
      <c r="B233" s="4" t="s">
        <v>24</v>
      </c>
      <c r="C233" s="12">
        <f t="shared" ref="C233:W233" si="88">IFERROR(C220/C229,0)</f>
        <v>0</v>
      </c>
      <c r="D233" s="12">
        <f t="shared" si="88"/>
        <v>0</v>
      </c>
      <c r="E233" s="12">
        <f t="shared" si="88"/>
        <v>0</v>
      </c>
      <c r="F233" s="12">
        <f t="shared" si="88"/>
        <v>0</v>
      </c>
      <c r="G233" s="12">
        <f t="shared" si="88"/>
        <v>0</v>
      </c>
      <c r="H233" s="12">
        <f t="shared" si="88"/>
        <v>0</v>
      </c>
      <c r="I233" s="12">
        <f t="shared" si="88"/>
        <v>0</v>
      </c>
      <c r="J233" s="12">
        <f t="shared" si="88"/>
        <v>0</v>
      </c>
      <c r="K233" s="12">
        <f t="shared" si="88"/>
        <v>0</v>
      </c>
      <c r="L233" s="12">
        <f t="shared" si="88"/>
        <v>0</v>
      </c>
      <c r="M233" s="12">
        <f t="shared" si="88"/>
        <v>0</v>
      </c>
      <c r="N233" s="12">
        <f t="shared" si="88"/>
        <v>0</v>
      </c>
      <c r="O233" s="12">
        <f t="shared" si="88"/>
        <v>0</v>
      </c>
      <c r="P233" s="12">
        <f t="shared" si="88"/>
        <v>0</v>
      </c>
      <c r="Q233" s="12">
        <f t="shared" si="88"/>
        <v>0</v>
      </c>
      <c r="R233" s="12">
        <f t="shared" si="88"/>
        <v>0</v>
      </c>
      <c r="S233" s="12">
        <f t="shared" si="88"/>
        <v>0</v>
      </c>
      <c r="T233" s="12">
        <f t="shared" si="88"/>
        <v>0</v>
      </c>
      <c r="U233" s="12">
        <f t="shared" si="88"/>
        <v>0</v>
      </c>
      <c r="V233" s="12">
        <f t="shared" si="88"/>
        <v>0</v>
      </c>
      <c r="W233" s="12">
        <f t="shared" si="88"/>
        <v>0</v>
      </c>
    </row>
    <row r="234" spans="2:28" outlineLevel="1" x14ac:dyDescent="0.25">
      <c r="B234" s="4" t="s">
        <v>21</v>
      </c>
      <c r="C234" s="12">
        <f t="shared" ref="C234:W234" si="89">IFERROR(C221/C229,0)</f>
        <v>0</v>
      </c>
      <c r="D234" s="12">
        <f t="shared" si="89"/>
        <v>0</v>
      </c>
      <c r="E234" s="12">
        <f t="shared" si="89"/>
        <v>0</v>
      </c>
      <c r="F234" s="12">
        <f t="shared" si="89"/>
        <v>0</v>
      </c>
      <c r="G234" s="12">
        <f t="shared" si="89"/>
        <v>0</v>
      </c>
      <c r="H234" s="12">
        <f t="shared" si="89"/>
        <v>0</v>
      </c>
      <c r="I234" s="12">
        <f t="shared" si="89"/>
        <v>0</v>
      </c>
      <c r="J234" s="12">
        <f t="shared" si="89"/>
        <v>0</v>
      </c>
      <c r="K234" s="12">
        <f t="shared" si="89"/>
        <v>0</v>
      </c>
      <c r="L234" s="12">
        <f t="shared" si="89"/>
        <v>0</v>
      </c>
      <c r="M234" s="12">
        <f t="shared" si="89"/>
        <v>0</v>
      </c>
      <c r="N234" s="12">
        <f t="shared" si="89"/>
        <v>0</v>
      </c>
      <c r="O234" s="12">
        <f t="shared" si="89"/>
        <v>0</v>
      </c>
      <c r="P234" s="12">
        <f t="shared" si="89"/>
        <v>0</v>
      </c>
      <c r="Q234" s="12">
        <f t="shared" si="89"/>
        <v>0</v>
      </c>
      <c r="R234" s="12">
        <f t="shared" si="89"/>
        <v>0</v>
      </c>
      <c r="S234" s="12">
        <f t="shared" si="89"/>
        <v>0</v>
      </c>
      <c r="T234" s="12">
        <f t="shared" si="89"/>
        <v>0</v>
      </c>
      <c r="U234" s="12">
        <f t="shared" si="89"/>
        <v>0</v>
      </c>
      <c r="V234" s="12">
        <f t="shared" si="89"/>
        <v>0</v>
      </c>
      <c r="W234" s="12">
        <f t="shared" si="89"/>
        <v>0</v>
      </c>
    </row>
    <row r="235" spans="2:28" outlineLevel="1" x14ac:dyDescent="0.25">
      <c r="B235" s="4" t="s">
        <v>26</v>
      </c>
      <c r="C235" s="12">
        <f t="shared" ref="C235:W235" si="90">IFERROR(C222/C229,0)</f>
        <v>0</v>
      </c>
      <c r="D235" s="12">
        <f t="shared" si="90"/>
        <v>0</v>
      </c>
      <c r="E235" s="12">
        <f t="shared" si="90"/>
        <v>0</v>
      </c>
      <c r="F235" s="12">
        <f t="shared" si="90"/>
        <v>0</v>
      </c>
      <c r="G235" s="12">
        <f t="shared" si="90"/>
        <v>0</v>
      </c>
      <c r="H235" s="12">
        <f t="shared" si="90"/>
        <v>0</v>
      </c>
      <c r="I235" s="12">
        <f t="shared" si="90"/>
        <v>0</v>
      </c>
      <c r="J235" s="12">
        <f t="shared" si="90"/>
        <v>0</v>
      </c>
      <c r="K235" s="12">
        <f t="shared" si="90"/>
        <v>0</v>
      </c>
      <c r="L235" s="12">
        <f t="shared" si="90"/>
        <v>0</v>
      </c>
      <c r="M235" s="12">
        <f t="shared" si="90"/>
        <v>0</v>
      </c>
      <c r="N235" s="12">
        <f t="shared" si="90"/>
        <v>0</v>
      </c>
      <c r="O235" s="12">
        <f t="shared" si="90"/>
        <v>0</v>
      </c>
      <c r="P235" s="12">
        <f t="shared" si="90"/>
        <v>0</v>
      </c>
      <c r="Q235" s="12">
        <f t="shared" si="90"/>
        <v>0</v>
      </c>
      <c r="R235" s="12">
        <f t="shared" si="90"/>
        <v>0</v>
      </c>
      <c r="S235" s="12">
        <f t="shared" si="90"/>
        <v>0</v>
      </c>
      <c r="T235" s="12">
        <f t="shared" si="90"/>
        <v>0</v>
      </c>
      <c r="U235" s="12">
        <f t="shared" si="90"/>
        <v>0</v>
      </c>
      <c r="V235" s="12">
        <f t="shared" si="90"/>
        <v>0</v>
      </c>
      <c r="W235" s="12">
        <f t="shared" si="90"/>
        <v>0</v>
      </c>
    </row>
    <row r="236" spans="2:28" outlineLevel="1" x14ac:dyDescent="0.25">
      <c r="B236" s="4" t="s">
        <v>25</v>
      </c>
      <c r="C236" s="12">
        <f t="shared" ref="C236:W236" si="91">IFERROR(C223/C229,0)</f>
        <v>0</v>
      </c>
      <c r="D236" s="12">
        <f t="shared" si="91"/>
        <v>0</v>
      </c>
      <c r="E236" s="12">
        <f t="shared" si="91"/>
        <v>0</v>
      </c>
      <c r="F236" s="12">
        <f t="shared" si="91"/>
        <v>0</v>
      </c>
      <c r="G236" s="12">
        <f t="shared" si="91"/>
        <v>0</v>
      </c>
      <c r="H236" s="12">
        <f t="shared" si="91"/>
        <v>0</v>
      </c>
      <c r="I236" s="12">
        <f t="shared" si="91"/>
        <v>0</v>
      </c>
      <c r="J236" s="12">
        <f t="shared" si="91"/>
        <v>0</v>
      </c>
      <c r="K236" s="12">
        <f t="shared" si="91"/>
        <v>0</v>
      </c>
      <c r="L236" s="12">
        <f t="shared" si="91"/>
        <v>0</v>
      </c>
      <c r="M236" s="12">
        <f t="shared" si="91"/>
        <v>0</v>
      </c>
      <c r="N236" s="12">
        <f t="shared" si="91"/>
        <v>0</v>
      </c>
      <c r="O236" s="12">
        <f t="shared" si="91"/>
        <v>0</v>
      </c>
      <c r="P236" s="12">
        <f t="shared" si="91"/>
        <v>0</v>
      </c>
      <c r="Q236" s="12">
        <f t="shared" si="91"/>
        <v>0</v>
      </c>
      <c r="R236" s="12">
        <f t="shared" si="91"/>
        <v>0</v>
      </c>
      <c r="S236" s="12">
        <f t="shared" si="91"/>
        <v>0</v>
      </c>
      <c r="T236" s="12">
        <f t="shared" si="91"/>
        <v>0</v>
      </c>
      <c r="U236" s="12">
        <f t="shared" si="91"/>
        <v>0</v>
      </c>
      <c r="V236" s="12">
        <f t="shared" si="91"/>
        <v>0</v>
      </c>
      <c r="W236" s="12">
        <f t="shared" si="91"/>
        <v>0</v>
      </c>
    </row>
    <row r="237" spans="2:28" outlineLevel="1" x14ac:dyDescent="0.25">
      <c r="B237" s="4" t="s">
        <v>0</v>
      </c>
      <c r="C237" s="12">
        <f t="shared" ref="C237:W237" si="92">IFERROR(C224/C229,0)</f>
        <v>0</v>
      </c>
      <c r="D237" s="12">
        <f t="shared" si="92"/>
        <v>0</v>
      </c>
      <c r="E237" s="12">
        <f t="shared" si="92"/>
        <v>0</v>
      </c>
      <c r="F237" s="12">
        <f t="shared" si="92"/>
        <v>0</v>
      </c>
      <c r="G237" s="12">
        <f t="shared" si="92"/>
        <v>0</v>
      </c>
      <c r="H237" s="12">
        <f t="shared" si="92"/>
        <v>0</v>
      </c>
      <c r="I237" s="12">
        <f t="shared" si="92"/>
        <v>0</v>
      </c>
      <c r="J237" s="12">
        <f t="shared" si="92"/>
        <v>0</v>
      </c>
      <c r="K237" s="12">
        <f t="shared" si="92"/>
        <v>0</v>
      </c>
      <c r="L237" s="12">
        <f t="shared" si="92"/>
        <v>0</v>
      </c>
      <c r="M237" s="12">
        <f t="shared" si="92"/>
        <v>0</v>
      </c>
      <c r="N237" s="12">
        <f t="shared" si="92"/>
        <v>0</v>
      </c>
      <c r="O237" s="12">
        <f t="shared" si="92"/>
        <v>0</v>
      </c>
      <c r="P237" s="12">
        <f t="shared" si="92"/>
        <v>0</v>
      </c>
      <c r="Q237" s="12">
        <f t="shared" si="92"/>
        <v>0</v>
      </c>
      <c r="R237" s="12">
        <f t="shared" si="92"/>
        <v>0</v>
      </c>
      <c r="S237" s="12">
        <f t="shared" si="92"/>
        <v>0</v>
      </c>
      <c r="T237" s="12">
        <f t="shared" si="92"/>
        <v>0</v>
      </c>
      <c r="U237" s="12">
        <f t="shared" si="92"/>
        <v>0</v>
      </c>
      <c r="V237" s="12">
        <f t="shared" si="92"/>
        <v>0</v>
      </c>
      <c r="W237" s="12">
        <f t="shared" si="92"/>
        <v>0</v>
      </c>
    </row>
    <row r="238" spans="2:28" outlineLevel="1" x14ac:dyDescent="0.25">
      <c r="B238" s="4" t="s">
        <v>27</v>
      </c>
      <c r="C238" s="12">
        <f t="shared" ref="C238:W238" si="93">IFERROR(C225/C229,0)</f>
        <v>0</v>
      </c>
      <c r="D238" s="12">
        <f t="shared" si="93"/>
        <v>0</v>
      </c>
      <c r="E238" s="12">
        <f t="shared" si="93"/>
        <v>0</v>
      </c>
      <c r="F238" s="12">
        <f t="shared" si="93"/>
        <v>0</v>
      </c>
      <c r="G238" s="12">
        <f t="shared" si="93"/>
        <v>0</v>
      </c>
      <c r="H238" s="12">
        <f t="shared" si="93"/>
        <v>0</v>
      </c>
      <c r="I238" s="12">
        <f t="shared" si="93"/>
        <v>0</v>
      </c>
      <c r="J238" s="12">
        <f t="shared" si="93"/>
        <v>0</v>
      </c>
      <c r="K238" s="12">
        <f t="shared" si="93"/>
        <v>0</v>
      </c>
      <c r="L238" s="12">
        <f t="shared" si="93"/>
        <v>0</v>
      </c>
      <c r="M238" s="12">
        <f t="shared" si="93"/>
        <v>0</v>
      </c>
      <c r="N238" s="12">
        <f t="shared" si="93"/>
        <v>0</v>
      </c>
      <c r="O238" s="12">
        <f t="shared" si="93"/>
        <v>0</v>
      </c>
      <c r="P238" s="12">
        <f t="shared" si="93"/>
        <v>0</v>
      </c>
      <c r="Q238" s="12">
        <f t="shared" si="93"/>
        <v>0</v>
      </c>
      <c r="R238" s="12">
        <f t="shared" si="93"/>
        <v>0</v>
      </c>
      <c r="S238" s="12">
        <f t="shared" si="93"/>
        <v>0</v>
      </c>
      <c r="T238" s="12">
        <f t="shared" si="93"/>
        <v>0</v>
      </c>
      <c r="U238" s="12">
        <f t="shared" si="93"/>
        <v>0</v>
      </c>
      <c r="V238" s="12">
        <f t="shared" si="93"/>
        <v>0</v>
      </c>
      <c r="W238" s="12">
        <f t="shared" si="93"/>
        <v>0</v>
      </c>
    </row>
    <row r="239" spans="2:28" outlineLevel="1" x14ac:dyDescent="0.25">
      <c r="B239" s="4" t="s">
        <v>28</v>
      </c>
      <c r="C239" s="12">
        <f t="shared" ref="C239:W239" si="94">IFERROR(C226/C229,0)</f>
        <v>0</v>
      </c>
      <c r="D239" s="12">
        <f t="shared" si="94"/>
        <v>0</v>
      </c>
      <c r="E239" s="12">
        <f t="shared" si="94"/>
        <v>0</v>
      </c>
      <c r="F239" s="12">
        <f t="shared" si="94"/>
        <v>0</v>
      </c>
      <c r="G239" s="12">
        <f t="shared" si="94"/>
        <v>0</v>
      </c>
      <c r="H239" s="12">
        <f t="shared" si="94"/>
        <v>0</v>
      </c>
      <c r="I239" s="12">
        <f t="shared" si="94"/>
        <v>0</v>
      </c>
      <c r="J239" s="12">
        <f t="shared" si="94"/>
        <v>0</v>
      </c>
      <c r="K239" s="12">
        <f t="shared" si="94"/>
        <v>0</v>
      </c>
      <c r="L239" s="12">
        <f t="shared" si="94"/>
        <v>0</v>
      </c>
      <c r="M239" s="12">
        <f t="shared" si="94"/>
        <v>0</v>
      </c>
      <c r="N239" s="12">
        <f t="shared" si="94"/>
        <v>0</v>
      </c>
      <c r="O239" s="12">
        <f t="shared" si="94"/>
        <v>0</v>
      </c>
      <c r="P239" s="12">
        <f t="shared" si="94"/>
        <v>0</v>
      </c>
      <c r="Q239" s="12">
        <f t="shared" si="94"/>
        <v>0</v>
      </c>
      <c r="R239" s="12">
        <f t="shared" si="94"/>
        <v>0</v>
      </c>
      <c r="S239" s="12">
        <f t="shared" si="94"/>
        <v>0</v>
      </c>
      <c r="T239" s="12">
        <f t="shared" si="94"/>
        <v>0</v>
      </c>
      <c r="U239" s="12">
        <f t="shared" si="94"/>
        <v>0</v>
      </c>
      <c r="V239" s="12">
        <f t="shared" si="94"/>
        <v>0</v>
      </c>
      <c r="W239" s="12">
        <f t="shared" si="94"/>
        <v>0</v>
      </c>
    </row>
    <row r="240" spans="2:28" outlineLevel="1" x14ac:dyDescent="0.25">
      <c r="B240" s="4" t="s">
        <v>22</v>
      </c>
      <c r="C240" s="12">
        <f t="shared" ref="C240:W240" si="95">IFERROR(C227/C229,0)</f>
        <v>0</v>
      </c>
      <c r="D240" s="12">
        <f t="shared" si="95"/>
        <v>0</v>
      </c>
      <c r="E240" s="12">
        <f t="shared" si="95"/>
        <v>0</v>
      </c>
      <c r="F240" s="12">
        <f t="shared" si="95"/>
        <v>0</v>
      </c>
      <c r="G240" s="12">
        <f t="shared" si="95"/>
        <v>0</v>
      </c>
      <c r="H240" s="12">
        <f t="shared" si="95"/>
        <v>0</v>
      </c>
      <c r="I240" s="12">
        <f t="shared" si="95"/>
        <v>0</v>
      </c>
      <c r="J240" s="12">
        <f t="shared" si="95"/>
        <v>0</v>
      </c>
      <c r="K240" s="12">
        <f t="shared" si="95"/>
        <v>0</v>
      </c>
      <c r="L240" s="12">
        <f t="shared" si="95"/>
        <v>0</v>
      </c>
      <c r="M240" s="12">
        <f t="shared" si="95"/>
        <v>0</v>
      </c>
      <c r="N240" s="12">
        <f t="shared" si="95"/>
        <v>0</v>
      </c>
      <c r="O240" s="12">
        <f t="shared" si="95"/>
        <v>0</v>
      </c>
      <c r="P240" s="12">
        <f t="shared" si="95"/>
        <v>0</v>
      </c>
      <c r="Q240" s="12">
        <f t="shared" si="95"/>
        <v>0</v>
      </c>
      <c r="R240" s="12">
        <f t="shared" si="95"/>
        <v>0</v>
      </c>
      <c r="S240" s="12">
        <f t="shared" si="95"/>
        <v>0</v>
      </c>
      <c r="T240" s="12">
        <f t="shared" si="95"/>
        <v>0</v>
      </c>
      <c r="U240" s="12">
        <f t="shared" si="95"/>
        <v>0</v>
      </c>
      <c r="V240" s="12">
        <f t="shared" si="95"/>
        <v>0</v>
      </c>
      <c r="W240" s="12">
        <f t="shared" si="95"/>
        <v>0</v>
      </c>
    </row>
    <row r="241" spans="1:26" outlineLevel="1" x14ac:dyDescent="0.25">
      <c r="B241" s="4" t="s">
        <v>29</v>
      </c>
      <c r="C241" s="12">
        <f t="shared" ref="C241:W241" si="96">IFERROR(C228/C229,0)</f>
        <v>0</v>
      </c>
      <c r="D241" s="12">
        <f t="shared" si="96"/>
        <v>0</v>
      </c>
      <c r="E241" s="12">
        <f t="shared" si="96"/>
        <v>0</v>
      </c>
      <c r="F241" s="12">
        <f t="shared" si="96"/>
        <v>0</v>
      </c>
      <c r="G241" s="12">
        <f t="shared" si="96"/>
        <v>0</v>
      </c>
      <c r="H241" s="12">
        <f t="shared" si="96"/>
        <v>0</v>
      </c>
      <c r="I241" s="12">
        <f t="shared" si="96"/>
        <v>0</v>
      </c>
      <c r="J241" s="12">
        <f t="shared" si="96"/>
        <v>0</v>
      </c>
      <c r="K241" s="12">
        <f t="shared" si="96"/>
        <v>0</v>
      </c>
      <c r="L241" s="12">
        <f t="shared" si="96"/>
        <v>0</v>
      </c>
      <c r="M241" s="12">
        <f t="shared" si="96"/>
        <v>0</v>
      </c>
      <c r="N241" s="12">
        <f t="shared" si="96"/>
        <v>0</v>
      </c>
      <c r="O241" s="12">
        <f t="shared" si="96"/>
        <v>0</v>
      </c>
      <c r="P241" s="12">
        <f t="shared" si="96"/>
        <v>0</v>
      </c>
      <c r="Q241" s="12">
        <f t="shared" si="96"/>
        <v>0</v>
      </c>
      <c r="R241" s="12">
        <f t="shared" si="96"/>
        <v>0</v>
      </c>
      <c r="S241" s="12">
        <f t="shared" si="96"/>
        <v>0</v>
      </c>
      <c r="T241" s="12">
        <f t="shared" si="96"/>
        <v>0</v>
      </c>
      <c r="U241" s="12">
        <f t="shared" si="96"/>
        <v>0</v>
      </c>
      <c r="V241" s="12">
        <f t="shared" si="96"/>
        <v>0</v>
      </c>
      <c r="W241" s="12">
        <f t="shared" si="96"/>
        <v>0</v>
      </c>
    </row>
    <row r="244" spans="1:26" s="34" customFormat="1" x14ac:dyDescent="0.25">
      <c r="A244" s="33" t="s">
        <v>49</v>
      </c>
    </row>
    <row r="245" spans="1:26" outlineLevel="1" x14ac:dyDescent="0.25">
      <c r="B245" s="9" t="s">
        <v>5</v>
      </c>
      <c r="C245" s="14"/>
    </row>
    <row r="246" spans="1:26" outlineLevel="1" x14ac:dyDescent="0.25">
      <c r="B246" s="16" t="s">
        <v>8</v>
      </c>
    </row>
    <row r="247" spans="1:26" outlineLevel="1" x14ac:dyDescent="0.25">
      <c r="B247" s="10" t="s">
        <v>10</v>
      </c>
      <c r="C247" s="5">
        <f>C$252*CAN!C253</f>
        <v>4960.901658891059</v>
      </c>
      <c r="D247" s="5">
        <f>D$252*CAN!D253</f>
        <v>3917.9167028238194</v>
      </c>
      <c r="E247" s="5">
        <f>E$252*CAN!E253</f>
        <v>4500.6085193821773</v>
      </c>
      <c r="F247" s="5">
        <f>F$252*CAN!F253</f>
        <v>3949.6743322050174</v>
      </c>
      <c r="G247" s="5">
        <f>G$252*CAN!G253</f>
        <v>4913.4027283598098</v>
      </c>
      <c r="H247" s="5">
        <f>H$252*CAN!H253</f>
        <v>4788.1436698993202</v>
      </c>
      <c r="I247" s="5">
        <f>I$252*CAN!I253</f>
        <v>4877.3028568783711</v>
      </c>
      <c r="J247" s="5">
        <f>J$252*CAN!J253</f>
        <v>5618.125852058859</v>
      </c>
      <c r="K247" s="5">
        <f>K$252*CAN!K253</f>
        <v>3681.5797952049998</v>
      </c>
      <c r="L247" s="5">
        <f>L$252*CAN!L253</f>
        <v>4970.7521845277452</v>
      </c>
      <c r="M247" s="5">
        <f>M$252*CAN!M253</f>
        <v>5273.4251934696122</v>
      </c>
      <c r="N247" s="5">
        <f>N$252*CAN!N253</f>
        <v>3853.8678264412688</v>
      </c>
      <c r="O247" s="5">
        <f>O$252*CAN!O253</f>
        <v>2883.8047924475732</v>
      </c>
      <c r="P247" s="5">
        <f>P$252*CAN!P253</f>
        <v>1731.1981341503056</v>
      </c>
      <c r="Q247" s="5">
        <f>Q$252*CAN!Q253</f>
        <v>1918.3531240697882</v>
      </c>
      <c r="R247" s="5">
        <f>R$252*CAN!R253</f>
        <v>2748.2484463036753</v>
      </c>
      <c r="S247" s="5">
        <f>S$252*CAN!S253</f>
        <v>3146.0764238465699</v>
      </c>
      <c r="T247" s="5">
        <f>T$252*CAN!T253</f>
        <v>2945.7271073818993</v>
      </c>
      <c r="U247" s="5">
        <f>U$252*CAN!U253</f>
        <v>2495.1864176675217</v>
      </c>
      <c r="V247" s="5">
        <f>V$252*CAN!V253</f>
        <v>2201.4710130027211</v>
      </c>
      <c r="W247" s="5">
        <f>W$252*CAN!W253</f>
        <v>2125.1862599584156</v>
      </c>
      <c r="Z247" s="23"/>
    </row>
    <row r="248" spans="1:26" outlineLevel="1" x14ac:dyDescent="0.25">
      <c r="B248" s="17" t="s">
        <v>9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6" outlineLevel="1" x14ac:dyDescent="0.25">
      <c r="B249" s="10" t="s">
        <v>11</v>
      </c>
      <c r="C249" s="5">
        <f>C250/Inputs!D$7</f>
        <v>0</v>
      </c>
      <c r="D249" s="5">
        <f>D250/Inputs!E$7</f>
        <v>0</v>
      </c>
      <c r="E249" s="5">
        <f>E250/Inputs!F$7</f>
        <v>0</v>
      </c>
      <c r="F249" s="5">
        <f>F250/Inputs!G$7</f>
        <v>0</v>
      </c>
      <c r="G249" s="5">
        <f>G250/Inputs!H$7</f>
        <v>0</v>
      </c>
      <c r="H249" s="5">
        <f>H250/Inputs!I$7</f>
        <v>0</v>
      </c>
      <c r="I249" s="5">
        <f>I250/Inputs!J$7</f>
        <v>0</v>
      </c>
      <c r="J249" s="5">
        <f>J250/Inputs!K$7</f>
        <v>0</v>
      </c>
      <c r="K249" s="5">
        <f>K250/Inputs!L$7</f>
        <v>0</v>
      </c>
      <c r="L249" s="5">
        <f>L250/Inputs!M$7</f>
        <v>0</v>
      </c>
      <c r="M249" s="5">
        <f>M250/Inputs!N$7</f>
        <v>0</v>
      </c>
      <c r="N249" s="5">
        <f>N250/Inputs!O$7</f>
        <v>0</v>
      </c>
      <c r="O249" s="5">
        <f>O250/Inputs!P$7</f>
        <v>0</v>
      </c>
      <c r="P249" s="5">
        <f>P250/Inputs!Q$7</f>
        <v>0</v>
      </c>
      <c r="Q249" s="5">
        <f>Q250/Inputs!R$7</f>
        <v>0</v>
      </c>
      <c r="R249" s="5">
        <f>R250/Inputs!S$7</f>
        <v>0</v>
      </c>
      <c r="S249" s="5">
        <f>S250/Inputs!T$7</f>
        <v>0</v>
      </c>
      <c r="T249" s="5">
        <f>T250/Inputs!U$7</f>
        <v>0</v>
      </c>
      <c r="U249" s="5">
        <f>U250/Inputs!V$7</f>
        <v>0</v>
      </c>
      <c r="V249" s="5">
        <f>V250/Inputs!W$7</f>
        <v>0</v>
      </c>
      <c r="W249" s="5">
        <f>W250/Inputs!X$7</f>
        <v>0</v>
      </c>
    </row>
    <row r="250" spans="1:26" outlineLevel="1" x14ac:dyDescent="0.25">
      <c r="B250" s="10" t="s">
        <v>12</v>
      </c>
      <c r="C250" s="5">
        <f>C$252*CAN!C254</f>
        <v>0</v>
      </c>
      <c r="D250" s="5">
        <f>D$252*CAN!D254</f>
        <v>0</v>
      </c>
      <c r="E250" s="5">
        <f>E$252*CAN!E254</f>
        <v>0</v>
      </c>
      <c r="F250" s="5">
        <f>F$252*CAN!F254</f>
        <v>0</v>
      </c>
      <c r="G250" s="5">
        <f>G$252*CAN!G254</f>
        <v>0</v>
      </c>
      <c r="H250" s="5">
        <f>H$252*CAN!H254</f>
        <v>0</v>
      </c>
      <c r="I250" s="5">
        <f>I$252*CAN!I254</f>
        <v>0</v>
      </c>
      <c r="J250" s="5">
        <f>J$252*CAN!J254</f>
        <v>0</v>
      </c>
      <c r="K250" s="5">
        <f>K$252*CAN!K254</f>
        <v>0</v>
      </c>
      <c r="L250" s="5">
        <f>L$252*CAN!L254</f>
        <v>0</v>
      </c>
      <c r="M250" s="5">
        <f>M$252*CAN!M254</f>
        <v>0</v>
      </c>
      <c r="N250" s="5">
        <f>N$252*CAN!N254</f>
        <v>0</v>
      </c>
      <c r="O250" s="5">
        <f>O$252*CAN!O254</f>
        <v>0</v>
      </c>
      <c r="P250" s="5">
        <f>P$252*CAN!P254</f>
        <v>0</v>
      </c>
      <c r="Q250" s="5">
        <f>Q$252*CAN!Q254</f>
        <v>0</v>
      </c>
      <c r="R250" s="5">
        <f>R$252*CAN!R254</f>
        <v>0</v>
      </c>
      <c r="S250" s="5">
        <f>S$252*CAN!S254</f>
        <v>0</v>
      </c>
      <c r="T250" s="5">
        <f>T$252*CAN!T254</f>
        <v>0</v>
      </c>
      <c r="U250" s="5">
        <f>U$252*CAN!U254</f>
        <v>0</v>
      </c>
      <c r="V250" s="5">
        <f>V$252*CAN!V254</f>
        <v>0</v>
      </c>
      <c r="W250" s="5">
        <f>W$252*CAN!W254</f>
        <v>0</v>
      </c>
      <c r="Y250" s="1" t="s">
        <v>59</v>
      </c>
    </row>
    <row r="251" spans="1:26" outlineLevel="1" x14ac:dyDescent="0.25">
      <c r="B251" s="16" t="s">
        <v>13</v>
      </c>
    </row>
    <row r="252" spans="1:26" outlineLevel="1" x14ac:dyDescent="0.25">
      <c r="B252" s="10" t="s">
        <v>10</v>
      </c>
      <c r="C252" s="5">
        <f>C267/CAN!C268/1000</f>
        <v>4960.901658891059</v>
      </c>
      <c r="D252" s="5">
        <f>D267/CAN!D268/1000</f>
        <v>3917.9167028238194</v>
      </c>
      <c r="E252" s="5">
        <f>E267/CAN!E268/1000</f>
        <v>4500.6085193821773</v>
      </c>
      <c r="F252" s="5">
        <f>F267/CAN!F268/1000</f>
        <v>3949.6743322050174</v>
      </c>
      <c r="G252" s="5">
        <f>G267/CAN!G268/1000</f>
        <v>4913.4027283598098</v>
      </c>
      <c r="H252" s="5">
        <f>H267/CAN!H268/1000</f>
        <v>4788.1436698993202</v>
      </c>
      <c r="I252" s="5">
        <f>I267/CAN!I268/1000</f>
        <v>4877.3028568783711</v>
      </c>
      <c r="J252" s="5">
        <f>J267/CAN!J268/1000</f>
        <v>5618.125852058859</v>
      </c>
      <c r="K252" s="5">
        <f>K267/CAN!K268/1000</f>
        <v>3681.5797952049998</v>
      </c>
      <c r="L252" s="5">
        <f>L267/CAN!L268/1000</f>
        <v>4970.7521845277452</v>
      </c>
      <c r="M252" s="5">
        <f>M267/CAN!M268/1000</f>
        <v>5273.4251934696122</v>
      </c>
      <c r="N252" s="5">
        <f>N267/CAN!N268/1000</f>
        <v>3853.8678264412688</v>
      </c>
      <c r="O252" s="5">
        <f>O267/CAN!O268/1000</f>
        <v>2883.8047924475732</v>
      </c>
      <c r="P252" s="5">
        <f>P267/CAN!P268/1000</f>
        <v>1731.1981341503056</v>
      </c>
      <c r="Q252" s="5">
        <f>Q267/CAN!Q268/1000</f>
        <v>1918.3531240697882</v>
      </c>
      <c r="R252" s="5">
        <f>R267/CAN!R268/1000</f>
        <v>2748.2484463036753</v>
      </c>
      <c r="S252" s="5">
        <f>S267/CAN!S268/1000</f>
        <v>3146.0764238465699</v>
      </c>
      <c r="T252" s="5">
        <f>T267/CAN!T268/1000</f>
        <v>2945.7271073818993</v>
      </c>
      <c r="U252" s="5">
        <f>U267/CAN!U268/1000</f>
        <v>2495.1864176675217</v>
      </c>
      <c r="V252" s="5">
        <f>V267/CAN!V268/1000</f>
        <v>2201.4710130027211</v>
      </c>
      <c r="W252" s="5">
        <f>W267/CAN!W268/1000</f>
        <v>2125.1862599584156</v>
      </c>
    </row>
    <row r="253" spans="1:26" outlineLevel="1" x14ac:dyDescent="0.25">
      <c r="B253" s="18" t="s">
        <v>14</v>
      </c>
      <c r="C253" s="13">
        <f t="shared" ref="C253:W253" si="97">IFERROR(C247/C252,0)</f>
        <v>1</v>
      </c>
      <c r="D253" s="13">
        <f t="shared" si="97"/>
        <v>1</v>
      </c>
      <c r="E253" s="13">
        <f t="shared" si="97"/>
        <v>1</v>
      </c>
      <c r="F253" s="13">
        <f t="shared" si="97"/>
        <v>1</v>
      </c>
      <c r="G253" s="13">
        <f t="shared" si="97"/>
        <v>1</v>
      </c>
      <c r="H253" s="13">
        <f t="shared" si="97"/>
        <v>1</v>
      </c>
      <c r="I253" s="13">
        <f t="shared" si="97"/>
        <v>1</v>
      </c>
      <c r="J253" s="13">
        <f t="shared" si="97"/>
        <v>1</v>
      </c>
      <c r="K253" s="13">
        <f t="shared" si="97"/>
        <v>1</v>
      </c>
      <c r="L253" s="13">
        <f t="shared" si="97"/>
        <v>1</v>
      </c>
      <c r="M253" s="13">
        <f t="shared" si="97"/>
        <v>1</v>
      </c>
      <c r="N253" s="13">
        <f t="shared" si="97"/>
        <v>1</v>
      </c>
      <c r="O253" s="13">
        <f t="shared" si="97"/>
        <v>1</v>
      </c>
      <c r="P253" s="13">
        <f t="shared" si="97"/>
        <v>1</v>
      </c>
      <c r="Q253" s="13">
        <f t="shared" si="97"/>
        <v>1</v>
      </c>
      <c r="R253" s="13">
        <f t="shared" si="97"/>
        <v>1</v>
      </c>
      <c r="S253" s="13">
        <f t="shared" si="97"/>
        <v>1</v>
      </c>
      <c r="T253" s="13">
        <f t="shared" si="97"/>
        <v>1</v>
      </c>
      <c r="U253" s="13">
        <f t="shared" si="97"/>
        <v>1</v>
      </c>
      <c r="V253" s="13">
        <f t="shared" si="97"/>
        <v>1</v>
      </c>
      <c r="W253" s="13">
        <f t="shared" si="97"/>
        <v>1</v>
      </c>
    </row>
    <row r="254" spans="1:26" outlineLevel="1" x14ac:dyDescent="0.25">
      <c r="B254" s="18" t="s">
        <v>15</v>
      </c>
      <c r="C254" s="13">
        <f t="shared" ref="C254:W254" si="98">IFERROR(C250/C252,0)</f>
        <v>0</v>
      </c>
      <c r="D254" s="13">
        <f t="shared" si="98"/>
        <v>0</v>
      </c>
      <c r="E254" s="13">
        <f t="shared" si="98"/>
        <v>0</v>
      </c>
      <c r="F254" s="13">
        <f t="shared" si="98"/>
        <v>0</v>
      </c>
      <c r="G254" s="13">
        <f t="shared" si="98"/>
        <v>0</v>
      </c>
      <c r="H254" s="13">
        <f t="shared" si="98"/>
        <v>0</v>
      </c>
      <c r="I254" s="13">
        <f t="shared" si="98"/>
        <v>0</v>
      </c>
      <c r="J254" s="13">
        <f t="shared" si="98"/>
        <v>0</v>
      </c>
      <c r="K254" s="13">
        <f t="shared" si="98"/>
        <v>0</v>
      </c>
      <c r="L254" s="13">
        <f t="shared" si="98"/>
        <v>0</v>
      </c>
      <c r="M254" s="13">
        <f t="shared" si="98"/>
        <v>0</v>
      </c>
      <c r="N254" s="13">
        <f t="shared" si="98"/>
        <v>0</v>
      </c>
      <c r="O254" s="13">
        <f t="shared" si="98"/>
        <v>0</v>
      </c>
      <c r="P254" s="13">
        <f t="shared" si="98"/>
        <v>0</v>
      </c>
      <c r="Q254" s="13">
        <f t="shared" si="98"/>
        <v>0</v>
      </c>
      <c r="R254" s="13">
        <f t="shared" si="98"/>
        <v>0</v>
      </c>
      <c r="S254" s="13">
        <f t="shared" si="98"/>
        <v>0</v>
      </c>
      <c r="T254" s="13">
        <f t="shared" si="98"/>
        <v>0</v>
      </c>
      <c r="U254" s="13">
        <f t="shared" si="98"/>
        <v>0</v>
      </c>
      <c r="V254" s="13">
        <f t="shared" si="98"/>
        <v>0</v>
      </c>
      <c r="W254" s="13">
        <f t="shared" si="98"/>
        <v>0</v>
      </c>
    </row>
    <row r="255" spans="1:26" outlineLevel="1" x14ac:dyDescent="0.25"/>
    <row r="256" spans="1:26" outlineLevel="1" x14ac:dyDescent="0.25">
      <c r="B256" s="9" t="s">
        <v>19</v>
      </c>
      <c r="C256" s="14"/>
    </row>
    <row r="257" spans="1:26" outlineLevel="1" x14ac:dyDescent="0.25">
      <c r="B257" s="4" t="s">
        <v>23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6" outlineLevel="1" x14ac:dyDescent="0.25">
      <c r="B258" s="4" t="s">
        <v>24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6" outlineLevel="1" x14ac:dyDescent="0.25">
      <c r="B259" s="4" t="s">
        <v>21</v>
      </c>
      <c r="C259" s="25">
        <f>'[11]Table 19'!C$14*INDEX(Inputs!$D$71:$T$71,MATCH($A$1,Inputs!$D$68:$T$68,0))*1000</f>
        <v>7262.25</v>
      </c>
      <c r="D259" s="25">
        <f>'[11]Table 19'!D$14*INDEX(Inputs!$D$71:$T$71,MATCH($A$1,Inputs!$D$68:$T$68,0))*1000</f>
        <v>6400.5000000000009</v>
      </c>
      <c r="E259" s="25">
        <f>'[11]Table 19'!E$14*INDEX(Inputs!$D$71:$T$71,MATCH($A$1,Inputs!$D$68:$T$68,0))*1000</f>
        <v>5982.75</v>
      </c>
      <c r="F259" s="25">
        <f>'[11]Table 19'!F$14*INDEX(Inputs!$D$71:$T$71,MATCH($A$1,Inputs!$D$68:$T$68,0))*1000</f>
        <v>4635.75</v>
      </c>
      <c r="G259" s="25">
        <f>'[11]Table 19'!G$14*INDEX(Inputs!$D$71:$T$71,MATCH($A$1,Inputs!$D$68:$T$68,0))*1000</f>
        <v>6844.5</v>
      </c>
      <c r="H259" s="25">
        <f>'[11]Table 19'!H$14*INDEX(Inputs!$D$71:$T$71,MATCH($A$1,Inputs!$D$68:$T$68,0))*1000</f>
        <v>6191.25</v>
      </c>
      <c r="I259" s="25">
        <f>'[11]Table 19'!I$14*INDEX(Inputs!$D$71:$T$71,MATCH($A$1,Inputs!$D$68:$T$68,0))*1000</f>
        <v>5928</v>
      </c>
      <c r="J259" s="25">
        <f>'[11]Table 19'!J$14*INDEX(Inputs!$D$71:$T$71,MATCH($A$1,Inputs!$D$68:$T$68,0))*1000</f>
        <v>7034.25</v>
      </c>
      <c r="K259" s="25">
        <f>'[11]Table 19'!K$14*INDEX(Inputs!$D$71:$T$71,MATCH($A$1,Inputs!$D$68:$T$68,0))*1000</f>
        <v>4708.5</v>
      </c>
      <c r="L259" s="25">
        <f>'[11]Table 19'!L$14*INDEX(Inputs!$D$71:$T$71,MATCH($A$1,Inputs!$D$68:$T$68,0))*1000</f>
        <v>4895.25</v>
      </c>
      <c r="M259" s="25">
        <f>'[11]Table 19'!M$14*INDEX(Inputs!$D$71:$T$71,MATCH($A$1,Inputs!$D$68:$T$68,0))*1000</f>
        <v>5717.25</v>
      </c>
      <c r="N259" s="25">
        <f>'[11]Table 19'!N$14*INDEX(Inputs!$D$71:$T$71,MATCH($A$1,Inputs!$D$68:$T$68,0))*1000</f>
        <v>3429.7500000000005</v>
      </c>
      <c r="O259" s="25">
        <f>'[11]Table 19'!O$14*INDEX(Inputs!$D$71:$T$71,MATCH($A$1,Inputs!$D$68:$T$68,0))*1000</f>
        <v>2640</v>
      </c>
      <c r="P259" s="25">
        <f>'[11]Table 19'!P$14*INDEX(Inputs!$D$71:$T$71,MATCH($A$1,Inputs!$D$68:$T$68,0))*1000</f>
        <v>1930.4999999999998</v>
      </c>
      <c r="Q259" s="25">
        <f>'[11]Table 19'!Q$14*INDEX(Inputs!$D$71:$T$71,MATCH($A$1,Inputs!$D$68:$T$68,0))*1000</f>
        <v>2268.75</v>
      </c>
      <c r="R259" s="25">
        <f>'[11]Table 19'!R$14*INDEX(Inputs!$D$71:$T$71,MATCH($A$1,Inputs!$D$68:$T$68,0))*1000</f>
        <v>2937.75</v>
      </c>
      <c r="S259" s="25">
        <f>'[11]Table 19'!S$14*INDEX(Inputs!$D$71:$T$71,MATCH($A$1,Inputs!$D$68:$T$68,0))*1000</f>
        <v>2947.5000000000005</v>
      </c>
      <c r="T259" s="25">
        <f>'[11]Table 19'!T$14*INDEX(Inputs!$D$71:$T$71,MATCH($A$1,Inputs!$D$68:$T$68,0))*1000</f>
        <v>2762.25</v>
      </c>
      <c r="U259" s="25">
        <f>'[11]Table 19'!U$14*INDEX(Inputs!$D$71:$T$71,MATCH($A$1,Inputs!$D$68:$T$68,0))*1000</f>
        <v>2178.75</v>
      </c>
      <c r="V259" s="25">
        <f>'[11]Table 19'!V$14*INDEX(Inputs!$D$71:$T$71,MATCH($A$1,Inputs!$D$68:$T$68,0))*1000</f>
        <v>2182.5</v>
      </c>
      <c r="W259" s="25">
        <f>'[11]Table 19'!W$14*INDEX(Inputs!$D$71:$T$71,MATCH($A$1,Inputs!$D$68:$T$68,0))*1000</f>
        <v>1888.4999999999998</v>
      </c>
      <c r="Z259" s="23" t="s">
        <v>32</v>
      </c>
    </row>
    <row r="260" spans="1:26" outlineLevel="1" x14ac:dyDescent="0.25">
      <c r="B260" s="4" t="s">
        <v>26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6" outlineLevel="1" x14ac:dyDescent="0.25">
      <c r="B261" s="4" t="s">
        <v>25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6" outlineLevel="1" x14ac:dyDescent="0.25">
      <c r="B262" s="4" t="s">
        <v>0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6" outlineLevel="1" x14ac:dyDescent="0.25">
      <c r="B263" s="4" t="s">
        <v>27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6" outlineLevel="1" x14ac:dyDescent="0.25">
      <c r="B264" s="4" t="s">
        <v>28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6" outlineLevel="1" x14ac:dyDescent="0.25">
      <c r="B265" s="4" t="s">
        <v>22</v>
      </c>
      <c r="C265" s="25">
        <f>'[11]Table 19'!C$15*INDEX(Inputs!$D$71:$T$71,MATCH($A$1,Inputs!$D$68:$T$68,0))*1000</f>
        <v>273.75</v>
      </c>
      <c r="D265" s="25">
        <f>'[11]Table 19'!D$15*INDEX(Inputs!$D$71:$T$71,MATCH($A$1,Inputs!$D$68:$T$68,0))*1000</f>
        <v>311.24999999999994</v>
      </c>
      <c r="E265" s="25">
        <f>'[11]Table 19'!E$15*INDEX(Inputs!$D$71:$T$71,MATCH($A$1,Inputs!$D$68:$T$68,0))*1000</f>
        <v>452.99999999999994</v>
      </c>
      <c r="F265" s="25">
        <f>'[11]Table 19'!F$15*INDEX(Inputs!$D$71:$T$71,MATCH($A$1,Inputs!$D$68:$T$68,0))*1000</f>
        <v>771.74999999999989</v>
      </c>
      <c r="G265" s="25">
        <f>'[11]Table 19'!G$15*INDEX(Inputs!$D$71:$T$71,MATCH($A$1,Inputs!$D$68:$T$68,0))*1000</f>
        <v>702.75</v>
      </c>
      <c r="H265" s="25">
        <f>'[11]Table 19'!H$15*INDEX(Inputs!$D$71:$T$71,MATCH($A$1,Inputs!$D$68:$T$68,0))*1000</f>
        <v>801.75</v>
      </c>
      <c r="I265" s="25">
        <f>'[11]Table 19'!I$15*INDEX(Inputs!$D$71:$T$71,MATCH($A$1,Inputs!$D$68:$T$68,0))*1000</f>
        <v>344.25</v>
      </c>
      <c r="J265" s="25">
        <f>'[11]Table 19'!J$15*INDEX(Inputs!$D$71:$T$71,MATCH($A$1,Inputs!$D$68:$T$68,0))*1000</f>
        <v>1256.25</v>
      </c>
      <c r="K265" s="25">
        <f>'[11]Table 19'!K$15*INDEX(Inputs!$D$71:$T$71,MATCH($A$1,Inputs!$D$68:$T$68,0))*1000</f>
        <v>765</v>
      </c>
      <c r="L265" s="25">
        <f>'[11]Table 19'!L$15*INDEX(Inputs!$D$71:$T$71,MATCH($A$1,Inputs!$D$68:$T$68,0))*1000</f>
        <v>3290.2499999999995</v>
      </c>
      <c r="M265" s="25">
        <f>'[11]Table 19'!M$15*INDEX(Inputs!$D$71:$T$71,MATCH($A$1,Inputs!$D$68:$T$68,0))*1000</f>
        <v>3152.9999999999995</v>
      </c>
      <c r="N265" s="25">
        <f>'[11]Table 19'!N$15*INDEX(Inputs!$D$71:$T$71,MATCH($A$1,Inputs!$D$68:$T$68,0))*1000</f>
        <v>2304.75</v>
      </c>
      <c r="O265" s="25">
        <f>'[11]Table 19'!O$15*INDEX(Inputs!$D$71:$T$71,MATCH($A$1,Inputs!$D$68:$T$68,0))*1000</f>
        <v>1395</v>
      </c>
      <c r="P265" s="25">
        <f>'[11]Table 19'!P$15*INDEX(Inputs!$D$71:$T$71,MATCH($A$1,Inputs!$D$68:$T$68,0))*1000</f>
        <v>333</v>
      </c>
      <c r="Q265" s="25">
        <f>'[11]Table 19'!Q$15*INDEX(Inputs!$D$71:$T$71,MATCH($A$1,Inputs!$D$68:$T$68,0))*1000</f>
        <v>2.2500000000000004</v>
      </c>
      <c r="R265" s="25">
        <f>'[11]Table 19'!R$15*INDEX(Inputs!$D$71:$T$71,MATCH($A$1,Inputs!$D$68:$T$68,0))*1000</f>
        <v>0</v>
      </c>
      <c r="S265" s="25">
        <f>'[11]Table 19'!S$15*INDEX(Inputs!$D$71:$T$71,MATCH($A$1,Inputs!$D$68:$T$68,0))*1000</f>
        <v>0</v>
      </c>
      <c r="T265" s="25">
        <f>'[11]Table 19'!T$15*INDEX(Inputs!$D$71:$T$71,MATCH($A$1,Inputs!$D$68:$T$68,0))*1000</f>
        <v>192.75</v>
      </c>
      <c r="U265" s="25">
        <f>'[11]Table 19'!U$15*INDEX(Inputs!$D$71:$T$71,MATCH($A$1,Inputs!$D$68:$T$68,0))*1000</f>
        <v>396.75000000000006</v>
      </c>
      <c r="V265" s="25">
        <f>'[11]Table 19'!V$15*INDEX(Inputs!$D$71:$T$71,MATCH($A$1,Inputs!$D$68:$T$68,0))*1000</f>
        <v>397.5</v>
      </c>
      <c r="W265" s="25">
        <f>'[11]Table 19'!W$15*INDEX(Inputs!$D$71:$T$71,MATCH($A$1,Inputs!$D$68:$T$68,0))*1000</f>
        <v>326.25</v>
      </c>
      <c r="Z265" s="23" t="s">
        <v>32</v>
      </c>
    </row>
    <row r="266" spans="1:26" outlineLevel="1" x14ac:dyDescent="0.25">
      <c r="B266" s="4" t="s">
        <v>29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6" outlineLevel="1" x14ac:dyDescent="0.25">
      <c r="B267" s="16" t="s">
        <v>13</v>
      </c>
      <c r="C267" s="21">
        <f t="shared" ref="C267:W267" si="99">SUM(C257:C266)</f>
        <v>7536</v>
      </c>
      <c r="D267" s="21">
        <f t="shared" si="99"/>
        <v>6711.7500000000009</v>
      </c>
      <c r="E267" s="21">
        <f t="shared" si="99"/>
        <v>6435.75</v>
      </c>
      <c r="F267" s="21">
        <f t="shared" si="99"/>
        <v>5407.5</v>
      </c>
      <c r="G267" s="21">
        <f t="shared" si="99"/>
        <v>7547.25</v>
      </c>
      <c r="H267" s="21">
        <f t="shared" si="99"/>
        <v>6993</v>
      </c>
      <c r="I267" s="21">
        <f t="shared" si="99"/>
        <v>6272.25</v>
      </c>
      <c r="J267" s="21">
        <f t="shared" si="99"/>
        <v>8290.5</v>
      </c>
      <c r="K267" s="21">
        <f t="shared" si="99"/>
        <v>5473.5</v>
      </c>
      <c r="L267" s="21">
        <f t="shared" si="99"/>
        <v>8185.5</v>
      </c>
      <c r="M267" s="21">
        <f t="shared" si="99"/>
        <v>8870.25</v>
      </c>
      <c r="N267" s="21">
        <f t="shared" si="99"/>
        <v>5734.5</v>
      </c>
      <c r="O267" s="21">
        <f t="shared" si="99"/>
        <v>4035</v>
      </c>
      <c r="P267" s="21">
        <f t="shared" si="99"/>
        <v>2263.5</v>
      </c>
      <c r="Q267" s="21">
        <f t="shared" si="99"/>
        <v>2271</v>
      </c>
      <c r="R267" s="21">
        <f t="shared" si="99"/>
        <v>2937.75</v>
      </c>
      <c r="S267" s="21">
        <f t="shared" si="99"/>
        <v>2947.5000000000005</v>
      </c>
      <c r="T267" s="21">
        <f t="shared" si="99"/>
        <v>2955</v>
      </c>
      <c r="U267" s="21">
        <f t="shared" si="99"/>
        <v>2575.5</v>
      </c>
      <c r="V267" s="21">
        <f t="shared" si="99"/>
        <v>2580</v>
      </c>
      <c r="W267" s="21">
        <f t="shared" si="99"/>
        <v>2214.75</v>
      </c>
    </row>
    <row r="268" spans="1:26" outlineLevel="1" x14ac:dyDescent="0.25">
      <c r="A268" s="3" t="s">
        <v>8</v>
      </c>
      <c r="B268" s="29" t="s">
        <v>46</v>
      </c>
      <c r="C268" s="28">
        <f>IFERROR(C267/C247/1000,0)</f>
        <v>1.5190786913692961E-3</v>
      </c>
      <c r="D268" s="28">
        <f t="shared" ref="D268:W268" si="100">IFERROR(D267/D247/1000,0)</f>
        <v>1.7130915507117699E-3</v>
      </c>
      <c r="E268" s="28">
        <f t="shared" si="100"/>
        <v>1.4299732963407067E-3</v>
      </c>
      <c r="F268" s="28">
        <f t="shared" si="100"/>
        <v>1.3691002207215171E-3</v>
      </c>
      <c r="G268" s="28">
        <f t="shared" si="100"/>
        <v>1.5360536103498725E-3</v>
      </c>
      <c r="H268" s="28">
        <f t="shared" si="100"/>
        <v>1.4604824921945255E-3</v>
      </c>
      <c r="I268" s="28">
        <f t="shared" si="100"/>
        <v>1.286007899049033E-3</v>
      </c>
      <c r="J268" s="28">
        <f t="shared" si="100"/>
        <v>1.475670039851778E-3</v>
      </c>
      <c r="K268" s="28">
        <f t="shared" si="100"/>
        <v>1.4867258906431557E-3</v>
      </c>
      <c r="L268" s="28">
        <f t="shared" si="100"/>
        <v>1.6467326666331642E-3</v>
      </c>
      <c r="M268" s="28">
        <f t="shared" si="100"/>
        <v>1.6820661476310585E-3</v>
      </c>
      <c r="N268" s="28">
        <f t="shared" si="100"/>
        <v>1.4879856440990975E-3</v>
      </c>
      <c r="O268" s="28">
        <f t="shared" si="100"/>
        <v>1.3991931806782844E-3</v>
      </c>
      <c r="P268" s="28">
        <f t="shared" si="100"/>
        <v>1.3074759932726909E-3</v>
      </c>
      <c r="Q268" s="28">
        <f t="shared" si="100"/>
        <v>1.1838279258940976E-3</v>
      </c>
      <c r="R268" s="28">
        <f t="shared" si="100"/>
        <v>1.0689535743943382E-3</v>
      </c>
      <c r="S268" s="28">
        <f t="shared" si="100"/>
        <v>9.3688124600489568E-4</v>
      </c>
      <c r="T268" s="28">
        <f t="shared" si="100"/>
        <v>1.0031479129872089E-3</v>
      </c>
      <c r="U268" s="28">
        <f t="shared" si="100"/>
        <v>1.0321874076276651E-3</v>
      </c>
      <c r="V268" s="28">
        <f t="shared" si="100"/>
        <v>1.1719436616523878E-3</v>
      </c>
      <c r="W268" s="28">
        <f t="shared" si="100"/>
        <v>1.0421439483818877E-3</v>
      </c>
    </row>
    <row r="269" spans="1:26" outlineLevel="1" x14ac:dyDescent="0.25"/>
    <row r="270" spans="1:26" outlineLevel="1" x14ac:dyDescent="0.25">
      <c r="B270" s="4" t="s">
        <v>23</v>
      </c>
      <c r="C270" s="12">
        <f t="shared" ref="C270:W270" si="101">IFERROR(C257/C267,0)</f>
        <v>0</v>
      </c>
      <c r="D270" s="12">
        <f t="shared" si="101"/>
        <v>0</v>
      </c>
      <c r="E270" s="12">
        <f t="shared" si="101"/>
        <v>0</v>
      </c>
      <c r="F270" s="12">
        <f t="shared" si="101"/>
        <v>0</v>
      </c>
      <c r="G270" s="12">
        <f t="shared" si="101"/>
        <v>0</v>
      </c>
      <c r="H270" s="12">
        <f t="shared" si="101"/>
        <v>0</v>
      </c>
      <c r="I270" s="12">
        <f t="shared" si="101"/>
        <v>0</v>
      </c>
      <c r="J270" s="12">
        <f t="shared" si="101"/>
        <v>0</v>
      </c>
      <c r="K270" s="12">
        <f t="shared" si="101"/>
        <v>0</v>
      </c>
      <c r="L270" s="12">
        <f t="shared" si="101"/>
        <v>0</v>
      </c>
      <c r="M270" s="12">
        <f t="shared" si="101"/>
        <v>0</v>
      </c>
      <c r="N270" s="12">
        <f t="shared" si="101"/>
        <v>0</v>
      </c>
      <c r="O270" s="12">
        <f t="shared" si="101"/>
        <v>0</v>
      </c>
      <c r="P270" s="12">
        <f t="shared" si="101"/>
        <v>0</v>
      </c>
      <c r="Q270" s="12">
        <f t="shared" si="101"/>
        <v>0</v>
      </c>
      <c r="R270" s="12">
        <f t="shared" si="101"/>
        <v>0</v>
      </c>
      <c r="S270" s="12">
        <f t="shared" si="101"/>
        <v>0</v>
      </c>
      <c r="T270" s="12">
        <f t="shared" si="101"/>
        <v>0</v>
      </c>
      <c r="U270" s="12">
        <f t="shared" si="101"/>
        <v>0</v>
      </c>
      <c r="V270" s="12">
        <f t="shared" si="101"/>
        <v>0</v>
      </c>
      <c r="W270" s="12">
        <f t="shared" si="101"/>
        <v>0</v>
      </c>
    </row>
    <row r="271" spans="1:26" outlineLevel="1" x14ac:dyDescent="0.25">
      <c r="B271" s="4" t="s">
        <v>24</v>
      </c>
      <c r="C271" s="12">
        <f t="shared" ref="C271:W271" si="102">IFERROR(C258/C267,0)</f>
        <v>0</v>
      </c>
      <c r="D271" s="12">
        <f t="shared" si="102"/>
        <v>0</v>
      </c>
      <c r="E271" s="12">
        <f t="shared" si="102"/>
        <v>0</v>
      </c>
      <c r="F271" s="12">
        <f t="shared" si="102"/>
        <v>0</v>
      </c>
      <c r="G271" s="12">
        <f t="shared" si="102"/>
        <v>0</v>
      </c>
      <c r="H271" s="12">
        <f t="shared" si="102"/>
        <v>0</v>
      </c>
      <c r="I271" s="12">
        <f t="shared" si="102"/>
        <v>0</v>
      </c>
      <c r="J271" s="12">
        <f t="shared" si="102"/>
        <v>0</v>
      </c>
      <c r="K271" s="12">
        <f t="shared" si="102"/>
        <v>0</v>
      </c>
      <c r="L271" s="12">
        <f t="shared" si="102"/>
        <v>0</v>
      </c>
      <c r="M271" s="12">
        <f t="shared" si="102"/>
        <v>0</v>
      </c>
      <c r="N271" s="12">
        <f t="shared" si="102"/>
        <v>0</v>
      </c>
      <c r="O271" s="12">
        <f t="shared" si="102"/>
        <v>0</v>
      </c>
      <c r="P271" s="12">
        <f t="shared" si="102"/>
        <v>0</v>
      </c>
      <c r="Q271" s="12">
        <f t="shared" si="102"/>
        <v>0</v>
      </c>
      <c r="R271" s="12">
        <f t="shared" si="102"/>
        <v>0</v>
      </c>
      <c r="S271" s="12">
        <f t="shared" si="102"/>
        <v>0</v>
      </c>
      <c r="T271" s="12">
        <f t="shared" si="102"/>
        <v>0</v>
      </c>
      <c r="U271" s="12">
        <f t="shared" si="102"/>
        <v>0</v>
      </c>
      <c r="V271" s="12">
        <f t="shared" si="102"/>
        <v>0</v>
      </c>
      <c r="W271" s="12">
        <f t="shared" si="102"/>
        <v>0</v>
      </c>
    </row>
    <row r="272" spans="1:26" outlineLevel="1" x14ac:dyDescent="0.25">
      <c r="B272" s="4" t="s">
        <v>21</v>
      </c>
      <c r="C272" s="12">
        <f t="shared" ref="C272:W272" si="103">IFERROR(C259/C267,0)</f>
        <v>0.96367436305732479</v>
      </c>
      <c r="D272" s="12">
        <f t="shared" si="103"/>
        <v>0.95362610347524868</v>
      </c>
      <c r="E272" s="12">
        <f t="shared" si="103"/>
        <v>0.92961193334110248</v>
      </c>
      <c r="F272" s="12">
        <f t="shared" si="103"/>
        <v>0.85728155339805823</v>
      </c>
      <c r="G272" s="12">
        <f t="shared" si="103"/>
        <v>0.90688661432972273</v>
      </c>
      <c r="H272" s="12">
        <f t="shared" si="103"/>
        <v>0.8853496353496354</v>
      </c>
      <c r="I272" s="12">
        <f t="shared" si="103"/>
        <v>0.94511538921439675</v>
      </c>
      <c r="J272" s="12">
        <f t="shared" si="103"/>
        <v>0.84847114166817439</v>
      </c>
      <c r="K272" s="12">
        <f t="shared" si="103"/>
        <v>0.86023568100849546</v>
      </c>
      <c r="L272" s="12">
        <f t="shared" si="103"/>
        <v>0.59803921568627449</v>
      </c>
      <c r="M272" s="12">
        <f t="shared" si="103"/>
        <v>0.64454214931935405</v>
      </c>
      <c r="N272" s="12">
        <f t="shared" si="103"/>
        <v>0.59809050483913162</v>
      </c>
      <c r="O272" s="12">
        <f t="shared" si="103"/>
        <v>0.65427509293680297</v>
      </c>
      <c r="P272" s="12">
        <f t="shared" si="103"/>
        <v>0.85288270377733588</v>
      </c>
      <c r="Q272" s="12">
        <f t="shared" si="103"/>
        <v>0.99900924702774108</v>
      </c>
      <c r="R272" s="12">
        <f t="shared" si="103"/>
        <v>1</v>
      </c>
      <c r="S272" s="12">
        <f t="shared" si="103"/>
        <v>1</v>
      </c>
      <c r="T272" s="12">
        <f t="shared" si="103"/>
        <v>0.93477157360406093</v>
      </c>
      <c r="U272" s="12">
        <f t="shared" si="103"/>
        <v>0.84595224228305188</v>
      </c>
      <c r="V272" s="12">
        <f t="shared" si="103"/>
        <v>0.84593023255813948</v>
      </c>
      <c r="W272" s="12">
        <f t="shared" si="103"/>
        <v>0.85269217744666426</v>
      </c>
    </row>
    <row r="273" spans="1:26" outlineLevel="1" x14ac:dyDescent="0.25">
      <c r="B273" s="4" t="s">
        <v>26</v>
      </c>
      <c r="C273" s="12">
        <f t="shared" ref="C273:W273" si="104">IFERROR(C260/C267,0)</f>
        <v>0</v>
      </c>
      <c r="D273" s="12">
        <f t="shared" si="104"/>
        <v>0</v>
      </c>
      <c r="E273" s="12">
        <f t="shared" si="104"/>
        <v>0</v>
      </c>
      <c r="F273" s="12">
        <f t="shared" si="104"/>
        <v>0</v>
      </c>
      <c r="G273" s="12">
        <f t="shared" si="104"/>
        <v>0</v>
      </c>
      <c r="H273" s="12">
        <f t="shared" si="104"/>
        <v>0</v>
      </c>
      <c r="I273" s="12">
        <f t="shared" si="104"/>
        <v>0</v>
      </c>
      <c r="J273" s="12">
        <f t="shared" si="104"/>
        <v>0</v>
      </c>
      <c r="K273" s="12">
        <f t="shared" si="104"/>
        <v>0</v>
      </c>
      <c r="L273" s="12">
        <f t="shared" si="104"/>
        <v>0</v>
      </c>
      <c r="M273" s="12">
        <f t="shared" si="104"/>
        <v>0</v>
      </c>
      <c r="N273" s="12">
        <f t="shared" si="104"/>
        <v>0</v>
      </c>
      <c r="O273" s="12">
        <f t="shared" si="104"/>
        <v>0</v>
      </c>
      <c r="P273" s="12">
        <f t="shared" si="104"/>
        <v>0</v>
      </c>
      <c r="Q273" s="12">
        <f t="shared" si="104"/>
        <v>0</v>
      </c>
      <c r="R273" s="12">
        <f t="shared" si="104"/>
        <v>0</v>
      </c>
      <c r="S273" s="12">
        <f t="shared" si="104"/>
        <v>0</v>
      </c>
      <c r="T273" s="12">
        <f t="shared" si="104"/>
        <v>0</v>
      </c>
      <c r="U273" s="12">
        <f t="shared" si="104"/>
        <v>0</v>
      </c>
      <c r="V273" s="12">
        <f t="shared" si="104"/>
        <v>0</v>
      </c>
      <c r="W273" s="12">
        <f t="shared" si="104"/>
        <v>0</v>
      </c>
    </row>
    <row r="274" spans="1:26" outlineLevel="1" x14ac:dyDescent="0.25">
      <c r="B274" s="4" t="s">
        <v>25</v>
      </c>
      <c r="C274" s="12">
        <f t="shared" ref="C274:W274" si="105">IFERROR(C261/C267,0)</f>
        <v>0</v>
      </c>
      <c r="D274" s="12">
        <f t="shared" si="105"/>
        <v>0</v>
      </c>
      <c r="E274" s="12">
        <f t="shared" si="105"/>
        <v>0</v>
      </c>
      <c r="F274" s="12">
        <f t="shared" si="105"/>
        <v>0</v>
      </c>
      <c r="G274" s="12">
        <f t="shared" si="105"/>
        <v>0</v>
      </c>
      <c r="H274" s="12">
        <f t="shared" si="105"/>
        <v>0</v>
      </c>
      <c r="I274" s="12">
        <f t="shared" si="105"/>
        <v>0</v>
      </c>
      <c r="J274" s="12">
        <f t="shared" si="105"/>
        <v>0</v>
      </c>
      <c r="K274" s="12">
        <f t="shared" si="105"/>
        <v>0</v>
      </c>
      <c r="L274" s="12">
        <f t="shared" si="105"/>
        <v>0</v>
      </c>
      <c r="M274" s="12">
        <f t="shared" si="105"/>
        <v>0</v>
      </c>
      <c r="N274" s="12">
        <f t="shared" si="105"/>
        <v>0</v>
      </c>
      <c r="O274" s="12">
        <f t="shared" si="105"/>
        <v>0</v>
      </c>
      <c r="P274" s="12">
        <f t="shared" si="105"/>
        <v>0</v>
      </c>
      <c r="Q274" s="12">
        <f t="shared" si="105"/>
        <v>0</v>
      </c>
      <c r="R274" s="12">
        <f t="shared" si="105"/>
        <v>0</v>
      </c>
      <c r="S274" s="12">
        <f t="shared" si="105"/>
        <v>0</v>
      </c>
      <c r="T274" s="12">
        <f t="shared" si="105"/>
        <v>0</v>
      </c>
      <c r="U274" s="12">
        <f t="shared" si="105"/>
        <v>0</v>
      </c>
      <c r="V274" s="12">
        <f t="shared" si="105"/>
        <v>0</v>
      </c>
      <c r="W274" s="12">
        <f t="shared" si="105"/>
        <v>0</v>
      </c>
    </row>
    <row r="275" spans="1:26" outlineLevel="1" x14ac:dyDescent="0.25">
      <c r="B275" s="4" t="s">
        <v>0</v>
      </c>
      <c r="C275" s="12">
        <f t="shared" ref="C275:W275" si="106">IFERROR(C262/C267,0)</f>
        <v>0</v>
      </c>
      <c r="D275" s="12">
        <f t="shared" si="106"/>
        <v>0</v>
      </c>
      <c r="E275" s="12">
        <f t="shared" si="106"/>
        <v>0</v>
      </c>
      <c r="F275" s="12">
        <f t="shared" si="106"/>
        <v>0</v>
      </c>
      <c r="G275" s="12">
        <f t="shared" si="106"/>
        <v>0</v>
      </c>
      <c r="H275" s="12">
        <f t="shared" si="106"/>
        <v>0</v>
      </c>
      <c r="I275" s="12">
        <f t="shared" si="106"/>
        <v>0</v>
      </c>
      <c r="J275" s="12">
        <f t="shared" si="106"/>
        <v>0</v>
      </c>
      <c r="K275" s="12">
        <f t="shared" si="106"/>
        <v>0</v>
      </c>
      <c r="L275" s="12">
        <f t="shared" si="106"/>
        <v>0</v>
      </c>
      <c r="M275" s="12">
        <f t="shared" si="106"/>
        <v>0</v>
      </c>
      <c r="N275" s="12">
        <f t="shared" si="106"/>
        <v>0</v>
      </c>
      <c r="O275" s="12">
        <f t="shared" si="106"/>
        <v>0</v>
      </c>
      <c r="P275" s="12">
        <f t="shared" si="106"/>
        <v>0</v>
      </c>
      <c r="Q275" s="12">
        <f t="shared" si="106"/>
        <v>0</v>
      </c>
      <c r="R275" s="12">
        <f t="shared" si="106"/>
        <v>0</v>
      </c>
      <c r="S275" s="12">
        <f t="shared" si="106"/>
        <v>0</v>
      </c>
      <c r="T275" s="12">
        <f t="shared" si="106"/>
        <v>0</v>
      </c>
      <c r="U275" s="12">
        <f t="shared" si="106"/>
        <v>0</v>
      </c>
      <c r="V275" s="12">
        <f t="shared" si="106"/>
        <v>0</v>
      </c>
      <c r="W275" s="12">
        <f t="shared" si="106"/>
        <v>0</v>
      </c>
    </row>
    <row r="276" spans="1:26" outlineLevel="1" x14ac:dyDescent="0.25">
      <c r="B276" s="4" t="s">
        <v>27</v>
      </c>
      <c r="C276" s="12">
        <f t="shared" ref="C276:W276" si="107">IFERROR(C263/C267,0)</f>
        <v>0</v>
      </c>
      <c r="D276" s="12">
        <f t="shared" si="107"/>
        <v>0</v>
      </c>
      <c r="E276" s="12">
        <f t="shared" si="107"/>
        <v>0</v>
      </c>
      <c r="F276" s="12">
        <f t="shared" si="107"/>
        <v>0</v>
      </c>
      <c r="G276" s="12">
        <f t="shared" si="107"/>
        <v>0</v>
      </c>
      <c r="H276" s="12">
        <f t="shared" si="107"/>
        <v>0</v>
      </c>
      <c r="I276" s="12">
        <f t="shared" si="107"/>
        <v>0</v>
      </c>
      <c r="J276" s="12">
        <f t="shared" si="107"/>
        <v>0</v>
      </c>
      <c r="K276" s="12">
        <f t="shared" si="107"/>
        <v>0</v>
      </c>
      <c r="L276" s="12">
        <f t="shared" si="107"/>
        <v>0</v>
      </c>
      <c r="M276" s="12">
        <f t="shared" si="107"/>
        <v>0</v>
      </c>
      <c r="N276" s="12">
        <f t="shared" si="107"/>
        <v>0</v>
      </c>
      <c r="O276" s="12">
        <f t="shared" si="107"/>
        <v>0</v>
      </c>
      <c r="P276" s="12">
        <f t="shared" si="107"/>
        <v>0</v>
      </c>
      <c r="Q276" s="12">
        <f t="shared" si="107"/>
        <v>0</v>
      </c>
      <c r="R276" s="12">
        <f t="shared" si="107"/>
        <v>0</v>
      </c>
      <c r="S276" s="12">
        <f t="shared" si="107"/>
        <v>0</v>
      </c>
      <c r="T276" s="12">
        <f t="shared" si="107"/>
        <v>0</v>
      </c>
      <c r="U276" s="12">
        <f t="shared" si="107"/>
        <v>0</v>
      </c>
      <c r="V276" s="12">
        <f t="shared" si="107"/>
        <v>0</v>
      </c>
      <c r="W276" s="12">
        <f t="shared" si="107"/>
        <v>0</v>
      </c>
    </row>
    <row r="277" spans="1:26" outlineLevel="1" x14ac:dyDescent="0.25">
      <c r="B277" s="4" t="s">
        <v>28</v>
      </c>
      <c r="C277" s="12">
        <f t="shared" ref="C277:W277" si="108">IFERROR(C264/C267,0)</f>
        <v>0</v>
      </c>
      <c r="D277" s="12">
        <f t="shared" si="108"/>
        <v>0</v>
      </c>
      <c r="E277" s="12">
        <f t="shared" si="108"/>
        <v>0</v>
      </c>
      <c r="F277" s="12">
        <f t="shared" si="108"/>
        <v>0</v>
      </c>
      <c r="G277" s="12">
        <f t="shared" si="108"/>
        <v>0</v>
      </c>
      <c r="H277" s="12">
        <f t="shared" si="108"/>
        <v>0</v>
      </c>
      <c r="I277" s="12">
        <f t="shared" si="108"/>
        <v>0</v>
      </c>
      <c r="J277" s="12">
        <f t="shared" si="108"/>
        <v>0</v>
      </c>
      <c r="K277" s="12">
        <f t="shared" si="108"/>
        <v>0</v>
      </c>
      <c r="L277" s="12">
        <f t="shared" si="108"/>
        <v>0</v>
      </c>
      <c r="M277" s="12">
        <f t="shared" si="108"/>
        <v>0</v>
      </c>
      <c r="N277" s="12">
        <f t="shared" si="108"/>
        <v>0</v>
      </c>
      <c r="O277" s="12">
        <f t="shared" si="108"/>
        <v>0</v>
      </c>
      <c r="P277" s="12">
        <f t="shared" si="108"/>
        <v>0</v>
      </c>
      <c r="Q277" s="12">
        <f t="shared" si="108"/>
        <v>0</v>
      </c>
      <c r="R277" s="12">
        <f t="shared" si="108"/>
        <v>0</v>
      </c>
      <c r="S277" s="12">
        <f t="shared" si="108"/>
        <v>0</v>
      </c>
      <c r="T277" s="12">
        <f t="shared" si="108"/>
        <v>0</v>
      </c>
      <c r="U277" s="12">
        <f t="shared" si="108"/>
        <v>0</v>
      </c>
      <c r="V277" s="12">
        <f t="shared" si="108"/>
        <v>0</v>
      </c>
      <c r="W277" s="12">
        <f t="shared" si="108"/>
        <v>0</v>
      </c>
    </row>
    <row r="278" spans="1:26" outlineLevel="1" x14ac:dyDescent="0.25">
      <c r="B278" s="4" t="s">
        <v>22</v>
      </c>
      <c r="C278" s="12">
        <f t="shared" ref="C278:W278" si="109">IFERROR(C265/C267,0)</f>
        <v>3.6325636942675162E-2</v>
      </c>
      <c r="D278" s="12">
        <f t="shared" si="109"/>
        <v>4.6373896524751351E-2</v>
      </c>
      <c r="E278" s="12">
        <f t="shared" si="109"/>
        <v>7.0388066658897561E-2</v>
      </c>
      <c r="F278" s="12">
        <f t="shared" si="109"/>
        <v>0.14271844660194172</v>
      </c>
      <c r="G278" s="12">
        <f t="shared" si="109"/>
        <v>9.3113385670277257E-2</v>
      </c>
      <c r="H278" s="12">
        <f t="shared" si="109"/>
        <v>0.11465036465036466</v>
      </c>
      <c r="I278" s="12">
        <f t="shared" si="109"/>
        <v>5.4884610785603249E-2</v>
      </c>
      <c r="J278" s="12">
        <f t="shared" si="109"/>
        <v>0.15152885833182558</v>
      </c>
      <c r="K278" s="12">
        <f t="shared" si="109"/>
        <v>0.13976431899150452</v>
      </c>
      <c r="L278" s="12">
        <f t="shared" si="109"/>
        <v>0.40196078431372545</v>
      </c>
      <c r="M278" s="12">
        <f t="shared" si="109"/>
        <v>0.35545785068064595</v>
      </c>
      <c r="N278" s="12">
        <f t="shared" si="109"/>
        <v>0.40190949516086844</v>
      </c>
      <c r="O278" s="12">
        <f t="shared" si="109"/>
        <v>0.34572490706319703</v>
      </c>
      <c r="P278" s="12">
        <f t="shared" si="109"/>
        <v>0.14711729622266401</v>
      </c>
      <c r="Q278" s="12">
        <f t="shared" si="109"/>
        <v>9.9075297225891695E-4</v>
      </c>
      <c r="R278" s="12">
        <f t="shared" si="109"/>
        <v>0</v>
      </c>
      <c r="S278" s="12">
        <f t="shared" si="109"/>
        <v>0</v>
      </c>
      <c r="T278" s="12">
        <f t="shared" si="109"/>
        <v>6.5228426395939093E-2</v>
      </c>
      <c r="U278" s="12">
        <f t="shared" si="109"/>
        <v>0.15404775771694817</v>
      </c>
      <c r="V278" s="12">
        <f t="shared" si="109"/>
        <v>0.15406976744186046</v>
      </c>
      <c r="W278" s="12">
        <f t="shared" si="109"/>
        <v>0.1473078225533356</v>
      </c>
    </row>
    <row r="279" spans="1:26" outlineLevel="1" x14ac:dyDescent="0.25">
      <c r="B279" s="4" t="s">
        <v>29</v>
      </c>
      <c r="C279" s="12">
        <f t="shared" ref="C279:W279" si="110">IFERROR(C266/C267,0)</f>
        <v>0</v>
      </c>
      <c r="D279" s="12">
        <f t="shared" si="110"/>
        <v>0</v>
      </c>
      <c r="E279" s="12">
        <f t="shared" si="110"/>
        <v>0</v>
      </c>
      <c r="F279" s="12">
        <f t="shared" si="110"/>
        <v>0</v>
      </c>
      <c r="G279" s="12">
        <f t="shared" si="110"/>
        <v>0</v>
      </c>
      <c r="H279" s="12">
        <f t="shared" si="110"/>
        <v>0</v>
      </c>
      <c r="I279" s="12">
        <f t="shared" si="110"/>
        <v>0</v>
      </c>
      <c r="J279" s="12">
        <f t="shared" si="110"/>
        <v>0</v>
      </c>
      <c r="K279" s="12">
        <f t="shared" si="110"/>
        <v>0</v>
      </c>
      <c r="L279" s="12">
        <f t="shared" si="110"/>
        <v>0</v>
      </c>
      <c r="M279" s="12">
        <f t="shared" si="110"/>
        <v>0</v>
      </c>
      <c r="N279" s="12">
        <f t="shared" si="110"/>
        <v>0</v>
      </c>
      <c r="O279" s="12">
        <f t="shared" si="110"/>
        <v>0</v>
      </c>
      <c r="P279" s="12">
        <f t="shared" si="110"/>
        <v>0</v>
      </c>
      <c r="Q279" s="12">
        <f t="shared" si="110"/>
        <v>0</v>
      </c>
      <c r="R279" s="12">
        <f t="shared" si="110"/>
        <v>0</v>
      </c>
      <c r="S279" s="12">
        <f t="shared" si="110"/>
        <v>0</v>
      </c>
      <c r="T279" s="12">
        <f t="shared" si="110"/>
        <v>0</v>
      </c>
      <c r="U279" s="12">
        <f t="shared" si="110"/>
        <v>0</v>
      </c>
      <c r="V279" s="12">
        <f t="shared" si="110"/>
        <v>0</v>
      </c>
      <c r="W279" s="12">
        <f t="shared" si="110"/>
        <v>0</v>
      </c>
    </row>
    <row r="282" spans="1:26" s="34" customFormat="1" x14ac:dyDescent="0.25">
      <c r="A282" s="33" t="s">
        <v>50</v>
      </c>
    </row>
    <row r="283" spans="1:26" outlineLevel="1" x14ac:dyDescent="0.25">
      <c r="B283" s="9" t="s">
        <v>5</v>
      </c>
      <c r="C283" s="14"/>
    </row>
    <row r="284" spans="1:26" outlineLevel="1" x14ac:dyDescent="0.25">
      <c r="B284" s="16" t="s">
        <v>8</v>
      </c>
    </row>
    <row r="285" spans="1:26" outlineLevel="1" x14ac:dyDescent="0.25">
      <c r="B285" s="10" t="s">
        <v>10</v>
      </c>
      <c r="C285" s="5">
        <f>C$290*CAN!C291</f>
        <v>28.948527389890629</v>
      </c>
      <c r="D285" s="5">
        <f>D$290*CAN!D291</f>
        <v>27.918696509367066</v>
      </c>
      <c r="E285" s="5">
        <f>E$290*CAN!E291</f>
        <v>24.938333984832049</v>
      </c>
      <c r="F285" s="5">
        <f>F$290*CAN!F291</f>
        <v>30.068243705651398</v>
      </c>
      <c r="G285" s="5">
        <f>G$290*CAN!G291</f>
        <v>36.048543530538289</v>
      </c>
      <c r="H285" s="5">
        <f>H$290*CAN!H291</f>
        <v>39.725077425203992</v>
      </c>
      <c r="I285" s="5">
        <f>I$290*CAN!I291</f>
        <v>27.234383124949119</v>
      </c>
      <c r="J285" s="5">
        <f>J$290*CAN!J291</f>
        <v>29.338908113052231</v>
      </c>
      <c r="K285" s="5">
        <f>K$290*CAN!K291</f>
        <v>33.791538515365332</v>
      </c>
      <c r="L285" s="5">
        <f>L$290*CAN!L291</f>
        <v>36.196906839325763</v>
      </c>
      <c r="M285" s="5">
        <f>M$290*CAN!M291</f>
        <v>44.781500374732119</v>
      </c>
      <c r="N285" s="5">
        <f>N$290*CAN!N291</f>
        <v>46.517790513090702</v>
      </c>
      <c r="O285" s="5">
        <f>O$290*CAN!O291</f>
        <v>5.3084554722065702</v>
      </c>
      <c r="P285" s="5">
        <f>P$290*CAN!P291</f>
        <v>10.313946535485069</v>
      </c>
      <c r="Q285" s="5">
        <f>Q$290*CAN!Q291</f>
        <v>33.551762305817761</v>
      </c>
      <c r="R285" s="5">
        <f>R$290*CAN!R291</f>
        <v>32.852375259889001</v>
      </c>
      <c r="S285" s="5">
        <f>S$290*CAN!S291</f>
        <v>40.132895418138688</v>
      </c>
      <c r="T285" s="5">
        <f>T$290*CAN!T291</f>
        <v>46.920064000452811</v>
      </c>
      <c r="U285" s="5">
        <f>U$290*CAN!U291</f>
        <v>43.262957119762554</v>
      </c>
      <c r="V285" s="5">
        <f>V$290*CAN!V291</f>
        <v>40.358208638905332</v>
      </c>
      <c r="W285" s="5">
        <f>W$290*CAN!W291</f>
        <v>28.143401614990957</v>
      </c>
      <c r="Z285" s="23"/>
    </row>
    <row r="286" spans="1:26" outlineLevel="1" x14ac:dyDescent="0.25">
      <c r="B286" s="17" t="s">
        <v>9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6" outlineLevel="1" x14ac:dyDescent="0.25">
      <c r="B287" s="10" t="s">
        <v>11</v>
      </c>
      <c r="C287" s="5">
        <f>C288/Inputs!D$7</f>
        <v>1304.5878556547443</v>
      </c>
      <c r="D287" s="5">
        <f>D288/Inputs!E$7</f>
        <v>1317.7156601509446</v>
      </c>
      <c r="E287" s="5">
        <f>E288/Inputs!F$7</f>
        <v>1102.5532188659852</v>
      </c>
      <c r="F287" s="5">
        <f>F288/Inputs!G$7</f>
        <v>1464.0674548859993</v>
      </c>
      <c r="G287" s="5">
        <f>G288/Inputs!H$7</f>
        <v>1826.034799073243</v>
      </c>
      <c r="H287" s="5">
        <f>H288/Inputs!I$7</f>
        <v>1954.2268493200361</v>
      </c>
      <c r="I287" s="5">
        <f>I288/Inputs!J$7</f>
        <v>1451.9583201011733</v>
      </c>
      <c r="J287" s="5">
        <f>J288/Inputs!K$7</f>
        <v>1855.8704360947588</v>
      </c>
      <c r="K287" s="5">
        <f>K288/Inputs!L$7</f>
        <v>2420.2314558574849</v>
      </c>
      <c r="L287" s="5">
        <f>L288/Inputs!M$7</f>
        <v>2727.5482607538165</v>
      </c>
      <c r="M287" s="5">
        <f>M288/Inputs!N$7</f>
        <v>2926.8382741820178</v>
      </c>
      <c r="N287" s="5">
        <f>N288/Inputs!O$7</f>
        <v>3093.8219033558539</v>
      </c>
      <c r="O287" s="5">
        <f>O288/Inputs!P$7</f>
        <v>362.81387008990907</v>
      </c>
      <c r="P287" s="5">
        <f>P288/Inputs!Q$7</f>
        <v>707.51447332049452</v>
      </c>
      <c r="Q287" s="5">
        <f>Q288/Inputs!R$7</f>
        <v>2353.9684934786137</v>
      </c>
      <c r="R287" s="5">
        <f>R288/Inputs!S$7</f>
        <v>2526.8515944257879</v>
      </c>
      <c r="S287" s="5">
        <f>S288/Inputs!T$7</f>
        <v>3035.7800894501247</v>
      </c>
      <c r="T287" s="5">
        <f>T288/Inputs!U$7</f>
        <v>3196.4505583426776</v>
      </c>
      <c r="U287" s="5">
        <f>U288/Inputs!V$7</f>
        <v>2944.7832957242863</v>
      </c>
      <c r="V287" s="5">
        <f>V288/Inputs!W$7</f>
        <v>2889.8590199539503</v>
      </c>
      <c r="W287" s="5">
        <f>W288/Inputs!X$7</f>
        <v>708.19354590492424</v>
      </c>
      <c r="Z287" s="23"/>
    </row>
    <row r="288" spans="1:26" outlineLevel="1" x14ac:dyDescent="0.25">
      <c r="B288" s="10" t="s">
        <v>12</v>
      </c>
      <c r="C288" s="5">
        <f>C$290*CAN!C292</f>
        <v>130.45878556547444</v>
      </c>
      <c r="D288" s="5">
        <f>D$290*CAN!D292</f>
        <v>131.77156601509446</v>
      </c>
      <c r="E288" s="5">
        <f>E$290*CAN!E292</f>
        <v>110.25532188659852</v>
      </c>
      <c r="F288" s="5">
        <f>F$290*CAN!F292</f>
        <v>146.40674548859994</v>
      </c>
      <c r="G288" s="5">
        <f>G$290*CAN!G292</f>
        <v>182.6034799073243</v>
      </c>
      <c r="H288" s="5">
        <f>H$290*CAN!H292</f>
        <v>195.42268493200362</v>
      </c>
      <c r="I288" s="5">
        <f>I$290*CAN!I292</f>
        <v>145.19583201011733</v>
      </c>
      <c r="J288" s="5">
        <f>J$290*CAN!J292</f>
        <v>185.5870436094759</v>
      </c>
      <c r="K288" s="5">
        <f>K$290*CAN!K292</f>
        <v>242.02314558574849</v>
      </c>
      <c r="L288" s="5">
        <f>L$290*CAN!L292</f>
        <v>272.75482607538169</v>
      </c>
      <c r="M288" s="5">
        <f>M$290*CAN!M292</f>
        <v>292.68382741820182</v>
      </c>
      <c r="N288" s="5">
        <f>N$290*CAN!N292</f>
        <v>309.38219033558539</v>
      </c>
      <c r="O288" s="5">
        <f>O$290*CAN!O292</f>
        <v>36.281387008990912</v>
      </c>
      <c r="P288" s="5">
        <f>P$290*CAN!P292</f>
        <v>70.751447332049452</v>
      </c>
      <c r="Q288" s="5">
        <f>Q$290*CAN!Q292</f>
        <v>235.39684934786138</v>
      </c>
      <c r="R288" s="5">
        <f>R$290*CAN!R292</f>
        <v>252.68515944257882</v>
      </c>
      <c r="S288" s="5">
        <f>S$290*CAN!S292</f>
        <v>303.57800894501247</v>
      </c>
      <c r="T288" s="5">
        <f>T$290*CAN!T292</f>
        <v>319.64505583426779</v>
      </c>
      <c r="U288" s="5">
        <f>U$290*CAN!U292</f>
        <v>294.47832957242866</v>
      </c>
      <c r="V288" s="5">
        <f>V$290*CAN!V292</f>
        <v>288.98590199539507</v>
      </c>
      <c r="W288" s="5">
        <f>W$290*CAN!W292</f>
        <v>70.819354590492424</v>
      </c>
      <c r="Y288" s="1" t="s">
        <v>59</v>
      </c>
    </row>
    <row r="289" spans="2:26" outlineLevel="1" x14ac:dyDescent="0.25">
      <c r="B289" s="16" t="s">
        <v>13</v>
      </c>
    </row>
    <row r="290" spans="2:26" outlineLevel="1" x14ac:dyDescent="0.25">
      <c r="B290" s="10" t="s">
        <v>10</v>
      </c>
      <c r="C290" s="5">
        <f>C305/CAN!C306/1000</f>
        <v>159.40731295536506</v>
      </c>
      <c r="D290" s="5">
        <f>D305/CAN!D306/1000</f>
        <v>159.69026252446153</v>
      </c>
      <c r="E290" s="5">
        <f>E305/CAN!E306/1000</f>
        <v>135.19365587143056</v>
      </c>
      <c r="F290" s="5">
        <f>F305/CAN!F306/1000</f>
        <v>176.47498919425132</v>
      </c>
      <c r="G290" s="5">
        <f>G305/CAN!G306/1000</f>
        <v>218.65202343786257</v>
      </c>
      <c r="H290" s="5">
        <f>H305/CAN!H306/1000</f>
        <v>235.1477623572076</v>
      </c>
      <c r="I290" s="5">
        <f>I305/CAN!I306/1000</f>
        <v>172.43021513506645</v>
      </c>
      <c r="J290" s="5">
        <f>J305/CAN!J306/1000</f>
        <v>214.92595172252811</v>
      </c>
      <c r="K290" s="5">
        <f>K305/CAN!K306/1000</f>
        <v>275.81468410111381</v>
      </c>
      <c r="L290" s="5">
        <f>L305/CAN!L306/1000</f>
        <v>308.95173291470741</v>
      </c>
      <c r="M290" s="5">
        <f>M305/CAN!M306/1000</f>
        <v>337.46532779293398</v>
      </c>
      <c r="N290" s="5">
        <f>N305/CAN!N306/1000</f>
        <v>355.89998084867608</v>
      </c>
      <c r="O290" s="5">
        <f>O305/CAN!O306/1000</f>
        <v>41.589842481197479</v>
      </c>
      <c r="P290" s="5">
        <f>P305/CAN!P306/1000</f>
        <v>81.065393867534524</v>
      </c>
      <c r="Q290" s="5">
        <f>Q305/CAN!Q306/1000</f>
        <v>268.94861165367917</v>
      </c>
      <c r="R290" s="5">
        <f>R305/CAN!R306/1000</f>
        <v>285.53753470246778</v>
      </c>
      <c r="S290" s="5">
        <f>S305/CAN!S306/1000</f>
        <v>343.71090436315114</v>
      </c>
      <c r="T290" s="5">
        <f>T305/CAN!T306/1000</f>
        <v>366.56511983472063</v>
      </c>
      <c r="U290" s="5">
        <f>U305/CAN!U306/1000</f>
        <v>337.74128669219124</v>
      </c>
      <c r="V290" s="5">
        <f>V305/CAN!V306/1000</f>
        <v>329.34411063430036</v>
      </c>
      <c r="W290" s="5">
        <f>W305/CAN!W306/1000</f>
        <v>98.962756205483373</v>
      </c>
    </row>
    <row r="291" spans="2:26" outlineLevel="1" x14ac:dyDescent="0.25">
      <c r="B291" s="18" t="s">
        <v>14</v>
      </c>
      <c r="C291" s="13">
        <f t="shared" ref="C291:W291" si="111">IFERROR(C285/C290,0)</f>
        <v>0.1816009996856065</v>
      </c>
      <c r="D291" s="13">
        <f t="shared" si="111"/>
        <v>0.17483030003216665</v>
      </c>
      <c r="E291" s="13">
        <f t="shared" si="111"/>
        <v>0.18446378880787465</v>
      </c>
      <c r="F291" s="13">
        <f t="shared" si="111"/>
        <v>0.17038246520335174</v>
      </c>
      <c r="G291" s="13">
        <f t="shared" si="111"/>
        <v>0.16486718468801509</v>
      </c>
      <c r="H291" s="13">
        <f t="shared" si="111"/>
        <v>0.16893665934553329</v>
      </c>
      <c r="I291" s="13">
        <f t="shared" si="111"/>
        <v>0.15794437827277621</v>
      </c>
      <c r="J291" s="13">
        <f t="shared" si="111"/>
        <v>0.13650705220991227</v>
      </c>
      <c r="K291" s="13">
        <f t="shared" si="111"/>
        <v>0.12251537159993024</v>
      </c>
      <c r="L291" s="13">
        <f t="shared" si="111"/>
        <v>0.11716039427206798</v>
      </c>
      <c r="M291" s="13">
        <f t="shared" si="111"/>
        <v>0.13269955958915486</v>
      </c>
      <c r="N291" s="13">
        <f t="shared" si="111"/>
        <v>0.13070467270654179</v>
      </c>
      <c r="O291" s="13">
        <f t="shared" si="111"/>
        <v>0.12763826827683927</v>
      </c>
      <c r="P291" s="13">
        <f t="shared" si="111"/>
        <v>0.12722995650078067</v>
      </c>
      <c r="Q291" s="13">
        <f t="shared" si="111"/>
        <v>0.12475157279867959</v>
      </c>
      <c r="R291" s="13">
        <f t="shared" si="111"/>
        <v>0.11505448940056662</v>
      </c>
      <c r="S291" s="13">
        <f t="shared" si="111"/>
        <v>0.11676352105412367</v>
      </c>
      <c r="T291" s="13">
        <f t="shared" si="111"/>
        <v>0.12799925978120463</v>
      </c>
      <c r="U291" s="13">
        <f t="shared" si="111"/>
        <v>0.12809496151174229</v>
      </c>
      <c r="V291" s="13">
        <f t="shared" si="111"/>
        <v>0.12254115782176105</v>
      </c>
      <c r="W291" s="13">
        <f t="shared" si="111"/>
        <v>0.28438376914800978</v>
      </c>
    </row>
    <row r="292" spans="2:26" outlineLevel="1" x14ac:dyDescent="0.25">
      <c r="B292" s="18" t="s">
        <v>15</v>
      </c>
      <c r="C292" s="13">
        <f t="shared" ref="C292:W292" si="112">IFERROR(C288/C290,0)</f>
        <v>0.81839900031439361</v>
      </c>
      <c r="D292" s="13">
        <f t="shared" si="112"/>
        <v>0.8251696999678334</v>
      </c>
      <c r="E292" s="13">
        <f t="shared" si="112"/>
        <v>0.81553621119212538</v>
      </c>
      <c r="F292" s="13">
        <f t="shared" si="112"/>
        <v>0.82961753479664835</v>
      </c>
      <c r="G292" s="13">
        <f t="shared" si="112"/>
        <v>0.83513281531198502</v>
      </c>
      <c r="H292" s="13">
        <f t="shared" si="112"/>
        <v>0.83106334065446674</v>
      </c>
      <c r="I292" s="13">
        <f t="shared" si="112"/>
        <v>0.84205562172722381</v>
      </c>
      <c r="J292" s="13">
        <f t="shared" si="112"/>
        <v>0.86349294779008778</v>
      </c>
      <c r="K292" s="13">
        <f t="shared" si="112"/>
        <v>0.8774846284000698</v>
      </c>
      <c r="L292" s="13">
        <f t="shared" si="112"/>
        <v>0.88283960572793219</v>
      </c>
      <c r="M292" s="13">
        <f t="shared" si="112"/>
        <v>0.86730044041084497</v>
      </c>
      <c r="N292" s="13">
        <f t="shared" si="112"/>
        <v>0.86929532729345826</v>
      </c>
      <c r="O292" s="13">
        <f t="shared" si="112"/>
        <v>0.87236173172316078</v>
      </c>
      <c r="P292" s="13">
        <f t="shared" si="112"/>
        <v>0.87277004349921927</v>
      </c>
      <c r="Q292" s="13">
        <f t="shared" si="112"/>
        <v>0.87524842720132034</v>
      </c>
      <c r="R292" s="13">
        <f t="shared" si="112"/>
        <v>0.88494551059943349</v>
      </c>
      <c r="S292" s="13">
        <f t="shared" si="112"/>
        <v>0.88323647894587631</v>
      </c>
      <c r="T292" s="13">
        <f t="shared" si="112"/>
        <v>0.87200074021879526</v>
      </c>
      <c r="U292" s="13">
        <f t="shared" si="112"/>
        <v>0.87190503848825762</v>
      </c>
      <c r="V292" s="13">
        <f t="shared" si="112"/>
        <v>0.87745884217823911</v>
      </c>
      <c r="W292" s="13">
        <f t="shared" si="112"/>
        <v>0.71561623085199033</v>
      </c>
    </row>
    <row r="293" spans="2:26" outlineLevel="1" x14ac:dyDescent="0.25"/>
    <row r="294" spans="2:26" outlineLevel="1" x14ac:dyDescent="0.25">
      <c r="B294" s="9" t="s">
        <v>19</v>
      </c>
      <c r="C294" s="14"/>
      <c r="S294" s="20"/>
      <c r="T294" s="20"/>
      <c r="U294" s="20"/>
      <c r="V294" s="20"/>
      <c r="W294" s="20"/>
    </row>
    <row r="295" spans="2:26" outlineLevel="1" x14ac:dyDescent="0.25">
      <c r="B295" s="4" t="s">
        <v>23</v>
      </c>
      <c r="C295" s="25">
        <f>'[11]Table 15'!C$15*INDEX(Inputs!$D$60:$T$60,MATCH($A$1,Inputs!$D$57:$T$57,0))*1000</f>
        <v>143.36639999999997</v>
      </c>
      <c r="D295" s="25">
        <f>'[11]Table 15'!D$15*INDEX(Inputs!$D$60:$T$60,MATCH($A$1,Inputs!$D$57:$T$57,0))*1000</f>
        <v>125.47439999999999</v>
      </c>
      <c r="E295" s="25">
        <f>'[11]Table 15'!E$15*INDEX(Inputs!$D$60:$T$60,MATCH($A$1,Inputs!$D$57:$T$57,0))*1000</f>
        <v>120.95399999999999</v>
      </c>
      <c r="F295" s="25">
        <f>'[11]Table 15'!F$15*INDEX(Inputs!$D$60:$T$60,MATCH($A$1,Inputs!$D$57:$T$57,0))*1000</f>
        <v>157.29</v>
      </c>
      <c r="G295" s="25">
        <f>'[11]Table 15'!G$15*INDEX(Inputs!$D$60:$T$60,MATCH($A$1,Inputs!$D$57:$T$57,0))*1000</f>
        <v>185.1096</v>
      </c>
      <c r="H295" s="25">
        <f>'[11]Table 15'!H$15*INDEX(Inputs!$D$60:$T$60,MATCH($A$1,Inputs!$D$57:$T$57,0))*1000</f>
        <v>199.70999999999998</v>
      </c>
      <c r="I295" s="25">
        <f>'[11]Table 15'!I$15*INDEX(Inputs!$D$60:$T$60,MATCH($A$1,Inputs!$D$57:$T$57,0))*1000</f>
        <v>125.7216</v>
      </c>
      <c r="J295" s="25">
        <f>'[11]Table 15'!J$15*INDEX(Inputs!$D$60:$T$60,MATCH($A$1,Inputs!$D$57:$T$57,0))*1000</f>
        <v>123.687</v>
      </c>
      <c r="K295" s="25">
        <f>'[11]Table 15'!K$15*INDEX(Inputs!$D$60:$T$60,MATCH($A$1,Inputs!$D$57:$T$57,0))*1000</f>
        <v>131.5728</v>
      </c>
      <c r="L295" s="25">
        <f>'[11]Table 15'!L$15*INDEX(Inputs!$D$60:$T$60,MATCH($A$1,Inputs!$D$57:$T$57,0))*1000</f>
        <v>141.22919999999999</v>
      </c>
      <c r="M295" s="25">
        <f>'[11]Table 15'!M$15*INDEX(Inputs!$D$60:$T$60,MATCH($A$1,Inputs!$D$57:$T$57,0))*1000</f>
        <v>162.2088</v>
      </c>
      <c r="N295" s="25">
        <f>'[11]Table 15'!N$15*INDEX(Inputs!$D$60:$T$60,MATCH($A$1,Inputs!$D$57:$T$57,0))*1000</f>
        <v>163.72200000000001</v>
      </c>
      <c r="O295" s="25">
        <f>'[11]Table 15'!O$15*INDEX(Inputs!$D$60:$T$60,MATCH($A$1,Inputs!$D$57:$T$57,0))*1000</f>
        <v>20.25</v>
      </c>
      <c r="P295" s="25">
        <f>'[11]Table 15'!P$15*INDEX(Inputs!$D$60:$T$60,MATCH($A$1,Inputs!$D$57:$T$57,0))*1000</f>
        <v>40.934999999999995</v>
      </c>
      <c r="Q295" s="25">
        <f>'[11]Table 15'!Q$15*INDEX(Inputs!$D$60:$T$60,MATCH($A$1,Inputs!$D$57:$T$57,0))*1000</f>
        <v>126.01499999999999</v>
      </c>
      <c r="R295" s="25">
        <f>'[11]Table 15'!R$15*INDEX(Inputs!$D$60:$T$60,MATCH($A$1,Inputs!$D$57:$T$57,0))*1000</f>
        <v>114.8664</v>
      </c>
      <c r="S295" s="25">
        <f>'[11]Table 15'!S$15*INDEX(Inputs!$D$60:$T$60,MATCH($A$1,Inputs!$D$57:$T$57,0))*1000</f>
        <v>134.3982</v>
      </c>
      <c r="T295" s="25">
        <f>'[11]Table 15'!T$15*INDEX(Inputs!$D$60:$T$60,MATCH($A$1,Inputs!$D$57:$T$57,0))*1000</f>
        <v>153.29999999999998</v>
      </c>
      <c r="U295" s="25">
        <f>'[11]Table 15'!U$15*INDEX(Inputs!$D$60:$T$60,MATCH($A$1,Inputs!$D$57:$T$57,0))*1000</f>
        <v>146.60999999999999</v>
      </c>
      <c r="V295" s="25">
        <f>'[11]Table 15'!V$15*INDEX(Inputs!$D$60:$T$60,MATCH($A$1,Inputs!$D$57:$T$57,0))*1000</f>
        <v>135.61920000000001</v>
      </c>
      <c r="W295" s="25">
        <f>'[11]Table 15'!W$15*INDEX(Inputs!$D$60:$T$60,MATCH($A$1,Inputs!$D$57:$T$57,0))*1000</f>
        <v>154.16279999999998</v>
      </c>
      <c r="Z295" s="23" t="s">
        <v>32</v>
      </c>
    </row>
    <row r="296" spans="2:26" outlineLevel="1" x14ac:dyDescent="0.25">
      <c r="B296" s="4" t="s">
        <v>24</v>
      </c>
      <c r="C296" s="25">
        <f>'[11]Table 15'!C$14*INDEX(Inputs!$D$60:$T$60,MATCH($A$1,Inputs!$D$57:$T$57,0))*1000</f>
        <v>0.54720000000000002</v>
      </c>
      <c r="D296" s="25">
        <f>'[11]Table 15'!D$14*INDEX(Inputs!$D$60:$T$60,MATCH($A$1,Inputs!$D$57:$T$57,0))*1000</f>
        <v>0.36719999999999997</v>
      </c>
      <c r="E296" s="25">
        <f>'[11]Table 15'!E$14*INDEX(Inputs!$D$60:$T$60,MATCH($A$1,Inputs!$D$57:$T$57,0))*1000</f>
        <v>0.2964</v>
      </c>
      <c r="F296" s="25">
        <f>'[11]Table 15'!F$14*INDEX(Inputs!$D$60:$T$60,MATCH($A$1,Inputs!$D$57:$T$57,0))*1000</f>
        <v>0.21</v>
      </c>
      <c r="G296" s="25">
        <f>'[11]Table 15'!G$14*INDEX(Inputs!$D$60:$T$60,MATCH($A$1,Inputs!$D$57:$T$57,0))*1000</f>
        <v>0.20399999999999999</v>
      </c>
      <c r="H296" s="25">
        <f>'[11]Table 15'!H$14*INDEX(Inputs!$D$60:$T$60,MATCH($A$1,Inputs!$D$57:$T$57,0))*1000</f>
        <v>0.21</v>
      </c>
      <c r="I296" s="25">
        <f>'[11]Table 15'!I$14*INDEX(Inputs!$D$60:$T$60,MATCH($A$1,Inputs!$D$57:$T$57,0))*1000</f>
        <v>0.192</v>
      </c>
      <c r="J296" s="25">
        <f>'[11]Table 15'!J$14*INDEX(Inputs!$D$60:$T$60,MATCH($A$1,Inputs!$D$57:$T$57,0))*1000</f>
        <v>0.21060000000000001</v>
      </c>
      <c r="K296" s="25">
        <f>'[11]Table 15'!K$14*INDEX(Inputs!$D$60:$T$60,MATCH($A$1,Inputs!$D$57:$T$57,0))*1000</f>
        <v>0.18720000000000001</v>
      </c>
      <c r="L296" s="25">
        <f>'[11]Table 15'!L$14*INDEX(Inputs!$D$60:$T$60,MATCH($A$1,Inputs!$D$57:$T$57,0))*1000</f>
        <v>0.13799999999999998</v>
      </c>
      <c r="M296" s="25">
        <f>'[11]Table 15'!M$14*INDEX(Inputs!$D$60:$T$60,MATCH($A$1,Inputs!$D$57:$T$57,0))*1000</f>
        <v>7.7999999999999986E-2</v>
      </c>
      <c r="N296" s="25">
        <f>'[11]Table 15'!N$14*INDEX(Inputs!$D$60:$T$60,MATCH($A$1,Inputs!$D$57:$T$57,0))*1000</f>
        <v>0.10919999999999999</v>
      </c>
      <c r="O296" s="25">
        <f>'[11]Table 15'!O$14*INDEX(Inputs!$D$60:$T$60,MATCH($A$1,Inputs!$D$57:$T$57,0))*1000</f>
        <v>0.09</v>
      </c>
      <c r="P296" s="25">
        <f>'[11]Table 15'!P$14*INDEX(Inputs!$D$60:$T$60,MATCH($A$1,Inputs!$D$57:$T$57,0))*1000</f>
        <v>4.4999999999999998E-2</v>
      </c>
      <c r="Q296" s="25">
        <f>'[11]Table 15'!Q$14*INDEX(Inputs!$D$60:$T$60,MATCH($A$1,Inputs!$D$57:$T$57,0))*1000</f>
        <v>1.5000000000000001E-2</v>
      </c>
      <c r="R296" s="25">
        <f>'[11]Table 15'!R$14*INDEX(Inputs!$D$60:$T$60,MATCH($A$1,Inputs!$D$57:$T$57,0))*1000</f>
        <v>0</v>
      </c>
      <c r="S296" s="25">
        <f>'[11]Table 15'!S$14*INDEX(Inputs!$D$60:$T$60,MATCH($A$1,Inputs!$D$57:$T$57,0))*1000</f>
        <v>0</v>
      </c>
      <c r="T296" s="25">
        <f>'[11]Table 15'!T$14*INDEX(Inputs!$D$60:$T$60,MATCH($A$1,Inputs!$D$57:$T$57,0))*1000</f>
        <v>0</v>
      </c>
      <c r="U296" s="25">
        <f>'[11]Table 15'!U$14*INDEX(Inputs!$D$60:$T$60,MATCH($A$1,Inputs!$D$57:$T$57,0))*1000</f>
        <v>0</v>
      </c>
      <c r="V296" s="25">
        <f>'[11]Table 15'!V$14*INDEX(Inputs!$D$60:$T$60,MATCH($A$1,Inputs!$D$57:$T$57,0))*1000</f>
        <v>0</v>
      </c>
      <c r="W296" s="25">
        <f>'[11]Table 15'!W$14*INDEX(Inputs!$D$60:$T$60,MATCH($A$1,Inputs!$D$57:$T$57,0))*1000</f>
        <v>0</v>
      </c>
      <c r="Z296" s="23" t="s">
        <v>32</v>
      </c>
    </row>
    <row r="297" spans="2:26" outlineLevel="1" x14ac:dyDescent="0.25">
      <c r="B297" s="4" t="s">
        <v>21</v>
      </c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</row>
    <row r="298" spans="2:26" outlineLevel="1" x14ac:dyDescent="0.25">
      <c r="B298" s="4" t="s">
        <v>26</v>
      </c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</row>
    <row r="299" spans="2:26" outlineLevel="1" x14ac:dyDescent="0.25">
      <c r="B299" s="4" t="s">
        <v>25</v>
      </c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</row>
    <row r="300" spans="2:26" outlineLevel="1" x14ac:dyDescent="0.25">
      <c r="B300" s="4" t="s">
        <v>0</v>
      </c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</row>
    <row r="301" spans="2:26" outlineLevel="1" x14ac:dyDescent="0.25">
      <c r="B301" s="4" t="s">
        <v>27</v>
      </c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</row>
    <row r="302" spans="2:26" outlineLevel="1" x14ac:dyDescent="0.25">
      <c r="B302" s="4" t="s">
        <v>28</v>
      </c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</row>
    <row r="303" spans="2:26" outlineLevel="1" x14ac:dyDescent="0.25">
      <c r="B303" s="4" t="s">
        <v>22</v>
      </c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</row>
    <row r="304" spans="2:26" outlineLevel="1" x14ac:dyDescent="0.25">
      <c r="B304" s="4" t="s">
        <v>29</v>
      </c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</row>
    <row r="305" spans="1:23" outlineLevel="1" x14ac:dyDescent="0.25">
      <c r="B305" s="16" t="s">
        <v>13</v>
      </c>
      <c r="C305" s="21">
        <f t="shared" ref="C305:W305" si="113">SUM(C295:C304)</f>
        <v>143.91359999999997</v>
      </c>
      <c r="D305" s="21">
        <f t="shared" si="113"/>
        <v>125.84159999999999</v>
      </c>
      <c r="E305" s="21">
        <f t="shared" si="113"/>
        <v>121.2504</v>
      </c>
      <c r="F305" s="21">
        <f t="shared" si="113"/>
        <v>157.5</v>
      </c>
      <c r="G305" s="21">
        <f t="shared" si="113"/>
        <v>185.31360000000001</v>
      </c>
      <c r="H305" s="21">
        <f t="shared" si="113"/>
        <v>199.92</v>
      </c>
      <c r="I305" s="21">
        <f t="shared" si="113"/>
        <v>125.91359999999999</v>
      </c>
      <c r="J305" s="21">
        <f t="shared" si="113"/>
        <v>123.8976</v>
      </c>
      <c r="K305" s="21">
        <f t="shared" si="113"/>
        <v>131.76</v>
      </c>
      <c r="L305" s="21">
        <f t="shared" si="113"/>
        <v>141.3672</v>
      </c>
      <c r="M305" s="21">
        <f t="shared" si="113"/>
        <v>162.2868</v>
      </c>
      <c r="N305" s="21">
        <f t="shared" si="113"/>
        <v>163.8312</v>
      </c>
      <c r="O305" s="21">
        <f t="shared" si="113"/>
        <v>20.34</v>
      </c>
      <c r="P305" s="21">
        <f t="shared" si="113"/>
        <v>40.98</v>
      </c>
      <c r="Q305" s="21">
        <f t="shared" si="113"/>
        <v>126.02999999999999</v>
      </c>
      <c r="R305" s="21">
        <f t="shared" si="113"/>
        <v>114.8664</v>
      </c>
      <c r="S305" s="21">
        <f t="shared" si="113"/>
        <v>134.3982</v>
      </c>
      <c r="T305" s="21">
        <f t="shared" si="113"/>
        <v>153.29999999999998</v>
      </c>
      <c r="U305" s="21">
        <f t="shared" si="113"/>
        <v>146.60999999999999</v>
      </c>
      <c r="V305" s="21">
        <f t="shared" si="113"/>
        <v>135.61920000000001</v>
      </c>
      <c r="W305" s="21">
        <f t="shared" si="113"/>
        <v>154.16279999999998</v>
      </c>
    </row>
    <row r="306" spans="1:23" outlineLevel="1" x14ac:dyDescent="0.25">
      <c r="A306" s="3" t="s">
        <v>8</v>
      </c>
      <c r="B306" s="29" t="s">
        <v>46</v>
      </c>
      <c r="C306" s="28">
        <f>IFERROR(C305/C285/1000,0)</f>
        <v>4.971361688341263E-3</v>
      </c>
      <c r="D306" s="28">
        <f t="shared" ref="D306:W306" si="114">IFERROR(D305/D285/1000,0)</f>
        <v>4.5074310671265961E-3</v>
      </c>
      <c r="E306" s="28">
        <f t="shared" si="114"/>
        <v>4.8620088284063688E-3</v>
      </c>
      <c r="F306" s="28">
        <f t="shared" si="114"/>
        <v>5.2380844568716035E-3</v>
      </c>
      <c r="G306" s="28">
        <f t="shared" si="114"/>
        <v>5.1406681616141519E-3</v>
      </c>
      <c r="H306" s="28">
        <f t="shared" si="114"/>
        <v>5.0325893102768039E-3</v>
      </c>
      <c r="I306" s="28">
        <f t="shared" si="114"/>
        <v>4.6233321835239928E-3</v>
      </c>
      <c r="J306" s="28">
        <f t="shared" si="114"/>
        <v>4.2229792438962886E-3</v>
      </c>
      <c r="K306" s="28">
        <f t="shared" si="114"/>
        <v>3.8992009771939644E-3</v>
      </c>
      <c r="L306" s="28">
        <f t="shared" si="114"/>
        <v>3.9055049821664052E-3</v>
      </c>
      <c r="M306" s="28">
        <f t="shared" si="114"/>
        <v>3.6239696893132691E-3</v>
      </c>
      <c r="N306" s="28">
        <f t="shared" si="114"/>
        <v>3.5219041616754306E-3</v>
      </c>
      <c r="O306" s="28">
        <f t="shared" si="114"/>
        <v>3.8316229845939075E-3</v>
      </c>
      <c r="P306" s="28">
        <f t="shared" si="114"/>
        <v>3.9732608520907644E-3</v>
      </c>
      <c r="Q306" s="28">
        <f t="shared" si="114"/>
        <v>3.7562855521942828E-3</v>
      </c>
      <c r="R306" s="28">
        <f t="shared" si="114"/>
        <v>3.4964412494169258E-3</v>
      </c>
      <c r="S306" s="28">
        <f t="shared" si="114"/>
        <v>3.3488288995778921E-3</v>
      </c>
      <c r="T306" s="28">
        <f t="shared" si="114"/>
        <v>3.2672589704592159E-3</v>
      </c>
      <c r="U306" s="28">
        <f t="shared" si="114"/>
        <v>3.3888113471796967E-3</v>
      </c>
      <c r="V306" s="28">
        <f t="shared" si="114"/>
        <v>3.3603870085864773E-3</v>
      </c>
      <c r="W306" s="28">
        <f t="shared" si="114"/>
        <v>5.4777600131280186E-3</v>
      </c>
    </row>
    <row r="307" spans="1:23" outlineLevel="1" x14ac:dyDescent="0.25"/>
    <row r="308" spans="1:23" outlineLevel="1" x14ac:dyDescent="0.25">
      <c r="B308" s="4" t="s">
        <v>23</v>
      </c>
      <c r="C308" s="12">
        <f t="shared" ref="C308:W308" si="115">IFERROR(C295/C305,0)</f>
        <v>0.99619771863117867</v>
      </c>
      <c r="D308" s="12">
        <f t="shared" si="115"/>
        <v>0.99708204600068662</v>
      </c>
      <c r="E308" s="12">
        <f t="shared" si="115"/>
        <v>0.99755547198194805</v>
      </c>
      <c r="F308" s="12">
        <f t="shared" si="115"/>
        <v>0.99866666666666659</v>
      </c>
      <c r="G308" s="12">
        <f t="shared" si="115"/>
        <v>0.99889916336415674</v>
      </c>
      <c r="H308" s="12">
        <f t="shared" si="115"/>
        <v>0.99894957983193278</v>
      </c>
      <c r="I308" s="12">
        <f t="shared" si="115"/>
        <v>0.99847514486123823</v>
      </c>
      <c r="J308" s="12">
        <f t="shared" si="115"/>
        <v>0.99830020920502094</v>
      </c>
      <c r="K308" s="12">
        <f t="shared" si="115"/>
        <v>0.99857923497267764</v>
      </c>
      <c r="L308" s="12">
        <f t="shared" si="115"/>
        <v>0.99902381882077307</v>
      </c>
      <c r="M308" s="12">
        <f t="shared" si="115"/>
        <v>0.99951936941266939</v>
      </c>
      <c r="N308" s="12">
        <f t="shared" si="115"/>
        <v>0.99933346029327752</v>
      </c>
      <c r="O308" s="12">
        <f t="shared" si="115"/>
        <v>0.99557522123893805</v>
      </c>
      <c r="P308" s="12">
        <f t="shared" si="115"/>
        <v>0.99890190336749629</v>
      </c>
      <c r="Q308" s="12">
        <f t="shared" si="115"/>
        <v>0.99988098071887643</v>
      </c>
      <c r="R308" s="12">
        <f t="shared" si="115"/>
        <v>1</v>
      </c>
      <c r="S308" s="12">
        <f t="shared" si="115"/>
        <v>1</v>
      </c>
      <c r="T308" s="12">
        <f t="shared" si="115"/>
        <v>1</v>
      </c>
      <c r="U308" s="12">
        <f t="shared" si="115"/>
        <v>1</v>
      </c>
      <c r="V308" s="12">
        <f t="shared" si="115"/>
        <v>1</v>
      </c>
      <c r="W308" s="12">
        <f t="shared" si="115"/>
        <v>1</v>
      </c>
    </row>
    <row r="309" spans="1:23" outlineLevel="1" x14ac:dyDescent="0.25">
      <c r="B309" s="4" t="s">
        <v>24</v>
      </c>
      <c r="C309" s="12">
        <f t="shared" ref="C309:W309" si="116">IFERROR(C296/C305,0)</f>
        <v>3.8022813688212936E-3</v>
      </c>
      <c r="D309" s="12">
        <f t="shared" si="116"/>
        <v>2.9179539993134228E-3</v>
      </c>
      <c r="E309" s="12">
        <f t="shared" si="116"/>
        <v>2.444528018051899E-3</v>
      </c>
      <c r="F309" s="12">
        <f t="shared" si="116"/>
        <v>1.3333333333333333E-3</v>
      </c>
      <c r="G309" s="12">
        <f t="shared" si="116"/>
        <v>1.1008366358432407E-3</v>
      </c>
      <c r="H309" s="12">
        <f t="shared" si="116"/>
        <v>1.0504201680672268E-3</v>
      </c>
      <c r="I309" s="12">
        <f t="shared" si="116"/>
        <v>1.5248551387618179E-3</v>
      </c>
      <c r="J309" s="12">
        <f t="shared" si="116"/>
        <v>1.6997907949790796E-3</v>
      </c>
      <c r="K309" s="12">
        <f t="shared" si="116"/>
        <v>1.4207650273224046E-3</v>
      </c>
      <c r="L309" s="12">
        <f t="shared" si="116"/>
        <v>9.7618117922686437E-4</v>
      </c>
      <c r="M309" s="12">
        <f t="shared" si="116"/>
        <v>4.8063058733057763E-4</v>
      </c>
      <c r="N309" s="12">
        <f t="shared" si="116"/>
        <v>6.6653970672252898E-4</v>
      </c>
      <c r="O309" s="12">
        <f t="shared" si="116"/>
        <v>4.4247787610619468E-3</v>
      </c>
      <c r="P309" s="12">
        <f t="shared" si="116"/>
        <v>1.0980966325036604E-3</v>
      </c>
      <c r="Q309" s="12">
        <f t="shared" si="116"/>
        <v>1.1901928112354204E-4</v>
      </c>
      <c r="R309" s="12">
        <f t="shared" si="116"/>
        <v>0</v>
      </c>
      <c r="S309" s="12">
        <f t="shared" si="116"/>
        <v>0</v>
      </c>
      <c r="T309" s="12">
        <f t="shared" si="116"/>
        <v>0</v>
      </c>
      <c r="U309" s="12">
        <f t="shared" si="116"/>
        <v>0</v>
      </c>
      <c r="V309" s="12">
        <f t="shared" si="116"/>
        <v>0</v>
      </c>
      <c r="W309" s="12">
        <f t="shared" si="116"/>
        <v>0</v>
      </c>
    </row>
    <row r="310" spans="1:23" outlineLevel="1" x14ac:dyDescent="0.25">
      <c r="B310" s="4" t="s">
        <v>21</v>
      </c>
      <c r="C310" s="12">
        <f t="shared" ref="C310:W310" si="117">IFERROR(C297/C305,0)</f>
        <v>0</v>
      </c>
      <c r="D310" s="12">
        <f t="shared" si="117"/>
        <v>0</v>
      </c>
      <c r="E310" s="12">
        <f t="shared" si="117"/>
        <v>0</v>
      </c>
      <c r="F310" s="12">
        <f t="shared" si="117"/>
        <v>0</v>
      </c>
      <c r="G310" s="12">
        <f t="shared" si="117"/>
        <v>0</v>
      </c>
      <c r="H310" s="12">
        <f t="shared" si="117"/>
        <v>0</v>
      </c>
      <c r="I310" s="12">
        <f t="shared" si="117"/>
        <v>0</v>
      </c>
      <c r="J310" s="12">
        <f t="shared" si="117"/>
        <v>0</v>
      </c>
      <c r="K310" s="12">
        <f t="shared" si="117"/>
        <v>0</v>
      </c>
      <c r="L310" s="12">
        <f t="shared" si="117"/>
        <v>0</v>
      </c>
      <c r="M310" s="12">
        <f t="shared" si="117"/>
        <v>0</v>
      </c>
      <c r="N310" s="12">
        <f t="shared" si="117"/>
        <v>0</v>
      </c>
      <c r="O310" s="12">
        <f t="shared" si="117"/>
        <v>0</v>
      </c>
      <c r="P310" s="12">
        <f t="shared" si="117"/>
        <v>0</v>
      </c>
      <c r="Q310" s="12">
        <f t="shared" si="117"/>
        <v>0</v>
      </c>
      <c r="R310" s="12">
        <f t="shared" si="117"/>
        <v>0</v>
      </c>
      <c r="S310" s="12">
        <f t="shared" si="117"/>
        <v>0</v>
      </c>
      <c r="T310" s="12">
        <f t="shared" si="117"/>
        <v>0</v>
      </c>
      <c r="U310" s="12">
        <f t="shared" si="117"/>
        <v>0</v>
      </c>
      <c r="V310" s="12">
        <f t="shared" si="117"/>
        <v>0</v>
      </c>
      <c r="W310" s="12">
        <f t="shared" si="117"/>
        <v>0</v>
      </c>
    </row>
    <row r="311" spans="1:23" outlineLevel="1" x14ac:dyDescent="0.25">
      <c r="B311" s="4" t="s">
        <v>26</v>
      </c>
      <c r="C311" s="12">
        <f t="shared" ref="C311:W311" si="118">IFERROR(C298/C305,0)</f>
        <v>0</v>
      </c>
      <c r="D311" s="12">
        <f t="shared" si="118"/>
        <v>0</v>
      </c>
      <c r="E311" s="12">
        <f t="shared" si="118"/>
        <v>0</v>
      </c>
      <c r="F311" s="12">
        <f t="shared" si="118"/>
        <v>0</v>
      </c>
      <c r="G311" s="12">
        <f t="shared" si="118"/>
        <v>0</v>
      </c>
      <c r="H311" s="12">
        <f t="shared" si="118"/>
        <v>0</v>
      </c>
      <c r="I311" s="12">
        <f t="shared" si="118"/>
        <v>0</v>
      </c>
      <c r="J311" s="12">
        <f t="shared" si="118"/>
        <v>0</v>
      </c>
      <c r="K311" s="12">
        <f t="shared" si="118"/>
        <v>0</v>
      </c>
      <c r="L311" s="12">
        <f t="shared" si="118"/>
        <v>0</v>
      </c>
      <c r="M311" s="12">
        <f t="shared" si="118"/>
        <v>0</v>
      </c>
      <c r="N311" s="12">
        <f t="shared" si="118"/>
        <v>0</v>
      </c>
      <c r="O311" s="12">
        <f t="shared" si="118"/>
        <v>0</v>
      </c>
      <c r="P311" s="12">
        <f t="shared" si="118"/>
        <v>0</v>
      </c>
      <c r="Q311" s="12">
        <f t="shared" si="118"/>
        <v>0</v>
      </c>
      <c r="R311" s="12">
        <f t="shared" si="118"/>
        <v>0</v>
      </c>
      <c r="S311" s="12">
        <f t="shared" si="118"/>
        <v>0</v>
      </c>
      <c r="T311" s="12">
        <f t="shared" si="118"/>
        <v>0</v>
      </c>
      <c r="U311" s="12">
        <f t="shared" si="118"/>
        <v>0</v>
      </c>
      <c r="V311" s="12">
        <f t="shared" si="118"/>
        <v>0</v>
      </c>
      <c r="W311" s="12">
        <f t="shared" si="118"/>
        <v>0</v>
      </c>
    </row>
    <row r="312" spans="1:23" outlineLevel="1" x14ac:dyDescent="0.25">
      <c r="B312" s="4" t="s">
        <v>25</v>
      </c>
      <c r="C312" s="12">
        <f t="shared" ref="C312:W312" si="119">IFERROR(C299/C305,0)</f>
        <v>0</v>
      </c>
      <c r="D312" s="12">
        <f t="shared" si="119"/>
        <v>0</v>
      </c>
      <c r="E312" s="12">
        <f t="shared" si="119"/>
        <v>0</v>
      </c>
      <c r="F312" s="12">
        <f t="shared" si="119"/>
        <v>0</v>
      </c>
      <c r="G312" s="12">
        <f t="shared" si="119"/>
        <v>0</v>
      </c>
      <c r="H312" s="12">
        <f t="shared" si="119"/>
        <v>0</v>
      </c>
      <c r="I312" s="12">
        <f t="shared" si="119"/>
        <v>0</v>
      </c>
      <c r="J312" s="12">
        <f t="shared" si="119"/>
        <v>0</v>
      </c>
      <c r="K312" s="12">
        <f t="shared" si="119"/>
        <v>0</v>
      </c>
      <c r="L312" s="12">
        <f t="shared" si="119"/>
        <v>0</v>
      </c>
      <c r="M312" s="12">
        <f t="shared" si="119"/>
        <v>0</v>
      </c>
      <c r="N312" s="12">
        <f t="shared" si="119"/>
        <v>0</v>
      </c>
      <c r="O312" s="12">
        <f t="shared" si="119"/>
        <v>0</v>
      </c>
      <c r="P312" s="12">
        <f t="shared" si="119"/>
        <v>0</v>
      </c>
      <c r="Q312" s="12">
        <f t="shared" si="119"/>
        <v>0</v>
      </c>
      <c r="R312" s="12">
        <f t="shared" si="119"/>
        <v>0</v>
      </c>
      <c r="S312" s="12">
        <f t="shared" si="119"/>
        <v>0</v>
      </c>
      <c r="T312" s="12">
        <f t="shared" si="119"/>
        <v>0</v>
      </c>
      <c r="U312" s="12">
        <f t="shared" si="119"/>
        <v>0</v>
      </c>
      <c r="V312" s="12">
        <f t="shared" si="119"/>
        <v>0</v>
      </c>
      <c r="W312" s="12">
        <f t="shared" si="119"/>
        <v>0</v>
      </c>
    </row>
    <row r="313" spans="1:23" outlineLevel="1" x14ac:dyDescent="0.25">
      <c r="B313" s="4" t="s">
        <v>0</v>
      </c>
      <c r="C313" s="12">
        <f t="shared" ref="C313:W313" si="120">IFERROR(C300/C305,0)</f>
        <v>0</v>
      </c>
      <c r="D313" s="12">
        <f t="shared" si="120"/>
        <v>0</v>
      </c>
      <c r="E313" s="12">
        <f t="shared" si="120"/>
        <v>0</v>
      </c>
      <c r="F313" s="12">
        <f t="shared" si="120"/>
        <v>0</v>
      </c>
      <c r="G313" s="12">
        <f t="shared" si="120"/>
        <v>0</v>
      </c>
      <c r="H313" s="12">
        <f t="shared" si="120"/>
        <v>0</v>
      </c>
      <c r="I313" s="12">
        <f t="shared" si="120"/>
        <v>0</v>
      </c>
      <c r="J313" s="12">
        <f t="shared" si="120"/>
        <v>0</v>
      </c>
      <c r="K313" s="12">
        <f t="shared" si="120"/>
        <v>0</v>
      </c>
      <c r="L313" s="12">
        <f t="shared" si="120"/>
        <v>0</v>
      </c>
      <c r="M313" s="12">
        <f t="shared" si="120"/>
        <v>0</v>
      </c>
      <c r="N313" s="12">
        <f t="shared" si="120"/>
        <v>0</v>
      </c>
      <c r="O313" s="12">
        <f t="shared" si="120"/>
        <v>0</v>
      </c>
      <c r="P313" s="12">
        <f t="shared" si="120"/>
        <v>0</v>
      </c>
      <c r="Q313" s="12">
        <f t="shared" si="120"/>
        <v>0</v>
      </c>
      <c r="R313" s="12">
        <f t="shared" si="120"/>
        <v>0</v>
      </c>
      <c r="S313" s="12">
        <f t="shared" si="120"/>
        <v>0</v>
      </c>
      <c r="T313" s="12">
        <f t="shared" si="120"/>
        <v>0</v>
      </c>
      <c r="U313" s="12">
        <f t="shared" si="120"/>
        <v>0</v>
      </c>
      <c r="V313" s="12">
        <f t="shared" si="120"/>
        <v>0</v>
      </c>
      <c r="W313" s="12">
        <f t="shared" si="120"/>
        <v>0</v>
      </c>
    </row>
    <row r="314" spans="1:23" outlineLevel="1" x14ac:dyDescent="0.25">
      <c r="B314" s="4" t="s">
        <v>27</v>
      </c>
      <c r="C314" s="12">
        <f t="shared" ref="C314:W314" si="121">IFERROR(C301/C305,0)</f>
        <v>0</v>
      </c>
      <c r="D314" s="12">
        <f t="shared" si="121"/>
        <v>0</v>
      </c>
      <c r="E314" s="12">
        <f t="shared" si="121"/>
        <v>0</v>
      </c>
      <c r="F314" s="12">
        <f t="shared" si="121"/>
        <v>0</v>
      </c>
      <c r="G314" s="12">
        <f t="shared" si="121"/>
        <v>0</v>
      </c>
      <c r="H314" s="12">
        <f t="shared" si="121"/>
        <v>0</v>
      </c>
      <c r="I314" s="12">
        <f t="shared" si="121"/>
        <v>0</v>
      </c>
      <c r="J314" s="12">
        <f t="shared" si="121"/>
        <v>0</v>
      </c>
      <c r="K314" s="12">
        <f t="shared" si="121"/>
        <v>0</v>
      </c>
      <c r="L314" s="12">
        <f t="shared" si="121"/>
        <v>0</v>
      </c>
      <c r="M314" s="12">
        <f t="shared" si="121"/>
        <v>0</v>
      </c>
      <c r="N314" s="12">
        <f t="shared" si="121"/>
        <v>0</v>
      </c>
      <c r="O314" s="12">
        <f t="shared" si="121"/>
        <v>0</v>
      </c>
      <c r="P314" s="12">
        <f t="shared" si="121"/>
        <v>0</v>
      </c>
      <c r="Q314" s="12">
        <f t="shared" si="121"/>
        <v>0</v>
      </c>
      <c r="R314" s="12">
        <f t="shared" si="121"/>
        <v>0</v>
      </c>
      <c r="S314" s="12">
        <f t="shared" si="121"/>
        <v>0</v>
      </c>
      <c r="T314" s="12">
        <f t="shared" si="121"/>
        <v>0</v>
      </c>
      <c r="U314" s="12">
        <f t="shared" si="121"/>
        <v>0</v>
      </c>
      <c r="V314" s="12">
        <f t="shared" si="121"/>
        <v>0</v>
      </c>
      <c r="W314" s="12">
        <f t="shared" si="121"/>
        <v>0</v>
      </c>
    </row>
    <row r="315" spans="1:23" outlineLevel="1" x14ac:dyDescent="0.25">
      <c r="B315" s="4" t="s">
        <v>28</v>
      </c>
      <c r="C315" s="12">
        <f t="shared" ref="C315:W315" si="122">IFERROR(C302/C305,0)</f>
        <v>0</v>
      </c>
      <c r="D315" s="12">
        <f t="shared" si="122"/>
        <v>0</v>
      </c>
      <c r="E315" s="12">
        <f t="shared" si="122"/>
        <v>0</v>
      </c>
      <c r="F315" s="12">
        <f t="shared" si="122"/>
        <v>0</v>
      </c>
      <c r="G315" s="12">
        <f t="shared" si="122"/>
        <v>0</v>
      </c>
      <c r="H315" s="12">
        <f t="shared" si="122"/>
        <v>0</v>
      </c>
      <c r="I315" s="12">
        <f t="shared" si="122"/>
        <v>0</v>
      </c>
      <c r="J315" s="12">
        <f t="shared" si="122"/>
        <v>0</v>
      </c>
      <c r="K315" s="12">
        <f t="shared" si="122"/>
        <v>0</v>
      </c>
      <c r="L315" s="12">
        <f t="shared" si="122"/>
        <v>0</v>
      </c>
      <c r="M315" s="12">
        <f t="shared" si="122"/>
        <v>0</v>
      </c>
      <c r="N315" s="12">
        <f t="shared" si="122"/>
        <v>0</v>
      </c>
      <c r="O315" s="12">
        <f t="shared" si="122"/>
        <v>0</v>
      </c>
      <c r="P315" s="12">
        <f t="shared" si="122"/>
        <v>0</v>
      </c>
      <c r="Q315" s="12">
        <f t="shared" si="122"/>
        <v>0</v>
      </c>
      <c r="R315" s="12">
        <f t="shared" si="122"/>
        <v>0</v>
      </c>
      <c r="S315" s="12">
        <f t="shared" si="122"/>
        <v>0</v>
      </c>
      <c r="T315" s="12">
        <f t="shared" si="122"/>
        <v>0</v>
      </c>
      <c r="U315" s="12">
        <f t="shared" si="122"/>
        <v>0</v>
      </c>
      <c r="V315" s="12">
        <f t="shared" si="122"/>
        <v>0</v>
      </c>
      <c r="W315" s="12">
        <f t="shared" si="122"/>
        <v>0</v>
      </c>
    </row>
    <row r="316" spans="1:23" outlineLevel="1" x14ac:dyDescent="0.25">
      <c r="B316" s="4" t="s">
        <v>22</v>
      </c>
      <c r="C316" s="12">
        <f t="shared" ref="C316:W316" si="123">IFERROR(C303/C305,0)</f>
        <v>0</v>
      </c>
      <c r="D316" s="12">
        <f t="shared" si="123"/>
        <v>0</v>
      </c>
      <c r="E316" s="12">
        <f t="shared" si="123"/>
        <v>0</v>
      </c>
      <c r="F316" s="12">
        <f t="shared" si="123"/>
        <v>0</v>
      </c>
      <c r="G316" s="12">
        <f t="shared" si="123"/>
        <v>0</v>
      </c>
      <c r="H316" s="12">
        <f t="shared" si="123"/>
        <v>0</v>
      </c>
      <c r="I316" s="12">
        <f t="shared" si="123"/>
        <v>0</v>
      </c>
      <c r="J316" s="12">
        <f t="shared" si="123"/>
        <v>0</v>
      </c>
      <c r="K316" s="12">
        <f t="shared" si="123"/>
        <v>0</v>
      </c>
      <c r="L316" s="12">
        <f t="shared" si="123"/>
        <v>0</v>
      </c>
      <c r="M316" s="12">
        <f t="shared" si="123"/>
        <v>0</v>
      </c>
      <c r="N316" s="12">
        <f t="shared" si="123"/>
        <v>0</v>
      </c>
      <c r="O316" s="12">
        <f t="shared" si="123"/>
        <v>0</v>
      </c>
      <c r="P316" s="12">
        <f t="shared" si="123"/>
        <v>0</v>
      </c>
      <c r="Q316" s="12">
        <f t="shared" si="123"/>
        <v>0</v>
      </c>
      <c r="R316" s="12">
        <f t="shared" si="123"/>
        <v>0</v>
      </c>
      <c r="S316" s="12">
        <f t="shared" si="123"/>
        <v>0</v>
      </c>
      <c r="T316" s="12">
        <f t="shared" si="123"/>
        <v>0</v>
      </c>
      <c r="U316" s="12">
        <f t="shared" si="123"/>
        <v>0</v>
      </c>
      <c r="V316" s="12">
        <f t="shared" si="123"/>
        <v>0</v>
      </c>
      <c r="W316" s="12">
        <f t="shared" si="123"/>
        <v>0</v>
      </c>
    </row>
    <row r="317" spans="1:23" outlineLevel="1" x14ac:dyDescent="0.25">
      <c r="B317" s="4" t="s">
        <v>29</v>
      </c>
      <c r="C317" s="12">
        <f t="shared" ref="C317:W317" si="124">IFERROR(C304/C305,0)</f>
        <v>0</v>
      </c>
      <c r="D317" s="12">
        <f t="shared" si="124"/>
        <v>0</v>
      </c>
      <c r="E317" s="12">
        <f t="shared" si="124"/>
        <v>0</v>
      </c>
      <c r="F317" s="12">
        <f t="shared" si="124"/>
        <v>0</v>
      </c>
      <c r="G317" s="12">
        <f t="shared" si="124"/>
        <v>0</v>
      </c>
      <c r="H317" s="12">
        <f t="shared" si="124"/>
        <v>0</v>
      </c>
      <c r="I317" s="12">
        <f t="shared" si="124"/>
        <v>0</v>
      </c>
      <c r="J317" s="12">
        <f t="shared" si="124"/>
        <v>0</v>
      </c>
      <c r="K317" s="12">
        <f t="shared" si="124"/>
        <v>0</v>
      </c>
      <c r="L317" s="12">
        <f t="shared" si="124"/>
        <v>0</v>
      </c>
      <c r="M317" s="12">
        <f t="shared" si="124"/>
        <v>0</v>
      </c>
      <c r="N317" s="12">
        <f t="shared" si="124"/>
        <v>0</v>
      </c>
      <c r="O317" s="12">
        <f t="shared" si="124"/>
        <v>0</v>
      </c>
      <c r="P317" s="12">
        <f t="shared" si="124"/>
        <v>0</v>
      </c>
      <c r="Q317" s="12">
        <f t="shared" si="124"/>
        <v>0</v>
      </c>
      <c r="R317" s="12">
        <f t="shared" si="124"/>
        <v>0</v>
      </c>
      <c r="S317" s="12">
        <f t="shared" si="124"/>
        <v>0</v>
      </c>
      <c r="T317" s="12">
        <f t="shared" si="124"/>
        <v>0</v>
      </c>
      <c r="U317" s="12">
        <f t="shared" si="124"/>
        <v>0</v>
      </c>
      <c r="V317" s="12">
        <f t="shared" si="124"/>
        <v>0</v>
      </c>
      <c r="W317" s="12">
        <f t="shared" si="124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807D6-B52E-4394-BCE9-9281CA973140}">
  <sheetPr codeName="Sheet16">
    <tabColor rgb="FFFF0000"/>
    <outlinePr summaryBelow="0"/>
  </sheetPr>
  <dimension ref="A1:AB317"/>
  <sheetViews>
    <sheetView zoomScale="85" zoomScaleNormal="85" workbookViewId="0">
      <pane xSplit="2" ySplit="1" topLeftCell="C232" activePane="bottomRight" state="frozen"/>
      <selection activeCell="A268" sqref="A268:A306"/>
      <selection pane="topRight" activeCell="A268" sqref="A268:A306"/>
      <selection pane="bottomLeft" activeCell="A268" sqref="A268:A306"/>
      <selection pane="bottomRight" activeCell="C265" sqref="C265:W265"/>
    </sheetView>
  </sheetViews>
  <sheetFormatPr defaultColWidth="9.109375" defaultRowHeight="13.2" outlineLevelRow="1" x14ac:dyDescent="0.25"/>
  <cols>
    <col min="1" max="1" width="7.6640625" style="1" bestFit="1" customWidth="1"/>
    <col min="2" max="2" width="37.33203125" style="1" bestFit="1" customWidth="1"/>
    <col min="3" max="23" width="9.6640625" style="1" customWidth="1"/>
    <col min="24" max="24" width="4.6640625" style="1" customWidth="1"/>
    <col min="25" max="25" width="39.88671875" style="1" customWidth="1"/>
    <col min="26" max="26" width="46.44140625" bestFit="1" customWidth="1"/>
    <col min="27" max="27" width="4.6640625" style="1" customWidth="1"/>
    <col min="28" max="28" width="8.6640625" style="1" customWidth="1"/>
    <col min="29" max="16384" width="9.109375" style="1"/>
  </cols>
  <sheetData>
    <row r="1" spans="1:28" ht="46.95" customHeight="1" thickBot="1" x14ac:dyDescent="0.3">
      <c r="A1" s="30" t="s">
        <v>304</v>
      </c>
      <c r="B1" s="30" t="s">
        <v>69</v>
      </c>
      <c r="C1" s="2">
        <v>2000</v>
      </c>
      <c r="D1" s="2">
        <v>2001</v>
      </c>
      <c r="E1" s="2">
        <v>2002</v>
      </c>
      <c r="F1" s="2">
        <v>2003</v>
      </c>
      <c r="G1" s="2">
        <v>2004</v>
      </c>
      <c r="H1" s="2">
        <v>2005</v>
      </c>
      <c r="I1" s="2">
        <v>2006</v>
      </c>
      <c r="J1" s="2">
        <v>2007</v>
      </c>
      <c r="K1" s="2">
        <v>2008</v>
      </c>
      <c r="L1" s="2">
        <v>2009</v>
      </c>
      <c r="M1" s="2">
        <v>2010</v>
      </c>
      <c r="N1" s="2">
        <v>2011</v>
      </c>
      <c r="O1" s="2">
        <v>2012</v>
      </c>
      <c r="P1" s="2">
        <v>2013</v>
      </c>
      <c r="Q1" s="2">
        <v>2014</v>
      </c>
      <c r="R1" s="2">
        <v>2015</v>
      </c>
      <c r="S1" s="2">
        <v>2016</v>
      </c>
      <c r="T1" s="2">
        <v>2017</v>
      </c>
      <c r="U1" s="2">
        <v>2018</v>
      </c>
      <c r="V1" s="2">
        <v>2019</v>
      </c>
      <c r="W1" s="2">
        <v>2020</v>
      </c>
      <c r="X1" s="2"/>
      <c r="Y1" s="2" t="s">
        <v>52</v>
      </c>
      <c r="Z1" s="2" t="s">
        <v>51</v>
      </c>
      <c r="AA1" s="2"/>
      <c r="AB1" s="2" t="s">
        <v>53</v>
      </c>
    </row>
    <row r="2" spans="1:28" s="32" customFormat="1" ht="13.8" thickTop="1" x14ac:dyDescent="0.25">
      <c r="A2" s="31" t="s">
        <v>8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AA2" s="31"/>
      <c r="AB2" s="31"/>
    </row>
    <row r="3" spans="1:28" outlineLevel="1" x14ac:dyDescent="0.25">
      <c r="A3" s="6"/>
      <c r="B3" s="22" t="s">
        <v>31</v>
      </c>
      <c r="C3" s="5">
        <f t="shared" ref="C3:W3" si="0">C37+C139+C247+C285</f>
        <v>104854.26045362787</v>
      </c>
      <c r="D3" s="5">
        <f t="shared" si="0"/>
        <v>93945.522197021666</v>
      </c>
      <c r="E3" s="5">
        <f t="shared" si="0"/>
        <v>91364.227158283946</v>
      </c>
      <c r="F3" s="5">
        <f t="shared" si="0"/>
        <v>85228.097413501338</v>
      </c>
      <c r="G3" s="5">
        <f t="shared" si="0"/>
        <v>77489.773742988502</v>
      </c>
      <c r="H3" s="5">
        <f t="shared" si="0"/>
        <v>78112.820825069328</v>
      </c>
      <c r="I3" s="5">
        <f t="shared" si="0"/>
        <v>77421.21752179302</v>
      </c>
      <c r="J3" s="5">
        <f t="shared" si="0"/>
        <v>76545.600159050475</v>
      </c>
      <c r="K3" s="5">
        <f t="shared" si="0"/>
        <v>82756.710573571851</v>
      </c>
      <c r="L3" s="5">
        <f t="shared" si="0"/>
        <v>66325.676675475173</v>
      </c>
      <c r="M3" s="5">
        <f t="shared" si="0"/>
        <v>74856.993844644559</v>
      </c>
      <c r="N3" s="5">
        <f t="shared" si="0"/>
        <v>74728.798608464625</v>
      </c>
      <c r="O3" s="5">
        <f t="shared" si="0"/>
        <v>80100.375262562273</v>
      </c>
      <c r="P3" s="5">
        <f t="shared" si="0"/>
        <v>76597.571079425979</v>
      </c>
      <c r="Q3" s="5">
        <f t="shared" si="0"/>
        <v>85387.568466285171</v>
      </c>
      <c r="R3" s="5">
        <f t="shared" si="0"/>
        <v>90103.544822417258</v>
      </c>
      <c r="S3" s="5">
        <f t="shared" si="0"/>
        <v>102910.87443627666</v>
      </c>
      <c r="T3" s="5">
        <f t="shared" si="0"/>
        <v>116602.08757646117</v>
      </c>
      <c r="U3" s="5">
        <f t="shared" si="0"/>
        <v>113875.66630226838</v>
      </c>
      <c r="V3" s="5">
        <f t="shared" si="0"/>
        <v>114950.43052843006</v>
      </c>
      <c r="W3" s="5">
        <f t="shared" si="0"/>
        <v>109138.9210678682</v>
      </c>
      <c r="Z3" s="23"/>
    </row>
    <row r="4" spans="1:28" outlineLevel="1" x14ac:dyDescent="0.25">
      <c r="A4" s="6"/>
      <c r="B4" s="8" t="s">
        <v>30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28" outlineLevel="1" x14ac:dyDescent="0.25">
      <c r="A5" s="6"/>
      <c r="B5" s="8" t="s">
        <v>43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</row>
    <row r="6" spans="1:28" outlineLevel="1" x14ac:dyDescent="0.25">
      <c r="A6" s="6"/>
      <c r="B6" s="8" t="s">
        <v>44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28" outlineLevel="1" x14ac:dyDescent="0.25">
      <c r="A7" s="6"/>
      <c r="B7" s="8" t="s">
        <v>45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</row>
    <row r="8" spans="1:28" outlineLevel="1" x14ac:dyDescent="0.25">
      <c r="A8" s="6"/>
      <c r="B8" s="8" t="s">
        <v>47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spans="1:28" outlineLevel="1" x14ac:dyDescent="0.25"/>
    <row r="10" spans="1:28" outlineLevel="1" x14ac:dyDescent="0.25">
      <c r="B10" s="9" t="s">
        <v>19</v>
      </c>
      <c r="C10" s="14"/>
    </row>
    <row r="11" spans="1:28" outlineLevel="1" x14ac:dyDescent="0.25">
      <c r="B11" s="4" t="s">
        <v>23</v>
      </c>
      <c r="C11" s="5">
        <f t="shared" ref="C11:W20" si="1">C45+C147+C257+C295</f>
        <v>1391.826</v>
      </c>
      <c r="D11" s="5">
        <f t="shared" si="1"/>
        <v>1045.6776</v>
      </c>
      <c r="E11" s="5">
        <f t="shared" si="1"/>
        <v>1321.6931999999999</v>
      </c>
      <c r="F11" s="5">
        <f t="shared" si="1"/>
        <v>1106.049</v>
      </c>
      <c r="G11" s="5">
        <f t="shared" si="1"/>
        <v>1144.7867999999999</v>
      </c>
      <c r="H11" s="5">
        <f t="shared" si="1"/>
        <v>1178.5619999999999</v>
      </c>
      <c r="I11" s="5">
        <f t="shared" si="1"/>
        <v>1108.6847999999998</v>
      </c>
      <c r="J11" s="5">
        <f t="shared" si="1"/>
        <v>940.83119999999997</v>
      </c>
      <c r="K11" s="5">
        <f t="shared" si="1"/>
        <v>869.12639999999999</v>
      </c>
      <c r="L11" s="5">
        <f t="shared" si="1"/>
        <v>765.94140000000004</v>
      </c>
      <c r="M11" s="5">
        <f t="shared" si="1"/>
        <v>979.64879999999994</v>
      </c>
      <c r="N11" s="5">
        <f t="shared" si="1"/>
        <v>1035.1535999999999</v>
      </c>
      <c r="O11" s="5">
        <f t="shared" si="1"/>
        <v>885.94499999999994</v>
      </c>
      <c r="P11" s="5">
        <f t="shared" si="1"/>
        <v>912.04499999999996</v>
      </c>
      <c r="Q11" s="5">
        <f t="shared" si="1"/>
        <v>852.95999999999992</v>
      </c>
      <c r="R11" s="5">
        <f t="shared" si="1"/>
        <v>614.55240000000003</v>
      </c>
      <c r="S11" s="5">
        <f t="shared" si="1"/>
        <v>621.20699999999999</v>
      </c>
      <c r="T11" s="5">
        <f t="shared" si="1"/>
        <v>831.19499999999994</v>
      </c>
      <c r="U11" s="5">
        <f t="shared" si="1"/>
        <v>1160.52</v>
      </c>
      <c r="V11" s="5">
        <f t="shared" si="1"/>
        <v>1117.44</v>
      </c>
      <c r="W11" s="5">
        <f t="shared" si="1"/>
        <v>1603.4831999999999</v>
      </c>
    </row>
    <row r="12" spans="1:28" outlineLevel="1" x14ac:dyDescent="0.25">
      <c r="B12" s="4" t="s">
        <v>24</v>
      </c>
      <c r="C12" s="5">
        <f t="shared" si="1"/>
        <v>6.2928000000000006</v>
      </c>
      <c r="D12" s="5">
        <f t="shared" si="1"/>
        <v>5.9832000000000001</v>
      </c>
      <c r="E12" s="5">
        <f t="shared" si="1"/>
        <v>5.2439999999999998</v>
      </c>
      <c r="F12" s="5">
        <f t="shared" si="1"/>
        <v>4.8720000000000008</v>
      </c>
      <c r="G12" s="5">
        <f t="shared" si="1"/>
        <v>5.3447999999999993</v>
      </c>
      <c r="H12" s="5">
        <f t="shared" si="1"/>
        <v>5.9430000000000005</v>
      </c>
      <c r="I12" s="5">
        <f t="shared" si="1"/>
        <v>4.9728000000000003</v>
      </c>
      <c r="J12" s="5">
        <f t="shared" si="1"/>
        <v>5.2164000000000001</v>
      </c>
      <c r="K12" s="5">
        <f t="shared" si="1"/>
        <v>4.2480000000000002</v>
      </c>
      <c r="L12" s="5">
        <f t="shared" si="1"/>
        <v>2.9117999999999995</v>
      </c>
      <c r="M12" s="5">
        <f t="shared" si="1"/>
        <v>2.8704000000000001</v>
      </c>
      <c r="N12" s="5">
        <f t="shared" si="1"/>
        <v>2.9795999999999996</v>
      </c>
      <c r="O12" s="5">
        <f t="shared" si="1"/>
        <v>2.2349999999999999</v>
      </c>
      <c r="P12" s="5">
        <f t="shared" si="1"/>
        <v>2.0249999999999999</v>
      </c>
      <c r="Q12" s="5">
        <f t="shared" si="1"/>
        <v>2.31</v>
      </c>
      <c r="R12" s="5">
        <f t="shared" si="1"/>
        <v>2.2307999999999999</v>
      </c>
      <c r="S12" s="5">
        <f t="shared" si="1"/>
        <v>2.3736000000000002</v>
      </c>
      <c r="T12" s="5">
        <f t="shared" si="1"/>
        <v>2.61</v>
      </c>
      <c r="U12" s="5">
        <f t="shared" si="1"/>
        <v>2.88</v>
      </c>
      <c r="V12" s="5">
        <f t="shared" si="1"/>
        <v>3.9743999999999993</v>
      </c>
      <c r="W12" s="5">
        <f t="shared" si="1"/>
        <v>6.3755999999999995</v>
      </c>
    </row>
    <row r="13" spans="1:28" outlineLevel="1" x14ac:dyDescent="0.25">
      <c r="B13" s="4" t="s">
        <v>21</v>
      </c>
      <c r="C13" s="5">
        <f t="shared" si="1"/>
        <v>78986.849000000002</v>
      </c>
      <c r="D13" s="5">
        <f t="shared" si="1"/>
        <v>76888.122999999992</v>
      </c>
      <c r="E13" s="5">
        <f t="shared" si="1"/>
        <v>76288.411999999997</v>
      </c>
      <c r="F13" s="5">
        <f t="shared" si="1"/>
        <v>78527.351999999999</v>
      </c>
      <c r="G13" s="5">
        <f t="shared" si="1"/>
        <v>83569.960999999996</v>
      </c>
      <c r="H13" s="5">
        <f t="shared" si="1"/>
        <v>85289.443999999989</v>
      </c>
      <c r="I13" s="5">
        <f t="shared" si="1"/>
        <v>84162.331000000006</v>
      </c>
      <c r="J13" s="5">
        <f t="shared" si="1"/>
        <v>86506.542999999991</v>
      </c>
      <c r="K13" s="5">
        <f t="shared" si="1"/>
        <v>94501.247999999992</v>
      </c>
      <c r="L13" s="5">
        <f t="shared" si="1"/>
        <v>80805.468000000008</v>
      </c>
      <c r="M13" s="5">
        <f t="shared" si="1"/>
        <v>85591.832999999999</v>
      </c>
      <c r="N13" s="5">
        <f t="shared" si="1"/>
        <v>83512.214999999997</v>
      </c>
      <c r="O13" s="5">
        <f t="shared" si="1"/>
        <v>87607.877999999997</v>
      </c>
      <c r="P13" s="5">
        <f t="shared" si="1"/>
        <v>93472.01999999999</v>
      </c>
      <c r="Q13" s="5">
        <f t="shared" si="1"/>
        <v>92871.005000000005</v>
      </c>
      <c r="R13" s="5">
        <f t="shared" si="1"/>
        <v>91067.79800000001</v>
      </c>
      <c r="S13" s="5">
        <f t="shared" si="1"/>
        <v>94437.909000000014</v>
      </c>
      <c r="T13" s="5">
        <f t="shared" si="1"/>
        <v>102494.799</v>
      </c>
      <c r="U13" s="5">
        <f t="shared" si="1"/>
        <v>108946.78600000001</v>
      </c>
      <c r="V13" s="5">
        <f t="shared" si="1"/>
        <v>112159.38</v>
      </c>
      <c r="W13" s="5">
        <f t="shared" si="1"/>
        <v>109581.10500000001</v>
      </c>
    </row>
    <row r="14" spans="1:28" outlineLevel="1" x14ac:dyDescent="0.25">
      <c r="B14" s="4" t="s">
        <v>26</v>
      </c>
      <c r="C14" s="5">
        <f t="shared" si="1"/>
        <v>0</v>
      </c>
      <c r="D14" s="5">
        <f t="shared" si="1"/>
        <v>0</v>
      </c>
      <c r="E14" s="5">
        <f t="shared" si="1"/>
        <v>0</v>
      </c>
      <c r="F14" s="5">
        <f t="shared" si="1"/>
        <v>0</v>
      </c>
      <c r="G14" s="5">
        <f t="shared" si="1"/>
        <v>0</v>
      </c>
      <c r="H14" s="5">
        <f t="shared" si="1"/>
        <v>0</v>
      </c>
      <c r="I14" s="5">
        <f t="shared" si="1"/>
        <v>0</v>
      </c>
      <c r="J14" s="5">
        <f t="shared" si="1"/>
        <v>0</v>
      </c>
      <c r="K14" s="5">
        <f t="shared" si="1"/>
        <v>0</v>
      </c>
      <c r="L14" s="5">
        <f t="shared" si="1"/>
        <v>0</v>
      </c>
      <c r="M14" s="5">
        <f t="shared" si="1"/>
        <v>0</v>
      </c>
      <c r="N14" s="5">
        <f t="shared" si="1"/>
        <v>0</v>
      </c>
      <c r="O14" s="5">
        <f t="shared" si="1"/>
        <v>0</v>
      </c>
      <c r="P14" s="5">
        <f t="shared" si="1"/>
        <v>0</v>
      </c>
      <c r="Q14" s="5">
        <f t="shared" si="1"/>
        <v>0</v>
      </c>
      <c r="R14" s="5">
        <f t="shared" si="1"/>
        <v>0</v>
      </c>
      <c r="S14" s="5">
        <f t="shared" si="1"/>
        <v>0</v>
      </c>
      <c r="T14" s="5">
        <f t="shared" si="1"/>
        <v>0</v>
      </c>
      <c r="U14" s="5">
        <f t="shared" si="1"/>
        <v>0</v>
      </c>
      <c r="V14" s="5">
        <f t="shared" si="1"/>
        <v>0</v>
      </c>
      <c r="W14" s="5">
        <f t="shared" si="1"/>
        <v>0</v>
      </c>
    </row>
    <row r="15" spans="1:28" outlineLevel="1" x14ac:dyDescent="0.25">
      <c r="B15" s="4" t="s">
        <v>25</v>
      </c>
      <c r="C15" s="5">
        <f t="shared" si="1"/>
        <v>32820.528999999995</v>
      </c>
      <c r="D15" s="5">
        <f t="shared" si="1"/>
        <v>32135.703000000001</v>
      </c>
      <c r="E15" s="5">
        <f t="shared" si="1"/>
        <v>31451.309999999998</v>
      </c>
      <c r="F15" s="5">
        <f t="shared" si="1"/>
        <v>34521.372000000003</v>
      </c>
      <c r="G15" s="5">
        <f t="shared" si="1"/>
        <v>38429.841</v>
      </c>
      <c r="H15" s="5">
        <f t="shared" si="1"/>
        <v>37876.331999999995</v>
      </c>
      <c r="I15" s="5">
        <f t="shared" si="1"/>
        <v>42951.739000000001</v>
      </c>
      <c r="J15" s="5">
        <f t="shared" si="1"/>
        <v>38624.675999999999</v>
      </c>
      <c r="K15" s="5">
        <f t="shared" si="1"/>
        <v>40341.788999999997</v>
      </c>
      <c r="L15" s="5">
        <f t="shared" si="1"/>
        <v>44217.269</v>
      </c>
      <c r="M15" s="5">
        <f t="shared" si="1"/>
        <v>43927.455000000002</v>
      </c>
      <c r="N15" s="5">
        <f t="shared" si="1"/>
        <v>41101.743000000002</v>
      </c>
      <c r="O15" s="5">
        <f t="shared" si="1"/>
        <v>42271.741999999998</v>
      </c>
      <c r="P15" s="5">
        <f t="shared" si="1"/>
        <v>43825.561000000002</v>
      </c>
      <c r="Q15" s="5">
        <f t="shared" si="1"/>
        <v>44721.471000000005</v>
      </c>
      <c r="R15" s="5">
        <f t="shared" si="1"/>
        <v>47809.667999999998</v>
      </c>
      <c r="S15" s="5">
        <f t="shared" si="1"/>
        <v>52255.607000000004</v>
      </c>
      <c r="T15" s="5">
        <f t="shared" si="1"/>
        <v>52766.705000000002</v>
      </c>
      <c r="U15" s="5">
        <f t="shared" si="1"/>
        <v>54100.593000000001</v>
      </c>
      <c r="V15" s="5">
        <f t="shared" si="1"/>
        <v>52424.650999999998</v>
      </c>
      <c r="W15" s="5">
        <f t="shared" si="1"/>
        <v>46973.063999999998</v>
      </c>
    </row>
    <row r="16" spans="1:28" outlineLevel="1" x14ac:dyDescent="0.25">
      <c r="B16" s="4" t="s">
        <v>0</v>
      </c>
      <c r="C16" s="5">
        <f t="shared" si="1"/>
        <v>0</v>
      </c>
      <c r="D16" s="5">
        <f t="shared" si="1"/>
        <v>0</v>
      </c>
      <c r="E16" s="5">
        <f t="shared" si="1"/>
        <v>0</v>
      </c>
      <c r="F16" s="5">
        <f t="shared" si="1"/>
        <v>0</v>
      </c>
      <c r="G16" s="5">
        <f t="shared" si="1"/>
        <v>0</v>
      </c>
      <c r="H16" s="5">
        <f t="shared" si="1"/>
        <v>0</v>
      </c>
      <c r="I16" s="5">
        <f t="shared" si="1"/>
        <v>0</v>
      </c>
      <c r="J16" s="5">
        <f t="shared" si="1"/>
        <v>0</v>
      </c>
      <c r="K16" s="5">
        <f t="shared" si="1"/>
        <v>0</v>
      </c>
      <c r="L16" s="5">
        <f t="shared" si="1"/>
        <v>0</v>
      </c>
      <c r="M16" s="5">
        <f t="shared" si="1"/>
        <v>1563.5619999999999</v>
      </c>
      <c r="N16" s="5">
        <f t="shared" si="1"/>
        <v>1748.3319999999999</v>
      </c>
      <c r="O16" s="5">
        <f t="shared" si="1"/>
        <v>1673.6569999999999</v>
      </c>
      <c r="P16" s="5">
        <f t="shared" si="1"/>
        <v>1564.9850000000001</v>
      </c>
      <c r="Q16" s="5">
        <f t="shared" si="1"/>
        <v>1635.9159999999999</v>
      </c>
      <c r="R16" s="5">
        <f t="shared" si="1"/>
        <v>0</v>
      </c>
      <c r="S16" s="5">
        <f t="shared" si="1"/>
        <v>0</v>
      </c>
      <c r="T16" s="5">
        <f t="shared" si="1"/>
        <v>0</v>
      </c>
      <c r="U16" s="5">
        <f t="shared" si="1"/>
        <v>0</v>
      </c>
      <c r="V16" s="5">
        <f t="shared" si="1"/>
        <v>0</v>
      </c>
      <c r="W16" s="5">
        <f t="shared" si="1"/>
        <v>0</v>
      </c>
    </row>
    <row r="17" spans="2:23" outlineLevel="1" x14ac:dyDescent="0.25">
      <c r="B17" s="4" t="s">
        <v>27</v>
      </c>
      <c r="C17" s="5">
        <f t="shared" si="1"/>
        <v>0</v>
      </c>
      <c r="D17" s="5">
        <f t="shared" si="1"/>
        <v>0</v>
      </c>
      <c r="E17" s="5">
        <f t="shared" si="1"/>
        <v>0</v>
      </c>
      <c r="F17" s="5">
        <f t="shared" si="1"/>
        <v>0</v>
      </c>
      <c r="G17" s="5">
        <f t="shared" si="1"/>
        <v>0</v>
      </c>
      <c r="H17" s="5">
        <f t="shared" si="1"/>
        <v>0</v>
      </c>
      <c r="I17" s="5">
        <f t="shared" si="1"/>
        <v>0</v>
      </c>
      <c r="J17" s="5">
        <f t="shared" si="1"/>
        <v>0</v>
      </c>
      <c r="K17" s="5">
        <f t="shared" si="1"/>
        <v>0</v>
      </c>
      <c r="L17" s="5">
        <f t="shared" si="1"/>
        <v>0</v>
      </c>
      <c r="M17" s="5">
        <f t="shared" si="1"/>
        <v>0</v>
      </c>
      <c r="N17" s="5">
        <f t="shared" si="1"/>
        <v>0</v>
      </c>
      <c r="O17" s="5">
        <f t="shared" si="1"/>
        <v>0</v>
      </c>
      <c r="P17" s="5">
        <f t="shared" si="1"/>
        <v>0</v>
      </c>
      <c r="Q17" s="5">
        <f t="shared" si="1"/>
        <v>0</v>
      </c>
      <c r="R17" s="5">
        <f t="shared" si="1"/>
        <v>0</v>
      </c>
      <c r="S17" s="5">
        <f t="shared" si="1"/>
        <v>0</v>
      </c>
      <c r="T17" s="5">
        <f t="shared" si="1"/>
        <v>0</v>
      </c>
      <c r="U17" s="5">
        <f t="shared" si="1"/>
        <v>0</v>
      </c>
      <c r="V17" s="5">
        <f t="shared" si="1"/>
        <v>0</v>
      </c>
      <c r="W17" s="5">
        <f t="shared" si="1"/>
        <v>0</v>
      </c>
    </row>
    <row r="18" spans="2:23" outlineLevel="1" x14ac:dyDescent="0.25">
      <c r="B18" s="4" t="s">
        <v>28</v>
      </c>
      <c r="C18" s="5">
        <f t="shared" si="1"/>
        <v>17.465999999999998</v>
      </c>
      <c r="D18" s="5">
        <f t="shared" si="1"/>
        <v>10.7</v>
      </c>
      <c r="E18" s="5">
        <f t="shared" si="1"/>
        <v>6.88</v>
      </c>
      <c r="F18" s="5">
        <f t="shared" si="1"/>
        <v>7.181</v>
      </c>
      <c r="G18" s="5">
        <f t="shared" si="1"/>
        <v>7.4130000000000003</v>
      </c>
      <c r="H18" s="5">
        <f t="shared" si="1"/>
        <v>8.36</v>
      </c>
      <c r="I18" s="5">
        <f t="shared" si="1"/>
        <v>20.074000000000002</v>
      </c>
      <c r="J18" s="5">
        <f t="shared" si="1"/>
        <v>19.588999999999999</v>
      </c>
      <c r="K18" s="5">
        <f t="shared" si="1"/>
        <v>21.426000000000002</v>
      </c>
      <c r="L18" s="5">
        <f t="shared" si="1"/>
        <v>24.460999999999999</v>
      </c>
      <c r="M18" s="5">
        <f t="shared" si="1"/>
        <v>40.410000000000004</v>
      </c>
      <c r="N18" s="5">
        <f t="shared" si="1"/>
        <v>76.186000000000007</v>
      </c>
      <c r="O18" s="5">
        <f t="shared" si="1"/>
        <v>82.762</v>
      </c>
      <c r="P18" s="5">
        <f t="shared" si="1"/>
        <v>68.056000000000012</v>
      </c>
      <c r="Q18" s="5">
        <f t="shared" si="1"/>
        <v>68.484000000000009</v>
      </c>
      <c r="R18" s="5">
        <f t="shared" si="1"/>
        <v>56.723000000000006</v>
      </c>
      <c r="S18" s="5">
        <f t="shared" si="1"/>
        <v>50.344999999999999</v>
      </c>
      <c r="T18" s="5">
        <f t="shared" si="1"/>
        <v>40.686999999999998</v>
      </c>
      <c r="U18" s="5">
        <f t="shared" si="1"/>
        <v>31.891999999999996</v>
      </c>
      <c r="V18" s="5">
        <f t="shared" si="1"/>
        <v>26.200999999999997</v>
      </c>
      <c r="W18" s="5">
        <f t="shared" si="1"/>
        <v>15.045</v>
      </c>
    </row>
    <row r="19" spans="2:23" outlineLevel="1" x14ac:dyDescent="0.25">
      <c r="B19" s="4" t="s">
        <v>22</v>
      </c>
      <c r="C19" s="5">
        <f t="shared" si="1"/>
        <v>14274</v>
      </c>
      <c r="D19" s="5">
        <f t="shared" si="1"/>
        <v>18066.75</v>
      </c>
      <c r="E19" s="5">
        <f t="shared" si="1"/>
        <v>16755.75</v>
      </c>
      <c r="F19" s="5">
        <f t="shared" si="1"/>
        <v>27802.500000000004</v>
      </c>
      <c r="G19" s="5">
        <f t="shared" si="1"/>
        <v>27603</v>
      </c>
      <c r="H19" s="5">
        <f t="shared" si="1"/>
        <v>26964.750000000004</v>
      </c>
      <c r="I19" s="5">
        <f t="shared" si="1"/>
        <v>26223.750000000004</v>
      </c>
      <c r="J19" s="5">
        <f t="shared" si="1"/>
        <v>31572.75</v>
      </c>
      <c r="K19" s="5">
        <f t="shared" si="1"/>
        <v>26052</v>
      </c>
      <c r="L19" s="5">
        <f t="shared" si="1"/>
        <v>27125.999999999996</v>
      </c>
      <c r="M19" s="5">
        <f t="shared" si="1"/>
        <v>28227.75</v>
      </c>
      <c r="N19" s="5">
        <f t="shared" si="1"/>
        <v>18586.5</v>
      </c>
      <c r="O19" s="5">
        <f t="shared" si="1"/>
        <v>19405.5</v>
      </c>
      <c r="P19" s="5">
        <f t="shared" si="1"/>
        <v>16328.25</v>
      </c>
      <c r="Q19" s="5">
        <f t="shared" si="1"/>
        <v>13348.499999999998</v>
      </c>
      <c r="R19" s="5">
        <f t="shared" si="1"/>
        <v>11777.249999999998</v>
      </c>
      <c r="S19" s="5">
        <f t="shared" si="1"/>
        <v>8127.0000000000009</v>
      </c>
      <c r="T19" s="5">
        <f t="shared" si="1"/>
        <v>8408.9999999999982</v>
      </c>
      <c r="U19" s="5">
        <f t="shared" si="1"/>
        <v>9565.5</v>
      </c>
      <c r="V19" s="5">
        <f t="shared" si="1"/>
        <v>11106</v>
      </c>
      <c r="W19" s="5">
        <f t="shared" si="1"/>
        <v>6620.25</v>
      </c>
    </row>
    <row r="20" spans="2:23" outlineLevel="1" x14ac:dyDescent="0.25">
      <c r="B20" s="4" t="s">
        <v>1</v>
      </c>
      <c r="C20" s="5">
        <f t="shared" si="1"/>
        <v>2295.6910000000003</v>
      </c>
      <c r="D20" s="5">
        <f t="shared" si="1"/>
        <v>2325.2999999999997</v>
      </c>
      <c r="E20" s="5">
        <f t="shared" si="1"/>
        <v>2057.71</v>
      </c>
      <c r="F20" s="5">
        <f t="shared" si="1"/>
        <v>1774.2080000000001</v>
      </c>
      <c r="G20" s="5">
        <f t="shared" si="1"/>
        <v>1638.8240000000001</v>
      </c>
      <c r="H20" s="5">
        <f t="shared" si="1"/>
        <v>1331.8609999999999</v>
      </c>
      <c r="I20" s="5">
        <f t="shared" si="1"/>
        <v>1567.1849999999999</v>
      </c>
      <c r="J20" s="5">
        <f t="shared" si="1"/>
        <v>2257.761</v>
      </c>
      <c r="K20" s="5">
        <f t="shared" si="1"/>
        <v>2762.0499999999997</v>
      </c>
      <c r="L20" s="5">
        <f t="shared" si="1"/>
        <v>1836.498</v>
      </c>
      <c r="M20" s="5">
        <f t="shared" si="1"/>
        <v>1942.308</v>
      </c>
      <c r="N20" s="5">
        <f t="shared" si="1"/>
        <v>1791.1399999999999</v>
      </c>
      <c r="O20" s="5">
        <f t="shared" si="1"/>
        <v>1651.3230000000001</v>
      </c>
      <c r="P20" s="5">
        <f t="shared" si="1"/>
        <v>1467.5800000000002</v>
      </c>
      <c r="Q20" s="5">
        <f t="shared" si="1"/>
        <v>1223.5229999999999</v>
      </c>
      <c r="R20" s="5">
        <f t="shared" si="1"/>
        <v>1267.9159999999999</v>
      </c>
      <c r="S20" s="5">
        <f t="shared" si="1"/>
        <v>1056.4070000000002</v>
      </c>
      <c r="T20" s="5">
        <f t="shared" si="1"/>
        <v>1130.4069999999999</v>
      </c>
      <c r="U20" s="5">
        <f t="shared" si="1"/>
        <v>1828.962</v>
      </c>
      <c r="V20" s="5">
        <f t="shared" si="1"/>
        <v>1740.251</v>
      </c>
      <c r="W20" s="5">
        <f t="shared" si="1"/>
        <v>1337.039</v>
      </c>
    </row>
    <row r="21" spans="2:23" outlineLevel="1" x14ac:dyDescent="0.25">
      <c r="B21" s="16" t="s">
        <v>13</v>
      </c>
      <c r="C21" s="21">
        <f t="shared" ref="C21:W21" si="2">SUM(C11:C20)</f>
        <v>129792.6538</v>
      </c>
      <c r="D21" s="21">
        <f t="shared" si="2"/>
        <v>130478.23679999998</v>
      </c>
      <c r="E21" s="21">
        <f t="shared" si="2"/>
        <v>127886.99920000001</v>
      </c>
      <c r="F21" s="21">
        <f t="shared" si="2"/>
        <v>143743.53400000001</v>
      </c>
      <c r="G21" s="21">
        <f t="shared" si="2"/>
        <v>152399.17059999998</v>
      </c>
      <c r="H21" s="21">
        <f t="shared" si="2"/>
        <v>152655.25200000001</v>
      </c>
      <c r="I21" s="21">
        <f t="shared" si="2"/>
        <v>156038.7366</v>
      </c>
      <c r="J21" s="21">
        <f t="shared" si="2"/>
        <v>159927.36660000001</v>
      </c>
      <c r="K21" s="21">
        <f t="shared" si="2"/>
        <v>164551.88739999998</v>
      </c>
      <c r="L21" s="21">
        <f t="shared" si="2"/>
        <v>154778.54919999998</v>
      </c>
      <c r="M21" s="21">
        <f t="shared" si="2"/>
        <v>162275.83719999998</v>
      </c>
      <c r="N21" s="21">
        <f t="shared" si="2"/>
        <v>147854.24920000002</v>
      </c>
      <c r="O21" s="21">
        <f t="shared" si="2"/>
        <v>153581.04199999999</v>
      </c>
      <c r="P21" s="21">
        <f t="shared" si="2"/>
        <v>157640.522</v>
      </c>
      <c r="Q21" s="21">
        <f t="shared" si="2"/>
        <v>154724.16899999999</v>
      </c>
      <c r="R21" s="21">
        <f t="shared" si="2"/>
        <v>152596.13820000002</v>
      </c>
      <c r="S21" s="21">
        <f t="shared" si="2"/>
        <v>156550.84860000003</v>
      </c>
      <c r="T21" s="21">
        <f t="shared" si="2"/>
        <v>165675.40300000002</v>
      </c>
      <c r="U21" s="21">
        <f t="shared" si="2"/>
        <v>175637.133</v>
      </c>
      <c r="V21" s="21">
        <f t="shared" si="2"/>
        <v>178577.89739999999</v>
      </c>
      <c r="W21" s="21">
        <f t="shared" si="2"/>
        <v>166136.36180000001</v>
      </c>
    </row>
    <row r="22" spans="2:23" outlineLevel="1" x14ac:dyDescent="0.25">
      <c r="B22" s="29" t="s">
        <v>46</v>
      </c>
      <c r="C22" s="28">
        <f>IFERROR(C21/C3/1000,0)</f>
        <v>1.2378386270475031E-3</v>
      </c>
      <c r="D22" s="28">
        <f t="shared" ref="D22:W22" si="3">IFERROR(D21/D3/1000,0)</f>
        <v>1.388871270802692E-3</v>
      </c>
      <c r="E22" s="28">
        <f t="shared" si="3"/>
        <v>1.399749148848402E-3</v>
      </c>
      <c r="F22" s="28">
        <f t="shared" si="3"/>
        <v>1.686574479101642E-3</v>
      </c>
      <c r="G22" s="28">
        <f t="shared" si="3"/>
        <v>1.966700420438245E-3</v>
      </c>
      <c r="H22" s="28">
        <f t="shared" si="3"/>
        <v>1.9542918868832759E-3</v>
      </c>
      <c r="I22" s="28">
        <f t="shared" si="3"/>
        <v>2.0154518566706499E-3</v>
      </c>
      <c r="J22" s="28">
        <f t="shared" si="3"/>
        <v>2.089308415737737E-3</v>
      </c>
      <c r="K22" s="28">
        <f t="shared" si="3"/>
        <v>1.9883811990534725E-3</v>
      </c>
      <c r="L22" s="28">
        <f t="shared" si="3"/>
        <v>2.3336143249214894E-3</v>
      </c>
      <c r="M22" s="28">
        <f t="shared" si="3"/>
        <v>2.1678113007955043E-3</v>
      </c>
      <c r="N22" s="28">
        <f t="shared" si="3"/>
        <v>1.9785444427478376E-3</v>
      </c>
      <c r="O22" s="28">
        <f t="shared" si="3"/>
        <v>1.9173573344266402E-3</v>
      </c>
      <c r="P22" s="28">
        <f t="shared" si="3"/>
        <v>2.058035519645114E-3</v>
      </c>
      <c r="Q22" s="28">
        <f t="shared" si="3"/>
        <v>1.8120221922128161E-3</v>
      </c>
      <c r="R22" s="28">
        <f t="shared" si="3"/>
        <v>1.6935642043911568E-3</v>
      </c>
      <c r="S22" s="28">
        <f t="shared" si="3"/>
        <v>1.5212274646149054E-3</v>
      </c>
      <c r="T22" s="28">
        <f t="shared" si="3"/>
        <v>1.4208613794445086E-3</v>
      </c>
      <c r="U22" s="28">
        <f t="shared" si="3"/>
        <v>1.5423587734169099E-3</v>
      </c>
      <c r="V22" s="28">
        <f t="shared" si="3"/>
        <v>1.553520909657083E-3</v>
      </c>
      <c r="W22" s="28">
        <f t="shared" si="3"/>
        <v>1.5222466941622766E-3</v>
      </c>
    </row>
    <row r="23" spans="2:23" outlineLevel="1" x14ac:dyDescent="0.25"/>
    <row r="24" spans="2:23" outlineLevel="1" x14ac:dyDescent="0.25">
      <c r="B24" s="4" t="s">
        <v>23</v>
      </c>
      <c r="C24" s="12">
        <f t="shared" ref="C24:W24" si="4">IFERROR(C11/C21,0)</f>
        <v>1.0723457447327424E-2</v>
      </c>
      <c r="D24" s="12">
        <f t="shared" si="4"/>
        <v>8.0141916816582857E-3</v>
      </c>
      <c r="E24" s="12">
        <f t="shared" si="4"/>
        <v>1.0334851926058798E-2</v>
      </c>
      <c r="F24" s="12">
        <f t="shared" si="4"/>
        <v>7.6946000228434617E-3</v>
      </c>
      <c r="G24" s="12">
        <f t="shared" si="4"/>
        <v>7.5117652904076893E-3</v>
      </c>
      <c r="H24" s="12">
        <f t="shared" si="4"/>
        <v>7.7204156723019255E-3</v>
      </c>
      <c r="I24" s="12">
        <f t="shared" si="4"/>
        <v>7.1051895456067139E-3</v>
      </c>
      <c r="J24" s="12">
        <f t="shared" si="4"/>
        <v>5.8828655783043447E-3</v>
      </c>
      <c r="K24" s="12">
        <f t="shared" si="4"/>
        <v>5.2817771569358503E-3</v>
      </c>
      <c r="L24" s="12">
        <f t="shared" si="4"/>
        <v>4.9486275970339706E-3</v>
      </c>
      <c r="M24" s="12">
        <f t="shared" si="4"/>
        <v>6.0369357317972914E-3</v>
      </c>
      <c r="N24" s="12">
        <f t="shared" si="4"/>
        <v>7.0011758579881225E-3</v>
      </c>
      <c r="O24" s="12">
        <f t="shared" si="4"/>
        <v>5.7685830781119456E-3</v>
      </c>
      <c r="P24" s="12">
        <f t="shared" si="4"/>
        <v>5.7855999740980303E-3</v>
      </c>
      <c r="Q24" s="12">
        <f t="shared" si="4"/>
        <v>5.5127780327584109E-3</v>
      </c>
      <c r="R24" s="12">
        <f t="shared" si="4"/>
        <v>4.0273129271104977E-3</v>
      </c>
      <c r="S24" s="12">
        <f t="shared" si="4"/>
        <v>3.9680845268825959E-3</v>
      </c>
      <c r="T24" s="12">
        <f t="shared" si="4"/>
        <v>5.0170090728555517E-3</v>
      </c>
      <c r="U24" s="12">
        <f t="shared" si="4"/>
        <v>6.6074865842862505E-3</v>
      </c>
      <c r="V24" s="12">
        <f t="shared" si="4"/>
        <v>6.2574373215797544E-3</v>
      </c>
      <c r="W24" s="12">
        <f t="shared" si="4"/>
        <v>9.65160897125171E-3</v>
      </c>
    </row>
    <row r="25" spans="2:23" outlineLevel="1" x14ac:dyDescent="0.25">
      <c r="B25" s="4" t="s">
        <v>24</v>
      </c>
      <c r="C25" s="12">
        <f t="shared" ref="C25:W25" si="5">IFERROR(C12/C21,0)</f>
        <v>4.8483483585262827E-5</v>
      </c>
      <c r="D25" s="12">
        <f t="shared" si="5"/>
        <v>4.585592315422828E-5</v>
      </c>
      <c r="E25" s="12">
        <f t="shared" si="5"/>
        <v>4.1004949938648646E-5</v>
      </c>
      <c r="F25" s="12">
        <f t="shared" si="5"/>
        <v>3.389369848107394E-5</v>
      </c>
      <c r="G25" s="12">
        <f t="shared" si="5"/>
        <v>3.5071057007445419E-5</v>
      </c>
      <c r="H25" s="12">
        <f t="shared" si="5"/>
        <v>3.8930858402434788E-5</v>
      </c>
      <c r="I25" s="12">
        <f t="shared" si="5"/>
        <v>3.1869009634111586E-5</v>
      </c>
      <c r="J25" s="12">
        <f t="shared" si="5"/>
        <v>3.2617306911874078E-5</v>
      </c>
      <c r="K25" s="12">
        <f t="shared" si="5"/>
        <v>2.5815565333953143E-5</v>
      </c>
      <c r="L25" s="12">
        <f t="shared" si="5"/>
        <v>1.8812684412989704E-5</v>
      </c>
      <c r="M25" s="12">
        <f t="shared" si="5"/>
        <v>1.7688400500823302E-5</v>
      </c>
      <c r="N25" s="12">
        <f t="shared" si="5"/>
        <v>2.0152278450716311E-5</v>
      </c>
      <c r="O25" s="12">
        <f t="shared" si="5"/>
        <v>1.4552577394285423E-5</v>
      </c>
      <c r="P25" s="12">
        <f t="shared" si="5"/>
        <v>1.2845681898972651E-5</v>
      </c>
      <c r="Q25" s="12">
        <f t="shared" si="5"/>
        <v>1.4929794193950398E-5</v>
      </c>
      <c r="R25" s="12">
        <f t="shared" si="5"/>
        <v>1.4618980704978284E-5</v>
      </c>
      <c r="S25" s="12">
        <f t="shared" si="5"/>
        <v>1.5161846909337034E-5</v>
      </c>
      <c r="T25" s="12">
        <f t="shared" si="5"/>
        <v>1.5753696401148936E-5</v>
      </c>
      <c r="U25" s="12">
        <f t="shared" si="5"/>
        <v>1.639744370001758E-5</v>
      </c>
      <c r="V25" s="12">
        <f t="shared" si="5"/>
        <v>2.2255833772629016E-5</v>
      </c>
      <c r="W25" s="12">
        <f t="shared" si="5"/>
        <v>3.8375704938544039E-5</v>
      </c>
    </row>
    <row r="26" spans="2:23" outlineLevel="1" x14ac:dyDescent="0.25">
      <c r="B26" s="4" t="s">
        <v>21</v>
      </c>
      <c r="C26" s="12">
        <f t="shared" ref="C26:W26" si="6">IFERROR(C13/C21,0)</f>
        <v>0.60856178441125308</v>
      </c>
      <c r="D26" s="12">
        <f t="shared" si="6"/>
        <v>0.58927929197767948</v>
      </c>
      <c r="E26" s="12">
        <f t="shared" si="6"/>
        <v>0.59652984648341012</v>
      </c>
      <c r="F26" s="12">
        <f t="shared" si="6"/>
        <v>0.54630180443455623</v>
      </c>
      <c r="G26" s="12">
        <f t="shared" si="6"/>
        <v>0.54836230847571299</v>
      </c>
      <c r="H26" s="12">
        <f t="shared" si="6"/>
        <v>0.55870625401083474</v>
      </c>
      <c r="I26" s="12">
        <f t="shared" si="6"/>
        <v>0.53936819044970408</v>
      </c>
      <c r="J26" s="12">
        <f t="shared" si="6"/>
        <v>0.54091144523353885</v>
      </c>
      <c r="K26" s="12">
        <f t="shared" si="6"/>
        <v>0.5742945249256376</v>
      </c>
      <c r="L26" s="12">
        <f t="shared" si="6"/>
        <v>0.52207149128646835</v>
      </c>
      <c r="M26" s="12">
        <f t="shared" si="6"/>
        <v>0.52744656553218516</v>
      </c>
      <c r="N26" s="12">
        <f t="shared" si="6"/>
        <v>0.56482796708151684</v>
      </c>
      <c r="O26" s="12">
        <f t="shared" si="6"/>
        <v>0.57043419460586808</v>
      </c>
      <c r="P26" s="12">
        <f t="shared" si="6"/>
        <v>0.59294411623427634</v>
      </c>
      <c r="Q26" s="12">
        <f t="shared" si="6"/>
        <v>0.60023592694170491</v>
      </c>
      <c r="R26" s="12">
        <f t="shared" si="6"/>
        <v>0.59678966371116204</v>
      </c>
      <c r="S26" s="12">
        <f t="shared" si="6"/>
        <v>0.60324111842597827</v>
      </c>
      <c r="T26" s="12">
        <f t="shared" si="6"/>
        <v>0.61864825522712019</v>
      </c>
      <c r="U26" s="12">
        <f t="shared" si="6"/>
        <v>0.62029471865724439</v>
      </c>
      <c r="V26" s="12">
        <f t="shared" si="6"/>
        <v>0.62806977589601753</v>
      </c>
      <c r="W26" s="12">
        <f t="shared" si="6"/>
        <v>0.6595853178241442</v>
      </c>
    </row>
    <row r="27" spans="2:23" outlineLevel="1" x14ac:dyDescent="0.25">
      <c r="B27" s="4" t="s">
        <v>26</v>
      </c>
      <c r="C27" s="12">
        <f t="shared" ref="C27:W27" si="7">IFERROR(C14/C21,0)</f>
        <v>0</v>
      </c>
      <c r="D27" s="12">
        <f t="shared" si="7"/>
        <v>0</v>
      </c>
      <c r="E27" s="12">
        <f t="shared" si="7"/>
        <v>0</v>
      </c>
      <c r="F27" s="12">
        <f t="shared" si="7"/>
        <v>0</v>
      </c>
      <c r="G27" s="12">
        <f t="shared" si="7"/>
        <v>0</v>
      </c>
      <c r="H27" s="12">
        <f t="shared" si="7"/>
        <v>0</v>
      </c>
      <c r="I27" s="12">
        <f t="shared" si="7"/>
        <v>0</v>
      </c>
      <c r="J27" s="12">
        <f t="shared" si="7"/>
        <v>0</v>
      </c>
      <c r="K27" s="12">
        <f t="shared" si="7"/>
        <v>0</v>
      </c>
      <c r="L27" s="12">
        <f t="shared" si="7"/>
        <v>0</v>
      </c>
      <c r="M27" s="12">
        <f t="shared" si="7"/>
        <v>0</v>
      </c>
      <c r="N27" s="12">
        <f t="shared" si="7"/>
        <v>0</v>
      </c>
      <c r="O27" s="12">
        <f t="shared" si="7"/>
        <v>0</v>
      </c>
      <c r="P27" s="12">
        <f t="shared" si="7"/>
        <v>0</v>
      </c>
      <c r="Q27" s="12">
        <f t="shared" si="7"/>
        <v>0</v>
      </c>
      <c r="R27" s="12">
        <f t="shared" si="7"/>
        <v>0</v>
      </c>
      <c r="S27" s="12">
        <f t="shared" si="7"/>
        <v>0</v>
      </c>
      <c r="T27" s="12">
        <f t="shared" si="7"/>
        <v>0</v>
      </c>
      <c r="U27" s="12">
        <f t="shared" si="7"/>
        <v>0</v>
      </c>
      <c r="V27" s="12">
        <f t="shared" si="7"/>
        <v>0</v>
      </c>
      <c r="W27" s="12">
        <f t="shared" si="7"/>
        <v>0</v>
      </c>
    </row>
    <row r="28" spans="2:23" outlineLevel="1" x14ac:dyDescent="0.25">
      <c r="B28" s="4" t="s">
        <v>25</v>
      </c>
      <c r="C28" s="12">
        <f t="shared" ref="C28:W28" si="8">IFERROR(C15/C21,0)</f>
        <v>0.2528689262381042</v>
      </c>
      <c r="D28" s="12">
        <f t="shared" si="8"/>
        <v>0.24629167122528134</v>
      </c>
      <c r="E28" s="12">
        <f t="shared" si="8"/>
        <v>0.24593047140635385</v>
      </c>
      <c r="F28" s="12">
        <f t="shared" si="8"/>
        <v>0.24015947736473489</v>
      </c>
      <c r="G28" s="12">
        <f t="shared" si="8"/>
        <v>0.25216568337413253</v>
      </c>
      <c r="H28" s="12">
        <f t="shared" si="8"/>
        <v>0.24811679587676416</v>
      </c>
      <c r="I28" s="12">
        <f t="shared" si="8"/>
        <v>0.27526330920062064</v>
      </c>
      <c r="J28" s="12">
        <f t="shared" si="8"/>
        <v>0.24151386233105146</v>
      </c>
      <c r="K28" s="12">
        <f t="shared" si="8"/>
        <v>0.24516150885547364</v>
      </c>
      <c r="L28" s="12">
        <f t="shared" si="8"/>
        <v>0.28568085970920837</v>
      </c>
      <c r="M28" s="12">
        <f t="shared" si="8"/>
        <v>0.2706962155176606</v>
      </c>
      <c r="N28" s="12">
        <f t="shared" si="8"/>
        <v>0.27798824330305411</v>
      </c>
      <c r="O28" s="12">
        <f t="shared" si="8"/>
        <v>0.27524062507662894</v>
      </c>
      <c r="P28" s="12">
        <f t="shared" si="8"/>
        <v>0.27800948920988733</v>
      </c>
      <c r="Q28" s="12">
        <f t="shared" si="8"/>
        <v>0.28903998185312602</v>
      </c>
      <c r="R28" s="12">
        <f t="shared" si="8"/>
        <v>0.31330850547042216</v>
      </c>
      <c r="S28" s="12">
        <f t="shared" si="8"/>
        <v>0.33379318903289545</v>
      </c>
      <c r="T28" s="12">
        <f t="shared" si="8"/>
        <v>0.31849450216819447</v>
      </c>
      <c r="U28" s="12">
        <f t="shared" si="8"/>
        <v>0.3080248013385643</v>
      </c>
      <c r="V28" s="12">
        <f t="shared" si="8"/>
        <v>0.29356741099136718</v>
      </c>
      <c r="W28" s="12">
        <f t="shared" si="8"/>
        <v>0.28273800804996319</v>
      </c>
    </row>
    <row r="29" spans="2:23" outlineLevel="1" x14ac:dyDescent="0.25">
      <c r="B29" s="4" t="s">
        <v>0</v>
      </c>
      <c r="C29" s="12">
        <f t="shared" ref="C29:W29" si="9">IFERROR(C16/C21,0)</f>
        <v>0</v>
      </c>
      <c r="D29" s="12">
        <f t="shared" si="9"/>
        <v>0</v>
      </c>
      <c r="E29" s="12">
        <f t="shared" si="9"/>
        <v>0</v>
      </c>
      <c r="F29" s="12">
        <f t="shared" si="9"/>
        <v>0</v>
      </c>
      <c r="G29" s="12">
        <f t="shared" si="9"/>
        <v>0</v>
      </c>
      <c r="H29" s="12">
        <f t="shared" si="9"/>
        <v>0</v>
      </c>
      <c r="I29" s="12">
        <f t="shared" si="9"/>
        <v>0</v>
      </c>
      <c r="J29" s="12">
        <f t="shared" si="9"/>
        <v>0</v>
      </c>
      <c r="K29" s="12">
        <f t="shared" si="9"/>
        <v>0</v>
      </c>
      <c r="L29" s="12">
        <f t="shared" si="9"/>
        <v>0</v>
      </c>
      <c r="M29" s="12">
        <f t="shared" si="9"/>
        <v>9.6352114213587928E-3</v>
      </c>
      <c r="N29" s="12">
        <f t="shared" si="9"/>
        <v>1.182469904963678E-2</v>
      </c>
      <c r="O29" s="12">
        <f t="shared" si="9"/>
        <v>1.0897549451448572E-2</v>
      </c>
      <c r="P29" s="12">
        <f t="shared" si="9"/>
        <v>9.9275553020561555E-3</v>
      </c>
      <c r="Q29" s="12">
        <f t="shared" si="9"/>
        <v>1.0573112207182059E-2</v>
      </c>
      <c r="R29" s="12">
        <f t="shared" si="9"/>
        <v>0</v>
      </c>
      <c r="S29" s="12">
        <f t="shared" si="9"/>
        <v>0</v>
      </c>
      <c r="T29" s="12">
        <f t="shared" si="9"/>
        <v>0</v>
      </c>
      <c r="U29" s="12">
        <f t="shared" si="9"/>
        <v>0</v>
      </c>
      <c r="V29" s="12">
        <f t="shared" si="9"/>
        <v>0</v>
      </c>
      <c r="W29" s="12">
        <f t="shared" si="9"/>
        <v>0</v>
      </c>
    </row>
    <row r="30" spans="2:23" outlineLevel="1" x14ac:dyDescent="0.25">
      <c r="B30" s="4" t="s">
        <v>27</v>
      </c>
      <c r="C30" s="12">
        <f t="shared" ref="C30:W30" si="10">IFERROR(C17/C21,0)</f>
        <v>0</v>
      </c>
      <c r="D30" s="12">
        <f t="shared" si="10"/>
        <v>0</v>
      </c>
      <c r="E30" s="12">
        <f t="shared" si="10"/>
        <v>0</v>
      </c>
      <c r="F30" s="12">
        <f t="shared" si="10"/>
        <v>0</v>
      </c>
      <c r="G30" s="12">
        <f t="shared" si="10"/>
        <v>0</v>
      </c>
      <c r="H30" s="12">
        <f t="shared" si="10"/>
        <v>0</v>
      </c>
      <c r="I30" s="12">
        <f t="shared" si="10"/>
        <v>0</v>
      </c>
      <c r="J30" s="12">
        <f t="shared" si="10"/>
        <v>0</v>
      </c>
      <c r="K30" s="12">
        <f t="shared" si="10"/>
        <v>0</v>
      </c>
      <c r="L30" s="12">
        <f t="shared" si="10"/>
        <v>0</v>
      </c>
      <c r="M30" s="12">
        <f t="shared" si="10"/>
        <v>0</v>
      </c>
      <c r="N30" s="12">
        <f t="shared" si="10"/>
        <v>0</v>
      </c>
      <c r="O30" s="12">
        <f t="shared" si="10"/>
        <v>0</v>
      </c>
      <c r="P30" s="12">
        <f t="shared" si="10"/>
        <v>0</v>
      </c>
      <c r="Q30" s="12">
        <f t="shared" si="10"/>
        <v>0</v>
      </c>
      <c r="R30" s="12">
        <f t="shared" si="10"/>
        <v>0</v>
      </c>
      <c r="S30" s="12">
        <f t="shared" si="10"/>
        <v>0</v>
      </c>
      <c r="T30" s="12">
        <f t="shared" si="10"/>
        <v>0</v>
      </c>
      <c r="U30" s="12">
        <f t="shared" si="10"/>
        <v>0</v>
      </c>
      <c r="V30" s="12">
        <f t="shared" si="10"/>
        <v>0</v>
      </c>
      <c r="W30" s="12">
        <f t="shared" si="10"/>
        <v>0</v>
      </c>
    </row>
    <row r="31" spans="2:23" outlineLevel="1" x14ac:dyDescent="0.25">
      <c r="B31" s="4" t="s">
        <v>28</v>
      </c>
      <c r="C31" s="12">
        <f t="shared" ref="C31:W31" si="11">IFERROR(C18/C21,0)</f>
        <v>1.3456847894422201E-4</v>
      </c>
      <c r="D31" s="12">
        <f t="shared" si="11"/>
        <v>8.2006013128466807E-5</v>
      </c>
      <c r="E31" s="12">
        <f t="shared" si="11"/>
        <v>5.3797493435908215E-5</v>
      </c>
      <c r="F31" s="12">
        <f t="shared" si="11"/>
        <v>4.9957029719333321E-5</v>
      </c>
      <c r="G31" s="12">
        <f t="shared" si="11"/>
        <v>4.8641997005723867E-5</v>
      </c>
      <c r="H31" s="12">
        <f t="shared" si="11"/>
        <v>5.4763919946887897E-5</v>
      </c>
      <c r="I31" s="12">
        <f t="shared" si="11"/>
        <v>1.2864754251028717E-4</v>
      </c>
      <c r="J31" s="12">
        <f t="shared" si="11"/>
        <v>1.2248685397912379E-4</v>
      </c>
      <c r="K31" s="12">
        <f t="shared" si="11"/>
        <v>1.302081692196987E-4</v>
      </c>
      <c r="L31" s="12">
        <f t="shared" si="11"/>
        <v>1.5803869545509346E-4</v>
      </c>
      <c r="M31" s="12">
        <f t="shared" si="11"/>
        <v>2.4902043765268593E-4</v>
      </c>
      <c r="N31" s="12">
        <f t="shared" si="11"/>
        <v>5.152777171587707E-4</v>
      </c>
      <c r="O31" s="12">
        <f t="shared" si="11"/>
        <v>5.3888161534937373E-4</v>
      </c>
      <c r="P31" s="12">
        <f t="shared" si="11"/>
        <v>4.3171640855134961E-4</v>
      </c>
      <c r="Q31" s="12">
        <f t="shared" si="11"/>
        <v>4.4261992449285678E-4</v>
      </c>
      <c r="R31" s="12">
        <f t="shared" si="11"/>
        <v>3.7171976086089443E-4</v>
      </c>
      <c r="S31" s="12">
        <f t="shared" si="11"/>
        <v>3.2158880293670913E-4</v>
      </c>
      <c r="T31" s="12">
        <f t="shared" si="11"/>
        <v>2.455826227867995E-4</v>
      </c>
      <c r="U31" s="12">
        <f t="shared" si="11"/>
        <v>1.8157891475033356E-4</v>
      </c>
      <c r="V31" s="12">
        <f t="shared" si="11"/>
        <v>1.467202849931192E-4</v>
      </c>
      <c r="W31" s="12">
        <f t="shared" si="11"/>
        <v>9.0558140535854678E-5</v>
      </c>
    </row>
    <row r="32" spans="2:23" outlineLevel="1" x14ac:dyDescent="0.25">
      <c r="B32" s="4" t="s">
        <v>22</v>
      </c>
      <c r="C32" s="12">
        <f t="shared" ref="C32:W32" si="12">IFERROR(C19/C21,0)</f>
        <v>0.10997540756039306</v>
      </c>
      <c r="D32" s="12">
        <f t="shared" si="12"/>
        <v>0.13846562034474091</v>
      </c>
      <c r="E32" s="12">
        <f t="shared" si="12"/>
        <v>0.13101996375562777</v>
      </c>
      <c r="F32" s="12">
        <f t="shared" si="12"/>
        <v>0.19341739573482311</v>
      </c>
      <c r="G32" s="12">
        <f t="shared" si="12"/>
        <v>0.18112303296222795</v>
      </c>
      <c r="H32" s="12">
        <f t="shared" si="12"/>
        <v>0.17663820698419208</v>
      </c>
      <c r="I32" s="12">
        <f t="shared" si="12"/>
        <v>0.16805923049238533</v>
      </c>
      <c r="J32" s="12">
        <f t="shared" si="12"/>
        <v>0.1974193077221594</v>
      </c>
      <c r="K32" s="12">
        <f t="shared" si="12"/>
        <v>0.15832088231641883</v>
      </c>
      <c r="L32" s="12">
        <f t="shared" si="12"/>
        <v>0.17525684366603431</v>
      </c>
      <c r="M32" s="12">
        <f t="shared" si="12"/>
        <v>0.17394918730390013</v>
      </c>
      <c r="N32" s="12">
        <f t="shared" si="12"/>
        <v>0.12570825729099167</v>
      </c>
      <c r="O32" s="12">
        <f t="shared" si="12"/>
        <v>0.12635348573816813</v>
      </c>
      <c r="P32" s="12">
        <f t="shared" si="12"/>
        <v>0.10357901504538282</v>
      </c>
      <c r="Q32" s="12">
        <f t="shared" si="12"/>
        <v>8.6272882163613354E-2</v>
      </c>
      <c r="R32" s="12">
        <f t="shared" si="12"/>
        <v>7.7179213962571935E-2</v>
      </c>
      <c r="S32" s="12">
        <f t="shared" si="12"/>
        <v>5.1912845396099624E-2</v>
      </c>
      <c r="T32" s="12">
        <f t="shared" si="12"/>
        <v>5.0755874726920065E-2</v>
      </c>
      <c r="U32" s="12">
        <f t="shared" si="12"/>
        <v>5.4461717955735477E-2</v>
      </c>
      <c r="V32" s="12">
        <f t="shared" si="12"/>
        <v>6.2191347091087437E-2</v>
      </c>
      <c r="W32" s="12">
        <f t="shared" si="12"/>
        <v>3.9848290454137049E-2</v>
      </c>
    </row>
    <row r="33" spans="1:23" outlineLevel="1" x14ac:dyDescent="0.25">
      <c r="B33" s="4" t="s">
        <v>1</v>
      </c>
      <c r="C33" s="12">
        <f t="shared" ref="C33:W33" si="13">IFERROR(C20/C21,0)</f>
        <v>1.7687372380392766E-2</v>
      </c>
      <c r="D33" s="12">
        <f t="shared" si="13"/>
        <v>1.7821362834357368E-2</v>
      </c>
      <c r="E33" s="12">
        <f t="shared" si="13"/>
        <v>1.6090063985174811E-2</v>
      </c>
      <c r="F33" s="12">
        <f t="shared" si="13"/>
        <v>1.2342871714841795E-2</v>
      </c>
      <c r="G33" s="12">
        <f t="shared" si="13"/>
        <v>1.0753496843505789E-2</v>
      </c>
      <c r="H33" s="12">
        <f t="shared" si="13"/>
        <v>8.7246326775576623E-3</v>
      </c>
      <c r="I33" s="12">
        <f t="shared" si="13"/>
        <v>1.0043563759538923E-2</v>
      </c>
      <c r="J33" s="12">
        <f t="shared" si="13"/>
        <v>1.4117414974054852E-2</v>
      </c>
      <c r="K33" s="12">
        <f t="shared" si="13"/>
        <v>1.6785283010980524E-2</v>
      </c>
      <c r="L33" s="12">
        <f t="shared" si="13"/>
        <v>1.1865326361387036E-2</v>
      </c>
      <c r="M33" s="12">
        <f t="shared" si="13"/>
        <v>1.1969175654944642E-2</v>
      </c>
      <c r="N33" s="12">
        <f t="shared" si="13"/>
        <v>1.211422742120285E-2</v>
      </c>
      <c r="O33" s="12">
        <f t="shared" si="13"/>
        <v>1.075212785703069E-2</v>
      </c>
      <c r="P33" s="12">
        <f t="shared" si="13"/>
        <v>9.3096621438490297E-3</v>
      </c>
      <c r="Q33" s="12">
        <f t="shared" si="13"/>
        <v>7.9077690829284716E-3</v>
      </c>
      <c r="R33" s="12">
        <f t="shared" si="13"/>
        <v>8.3089651871674948E-3</v>
      </c>
      <c r="S33" s="12">
        <f t="shared" si="13"/>
        <v>6.7480119682979478E-3</v>
      </c>
      <c r="T33" s="12">
        <f t="shared" si="13"/>
        <v>6.8230224857216719E-3</v>
      </c>
      <c r="U33" s="12">
        <f t="shared" si="13"/>
        <v>1.041329910571929E-2</v>
      </c>
      <c r="V33" s="12">
        <f t="shared" si="13"/>
        <v>9.7450525811824239E-3</v>
      </c>
      <c r="W33" s="12">
        <f t="shared" si="13"/>
        <v>8.0478408550294853E-3</v>
      </c>
    </row>
    <row r="34" spans="1:23" x14ac:dyDescent="0.25">
      <c r="B34" s="16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</row>
    <row r="36" spans="1:23" s="34" customFormat="1" x14ac:dyDescent="0.25">
      <c r="A36" s="33" t="s">
        <v>48</v>
      </c>
      <c r="C36" s="35"/>
    </row>
    <row r="37" spans="1:23" outlineLevel="1" x14ac:dyDescent="0.25">
      <c r="B37" s="22" t="s">
        <v>31</v>
      </c>
      <c r="C37" s="5">
        <f t="shared" ref="C37:W38" si="14">C71+C105</f>
        <v>5957.7371032673782</v>
      </c>
      <c r="D37" s="5">
        <f t="shared" si="14"/>
        <v>6519.4105354577923</v>
      </c>
      <c r="E37" s="5">
        <f t="shared" si="14"/>
        <v>6563.6303733647392</v>
      </c>
      <c r="F37" s="5">
        <f t="shared" si="14"/>
        <v>7772.2361623485122</v>
      </c>
      <c r="G37" s="5">
        <f t="shared" si="14"/>
        <v>8642.6725775530613</v>
      </c>
      <c r="H37" s="5">
        <f t="shared" si="14"/>
        <v>9030.8301622268573</v>
      </c>
      <c r="I37" s="5">
        <f t="shared" si="14"/>
        <v>11153.319844959582</v>
      </c>
      <c r="J37" s="5">
        <f t="shared" si="14"/>
        <v>10309.88165596408</v>
      </c>
      <c r="K37" s="5">
        <f t="shared" si="14"/>
        <v>11304.363595249803</v>
      </c>
      <c r="L37" s="5">
        <f t="shared" si="14"/>
        <v>11146.793416763518</v>
      </c>
      <c r="M37" s="5">
        <f t="shared" si="14"/>
        <v>12557.827345317986</v>
      </c>
      <c r="N37" s="5">
        <f t="shared" si="14"/>
        <v>11984.50388315193</v>
      </c>
      <c r="O37" s="5">
        <f t="shared" si="14"/>
        <v>12459.057068236169</v>
      </c>
      <c r="P37" s="5">
        <f t="shared" si="14"/>
        <v>13423.54853063583</v>
      </c>
      <c r="Q37" s="5">
        <f t="shared" si="14"/>
        <v>13335.713663265373</v>
      </c>
      <c r="R37" s="5">
        <f t="shared" si="14"/>
        <v>13336.062253369862</v>
      </c>
      <c r="S37" s="5">
        <f t="shared" si="14"/>
        <v>14130.686426067641</v>
      </c>
      <c r="T37" s="5">
        <f t="shared" si="14"/>
        <v>14806.363220833098</v>
      </c>
      <c r="U37" s="5">
        <f t="shared" si="14"/>
        <v>15948.90752243948</v>
      </c>
      <c r="V37" s="5">
        <f t="shared" si="14"/>
        <v>15769.870288049471</v>
      </c>
      <c r="W37" s="5">
        <f t="shared" si="14"/>
        <v>14783.43339028413</v>
      </c>
    </row>
    <row r="38" spans="1:23" outlineLevel="1" x14ac:dyDescent="0.25">
      <c r="B38" s="8" t="s">
        <v>30</v>
      </c>
      <c r="C38" s="5">
        <f t="shared" si="14"/>
        <v>330.05799999999999</v>
      </c>
      <c r="D38" s="5">
        <f t="shared" si="14"/>
        <v>355.35300000000001</v>
      </c>
      <c r="E38" s="5">
        <f t="shared" si="14"/>
        <v>366.44099999999997</v>
      </c>
      <c r="F38" s="5">
        <f t="shared" si="14"/>
        <v>387.73400000000004</v>
      </c>
      <c r="G38" s="5">
        <f t="shared" si="14"/>
        <v>409.29599999999999</v>
      </c>
      <c r="H38" s="5">
        <f t="shared" si="14"/>
        <v>420.94499999999999</v>
      </c>
      <c r="I38" s="5">
        <f t="shared" si="14"/>
        <v>481.928</v>
      </c>
      <c r="J38" s="5">
        <f t="shared" si="14"/>
        <v>530.62699999999995</v>
      </c>
      <c r="K38" s="5">
        <f t="shared" si="14"/>
        <v>591.88300000000004</v>
      </c>
      <c r="L38" s="5">
        <f t="shared" si="14"/>
        <v>622.19000000000005</v>
      </c>
      <c r="M38" s="5">
        <f t="shared" si="14"/>
        <v>650.33100000000002</v>
      </c>
      <c r="N38" s="5">
        <f t="shared" si="14"/>
        <v>663.70399999999995</v>
      </c>
      <c r="O38" s="5">
        <f t="shared" si="14"/>
        <v>661.00199999999995</v>
      </c>
      <c r="P38" s="5">
        <f t="shared" si="14"/>
        <v>701.67599999999993</v>
      </c>
      <c r="Q38" s="5">
        <f t="shared" si="14"/>
        <v>728.70499999999993</v>
      </c>
      <c r="R38" s="5">
        <f t="shared" si="14"/>
        <v>763.83600000000001</v>
      </c>
      <c r="S38" s="5">
        <f t="shared" si="14"/>
        <v>799.81100000000004</v>
      </c>
      <c r="T38" s="5">
        <f t="shared" si="14"/>
        <v>833.31500000000005</v>
      </c>
      <c r="U38" s="5">
        <f t="shared" si="14"/>
        <v>854.47</v>
      </c>
      <c r="V38" s="5">
        <f t="shared" si="14"/>
        <v>889.33600000000001</v>
      </c>
      <c r="W38" s="5">
        <f t="shared" si="14"/>
        <v>901.65700000000004</v>
      </c>
    </row>
    <row r="39" spans="1:23" outlineLevel="1" x14ac:dyDescent="0.25">
      <c r="B39" s="8" t="s">
        <v>43</v>
      </c>
      <c r="C39" s="5">
        <f t="shared" ref="C39:W39" si="15">C40/C38*1000</f>
        <v>23234.550257008872</v>
      </c>
      <c r="D39" s="5">
        <f t="shared" si="15"/>
        <v>22765.503871688146</v>
      </c>
      <c r="E39" s="5">
        <f t="shared" si="15"/>
        <v>22177.88255846635</v>
      </c>
      <c r="F39" s="5">
        <f t="shared" si="15"/>
        <v>23353.716010458924</v>
      </c>
      <c r="G39" s="5">
        <f t="shared" si="15"/>
        <v>24019.707093681496</v>
      </c>
      <c r="H39" s="5">
        <f t="shared" si="15"/>
        <v>23666.156459536687</v>
      </c>
      <c r="I39" s="5">
        <f t="shared" si="15"/>
        <v>23701.396033265337</v>
      </c>
      <c r="J39" s="5">
        <f t="shared" si="15"/>
        <v>20684.397710639747</v>
      </c>
      <c r="K39" s="5">
        <f t="shared" si="15"/>
        <v>19861.343016138071</v>
      </c>
      <c r="L39" s="5">
        <f t="shared" si="15"/>
        <v>18633.82335616208</v>
      </c>
      <c r="M39" s="5">
        <f t="shared" si="15"/>
        <v>19742.911996975239</v>
      </c>
      <c r="N39" s="5">
        <f t="shared" si="15"/>
        <v>18484.382135171949</v>
      </c>
      <c r="O39" s="5">
        <f t="shared" si="15"/>
        <v>19296.623015937472</v>
      </c>
      <c r="P39" s="5">
        <f t="shared" si="15"/>
        <v>19445.294200290857</v>
      </c>
      <c r="Q39" s="5">
        <f t="shared" si="15"/>
        <v>18809.007508908766</v>
      </c>
      <c r="R39" s="5">
        <f t="shared" si="15"/>
        <v>18206.918679178874</v>
      </c>
      <c r="S39" s="5">
        <f t="shared" si="15"/>
        <v>18706.682910612566</v>
      </c>
      <c r="T39" s="5">
        <f t="shared" si="15"/>
        <v>18789.939086123581</v>
      </c>
      <c r="U39" s="5">
        <f t="shared" si="15"/>
        <v>19696.131763666952</v>
      </c>
      <c r="V39" s="5">
        <f t="shared" si="15"/>
        <v>18839.151072875393</v>
      </c>
      <c r="W39" s="5">
        <f t="shared" si="15"/>
        <v>17384.68499309984</v>
      </c>
    </row>
    <row r="40" spans="1:23" outlineLevel="1" x14ac:dyDescent="0.25">
      <c r="B40" s="8" t="s">
        <v>44</v>
      </c>
      <c r="C40" s="5">
        <f t="shared" ref="C40:W40" si="16">C74+C108</f>
        <v>7668.7491887278347</v>
      </c>
      <c r="D40" s="5">
        <f t="shared" si="16"/>
        <v>8089.7900973159976</v>
      </c>
      <c r="E40" s="5">
        <f t="shared" si="16"/>
        <v>8126.8854626069678</v>
      </c>
      <c r="F40" s="5">
        <f t="shared" si="16"/>
        <v>9055.0297235992821</v>
      </c>
      <c r="G40" s="5">
        <f t="shared" si="16"/>
        <v>9831.1700346154612</v>
      </c>
      <c r="H40" s="5">
        <f t="shared" si="16"/>
        <v>9962.15023085967</v>
      </c>
      <c r="I40" s="5">
        <f t="shared" si="16"/>
        <v>11422.366387519496</v>
      </c>
      <c r="J40" s="5">
        <f t="shared" si="16"/>
        <v>10975.699904003635</v>
      </c>
      <c r="K40" s="5">
        <f t="shared" si="16"/>
        <v>11755.591288420852</v>
      </c>
      <c r="L40" s="5">
        <f t="shared" si="16"/>
        <v>11593.778553970486</v>
      </c>
      <c r="M40" s="5">
        <f t="shared" si="16"/>
        <v>12839.427701904904</v>
      </c>
      <c r="N40" s="5">
        <f t="shared" si="16"/>
        <v>12268.158360642163</v>
      </c>
      <c r="O40" s="5">
        <f t="shared" si="16"/>
        <v>12755.106406780698</v>
      </c>
      <c r="P40" s="5">
        <f t="shared" si="16"/>
        <v>13644.296253283284</v>
      </c>
      <c r="Q40" s="5">
        <f t="shared" si="16"/>
        <v>13706.217816779361</v>
      </c>
      <c r="R40" s="5">
        <f t="shared" si="16"/>
        <v>13907.099936229275</v>
      </c>
      <c r="S40" s="5">
        <f t="shared" si="16"/>
        <v>14961.810765419948</v>
      </c>
      <c r="T40" s="5">
        <f t="shared" si="16"/>
        <v>15657.938089553074</v>
      </c>
      <c r="U40" s="5">
        <f t="shared" si="16"/>
        <v>16829.753708100499</v>
      </c>
      <c r="V40" s="5">
        <f t="shared" si="16"/>
        <v>16754.335258546711</v>
      </c>
      <c r="W40" s="5">
        <f t="shared" si="16"/>
        <v>15675.022916823422</v>
      </c>
    </row>
    <row r="41" spans="1:23" outlineLevel="1" x14ac:dyDescent="0.25">
      <c r="B41" s="8" t="s">
        <v>45</v>
      </c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outlineLevel="1" x14ac:dyDescent="0.25">
      <c r="B42" s="8" t="s">
        <v>47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</row>
    <row r="43" spans="1:23" outlineLevel="1" x14ac:dyDescent="0.25"/>
    <row r="44" spans="1:23" outlineLevel="1" x14ac:dyDescent="0.25">
      <c r="B44" s="9" t="s">
        <v>19</v>
      </c>
      <c r="C44" s="14"/>
    </row>
    <row r="45" spans="1:23" outlineLevel="1" x14ac:dyDescent="0.25">
      <c r="B45" s="4" t="s">
        <v>23</v>
      </c>
      <c r="C45" s="5">
        <f t="shared" ref="C45:W54" si="17">C79+C113</f>
        <v>0</v>
      </c>
      <c r="D45" s="5">
        <f t="shared" si="17"/>
        <v>0</v>
      </c>
      <c r="E45" s="5">
        <f t="shared" si="17"/>
        <v>0</v>
      </c>
      <c r="F45" s="5">
        <f t="shared" si="17"/>
        <v>0</v>
      </c>
      <c r="G45" s="5">
        <f t="shared" si="17"/>
        <v>0</v>
      </c>
      <c r="H45" s="5">
        <f t="shared" si="17"/>
        <v>0</v>
      </c>
      <c r="I45" s="5">
        <f t="shared" si="17"/>
        <v>0</v>
      </c>
      <c r="J45" s="5">
        <f t="shared" si="17"/>
        <v>0</v>
      </c>
      <c r="K45" s="5">
        <f t="shared" si="17"/>
        <v>0</v>
      </c>
      <c r="L45" s="5">
        <f t="shared" si="17"/>
        <v>0</v>
      </c>
      <c r="M45" s="5">
        <f t="shared" si="17"/>
        <v>0</v>
      </c>
      <c r="N45" s="5">
        <f t="shared" si="17"/>
        <v>0</v>
      </c>
      <c r="O45" s="5">
        <f t="shared" si="17"/>
        <v>0</v>
      </c>
      <c r="P45" s="5">
        <f t="shared" si="17"/>
        <v>0</v>
      </c>
      <c r="Q45" s="5">
        <f t="shared" si="17"/>
        <v>0</v>
      </c>
      <c r="R45" s="5">
        <f t="shared" si="17"/>
        <v>0</v>
      </c>
      <c r="S45" s="5">
        <f t="shared" si="17"/>
        <v>0</v>
      </c>
      <c r="T45" s="5">
        <f t="shared" si="17"/>
        <v>0</v>
      </c>
      <c r="U45" s="5">
        <f t="shared" si="17"/>
        <v>0</v>
      </c>
      <c r="V45" s="5">
        <f t="shared" si="17"/>
        <v>0</v>
      </c>
      <c r="W45" s="5">
        <f t="shared" si="17"/>
        <v>0</v>
      </c>
    </row>
    <row r="46" spans="1:23" outlineLevel="1" x14ac:dyDescent="0.25">
      <c r="B46" s="4" t="s">
        <v>24</v>
      </c>
      <c r="C46" s="5">
        <f t="shared" si="17"/>
        <v>0</v>
      </c>
      <c r="D46" s="5">
        <f t="shared" si="17"/>
        <v>0</v>
      </c>
      <c r="E46" s="5">
        <f t="shared" si="17"/>
        <v>0</v>
      </c>
      <c r="F46" s="5">
        <f t="shared" si="17"/>
        <v>0</v>
      </c>
      <c r="G46" s="5">
        <f t="shared" si="17"/>
        <v>0</v>
      </c>
      <c r="H46" s="5">
        <f t="shared" si="17"/>
        <v>0</v>
      </c>
      <c r="I46" s="5">
        <f t="shared" si="17"/>
        <v>0</v>
      </c>
      <c r="J46" s="5">
        <f t="shared" si="17"/>
        <v>0</v>
      </c>
      <c r="K46" s="5">
        <f t="shared" si="17"/>
        <v>0</v>
      </c>
      <c r="L46" s="5">
        <f t="shared" si="17"/>
        <v>0</v>
      </c>
      <c r="M46" s="5">
        <f t="shared" si="17"/>
        <v>0</v>
      </c>
      <c r="N46" s="5">
        <f t="shared" si="17"/>
        <v>0</v>
      </c>
      <c r="O46" s="5">
        <f t="shared" si="17"/>
        <v>0</v>
      </c>
      <c r="P46" s="5">
        <f t="shared" si="17"/>
        <v>0</v>
      </c>
      <c r="Q46" s="5">
        <f t="shared" si="17"/>
        <v>0</v>
      </c>
      <c r="R46" s="5">
        <f t="shared" si="17"/>
        <v>0</v>
      </c>
      <c r="S46" s="5">
        <f t="shared" si="17"/>
        <v>0</v>
      </c>
      <c r="T46" s="5">
        <f t="shared" si="17"/>
        <v>0</v>
      </c>
      <c r="U46" s="5">
        <f t="shared" si="17"/>
        <v>0</v>
      </c>
      <c r="V46" s="5">
        <f t="shared" si="17"/>
        <v>0</v>
      </c>
      <c r="W46" s="5">
        <f t="shared" si="17"/>
        <v>0</v>
      </c>
    </row>
    <row r="47" spans="1:23" outlineLevel="1" x14ac:dyDescent="0.25">
      <c r="B47" s="4" t="s">
        <v>21</v>
      </c>
      <c r="C47" s="5">
        <f t="shared" si="17"/>
        <v>12642.814999999999</v>
      </c>
      <c r="D47" s="5">
        <f t="shared" si="17"/>
        <v>17414.345000000001</v>
      </c>
      <c r="E47" s="5">
        <f t="shared" si="17"/>
        <v>18426.524999999998</v>
      </c>
      <c r="F47" s="5">
        <f t="shared" si="17"/>
        <v>24301.298999999999</v>
      </c>
      <c r="G47" s="5">
        <f t="shared" si="17"/>
        <v>26371.316999999999</v>
      </c>
      <c r="H47" s="5">
        <f t="shared" si="17"/>
        <v>29529.699000000001</v>
      </c>
      <c r="I47" s="5">
        <f t="shared" si="17"/>
        <v>33536.798999999999</v>
      </c>
      <c r="J47" s="5">
        <f t="shared" si="17"/>
        <v>30875.913000000004</v>
      </c>
      <c r="K47" s="5">
        <f t="shared" si="17"/>
        <v>36166.065999999999</v>
      </c>
      <c r="L47" s="5">
        <f t="shared" si="17"/>
        <v>34786.275000000001</v>
      </c>
      <c r="M47" s="5">
        <f t="shared" si="17"/>
        <v>38945.292000000001</v>
      </c>
      <c r="N47" s="5">
        <f t="shared" si="17"/>
        <v>36716.735999999997</v>
      </c>
      <c r="O47" s="5">
        <f t="shared" si="17"/>
        <v>37837.559000000001</v>
      </c>
      <c r="P47" s="5">
        <f t="shared" si="17"/>
        <v>41949.881000000001</v>
      </c>
      <c r="Q47" s="5">
        <f t="shared" si="17"/>
        <v>39572.030999999995</v>
      </c>
      <c r="R47" s="5">
        <f t="shared" si="17"/>
        <v>36977.330999999998</v>
      </c>
      <c r="S47" s="5">
        <f t="shared" si="17"/>
        <v>36722.893000000004</v>
      </c>
      <c r="T47" s="5">
        <f t="shared" si="17"/>
        <v>39204.636000000006</v>
      </c>
      <c r="U47" s="5">
        <f t="shared" si="17"/>
        <v>43011.611000000004</v>
      </c>
      <c r="V47" s="5">
        <f t="shared" si="17"/>
        <v>42206.111000000004</v>
      </c>
      <c r="W47" s="5">
        <f t="shared" si="17"/>
        <v>40835.315000000002</v>
      </c>
    </row>
    <row r="48" spans="1:23" outlineLevel="1" x14ac:dyDescent="0.25">
      <c r="B48" s="4" t="s">
        <v>26</v>
      </c>
      <c r="C48" s="5">
        <f t="shared" si="17"/>
        <v>0</v>
      </c>
      <c r="D48" s="5">
        <f t="shared" si="17"/>
        <v>0</v>
      </c>
      <c r="E48" s="5">
        <f t="shared" si="17"/>
        <v>0</v>
      </c>
      <c r="F48" s="5">
        <f t="shared" si="17"/>
        <v>0</v>
      </c>
      <c r="G48" s="5">
        <f t="shared" si="17"/>
        <v>0</v>
      </c>
      <c r="H48" s="5">
        <f t="shared" si="17"/>
        <v>0</v>
      </c>
      <c r="I48" s="5">
        <f t="shared" si="17"/>
        <v>0</v>
      </c>
      <c r="J48" s="5">
        <f t="shared" si="17"/>
        <v>0</v>
      </c>
      <c r="K48" s="5">
        <f t="shared" si="17"/>
        <v>0</v>
      </c>
      <c r="L48" s="5">
        <f t="shared" si="17"/>
        <v>0</v>
      </c>
      <c r="M48" s="5">
        <f t="shared" si="17"/>
        <v>0</v>
      </c>
      <c r="N48" s="5">
        <f t="shared" si="17"/>
        <v>0</v>
      </c>
      <c r="O48" s="5">
        <f t="shared" si="17"/>
        <v>0</v>
      </c>
      <c r="P48" s="5">
        <f t="shared" si="17"/>
        <v>0</v>
      </c>
      <c r="Q48" s="5">
        <f t="shared" si="17"/>
        <v>0</v>
      </c>
      <c r="R48" s="5">
        <f t="shared" si="17"/>
        <v>0</v>
      </c>
      <c r="S48" s="5">
        <f t="shared" si="17"/>
        <v>0</v>
      </c>
      <c r="T48" s="5">
        <f t="shared" si="17"/>
        <v>0</v>
      </c>
      <c r="U48" s="5">
        <f t="shared" si="17"/>
        <v>0</v>
      </c>
      <c r="V48" s="5">
        <f t="shared" si="17"/>
        <v>0</v>
      </c>
      <c r="W48" s="5">
        <f t="shared" si="17"/>
        <v>0</v>
      </c>
    </row>
    <row r="49" spans="2:23" outlineLevel="1" x14ac:dyDescent="0.25">
      <c r="B49" s="4" t="s">
        <v>25</v>
      </c>
      <c r="C49" s="5">
        <f t="shared" si="17"/>
        <v>32820.528999999995</v>
      </c>
      <c r="D49" s="5">
        <f t="shared" si="17"/>
        <v>32135.703000000001</v>
      </c>
      <c r="E49" s="5">
        <f t="shared" si="17"/>
        <v>31451.309999999998</v>
      </c>
      <c r="F49" s="5">
        <f t="shared" si="17"/>
        <v>34521.372000000003</v>
      </c>
      <c r="G49" s="5">
        <f t="shared" si="17"/>
        <v>38429.841</v>
      </c>
      <c r="H49" s="5">
        <f t="shared" si="17"/>
        <v>37876.331999999995</v>
      </c>
      <c r="I49" s="5">
        <f t="shared" si="17"/>
        <v>42951.739000000001</v>
      </c>
      <c r="J49" s="5">
        <f t="shared" si="17"/>
        <v>38624.675999999999</v>
      </c>
      <c r="K49" s="5">
        <f t="shared" si="17"/>
        <v>40341.788999999997</v>
      </c>
      <c r="L49" s="5">
        <f t="shared" si="17"/>
        <v>44217.269</v>
      </c>
      <c r="M49" s="5">
        <f t="shared" si="17"/>
        <v>43927.455000000002</v>
      </c>
      <c r="N49" s="5">
        <f t="shared" si="17"/>
        <v>41101.743000000002</v>
      </c>
      <c r="O49" s="5">
        <f t="shared" si="17"/>
        <v>42271.741999999998</v>
      </c>
      <c r="P49" s="5">
        <f t="shared" si="17"/>
        <v>43825.561000000002</v>
      </c>
      <c r="Q49" s="5">
        <f t="shared" si="17"/>
        <v>44721.471000000005</v>
      </c>
      <c r="R49" s="5">
        <f t="shared" si="17"/>
        <v>47809.667999999998</v>
      </c>
      <c r="S49" s="5">
        <f t="shared" si="17"/>
        <v>52255.607000000004</v>
      </c>
      <c r="T49" s="5">
        <f t="shared" si="17"/>
        <v>52766.705000000002</v>
      </c>
      <c r="U49" s="5">
        <f t="shared" si="17"/>
        <v>54100.593000000001</v>
      </c>
      <c r="V49" s="5">
        <f t="shared" si="17"/>
        <v>52424.650999999998</v>
      </c>
      <c r="W49" s="5">
        <f t="shared" si="17"/>
        <v>46973.063999999998</v>
      </c>
    </row>
    <row r="50" spans="2:23" outlineLevel="1" x14ac:dyDescent="0.25">
      <c r="B50" s="4" t="s">
        <v>0</v>
      </c>
      <c r="C50" s="5">
        <f t="shared" si="17"/>
        <v>0</v>
      </c>
      <c r="D50" s="5">
        <f t="shared" si="17"/>
        <v>0</v>
      </c>
      <c r="E50" s="5">
        <f t="shared" si="17"/>
        <v>0</v>
      </c>
      <c r="F50" s="5">
        <f t="shared" si="17"/>
        <v>0</v>
      </c>
      <c r="G50" s="5">
        <f t="shared" si="17"/>
        <v>0</v>
      </c>
      <c r="H50" s="5">
        <f t="shared" si="17"/>
        <v>0</v>
      </c>
      <c r="I50" s="5">
        <f t="shared" si="17"/>
        <v>0</v>
      </c>
      <c r="J50" s="5">
        <f t="shared" si="17"/>
        <v>0</v>
      </c>
      <c r="K50" s="5">
        <f t="shared" si="17"/>
        <v>0</v>
      </c>
      <c r="L50" s="5">
        <f t="shared" si="17"/>
        <v>0</v>
      </c>
      <c r="M50" s="5">
        <f t="shared" si="17"/>
        <v>1563.5619999999999</v>
      </c>
      <c r="N50" s="5">
        <f t="shared" si="17"/>
        <v>1748.3319999999999</v>
      </c>
      <c r="O50" s="5">
        <f t="shared" si="17"/>
        <v>1673.6569999999999</v>
      </c>
      <c r="P50" s="5">
        <f t="shared" si="17"/>
        <v>1564.9850000000001</v>
      </c>
      <c r="Q50" s="5">
        <f t="shared" si="17"/>
        <v>1635.9159999999999</v>
      </c>
      <c r="R50" s="5">
        <f t="shared" si="17"/>
        <v>0</v>
      </c>
      <c r="S50" s="5">
        <f t="shared" si="17"/>
        <v>0</v>
      </c>
      <c r="T50" s="5">
        <f t="shared" si="17"/>
        <v>0</v>
      </c>
      <c r="U50" s="5">
        <f t="shared" si="17"/>
        <v>0</v>
      </c>
      <c r="V50" s="5">
        <f t="shared" si="17"/>
        <v>0</v>
      </c>
      <c r="W50" s="5">
        <f t="shared" si="17"/>
        <v>0</v>
      </c>
    </row>
    <row r="51" spans="2:23" outlineLevel="1" x14ac:dyDescent="0.25">
      <c r="B51" s="4" t="s">
        <v>27</v>
      </c>
      <c r="C51" s="5">
        <f t="shared" si="17"/>
        <v>0</v>
      </c>
      <c r="D51" s="5">
        <f t="shared" si="17"/>
        <v>0</v>
      </c>
      <c r="E51" s="5">
        <f t="shared" si="17"/>
        <v>0</v>
      </c>
      <c r="F51" s="5">
        <f t="shared" si="17"/>
        <v>0</v>
      </c>
      <c r="G51" s="5">
        <f t="shared" si="17"/>
        <v>0</v>
      </c>
      <c r="H51" s="5">
        <f t="shared" si="17"/>
        <v>0</v>
      </c>
      <c r="I51" s="5">
        <f t="shared" si="17"/>
        <v>0</v>
      </c>
      <c r="J51" s="5">
        <f t="shared" si="17"/>
        <v>0</v>
      </c>
      <c r="K51" s="5">
        <f t="shared" si="17"/>
        <v>0</v>
      </c>
      <c r="L51" s="5">
        <f t="shared" si="17"/>
        <v>0</v>
      </c>
      <c r="M51" s="5">
        <f t="shared" si="17"/>
        <v>0</v>
      </c>
      <c r="N51" s="5">
        <f t="shared" si="17"/>
        <v>0</v>
      </c>
      <c r="O51" s="5">
        <f t="shared" si="17"/>
        <v>0</v>
      </c>
      <c r="P51" s="5">
        <f t="shared" si="17"/>
        <v>0</v>
      </c>
      <c r="Q51" s="5">
        <f t="shared" si="17"/>
        <v>0</v>
      </c>
      <c r="R51" s="5">
        <f t="shared" si="17"/>
        <v>0</v>
      </c>
      <c r="S51" s="5">
        <f t="shared" si="17"/>
        <v>0</v>
      </c>
      <c r="T51" s="5">
        <f t="shared" si="17"/>
        <v>0</v>
      </c>
      <c r="U51" s="5">
        <f t="shared" si="17"/>
        <v>0</v>
      </c>
      <c r="V51" s="5">
        <f t="shared" si="17"/>
        <v>0</v>
      </c>
      <c r="W51" s="5">
        <f t="shared" si="17"/>
        <v>0</v>
      </c>
    </row>
    <row r="52" spans="2:23" outlineLevel="1" x14ac:dyDescent="0.25">
      <c r="B52" s="4" t="s">
        <v>28</v>
      </c>
      <c r="C52" s="5">
        <f t="shared" si="17"/>
        <v>17.465999999999998</v>
      </c>
      <c r="D52" s="5">
        <f t="shared" si="17"/>
        <v>10.7</v>
      </c>
      <c r="E52" s="5">
        <f t="shared" si="17"/>
        <v>6.88</v>
      </c>
      <c r="F52" s="5">
        <f t="shared" si="17"/>
        <v>7.181</v>
      </c>
      <c r="G52" s="5">
        <f t="shared" si="17"/>
        <v>7.4130000000000003</v>
      </c>
      <c r="H52" s="5">
        <f t="shared" si="17"/>
        <v>8.36</v>
      </c>
      <c r="I52" s="5">
        <f t="shared" si="17"/>
        <v>20.074000000000002</v>
      </c>
      <c r="J52" s="5">
        <f t="shared" si="17"/>
        <v>19.588999999999999</v>
      </c>
      <c r="K52" s="5">
        <f t="shared" si="17"/>
        <v>21.426000000000002</v>
      </c>
      <c r="L52" s="5">
        <f t="shared" si="17"/>
        <v>24.460999999999999</v>
      </c>
      <c r="M52" s="5">
        <f t="shared" si="17"/>
        <v>40.410000000000004</v>
      </c>
      <c r="N52" s="5">
        <f t="shared" si="17"/>
        <v>76.186000000000007</v>
      </c>
      <c r="O52" s="5">
        <f t="shared" si="17"/>
        <v>82.762</v>
      </c>
      <c r="P52" s="5">
        <f t="shared" si="17"/>
        <v>68.056000000000012</v>
      </c>
      <c r="Q52" s="5">
        <f t="shared" si="17"/>
        <v>68.484000000000009</v>
      </c>
      <c r="R52" s="5">
        <f t="shared" si="17"/>
        <v>56.723000000000006</v>
      </c>
      <c r="S52" s="5">
        <f t="shared" si="17"/>
        <v>50.344999999999999</v>
      </c>
      <c r="T52" s="5">
        <f t="shared" si="17"/>
        <v>40.686999999999998</v>
      </c>
      <c r="U52" s="5">
        <f t="shared" si="17"/>
        <v>31.891999999999996</v>
      </c>
      <c r="V52" s="5">
        <f t="shared" si="17"/>
        <v>26.200999999999997</v>
      </c>
      <c r="W52" s="5">
        <f t="shared" si="17"/>
        <v>15.045</v>
      </c>
    </row>
    <row r="53" spans="2:23" outlineLevel="1" x14ac:dyDescent="0.25">
      <c r="B53" s="4" t="s">
        <v>22</v>
      </c>
      <c r="C53" s="5">
        <f t="shared" si="17"/>
        <v>0</v>
      </c>
      <c r="D53" s="5">
        <f t="shared" si="17"/>
        <v>0</v>
      </c>
      <c r="E53" s="5">
        <f t="shared" si="17"/>
        <v>0</v>
      </c>
      <c r="F53" s="5">
        <f t="shared" si="17"/>
        <v>0</v>
      </c>
      <c r="G53" s="5">
        <f t="shared" si="17"/>
        <v>0</v>
      </c>
      <c r="H53" s="5">
        <f t="shared" si="17"/>
        <v>0</v>
      </c>
      <c r="I53" s="5">
        <f t="shared" si="17"/>
        <v>0</v>
      </c>
      <c r="J53" s="5">
        <f t="shared" si="17"/>
        <v>0</v>
      </c>
      <c r="K53" s="5">
        <f t="shared" si="17"/>
        <v>0</v>
      </c>
      <c r="L53" s="5">
        <f t="shared" si="17"/>
        <v>0</v>
      </c>
      <c r="M53" s="5">
        <f t="shared" si="17"/>
        <v>0</v>
      </c>
      <c r="N53" s="5">
        <f t="shared" si="17"/>
        <v>0</v>
      </c>
      <c r="O53" s="5">
        <f t="shared" si="17"/>
        <v>0</v>
      </c>
      <c r="P53" s="5">
        <f t="shared" si="17"/>
        <v>0</v>
      </c>
      <c r="Q53" s="5">
        <f t="shared" si="17"/>
        <v>0</v>
      </c>
      <c r="R53" s="5">
        <f t="shared" si="17"/>
        <v>0</v>
      </c>
      <c r="S53" s="5">
        <f t="shared" si="17"/>
        <v>0</v>
      </c>
      <c r="T53" s="5">
        <f t="shared" si="17"/>
        <v>0</v>
      </c>
      <c r="U53" s="5">
        <f t="shared" si="17"/>
        <v>0</v>
      </c>
      <c r="V53" s="5">
        <f t="shared" si="17"/>
        <v>0</v>
      </c>
      <c r="W53" s="5">
        <f t="shared" si="17"/>
        <v>0</v>
      </c>
    </row>
    <row r="54" spans="2:23" outlineLevel="1" x14ac:dyDescent="0.25">
      <c r="B54" s="4" t="s">
        <v>1</v>
      </c>
      <c r="C54" s="5">
        <f t="shared" si="17"/>
        <v>2295.6910000000003</v>
      </c>
      <c r="D54" s="5">
        <f t="shared" si="17"/>
        <v>2325.2999999999997</v>
      </c>
      <c r="E54" s="5">
        <f t="shared" si="17"/>
        <v>2057.71</v>
      </c>
      <c r="F54" s="5">
        <f t="shared" si="17"/>
        <v>1774.2080000000001</v>
      </c>
      <c r="G54" s="5">
        <f t="shared" si="17"/>
        <v>1638.8240000000001</v>
      </c>
      <c r="H54" s="5">
        <f t="shared" si="17"/>
        <v>1331.8609999999999</v>
      </c>
      <c r="I54" s="5">
        <f t="shared" si="17"/>
        <v>1567.1849999999999</v>
      </c>
      <c r="J54" s="5">
        <f t="shared" si="17"/>
        <v>2257.761</v>
      </c>
      <c r="K54" s="5">
        <f t="shared" si="17"/>
        <v>2762.0499999999997</v>
      </c>
      <c r="L54" s="5">
        <f t="shared" si="17"/>
        <v>1836.498</v>
      </c>
      <c r="M54" s="5">
        <f t="shared" si="17"/>
        <v>1942.308</v>
      </c>
      <c r="N54" s="5">
        <f t="shared" si="17"/>
        <v>1791.1399999999999</v>
      </c>
      <c r="O54" s="5">
        <f t="shared" si="17"/>
        <v>1651.3230000000001</v>
      </c>
      <c r="P54" s="5">
        <f t="shared" si="17"/>
        <v>1467.5800000000002</v>
      </c>
      <c r="Q54" s="5">
        <f t="shared" si="17"/>
        <v>1223.5229999999999</v>
      </c>
      <c r="R54" s="5">
        <f t="shared" si="17"/>
        <v>1267.9159999999999</v>
      </c>
      <c r="S54" s="5">
        <f t="shared" si="17"/>
        <v>1056.4070000000002</v>
      </c>
      <c r="T54" s="5">
        <f t="shared" si="17"/>
        <v>1130.4069999999999</v>
      </c>
      <c r="U54" s="5">
        <f t="shared" si="17"/>
        <v>1828.962</v>
      </c>
      <c r="V54" s="5">
        <f t="shared" si="17"/>
        <v>1740.251</v>
      </c>
      <c r="W54" s="5">
        <f t="shared" si="17"/>
        <v>1337.039</v>
      </c>
    </row>
    <row r="55" spans="2:23" outlineLevel="1" x14ac:dyDescent="0.25">
      <c r="B55" s="16" t="s">
        <v>13</v>
      </c>
      <c r="C55" s="21">
        <f t="shared" ref="C55:W55" si="18">SUM(C45:C54)</f>
        <v>47776.500999999997</v>
      </c>
      <c r="D55" s="21">
        <f t="shared" si="18"/>
        <v>51886.048000000003</v>
      </c>
      <c r="E55" s="21">
        <f t="shared" si="18"/>
        <v>51942.424999999988</v>
      </c>
      <c r="F55" s="21">
        <f t="shared" si="18"/>
        <v>60604.06</v>
      </c>
      <c r="G55" s="21">
        <f t="shared" si="18"/>
        <v>66447.39499999999</v>
      </c>
      <c r="H55" s="21">
        <f t="shared" si="18"/>
        <v>68746.251999999993</v>
      </c>
      <c r="I55" s="21">
        <f t="shared" si="18"/>
        <v>78075.796999999991</v>
      </c>
      <c r="J55" s="21">
        <f t="shared" si="18"/>
        <v>71777.939000000013</v>
      </c>
      <c r="K55" s="21">
        <f t="shared" si="18"/>
        <v>79291.331000000006</v>
      </c>
      <c r="L55" s="21">
        <f t="shared" si="18"/>
        <v>80864.502999999997</v>
      </c>
      <c r="M55" s="21">
        <f t="shared" si="18"/>
        <v>86419.027000000016</v>
      </c>
      <c r="N55" s="21">
        <f t="shared" si="18"/>
        <v>81434.136999999988</v>
      </c>
      <c r="O55" s="21">
        <f t="shared" si="18"/>
        <v>83517.04300000002</v>
      </c>
      <c r="P55" s="21">
        <f t="shared" si="18"/>
        <v>88876.063000000009</v>
      </c>
      <c r="Q55" s="21">
        <f t="shared" si="18"/>
        <v>87221.425000000003</v>
      </c>
      <c r="R55" s="21">
        <f t="shared" si="18"/>
        <v>86111.637999999992</v>
      </c>
      <c r="S55" s="21">
        <f t="shared" si="18"/>
        <v>90085.252000000008</v>
      </c>
      <c r="T55" s="21">
        <f t="shared" si="18"/>
        <v>93142.435000000027</v>
      </c>
      <c r="U55" s="21">
        <f t="shared" si="18"/>
        <v>98973.058000000005</v>
      </c>
      <c r="V55" s="21">
        <f t="shared" si="18"/>
        <v>96397.214000000007</v>
      </c>
      <c r="W55" s="21">
        <f t="shared" si="18"/>
        <v>89160.463000000003</v>
      </c>
    </row>
    <row r="56" spans="2:23" outlineLevel="1" x14ac:dyDescent="0.25">
      <c r="B56" s="29" t="s">
        <v>46</v>
      </c>
      <c r="C56" s="28">
        <f>IFERROR(C55/C37/1000,0)</f>
        <v>8.0192361918417169E-3</v>
      </c>
      <c r="D56" s="28">
        <f t="shared" ref="D56:W56" si="19">IFERROR(D55/D37/1000,0)</f>
        <v>7.9587023577978398E-3</v>
      </c>
      <c r="E56" s="28">
        <f t="shared" si="19"/>
        <v>7.9136730811019979E-3</v>
      </c>
      <c r="F56" s="28">
        <f t="shared" si="19"/>
        <v>7.797506243259528E-3</v>
      </c>
      <c r="G56" s="28">
        <f t="shared" si="19"/>
        <v>7.6882925280055874E-3</v>
      </c>
      <c r="H56" s="28">
        <f t="shared" si="19"/>
        <v>7.6123956231116049E-3</v>
      </c>
      <c r="I56" s="28">
        <f t="shared" si="19"/>
        <v>7.0002293563995724E-3</v>
      </c>
      <c r="J56" s="28">
        <f t="shared" si="19"/>
        <v>6.9620526593026184E-3</v>
      </c>
      <c r="K56" s="28">
        <f t="shared" si="19"/>
        <v>7.0142233423311816E-3</v>
      </c>
      <c r="L56" s="28">
        <f t="shared" si="19"/>
        <v>7.2545080882533376E-3</v>
      </c>
      <c r="M56" s="28">
        <f t="shared" si="19"/>
        <v>6.8816861885125508E-3</v>
      </c>
      <c r="N56" s="28">
        <f t="shared" si="19"/>
        <v>6.7949526984159786E-3</v>
      </c>
      <c r="O56" s="28">
        <f t="shared" si="19"/>
        <v>6.70331972496724E-3</v>
      </c>
      <c r="P56" s="28">
        <f t="shared" si="19"/>
        <v>6.6209067443800743E-3</v>
      </c>
      <c r="Q56" s="28">
        <f t="shared" si="19"/>
        <v>6.5404392447522769E-3</v>
      </c>
      <c r="R56" s="28">
        <f t="shared" si="19"/>
        <v>6.4570512917514781E-3</v>
      </c>
      <c r="S56" s="28">
        <f t="shared" si="19"/>
        <v>6.3751504550985487E-3</v>
      </c>
      <c r="T56" s="28">
        <f t="shared" si="19"/>
        <v>6.2907030991205997E-3</v>
      </c>
      <c r="U56" s="28">
        <f t="shared" si="19"/>
        <v>6.2056324460311053E-3</v>
      </c>
      <c r="V56" s="28">
        <f t="shared" si="19"/>
        <v>6.1127461570213773E-3</v>
      </c>
      <c r="W56" s="28">
        <f t="shared" si="19"/>
        <v>6.0311066209151019E-3</v>
      </c>
    </row>
    <row r="57" spans="2:23" outlineLevel="1" x14ac:dyDescent="0.25"/>
    <row r="58" spans="2:23" outlineLevel="1" x14ac:dyDescent="0.25">
      <c r="B58" s="4" t="s">
        <v>23</v>
      </c>
      <c r="C58" s="12">
        <f t="shared" ref="C58:W58" si="20">IFERROR(C45/C55,0)</f>
        <v>0</v>
      </c>
      <c r="D58" s="12">
        <f t="shared" si="20"/>
        <v>0</v>
      </c>
      <c r="E58" s="12">
        <f t="shared" si="20"/>
        <v>0</v>
      </c>
      <c r="F58" s="12">
        <f t="shared" si="20"/>
        <v>0</v>
      </c>
      <c r="G58" s="12">
        <f t="shared" si="20"/>
        <v>0</v>
      </c>
      <c r="H58" s="12">
        <f t="shared" si="20"/>
        <v>0</v>
      </c>
      <c r="I58" s="12">
        <f t="shared" si="20"/>
        <v>0</v>
      </c>
      <c r="J58" s="12">
        <f t="shared" si="20"/>
        <v>0</v>
      </c>
      <c r="K58" s="12">
        <f t="shared" si="20"/>
        <v>0</v>
      </c>
      <c r="L58" s="12">
        <f t="shared" si="20"/>
        <v>0</v>
      </c>
      <c r="M58" s="12">
        <f t="shared" si="20"/>
        <v>0</v>
      </c>
      <c r="N58" s="12">
        <f t="shared" si="20"/>
        <v>0</v>
      </c>
      <c r="O58" s="12">
        <f t="shared" si="20"/>
        <v>0</v>
      </c>
      <c r="P58" s="12">
        <f t="shared" si="20"/>
        <v>0</v>
      </c>
      <c r="Q58" s="12">
        <f t="shared" si="20"/>
        <v>0</v>
      </c>
      <c r="R58" s="12">
        <f t="shared" si="20"/>
        <v>0</v>
      </c>
      <c r="S58" s="12">
        <f t="shared" si="20"/>
        <v>0</v>
      </c>
      <c r="T58" s="12">
        <f t="shared" si="20"/>
        <v>0</v>
      </c>
      <c r="U58" s="12">
        <f t="shared" si="20"/>
        <v>0</v>
      </c>
      <c r="V58" s="12">
        <f t="shared" si="20"/>
        <v>0</v>
      </c>
      <c r="W58" s="12">
        <f t="shared" si="20"/>
        <v>0</v>
      </c>
    </row>
    <row r="59" spans="2:23" outlineLevel="1" x14ac:dyDescent="0.25">
      <c r="B59" s="4" t="s">
        <v>24</v>
      </c>
      <c r="C59" s="12">
        <f t="shared" ref="C59:W59" si="21">IFERROR(C46/C55,0)</f>
        <v>0</v>
      </c>
      <c r="D59" s="12">
        <f t="shared" si="21"/>
        <v>0</v>
      </c>
      <c r="E59" s="12">
        <f t="shared" si="21"/>
        <v>0</v>
      </c>
      <c r="F59" s="12">
        <f t="shared" si="21"/>
        <v>0</v>
      </c>
      <c r="G59" s="12">
        <f t="shared" si="21"/>
        <v>0</v>
      </c>
      <c r="H59" s="12">
        <f t="shared" si="21"/>
        <v>0</v>
      </c>
      <c r="I59" s="12">
        <f t="shared" si="21"/>
        <v>0</v>
      </c>
      <c r="J59" s="12">
        <f t="shared" si="21"/>
        <v>0</v>
      </c>
      <c r="K59" s="12">
        <f t="shared" si="21"/>
        <v>0</v>
      </c>
      <c r="L59" s="12">
        <f t="shared" si="21"/>
        <v>0</v>
      </c>
      <c r="M59" s="12">
        <f t="shared" si="21"/>
        <v>0</v>
      </c>
      <c r="N59" s="12">
        <f t="shared" si="21"/>
        <v>0</v>
      </c>
      <c r="O59" s="12">
        <f t="shared" si="21"/>
        <v>0</v>
      </c>
      <c r="P59" s="12">
        <f t="shared" si="21"/>
        <v>0</v>
      </c>
      <c r="Q59" s="12">
        <f t="shared" si="21"/>
        <v>0</v>
      </c>
      <c r="R59" s="12">
        <f t="shared" si="21"/>
        <v>0</v>
      </c>
      <c r="S59" s="12">
        <f t="shared" si="21"/>
        <v>0</v>
      </c>
      <c r="T59" s="12">
        <f t="shared" si="21"/>
        <v>0</v>
      </c>
      <c r="U59" s="12">
        <f t="shared" si="21"/>
        <v>0</v>
      </c>
      <c r="V59" s="12">
        <f t="shared" si="21"/>
        <v>0</v>
      </c>
      <c r="W59" s="12">
        <f t="shared" si="21"/>
        <v>0</v>
      </c>
    </row>
    <row r="60" spans="2:23" outlineLevel="1" x14ac:dyDescent="0.25">
      <c r="B60" s="4" t="s">
        <v>21</v>
      </c>
      <c r="C60" s="12">
        <f t="shared" ref="C60:W60" si="22">IFERROR(C47/C55,0)</f>
        <v>0.26462412975784894</v>
      </c>
      <c r="D60" s="12">
        <f t="shared" si="22"/>
        <v>0.33562673726856207</v>
      </c>
      <c r="E60" s="12">
        <f t="shared" si="22"/>
        <v>0.35474903222173398</v>
      </c>
      <c r="F60" s="12">
        <f t="shared" si="22"/>
        <v>0.40098467000395682</v>
      </c>
      <c r="G60" s="12">
        <f t="shared" si="22"/>
        <v>0.39687510699253153</v>
      </c>
      <c r="H60" s="12">
        <f t="shared" si="22"/>
        <v>0.42954631184838998</v>
      </c>
      <c r="I60" s="12">
        <f t="shared" si="22"/>
        <v>0.42954155178204589</v>
      </c>
      <c r="J60" s="12">
        <f t="shared" si="22"/>
        <v>0.43015881244514415</v>
      </c>
      <c r="K60" s="12">
        <f t="shared" si="22"/>
        <v>0.45611626824627266</v>
      </c>
      <c r="L60" s="12">
        <f t="shared" si="22"/>
        <v>0.43017979100174525</v>
      </c>
      <c r="M60" s="12">
        <f t="shared" si="22"/>
        <v>0.45065645092254963</v>
      </c>
      <c r="N60" s="12">
        <f t="shared" si="22"/>
        <v>0.45087646719949892</v>
      </c>
      <c r="O60" s="12">
        <f t="shared" si="22"/>
        <v>0.45305194773239266</v>
      </c>
      <c r="P60" s="12">
        <f t="shared" si="22"/>
        <v>0.47200426733573919</v>
      </c>
      <c r="Q60" s="12">
        <f t="shared" si="22"/>
        <v>0.45369622200050036</v>
      </c>
      <c r="R60" s="12">
        <f t="shared" si="22"/>
        <v>0.42941153900707363</v>
      </c>
      <c r="S60" s="12">
        <f t="shared" si="22"/>
        <v>0.40764600403182533</v>
      </c>
      <c r="T60" s="12">
        <f t="shared" si="22"/>
        <v>0.42091057636618578</v>
      </c>
      <c r="U60" s="12">
        <f t="shared" si="22"/>
        <v>0.43457898411100931</v>
      </c>
      <c r="V60" s="12">
        <f t="shared" si="22"/>
        <v>0.43783538183997728</v>
      </c>
      <c r="W60" s="12">
        <f t="shared" si="22"/>
        <v>0.45799801420950453</v>
      </c>
    </row>
    <row r="61" spans="2:23" outlineLevel="1" x14ac:dyDescent="0.25">
      <c r="B61" s="4" t="s">
        <v>26</v>
      </c>
      <c r="C61" s="12">
        <f t="shared" ref="C61:W61" si="23">IFERROR(C48/C55,0)</f>
        <v>0</v>
      </c>
      <c r="D61" s="12">
        <f t="shared" si="23"/>
        <v>0</v>
      </c>
      <c r="E61" s="12">
        <f t="shared" si="23"/>
        <v>0</v>
      </c>
      <c r="F61" s="12">
        <f t="shared" si="23"/>
        <v>0</v>
      </c>
      <c r="G61" s="12">
        <f t="shared" si="23"/>
        <v>0</v>
      </c>
      <c r="H61" s="12">
        <f t="shared" si="23"/>
        <v>0</v>
      </c>
      <c r="I61" s="12">
        <f t="shared" si="23"/>
        <v>0</v>
      </c>
      <c r="J61" s="12">
        <f t="shared" si="23"/>
        <v>0</v>
      </c>
      <c r="K61" s="12">
        <f t="shared" si="23"/>
        <v>0</v>
      </c>
      <c r="L61" s="12">
        <f t="shared" si="23"/>
        <v>0</v>
      </c>
      <c r="M61" s="12">
        <f t="shared" si="23"/>
        <v>0</v>
      </c>
      <c r="N61" s="12">
        <f t="shared" si="23"/>
        <v>0</v>
      </c>
      <c r="O61" s="12">
        <f t="shared" si="23"/>
        <v>0</v>
      </c>
      <c r="P61" s="12">
        <f t="shared" si="23"/>
        <v>0</v>
      </c>
      <c r="Q61" s="12">
        <f t="shared" si="23"/>
        <v>0</v>
      </c>
      <c r="R61" s="12">
        <f t="shared" si="23"/>
        <v>0</v>
      </c>
      <c r="S61" s="12">
        <f t="shared" si="23"/>
        <v>0</v>
      </c>
      <c r="T61" s="12">
        <f t="shared" si="23"/>
        <v>0</v>
      </c>
      <c r="U61" s="12">
        <f t="shared" si="23"/>
        <v>0</v>
      </c>
      <c r="V61" s="12">
        <f t="shared" si="23"/>
        <v>0</v>
      </c>
      <c r="W61" s="12">
        <f t="shared" si="23"/>
        <v>0</v>
      </c>
    </row>
    <row r="62" spans="2:23" outlineLevel="1" x14ac:dyDescent="0.25">
      <c r="B62" s="4" t="s">
        <v>25</v>
      </c>
      <c r="C62" s="12">
        <f t="shared" ref="C62:W62" si="24">IFERROR(C49/C55,0)</f>
        <v>0.68695966244995621</v>
      </c>
      <c r="D62" s="12">
        <f t="shared" si="24"/>
        <v>0.61935152586683806</v>
      </c>
      <c r="E62" s="12">
        <f t="shared" si="24"/>
        <v>0.60550330486110349</v>
      </c>
      <c r="F62" s="12">
        <f t="shared" si="24"/>
        <v>0.56962144120377423</v>
      </c>
      <c r="G62" s="12">
        <f t="shared" si="24"/>
        <v>0.57834985103629732</v>
      </c>
      <c r="H62" s="12">
        <f t="shared" si="24"/>
        <v>0.55095850170857308</v>
      </c>
      <c r="I62" s="12">
        <f t="shared" si="24"/>
        <v>0.55012872939356616</v>
      </c>
      <c r="J62" s="12">
        <f t="shared" si="24"/>
        <v>0.53811347244172048</v>
      </c>
      <c r="K62" s="12">
        <f t="shared" si="24"/>
        <v>0.50877931409677046</v>
      </c>
      <c r="L62" s="12">
        <f t="shared" si="24"/>
        <v>0.54680690982543978</v>
      </c>
      <c r="M62" s="12">
        <f t="shared" si="24"/>
        <v>0.50830767858564285</v>
      </c>
      <c r="N62" s="12">
        <f t="shared" si="24"/>
        <v>0.50472374994285274</v>
      </c>
      <c r="O62" s="12">
        <f t="shared" si="24"/>
        <v>0.50614509903086469</v>
      </c>
      <c r="P62" s="12">
        <f t="shared" si="24"/>
        <v>0.49310871252251576</v>
      </c>
      <c r="Q62" s="12">
        <f t="shared" si="24"/>
        <v>0.51273492722688263</v>
      </c>
      <c r="R62" s="12">
        <f t="shared" si="24"/>
        <v>0.55520565059974825</v>
      </c>
      <c r="S62" s="12">
        <f t="shared" si="24"/>
        <v>0.58006838899668056</v>
      </c>
      <c r="T62" s="12">
        <f t="shared" si="24"/>
        <v>0.56651627155764162</v>
      </c>
      <c r="U62" s="12">
        <f t="shared" si="24"/>
        <v>0.54661939413855432</v>
      </c>
      <c r="V62" s="12">
        <f t="shared" si="24"/>
        <v>0.54383989769662844</v>
      </c>
      <c r="W62" s="12">
        <f t="shared" si="24"/>
        <v>0.52683737185169166</v>
      </c>
    </row>
    <row r="63" spans="2:23" outlineLevel="1" x14ac:dyDescent="0.25">
      <c r="B63" s="4" t="s">
        <v>0</v>
      </c>
      <c r="C63" s="12">
        <f t="shared" ref="C63:W63" si="25">IFERROR(C50/C55,0)</f>
        <v>0</v>
      </c>
      <c r="D63" s="12">
        <f t="shared" si="25"/>
        <v>0</v>
      </c>
      <c r="E63" s="12">
        <f t="shared" si="25"/>
        <v>0</v>
      </c>
      <c r="F63" s="12">
        <f t="shared" si="25"/>
        <v>0</v>
      </c>
      <c r="G63" s="12">
        <f t="shared" si="25"/>
        <v>0</v>
      </c>
      <c r="H63" s="12">
        <f t="shared" si="25"/>
        <v>0</v>
      </c>
      <c r="I63" s="12">
        <f t="shared" si="25"/>
        <v>0</v>
      </c>
      <c r="J63" s="12">
        <f t="shared" si="25"/>
        <v>0</v>
      </c>
      <c r="K63" s="12">
        <f t="shared" si="25"/>
        <v>0</v>
      </c>
      <c r="L63" s="12">
        <f t="shared" si="25"/>
        <v>0</v>
      </c>
      <c r="M63" s="12">
        <f t="shared" si="25"/>
        <v>1.8092798013104216E-2</v>
      </c>
      <c r="N63" s="12">
        <f t="shared" si="25"/>
        <v>2.1469276453436232E-2</v>
      </c>
      <c r="O63" s="12">
        <f t="shared" si="25"/>
        <v>2.0039706147163276E-2</v>
      </c>
      <c r="P63" s="12">
        <f t="shared" si="25"/>
        <v>1.7608622020082055E-2</v>
      </c>
      <c r="Q63" s="12">
        <f t="shared" si="25"/>
        <v>1.8755896272045543E-2</v>
      </c>
      <c r="R63" s="12">
        <f t="shared" si="25"/>
        <v>0</v>
      </c>
      <c r="S63" s="12">
        <f t="shared" si="25"/>
        <v>0</v>
      </c>
      <c r="T63" s="12">
        <f t="shared" si="25"/>
        <v>0</v>
      </c>
      <c r="U63" s="12">
        <f t="shared" si="25"/>
        <v>0</v>
      </c>
      <c r="V63" s="12">
        <f t="shared" si="25"/>
        <v>0</v>
      </c>
      <c r="W63" s="12">
        <f t="shared" si="25"/>
        <v>0</v>
      </c>
    </row>
    <row r="64" spans="2:23" outlineLevel="1" x14ac:dyDescent="0.25">
      <c r="B64" s="4" t="s">
        <v>27</v>
      </c>
      <c r="C64" s="12">
        <f t="shared" ref="C64:W64" si="26">IFERROR(C51/C55,0)</f>
        <v>0</v>
      </c>
      <c r="D64" s="12">
        <f t="shared" si="26"/>
        <v>0</v>
      </c>
      <c r="E64" s="12">
        <f t="shared" si="26"/>
        <v>0</v>
      </c>
      <c r="F64" s="12">
        <f t="shared" si="26"/>
        <v>0</v>
      </c>
      <c r="G64" s="12">
        <f t="shared" si="26"/>
        <v>0</v>
      </c>
      <c r="H64" s="12">
        <f t="shared" si="26"/>
        <v>0</v>
      </c>
      <c r="I64" s="12">
        <f t="shared" si="26"/>
        <v>0</v>
      </c>
      <c r="J64" s="12">
        <f t="shared" si="26"/>
        <v>0</v>
      </c>
      <c r="K64" s="12">
        <f t="shared" si="26"/>
        <v>0</v>
      </c>
      <c r="L64" s="12">
        <f t="shared" si="26"/>
        <v>0</v>
      </c>
      <c r="M64" s="12">
        <f t="shared" si="26"/>
        <v>0</v>
      </c>
      <c r="N64" s="12">
        <f t="shared" si="26"/>
        <v>0</v>
      </c>
      <c r="O64" s="12">
        <f t="shared" si="26"/>
        <v>0</v>
      </c>
      <c r="P64" s="12">
        <f t="shared" si="26"/>
        <v>0</v>
      </c>
      <c r="Q64" s="12">
        <f t="shared" si="26"/>
        <v>0</v>
      </c>
      <c r="R64" s="12">
        <f t="shared" si="26"/>
        <v>0</v>
      </c>
      <c r="S64" s="12">
        <f t="shared" si="26"/>
        <v>0</v>
      </c>
      <c r="T64" s="12">
        <f t="shared" si="26"/>
        <v>0</v>
      </c>
      <c r="U64" s="12">
        <f t="shared" si="26"/>
        <v>0</v>
      </c>
      <c r="V64" s="12">
        <f t="shared" si="26"/>
        <v>0</v>
      </c>
      <c r="W64" s="12">
        <f t="shared" si="26"/>
        <v>0</v>
      </c>
    </row>
    <row r="65" spans="1:28" outlineLevel="1" x14ac:dyDescent="0.25">
      <c r="B65" s="4" t="s">
        <v>28</v>
      </c>
      <c r="C65" s="12">
        <f t="shared" ref="C65:W65" si="27">IFERROR(C52/C55,0)</f>
        <v>3.6557721127380169E-4</v>
      </c>
      <c r="D65" s="12">
        <f t="shared" si="27"/>
        <v>2.0622114060411768E-4</v>
      </c>
      <c r="E65" s="12">
        <f t="shared" si="27"/>
        <v>1.3245434728933046E-4</v>
      </c>
      <c r="F65" s="12">
        <f t="shared" si="27"/>
        <v>1.1849041136847928E-4</v>
      </c>
      <c r="G65" s="12">
        <f t="shared" si="27"/>
        <v>1.115619355732456E-4</v>
      </c>
      <c r="H65" s="12">
        <f t="shared" si="27"/>
        <v>1.2160662955123721E-4</v>
      </c>
      <c r="I65" s="12">
        <f t="shared" si="27"/>
        <v>2.5710912691675764E-4</v>
      </c>
      <c r="J65" s="12">
        <f t="shared" si="27"/>
        <v>2.7291115171194864E-4</v>
      </c>
      <c r="K65" s="12">
        <f t="shared" si="27"/>
        <v>2.7021869515596856E-4</v>
      </c>
      <c r="L65" s="12">
        <f t="shared" si="27"/>
        <v>3.024936664731619E-4</v>
      </c>
      <c r="M65" s="12">
        <f t="shared" si="27"/>
        <v>4.6760535732484002E-4</v>
      </c>
      <c r="N65" s="12">
        <f t="shared" si="27"/>
        <v>9.3555359959177835E-4</v>
      </c>
      <c r="O65" s="12">
        <f t="shared" si="27"/>
        <v>9.9095941411622983E-4</v>
      </c>
      <c r="P65" s="12">
        <f t="shared" si="27"/>
        <v>7.6574048965242765E-4</v>
      </c>
      <c r="Q65" s="12">
        <f t="shared" si="27"/>
        <v>7.851740555717819E-4</v>
      </c>
      <c r="R65" s="12">
        <f t="shared" si="27"/>
        <v>6.5871467919353726E-4</v>
      </c>
      <c r="S65" s="12">
        <f t="shared" si="27"/>
        <v>5.588595123206182E-4</v>
      </c>
      <c r="T65" s="12">
        <f t="shared" si="27"/>
        <v>4.3682559941663526E-4</v>
      </c>
      <c r="U65" s="12">
        <f t="shared" si="27"/>
        <v>3.2222910602600551E-4</v>
      </c>
      <c r="V65" s="12">
        <f t="shared" si="27"/>
        <v>2.7180246101303295E-4</v>
      </c>
      <c r="W65" s="12">
        <f t="shared" si="27"/>
        <v>1.6874071190052029E-4</v>
      </c>
    </row>
    <row r="66" spans="1:28" outlineLevel="1" x14ac:dyDescent="0.25">
      <c r="B66" s="4" t="s">
        <v>22</v>
      </c>
      <c r="C66" s="12">
        <f t="shared" ref="C66:W66" si="28">IFERROR(C53/C55,0)</f>
        <v>0</v>
      </c>
      <c r="D66" s="12">
        <f t="shared" si="28"/>
        <v>0</v>
      </c>
      <c r="E66" s="12">
        <f t="shared" si="28"/>
        <v>0</v>
      </c>
      <c r="F66" s="12">
        <f t="shared" si="28"/>
        <v>0</v>
      </c>
      <c r="G66" s="12">
        <f t="shared" si="28"/>
        <v>0</v>
      </c>
      <c r="H66" s="12">
        <f t="shared" si="28"/>
        <v>0</v>
      </c>
      <c r="I66" s="12">
        <f t="shared" si="28"/>
        <v>0</v>
      </c>
      <c r="J66" s="12">
        <f t="shared" si="28"/>
        <v>0</v>
      </c>
      <c r="K66" s="12">
        <f t="shared" si="28"/>
        <v>0</v>
      </c>
      <c r="L66" s="12">
        <f t="shared" si="28"/>
        <v>0</v>
      </c>
      <c r="M66" s="12">
        <f t="shared" si="28"/>
        <v>0</v>
      </c>
      <c r="N66" s="12">
        <f t="shared" si="28"/>
        <v>0</v>
      </c>
      <c r="O66" s="12">
        <f t="shared" si="28"/>
        <v>0</v>
      </c>
      <c r="P66" s="12">
        <f t="shared" si="28"/>
        <v>0</v>
      </c>
      <c r="Q66" s="12">
        <f t="shared" si="28"/>
        <v>0</v>
      </c>
      <c r="R66" s="12">
        <f t="shared" si="28"/>
        <v>0</v>
      </c>
      <c r="S66" s="12">
        <f t="shared" si="28"/>
        <v>0</v>
      </c>
      <c r="T66" s="12">
        <f t="shared" si="28"/>
        <v>0</v>
      </c>
      <c r="U66" s="12">
        <f t="shared" si="28"/>
        <v>0</v>
      </c>
      <c r="V66" s="12">
        <f t="shared" si="28"/>
        <v>0</v>
      </c>
      <c r="W66" s="12">
        <f t="shared" si="28"/>
        <v>0</v>
      </c>
    </row>
    <row r="67" spans="1:28" outlineLevel="1" x14ac:dyDescent="0.25">
      <c r="B67" s="4" t="s">
        <v>1</v>
      </c>
      <c r="C67" s="12">
        <f t="shared" ref="C67:W67" si="29">IFERROR(C54/C55,0)</f>
        <v>4.8050630580920954E-2</v>
      </c>
      <c r="D67" s="12">
        <f t="shared" si="29"/>
        <v>4.4815515723995773E-2</v>
      </c>
      <c r="E67" s="12">
        <f t="shared" si="29"/>
        <v>3.9615208569873286E-2</v>
      </c>
      <c r="F67" s="12">
        <f t="shared" si="29"/>
        <v>2.9275398380900555E-2</v>
      </c>
      <c r="G67" s="12">
        <f t="shared" si="29"/>
        <v>2.4663480035598088E-2</v>
      </c>
      <c r="H67" s="12">
        <f t="shared" si="29"/>
        <v>1.9373579813485687E-2</v>
      </c>
      <c r="I67" s="12">
        <f t="shared" si="29"/>
        <v>2.0072609697471294E-2</v>
      </c>
      <c r="J67" s="12">
        <f t="shared" si="29"/>
        <v>3.1454803961423292E-2</v>
      </c>
      <c r="K67" s="12">
        <f t="shared" si="29"/>
        <v>3.4834198961800747E-2</v>
      </c>
      <c r="L67" s="12">
        <f t="shared" si="29"/>
        <v>2.2710805506341889E-2</v>
      </c>
      <c r="M67" s="12">
        <f t="shared" si="29"/>
        <v>2.2475467121378254E-2</v>
      </c>
      <c r="N67" s="12">
        <f t="shared" si="29"/>
        <v>2.19949528046205E-2</v>
      </c>
      <c r="O67" s="12">
        <f t="shared" si="29"/>
        <v>1.9772287675462834E-2</v>
      </c>
      <c r="P67" s="12">
        <f t="shared" si="29"/>
        <v>1.6512657632010545E-2</v>
      </c>
      <c r="Q67" s="12">
        <f t="shared" si="29"/>
        <v>1.4027780444999607E-2</v>
      </c>
      <c r="R67" s="12">
        <f t="shared" si="29"/>
        <v>1.4724095713984676E-2</v>
      </c>
      <c r="S67" s="12">
        <f t="shared" si="29"/>
        <v>1.1726747459173452E-2</v>
      </c>
      <c r="T67" s="12">
        <f t="shared" si="29"/>
        <v>1.213632647675573E-2</v>
      </c>
      <c r="U67" s="12">
        <f t="shared" si="29"/>
        <v>1.8479392644410359E-2</v>
      </c>
      <c r="V67" s="12">
        <f t="shared" si="29"/>
        <v>1.805291800238127E-2</v>
      </c>
      <c r="W67" s="12">
        <f t="shared" si="29"/>
        <v>1.4995873226903274E-2</v>
      </c>
    </row>
    <row r="70" spans="1:28" s="37" customFormat="1" x14ac:dyDescent="0.25">
      <c r="A70" s="36" t="s">
        <v>2</v>
      </c>
      <c r="Z70" s="38"/>
    </row>
    <row r="71" spans="1:28" outlineLevel="1" x14ac:dyDescent="0.25">
      <c r="B71" s="22" t="s">
        <v>31</v>
      </c>
      <c r="C71" s="5">
        <f>C74*CAN!C75</f>
        <v>2595.8108507996453</v>
      </c>
      <c r="D71" s="5">
        <f>D74*CAN!D75</f>
        <v>2605.6788701093951</v>
      </c>
      <c r="E71" s="5">
        <f>E74*CAN!E75</f>
        <v>2661.2238794015611</v>
      </c>
      <c r="F71" s="5">
        <f>F74*CAN!F75</f>
        <v>2662.9533439007541</v>
      </c>
      <c r="G71" s="5">
        <f>G74*CAN!G75</f>
        <v>2797.4444278716519</v>
      </c>
      <c r="H71" s="5">
        <f>H74*CAN!H75</f>
        <v>2688.6030580393885</v>
      </c>
      <c r="I71" s="5">
        <f>I74*CAN!I75</f>
        <v>2509.1219029776489</v>
      </c>
      <c r="J71" s="5">
        <f>J74*CAN!J75</f>
        <v>2785.5774747143087</v>
      </c>
      <c r="K71" s="5">
        <f>K74*CAN!K75</f>
        <v>2776.2228192765906</v>
      </c>
      <c r="L71" s="5">
        <f>L74*CAN!L75</f>
        <v>2739.5673446477749</v>
      </c>
      <c r="M71" s="5">
        <f>M74*CAN!M75</f>
        <v>2865.0017107791282</v>
      </c>
      <c r="N71" s="5">
        <f>N74*CAN!N75</f>
        <v>2749.0692546643008</v>
      </c>
      <c r="O71" s="5">
        <f>O74*CAN!O75</f>
        <v>2859.0861757078337</v>
      </c>
      <c r="P71" s="5">
        <f>P74*CAN!P75</f>
        <v>2982.4657197052907</v>
      </c>
      <c r="Q71" s="5">
        <f>Q74*CAN!Q75</f>
        <v>3113.7361349026992</v>
      </c>
      <c r="R71" s="5">
        <f>R74*CAN!R75</f>
        <v>3313.789636187314</v>
      </c>
      <c r="S71" s="5">
        <f>S74*CAN!S75</f>
        <v>3736.6799543643506</v>
      </c>
      <c r="T71" s="5">
        <f>T74*CAN!T75</f>
        <v>3896.1167875277861</v>
      </c>
      <c r="U71" s="5">
        <f>U74*CAN!U75</f>
        <v>4160.422583693472</v>
      </c>
      <c r="V71" s="5">
        <f>V74*CAN!V75</f>
        <v>4226.9143238132465</v>
      </c>
      <c r="W71" s="5">
        <f>W74*CAN!W75</f>
        <v>3931.3027088998497</v>
      </c>
      <c r="Z71" s="23"/>
      <c r="AB71"/>
    </row>
    <row r="72" spans="1:28" outlineLevel="1" x14ac:dyDescent="0.25">
      <c r="B72" s="8" t="s">
        <v>30</v>
      </c>
      <c r="C72" s="5">
        <f>INDEX('[2]Table 37'!C$26:C$28,MATCH($AB72,'[2]Table 37'!$B$26:$B$28,0))</f>
        <v>236.25</v>
      </c>
      <c r="D72" s="5">
        <f>INDEX('[2]Table 37'!D$26:D$28,MATCH($AB72,'[2]Table 37'!$B$26:$B$28,0))</f>
        <v>251.14400000000001</v>
      </c>
      <c r="E72" s="5">
        <f>INDEX('[2]Table 37'!E$26:E$28,MATCH($AB72,'[2]Table 37'!$B$26:$B$28,0))</f>
        <v>256.88299999999998</v>
      </c>
      <c r="F72" s="5">
        <f>INDEX('[2]Table 37'!F$26:F$28,MATCH($AB72,'[2]Table 37'!$B$26:$B$28,0))</f>
        <v>266.55200000000002</v>
      </c>
      <c r="G72" s="5">
        <f>INDEX('[2]Table 37'!G$26:G$28,MATCH($AB72,'[2]Table 37'!$B$26:$B$28,0))</f>
        <v>275.17099999999999</v>
      </c>
      <c r="H72" s="5">
        <f>INDEX('[2]Table 37'!H$26:H$28,MATCH($AB72,'[2]Table 37'!$B$26:$B$28,0))</f>
        <v>275.95499999999998</v>
      </c>
      <c r="I72" s="5">
        <f>INDEX('[2]Table 37'!I$26:I$28,MATCH($AB72,'[2]Table 37'!$B$26:$B$28,0))</f>
        <v>281.37400000000002</v>
      </c>
      <c r="J72" s="5">
        <f>INDEX('[2]Table 37'!J$26:J$28,MATCH($AB72,'[2]Table 37'!$B$26:$B$28,0))</f>
        <v>305.94799999999998</v>
      </c>
      <c r="K72" s="5">
        <f>INDEX('[2]Table 37'!K$26:K$28,MATCH($AB72,'[2]Table 37'!$B$26:$B$28,0))</f>
        <v>340.04199999999997</v>
      </c>
      <c r="L72" s="5">
        <f>INDEX('[2]Table 37'!L$26:L$28,MATCH($AB72,'[2]Table 37'!$B$26:$B$28,0))</f>
        <v>352.84899999999999</v>
      </c>
      <c r="M72" s="5">
        <f>INDEX('[2]Table 37'!M$26:M$28,MATCH($AB72,'[2]Table 37'!$B$26:$B$28,0))</f>
        <v>362.12</v>
      </c>
      <c r="N72" s="5">
        <f>INDEX('[2]Table 37'!N$26:N$28,MATCH($AB72,'[2]Table 37'!$B$26:$B$28,0))</f>
        <v>372.26600000000002</v>
      </c>
      <c r="O72" s="5">
        <f>INDEX('[2]Table 37'!O$26:O$28,MATCH($AB72,'[2]Table 37'!$B$26:$B$28,0))</f>
        <v>371.05799999999999</v>
      </c>
      <c r="P72" s="5">
        <f>INDEX('[2]Table 37'!P$26:P$28,MATCH($AB72,'[2]Table 37'!$B$26:$B$28,0))</f>
        <v>398.81799999999998</v>
      </c>
      <c r="Q72" s="5">
        <f>INDEX('[2]Table 37'!Q$26:Q$28,MATCH($AB72,'[2]Table 37'!$B$26:$B$28,0))</f>
        <v>421.20499999999998</v>
      </c>
      <c r="R72" s="5">
        <f>INDEX('[2]Table 37'!R$26:R$28,MATCH($AB72,'[2]Table 37'!$B$26:$B$28,0))</f>
        <v>448.88099999999997</v>
      </c>
      <c r="S72" s="5">
        <f>INDEX('[2]Table 37'!S$26:S$28,MATCH($AB72,'[2]Table 37'!$B$26:$B$28,0))</f>
        <v>481.10500000000002</v>
      </c>
      <c r="T72" s="5">
        <f>INDEX('[2]Table 37'!T$26:T$28,MATCH($AB72,'[2]Table 37'!$B$26:$B$28,0))</f>
        <v>506.11200000000002</v>
      </c>
      <c r="U72" s="5">
        <f>INDEX('[2]Table 37'!U$26:U$28,MATCH($AB72,'[2]Table 37'!$B$26:$B$28,0))</f>
        <v>520.91300000000001</v>
      </c>
      <c r="V72" s="5">
        <f>INDEX('[2]Table 37'!V$26:V$28,MATCH($AB72,'[2]Table 37'!$B$26:$B$28,0))</f>
        <v>553.66399999999999</v>
      </c>
      <c r="W72" s="5">
        <f>INDEX('[2]Table 37'!W$26:W$28,MATCH($AB72,'[2]Table 37'!$B$26:$B$28,0))</f>
        <v>567.70500000000004</v>
      </c>
      <c r="Z72" s="23" t="s">
        <v>32</v>
      </c>
      <c r="AB72" t="s">
        <v>75</v>
      </c>
    </row>
    <row r="73" spans="1:28" outlineLevel="1" x14ac:dyDescent="0.25">
      <c r="B73" s="8" t="s">
        <v>43</v>
      </c>
      <c r="C73" s="5">
        <f>INDEX('[2]Table 37'!C$38:C$40,MATCH($AB73,'[2]Table 37'!$B$38:$B$40,0))</f>
        <v>20601.666825</v>
      </c>
      <c r="D73" s="5">
        <f>INDEX('[2]Table 37'!D$38:D$40,MATCH($AB73,'[2]Table 37'!$B$38:$B$40,0))</f>
        <v>19332.737241999999</v>
      </c>
      <c r="E73" s="5">
        <f>INDEX('[2]Table 37'!E$38:E$40,MATCH($AB73,'[2]Table 37'!$B$38:$B$40,0))</f>
        <v>19184.576192</v>
      </c>
      <c r="F73" s="5">
        <f>INDEX('[2]Table 37'!F$38:F$40,MATCH($AB73,'[2]Table 37'!$B$38:$B$40,0))</f>
        <v>18387.186240999999</v>
      </c>
      <c r="G73" s="5">
        <f>INDEX('[2]Table 37'!G$38:G$40,MATCH($AB73,'[2]Table 37'!$B$38:$B$40,0))</f>
        <v>18596.713991000001</v>
      </c>
      <c r="H73" s="5">
        <f>INDEX('[2]Table 37'!H$38:H$40,MATCH($AB73,'[2]Table 37'!$B$38:$B$40,0))</f>
        <v>17714.368488</v>
      </c>
      <c r="I73" s="5">
        <f>INDEX('[2]Table 37'!I$38:I$40,MATCH($AB73,'[2]Table 37'!$B$38:$B$40,0))</f>
        <v>16115.767231</v>
      </c>
      <c r="J73" s="5">
        <f>INDEX('[2]Table 37'!J$38:J$40,MATCH($AB73,'[2]Table 37'!$B$38:$B$40,0))</f>
        <v>16355.821995</v>
      </c>
      <c r="K73" s="5">
        <f>INDEX('[2]Table 37'!K$38:K$40,MATCH($AB73,'[2]Table 37'!$B$38:$B$40,0))</f>
        <v>14666.502122</v>
      </c>
      <c r="L73" s="5">
        <f>INDEX('[2]Table 37'!L$38:L$40,MATCH($AB73,'[2]Table 37'!$B$38:$B$40,0))</f>
        <v>13947.545367999999</v>
      </c>
      <c r="M73" s="5">
        <f>INDEX('[2]Table 37'!M$38:M$40,MATCH($AB73,'[2]Table 37'!$B$38:$B$40,0))</f>
        <v>14212.716641999999</v>
      </c>
      <c r="N73" s="5">
        <f>INDEX('[2]Table 37'!N$38:N$40,MATCH($AB73,'[2]Table 37'!$B$38:$B$40,0))</f>
        <v>13265.912934</v>
      </c>
      <c r="O73" s="5">
        <f>INDEX('[2]Table 37'!O$38:O$40,MATCH($AB73,'[2]Table 37'!$B$38:$B$40,0))</f>
        <v>13841.722577</v>
      </c>
      <c r="P73" s="5">
        <f>INDEX('[2]Table 37'!P$38:P$40,MATCH($AB73,'[2]Table 37'!$B$38:$B$40,0))</f>
        <v>13434.004003</v>
      </c>
      <c r="Q73" s="5">
        <f>INDEX('[2]Table 37'!Q$38:Q$40,MATCH($AB73,'[2]Table 37'!$B$38:$B$40,0))</f>
        <v>13279.845292</v>
      </c>
      <c r="R73" s="5">
        <f>INDEX('[2]Table 37'!R$38:R$40,MATCH($AB73,'[2]Table 37'!$B$38:$B$40,0))</f>
        <v>13261.678105999999</v>
      </c>
      <c r="S73" s="5">
        <f>INDEX('[2]Table 37'!S$38:S$40,MATCH($AB73,'[2]Table 37'!$B$38:$B$40,0))</f>
        <v>13952.462121</v>
      </c>
      <c r="T73" s="5">
        <f>INDEX('[2]Table 37'!T$38:T$40,MATCH($AB73,'[2]Table 37'!$B$38:$B$40,0))</f>
        <v>13828.979281</v>
      </c>
      <c r="U73" s="5">
        <f>INDEX('[2]Table 37'!U$38:U$40,MATCH($AB73,'[2]Table 37'!$B$38:$B$40,0))</f>
        <v>14347.52693</v>
      </c>
      <c r="V73" s="5">
        <f>INDEX('[2]Table 37'!V$38:V$40,MATCH($AB73,'[2]Table 37'!$B$38:$B$40,0))</f>
        <v>13714.561722</v>
      </c>
      <c r="W73" s="5">
        <f>INDEX('[2]Table 37'!W$38:W$40,MATCH($AB73,'[2]Table 37'!$B$38:$B$40,0))</f>
        <v>12439.948205999999</v>
      </c>
      <c r="Z73" s="23" t="s">
        <v>32</v>
      </c>
      <c r="AB73" t="s">
        <v>75</v>
      </c>
    </row>
    <row r="74" spans="1:28" outlineLevel="1" x14ac:dyDescent="0.25">
      <c r="B74" s="8" t="s">
        <v>44</v>
      </c>
      <c r="C74" s="5">
        <f t="shared" ref="C74:W74" si="30">C72*C73/1000</f>
        <v>4867.1437874062503</v>
      </c>
      <c r="D74" s="5">
        <f t="shared" si="30"/>
        <v>4855.300961904848</v>
      </c>
      <c r="E74" s="5">
        <f t="shared" si="30"/>
        <v>4928.1914859295357</v>
      </c>
      <c r="F74" s="5">
        <f t="shared" si="30"/>
        <v>4901.1412669110323</v>
      </c>
      <c r="G74" s="5">
        <f t="shared" si="30"/>
        <v>5117.2763856174606</v>
      </c>
      <c r="H74" s="5">
        <f t="shared" si="30"/>
        <v>4888.3685561060393</v>
      </c>
      <c r="I74" s="5">
        <f t="shared" si="30"/>
        <v>4534.5578888553937</v>
      </c>
      <c r="J74" s="5">
        <f t="shared" si="30"/>
        <v>5004.0310277262597</v>
      </c>
      <c r="K74" s="5">
        <f t="shared" si="30"/>
        <v>4987.226714569123</v>
      </c>
      <c r="L74" s="5">
        <f t="shared" si="30"/>
        <v>4921.3774355534315</v>
      </c>
      <c r="M74" s="5">
        <f t="shared" si="30"/>
        <v>5146.7089504010401</v>
      </c>
      <c r="N74" s="5">
        <f t="shared" si="30"/>
        <v>4938.4483442884439</v>
      </c>
      <c r="O74" s="5">
        <f t="shared" si="30"/>
        <v>5136.0818959764665</v>
      </c>
      <c r="P74" s="5">
        <f t="shared" si="30"/>
        <v>5357.7226084684535</v>
      </c>
      <c r="Q74" s="5">
        <f t="shared" si="30"/>
        <v>5593.53723621686</v>
      </c>
      <c r="R74" s="5">
        <f t="shared" si="30"/>
        <v>5952.9153298993851</v>
      </c>
      <c r="S74" s="5">
        <f t="shared" si="30"/>
        <v>6712.5992887237053</v>
      </c>
      <c r="T74" s="5">
        <f t="shared" si="30"/>
        <v>6999.0123618654725</v>
      </c>
      <c r="U74" s="5">
        <f t="shared" si="30"/>
        <v>7473.8132956870904</v>
      </c>
      <c r="V74" s="5">
        <f t="shared" si="30"/>
        <v>7593.2591012494076</v>
      </c>
      <c r="W74" s="5">
        <f t="shared" si="30"/>
        <v>7062.2207962872299</v>
      </c>
    </row>
    <row r="75" spans="1:28" outlineLevel="1" x14ac:dyDescent="0.25">
      <c r="B75" s="8" t="s">
        <v>45</v>
      </c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8" outlineLevel="1" x14ac:dyDescent="0.25">
      <c r="B76" s="8" t="s">
        <v>47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8" outlineLevel="1" x14ac:dyDescent="0.25"/>
    <row r="78" spans="1:28" outlineLevel="1" x14ac:dyDescent="0.25">
      <c r="B78" s="9" t="s">
        <v>19</v>
      </c>
      <c r="C78" s="14"/>
    </row>
    <row r="79" spans="1:28" outlineLevel="1" x14ac:dyDescent="0.25">
      <c r="B79" s="4" t="s">
        <v>23</v>
      </c>
      <c r="C79" s="5">
        <f>IFERROR(INDEX('[2]Table 35'!C$14:C$19,MATCH(CAN!$B92,'[2]Table 35'!$B$14:$B$19,0))*1000,0)</f>
        <v>0</v>
      </c>
      <c r="D79" s="5">
        <f>IFERROR(INDEX('[2]Table 35'!D$14:D$19,MATCH(CAN!$B92,'[2]Table 35'!$B$14:$B$19,0))*1000,0)</f>
        <v>0</v>
      </c>
      <c r="E79" s="5">
        <f>IFERROR(INDEX('[2]Table 35'!E$14:E$19,MATCH(CAN!$B92,'[2]Table 35'!$B$14:$B$19,0))*1000,0)</f>
        <v>0</v>
      </c>
      <c r="F79" s="5">
        <f>IFERROR(INDEX('[2]Table 35'!F$14:F$19,MATCH(CAN!$B92,'[2]Table 35'!$B$14:$B$19,0))*1000,0)</f>
        <v>0</v>
      </c>
      <c r="G79" s="5">
        <f>IFERROR(INDEX('[2]Table 35'!G$14:G$19,MATCH(CAN!$B92,'[2]Table 35'!$B$14:$B$19,0))*1000,0)</f>
        <v>0</v>
      </c>
      <c r="H79" s="5">
        <f>IFERROR(INDEX('[2]Table 35'!H$14:H$19,MATCH(CAN!$B92,'[2]Table 35'!$B$14:$B$19,0))*1000,0)</f>
        <v>0</v>
      </c>
      <c r="I79" s="5">
        <f>IFERROR(INDEX('[2]Table 35'!I$14:I$19,MATCH(CAN!$B92,'[2]Table 35'!$B$14:$B$19,0))*1000,0)</f>
        <v>0</v>
      </c>
      <c r="J79" s="5">
        <f>IFERROR(INDEX('[2]Table 35'!J$14:J$19,MATCH(CAN!$B92,'[2]Table 35'!$B$14:$B$19,0))*1000,0)</f>
        <v>0</v>
      </c>
      <c r="K79" s="5">
        <f>IFERROR(INDEX('[2]Table 35'!K$14:K$19,MATCH(CAN!$B92,'[2]Table 35'!$B$14:$B$19,0))*1000,0)</f>
        <v>0</v>
      </c>
      <c r="L79" s="5">
        <f>IFERROR(INDEX('[2]Table 35'!L$14:L$19,MATCH(CAN!$B92,'[2]Table 35'!$B$14:$B$19,0))*1000,0)</f>
        <v>0</v>
      </c>
      <c r="M79" s="5">
        <f>IFERROR(INDEX('[2]Table 35'!M$14:M$19,MATCH(CAN!$B92,'[2]Table 35'!$B$14:$B$19,0))*1000,0)</f>
        <v>0</v>
      </c>
      <c r="N79" s="5">
        <f>IFERROR(INDEX('[2]Table 35'!N$14:N$19,MATCH(CAN!$B92,'[2]Table 35'!$B$14:$B$19,0))*1000,0)</f>
        <v>0</v>
      </c>
      <c r="O79" s="5">
        <f>IFERROR(INDEX('[2]Table 35'!O$14:O$19,MATCH(CAN!$B92,'[2]Table 35'!$B$14:$B$19,0))*1000,0)</f>
        <v>0</v>
      </c>
      <c r="P79" s="5">
        <f>IFERROR(INDEX('[2]Table 35'!P$14:P$19,MATCH(CAN!$B92,'[2]Table 35'!$B$14:$B$19,0))*1000,0)</f>
        <v>0</v>
      </c>
      <c r="Q79" s="5">
        <f>IFERROR(INDEX('[2]Table 35'!Q$14:Q$19,MATCH(CAN!$B92,'[2]Table 35'!$B$14:$B$19,0))*1000,0)</f>
        <v>0</v>
      </c>
      <c r="R79" s="5">
        <f>IFERROR(INDEX('[2]Table 35'!R$14:R$19,MATCH(CAN!$B92,'[2]Table 35'!$B$14:$B$19,0))*1000,0)</f>
        <v>0</v>
      </c>
      <c r="S79" s="5">
        <f>IFERROR(INDEX('[2]Table 35'!S$14:S$19,MATCH(CAN!$B92,'[2]Table 35'!$B$14:$B$19,0))*1000,0)</f>
        <v>0</v>
      </c>
      <c r="T79" s="5">
        <f>IFERROR(INDEX('[2]Table 35'!T$14:T$19,MATCH(CAN!$B92,'[2]Table 35'!$B$14:$B$19,0))*1000,0)</f>
        <v>0</v>
      </c>
      <c r="U79" s="5">
        <f>IFERROR(INDEX('[2]Table 35'!U$14:U$19,MATCH(CAN!$B92,'[2]Table 35'!$B$14:$B$19,0))*1000,0)</f>
        <v>0</v>
      </c>
      <c r="V79" s="5">
        <f>IFERROR(INDEX('[2]Table 35'!V$14:V$19,MATCH(CAN!$B92,'[2]Table 35'!$B$14:$B$19,0))*1000,0)</f>
        <v>0</v>
      </c>
      <c r="W79" s="5">
        <f>IFERROR(INDEX('[2]Table 35'!W$14:W$19,MATCH(CAN!$B92,'[2]Table 35'!$B$14:$B$19,0))*1000,0)</f>
        <v>0</v>
      </c>
      <c r="Z79" s="23" t="s">
        <v>32</v>
      </c>
    </row>
    <row r="80" spans="1:28" outlineLevel="1" x14ac:dyDescent="0.25">
      <c r="B80" s="4" t="s">
        <v>24</v>
      </c>
      <c r="C80" s="5">
        <f>IFERROR(INDEX('[2]Table 35'!C$14:C$19,MATCH(CAN!$B93,'[2]Table 35'!$B$14:$B$19,0))*1000,0)</f>
        <v>0</v>
      </c>
      <c r="D80" s="5">
        <f>IFERROR(INDEX('[2]Table 35'!D$14:D$19,MATCH(CAN!$B93,'[2]Table 35'!$B$14:$B$19,0))*1000,0)</f>
        <v>0</v>
      </c>
      <c r="E80" s="5">
        <f>IFERROR(INDEX('[2]Table 35'!E$14:E$19,MATCH(CAN!$B93,'[2]Table 35'!$B$14:$B$19,0))*1000,0)</f>
        <v>0</v>
      </c>
      <c r="F80" s="5">
        <f>IFERROR(INDEX('[2]Table 35'!F$14:F$19,MATCH(CAN!$B93,'[2]Table 35'!$B$14:$B$19,0))*1000,0)</f>
        <v>0</v>
      </c>
      <c r="G80" s="5">
        <f>IFERROR(INDEX('[2]Table 35'!G$14:G$19,MATCH(CAN!$B93,'[2]Table 35'!$B$14:$B$19,0))*1000,0)</f>
        <v>0</v>
      </c>
      <c r="H80" s="5">
        <f>IFERROR(INDEX('[2]Table 35'!H$14:H$19,MATCH(CAN!$B93,'[2]Table 35'!$B$14:$B$19,0))*1000,0)</f>
        <v>0</v>
      </c>
      <c r="I80" s="5">
        <f>IFERROR(INDEX('[2]Table 35'!I$14:I$19,MATCH(CAN!$B93,'[2]Table 35'!$B$14:$B$19,0))*1000,0)</f>
        <v>0</v>
      </c>
      <c r="J80" s="5">
        <f>IFERROR(INDEX('[2]Table 35'!J$14:J$19,MATCH(CAN!$B93,'[2]Table 35'!$B$14:$B$19,0))*1000,0)</f>
        <v>0</v>
      </c>
      <c r="K80" s="5">
        <f>IFERROR(INDEX('[2]Table 35'!K$14:K$19,MATCH(CAN!$B93,'[2]Table 35'!$B$14:$B$19,0))*1000,0)</f>
        <v>0</v>
      </c>
      <c r="L80" s="5">
        <f>IFERROR(INDEX('[2]Table 35'!L$14:L$19,MATCH(CAN!$B93,'[2]Table 35'!$B$14:$B$19,0))*1000,0)</f>
        <v>0</v>
      </c>
      <c r="M80" s="5">
        <f>IFERROR(INDEX('[2]Table 35'!M$14:M$19,MATCH(CAN!$B93,'[2]Table 35'!$B$14:$B$19,0))*1000,0)</f>
        <v>0</v>
      </c>
      <c r="N80" s="5">
        <f>IFERROR(INDEX('[2]Table 35'!N$14:N$19,MATCH(CAN!$B93,'[2]Table 35'!$B$14:$B$19,0))*1000,0)</f>
        <v>0</v>
      </c>
      <c r="O80" s="5">
        <f>IFERROR(INDEX('[2]Table 35'!O$14:O$19,MATCH(CAN!$B93,'[2]Table 35'!$B$14:$B$19,0))*1000,0)</f>
        <v>0</v>
      </c>
      <c r="P80" s="5">
        <f>IFERROR(INDEX('[2]Table 35'!P$14:P$19,MATCH(CAN!$B93,'[2]Table 35'!$B$14:$B$19,0))*1000,0)</f>
        <v>0</v>
      </c>
      <c r="Q80" s="5">
        <f>IFERROR(INDEX('[2]Table 35'!Q$14:Q$19,MATCH(CAN!$B93,'[2]Table 35'!$B$14:$B$19,0))*1000,0)</f>
        <v>0</v>
      </c>
      <c r="R80" s="5">
        <f>IFERROR(INDEX('[2]Table 35'!R$14:R$19,MATCH(CAN!$B93,'[2]Table 35'!$B$14:$B$19,0))*1000,0)</f>
        <v>0</v>
      </c>
      <c r="S80" s="5">
        <f>IFERROR(INDEX('[2]Table 35'!S$14:S$19,MATCH(CAN!$B93,'[2]Table 35'!$B$14:$B$19,0))*1000,0)</f>
        <v>0</v>
      </c>
      <c r="T80" s="5">
        <f>IFERROR(INDEX('[2]Table 35'!T$14:T$19,MATCH(CAN!$B93,'[2]Table 35'!$B$14:$B$19,0))*1000,0)</f>
        <v>0</v>
      </c>
      <c r="U80" s="5">
        <f>IFERROR(INDEX('[2]Table 35'!U$14:U$19,MATCH(CAN!$B93,'[2]Table 35'!$B$14:$B$19,0))*1000,0)</f>
        <v>0</v>
      </c>
      <c r="V80" s="5">
        <f>IFERROR(INDEX('[2]Table 35'!V$14:V$19,MATCH(CAN!$B93,'[2]Table 35'!$B$14:$B$19,0))*1000,0)</f>
        <v>0</v>
      </c>
      <c r="W80" s="5">
        <f>IFERROR(INDEX('[2]Table 35'!W$14:W$19,MATCH(CAN!$B93,'[2]Table 35'!$B$14:$B$19,0))*1000,0)</f>
        <v>0</v>
      </c>
      <c r="Z80" s="23" t="s">
        <v>32</v>
      </c>
    </row>
    <row r="81" spans="2:26" outlineLevel="1" x14ac:dyDescent="0.25">
      <c r="B81" s="4" t="s">
        <v>21</v>
      </c>
      <c r="C81" s="5">
        <f>IFERROR(INDEX('[2]Table 35'!C$14:C$19,MATCH(CAN!$B94,'[2]Table 35'!$B$14:$B$19,0))*1000,0)</f>
        <v>956.24</v>
      </c>
      <c r="D81" s="5">
        <f>IFERROR(INDEX('[2]Table 35'!D$14:D$19,MATCH(CAN!$B94,'[2]Table 35'!$B$14:$B$19,0))*1000,0)</f>
        <v>1157.21</v>
      </c>
      <c r="E81" s="5">
        <f>IFERROR(INDEX('[2]Table 35'!E$14:E$19,MATCH(CAN!$B94,'[2]Table 35'!$B$14:$B$19,0))*1000,0)</f>
        <v>1192.9940000000001</v>
      </c>
      <c r="F81" s="5">
        <f>IFERROR(INDEX('[2]Table 35'!F$14:F$19,MATCH(CAN!$B94,'[2]Table 35'!$B$14:$B$19,0))*1000,0)</f>
        <v>1140.5369999999998</v>
      </c>
      <c r="G81" s="5">
        <f>IFERROR(INDEX('[2]Table 35'!G$14:G$19,MATCH(CAN!$B94,'[2]Table 35'!$B$14:$B$19,0))*1000,0)</f>
        <v>954.33199999999999</v>
      </c>
      <c r="H81" s="5">
        <f>IFERROR(INDEX('[2]Table 35'!H$14:H$19,MATCH(CAN!$B94,'[2]Table 35'!$B$14:$B$19,0))*1000,0)</f>
        <v>917.74599999999998</v>
      </c>
      <c r="I81" s="5">
        <f>IFERROR(INDEX('[2]Table 35'!I$14:I$19,MATCH(CAN!$B94,'[2]Table 35'!$B$14:$B$19,0))*1000,0)</f>
        <v>191.33700000000002</v>
      </c>
      <c r="J81" s="5">
        <f>IFERROR(INDEX('[2]Table 35'!J$14:J$19,MATCH(CAN!$B94,'[2]Table 35'!$B$14:$B$19,0))*1000,0)</f>
        <v>217.346</v>
      </c>
      <c r="K81" s="5">
        <f>IFERROR(INDEX('[2]Table 35'!K$14:K$19,MATCH(CAN!$B94,'[2]Table 35'!$B$14:$B$19,0))*1000,0)</f>
        <v>256.13799999999998</v>
      </c>
      <c r="L81" s="5">
        <f>IFERROR(INDEX('[2]Table 35'!L$14:L$19,MATCH(CAN!$B94,'[2]Table 35'!$B$14:$B$19,0))*1000,0)</f>
        <v>221.89099999999999</v>
      </c>
      <c r="M81" s="5">
        <f>IFERROR(INDEX('[2]Table 35'!M$14:M$19,MATCH(CAN!$B94,'[2]Table 35'!$B$14:$B$19,0))*1000,0)</f>
        <v>229.41900000000001</v>
      </c>
      <c r="N81" s="5">
        <f>IFERROR(INDEX('[2]Table 35'!N$14:N$19,MATCH(CAN!$B94,'[2]Table 35'!$B$14:$B$19,0))*1000,0)</f>
        <v>223.14600000000002</v>
      </c>
      <c r="O81" s="5">
        <f>IFERROR(INDEX('[2]Table 35'!O$14:O$19,MATCH(CAN!$B94,'[2]Table 35'!$B$14:$B$19,0))*1000,0)</f>
        <v>232.059</v>
      </c>
      <c r="P81" s="5">
        <f>IFERROR(INDEX('[2]Table 35'!P$14:P$19,MATCH(CAN!$B94,'[2]Table 35'!$B$14:$B$19,0))*1000,0)</f>
        <v>281.42499999999995</v>
      </c>
      <c r="Q81" s="5">
        <f>IFERROR(INDEX('[2]Table 35'!Q$14:Q$19,MATCH(CAN!$B94,'[2]Table 35'!$B$14:$B$19,0))*1000,0)</f>
        <v>322.517</v>
      </c>
      <c r="R81" s="5">
        <f>IFERROR(INDEX('[2]Table 35'!R$14:R$19,MATCH(CAN!$B94,'[2]Table 35'!$B$14:$B$19,0))*1000,0)</f>
        <v>383.904</v>
      </c>
      <c r="S81" s="5">
        <f>IFERROR(INDEX('[2]Table 35'!S$14:S$19,MATCH(CAN!$B94,'[2]Table 35'!$B$14:$B$19,0))*1000,0)</f>
        <v>470.84500000000003</v>
      </c>
      <c r="T81" s="5">
        <f>IFERROR(INDEX('[2]Table 35'!T$14:T$19,MATCH(CAN!$B94,'[2]Table 35'!$B$14:$B$19,0))*1000,0)</f>
        <v>526.47400000000005</v>
      </c>
      <c r="U81" s="5">
        <f>IFERROR(INDEX('[2]Table 35'!U$14:U$19,MATCH(CAN!$B94,'[2]Table 35'!$B$14:$B$19,0))*1000,0)</f>
        <v>618.24900000000002</v>
      </c>
      <c r="V81" s="5">
        <f>IFERROR(INDEX('[2]Table 35'!V$14:V$19,MATCH(CAN!$B94,'[2]Table 35'!$B$14:$B$19,0))*1000,0)</f>
        <v>665.60799999999995</v>
      </c>
      <c r="W81" s="5">
        <f>IFERROR(INDEX('[2]Table 35'!W$14:W$19,MATCH(CAN!$B94,'[2]Table 35'!$B$14:$B$19,0))*1000,0)</f>
        <v>726.02300000000002</v>
      </c>
      <c r="Z81" s="23" t="s">
        <v>32</v>
      </c>
    </row>
    <row r="82" spans="2:26" outlineLevel="1" x14ac:dyDescent="0.25">
      <c r="B82" s="4" t="s">
        <v>26</v>
      </c>
      <c r="C82" s="5">
        <f>IFERROR(INDEX('[2]Table 35'!C$14:C$19,MATCH(CAN!$B95,'[2]Table 35'!$B$14:$B$19,0))*1000,0)</f>
        <v>0</v>
      </c>
      <c r="D82" s="5">
        <f>IFERROR(INDEX('[2]Table 35'!D$14:D$19,MATCH(CAN!$B95,'[2]Table 35'!$B$14:$B$19,0))*1000,0)</f>
        <v>0</v>
      </c>
      <c r="E82" s="5">
        <f>IFERROR(INDEX('[2]Table 35'!E$14:E$19,MATCH(CAN!$B95,'[2]Table 35'!$B$14:$B$19,0))*1000,0)</f>
        <v>0</v>
      </c>
      <c r="F82" s="5">
        <f>IFERROR(INDEX('[2]Table 35'!F$14:F$19,MATCH(CAN!$B95,'[2]Table 35'!$B$14:$B$19,0))*1000,0)</f>
        <v>0</v>
      </c>
      <c r="G82" s="5">
        <f>IFERROR(INDEX('[2]Table 35'!G$14:G$19,MATCH(CAN!$B95,'[2]Table 35'!$B$14:$B$19,0))*1000,0)</f>
        <v>0</v>
      </c>
      <c r="H82" s="5">
        <f>IFERROR(INDEX('[2]Table 35'!H$14:H$19,MATCH(CAN!$B95,'[2]Table 35'!$B$14:$B$19,0))*1000,0)</f>
        <v>0</v>
      </c>
      <c r="I82" s="5">
        <f>IFERROR(INDEX('[2]Table 35'!I$14:I$19,MATCH(CAN!$B95,'[2]Table 35'!$B$14:$B$19,0))*1000,0)</f>
        <v>0</v>
      </c>
      <c r="J82" s="5">
        <f>IFERROR(INDEX('[2]Table 35'!J$14:J$19,MATCH(CAN!$B95,'[2]Table 35'!$B$14:$B$19,0))*1000,0)</f>
        <v>0</v>
      </c>
      <c r="K82" s="5">
        <f>IFERROR(INDEX('[2]Table 35'!K$14:K$19,MATCH(CAN!$B95,'[2]Table 35'!$B$14:$B$19,0))*1000,0)</f>
        <v>0</v>
      </c>
      <c r="L82" s="5">
        <f>IFERROR(INDEX('[2]Table 35'!L$14:L$19,MATCH(CAN!$B95,'[2]Table 35'!$B$14:$B$19,0))*1000,0)</f>
        <v>0</v>
      </c>
      <c r="M82" s="5">
        <f>IFERROR(INDEX('[2]Table 35'!M$14:M$19,MATCH(CAN!$B95,'[2]Table 35'!$B$14:$B$19,0))*1000,0)</f>
        <v>0</v>
      </c>
      <c r="N82" s="5">
        <f>IFERROR(INDEX('[2]Table 35'!N$14:N$19,MATCH(CAN!$B95,'[2]Table 35'!$B$14:$B$19,0))*1000,0)</f>
        <v>0</v>
      </c>
      <c r="O82" s="5">
        <f>IFERROR(INDEX('[2]Table 35'!O$14:O$19,MATCH(CAN!$B95,'[2]Table 35'!$B$14:$B$19,0))*1000,0)</f>
        <v>0</v>
      </c>
      <c r="P82" s="5">
        <f>IFERROR(INDEX('[2]Table 35'!P$14:P$19,MATCH(CAN!$B95,'[2]Table 35'!$B$14:$B$19,0))*1000,0)</f>
        <v>0</v>
      </c>
      <c r="Q82" s="5">
        <f>IFERROR(INDEX('[2]Table 35'!Q$14:Q$19,MATCH(CAN!$B95,'[2]Table 35'!$B$14:$B$19,0))*1000,0)</f>
        <v>0</v>
      </c>
      <c r="R82" s="5">
        <f>IFERROR(INDEX('[2]Table 35'!R$14:R$19,MATCH(CAN!$B95,'[2]Table 35'!$B$14:$B$19,0))*1000,0)</f>
        <v>0</v>
      </c>
      <c r="S82" s="5">
        <f>IFERROR(INDEX('[2]Table 35'!S$14:S$19,MATCH(CAN!$B95,'[2]Table 35'!$B$14:$B$19,0))*1000,0)</f>
        <v>0</v>
      </c>
      <c r="T82" s="5">
        <f>IFERROR(INDEX('[2]Table 35'!T$14:T$19,MATCH(CAN!$B95,'[2]Table 35'!$B$14:$B$19,0))*1000,0)</f>
        <v>0</v>
      </c>
      <c r="U82" s="5">
        <f>IFERROR(INDEX('[2]Table 35'!U$14:U$19,MATCH(CAN!$B95,'[2]Table 35'!$B$14:$B$19,0))*1000,0)</f>
        <v>0</v>
      </c>
      <c r="V82" s="5">
        <f>IFERROR(INDEX('[2]Table 35'!V$14:V$19,MATCH(CAN!$B95,'[2]Table 35'!$B$14:$B$19,0))*1000,0)</f>
        <v>0</v>
      </c>
      <c r="W82" s="5">
        <f>IFERROR(INDEX('[2]Table 35'!W$14:W$19,MATCH(CAN!$B95,'[2]Table 35'!$B$14:$B$19,0))*1000,0)</f>
        <v>0</v>
      </c>
      <c r="Z82" s="23" t="s">
        <v>32</v>
      </c>
    </row>
    <row r="83" spans="2:26" outlineLevel="1" x14ac:dyDescent="0.25">
      <c r="B83" s="4" t="s">
        <v>25</v>
      </c>
      <c r="C83" s="5">
        <f>IFERROR(INDEX('[2]Table 35'!C$14:C$19,MATCH(CAN!$B96,'[2]Table 35'!$B$14:$B$19,0))*1000,0)</f>
        <v>18310.498</v>
      </c>
      <c r="D83" s="5">
        <f>IFERROR(INDEX('[2]Table 35'!D$14:D$19,MATCH(CAN!$B96,'[2]Table 35'!$B$14:$B$19,0))*1000,0)</f>
        <v>17831.052</v>
      </c>
      <c r="E83" s="5">
        <f>IFERROR(INDEX('[2]Table 35'!E$14:E$19,MATCH(CAN!$B96,'[2]Table 35'!$B$14:$B$19,0))*1000,0)</f>
        <v>18333.635999999999</v>
      </c>
      <c r="F83" s="5">
        <f>IFERROR(INDEX('[2]Table 35'!F$14:F$19,MATCH(CAN!$B96,'[2]Table 35'!$B$14:$B$19,0))*1000,0)</f>
        <v>18493.98</v>
      </c>
      <c r="G83" s="5">
        <f>IFERROR(INDEX('[2]Table 35'!G$14:G$19,MATCH(CAN!$B96,'[2]Table 35'!$B$14:$B$19,0))*1000,0)</f>
        <v>19687.481</v>
      </c>
      <c r="H83" s="5">
        <f>IFERROR(INDEX('[2]Table 35'!H$14:H$19,MATCH(CAN!$B96,'[2]Table 35'!$B$14:$B$19,0))*1000,0)</f>
        <v>18909.317999999999</v>
      </c>
      <c r="I83" s="5">
        <f>IFERROR(INDEX('[2]Table 35'!I$14:I$19,MATCH(CAN!$B96,'[2]Table 35'!$B$14:$B$19,0))*1000,0)</f>
        <v>17684.258000000002</v>
      </c>
      <c r="J83" s="5">
        <f>IFERROR(INDEX('[2]Table 35'!J$14:J$19,MATCH(CAN!$B96,'[2]Table 35'!$B$14:$B$19,0))*1000,0)</f>
        <v>18915.736000000001</v>
      </c>
      <c r="K83" s="5">
        <f>IFERROR(INDEX('[2]Table 35'!K$14:K$19,MATCH(CAN!$B96,'[2]Table 35'!$B$14:$B$19,0))*1000,0)</f>
        <v>18274.384999999998</v>
      </c>
      <c r="L83" s="5">
        <f>IFERROR(INDEX('[2]Table 35'!L$14:L$19,MATCH(CAN!$B96,'[2]Table 35'!$B$14:$B$19,0))*1000,0)</f>
        <v>18722.961000000003</v>
      </c>
      <c r="M83" s="5">
        <f>IFERROR(INDEX('[2]Table 35'!M$14:M$19,MATCH(CAN!$B96,'[2]Table 35'!$B$14:$B$19,0))*1000,0)</f>
        <v>18669.203000000001</v>
      </c>
      <c r="N83" s="5">
        <f>IFERROR(INDEX('[2]Table 35'!N$14:N$19,MATCH(CAN!$B96,'[2]Table 35'!$B$14:$B$19,0))*1000,0)</f>
        <v>17706.695</v>
      </c>
      <c r="O83" s="5">
        <f>IFERROR(INDEX('[2]Table 35'!O$14:O$19,MATCH(CAN!$B96,'[2]Table 35'!$B$14:$B$19,0))*1000,0)</f>
        <v>18387.968999999997</v>
      </c>
      <c r="P83" s="5">
        <f>IFERROR(INDEX('[2]Table 35'!P$14:P$19,MATCH(CAN!$B96,'[2]Table 35'!$B$14:$B$19,0))*1000,0)</f>
        <v>19315.529000000002</v>
      </c>
      <c r="Q83" s="5">
        <f>IFERROR(INDEX('[2]Table 35'!Q$14:Q$19,MATCH(CAN!$B96,'[2]Table 35'!$B$14:$B$19,0))*1000,0)</f>
        <v>20253.498</v>
      </c>
      <c r="R83" s="5">
        <f>IFERROR(INDEX('[2]Table 35'!R$14:R$19,MATCH(CAN!$B96,'[2]Table 35'!$B$14:$B$19,0))*1000,0)</f>
        <v>22133.557000000001</v>
      </c>
      <c r="S83" s="5">
        <f>IFERROR(INDEX('[2]Table 35'!S$14:S$19,MATCH(CAN!$B96,'[2]Table 35'!$B$14:$B$19,0))*1000,0)</f>
        <v>24991.479000000003</v>
      </c>
      <c r="T83" s="5">
        <f>IFERROR(INDEX('[2]Table 35'!T$14:T$19,MATCH(CAN!$B96,'[2]Table 35'!$B$14:$B$19,0))*1000,0)</f>
        <v>25717.399000000001</v>
      </c>
      <c r="U83" s="5">
        <f>IFERROR(INDEX('[2]Table 35'!U$14:U$19,MATCH(CAN!$B96,'[2]Table 35'!$B$14:$B$19,0))*1000,0)</f>
        <v>26604.725999999999</v>
      </c>
      <c r="V83" s="5">
        <f>IFERROR(INDEX('[2]Table 35'!V$14:V$19,MATCH(CAN!$B96,'[2]Table 35'!$B$14:$B$19,0))*1000,0)</f>
        <v>26616.357</v>
      </c>
      <c r="W83" s="5">
        <f>IFERROR(INDEX('[2]Table 35'!W$14:W$19,MATCH(CAN!$B96,'[2]Table 35'!$B$14:$B$19,0))*1000,0)</f>
        <v>24641.71</v>
      </c>
      <c r="Z83" s="23" t="s">
        <v>32</v>
      </c>
    </row>
    <row r="84" spans="2:26" outlineLevel="1" x14ac:dyDescent="0.25">
      <c r="B84" s="4" t="s">
        <v>0</v>
      </c>
      <c r="C84" s="5">
        <f>IFERROR(INDEX('[2]Table 35'!C$14:C$19,MATCH(CAN!$B97,'[2]Table 35'!$B$14:$B$19,0))*1000,0)</f>
        <v>0</v>
      </c>
      <c r="D84" s="5">
        <f>IFERROR(INDEX('[2]Table 35'!D$14:D$19,MATCH(CAN!$B97,'[2]Table 35'!$B$14:$B$19,0))*1000,0)</f>
        <v>0</v>
      </c>
      <c r="E84" s="5">
        <f>IFERROR(INDEX('[2]Table 35'!E$14:E$19,MATCH(CAN!$B97,'[2]Table 35'!$B$14:$B$19,0))*1000,0)</f>
        <v>0</v>
      </c>
      <c r="F84" s="5">
        <f>IFERROR(INDEX('[2]Table 35'!F$14:F$19,MATCH(CAN!$B97,'[2]Table 35'!$B$14:$B$19,0))*1000,0)</f>
        <v>0</v>
      </c>
      <c r="G84" s="5">
        <f>IFERROR(INDEX('[2]Table 35'!G$14:G$19,MATCH(CAN!$B97,'[2]Table 35'!$B$14:$B$19,0))*1000,0)</f>
        <v>0</v>
      </c>
      <c r="H84" s="5">
        <f>IFERROR(INDEX('[2]Table 35'!H$14:H$19,MATCH(CAN!$B97,'[2]Table 35'!$B$14:$B$19,0))*1000,0)</f>
        <v>0</v>
      </c>
      <c r="I84" s="5">
        <f>IFERROR(INDEX('[2]Table 35'!I$14:I$19,MATCH(CAN!$B97,'[2]Table 35'!$B$14:$B$19,0))*1000,0)</f>
        <v>0</v>
      </c>
      <c r="J84" s="5">
        <f>IFERROR(INDEX('[2]Table 35'!J$14:J$19,MATCH(CAN!$B97,'[2]Table 35'!$B$14:$B$19,0))*1000,0)</f>
        <v>0</v>
      </c>
      <c r="K84" s="5">
        <f>IFERROR(INDEX('[2]Table 35'!K$14:K$19,MATCH(CAN!$B97,'[2]Table 35'!$B$14:$B$19,0))*1000,0)</f>
        <v>0</v>
      </c>
      <c r="L84" s="5">
        <f>IFERROR(INDEX('[2]Table 35'!L$14:L$19,MATCH(CAN!$B97,'[2]Table 35'!$B$14:$B$19,0))*1000,0)</f>
        <v>0</v>
      </c>
      <c r="M84" s="5">
        <f>IFERROR(INDEX('[2]Table 35'!M$14:M$19,MATCH(CAN!$B97,'[2]Table 35'!$B$14:$B$19,0))*1000,0)</f>
        <v>664.51499999999999</v>
      </c>
      <c r="N84" s="5">
        <f>IFERROR(INDEX('[2]Table 35'!N$14:N$19,MATCH(CAN!$B97,'[2]Table 35'!$B$14:$B$19,0))*1000,0)</f>
        <v>753.18399999999997</v>
      </c>
      <c r="O84" s="5">
        <f>IFERROR(INDEX('[2]Table 35'!O$14:O$19,MATCH(CAN!$B97,'[2]Table 35'!$B$14:$B$19,0))*1000,0)</f>
        <v>728.03099999999995</v>
      </c>
      <c r="P84" s="5">
        <f>IFERROR(INDEX('[2]Table 35'!P$14:P$19,MATCH(CAN!$B97,'[2]Table 35'!$B$14:$B$19,0))*1000,0)</f>
        <v>689.74599999999998</v>
      </c>
      <c r="Q84" s="5">
        <f>IFERROR(INDEX('[2]Table 35'!Q$14:Q$19,MATCH(CAN!$B97,'[2]Table 35'!$B$14:$B$19,0))*1000,0)</f>
        <v>740.875</v>
      </c>
      <c r="R84" s="5">
        <f>IFERROR(INDEX('[2]Table 35'!R$14:R$19,MATCH(CAN!$B97,'[2]Table 35'!$B$14:$B$19,0))*1000,0)</f>
        <v>0</v>
      </c>
      <c r="S84" s="5">
        <f>IFERROR(INDEX('[2]Table 35'!S$14:S$19,MATCH(CAN!$B97,'[2]Table 35'!$B$14:$B$19,0))*1000,0)</f>
        <v>0</v>
      </c>
      <c r="T84" s="5">
        <f>IFERROR(INDEX('[2]Table 35'!T$14:T$19,MATCH(CAN!$B97,'[2]Table 35'!$B$14:$B$19,0))*1000,0)</f>
        <v>0</v>
      </c>
      <c r="U84" s="5">
        <f>IFERROR(INDEX('[2]Table 35'!U$14:U$19,MATCH(CAN!$B97,'[2]Table 35'!$B$14:$B$19,0))*1000,0)</f>
        <v>0</v>
      </c>
      <c r="V84" s="5">
        <f>IFERROR(INDEX('[2]Table 35'!V$14:V$19,MATCH(CAN!$B97,'[2]Table 35'!$B$14:$B$19,0))*1000,0)</f>
        <v>0</v>
      </c>
      <c r="W84" s="5">
        <f>IFERROR(INDEX('[2]Table 35'!W$14:W$19,MATCH(CAN!$B97,'[2]Table 35'!$B$14:$B$19,0))*1000,0)</f>
        <v>0</v>
      </c>
      <c r="Z84" s="23" t="s">
        <v>32</v>
      </c>
    </row>
    <row r="85" spans="2:26" outlineLevel="1" x14ac:dyDescent="0.25">
      <c r="B85" s="4" t="s">
        <v>27</v>
      </c>
      <c r="C85" s="5">
        <f>IFERROR(INDEX('[2]Table 35'!C$14:C$19,MATCH(CAN!$B98,'[2]Table 35'!$B$14:$B$19,0))*1000,0)</f>
        <v>0</v>
      </c>
      <c r="D85" s="5">
        <f>IFERROR(INDEX('[2]Table 35'!D$14:D$19,MATCH(CAN!$B98,'[2]Table 35'!$B$14:$B$19,0))*1000,0)</f>
        <v>0</v>
      </c>
      <c r="E85" s="5">
        <f>IFERROR(INDEX('[2]Table 35'!E$14:E$19,MATCH(CAN!$B98,'[2]Table 35'!$B$14:$B$19,0))*1000,0)</f>
        <v>0</v>
      </c>
      <c r="F85" s="5">
        <f>IFERROR(INDEX('[2]Table 35'!F$14:F$19,MATCH(CAN!$B98,'[2]Table 35'!$B$14:$B$19,0))*1000,0)</f>
        <v>0</v>
      </c>
      <c r="G85" s="5">
        <f>IFERROR(INDEX('[2]Table 35'!G$14:G$19,MATCH(CAN!$B98,'[2]Table 35'!$B$14:$B$19,0))*1000,0)</f>
        <v>0</v>
      </c>
      <c r="H85" s="5">
        <f>IFERROR(INDEX('[2]Table 35'!H$14:H$19,MATCH(CAN!$B98,'[2]Table 35'!$B$14:$B$19,0))*1000,0)</f>
        <v>0</v>
      </c>
      <c r="I85" s="5">
        <f>IFERROR(INDEX('[2]Table 35'!I$14:I$19,MATCH(CAN!$B98,'[2]Table 35'!$B$14:$B$19,0))*1000,0)</f>
        <v>0</v>
      </c>
      <c r="J85" s="5">
        <f>IFERROR(INDEX('[2]Table 35'!J$14:J$19,MATCH(CAN!$B98,'[2]Table 35'!$B$14:$B$19,0))*1000,0)</f>
        <v>0</v>
      </c>
      <c r="K85" s="5">
        <f>IFERROR(INDEX('[2]Table 35'!K$14:K$19,MATCH(CAN!$B98,'[2]Table 35'!$B$14:$B$19,0))*1000,0)</f>
        <v>0</v>
      </c>
      <c r="L85" s="5">
        <f>IFERROR(INDEX('[2]Table 35'!L$14:L$19,MATCH(CAN!$B98,'[2]Table 35'!$B$14:$B$19,0))*1000,0)</f>
        <v>0</v>
      </c>
      <c r="M85" s="5">
        <f>IFERROR(INDEX('[2]Table 35'!M$14:M$19,MATCH(CAN!$B98,'[2]Table 35'!$B$14:$B$19,0))*1000,0)</f>
        <v>0</v>
      </c>
      <c r="N85" s="5">
        <f>IFERROR(INDEX('[2]Table 35'!N$14:N$19,MATCH(CAN!$B98,'[2]Table 35'!$B$14:$B$19,0))*1000,0)</f>
        <v>0</v>
      </c>
      <c r="O85" s="5">
        <f>IFERROR(INDEX('[2]Table 35'!O$14:O$19,MATCH(CAN!$B98,'[2]Table 35'!$B$14:$B$19,0))*1000,0)</f>
        <v>0</v>
      </c>
      <c r="P85" s="5">
        <f>IFERROR(INDEX('[2]Table 35'!P$14:P$19,MATCH(CAN!$B98,'[2]Table 35'!$B$14:$B$19,0))*1000,0)</f>
        <v>0</v>
      </c>
      <c r="Q85" s="5">
        <f>IFERROR(INDEX('[2]Table 35'!Q$14:Q$19,MATCH(CAN!$B98,'[2]Table 35'!$B$14:$B$19,0))*1000,0)</f>
        <v>0</v>
      </c>
      <c r="R85" s="5">
        <f>IFERROR(INDEX('[2]Table 35'!R$14:R$19,MATCH(CAN!$B98,'[2]Table 35'!$B$14:$B$19,0))*1000,0)</f>
        <v>0</v>
      </c>
      <c r="S85" s="5">
        <f>IFERROR(INDEX('[2]Table 35'!S$14:S$19,MATCH(CAN!$B98,'[2]Table 35'!$B$14:$B$19,0))*1000,0)</f>
        <v>0</v>
      </c>
      <c r="T85" s="5">
        <f>IFERROR(INDEX('[2]Table 35'!T$14:T$19,MATCH(CAN!$B98,'[2]Table 35'!$B$14:$B$19,0))*1000,0)</f>
        <v>0</v>
      </c>
      <c r="U85" s="5">
        <f>IFERROR(INDEX('[2]Table 35'!U$14:U$19,MATCH(CAN!$B98,'[2]Table 35'!$B$14:$B$19,0))*1000,0)</f>
        <v>0</v>
      </c>
      <c r="V85" s="5">
        <f>IFERROR(INDEX('[2]Table 35'!V$14:V$19,MATCH(CAN!$B98,'[2]Table 35'!$B$14:$B$19,0))*1000,0)</f>
        <v>0</v>
      </c>
      <c r="W85" s="5">
        <f>IFERROR(INDEX('[2]Table 35'!W$14:W$19,MATCH(CAN!$B98,'[2]Table 35'!$B$14:$B$19,0))*1000,0)</f>
        <v>0</v>
      </c>
      <c r="Z85" s="23" t="s">
        <v>32</v>
      </c>
    </row>
    <row r="86" spans="2:26" outlineLevel="1" x14ac:dyDescent="0.25">
      <c r="B86" s="4" t="s">
        <v>28</v>
      </c>
      <c r="C86" s="5">
        <f>IFERROR(INDEX('[2]Table 35'!C$14:C$19,MATCH(CAN!$B99,'[2]Table 35'!$B$14:$B$19,0))*1000,0)</f>
        <v>17.465999999999998</v>
      </c>
      <c r="D86" s="5">
        <f>IFERROR(INDEX('[2]Table 35'!D$14:D$19,MATCH(CAN!$B99,'[2]Table 35'!$B$14:$B$19,0))*1000,0)</f>
        <v>10.7</v>
      </c>
      <c r="E86" s="5">
        <f>IFERROR(INDEX('[2]Table 35'!E$14:E$19,MATCH(CAN!$B99,'[2]Table 35'!$B$14:$B$19,0))*1000,0)</f>
        <v>6.88</v>
      </c>
      <c r="F86" s="5">
        <f>IFERROR(INDEX('[2]Table 35'!F$14:F$19,MATCH(CAN!$B99,'[2]Table 35'!$B$14:$B$19,0))*1000,0)</f>
        <v>7.181</v>
      </c>
      <c r="G86" s="5">
        <f>IFERROR(INDEX('[2]Table 35'!G$14:G$19,MATCH(CAN!$B99,'[2]Table 35'!$B$14:$B$19,0))*1000,0)</f>
        <v>7.4130000000000003</v>
      </c>
      <c r="H86" s="5">
        <f>IFERROR(INDEX('[2]Table 35'!H$14:H$19,MATCH(CAN!$B99,'[2]Table 35'!$B$14:$B$19,0))*1000,0)</f>
        <v>8.36</v>
      </c>
      <c r="I86" s="5">
        <f>IFERROR(INDEX('[2]Table 35'!I$14:I$19,MATCH(CAN!$B99,'[2]Table 35'!$B$14:$B$19,0))*1000,0)</f>
        <v>20.074000000000002</v>
      </c>
      <c r="J86" s="5">
        <f>IFERROR(INDEX('[2]Table 35'!J$14:J$19,MATCH(CAN!$B99,'[2]Table 35'!$B$14:$B$19,0))*1000,0)</f>
        <v>19.588999999999999</v>
      </c>
      <c r="K86" s="5">
        <f>IFERROR(INDEX('[2]Table 35'!K$14:K$19,MATCH(CAN!$B99,'[2]Table 35'!$B$14:$B$19,0))*1000,0)</f>
        <v>21.426000000000002</v>
      </c>
      <c r="L86" s="5">
        <f>IFERROR(INDEX('[2]Table 35'!L$14:L$19,MATCH(CAN!$B99,'[2]Table 35'!$B$14:$B$19,0))*1000,0)</f>
        <v>24.460999999999999</v>
      </c>
      <c r="M86" s="5">
        <f>IFERROR(INDEX('[2]Table 35'!M$14:M$19,MATCH(CAN!$B99,'[2]Table 35'!$B$14:$B$19,0))*1000,0)</f>
        <v>40.410000000000004</v>
      </c>
      <c r="N86" s="5">
        <f>IFERROR(INDEX('[2]Table 35'!N$14:N$19,MATCH(CAN!$B99,'[2]Table 35'!$B$14:$B$19,0))*1000,0)</f>
        <v>76.186000000000007</v>
      </c>
      <c r="O86" s="5">
        <f>IFERROR(INDEX('[2]Table 35'!O$14:O$19,MATCH(CAN!$B99,'[2]Table 35'!$B$14:$B$19,0))*1000,0)</f>
        <v>82.762</v>
      </c>
      <c r="P86" s="5">
        <f>IFERROR(INDEX('[2]Table 35'!P$14:P$19,MATCH(CAN!$B99,'[2]Table 35'!$B$14:$B$19,0))*1000,0)</f>
        <v>68.056000000000012</v>
      </c>
      <c r="Q86" s="5">
        <f>IFERROR(INDEX('[2]Table 35'!Q$14:Q$19,MATCH(CAN!$B99,'[2]Table 35'!$B$14:$B$19,0))*1000,0)</f>
        <v>68.484000000000009</v>
      </c>
      <c r="R86" s="5">
        <f>IFERROR(INDEX('[2]Table 35'!R$14:R$19,MATCH(CAN!$B99,'[2]Table 35'!$B$14:$B$19,0))*1000,0)</f>
        <v>56.723000000000006</v>
      </c>
      <c r="S86" s="5">
        <f>IFERROR(INDEX('[2]Table 35'!S$14:S$19,MATCH(CAN!$B99,'[2]Table 35'!$B$14:$B$19,0))*1000,0)</f>
        <v>50.344999999999999</v>
      </c>
      <c r="T86" s="5">
        <f>IFERROR(INDEX('[2]Table 35'!T$14:T$19,MATCH(CAN!$B99,'[2]Table 35'!$B$14:$B$19,0))*1000,0)</f>
        <v>40.686999999999998</v>
      </c>
      <c r="U86" s="5">
        <f>IFERROR(INDEX('[2]Table 35'!U$14:U$19,MATCH(CAN!$B99,'[2]Table 35'!$B$14:$B$19,0))*1000,0)</f>
        <v>31.891999999999996</v>
      </c>
      <c r="V86" s="5">
        <f>IFERROR(INDEX('[2]Table 35'!V$14:V$19,MATCH(CAN!$B99,'[2]Table 35'!$B$14:$B$19,0))*1000,0)</f>
        <v>26.200999999999997</v>
      </c>
      <c r="W86" s="5">
        <f>IFERROR(INDEX('[2]Table 35'!W$14:W$19,MATCH(CAN!$B99,'[2]Table 35'!$B$14:$B$19,0))*1000,0)</f>
        <v>15.045</v>
      </c>
      <c r="Z86" s="23" t="s">
        <v>32</v>
      </c>
    </row>
    <row r="87" spans="2:26" outlineLevel="1" x14ac:dyDescent="0.25">
      <c r="B87" s="4" t="s">
        <v>22</v>
      </c>
      <c r="C87" s="5">
        <f>IFERROR(INDEX('[2]Table 35'!C$14:C$19,MATCH(CAN!$B100,'[2]Table 35'!$B$14:$B$19,0))*1000,0)</f>
        <v>0</v>
      </c>
      <c r="D87" s="5">
        <f>IFERROR(INDEX('[2]Table 35'!D$14:D$19,MATCH(CAN!$B100,'[2]Table 35'!$B$14:$B$19,0))*1000,0)</f>
        <v>0</v>
      </c>
      <c r="E87" s="5">
        <f>IFERROR(INDEX('[2]Table 35'!E$14:E$19,MATCH(CAN!$B100,'[2]Table 35'!$B$14:$B$19,0))*1000,0)</f>
        <v>0</v>
      </c>
      <c r="F87" s="5">
        <f>IFERROR(INDEX('[2]Table 35'!F$14:F$19,MATCH(CAN!$B100,'[2]Table 35'!$B$14:$B$19,0))*1000,0)</f>
        <v>0</v>
      </c>
      <c r="G87" s="5">
        <f>IFERROR(INDEX('[2]Table 35'!G$14:G$19,MATCH(CAN!$B100,'[2]Table 35'!$B$14:$B$19,0))*1000,0)</f>
        <v>0</v>
      </c>
      <c r="H87" s="5">
        <f>IFERROR(INDEX('[2]Table 35'!H$14:H$19,MATCH(CAN!$B100,'[2]Table 35'!$B$14:$B$19,0))*1000,0)</f>
        <v>0</v>
      </c>
      <c r="I87" s="5">
        <f>IFERROR(INDEX('[2]Table 35'!I$14:I$19,MATCH(CAN!$B100,'[2]Table 35'!$B$14:$B$19,0))*1000,0)</f>
        <v>0</v>
      </c>
      <c r="J87" s="5">
        <f>IFERROR(INDEX('[2]Table 35'!J$14:J$19,MATCH(CAN!$B100,'[2]Table 35'!$B$14:$B$19,0))*1000,0)</f>
        <v>0</v>
      </c>
      <c r="K87" s="5">
        <f>IFERROR(INDEX('[2]Table 35'!K$14:K$19,MATCH(CAN!$B100,'[2]Table 35'!$B$14:$B$19,0))*1000,0)</f>
        <v>0</v>
      </c>
      <c r="L87" s="5">
        <f>IFERROR(INDEX('[2]Table 35'!L$14:L$19,MATCH(CAN!$B100,'[2]Table 35'!$B$14:$B$19,0))*1000,0)</f>
        <v>0</v>
      </c>
      <c r="M87" s="5">
        <f>IFERROR(INDEX('[2]Table 35'!M$14:M$19,MATCH(CAN!$B100,'[2]Table 35'!$B$14:$B$19,0))*1000,0)</f>
        <v>0</v>
      </c>
      <c r="N87" s="5">
        <f>IFERROR(INDEX('[2]Table 35'!N$14:N$19,MATCH(CAN!$B100,'[2]Table 35'!$B$14:$B$19,0))*1000,0)</f>
        <v>0</v>
      </c>
      <c r="O87" s="5">
        <f>IFERROR(INDEX('[2]Table 35'!O$14:O$19,MATCH(CAN!$B100,'[2]Table 35'!$B$14:$B$19,0))*1000,0)</f>
        <v>0</v>
      </c>
      <c r="P87" s="5">
        <f>IFERROR(INDEX('[2]Table 35'!P$14:P$19,MATCH(CAN!$B100,'[2]Table 35'!$B$14:$B$19,0))*1000,0)</f>
        <v>0</v>
      </c>
      <c r="Q87" s="5">
        <f>IFERROR(INDEX('[2]Table 35'!Q$14:Q$19,MATCH(CAN!$B100,'[2]Table 35'!$B$14:$B$19,0))*1000,0)</f>
        <v>0</v>
      </c>
      <c r="R87" s="5">
        <f>IFERROR(INDEX('[2]Table 35'!R$14:R$19,MATCH(CAN!$B100,'[2]Table 35'!$B$14:$B$19,0))*1000,0)</f>
        <v>0</v>
      </c>
      <c r="S87" s="5">
        <f>IFERROR(INDEX('[2]Table 35'!S$14:S$19,MATCH(CAN!$B100,'[2]Table 35'!$B$14:$B$19,0))*1000,0)</f>
        <v>0</v>
      </c>
      <c r="T87" s="5">
        <f>IFERROR(INDEX('[2]Table 35'!T$14:T$19,MATCH(CAN!$B100,'[2]Table 35'!$B$14:$B$19,0))*1000,0)</f>
        <v>0</v>
      </c>
      <c r="U87" s="5">
        <f>IFERROR(INDEX('[2]Table 35'!U$14:U$19,MATCH(CAN!$B100,'[2]Table 35'!$B$14:$B$19,0))*1000,0)</f>
        <v>0</v>
      </c>
      <c r="V87" s="5">
        <f>IFERROR(INDEX('[2]Table 35'!V$14:V$19,MATCH(CAN!$B100,'[2]Table 35'!$B$14:$B$19,0))*1000,0)</f>
        <v>0</v>
      </c>
      <c r="W87" s="5">
        <f>IFERROR(INDEX('[2]Table 35'!W$14:W$19,MATCH(CAN!$B100,'[2]Table 35'!$B$14:$B$19,0))*1000,0)</f>
        <v>0</v>
      </c>
      <c r="Z87" s="23" t="s">
        <v>32</v>
      </c>
    </row>
    <row r="88" spans="2:26" outlineLevel="1" x14ac:dyDescent="0.25">
      <c r="B88" s="4" t="s">
        <v>1</v>
      </c>
      <c r="C88" s="5">
        <f>IFERROR(INDEX('[2]Table 35'!C$14:C$19,MATCH(CAN!$B101,'[2]Table 35'!$B$14:$B$19,0))*1000,0)</f>
        <v>2295.6910000000003</v>
      </c>
      <c r="D88" s="5">
        <f>IFERROR(INDEX('[2]Table 35'!D$14:D$19,MATCH(CAN!$B101,'[2]Table 35'!$B$14:$B$19,0))*1000,0)</f>
        <v>2325.2999999999997</v>
      </c>
      <c r="E88" s="5">
        <f>IFERROR(INDEX('[2]Table 35'!E$14:E$19,MATCH(CAN!$B101,'[2]Table 35'!$B$14:$B$19,0))*1000,0)</f>
        <v>2057.71</v>
      </c>
      <c r="F88" s="5">
        <f>IFERROR(INDEX('[2]Table 35'!F$14:F$19,MATCH(CAN!$B101,'[2]Table 35'!$B$14:$B$19,0))*1000,0)</f>
        <v>1774.2080000000001</v>
      </c>
      <c r="G88" s="5">
        <f>IFERROR(INDEX('[2]Table 35'!G$14:G$19,MATCH(CAN!$B101,'[2]Table 35'!$B$14:$B$19,0))*1000,0)</f>
        <v>1638.8240000000001</v>
      </c>
      <c r="H88" s="5">
        <f>IFERROR(INDEX('[2]Table 35'!H$14:H$19,MATCH(CAN!$B101,'[2]Table 35'!$B$14:$B$19,0))*1000,0)</f>
        <v>1331.8609999999999</v>
      </c>
      <c r="I88" s="5">
        <f>IFERROR(INDEX('[2]Table 35'!I$14:I$19,MATCH(CAN!$B101,'[2]Table 35'!$B$14:$B$19,0))*1000,0)</f>
        <v>1567.1849999999999</v>
      </c>
      <c r="J88" s="5">
        <f>IFERROR(INDEX('[2]Table 35'!J$14:J$19,MATCH(CAN!$B101,'[2]Table 35'!$B$14:$B$19,0))*1000,0)</f>
        <v>2257.761</v>
      </c>
      <c r="K88" s="5">
        <f>IFERROR(INDEX('[2]Table 35'!K$14:K$19,MATCH(CAN!$B101,'[2]Table 35'!$B$14:$B$19,0))*1000,0)</f>
        <v>2762.0499999999997</v>
      </c>
      <c r="L88" s="5">
        <f>IFERROR(INDEX('[2]Table 35'!L$14:L$19,MATCH(CAN!$B101,'[2]Table 35'!$B$14:$B$19,0))*1000,0)</f>
        <v>1836.498</v>
      </c>
      <c r="M88" s="5">
        <f>IFERROR(INDEX('[2]Table 35'!M$14:M$19,MATCH(CAN!$B101,'[2]Table 35'!$B$14:$B$19,0))*1000,0)</f>
        <v>1942.308</v>
      </c>
      <c r="N88" s="5">
        <f>IFERROR(INDEX('[2]Table 35'!N$14:N$19,MATCH(CAN!$B101,'[2]Table 35'!$B$14:$B$19,0))*1000,0)</f>
        <v>1791.1399999999999</v>
      </c>
      <c r="O88" s="5">
        <f>IFERROR(INDEX('[2]Table 35'!O$14:O$19,MATCH(CAN!$B101,'[2]Table 35'!$B$14:$B$19,0))*1000,0)</f>
        <v>1651.3230000000001</v>
      </c>
      <c r="P88" s="5">
        <f>IFERROR(INDEX('[2]Table 35'!P$14:P$19,MATCH(CAN!$B101,'[2]Table 35'!$B$14:$B$19,0))*1000,0)</f>
        <v>1467.5800000000002</v>
      </c>
      <c r="Q88" s="5">
        <f>IFERROR(INDEX('[2]Table 35'!Q$14:Q$19,MATCH(CAN!$B101,'[2]Table 35'!$B$14:$B$19,0))*1000,0)</f>
        <v>1223.5229999999999</v>
      </c>
      <c r="R88" s="5">
        <f>IFERROR(INDEX('[2]Table 35'!R$14:R$19,MATCH(CAN!$B101,'[2]Table 35'!$B$14:$B$19,0))*1000,0)</f>
        <v>1267.9159999999999</v>
      </c>
      <c r="S88" s="5">
        <f>IFERROR(INDEX('[2]Table 35'!S$14:S$19,MATCH(CAN!$B101,'[2]Table 35'!$B$14:$B$19,0))*1000,0)</f>
        <v>1056.4070000000002</v>
      </c>
      <c r="T88" s="5">
        <f>IFERROR(INDEX('[2]Table 35'!T$14:T$19,MATCH(CAN!$B101,'[2]Table 35'!$B$14:$B$19,0))*1000,0)</f>
        <v>1130.4069999999999</v>
      </c>
      <c r="U88" s="5">
        <f>IFERROR(INDEX('[2]Table 35'!U$14:U$19,MATCH(CAN!$B101,'[2]Table 35'!$B$14:$B$19,0))*1000,0)</f>
        <v>1828.962</v>
      </c>
      <c r="V88" s="5">
        <f>IFERROR(INDEX('[2]Table 35'!V$14:V$19,MATCH(CAN!$B101,'[2]Table 35'!$B$14:$B$19,0))*1000,0)</f>
        <v>1740.251</v>
      </c>
      <c r="W88" s="5">
        <f>IFERROR(INDEX('[2]Table 35'!W$14:W$19,MATCH(CAN!$B101,'[2]Table 35'!$B$14:$B$19,0))*1000,0)</f>
        <v>1337.039</v>
      </c>
      <c r="Z88" s="23" t="s">
        <v>32</v>
      </c>
    </row>
    <row r="89" spans="2:26" outlineLevel="1" x14ac:dyDescent="0.25">
      <c r="B89" s="16" t="s">
        <v>13</v>
      </c>
      <c r="C89" s="21">
        <f t="shared" ref="C89:W89" si="31">SUM(C79:C88)</f>
        <v>21579.895</v>
      </c>
      <c r="D89" s="21">
        <f t="shared" si="31"/>
        <v>21324.261999999999</v>
      </c>
      <c r="E89" s="21">
        <f t="shared" si="31"/>
        <v>21591.219999999998</v>
      </c>
      <c r="F89" s="21">
        <f t="shared" si="31"/>
        <v>21415.905999999999</v>
      </c>
      <c r="G89" s="21">
        <f t="shared" si="31"/>
        <v>22288.05</v>
      </c>
      <c r="H89" s="21">
        <f t="shared" si="31"/>
        <v>21167.285</v>
      </c>
      <c r="I89" s="21">
        <f t="shared" si="31"/>
        <v>19462.854000000003</v>
      </c>
      <c r="J89" s="21">
        <f t="shared" si="31"/>
        <v>21410.432000000001</v>
      </c>
      <c r="K89" s="21">
        <f t="shared" si="31"/>
        <v>21313.998999999996</v>
      </c>
      <c r="L89" s="21">
        <f t="shared" si="31"/>
        <v>20805.811000000002</v>
      </c>
      <c r="M89" s="21">
        <f t="shared" si="31"/>
        <v>21545.855000000003</v>
      </c>
      <c r="N89" s="21">
        <f t="shared" si="31"/>
        <v>20550.351000000002</v>
      </c>
      <c r="O89" s="21">
        <f t="shared" si="31"/>
        <v>21082.143999999997</v>
      </c>
      <c r="P89" s="21">
        <f t="shared" si="31"/>
        <v>21822.336000000003</v>
      </c>
      <c r="Q89" s="21">
        <f t="shared" si="31"/>
        <v>22608.897000000001</v>
      </c>
      <c r="R89" s="21">
        <f t="shared" si="31"/>
        <v>23842.100000000002</v>
      </c>
      <c r="S89" s="21">
        <f t="shared" si="31"/>
        <v>26569.076000000005</v>
      </c>
      <c r="T89" s="21">
        <f t="shared" si="31"/>
        <v>27414.967000000001</v>
      </c>
      <c r="U89" s="21">
        <f t="shared" si="31"/>
        <v>29083.828999999998</v>
      </c>
      <c r="V89" s="21">
        <f t="shared" si="31"/>
        <v>29048.417000000001</v>
      </c>
      <c r="W89" s="21">
        <f t="shared" si="31"/>
        <v>26719.816999999999</v>
      </c>
    </row>
    <row r="90" spans="2:26" outlineLevel="1" x14ac:dyDescent="0.25">
      <c r="B90" s="29" t="s">
        <v>46</v>
      </c>
      <c r="C90" s="28">
        <f>IFERROR(C89/C71/1000,0)</f>
        <v>8.3133541850140061E-3</v>
      </c>
      <c r="D90" s="28">
        <f t="shared" ref="D90:W90" si="32">IFERROR(D89/D71/1000,0)</f>
        <v>8.1837644095815749E-3</v>
      </c>
      <c r="E90" s="28">
        <f t="shared" si="32"/>
        <v>8.1132670449565077E-3</v>
      </c>
      <c r="F90" s="28">
        <f t="shared" si="32"/>
        <v>8.0421634307079135E-3</v>
      </c>
      <c r="G90" s="28">
        <f t="shared" si="32"/>
        <v>7.9672896369051976E-3</v>
      </c>
      <c r="H90" s="28">
        <f t="shared" si="32"/>
        <v>7.8729676873297277E-3</v>
      </c>
      <c r="I90" s="28">
        <f t="shared" si="32"/>
        <v>7.7568387478116783E-3</v>
      </c>
      <c r="J90" s="28">
        <f t="shared" si="32"/>
        <v>7.6861735831619165E-3</v>
      </c>
      <c r="K90" s="28">
        <f t="shared" si="32"/>
        <v>7.6773372987236866E-3</v>
      </c>
      <c r="L90" s="28">
        <f t="shared" si="32"/>
        <v>7.5945608859179174E-3</v>
      </c>
      <c r="M90" s="28">
        <f t="shared" si="32"/>
        <v>7.5203637467080873E-3</v>
      </c>
      <c r="N90" s="28">
        <f t="shared" si="32"/>
        <v>7.4753849744354593E-3</v>
      </c>
      <c r="O90" s="28">
        <f t="shared" si="32"/>
        <v>7.3737350693113051E-3</v>
      </c>
      <c r="P90" s="28">
        <f t="shared" si="32"/>
        <v>7.3168773930304739E-3</v>
      </c>
      <c r="Q90" s="28">
        <f t="shared" si="32"/>
        <v>7.261018924041393E-3</v>
      </c>
      <c r="R90" s="28">
        <f t="shared" si="32"/>
        <v>7.1948139796319619E-3</v>
      </c>
      <c r="S90" s="28">
        <f t="shared" si="32"/>
        <v>7.1103429580496921E-3</v>
      </c>
      <c r="T90" s="28">
        <f t="shared" si="32"/>
        <v>7.0364849143538365E-3</v>
      </c>
      <c r="U90" s="28">
        <f t="shared" si="32"/>
        <v>6.9905949251386932E-3</v>
      </c>
      <c r="V90" s="28">
        <f t="shared" si="32"/>
        <v>6.8722511919272616E-3</v>
      </c>
      <c r="W90" s="28">
        <f t="shared" si="32"/>
        <v>6.7966826720085799E-3</v>
      </c>
    </row>
    <row r="91" spans="2:26" outlineLevel="1" x14ac:dyDescent="0.25"/>
    <row r="92" spans="2:26" outlineLevel="1" x14ac:dyDescent="0.25">
      <c r="B92" s="4" t="s">
        <v>23</v>
      </c>
      <c r="C92" s="12">
        <f t="shared" ref="C92:W92" si="33">IFERROR(C79/C89,0)</f>
        <v>0</v>
      </c>
      <c r="D92" s="12">
        <f t="shared" si="33"/>
        <v>0</v>
      </c>
      <c r="E92" s="12">
        <f t="shared" si="33"/>
        <v>0</v>
      </c>
      <c r="F92" s="12">
        <f t="shared" si="33"/>
        <v>0</v>
      </c>
      <c r="G92" s="12">
        <f t="shared" si="33"/>
        <v>0</v>
      </c>
      <c r="H92" s="12">
        <f t="shared" si="33"/>
        <v>0</v>
      </c>
      <c r="I92" s="12">
        <f t="shared" si="33"/>
        <v>0</v>
      </c>
      <c r="J92" s="12">
        <f t="shared" si="33"/>
        <v>0</v>
      </c>
      <c r="K92" s="12">
        <f t="shared" si="33"/>
        <v>0</v>
      </c>
      <c r="L92" s="12">
        <f t="shared" si="33"/>
        <v>0</v>
      </c>
      <c r="M92" s="12">
        <f t="shared" si="33"/>
        <v>0</v>
      </c>
      <c r="N92" s="12">
        <f t="shared" si="33"/>
        <v>0</v>
      </c>
      <c r="O92" s="12">
        <f t="shared" si="33"/>
        <v>0</v>
      </c>
      <c r="P92" s="12">
        <f t="shared" si="33"/>
        <v>0</v>
      </c>
      <c r="Q92" s="12">
        <f t="shared" si="33"/>
        <v>0</v>
      </c>
      <c r="R92" s="12">
        <f t="shared" si="33"/>
        <v>0</v>
      </c>
      <c r="S92" s="12">
        <f t="shared" si="33"/>
        <v>0</v>
      </c>
      <c r="T92" s="12">
        <f t="shared" si="33"/>
        <v>0</v>
      </c>
      <c r="U92" s="12">
        <f t="shared" si="33"/>
        <v>0</v>
      </c>
      <c r="V92" s="12">
        <f t="shared" si="33"/>
        <v>0</v>
      </c>
      <c r="W92" s="12">
        <f t="shared" si="33"/>
        <v>0</v>
      </c>
    </row>
    <row r="93" spans="2:26" outlineLevel="1" x14ac:dyDescent="0.25">
      <c r="B93" s="4" t="s">
        <v>24</v>
      </c>
      <c r="C93" s="12">
        <f t="shared" ref="C93:W93" si="34">IFERROR(C80/C89,0)</f>
        <v>0</v>
      </c>
      <c r="D93" s="12">
        <f t="shared" si="34"/>
        <v>0</v>
      </c>
      <c r="E93" s="12">
        <f t="shared" si="34"/>
        <v>0</v>
      </c>
      <c r="F93" s="12">
        <f t="shared" si="34"/>
        <v>0</v>
      </c>
      <c r="G93" s="12">
        <f t="shared" si="34"/>
        <v>0</v>
      </c>
      <c r="H93" s="12">
        <f t="shared" si="34"/>
        <v>0</v>
      </c>
      <c r="I93" s="12">
        <f t="shared" si="34"/>
        <v>0</v>
      </c>
      <c r="J93" s="12">
        <f t="shared" si="34"/>
        <v>0</v>
      </c>
      <c r="K93" s="12">
        <f t="shared" si="34"/>
        <v>0</v>
      </c>
      <c r="L93" s="12">
        <f t="shared" si="34"/>
        <v>0</v>
      </c>
      <c r="M93" s="12">
        <f t="shared" si="34"/>
        <v>0</v>
      </c>
      <c r="N93" s="12">
        <f t="shared" si="34"/>
        <v>0</v>
      </c>
      <c r="O93" s="12">
        <f t="shared" si="34"/>
        <v>0</v>
      </c>
      <c r="P93" s="12">
        <f t="shared" si="34"/>
        <v>0</v>
      </c>
      <c r="Q93" s="12">
        <f t="shared" si="34"/>
        <v>0</v>
      </c>
      <c r="R93" s="12">
        <f t="shared" si="34"/>
        <v>0</v>
      </c>
      <c r="S93" s="12">
        <f t="shared" si="34"/>
        <v>0</v>
      </c>
      <c r="T93" s="12">
        <f t="shared" si="34"/>
        <v>0</v>
      </c>
      <c r="U93" s="12">
        <f t="shared" si="34"/>
        <v>0</v>
      </c>
      <c r="V93" s="12">
        <f t="shared" si="34"/>
        <v>0</v>
      </c>
      <c r="W93" s="12">
        <f t="shared" si="34"/>
        <v>0</v>
      </c>
    </row>
    <row r="94" spans="2:26" outlineLevel="1" x14ac:dyDescent="0.25">
      <c r="B94" s="4" t="s">
        <v>21</v>
      </c>
      <c r="C94" s="12">
        <f t="shared" ref="C94:W94" si="35">IFERROR(C81/C89,0)</f>
        <v>4.4311615047246525E-2</v>
      </c>
      <c r="D94" s="12">
        <f t="shared" si="35"/>
        <v>5.4267294221014548E-2</v>
      </c>
      <c r="E94" s="12">
        <f t="shared" si="35"/>
        <v>5.5253663294616992E-2</v>
      </c>
      <c r="F94" s="12">
        <f t="shared" si="35"/>
        <v>5.3256537453983961E-2</v>
      </c>
      <c r="G94" s="12">
        <f t="shared" si="35"/>
        <v>4.2818102077122049E-2</v>
      </c>
      <c r="H94" s="12">
        <f t="shared" si="35"/>
        <v>4.3356812175014414E-2</v>
      </c>
      <c r="I94" s="12">
        <f t="shared" si="35"/>
        <v>9.8308809180811807E-3</v>
      </c>
      <c r="J94" s="12">
        <f t="shared" si="35"/>
        <v>1.0151406566668061E-2</v>
      </c>
      <c r="K94" s="12">
        <f t="shared" si="35"/>
        <v>1.201736004585531E-2</v>
      </c>
      <c r="L94" s="12">
        <f t="shared" si="35"/>
        <v>1.0664857044024863E-2</v>
      </c>
      <c r="M94" s="12">
        <f t="shared" si="35"/>
        <v>1.0647941332567214E-2</v>
      </c>
      <c r="N94" s="12">
        <f t="shared" si="35"/>
        <v>1.0858500665025137E-2</v>
      </c>
      <c r="O94" s="12">
        <f t="shared" si="35"/>
        <v>1.1007371925739622E-2</v>
      </c>
      <c r="P94" s="12">
        <f t="shared" si="35"/>
        <v>1.2896190398681421E-2</v>
      </c>
      <c r="Q94" s="12">
        <f t="shared" si="35"/>
        <v>1.4265047958774812E-2</v>
      </c>
      <c r="R94" s="12">
        <f t="shared" si="35"/>
        <v>1.6101937329345988E-2</v>
      </c>
      <c r="S94" s="12">
        <f t="shared" si="35"/>
        <v>1.7721542141698868E-2</v>
      </c>
      <c r="T94" s="12">
        <f t="shared" si="35"/>
        <v>1.9203889612560907E-2</v>
      </c>
      <c r="U94" s="12">
        <f t="shared" si="35"/>
        <v>2.1257482981350224E-2</v>
      </c>
      <c r="V94" s="12">
        <f t="shared" si="35"/>
        <v>2.2913744318666312E-2</v>
      </c>
      <c r="W94" s="12">
        <f t="shared" si="35"/>
        <v>2.7171705554719931E-2</v>
      </c>
    </row>
    <row r="95" spans="2:26" outlineLevel="1" x14ac:dyDescent="0.25">
      <c r="B95" s="4" t="s">
        <v>26</v>
      </c>
      <c r="C95" s="12">
        <f t="shared" ref="C95:W95" si="36">IFERROR(C82/C89,0)</f>
        <v>0</v>
      </c>
      <c r="D95" s="12">
        <f t="shared" si="36"/>
        <v>0</v>
      </c>
      <c r="E95" s="12">
        <f t="shared" si="36"/>
        <v>0</v>
      </c>
      <c r="F95" s="12">
        <f t="shared" si="36"/>
        <v>0</v>
      </c>
      <c r="G95" s="12">
        <f t="shared" si="36"/>
        <v>0</v>
      </c>
      <c r="H95" s="12">
        <f t="shared" si="36"/>
        <v>0</v>
      </c>
      <c r="I95" s="12">
        <f t="shared" si="36"/>
        <v>0</v>
      </c>
      <c r="J95" s="12">
        <f t="shared" si="36"/>
        <v>0</v>
      </c>
      <c r="K95" s="12">
        <f t="shared" si="36"/>
        <v>0</v>
      </c>
      <c r="L95" s="12">
        <f t="shared" si="36"/>
        <v>0</v>
      </c>
      <c r="M95" s="12">
        <f t="shared" si="36"/>
        <v>0</v>
      </c>
      <c r="N95" s="12">
        <f t="shared" si="36"/>
        <v>0</v>
      </c>
      <c r="O95" s="12">
        <f t="shared" si="36"/>
        <v>0</v>
      </c>
      <c r="P95" s="12">
        <f t="shared" si="36"/>
        <v>0</v>
      </c>
      <c r="Q95" s="12">
        <f t="shared" si="36"/>
        <v>0</v>
      </c>
      <c r="R95" s="12">
        <f t="shared" si="36"/>
        <v>0</v>
      </c>
      <c r="S95" s="12">
        <f t="shared" si="36"/>
        <v>0</v>
      </c>
      <c r="T95" s="12">
        <f t="shared" si="36"/>
        <v>0</v>
      </c>
      <c r="U95" s="12">
        <f t="shared" si="36"/>
        <v>0</v>
      </c>
      <c r="V95" s="12">
        <f t="shared" si="36"/>
        <v>0</v>
      </c>
      <c r="W95" s="12">
        <f t="shared" si="36"/>
        <v>0</v>
      </c>
    </row>
    <row r="96" spans="2:26" outlineLevel="1" x14ac:dyDescent="0.25">
      <c r="B96" s="4" t="s">
        <v>25</v>
      </c>
      <c r="C96" s="12">
        <f t="shared" ref="C96:W96" si="37">IFERROR(C83/C89,0)</f>
        <v>0.84849801169097439</v>
      </c>
      <c r="D96" s="12">
        <f t="shared" si="37"/>
        <v>0.83618612451863517</v>
      </c>
      <c r="E96" s="12">
        <f t="shared" si="37"/>
        <v>0.84912459786894856</v>
      </c>
      <c r="F96" s="12">
        <f t="shared" si="37"/>
        <v>0.86356281167838522</v>
      </c>
      <c r="G96" s="12">
        <f t="shared" si="37"/>
        <v>0.88332003024042038</v>
      </c>
      <c r="H96" s="12">
        <f t="shared" si="37"/>
        <v>0.89332750988140419</v>
      </c>
      <c r="I96" s="12">
        <f t="shared" si="37"/>
        <v>0.90861586897790014</v>
      </c>
      <c r="J96" s="12">
        <f t="shared" si="37"/>
        <v>0.88348222025599488</v>
      </c>
      <c r="K96" s="12">
        <f t="shared" si="37"/>
        <v>0.85738884570652374</v>
      </c>
      <c r="L96" s="12">
        <f t="shared" si="37"/>
        <v>0.89989094873542785</v>
      </c>
      <c r="M96" s="12">
        <f t="shared" si="37"/>
        <v>0.86648698786843215</v>
      </c>
      <c r="N96" s="12">
        <f t="shared" si="37"/>
        <v>0.86162494256180822</v>
      </c>
      <c r="O96" s="12">
        <f t="shared" si="37"/>
        <v>0.87220583447300237</v>
      </c>
      <c r="P96" s="12">
        <f t="shared" si="37"/>
        <v>0.88512655107134264</v>
      </c>
      <c r="Q96" s="12">
        <f t="shared" si="37"/>
        <v>0.89581981818927292</v>
      </c>
      <c r="R96" s="12">
        <f t="shared" si="37"/>
        <v>0.92833924025148784</v>
      </c>
      <c r="S96" s="12">
        <f t="shared" si="37"/>
        <v>0.94062281277677851</v>
      </c>
      <c r="T96" s="12">
        <f t="shared" si="37"/>
        <v>0.93807878740105721</v>
      </c>
      <c r="U96" s="12">
        <f t="shared" si="37"/>
        <v>0.91476008884524806</v>
      </c>
      <c r="V96" s="12">
        <f t="shared" si="37"/>
        <v>0.91627564421152441</v>
      </c>
      <c r="W96" s="12">
        <f t="shared" si="37"/>
        <v>0.92222600177239233</v>
      </c>
    </row>
    <row r="97" spans="1:28" outlineLevel="1" x14ac:dyDescent="0.25">
      <c r="B97" s="4" t="s">
        <v>0</v>
      </c>
      <c r="C97" s="12">
        <f t="shared" ref="C97:W97" si="38">IFERROR(C84/C89,0)</f>
        <v>0</v>
      </c>
      <c r="D97" s="12">
        <f t="shared" si="38"/>
        <v>0</v>
      </c>
      <c r="E97" s="12">
        <f t="shared" si="38"/>
        <v>0</v>
      </c>
      <c r="F97" s="12">
        <f t="shared" si="38"/>
        <v>0</v>
      </c>
      <c r="G97" s="12">
        <f t="shared" si="38"/>
        <v>0</v>
      </c>
      <c r="H97" s="12">
        <f t="shared" si="38"/>
        <v>0</v>
      </c>
      <c r="I97" s="12">
        <f t="shared" si="38"/>
        <v>0</v>
      </c>
      <c r="J97" s="12">
        <f t="shared" si="38"/>
        <v>0</v>
      </c>
      <c r="K97" s="12">
        <f t="shared" si="38"/>
        <v>0</v>
      </c>
      <c r="L97" s="12">
        <f t="shared" si="38"/>
        <v>0</v>
      </c>
      <c r="M97" s="12">
        <f t="shared" si="38"/>
        <v>3.084189511161195E-2</v>
      </c>
      <c r="N97" s="12">
        <f t="shared" si="38"/>
        <v>3.6650663533678809E-2</v>
      </c>
      <c r="O97" s="12">
        <f t="shared" si="38"/>
        <v>3.453306267142469E-2</v>
      </c>
      <c r="P97" s="12">
        <f t="shared" si="38"/>
        <v>3.160734029574102E-2</v>
      </c>
      <c r="Q97" s="12">
        <f t="shared" si="38"/>
        <v>3.2769179319097258E-2</v>
      </c>
      <c r="R97" s="12">
        <f t="shared" si="38"/>
        <v>0</v>
      </c>
      <c r="S97" s="12">
        <f t="shared" si="38"/>
        <v>0</v>
      </c>
      <c r="T97" s="12">
        <f t="shared" si="38"/>
        <v>0</v>
      </c>
      <c r="U97" s="12">
        <f t="shared" si="38"/>
        <v>0</v>
      </c>
      <c r="V97" s="12">
        <f t="shared" si="38"/>
        <v>0</v>
      </c>
      <c r="W97" s="12">
        <f t="shared" si="38"/>
        <v>0</v>
      </c>
    </row>
    <row r="98" spans="1:28" outlineLevel="1" x14ac:dyDescent="0.25">
      <c r="B98" s="4" t="s">
        <v>27</v>
      </c>
      <c r="C98" s="12">
        <f t="shared" ref="C98:W98" si="39">IFERROR(C85/C89,0)</f>
        <v>0</v>
      </c>
      <c r="D98" s="12">
        <f t="shared" si="39"/>
        <v>0</v>
      </c>
      <c r="E98" s="12">
        <f t="shared" si="39"/>
        <v>0</v>
      </c>
      <c r="F98" s="12">
        <f t="shared" si="39"/>
        <v>0</v>
      </c>
      <c r="G98" s="12">
        <f t="shared" si="39"/>
        <v>0</v>
      </c>
      <c r="H98" s="12">
        <f t="shared" si="39"/>
        <v>0</v>
      </c>
      <c r="I98" s="12">
        <f t="shared" si="39"/>
        <v>0</v>
      </c>
      <c r="J98" s="12">
        <f t="shared" si="39"/>
        <v>0</v>
      </c>
      <c r="K98" s="12">
        <f t="shared" si="39"/>
        <v>0</v>
      </c>
      <c r="L98" s="12">
        <f t="shared" si="39"/>
        <v>0</v>
      </c>
      <c r="M98" s="12">
        <f t="shared" si="39"/>
        <v>0</v>
      </c>
      <c r="N98" s="12">
        <f t="shared" si="39"/>
        <v>0</v>
      </c>
      <c r="O98" s="12">
        <f t="shared" si="39"/>
        <v>0</v>
      </c>
      <c r="P98" s="12">
        <f t="shared" si="39"/>
        <v>0</v>
      </c>
      <c r="Q98" s="12">
        <f t="shared" si="39"/>
        <v>0</v>
      </c>
      <c r="R98" s="12">
        <f t="shared" si="39"/>
        <v>0</v>
      </c>
      <c r="S98" s="12">
        <f t="shared" si="39"/>
        <v>0</v>
      </c>
      <c r="T98" s="12">
        <f t="shared" si="39"/>
        <v>0</v>
      </c>
      <c r="U98" s="12">
        <f t="shared" si="39"/>
        <v>0</v>
      </c>
      <c r="V98" s="12">
        <f t="shared" si="39"/>
        <v>0</v>
      </c>
      <c r="W98" s="12">
        <f t="shared" si="39"/>
        <v>0</v>
      </c>
    </row>
    <row r="99" spans="1:28" outlineLevel="1" x14ac:dyDescent="0.25">
      <c r="B99" s="4" t="s">
        <v>28</v>
      </c>
      <c r="C99" s="12">
        <f t="shared" ref="C99:W99" si="40">IFERROR(C86/C89,0)</f>
        <v>8.0936445705597718E-4</v>
      </c>
      <c r="D99" s="12">
        <f t="shared" si="40"/>
        <v>5.0177586450588538E-4</v>
      </c>
      <c r="E99" s="12">
        <f t="shared" si="40"/>
        <v>3.1864804304712754E-4</v>
      </c>
      <c r="F99" s="12">
        <f t="shared" si="40"/>
        <v>3.353115203251266E-4</v>
      </c>
      <c r="G99" s="12">
        <f t="shared" si="40"/>
        <v>3.3259975637168798E-4</v>
      </c>
      <c r="H99" s="12">
        <f t="shared" si="40"/>
        <v>3.9494909243202418E-4</v>
      </c>
      <c r="I99" s="12">
        <f t="shared" si="40"/>
        <v>1.0314006363095565E-3</v>
      </c>
      <c r="J99" s="12">
        <f t="shared" si="40"/>
        <v>9.1492782583742346E-4</v>
      </c>
      <c r="K99" s="12">
        <f t="shared" si="40"/>
        <v>1.0052548092922406E-3</v>
      </c>
      <c r="L99" s="12">
        <f t="shared" si="40"/>
        <v>1.175681159460691E-3</v>
      </c>
      <c r="M99" s="12">
        <f t="shared" si="40"/>
        <v>1.8755347606302928E-3</v>
      </c>
      <c r="N99" s="12">
        <f t="shared" si="40"/>
        <v>3.7072846103699151E-3</v>
      </c>
      <c r="O99" s="12">
        <f t="shared" si="40"/>
        <v>3.9256918081956001E-3</v>
      </c>
      <c r="P99" s="12">
        <f t="shared" si="40"/>
        <v>3.1186395443640867E-3</v>
      </c>
      <c r="Q99" s="12">
        <f t="shared" si="40"/>
        <v>3.0290730237746673E-3</v>
      </c>
      <c r="R99" s="12">
        <f t="shared" si="40"/>
        <v>2.3791109004659824E-3</v>
      </c>
      <c r="S99" s="12">
        <f t="shared" si="40"/>
        <v>1.8948720685657261E-3</v>
      </c>
      <c r="T99" s="12">
        <f t="shared" si="40"/>
        <v>1.4841163222994213E-3</v>
      </c>
      <c r="U99" s="12">
        <f t="shared" si="40"/>
        <v>1.0965543773483195E-3</v>
      </c>
      <c r="V99" s="12">
        <f t="shared" si="40"/>
        <v>9.0197686159627889E-4</v>
      </c>
      <c r="W99" s="12">
        <f t="shared" si="40"/>
        <v>5.6306523356802936E-4</v>
      </c>
    </row>
    <row r="100" spans="1:28" outlineLevel="1" x14ac:dyDescent="0.25">
      <c r="B100" s="4" t="s">
        <v>22</v>
      </c>
      <c r="C100" s="12">
        <f t="shared" ref="C100:W100" si="41">IFERROR(C87/C89,0)</f>
        <v>0</v>
      </c>
      <c r="D100" s="12">
        <f t="shared" si="41"/>
        <v>0</v>
      </c>
      <c r="E100" s="12">
        <f t="shared" si="41"/>
        <v>0</v>
      </c>
      <c r="F100" s="12">
        <f t="shared" si="41"/>
        <v>0</v>
      </c>
      <c r="G100" s="12">
        <f t="shared" si="41"/>
        <v>0</v>
      </c>
      <c r="H100" s="12">
        <f t="shared" si="41"/>
        <v>0</v>
      </c>
      <c r="I100" s="12">
        <f t="shared" si="41"/>
        <v>0</v>
      </c>
      <c r="J100" s="12">
        <f t="shared" si="41"/>
        <v>0</v>
      </c>
      <c r="K100" s="12">
        <f t="shared" si="41"/>
        <v>0</v>
      </c>
      <c r="L100" s="12">
        <f t="shared" si="41"/>
        <v>0</v>
      </c>
      <c r="M100" s="12">
        <f t="shared" si="41"/>
        <v>0</v>
      </c>
      <c r="N100" s="12">
        <f t="shared" si="41"/>
        <v>0</v>
      </c>
      <c r="O100" s="12">
        <f t="shared" si="41"/>
        <v>0</v>
      </c>
      <c r="P100" s="12">
        <f t="shared" si="41"/>
        <v>0</v>
      </c>
      <c r="Q100" s="12">
        <f t="shared" si="41"/>
        <v>0</v>
      </c>
      <c r="R100" s="12">
        <f t="shared" si="41"/>
        <v>0</v>
      </c>
      <c r="S100" s="12">
        <f t="shared" si="41"/>
        <v>0</v>
      </c>
      <c r="T100" s="12">
        <f t="shared" si="41"/>
        <v>0</v>
      </c>
      <c r="U100" s="12">
        <f t="shared" si="41"/>
        <v>0</v>
      </c>
      <c r="V100" s="12">
        <f t="shared" si="41"/>
        <v>0</v>
      </c>
      <c r="W100" s="12">
        <f t="shared" si="41"/>
        <v>0</v>
      </c>
    </row>
    <row r="101" spans="1:28" outlineLevel="1" x14ac:dyDescent="0.25">
      <c r="B101" s="4" t="s">
        <v>1</v>
      </c>
      <c r="C101" s="12">
        <f t="shared" ref="C101:W101" si="42">IFERROR(C88/C89,0)</f>
        <v>0.10638100880472311</v>
      </c>
      <c r="D101" s="12">
        <f t="shared" si="42"/>
        <v>0.10904480539584441</v>
      </c>
      <c r="E101" s="12">
        <f t="shared" si="42"/>
        <v>9.5303090793387321E-2</v>
      </c>
      <c r="F101" s="12">
        <f t="shared" si="42"/>
        <v>8.2845339347305702E-2</v>
      </c>
      <c r="G101" s="12">
        <f t="shared" si="42"/>
        <v>7.3529267926085953E-2</v>
      </c>
      <c r="H101" s="12">
        <f t="shared" si="42"/>
        <v>6.2920728851149299E-2</v>
      </c>
      <c r="I101" s="12">
        <f t="shared" si="42"/>
        <v>8.0521849467709086E-2</v>
      </c>
      <c r="J101" s="12">
        <f t="shared" si="42"/>
        <v>0.10545144535149968</v>
      </c>
      <c r="K101" s="12">
        <f t="shared" si="42"/>
        <v>0.12958853943832879</v>
      </c>
      <c r="L101" s="12">
        <f t="shared" si="42"/>
        <v>8.8268513061086629E-2</v>
      </c>
      <c r="M101" s="12">
        <f t="shared" si="42"/>
        <v>9.0147640926758282E-2</v>
      </c>
      <c r="N101" s="12">
        <f t="shared" si="42"/>
        <v>8.7158608629117798E-2</v>
      </c>
      <c r="O101" s="12">
        <f t="shared" si="42"/>
        <v>7.8328039121637744E-2</v>
      </c>
      <c r="P101" s="12">
        <f t="shared" si="42"/>
        <v>6.7251278689870783E-2</v>
      </c>
      <c r="Q101" s="12">
        <f t="shared" si="42"/>
        <v>5.4116881509080249E-2</v>
      </c>
      <c r="R101" s="12">
        <f t="shared" si="42"/>
        <v>5.3179711518700108E-2</v>
      </c>
      <c r="S101" s="12">
        <f t="shared" si="42"/>
        <v>3.9760773012956864E-2</v>
      </c>
      <c r="T101" s="12">
        <f t="shared" si="42"/>
        <v>4.1233206664082429E-2</v>
      </c>
      <c r="U101" s="12">
        <f t="shared" si="42"/>
        <v>6.2885873796053468E-2</v>
      </c>
      <c r="V101" s="12">
        <f t="shared" si="42"/>
        <v>5.9908634608212899E-2</v>
      </c>
      <c r="W101" s="12">
        <f t="shared" si="42"/>
        <v>5.0039227439319663E-2</v>
      </c>
    </row>
    <row r="104" spans="1:28" s="37" customFormat="1" x14ac:dyDescent="0.25">
      <c r="A104" s="36" t="s">
        <v>3</v>
      </c>
      <c r="Z104" s="38"/>
    </row>
    <row r="105" spans="1:28" outlineLevel="1" x14ac:dyDescent="0.25">
      <c r="B105" s="22" t="s">
        <v>31</v>
      </c>
      <c r="C105" s="5">
        <f>C108*CAN!C109</f>
        <v>3361.9262524677333</v>
      </c>
      <c r="D105" s="5">
        <f>D108*CAN!D109</f>
        <v>3913.7316653483972</v>
      </c>
      <c r="E105" s="5">
        <f>E108*CAN!E109</f>
        <v>3902.406493963178</v>
      </c>
      <c r="F105" s="5">
        <f>F108*CAN!F109</f>
        <v>5109.2828184477576</v>
      </c>
      <c r="G105" s="5">
        <f>G108*CAN!G109</f>
        <v>5845.2281496814085</v>
      </c>
      <c r="H105" s="5">
        <f>H108*CAN!H109</f>
        <v>6342.2271041874692</v>
      </c>
      <c r="I105" s="5">
        <f>I108*CAN!I109</f>
        <v>8644.1979419819327</v>
      </c>
      <c r="J105" s="5">
        <f>J108*CAN!J109</f>
        <v>7524.3041812497704</v>
      </c>
      <c r="K105" s="5">
        <f>K108*CAN!K109</f>
        <v>8528.1407759732119</v>
      </c>
      <c r="L105" s="5">
        <f>L108*CAN!L109</f>
        <v>8407.2260721157418</v>
      </c>
      <c r="M105" s="5">
        <f>M108*CAN!M109</f>
        <v>9692.8256345388581</v>
      </c>
      <c r="N105" s="5">
        <f>N108*CAN!N109</f>
        <v>9235.4346284876301</v>
      </c>
      <c r="O105" s="5">
        <f>O108*CAN!O109</f>
        <v>9599.9708925283339</v>
      </c>
      <c r="P105" s="5">
        <f>P108*CAN!P109</f>
        <v>10441.082810930538</v>
      </c>
      <c r="Q105" s="5">
        <f>Q108*CAN!Q109</f>
        <v>10221.977528362673</v>
      </c>
      <c r="R105" s="5">
        <f>R108*CAN!R109</f>
        <v>10022.272617182549</v>
      </c>
      <c r="S105" s="5">
        <f>S108*CAN!S109</f>
        <v>10394.006471703291</v>
      </c>
      <c r="T105" s="5">
        <f>T108*CAN!T109</f>
        <v>10910.246433305312</v>
      </c>
      <c r="U105" s="5">
        <f>U108*CAN!U109</f>
        <v>11788.484938746007</v>
      </c>
      <c r="V105" s="5">
        <f>V108*CAN!V109</f>
        <v>11542.955964236226</v>
      </c>
      <c r="W105" s="5">
        <f>W108*CAN!W109</f>
        <v>10852.13068138428</v>
      </c>
      <c r="Z105" s="23"/>
    </row>
    <row r="106" spans="1:28" outlineLevel="1" x14ac:dyDescent="0.25">
      <c r="B106" s="8" t="s">
        <v>30</v>
      </c>
      <c r="C106" s="5">
        <f>INDEX('[2]Table 37'!C$26:C$28,MATCH($AB106,'[2]Table 37'!$B$26:$B$28,0))</f>
        <v>93.808000000000007</v>
      </c>
      <c r="D106" s="5">
        <f>INDEX('[2]Table 37'!D$26:D$28,MATCH($AB106,'[2]Table 37'!$B$26:$B$28,0))</f>
        <v>104.209</v>
      </c>
      <c r="E106" s="5">
        <f>INDEX('[2]Table 37'!E$26:E$28,MATCH($AB106,'[2]Table 37'!$B$26:$B$28,0))</f>
        <v>109.55800000000001</v>
      </c>
      <c r="F106" s="5">
        <f>INDEX('[2]Table 37'!F$26:F$28,MATCH($AB106,'[2]Table 37'!$B$26:$B$28,0))</f>
        <v>121.182</v>
      </c>
      <c r="G106" s="5">
        <f>INDEX('[2]Table 37'!G$26:G$28,MATCH($AB106,'[2]Table 37'!$B$26:$B$28,0))</f>
        <v>134.125</v>
      </c>
      <c r="H106" s="5">
        <f>INDEX('[2]Table 37'!H$26:H$28,MATCH($AB106,'[2]Table 37'!$B$26:$B$28,0))</f>
        <v>144.99</v>
      </c>
      <c r="I106" s="5">
        <f>INDEX('[2]Table 37'!I$26:I$28,MATCH($AB106,'[2]Table 37'!$B$26:$B$28,0))</f>
        <v>200.554</v>
      </c>
      <c r="J106" s="5">
        <f>INDEX('[2]Table 37'!J$26:J$28,MATCH($AB106,'[2]Table 37'!$B$26:$B$28,0))</f>
        <v>224.679</v>
      </c>
      <c r="K106" s="5">
        <f>INDEX('[2]Table 37'!K$26:K$28,MATCH($AB106,'[2]Table 37'!$B$26:$B$28,0))</f>
        <v>251.84100000000001</v>
      </c>
      <c r="L106" s="5">
        <f>INDEX('[2]Table 37'!L$26:L$28,MATCH($AB106,'[2]Table 37'!$B$26:$B$28,0))</f>
        <v>269.34100000000001</v>
      </c>
      <c r="M106" s="5">
        <f>INDEX('[2]Table 37'!M$26:M$28,MATCH($AB106,'[2]Table 37'!$B$26:$B$28,0))</f>
        <v>288.21100000000001</v>
      </c>
      <c r="N106" s="5">
        <f>INDEX('[2]Table 37'!N$26:N$28,MATCH($AB106,'[2]Table 37'!$B$26:$B$28,0))</f>
        <v>291.43799999999999</v>
      </c>
      <c r="O106" s="5">
        <f>INDEX('[2]Table 37'!O$26:O$28,MATCH($AB106,'[2]Table 37'!$B$26:$B$28,0))</f>
        <v>289.94400000000002</v>
      </c>
      <c r="P106" s="5">
        <f>INDEX('[2]Table 37'!P$26:P$28,MATCH($AB106,'[2]Table 37'!$B$26:$B$28,0))</f>
        <v>302.858</v>
      </c>
      <c r="Q106" s="5">
        <f>INDEX('[2]Table 37'!Q$26:Q$28,MATCH($AB106,'[2]Table 37'!$B$26:$B$28,0))</f>
        <v>307.5</v>
      </c>
      <c r="R106" s="5">
        <f>INDEX('[2]Table 37'!R$26:R$28,MATCH($AB106,'[2]Table 37'!$B$26:$B$28,0))</f>
        <v>314.95499999999998</v>
      </c>
      <c r="S106" s="5">
        <f>INDEX('[2]Table 37'!S$26:S$28,MATCH($AB106,'[2]Table 37'!$B$26:$B$28,0))</f>
        <v>318.70600000000002</v>
      </c>
      <c r="T106" s="5">
        <f>INDEX('[2]Table 37'!T$26:T$28,MATCH($AB106,'[2]Table 37'!$B$26:$B$28,0))</f>
        <v>327.20299999999997</v>
      </c>
      <c r="U106" s="5">
        <f>INDEX('[2]Table 37'!U$26:U$28,MATCH($AB106,'[2]Table 37'!$B$26:$B$28,0))</f>
        <v>333.55700000000002</v>
      </c>
      <c r="V106" s="5">
        <f>INDEX('[2]Table 37'!V$26:V$28,MATCH($AB106,'[2]Table 37'!$B$26:$B$28,0))</f>
        <v>335.67200000000003</v>
      </c>
      <c r="W106" s="5">
        <f>INDEX('[2]Table 37'!W$26:W$28,MATCH($AB106,'[2]Table 37'!$B$26:$B$28,0))</f>
        <v>333.952</v>
      </c>
      <c r="Z106" s="23" t="s">
        <v>32</v>
      </c>
      <c r="AB106" t="s">
        <v>3</v>
      </c>
    </row>
    <row r="107" spans="1:28" outlineLevel="1" x14ac:dyDescent="0.25">
      <c r="B107" s="8" t="s">
        <v>43</v>
      </c>
      <c r="C107" s="5">
        <f>INDEX('[2]Table 37'!C$38:C$40,MATCH($AB107,'[2]Table 37'!$B$38:$B$40,0))</f>
        <v>29865.314273</v>
      </c>
      <c r="D107" s="5">
        <f>INDEX('[2]Table 37'!D$38:D$40,MATCH($AB107,'[2]Table 37'!$B$38:$B$40,0))</f>
        <v>31038.481661000002</v>
      </c>
      <c r="E107" s="5">
        <f>INDEX('[2]Table 37'!E$38:E$40,MATCH($AB107,'[2]Table 37'!$B$38:$B$40,0))</f>
        <v>29196.352404000001</v>
      </c>
      <c r="F107" s="5">
        <f>INDEX('[2]Table 37'!F$38:F$40,MATCH($AB107,'[2]Table 37'!$B$38:$B$40,0))</f>
        <v>34278.097874999999</v>
      </c>
      <c r="G107" s="5">
        <f>INDEX('[2]Table 37'!G$38:G$40,MATCH($AB107,'[2]Table 37'!$B$38:$B$40,0))</f>
        <v>35145.525807999999</v>
      </c>
      <c r="H107" s="5">
        <f>INDEX('[2]Table 37'!H$38:H$40,MATCH($AB107,'[2]Table 37'!$B$38:$B$40,0))</f>
        <v>34994.011137000001</v>
      </c>
      <c r="I107" s="5">
        <f>INDEX('[2]Table 37'!I$38:I$40,MATCH($AB107,'[2]Table 37'!$B$38:$B$40,0))</f>
        <v>34343.909863000001</v>
      </c>
      <c r="J107" s="5">
        <f>INDEX('[2]Table 37'!J$38:J$40,MATCH($AB107,'[2]Table 37'!$B$38:$B$40,0))</f>
        <v>26578.669462999998</v>
      </c>
      <c r="K107" s="5">
        <f>INDEX('[2]Table 37'!K$38:K$40,MATCH($AB107,'[2]Table 37'!$B$38:$B$40,0))</f>
        <v>26875.546769</v>
      </c>
      <c r="L107" s="5">
        <f>INDEX('[2]Table 37'!L$38:L$40,MATCH($AB107,'[2]Table 37'!$B$38:$B$40,0))</f>
        <v>24773.061355000002</v>
      </c>
      <c r="M107" s="5">
        <f>INDEX('[2]Table 37'!M$38:M$40,MATCH($AB107,'[2]Table 37'!$B$38:$B$40,0))</f>
        <v>26691.273933</v>
      </c>
      <c r="N107" s="5">
        <f>INDEX('[2]Table 37'!N$38:N$40,MATCH($AB107,'[2]Table 37'!$B$38:$B$40,0))</f>
        <v>25150.152061000001</v>
      </c>
      <c r="O107" s="5">
        <f>INDEX('[2]Table 37'!O$38:O$40,MATCH($AB107,'[2]Table 37'!$B$38:$B$40,0))</f>
        <v>26277.572603000001</v>
      </c>
      <c r="P107" s="5">
        <f>INDEX('[2]Table 37'!P$38:P$40,MATCH($AB107,'[2]Table 37'!$B$38:$B$40,0))</f>
        <v>27361.250635</v>
      </c>
      <c r="Q107" s="5">
        <f>INDEX('[2]Table 37'!Q$38:Q$40,MATCH($AB107,'[2]Table 37'!$B$38:$B$40,0))</f>
        <v>26382.701075000001</v>
      </c>
      <c r="R107" s="5">
        <f>INDEX('[2]Table 37'!R$38:R$40,MATCH($AB107,'[2]Table 37'!$B$38:$B$40,0))</f>
        <v>25254.987558000001</v>
      </c>
      <c r="S107" s="5">
        <f>INDEX('[2]Table 37'!S$38:S$40,MATCH($AB107,'[2]Table 37'!$B$38:$B$40,0))</f>
        <v>25883.452074000001</v>
      </c>
      <c r="T107" s="5">
        <f>INDEX('[2]Table 37'!T$38:T$40,MATCH($AB107,'[2]Table 37'!$B$38:$B$40,0))</f>
        <v>26463.466800999999</v>
      </c>
      <c r="U107" s="5">
        <f>INDEX('[2]Table 37'!U$38:U$40,MATCH($AB107,'[2]Table 37'!$B$38:$B$40,0))</f>
        <v>28049.000358000001</v>
      </c>
      <c r="V107" s="5">
        <f>INDEX('[2]Table 37'!V$38:V$40,MATCH($AB107,'[2]Table 37'!$B$38:$B$40,0))</f>
        <v>27291.749556999999</v>
      </c>
      <c r="W107" s="5">
        <f>INDEX('[2]Table 37'!W$38:W$40,MATCH($AB107,'[2]Table 37'!$B$38:$B$40,0))</f>
        <v>25790.539121000002</v>
      </c>
      <c r="Z107" s="23" t="s">
        <v>32</v>
      </c>
      <c r="AB107" t="s">
        <v>3</v>
      </c>
    </row>
    <row r="108" spans="1:28" outlineLevel="1" x14ac:dyDescent="0.25">
      <c r="B108" s="8" t="s">
        <v>44</v>
      </c>
      <c r="C108" s="5">
        <f t="shared" ref="C108:W108" si="43">C106*C107/1000</f>
        <v>2801.6054013215844</v>
      </c>
      <c r="D108" s="5">
        <f t="shared" si="43"/>
        <v>3234.4891354111492</v>
      </c>
      <c r="E108" s="5">
        <f t="shared" si="43"/>
        <v>3198.6939766774321</v>
      </c>
      <c r="F108" s="5">
        <f t="shared" si="43"/>
        <v>4153.8884566882498</v>
      </c>
      <c r="G108" s="5">
        <f t="shared" si="43"/>
        <v>4713.8936489979997</v>
      </c>
      <c r="H108" s="5">
        <f t="shared" si="43"/>
        <v>5073.7816747536308</v>
      </c>
      <c r="I108" s="5">
        <f t="shared" si="43"/>
        <v>6887.8084986641024</v>
      </c>
      <c r="J108" s="5">
        <f t="shared" si="43"/>
        <v>5971.6688762773765</v>
      </c>
      <c r="K108" s="5">
        <f t="shared" si="43"/>
        <v>6768.3645738517298</v>
      </c>
      <c r="L108" s="5">
        <f t="shared" si="43"/>
        <v>6672.4011184170549</v>
      </c>
      <c r="M108" s="5">
        <f t="shared" si="43"/>
        <v>7692.7187515038631</v>
      </c>
      <c r="N108" s="5">
        <f t="shared" si="43"/>
        <v>7329.7100163537179</v>
      </c>
      <c r="O108" s="5">
        <f t="shared" si="43"/>
        <v>7619.0245108042318</v>
      </c>
      <c r="P108" s="5">
        <f t="shared" si="43"/>
        <v>8286.5736448148309</v>
      </c>
      <c r="Q108" s="5">
        <f t="shared" si="43"/>
        <v>8112.6805805624999</v>
      </c>
      <c r="R108" s="5">
        <f t="shared" si="43"/>
        <v>7954.1846063298899</v>
      </c>
      <c r="S108" s="5">
        <f t="shared" si="43"/>
        <v>8249.2114766962441</v>
      </c>
      <c r="T108" s="5">
        <f t="shared" si="43"/>
        <v>8658.9257276876015</v>
      </c>
      <c r="U108" s="5">
        <f t="shared" si="43"/>
        <v>9355.9404124134071</v>
      </c>
      <c r="V108" s="5">
        <f t="shared" si="43"/>
        <v>9161.0761572973042</v>
      </c>
      <c r="W108" s="5">
        <f t="shared" si="43"/>
        <v>8612.8021205361929</v>
      </c>
    </row>
    <row r="109" spans="1:28" outlineLevel="1" x14ac:dyDescent="0.25">
      <c r="B109" s="8" t="s">
        <v>45</v>
      </c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8" outlineLevel="1" x14ac:dyDescent="0.25">
      <c r="B110" s="8" t="s">
        <v>47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8" outlineLevel="1" x14ac:dyDescent="0.25"/>
    <row r="112" spans="1:28" outlineLevel="1" x14ac:dyDescent="0.25">
      <c r="B112" s="9" t="s">
        <v>19</v>
      </c>
      <c r="C112" s="14"/>
    </row>
    <row r="113" spans="2:26" outlineLevel="1" x14ac:dyDescent="0.25">
      <c r="B113" s="4" t="s">
        <v>23</v>
      </c>
      <c r="C113" s="5">
        <f>IFERROR(INDEX('[2]Table 36'!C$14:C$17,MATCH(CAN!$B126,'[2]Table 36'!$B$14:$B$17,0))*1000,0)</f>
        <v>0</v>
      </c>
      <c r="D113" s="5">
        <f>IFERROR(INDEX('[2]Table 36'!D$14:D$17,MATCH(CAN!$B126,'[2]Table 36'!$B$14:$B$17,0))*1000,0)</f>
        <v>0</v>
      </c>
      <c r="E113" s="5">
        <f>IFERROR(INDEX('[2]Table 36'!E$14:E$17,MATCH(CAN!$B126,'[2]Table 36'!$B$14:$B$17,0))*1000,0)</f>
        <v>0</v>
      </c>
      <c r="F113" s="5">
        <f>IFERROR(INDEX('[2]Table 36'!F$14:F$17,MATCH(CAN!$B126,'[2]Table 36'!$B$14:$B$17,0))*1000,0)</f>
        <v>0</v>
      </c>
      <c r="G113" s="5">
        <f>IFERROR(INDEX('[2]Table 36'!G$14:G$17,MATCH(CAN!$B126,'[2]Table 36'!$B$14:$B$17,0))*1000,0)</f>
        <v>0</v>
      </c>
      <c r="H113" s="5">
        <f>IFERROR(INDEX('[2]Table 36'!H$14:H$17,MATCH(CAN!$B126,'[2]Table 36'!$B$14:$B$17,0))*1000,0)</f>
        <v>0</v>
      </c>
      <c r="I113" s="5">
        <f>IFERROR(INDEX('[2]Table 36'!I$14:I$17,MATCH(CAN!$B126,'[2]Table 36'!$B$14:$B$17,0))*1000,0)</f>
        <v>0</v>
      </c>
      <c r="J113" s="5">
        <f>IFERROR(INDEX('[2]Table 36'!J$14:J$17,MATCH(CAN!$B126,'[2]Table 36'!$B$14:$B$17,0))*1000,0)</f>
        <v>0</v>
      </c>
      <c r="K113" s="5">
        <f>IFERROR(INDEX('[2]Table 36'!K$14:K$17,MATCH(CAN!$B126,'[2]Table 36'!$B$14:$B$17,0))*1000,0)</f>
        <v>0</v>
      </c>
      <c r="L113" s="5">
        <f>IFERROR(INDEX('[2]Table 36'!L$14:L$17,MATCH(CAN!$B126,'[2]Table 36'!$B$14:$B$17,0))*1000,0)</f>
        <v>0</v>
      </c>
      <c r="M113" s="5">
        <f>IFERROR(INDEX('[2]Table 36'!M$14:M$17,MATCH(CAN!$B126,'[2]Table 36'!$B$14:$B$17,0))*1000,0)</f>
        <v>0</v>
      </c>
      <c r="N113" s="5">
        <f>IFERROR(INDEX('[2]Table 36'!N$14:N$17,MATCH(CAN!$B126,'[2]Table 36'!$B$14:$B$17,0))*1000,0)</f>
        <v>0</v>
      </c>
      <c r="O113" s="5">
        <f>IFERROR(INDEX('[2]Table 36'!O$14:O$17,MATCH(CAN!$B126,'[2]Table 36'!$B$14:$B$17,0))*1000,0)</f>
        <v>0</v>
      </c>
      <c r="P113" s="5">
        <f>IFERROR(INDEX('[2]Table 36'!P$14:P$17,MATCH(CAN!$B126,'[2]Table 36'!$B$14:$B$17,0))*1000,0)</f>
        <v>0</v>
      </c>
      <c r="Q113" s="5">
        <f>IFERROR(INDEX('[2]Table 36'!Q$14:Q$17,MATCH(CAN!$B126,'[2]Table 36'!$B$14:$B$17,0))*1000,0)</f>
        <v>0</v>
      </c>
      <c r="R113" s="5">
        <f>IFERROR(INDEX('[2]Table 36'!R$14:R$17,MATCH(CAN!$B126,'[2]Table 36'!$B$14:$B$17,0))*1000,0)</f>
        <v>0</v>
      </c>
      <c r="S113" s="5">
        <f>IFERROR(INDEX('[2]Table 36'!S$14:S$17,MATCH(CAN!$B126,'[2]Table 36'!$B$14:$B$17,0))*1000,0)</f>
        <v>0</v>
      </c>
      <c r="T113" s="5">
        <f>IFERROR(INDEX('[2]Table 36'!T$14:T$17,MATCH(CAN!$B126,'[2]Table 36'!$B$14:$B$17,0))*1000,0)</f>
        <v>0</v>
      </c>
      <c r="U113" s="5">
        <f>IFERROR(INDEX('[2]Table 36'!U$14:U$17,MATCH(CAN!$B126,'[2]Table 36'!$B$14:$B$17,0))*1000,0)</f>
        <v>0</v>
      </c>
      <c r="V113" s="5">
        <f>IFERROR(INDEX('[2]Table 36'!V$14:V$17,MATCH(CAN!$B126,'[2]Table 36'!$B$14:$B$17,0))*1000,0)</f>
        <v>0</v>
      </c>
      <c r="W113" s="5">
        <f>IFERROR(INDEX('[2]Table 36'!W$14:W$17,MATCH(CAN!$B126,'[2]Table 36'!$B$14:$B$17,0))*1000,0)</f>
        <v>0</v>
      </c>
      <c r="Z113" s="23" t="s">
        <v>32</v>
      </c>
    </row>
    <row r="114" spans="2:26" outlineLevel="1" x14ac:dyDescent="0.25">
      <c r="B114" s="4" t="s">
        <v>24</v>
      </c>
      <c r="C114" s="5">
        <f>IFERROR(INDEX('[2]Table 36'!C$14:C$17,MATCH(CAN!$B127,'[2]Table 36'!$B$14:$B$17,0))*1000,0)</f>
        <v>0</v>
      </c>
      <c r="D114" s="5">
        <f>IFERROR(INDEX('[2]Table 36'!D$14:D$17,MATCH(CAN!$B127,'[2]Table 36'!$B$14:$B$17,0))*1000,0)</f>
        <v>0</v>
      </c>
      <c r="E114" s="5">
        <f>IFERROR(INDEX('[2]Table 36'!E$14:E$17,MATCH(CAN!$B127,'[2]Table 36'!$B$14:$B$17,0))*1000,0)</f>
        <v>0</v>
      </c>
      <c r="F114" s="5">
        <f>IFERROR(INDEX('[2]Table 36'!F$14:F$17,MATCH(CAN!$B127,'[2]Table 36'!$B$14:$B$17,0))*1000,0)</f>
        <v>0</v>
      </c>
      <c r="G114" s="5">
        <f>IFERROR(INDEX('[2]Table 36'!G$14:G$17,MATCH(CAN!$B127,'[2]Table 36'!$B$14:$B$17,0))*1000,0)</f>
        <v>0</v>
      </c>
      <c r="H114" s="5">
        <f>IFERROR(INDEX('[2]Table 36'!H$14:H$17,MATCH(CAN!$B127,'[2]Table 36'!$B$14:$B$17,0))*1000,0)</f>
        <v>0</v>
      </c>
      <c r="I114" s="5">
        <f>IFERROR(INDEX('[2]Table 36'!I$14:I$17,MATCH(CAN!$B127,'[2]Table 36'!$B$14:$B$17,0))*1000,0)</f>
        <v>0</v>
      </c>
      <c r="J114" s="5">
        <f>IFERROR(INDEX('[2]Table 36'!J$14:J$17,MATCH(CAN!$B127,'[2]Table 36'!$B$14:$B$17,0))*1000,0)</f>
        <v>0</v>
      </c>
      <c r="K114" s="5">
        <f>IFERROR(INDEX('[2]Table 36'!K$14:K$17,MATCH(CAN!$B127,'[2]Table 36'!$B$14:$B$17,0))*1000,0)</f>
        <v>0</v>
      </c>
      <c r="L114" s="5">
        <f>IFERROR(INDEX('[2]Table 36'!L$14:L$17,MATCH(CAN!$B127,'[2]Table 36'!$B$14:$B$17,0))*1000,0)</f>
        <v>0</v>
      </c>
      <c r="M114" s="5">
        <f>IFERROR(INDEX('[2]Table 36'!M$14:M$17,MATCH(CAN!$B127,'[2]Table 36'!$B$14:$B$17,0))*1000,0)</f>
        <v>0</v>
      </c>
      <c r="N114" s="5">
        <f>IFERROR(INDEX('[2]Table 36'!N$14:N$17,MATCH(CAN!$B127,'[2]Table 36'!$B$14:$B$17,0))*1000,0)</f>
        <v>0</v>
      </c>
      <c r="O114" s="5">
        <f>IFERROR(INDEX('[2]Table 36'!O$14:O$17,MATCH(CAN!$B127,'[2]Table 36'!$B$14:$B$17,0))*1000,0)</f>
        <v>0</v>
      </c>
      <c r="P114" s="5">
        <f>IFERROR(INDEX('[2]Table 36'!P$14:P$17,MATCH(CAN!$B127,'[2]Table 36'!$B$14:$B$17,0))*1000,0)</f>
        <v>0</v>
      </c>
      <c r="Q114" s="5">
        <f>IFERROR(INDEX('[2]Table 36'!Q$14:Q$17,MATCH(CAN!$B127,'[2]Table 36'!$B$14:$B$17,0))*1000,0)</f>
        <v>0</v>
      </c>
      <c r="R114" s="5">
        <f>IFERROR(INDEX('[2]Table 36'!R$14:R$17,MATCH(CAN!$B127,'[2]Table 36'!$B$14:$B$17,0))*1000,0)</f>
        <v>0</v>
      </c>
      <c r="S114" s="5">
        <f>IFERROR(INDEX('[2]Table 36'!S$14:S$17,MATCH(CAN!$B127,'[2]Table 36'!$B$14:$B$17,0))*1000,0)</f>
        <v>0</v>
      </c>
      <c r="T114" s="5">
        <f>IFERROR(INDEX('[2]Table 36'!T$14:T$17,MATCH(CAN!$B127,'[2]Table 36'!$B$14:$B$17,0))*1000,0)</f>
        <v>0</v>
      </c>
      <c r="U114" s="5">
        <f>IFERROR(INDEX('[2]Table 36'!U$14:U$17,MATCH(CAN!$B127,'[2]Table 36'!$B$14:$B$17,0))*1000,0)</f>
        <v>0</v>
      </c>
      <c r="V114" s="5">
        <f>IFERROR(INDEX('[2]Table 36'!V$14:V$17,MATCH(CAN!$B127,'[2]Table 36'!$B$14:$B$17,0))*1000,0)</f>
        <v>0</v>
      </c>
      <c r="W114" s="5">
        <f>IFERROR(INDEX('[2]Table 36'!W$14:W$17,MATCH(CAN!$B127,'[2]Table 36'!$B$14:$B$17,0))*1000,0)</f>
        <v>0</v>
      </c>
      <c r="Z114" s="23" t="s">
        <v>32</v>
      </c>
    </row>
    <row r="115" spans="2:26" outlineLevel="1" x14ac:dyDescent="0.25">
      <c r="B115" s="4" t="s">
        <v>21</v>
      </c>
      <c r="C115" s="5">
        <f>IFERROR(INDEX('[2]Table 36'!C$14:C$17,MATCH(CAN!$B128,'[2]Table 36'!$B$14:$B$17,0))*1000,0)</f>
        <v>11686.574999999999</v>
      </c>
      <c r="D115" s="5">
        <f>IFERROR(INDEX('[2]Table 36'!D$14:D$17,MATCH(CAN!$B128,'[2]Table 36'!$B$14:$B$17,0))*1000,0)</f>
        <v>16257.135000000002</v>
      </c>
      <c r="E115" s="5">
        <f>IFERROR(INDEX('[2]Table 36'!E$14:E$17,MATCH(CAN!$B128,'[2]Table 36'!$B$14:$B$17,0))*1000,0)</f>
        <v>17233.530999999999</v>
      </c>
      <c r="F115" s="5">
        <f>IFERROR(INDEX('[2]Table 36'!F$14:F$17,MATCH(CAN!$B128,'[2]Table 36'!$B$14:$B$17,0))*1000,0)</f>
        <v>23160.761999999999</v>
      </c>
      <c r="G115" s="5">
        <f>IFERROR(INDEX('[2]Table 36'!G$14:G$17,MATCH(CAN!$B128,'[2]Table 36'!$B$14:$B$17,0))*1000,0)</f>
        <v>25416.985000000001</v>
      </c>
      <c r="H115" s="5">
        <f>IFERROR(INDEX('[2]Table 36'!H$14:H$17,MATCH(CAN!$B128,'[2]Table 36'!$B$14:$B$17,0))*1000,0)</f>
        <v>28611.953000000001</v>
      </c>
      <c r="I115" s="5">
        <f>IFERROR(INDEX('[2]Table 36'!I$14:I$17,MATCH(CAN!$B128,'[2]Table 36'!$B$14:$B$17,0))*1000,0)</f>
        <v>33345.462</v>
      </c>
      <c r="J115" s="5">
        <f>IFERROR(INDEX('[2]Table 36'!J$14:J$17,MATCH(CAN!$B128,'[2]Table 36'!$B$14:$B$17,0))*1000,0)</f>
        <v>30658.567000000003</v>
      </c>
      <c r="K115" s="5">
        <f>IFERROR(INDEX('[2]Table 36'!K$14:K$17,MATCH(CAN!$B128,'[2]Table 36'!$B$14:$B$17,0))*1000,0)</f>
        <v>35909.928</v>
      </c>
      <c r="L115" s="5">
        <f>IFERROR(INDEX('[2]Table 36'!L$14:L$17,MATCH(CAN!$B128,'[2]Table 36'!$B$14:$B$17,0))*1000,0)</f>
        <v>34564.383999999998</v>
      </c>
      <c r="M115" s="5">
        <f>IFERROR(INDEX('[2]Table 36'!M$14:M$17,MATCH(CAN!$B128,'[2]Table 36'!$B$14:$B$17,0))*1000,0)</f>
        <v>38715.873</v>
      </c>
      <c r="N115" s="5">
        <f>IFERROR(INDEX('[2]Table 36'!N$14:N$17,MATCH(CAN!$B128,'[2]Table 36'!$B$14:$B$17,0))*1000,0)</f>
        <v>36493.589999999997</v>
      </c>
      <c r="O115" s="5">
        <f>IFERROR(INDEX('[2]Table 36'!O$14:O$17,MATCH(CAN!$B128,'[2]Table 36'!$B$14:$B$17,0))*1000,0)</f>
        <v>37605.5</v>
      </c>
      <c r="P115" s="5">
        <f>IFERROR(INDEX('[2]Table 36'!P$14:P$17,MATCH(CAN!$B128,'[2]Table 36'!$B$14:$B$17,0))*1000,0)</f>
        <v>41668.455999999998</v>
      </c>
      <c r="Q115" s="5">
        <f>IFERROR(INDEX('[2]Table 36'!Q$14:Q$17,MATCH(CAN!$B128,'[2]Table 36'!$B$14:$B$17,0))*1000,0)</f>
        <v>39249.513999999996</v>
      </c>
      <c r="R115" s="5">
        <f>IFERROR(INDEX('[2]Table 36'!R$14:R$17,MATCH(CAN!$B128,'[2]Table 36'!$B$14:$B$17,0))*1000,0)</f>
        <v>36593.426999999996</v>
      </c>
      <c r="S115" s="5">
        <f>IFERROR(INDEX('[2]Table 36'!S$14:S$17,MATCH(CAN!$B128,'[2]Table 36'!$B$14:$B$17,0))*1000,0)</f>
        <v>36252.048000000003</v>
      </c>
      <c r="T115" s="5">
        <f>IFERROR(INDEX('[2]Table 36'!T$14:T$17,MATCH(CAN!$B128,'[2]Table 36'!$B$14:$B$17,0))*1000,0)</f>
        <v>38678.162000000004</v>
      </c>
      <c r="U115" s="5">
        <f>IFERROR(INDEX('[2]Table 36'!U$14:U$17,MATCH(CAN!$B128,'[2]Table 36'!$B$14:$B$17,0))*1000,0)</f>
        <v>42393.362000000001</v>
      </c>
      <c r="V115" s="5">
        <f>IFERROR(INDEX('[2]Table 36'!V$14:V$17,MATCH(CAN!$B128,'[2]Table 36'!$B$14:$B$17,0))*1000,0)</f>
        <v>41540.503000000004</v>
      </c>
      <c r="W115" s="5">
        <f>IFERROR(INDEX('[2]Table 36'!W$14:W$17,MATCH(CAN!$B128,'[2]Table 36'!$B$14:$B$17,0))*1000,0)</f>
        <v>40109.292000000001</v>
      </c>
      <c r="Z115" s="23" t="s">
        <v>32</v>
      </c>
    </row>
    <row r="116" spans="2:26" outlineLevel="1" x14ac:dyDescent="0.25">
      <c r="B116" s="4" t="s">
        <v>26</v>
      </c>
      <c r="C116" s="5">
        <f>IFERROR(INDEX('[2]Table 36'!C$14:C$17,MATCH(CAN!$B129,'[2]Table 36'!$B$14:$B$17,0))*1000,0)</f>
        <v>0</v>
      </c>
      <c r="D116" s="5">
        <f>IFERROR(INDEX('[2]Table 36'!D$14:D$17,MATCH(CAN!$B129,'[2]Table 36'!$B$14:$B$17,0))*1000,0)</f>
        <v>0</v>
      </c>
      <c r="E116" s="5">
        <f>IFERROR(INDEX('[2]Table 36'!E$14:E$17,MATCH(CAN!$B129,'[2]Table 36'!$B$14:$B$17,0))*1000,0)</f>
        <v>0</v>
      </c>
      <c r="F116" s="5">
        <f>IFERROR(INDEX('[2]Table 36'!F$14:F$17,MATCH(CAN!$B129,'[2]Table 36'!$B$14:$B$17,0))*1000,0)</f>
        <v>0</v>
      </c>
      <c r="G116" s="5">
        <f>IFERROR(INDEX('[2]Table 36'!G$14:G$17,MATCH(CAN!$B129,'[2]Table 36'!$B$14:$B$17,0))*1000,0)</f>
        <v>0</v>
      </c>
      <c r="H116" s="5">
        <f>IFERROR(INDEX('[2]Table 36'!H$14:H$17,MATCH(CAN!$B129,'[2]Table 36'!$B$14:$B$17,0))*1000,0)</f>
        <v>0</v>
      </c>
      <c r="I116" s="5">
        <f>IFERROR(INDEX('[2]Table 36'!I$14:I$17,MATCH(CAN!$B129,'[2]Table 36'!$B$14:$B$17,0))*1000,0)</f>
        <v>0</v>
      </c>
      <c r="J116" s="5">
        <f>IFERROR(INDEX('[2]Table 36'!J$14:J$17,MATCH(CAN!$B129,'[2]Table 36'!$B$14:$B$17,0))*1000,0)</f>
        <v>0</v>
      </c>
      <c r="K116" s="5">
        <f>IFERROR(INDEX('[2]Table 36'!K$14:K$17,MATCH(CAN!$B129,'[2]Table 36'!$B$14:$B$17,0))*1000,0)</f>
        <v>0</v>
      </c>
      <c r="L116" s="5">
        <f>IFERROR(INDEX('[2]Table 36'!L$14:L$17,MATCH(CAN!$B129,'[2]Table 36'!$B$14:$B$17,0))*1000,0)</f>
        <v>0</v>
      </c>
      <c r="M116" s="5">
        <f>IFERROR(INDEX('[2]Table 36'!M$14:M$17,MATCH(CAN!$B129,'[2]Table 36'!$B$14:$B$17,0))*1000,0)</f>
        <v>0</v>
      </c>
      <c r="N116" s="5">
        <f>IFERROR(INDEX('[2]Table 36'!N$14:N$17,MATCH(CAN!$B129,'[2]Table 36'!$B$14:$B$17,0))*1000,0)</f>
        <v>0</v>
      </c>
      <c r="O116" s="5">
        <f>IFERROR(INDEX('[2]Table 36'!O$14:O$17,MATCH(CAN!$B129,'[2]Table 36'!$B$14:$B$17,0))*1000,0)</f>
        <v>0</v>
      </c>
      <c r="P116" s="5">
        <f>IFERROR(INDEX('[2]Table 36'!P$14:P$17,MATCH(CAN!$B129,'[2]Table 36'!$B$14:$B$17,0))*1000,0)</f>
        <v>0</v>
      </c>
      <c r="Q116" s="5">
        <f>IFERROR(INDEX('[2]Table 36'!Q$14:Q$17,MATCH(CAN!$B129,'[2]Table 36'!$B$14:$B$17,0))*1000,0)</f>
        <v>0</v>
      </c>
      <c r="R116" s="5">
        <f>IFERROR(INDEX('[2]Table 36'!R$14:R$17,MATCH(CAN!$B129,'[2]Table 36'!$B$14:$B$17,0))*1000,0)</f>
        <v>0</v>
      </c>
      <c r="S116" s="5">
        <f>IFERROR(INDEX('[2]Table 36'!S$14:S$17,MATCH(CAN!$B129,'[2]Table 36'!$B$14:$B$17,0))*1000,0)</f>
        <v>0</v>
      </c>
      <c r="T116" s="5">
        <f>IFERROR(INDEX('[2]Table 36'!T$14:T$17,MATCH(CAN!$B129,'[2]Table 36'!$B$14:$B$17,0))*1000,0)</f>
        <v>0</v>
      </c>
      <c r="U116" s="5">
        <f>IFERROR(INDEX('[2]Table 36'!U$14:U$17,MATCH(CAN!$B129,'[2]Table 36'!$B$14:$B$17,0))*1000,0)</f>
        <v>0</v>
      </c>
      <c r="V116" s="5">
        <f>IFERROR(INDEX('[2]Table 36'!V$14:V$17,MATCH(CAN!$B129,'[2]Table 36'!$B$14:$B$17,0))*1000,0)</f>
        <v>0</v>
      </c>
      <c r="W116" s="5">
        <f>IFERROR(INDEX('[2]Table 36'!W$14:W$17,MATCH(CAN!$B129,'[2]Table 36'!$B$14:$B$17,0))*1000,0)</f>
        <v>0</v>
      </c>
      <c r="Z116" s="23" t="s">
        <v>32</v>
      </c>
    </row>
    <row r="117" spans="2:26" outlineLevel="1" x14ac:dyDescent="0.25">
      <c r="B117" s="4" t="s">
        <v>25</v>
      </c>
      <c r="C117" s="5">
        <f>IFERROR(INDEX('[2]Table 36'!C$14:C$17,MATCH(CAN!$B130,'[2]Table 36'!$B$14:$B$17,0))*1000,0)</f>
        <v>14510.030999999999</v>
      </c>
      <c r="D117" s="5">
        <f>IFERROR(INDEX('[2]Table 36'!D$14:D$17,MATCH(CAN!$B130,'[2]Table 36'!$B$14:$B$17,0))*1000,0)</f>
        <v>14304.651</v>
      </c>
      <c r="E117" s="5">
        <f>IFERROR(INDEX('[2]Table 36'!E$14:E$17,MATCH(CAN!$B130,'[2]Table 36'!$B$14:$B$17,0))*1000,0)</f>
        <v>13117.673999999999</v>
      </c>
      <c r="F117" s="5">
        <f>IFERROR(INDEX('[2]Table 36'!F$14:F$17,MATCH(CAN!$B130,'[2]Table 36'!$B$14:$B$17,0))*1000,0)</f>
        <v>16027.392</v>
      </c>
      <c r="G117" s="5">
        <f>IFERROR(INDEX('[2]Table 36'!G$14:G$17,MATCH(CAN!$B130,'[2]Table 36'!$B$14:$B$17,0))*1000,0)</f>
        <v>18742.36</v>
      </c>
      <c r="H117" s="5">
        <f>IFERROR(INDEX('[2]Table 36'!H$14:H$17,MATCH(CAN!$B130,'[2]Table 36'!$B$14:$B$17,0))*1000,0)</f>
        <v>18967.013999999999</v>
      </c>
      <c r="I117" s="5">
        <f>IFERROR(INDEX('[2]Table 36'!I$14:I$17,MATCH(CAN!$B130,'[2]Table 36'!$B$14:$B$17,0))*1000,0)</f>
        <v>25267.481</v>
      </c>
      <c r="J117" s="5">
        <f>IFERROR(INDEX('[2]Table 36'!J$14:J$17,MATCH(CAN!$B130,'[2]Table 36'!$B$14:$B$17,0))*1000,0)</f>
        <v>19708.939999999999</v>
      </c>
      <c r="K117" s="5">
        <f>IFERROR(INDEX('[2]Table 36'!K$14:K$17,MATCH(CAN!$B130,'[2]Table 36'!$B$14:$B$17,0))*1000,0)</f>
        <v>22067.403999999999</v>
      </c>
      <c r="L117" s="5">
        <f>IFERROR(INDEX('[2]Table 36'!L$14:L$17,MATCH(CAN!$B130,'[2]Table 36'!$B$14:$B$17,0))*1000,0)</f>
        <v>25494.308000000001</v>
      </c>
      <c r="M117" s="5">
        <f>IFERROR(INDEX('[2]Table 36'!M$14:M$17,MATCH(CAN!$B130,'[2]Table 36'!$B$14:$B$17,0))*1000,0)</f>
        <v>25258.252</v>
      </c>
      <c r="N117" s="5">
        <f>IFERROR(INDEX('[2]Table 36'!N$14:N$17,MATCH(CAN!$B130,'[2]Table 36'!$B$14:$B$17,0))*1000,0)</f>
        <v>23395.047999999999</v>
      </c>
      <c r="O117" s="5">
        <f>IFERROR(INDEX('[2]Table 36'!O$14:O$17,MATCH(CAN!$B130,'[2]Table 36'!$B$14:$B$17,0))*1000,0)</f>
        <v>23883.773000000001</v>
      </c>
      <c r="P117" s="5">
        <f>IFERROR(INDEX('[2]Table 36'!P$14:P$17,MATCH(CAN!$B130,'[2]Table 36'!$B$14:$B$17,0))*1000,0)</f>
        <v>24510.031999999999</v>
      </c>
      <c r="Q117" s="5">
        <f>IFERROR(INDEX('[2]Table 36'!Q$14:Q$17,MATCH(CAN!$B130,'[2]Table 36'!$B$14:$B$17,0))*1000,0)</f>
        <v>24467.973000000002</v>
      </c>
      <c r="R117" s="5">
        <f>IFERROR(INDEX('[2]Table 36'!R$14:R$17,MATCH(CAN!$B130,'[2]Table 36'!$B$14:$B$17,0))*1000,0)</f>
        <v>25676.110999999997</v>
      </c>
      <c r="S117" s="5">
        <f>IFERROR(INDEX('[2]Table 36'!S$14:S$17,MATCH(CAN!$B130,'[2]Table 36'!$B$14:$B$17,0))*1000,0)</f>
        <v>27264.128000000001</v>
      </c>
      <c r="T117" s="5">
        <f>IFERROR(INDEX('[2]Table 36'!T$14:T$17,MATCH(CAN!$B130,'[2]Table 36'!$B$14:$B$17,0))*1000,0)</f>
        <v>27049.306</v>
      </c>
      <c r="U117" s="5">
        <f>IFERROR(INDEX('[2]Table 36'!U$14:U$17,MATCH(CAN!$B130,'[2]Table 36'!$B$14:$B$17,0))*1000,0)</f>
        <v>27495.867000000002</v>
      </c>
      <c r="V117" s="5">
        <f>IFERROR(INDEX('[2]Table 36'!V$14:V$17,MATCH(CAN!$B130,'[2]Table 36'!$B$14:$B$17,0))*1000,0)</f>
        <v>25808.294000000002</v>
      </c>
      <c r="W117" s="5">
        <f>IFERROR(INDEX('[2]Table 36'!W$14:W$17,MATCH(CAN!$B130,'[2]Table 36'!$B$14:$B$17,0))*1000,0)</f>
        <v>22331.353999999999</v>
      </c>
      <c r="Z117" s="23" t="s">
        <v>32</v>
      </c>
    </row>
    <row r="118" spans="2:26" outlineLevel="1" x14ac:dyDescent="0.25">
      <c r="B118" s="4" t="s">
        <v>0</v>
      </c>
      <c r="C118" s="5">
        <f>IFERROR(INDEX('[2]Table 36'!C$14:C$17,MATCH(CAN!$B131,'[2]Table 36'!$B$14:$B$17,0))*1000,0)</f>
        <v>0</v>
      </c>
      <c r="D118" s="5">
        <f>IFERROR(INDEX('[2]Table 36'!D$14:D$17,MATCH(CAN!$B131,'[2]Table 36'!$B$14:$B$17,0))*1000,0)</f>
        <v>0</v>
      </c>
      <c r="E118" s="5">
        <f>IFERROR(INDEX('[2]Table 36'!E$14:E$17,MATCH(CAN!$B131,'[2]Table 36'!$B$14:$B$17,0))*1000,0)</f>
        <v>0</v>
      </c>
      <c r="F118" s="5">
        <f>IFERROR(INDEX('[2]Table 36'!F$14:F$17,MATCH(CAN!$B131,'[2]Table 36'!$B$14:$B$17,0))*1000,0)</f>
        <v>0</v>
      </c>
      <c r="G118" s="5">
        <f>IFERROR(INDEX('[2]Table 36'!G$14:G$17,MATCH(CAN!$B131,'[2]Table 36'!$B$14:$B$17,0))*1000,0)</f>
        <v>0</v>
      </c>
      <c r="H118" s="5">
        <f>IFERROR(INDEX('[2]Table 36'!H$14:H$17,MATCH(CAN!$B131,'[2]Table 36'!$B$14:$B$17,0))*1000,0)</f>
        <v>0</v>
      </c>
      <c r="I118" s="5">
        <f>IFERROR(INDEX('[2]Table 36'!I$14:I$17,MATCH(CAN!$B131,'[2]Table 36'!$B$14:$B$17,0))*1000,0)</f>
        <v>0</v>
      </c>
      <c r="J118" s="5">
        <f>IFERROR(INDEX('[2]Table 36'!J$14:J$17,MATCH(CAN!$B131,'[2]Table 36'!$B$14:$B$17,0))*1000,0)</f>
        <v>0</v>
      </c>
      <c r="K118" s="5">
        <f>IFERROR(INDEX('[2]Table 36'!K$14:K$17,MATCH(CAN!$B131,'[2]Table 36'!$B$14:$B$17,0))*1000,0)</f>
        <v>0</v>
      </c>
      <c r="L118" s="5">
        <f>IFERROR(INDEX('[2]Table 36'!L$14:L$17,MATCH(CAN!$B131,'[2]Table 36'!$B$14:$B$17,0))*1000,0)</f>
        <v>0</v>
      </c>
      <c r="M118" s="5">
        <f>IFERROR(INDEX('[2]Table 36'!M$14:M$17,MATCH(CAN!$B131,'[2]Table 36'!$B$14:$B$17,0))*1000,0)</f>
        <v>899.04700000000003</v>
      </c>
      <c r="N118" s="5">
        <f>IFERROR(INDEX('[2]Table 36'!N$14:N$17,MATCH(CAN!$B131,'[2]Table 36'!$B$14:$B$17,0))*1000,0)</f>
        <v>995.14800000000002</v>
      </c>
      <c r="O118" s="5">
        <f>IFERROR(INDEX('[2]Table 36'!O$14:O$17,MATCH(CAN!$B131,'[2]Table 36'!$B$14:$B$17,0))*1000,0)</f>
        <v>945.62599999999998</v>
      </c>
      <c r="P118" s="5">
        <f>IFERROR(INDEX('[2]Table 36'!P$14:P$17,MATCH(CAN!$B131,'[2]Table 36'!$B$14:$B$17,0))*1000,0)</f>
        <v>875.23900000000003</v>
      </c>
      <c r="Q118" s="5">
        <f>IFERROR(INDEX('[2]Table 36'!Q$14:Q$17,MATCH(CAN!$B131,'[2]Table 36'!$B$14:$B$17,0))*1000,0)</f>
        <v>895.04099999999994</v>
      </c>
      <c r="R118" s="5">
        <f>IFERROR(INDEX('[2]Table 36'!R$14:R$17,MATCH(CAN!$B131,'[2]Table 36'!$B$14:$B$17,0))*1000,0)</f>
        <v>0</v>
      </c>
      <c r="S118" s="5">
        <f>IFERROR(INDEX('[2]Table 36'!S$14:S$17,MATCH(CAN!$B131,'[2]Table 36'!$B$14:$B$17,0))*1000,0)</f>
        <v>0</v>
      </c>
      <c r="T118" s="5">
        <f>IFERROR(INDEX('[2]Table 36'!T$14:T$17,MATCH(CAN!$B131,'[2]Table 36'!$B$14:$B$17,0))*1000,0)</f>
        <v>0</v>
      </c>
      <c r="U118" s="5">
        <f>IFERROR(INDEX('[2]Table 36'!U$14:U$17,MATCH(CAN!$B131,'[2]Table 36'!$B$14:$B$17,0))*1000,0)</f>
        <v>0</v>
      </c>
      <c r="V118" s="5">
        <f>IFERROR(INDEX('[2]Table 36'!V$14:V$17,MATCH(CAN!$B131,'[2]Table 36'!$B$14:$B$17,0))*1000,0)</f>
        <v>0</v>
      </c>
      <c r="W118" s="5">
        <f>IFERROR(INDEX('[2]Table 36'!W$14:W$17,MATCH(CAN!$B131,'[2]Table 36'!$B$14:$B$17,0))*1000,0)</f>
        <v>0</v>
      </c>
      <c r="Z118" s="23" t="s">
        <v>32</v>
      </c>
    </row>
    <row r="119" spans="2:26" outlineLevel="1" x14ac:dyDescent="0.25">
      <c r="B119" s="4" t="s">
        <v>27</v>
      </c>
      <c r="C119" s="5">
        <f>IFERROR(INDEX('[2]Table 36'!C$14:C$17,MATCH(CAN!$B132,'[2]Table 36'!$B$14:$B$17,0))*1000,0)</f>
        <v>0</v>
      </c>
      <c r="D119" s="5">
        <f>IFERROR(INDEX('[2]Table 36'!D$14:D$17,MATCH(CAN!$B132,'[2]Table 36'!$B$14:$B$17,0))*1000,0)</f>
        <v>0</v>
      </c>
      <c r="E119" s="5">
        <f>IFERROR(INDEX('[2]Table 36'!E$14:E$17,MATCH(CAN!$B132,'[2]Table 36'!$B$14:$B$17,0))*1000,0)</f>
        <v>0</v>
      </c>
      <c r="F119" s="5">
        <f>IFERROR(INDEX('[2]Table 36'!F$14:F$17,MATCH(CAN!$B132,'[2]Table 36'!$B$14:$B$17,0))*1000,0)</f>
        <v>0</v>
      </c>
      <c r="G119" s="5">
        <f>IFERROR(INDEX('[2]Table 36'!G$14:G$17,MATCH(CAN!$B132,'[2]Table 36'!$B$14:$B$17,0))*1000,0)</f>
        <v>0</v>
      </c>
      <c r="H119" s="5">
        <f>IFERROR(INDEX('[2]Table 36'!H$14:H$17,MATCH(CAN!$B132,'[2]Table 36'!$B$14:$B$17,0))*1000,0)</f>
        <v>0</v>
      </c>
      <c r="I119" s="5">
        <f>IFERROR(INDEX('[2]Table 36'!I$14:I$17,MATCH(CAN!$B132,'[2]Table 36'!$B$14:$B$17,0))*1000,0)</f>
        <v>0</v>
      </c>
      <c r="J119" s="5">
        <f>IFERROR(INDEX('[2]Table 36'!J$14:J$17,MATCH(CAN!$B132,'[2]Table 36'!$B$14:$B$17,0))*1000,0)</f>
        <v>0</v>
      </c>
      <c r="K119" s="5">
        <f>IFERROR(INDEX('[2]Table 36'!K$14:K$17,MATCH(CAN!$B132,'[2]Table 36'!$B$14:$B$17,0))*1000,0)</f>
        <v>0</v>
      </c>
      <c r="L119" s="5">
        <f>IFERROR(INDEX('[2]Table 36'!L$14:L$17,MATCH(CAN!$B132,'[2]Table 36'!$B$14:$B$17,0))*1000,0)</f>
        <v>0</v>
      </c>
      <c r="M119" s="5">
        <f>IFERROR(INDEX('[2]Table 36'!M$14:M$17,MATCH(CAN!$B132,'[2]Table 36'!$B$14:$B$17,0))*1000,0)</f>
        <v>0</v>
      </c>
      <c r="N119" s="5">
        <f>IFERROR(INDEX('[2]Table 36'!N$14:N$17,MATCH(CAN!$B132,'[2]Table 36'!$B$14:$B$17,0))*1000,0)</f>
        <v>0</v>
      </c>
      <c r="O119" s="5">
        <f>IFERROR(INDEX('[2]Table 36'!O$14:O$17,MATCH(CAN!$B132,'[2]Table 36'!$B$14:$B$17,0))*1000,0)</f>
        <v>0</v>
      </c>
      <c r="P119" s="5">
        <f>IFERROR(INDEX('[2]Table 36'!P$14:P$17,MATCH(CAN!$B132,'[2]Table 36'!$B$14:$B$17,0))*1000,0)</f>
        <v>0</v>
      </c>
      <c r="Q119" s="5">
        <f>IFERROR(INDEX('[2]Table 36'!Q$14:Q$17,MATCH(CAN!$B132,'[2]Table 36'!$B$14:$B$17,0))*1000,0)</f>
        <v>0</v>
      </c>
      <c r="R119" s="5">
        <f>IFERROR(INDEX('[2]Table 36'!R$14:R$17,MATCH(CAN!$B132,'[2]Table 36'!$B$14:$B$17,0))*1000,0)</f>
        <v>0</v>
      </c>
      <c r="S119" s="5">
        <f>IFERROR(INDEX('[2]Table 36'!S$14:S$17,MATCH(CAN!$B132,'[2]Table 36'!$B$14:$B$17,0))*1000,0)</f>
        <v>0</v>
      </c>
      <c r="T119" s="5">
        <f>IFERROR(INDEX('[2]Table 36'!T$14:T$17,MATCH(CAN!$B132,'[2]Table 36'!$B$14:$B$17,0))*1000,0)</f>
        <v>0</v>
      </c>
      <c r="U119" s="5">
        <f>IFERROR(INDEX('[2]Table 36'!U$14:U$17,MATCH(CAN!$B132,'[2]Table 36'!$B$14:$B$17,0))*1000,0)</f>
        <v>0</v>
      </c>
      <c r="V119" s="5">
        <f>IFERROR(INDEX('[2]Table 36'!V$14:V$17,MATCH(CAN!$B132,'[2]Table 36'!$B$14:$B$17,0))*1000,0)</f>
        <v>0</v>
      </c>
      <c r="W119" s="5">
        <f>IFERROR(INDEX('[2]Table 36'!W$14:W$17,MATCH(CAN!$B132,'[2]Table 36'!$B$14:$B$17,0))*1000,0)</f>
        <v>0</v>
      </c>
      <c r="Z119" s="23" t="s">
        <v>32</v>
      </c>
    </row>
    <row r="120" spans="2:26" outlineLevel="1" x14ac:dyDescent="0.25">
      <c r="B120" s="4" t="s">
        <v>28</v>
      </c>
      <c r="C120" s="5">
        <f>IFERROR(INDEX('[2]Table 36'!C$14:C$17,MATCH(CAN!$B133,'[2]Table 36'!$B$14:$B$17,0))*1000,0)</f>
        <v>0</v>
      </c>
      <c r="D120" s="5">
        <f>IFERROR(INDEX('[2]Table 36'!D$14:D$17,MATCH(CAN!$B133,'[2]Table 36'!$B$14:$B$17,0))*1000,0)</f>
        <v>0</v>
      </c>
      <c r="E120" s="5">
        <f>IFERROR(INDEX('[2]Table 36'!E$14:E$17,MATCH(CAN!$B133,'[2]Table 36'!$B$14:$B$17,0))*1000,0)</f>
        <v>0</v>
      </c>
      <c r="F120" s="5">
        <f>IFERROR(INDEX('[2]Table 36'!F$14:F$17,MATCH(CAN!$B133,'[2]Table 36'!$B$14:$B$17,0))*1000,0)</f>
        <v>0</v>
      </c>
      <c r="G120" s="5">
        <f>IFERROR(INDEX('[2]Table 36'!G$14:G$17,MATCH(CAN!$B133,'[2]Table 36'!$B$14:$B$17,0))*1000,0)</f>
        <v>0</v>
      </c>
      <c r="H120" s="5">
        <f>IFERROR(INDEX('[2]Table 36'!H$14:H$17,MATCH(CAN!$B133,'[2]Table 36'!$B$14:$B$17,0))*1000,0)</f>
        <v>0</v>
      </c>
      <c r="I120" s="5">
        <f>IFERROR(INDEX('[2]Table 36'!I$14:I$17,MATCH(CAN!$B133,'[2]Table 36'!$B$14:$B$17,0))*1000,0)</f>
        <v>0</v>
      </c>
      <c r="J120" s="5">
        <f>IFERROR(INDEX('[2]Table 36'!J$14:J$17,MATCH(CAN!$B133,'[2]Table 36'!$B$14:$B$17,0))*1000,0)</f>
        <v>0</v>
      </c>
      <c r="K120" s="5">
        <f>IFERROR(INDEX('[2]Table 36'!K$14:K$17,MATCH(CAN!$B133,'[2]Table 36'!$B$14:$B$17,0))*1000,0)</f>
        <v>0</v>
      </c>
      <c r="L120" s="5">
        <f>IFERROR(INDEX('[2]Table 36'!L$14:L$17,MATCH(CAN!$B133,'[2]Table 36'!$B$14:$B$17,0))*1000,0)</f>
        <v>0</v>
      </c>
      <c r="M120" s="5">
        <f>IFERROR(INDEX('[2]Table 36'!M$14:M$17,MATCH(CAN!$B133,'[2]Table 36'!$B$14:$B$17,0))*1000,0)</f>
        <v>0</v>
      </c>
      <c r="N120" s="5">
        <f>IFERROR(INDEX('[2]Table 36'!N$14:N$17,MATCH(CAN!$B133,'[2]Table 36'!$B$14:$B$17,0))*1000,0)</f>
        <v>0</v>
      </c>
      <c r="O120" s="5">
        <f>IFERROR(INDEX('[2]Table 36'!O$14:O$17,MATCH(CAN!$B133,'[2]Table 36'!$B$14:$B$17,0))*1000,0)</f>
        <v>0</v>
      </c>
      <c r="P120" s="5">
        <f>IFERROR(INDEX('[2]Table 36'!P$14:P$17,MATCH(CAN!$B133,'[2]Table 36'!$B$14:$B$17,0))*1000,0)</f>
        <v>0</v>
      </c>
      <c r="Q120" s="5">
        <f>IFERROR(INDEX('[2]Table 36'!Q$14:Q$17,MATCH(CAN!$B133,'[2]Table 36'!$B$14:$B$17,0))*1000,0)</f>
        <v>0</v>
      </c>
      <c r="R120" s="5">
        <f>IFERROR(INDEX('[2]Table 36'!R$14:R$17,MATCH(CAN!$B133,'[2]Table 36'!$B$14:$B$17,0))*1000,0)</f>
        <v>0</v>
      </c>
      <c r="S120" s="5">
        <f>IFERROR(INDEX('[2]Table 36'!S$14:S$17,MATCH(CAN!$B133,'[2]Table 36'!$B$14:$B$17,0))*1000,0)</f>
        <v>0</v>
      </c>
      <c r="T120" s="5">
        <f>IFERROR(INDEX('[2]Table 36'!T$14:T$17,MATCH(CAN!$B133,'[2]Table 36'!$B$14:$B$17,0))*1000,0)</f>
        <v>0</v>
      </c>
      <c r="U120" s="5">
        <f>IFERROR(INDEX('[2]Table 36'!U$14:U$17,MATCH(CAN!$B133,'[2]Table 36'!$B$14:$B$17,0))*1000,0)</f>
        <v>0</v>
      </c>
      <c r="V120" s="5">
        <f>IFERROR(INDEX('[2]Table 36'!V$14:V$17,MATCH(CAN!$B133,'[2]Table 36'!$B$14:$B$17,0))*1000,0)</f>
        <v>0</v>
      </c>
      <c r="W120" s="5">
        <f>IFERROR(INDEX('[2]Table 36'!W$14:W$17,MATCH(CAN!$B133,'[2]Table 36'!$B$14:$B$17,0))*1000,0)</f>
        <v>0</v>
      </c>
      <c r="Z120" s="23" t="s">
        <v>32</v>
      </c>
    </row>
    <row r="121" spans="2:26" outlineLevel="1" x14ac:dyDescent="0.25">
      <c r="B121" s="4" t="s">
        <v>22</v>
      </c>
      <c r="C121" s="5">
        <f>IFERROR(INDEX('[2]Table 36'!C$14:C$17,MATCH(CAN!$B134,'[2]Table 36'!$B$14:$B$17,0))*1000,0)</f>
        <v>0</v>
      </c>
      <c r="D121" s="5">
        <f>IFERROR(INDEX('[2]Table 36'!D$14:D$17,MATCH(CAN!$B134,'[2]Table 36'!$B$14:$B$17,0))*1000,0)</f>
        <v>0</v>
      </c>
      <c r="E121" s="5">
        <f>IFERROR(INDEX('[2]Table 36'!E$14:E$17,MATCH(CAN!$B134,'[2]Table 36'!$B$14:$B$17,0))*1000,0)</f>
        <v>0</v>
      </c>
      <c r="F121" s="5">
        <f>IFERROR(INDEX('[2]Table 36'!F$14:F$17,MATCH(CAN!$B134,'[2]Table 36'!$B$14:$B$17,0))*1000,0)</f>
        <v>0</v>
      </c>
      <c r="G121" s="5">
        <f>IFERROR(INDEX('[2]Table 36'!G$14:G$17,MATCH(CAN!$B134,'[2]Table 36'!$B$14:$B$17,0))*1000,0)</f>
        <v>0</v>
      </c>
      <c r="H121" s="5">
        <f>IFERROR(INDEX('[2]Table 36'!H$14:H$17,MATCH(CAN!$B134,'[2]Table 36'!$B$14:$B$17,0))*1000,0)</f>
        <v>0</v>
      </c>
      <c r="I121" s="5">
        <f>IFERROR(INDEX('[2]Table 36'!I$14:I$17,MATCH(CAN!$B134,'[2]Table 36'!$B$14:$B$17,0))*1000,0)</f>
        <v>0</v>
      </c>
      <c r="J121" s="5">
        <f>IFERROR(INDEX('[2]Table 36'!J$14:J$17,MATCH(CAN!$B134,'[2]Table 36'!$B$14:$B$17,0))*1000,0)</f>
        <v>0</v>
      </c>
      <c r="K121" s="5">
        <f>IFERROR(INDEX('[2]Table 36'!K$14:K$17,MATCH(CAN!$B134,'[2]Table 36'!$B$14:$B$17,0))*1000,0)</f>
        <v>0</v>
      </c>
      <c r="L121" s="5">
        <f>IFERROR(INDEX('[2]Table 36'!L$14:L$17,MATCH(CAN!$B134,'[2]Table 36'!$B$14:$B$17,0))*1000,0)</f>
        <v>0</v>
      </c>
      <c r="M121" s="5">
        <f>IFERROR(INDEX('[2]Table 36'!M$14:M$17,MATCH(CAN!$B134,'[2]Table 36'!$B$14:$B$17,0))*1000,0)</f>
        <v>0</v>
      </c>
      <c r="N121" s="5">
        <f>IFERROR(INDEX('[2]Table 36'!N$14:N$17,MATCH(CAN!$B134,'[2]Table 36'!$B$14:$B$17,0))*1000,0)</f>
        <v>0</v>
      </c>
      <c r="O121" s="5">
        <f>IFERROR(INDEX('[2]Table 36'!O$14:O$17,MATCH(CAN!$B134,'[2]Table 36'!$B$14:$B$17,0))*1000,0)</f>
        <v>0</v>
      </c>
      <c r="P121" s="5">
        <f>IFERROR(INDEX('[2]Table 36'!P$14:P$17,MATCH(CAN!$B134,'[2]Table 36'!$B$14:$B$17,0))*1000,0)</f>
        <v>0</v>
      </c>
      <c r="Q121" s="5">
        <f>IFERROR(INDEX('[2]Table 36'!Q$14:Q$17,MATCH(CAN!$B134,'[2]Table 36'!$B$14:$B$17,0))*1000,0)</f>
        <v>0</v>
      </c>
      <c r="R121" s="5">
        <f>IFERROR(INDEX('[2]Table 36'!R$14:R$17,MATCH(CAN!$B134,'[2]Table 36'!$B$14:$B$17,0))*1000,0)</f>
        <v>0</v>
      </c>
      <c r="S121" s="5">
        <f>IFERROR(INDEX('[2]Table 36'!S$14:S$17,MATCH(CAN!$B134,'[2]Table 36'!$B$14:$B$17,0))*1000,0)</f>
        <v>0</v>
      </c>
      <c r="T121" s="5">
        <f>IFERROR(INDEX('[2]Table 36'!T$14:T$17,MATCH(CAN!$B134,'[2]Table 36'!$B$14:$B$17,0))*1000,0)</f>
        <v>0</v>
      </c>
      <c r="U121" s="5">
        <f>IFERROR(INDEX('[2]Table 36'!U$14:U$17,MATCH(CAN!$B134,'[2]Table 36'!$B$14:$B$17,0))*1000,0)</f>
        <v>0</v>
      </c>
      <c r="V121" s="5">
        <f>IFERROR(INDEX('[2]Table 36'!V$14:V$17,MATCH(CAN!$B134,'[2]Table 36'!$B$14:$B$17,0))*1000,0)</f>
        <v>0</v>
      </c>
      <c r="W121" s="5">
        <f>IFERROR(INDEX('[2]Table 36'!W$14:W$17,MATCH(CAN!$B134,'[2]Table 36'!$B$14:$B$17,0))*1000,0)</f>
        <v>0</v>
      </c>
      <c r="Z121" s="23" t="s">
        <v>32</v>
      </c>
    </row>
    <row r="122" spans="2:26" outlineLevel="1" x14ac:dyDescent="0.25">
      <c r="B122" s="4" t="s">
        <v>1</v>
      </c>
      <c r="C122" s="5">
        <f>IFERROR(INDEX('[2]Table 36'!C$14:C$17,MATCH(CAN!$B135,'[2]Table 36'!$B$14:$B$17,0))*1000,0)</f>
        <v>0</v>
      </c>
      <c r="D122" s="5">
        <f>IFERROR(INDEX('[2]Table 36'!D$14:D$17,MATCH(CAN!$B135,'[2]Table 36'!$B$14:$B$17,0))*1000,0)</f>
        <v>0</v>
      </c>
      <c r="E122" s="5">
        <f>IFERROR(INDEX('[2]Table 36'!E$14:E$17,MATCH(CAN!$B135,'[2]Table 36'!$B$14:$B$17,0))*1000,0)</f>
        <v>0</v>
      </c>
      <c r="F122" s="5">
        <f>IFERROR(INDEX('[2]Table 36'!F$14:F$17,MATCH(CAN!$B135,'[2]Table 36'!$B$14:$B$17,0))*1000,0)</f>
        <v>0</v>
      </c>
      <c r="G122" s="5">
        <f>IFERROR(INDEX('[2]Table 36'!G$14:G$17,MATCH(CAN!$B135,'[2]Table 36'!$B$14:$B$17,0))*1000,0)</f>
        <v>0</v>
      </c>
      <c r="H122" s="5">
        <f>IFERROR(INDEX('[2]Table 36'!H$14:H$17,MATCH(CAN!$B135,'[2]Table 36'!$B$14:$B$17,0))*1000,0)</f>
        <v>0</v>
      </c>
      <c r="I122" s="5">
        <f>IFERROR(INDEX('[2]Table 36'!I$14:I$17,MATCH(CAN!$B135,'[2]Table 36'!$B$14:$B$17,0))*1000,0)</f>
        <v>0</v>
      </c>
      <c r="J122" s="5">
        <f>IFERROR(INDEX('[2]Table 36'!J$14:J$17,MATCH(CAN!$B135,'[2]Table 36'!$B$14:$B$17,0))*1000,0)</f>
        <v>0</v>
      </c>
      <c r="K122" s="5">
        <f>IFERROR(INDEX('[2]Table 36'!K$14:K$17,MATCH(CAN!$B135,'[2]Table 36'!$B$14:$B$17,0))*1000,0)</f>
        <v>0</v>
      </c>
      <c r="L122" s="5">
        <f>IFERROR(INDEX('[2]Table 36'!L$14:L$17,MATCH(CAN!$B135,'[2]Table 36'!$B$14:$B$17,0))*1000,0)</f>
        <v>0</v>
      </c>
      <c r="M122" s="5">
        <f>IFERROR(INDEX('[2]Table 36'!M$14:M$17,MATCH(CAN!$B135,'[2]Table 36'!$B$14:$B$17,0))*1000,0)</f>
        <v>0</v>
      </c>
      <c r="N122" s="5">
        <f>IFERROR(INDEX('[2]Table 36'!N$14:N$17,MATCH(CAN!$B135,'[2]Table 36'!$B$14:$B$17,0))*1000,0)</f>
        <v>0</v>
      </c>
      <c r="O122" s="5">
        <f>IFERROR(INDEX('[2]Table 36'!O$14:O$17,MATCH(CAN!$B135,'[2]Table 36'!$B$14:$B$17,0))*1000,0)</f>
        <v>0</v>
      </c>
      <c r="P122" s="5">
        <f>IFERROR(INDEX('[2]Table 36'!P$14:P$17,MATCH(CAN!$B135,'[2]Table 36'!$B$14:$B$17,0))*1000,0)</f>
        <v>0</v>
      </c>
      <c r="Q122" s="5">
        <f>IFERROR(INDEX('[2]Table 36'!Q$14:Q$17,MATCH(CAN!$B135,'[2]Table 36'!$B$14:$B$17,0))*1000,0)</f>
        <v>0</v>
      </c>
      <c r="R122" s="5">
        <f>IFERROR(INDEX('[2]Table 36'!R$14:R$17,MATCH(CAN!$B135,'[2]Table 36'!$B$14:$B$17,0))*1000,0)</f>
        <v>0</v>
      </c>
      <c r="S122" s="5">
        <f>IFERROR(INDEX('[2]Table 36'!S$14:S$17,MATCH(CAN!$B135,'[2]Table 36'!$B$14:$B$17,0))*1000,0)</f>
        <v>0</v>
      </c>
      <c r="T122" s="5">
        <f>IFERROR(INDEX('[2]Table 36'!T$14:T$17,MATCH(CAN!$B135,'[2]Table 36'!$B$14:$B$17,0))*1000,0)</f>
        <v>0</v>
      </c>
      <c r="U122" s="5">
        <f>IFERROR(INDEX('[2]Table 36'!U$14:U$17,MATCH(CAN!$B135,'[2]Table 36'!$B$14:$B$17,0))*1000,0)</f>
        <v>0</v>
      </c>
      <c r="V122" s="5">
        <f>IFERROR(INDEX('[2]Table 36'!V$14:V$17,MATCH(CAN!$B135,'[2]Table 36'!$B$14:$B$17,0))*1000,0)</f>
        <v>0</v>
      </c>
      <c r="W122" s="5">
        <f>IFERROR(INDEX('[2]Table 36'!W$14:W$17,MATCH(CAN!$B135,'[2]Table 36'!$B$14:$B$17,0))*1000,0)</f>
        <v>0</v>
      </c>
      <c r="Z122" s="23" t="s">
        <v>32</v>
      </c>
    </row>
    <row r="123" spans="2:26" outlineLevel="1" x14ac:dyDescent="0.25">
      <c r="B123" s="16" t="s">
        <v>13</v>
      </c>
      <c r="C123" s="21">
        <f t="shared" ref="C123:W123" si="44">SUM(C113:C122)</f>
        <v>26196.606</v>
      </c>
      <c r="D123" s="21">
        <f t="shared" si="44"/>
        <v>30561.786</v>
      </c>
      <c r="E123" s="21">
        <f t="shared" si="44"/>
        <v>30351.204999999998</v>
      </c>
      <c r="F123" s="21">
        <f t="shared" si="44"/>
        <v>39188.153999999995</v>
      </c>
      <c r="G123" s="21">
        <f t="shared" si="44"/>
        <v>44159.345000000001</v>
      </c>
      <c r="H123" s="21">
        <f t="shared" si="44"/>
        <v>47578.967000000004</v>
      </c>
      <c r="I123" s="21">
        <f t="shared" si="44"/>
        <v>58612.942999999999</v>
      </c>
      <c r="J123" s="21">
        <f t="shared" si="44"/>
        <v>50367.506999999998</v>
      </c>
      <c r="K123" s="21">
        <f t="shared" si="44"/>
        <v>57977.331999999995</v>
      </c>
      <c r="L123" s="21">
        <f t="shared" si="44"/>
        <v>60058.691999999995</v>
      </c>
      <c r="M123" s="21">
        <f t="shared" si="44"/>
        <v>64873.171999999999</v>
      </c>
      <c r="N123" s="21">
        <f t="shared" si="44"/>
        <v>60883.785999999993</v>
      </c>
      <c r="O123" s="21">
        <f t="shared" si="44"/>
        <v>62434.898999999998</v>
      </c>
      <c r="P123" s="21">
        <f t="shared" si="44"/>
        <v>67053.726999999999</v>
      </c>
      <c r="Q123" s="21">
        <f t="shared" si="44"/>
        <v>64612.527999999991</v>
      </c>
      <c r="R123" s="21">
        <f t="shared" si="44"/>
        <v>62269.537999999993</v>
      </c>
      <c r="S123" s="21">
        <f t="shared" si="44"/>
        <v>63516.176000000007</v>
      </c>
      <c r="T123" s="21">
        <f t="shared" si="44"/>
        <v>65727.468000000008</v>
      </c>
      <c r="U123" s="21">
        <f t="shared" si="44"/>
        <v>69889.229000000007</v>
      </c>
      <c r="V123" s="21">
        <f t="shared" si="44"/>
        <v>67348.797000000006</v>
      </c>
      <c r="W123" s="21">
        <f t="shared" si="44"/>
        <v>62440.646000000001</v>
      </c>
    </row>
    <row r="124" spans="2:26" outlineLevel="1" x14ac:dyDescent="0.25">
      <c r="B124" s="29" t="s">
        <v>46</v>
      </c>
      <c r="C124" s="28">
        <f>IFERROR(C123/C105/1000,0)</f>
        <v>7.7921417760937117E-3</v>
      </c>
      <c r="D124" s="28">
        <f t="shared" ref="D124:W124" si="45">IFERROR(D123/D105/1000,0)</f>
        <v>7.80886085537993E-3</v>
      </c>
      <c r="E124" s="28">
        <f t="shared" si="45"/>
        <v>7.7775611143922983E-3</v>
      </c>
      <c r="F124" s="28">
        <f t="shared" si="45"/>
        <v>7.6699911499331884E-3</v>
      </c>
      <c r="G124" s="28">
        <f t="shared" si="45"/>
        <v>7.554768414370085E-3</v>
      </c>
      <c r="H124" s="28">
        <f t="shared" si="45"/>
        <v>7.5019336612190835E-3</v>
      </c>
      <c r="I124" s="28">
        <f t="shared" si="45"/>
        <v>6.7806109246222662E-3</v>
      </c>
      <c r="J124" s="28">
        <f t="shared" si="45"/>
        <v>6.6939753878522846E-3</v>
      </c>
      <c r="K124" s="28">
        <f t="shared" si="45"/>
        <v>6.7983554121600152E-3</v>
      </c>
      <c r="L124" s="28">
        <f t="shared" si="45"/>
        <v>7.1436989424129727E-3</v>
      </c>
      <c r="M124" s="28">
        <f t="shared" si="45"/>
        <v>6.6929061190200995E-3</v>
      </c>
      <c r="N124" s="28">
        <f t="shared" si="45"/>
        <v>6.5924115592998532E-3</v>
      </c>
      <c r="O124" s="28">
        <f t="shared" si="45"/>
        <v>6.5036550317660998E-3</v>
      </c>
      <c r="P124" s="28">
        <f t="shared" si="45"/>
        <v>6.4221047006545089E-3</v>
      </c>
      <c r="Q124" s="28">
        <f t="shared" si="45"/>
        <v>6.3209420897982977E-3</v>
      </c>
      <c r="R124" s="28">
        <f t="shared" si="45"/>
        <v>6.2131155655497563E-3</v>
      </c>
      <c r="S124" s="28">
        <f t="shared" si="45"/>
        <v>6.1108463009828641E-3</v>
      </c>
      <c r="T124" s="28">
        <f t="shared" si="45"/>
        <v>6.0243797793014236E-3</v>
      </c>
      <c r="U124" s="28">
        <f t="shared" si="45"/>
        <v>5.9286014583850698E-3</v>
      </c>
      <c r="V124" s="28">
        <f t="shared" si="45"/>
        <v>5.8346230557119122E-3</v>
      </c>
      <c r="W124" s="28">
        <f t="shared" si="45"/>
        <v>5.7537683458890277E-3</v>
      </c>
    </row>
    <row r="125" spans="2:26" outlineLevel="1" x14ac:dyDescent="0.25"/>
    <row r="126" spans="2:26" outlineLevel="1" x14ac:dyDescent="0.25">
      <c r="B126" s="4" t="s">
        <v>23</v>
      </c>
      <c r="C126" s="12">
        <f t="shared" ref="C126:W126" si="46">IFERROR(C113/C123,0)</f>
        <v>0</v>
      </c>
      <c r="D126" s="12">
        <f t="shared" si="46"/>
        <v>0</v>
      </c>
      <c r="E126" s="12">
        <f t="shared" si="46"/>
        <v>0</v>
      </c>
      <c r="F126" s="12">
        <f t="shared" si="46"/>
        <v>0</v>
      </c>
      <c r="G126" s="12">
        <f t="shared" si="46"/>
        <v>0</v>
      </c>
      <c r="H126" s="12">
        <f t="shared" si="46"/>
        <v>0</v>
      </c>
      <c r="I126" s="12">
        <f t="shared" si="46"/>
        <v>0</v>
      </c>
      <c r="J126" s="12">
        <f t="shared" si="46"/>
        <v>0</v>
      </c>
      <c r="K126" s="12">
        <f t="shared" si="46"/>
        <v>0</v>
      </c>
      <c r="L126" s="12">
        <f t="shared" si="46"/>
        <v>0</v>
      </c>
      <c r="M126" s="12">
        <f t="shared" si="46"/>
        <v>0</v>
      </c>
      <c r="N126" s="12">
        <f t="shared" si="46"/>
        <v>0</v>
      </c>
      <c r="O126" s="12">
        <f t="shared" si="46"/>
        <v>0</v>
      </c>
      <c r="P126" s="12">
        <f t="shared" si="46"/>
        <v>0</v>
      </c>
      <c r="Q126" s="12">
        <f t="shared" si="46"/>
        <v>0</v>
      </c>
      <c r="R126" s="12">
        <f t="shared" si="46"/>
        <v>0</v>
      </c>
      <c r="S126" s="12">
        <f t="shared" si="46"/>
        <v>0</v>
      </c>
      <c r="T126" s="12">
        <f t="shared" si="46"/>
        <v>0</v>
      </c>
      <c r="U126" s="12">
        <f t="shared" si="46"/>
        <v>0</v>
      </c>
      <c r="V126" s="12">
        <f t="shared" si="46"/>
        <v>0</v>
      </c>
      <c r="W126" s="12">
        <f t="shared" si="46"/>
        <v>0</v>
      </c>
    </row>
    <row r="127" spans="2:26" outlineLevel="1" x14ac:dyDescent="0.25">
      <c r="B127" s="4" t="s">
        <v>24</v>
      </c>
      <c r="C127" s="12">
        <f t="shared" ref="C127:W127" si="47">IFERROR(C114/C123,0)</f>
        <v>0</v>
      </c>
      <c r="D127" s="12">
        <f t="shared" si="47"/>
        <v>0</v>
      </c>
      <c r="E127" s="12">
        <f t="shared" si="47"/>
        <v>0</v>
      </c>
      <c r="F127" s="12">
        <f t="shared" si="47"/>
        <v>0</v>
      </c>
      <c r="G127" s="12">
        <f t="shared" si="47"/>
        <v>0</v>
      </c>
      <c r="H127" s="12">
        <f t="shared" si="47"/>
        <v>0</v>
      </c>
      <c r="I127" s="12">
        <f t="shared" si="47"/>
        <v>0</v>
      </c>
      <c r="J127" s="12">
        <f t="shared" si="47"/>
        <v>0</v>
      </c>
      <c r="K127" s="12">
        <f t="shared" si="47"/>
        <v>0</v>
      </c>
      <c r="L127" s="12">
        <f t="shared" si="47"/>
        <v>0</v>
      </c>
      <c r="M127" s="12">
        <f t="shared" si="47"/>
        <v>0</v>
      </c>
      <c r="N127" s="12">
        <f t="shared" si="47"/>
        <v>0</v>
      </c>
      <c r="O127" s="12">
        <f t="shared" si="47"/>
        <v>0</v>
      </c>
      <c r="P127" s="12">
        <f t="shared" si="47"/>
        <v>0</v>
      </c>
      <c r="Q127" s="12">
        <f t="shared" si="47"/>
        <v>0</v>
      </c>
      <c r="R127" s="12">
        <f t="shared" si="47"/>
        <v>0</v>
      </c>
      <c r="S127" s="12">
        <f t="shared" si="47"/>
        <v>0</v>
      </c>
      <c r="T127" s="12">
        <f t="shared" si="47"/>
        <v>0</v>
      </c>
      <c r="U127" s="12">
        <f t="shared" si="47"/>
        <v>0</v>
      </c>
      <c r="V127" s="12">
        <f t="shared" si="47"/>
        <v>0</v>
      </c>
      <c r="W127" s="12">
        <f t="shared" si="47"/>
        <v>0</v>
      </c>
    </row>
    <row r="128" spans="2:26" outlineLevel="1" x14ac:dyDescent="0.25">
      <c r="B128" s="4" t="s">
        <v>21</v>
      </c>
      <c r="C128" s="12">
        <f t="shared" ref="C128:W128" si="48">IFERROR(C115/C123,0)</f>
        <v>0.44611027092593591</v>
      </c>
      <c r="D128" s="12">
        <f t="shared" si="48"/>
        <v>0.53194322478404898</v>
      </c>
      <c r="E128" s="12">
        <f t="shared" si="48"/>
        <v>0.56780384831508335</v>
      </c>
      <c r="F128" s="12">
        <f t="shared" si="48"/>
        <v>0.59101436622914161</v>
      </c>
      <c r="G128" s="12">
        <f t="shared" si="48"/>
        <v>0.57557432067889591</v>
      </c>
      <c r="H128" s="12">
        <f t="shared" si="48"/>
        <v>0.60135717112143272</v>
      </c>
      <c r="I128" s="12">
        <f t="shared" si="48"/>
        <v>0.56890953249011911</v>
      </c>
      <c r="J128" s="12">
        <f t="shared" si="48"/>
        <v>0.60869732941120158</v>
      </c>
      <c r="K128" s="12">
        <f t="shared" si="48"/>
        <v>0.61937875996087577</v>
      </c>
      <c r="L128" s="12">
        <f t="shared" si="48"/>
        <v>0.57551010268422098</v>
      </c>
      <c r="M128" s="12">
        <f t="shared" si="48"/>
        <v>0.59679327842948704</v>
      </c>
      <c r="N128" s="12">
        <f t="shared" si="48"/>
        <v>0.59939751447125844</v>
      </c>
      <c r="O128" s="12">
        <f t="shared" si="48"/>
        <v>0.60231538133824802</v>
      </c>
      <c r="P128" s="12">
        <f t="shared" si="48"/>
        <v>0.62141894066529668</v>
      </c>
      <c r="Q128" s="12">
        <f t="shared" si="48"/>
        <v>0.60745981027085028</v>
      </c>
      <c r="R128" s="12">
        <f t="shared" si="48"/>
        <v>0.58766177131425001</v>
      </c>
      <c r="S128" s="12">
        <f t="shared" si="48"/>
        <v>0.57075299999168716</v>
      </c>
      <c r="T128" s="12">
        <f t="shared" si="48"/>
        <v>0.58846268047325356</v>
      </c>
      <c r="U128" s="12">
        <f t="shared" si="48"/>
        <v>0.6065793342776753</v>
      </c>
      <c r="V128" s="12">
        <f t="shared" si="48"/>
        <v>0.61679651085675669</v>
      </c>
      <c r="W128" s="12">
        <f t="shared" si="48"/>
        <v>0.64235869692956094</v>
      </c>
    </row>
    <row r="129" spans="1:23" outlineLevel="1" x14ac:dyDescent="0.25">
      <c r="B129" s="4" t="s">
        <v>26</v>
      </c>
      <c r="C129" s="12">
        <f t="shared" ref="C129:W129" si="49">IFERROR(C116/C123,0)</f>
        <v>0</v>
      </c>
      <c r="D129" s="12">
        <f t="shared" si="49"/>
        <v>0</v>
      </c>
      <c r="E129" s="12">
        <f t="shared" si="49"/>
        <v>0</v>
      </c>
      <c r="F129" s="12">
        <f t="shared" si="49"/>
        <v>0</v>
      </c>
      <c r="G129" s="12">
        <f t="shared" si="49"/>
        <v>0</v>
      </c>
      <c r="H129" s="12">
        <f t="shared" si="49"/>
        <v>0</v>
      </c>
      <c r="I129" s="12">
        <f t="shared" si="49"/>
        <v>0</v>
      </c>
      <c r="J129" s="12">
        <f t="shared" si="49"/>
        <v>0</v>
      </c>
      <c r="K129" s="12">
        <f t="shared" si="49"/>
        <v>0</v>
      </c>
      <c r="L129" s="12">
        <f t="shared" si="49"/>
        <v>0</v>
      </c>
      <c r="M129" s="12">
        <f t="shared" si="49"/>
        <v>0</v>
      </c>
      <c r="N129" s="12">
        <f t="shared" si="49"/>
        <v>0</v>
      </c>
      <c r="O129" s="12">
        <f t="shared" si="49"/>
        <v>0</v>
      </c>
      <c r="P129" s="12">
        <f t="shared" si="49"/>
        <v>0</v>
      </c>
      <c r="Q129" s="12">
        <f t="shared" si="49"/>
        <v>0</v>
      </c>
      <c r="R129" s="12">
        <f t="shared" si="49"/>
        <v>0</v>
      </c>
      <c r="S129" s="12">
        <f t="shared" si="49"/>
        <v>0</v>
      </c>
      <c r="T129" s="12">
        <f t="shared" si="49"/>
        <v>0</v>
      </c>
      <c r="U129" s="12">
        <f t="shared" si="49"/>
        <v>0</v>
      </c>
      <c r="V129" s="12">
        <f t="shared" si="49"/>
        <v>0</v>
      </c>
      <c r="W129" s="12">
        <f t="shared" si="49"/>
        <v>0</v>
      </c>
    </row>
    <row r="130" spans="1:23" outlineLevel="1" x14ac:dyDescent="0.25">
      <c r="B130" s="4" t="s">
        <v>25</v>
      </c>
      <c r="C130" s="12">
        <f t="shared" ref="C130:W130" si="50">IFERROR(C117/C123,0)</f>
        <v>0.55388972907406397</v>
      </c>
      <c r="D130" s="12">
        <f t="shared" si="50"/>
        <v>0.46805677521595107</v>
      </c>
      <c r="E130" s="12">
        <f t="shared" si="50"/>
        <v>0.43219615168491665</v>
      </c>
      <c r="F130" s="12">
        <f t="shared" si="50"/>
        <v>0.40898563377085845</v>
      </c>
      <c r="G130" s="12">
        <f t="shared" si="50"/>
        <v>0.42442567932110409</v>
      </c>
      <c r="H130" s="12">
        <f t="shared" si="50"/>
        <v>0.39864282887856722</v>
      </c>
      <c r="I130" s="12">
        <f t="shared" si="50"/>
        <v>0.43109046750988089</v>
      </c>
      <c r="J130" s="12">
        <f t="shared" si="50"/>
        <v>0.39130267058879842</v>
      </c>
      <c r="K130" s="12">
        <f t="shared" si="50"/>
        <v>0.38062124003912429</v>
      </c>
      <c r="L130" s="12">
        <f t="shared" si="50"/>
        <v>0.42448989731577907</v>
      </c>
      <c r="M130" s="12">
        <f t="shared" si="50"/>
        <v>0.38934818849308001</v>
      </c>
      <c r="N130" s="12">
        <f t="shared" si="50"/>
        <v>0.38425744417405322</v>
      </c>
      <c r="O130" s="12">
        <f t="shared" si="50"/>
        <v>0.38253882656236859</v>
      </c>
      <c r="P130" s="12">
        <f t="shared" si="50"/>
        <v>0.3655282576612035</v>
      </c>
      <c r="Q130" s="12">
        <f t="shared" si="50"/>
        <v>0.37868775231948831</v>
      </c>
      <c r="R130" s="12">
        <f t="shared" si="50"/>
        <v>0.41233822868574999</v>
      </c>
      <c r="S130" s="12">
        <f t="shared" si="50"/>
        <v>0.42924700000831278</v>
      </c>
      <c r="T130" s="12">
        <f t="shared" si="50"/>
        <v>0.41153731952674638</v>
      </c>
      <c r="U130" s="12">
        <f t="shared" si="50"/>
        <v>0.39342066572232465</v>
      </c>
      <c r="V130" s="12">
        <f t="shared" si="50"/>
        <v>0.38320348914324331</v>
      </c>
      <c r="W130" s="12">
        <f t="shared" si="50"/>
        <v>0.35764130307043906</v>
      </c>
    </row>
    <row r="131" spans="1:23" outlineLevel="1" x14ac:dyDescent="0.25">
      <c r="B131" s="4" t="s">
        <v>0</v>
      </c>
      <c r="C131" s="12">
        <f t="shared" ref="C131:W131" si="51">IFERROR(C118/C123,0)</f>
        <v>0</v>
      </c>
      <c r="D131" s="12">
        <f t="shared" si="51"/>
        <v>0</v>
      </c>
      <c r="E131" s="12">
        <f t="shared" si="51"/>
        <v>0</v>
      </c>
      <c r="F131" s="12">
        <f t="shared" si="51"/>
        <v>0</v>
      </c>
      <c r="G131" s="12">
        <f t="shared" si="51"/>
        <v>0</v>
      </c>
      <c r="H131" s="12">
        <f t="shared" si="51"/>
        <v>0</v>
      </c>
      <c r="I131" s="12">
        <f t="shared" si="51"/>
        <v>0</v>
      </c>
      <c r="J131" s="12">
        <f t="shared" si="51"/>
        <v>0</v>
      </c>
      <c r="K131" s="12">
        <f t="shared" si="51"/>
        <v>0</v>
      </c>
      <c r="L131" s="12">
        <f t="shared" si="51"/>
        <v>0</v>
      </c>
      <c r="M131" s="12">
        <f t="shared" si="51"/>
        <v>1.3858533077432995E-2</v>
      </c>
      <c r="N131" s="12">
        <f t="shared" si="51"/>
        <v>1.6345041354688426E-2</v>
      </c>
      <c r="O131" s="12">
        <f t="shared" si="51"/>
        <v>1.5145792099383392E-2</v>
      </c>
      <c r="P131" s="12">
        <f t="shared" si="51"/>
        <v>1.3052801673499819E-2</v>
      </c>
      <c r="Q131" s="12">
        <f t="shared" si="51"/>
        <v>1.3852437409661484E-2</v>
      </c>
      <c r="R131" s="12">
        <f t="shared" si="51"/>
        <v>0</v>
      </c>
      <c r="S131" s="12">
        <f t="shared" si="51"/>
        <v>0</v>
      </c>
      <c r="T131" s="12">
        <f t="shared" si="51"/>
        <v>0</v>
      </c>
      <c r="U131" s="12">
        <f t="shared" si="51"/>
        <v>0</v>
      </c>
      <c r="V131" s="12">
        <f t="shared" si="51"/>
        <v>0</v>
      </c>
      <c r="W131" s="12">
        <f t="shared" si="51"/>
        <v>0</v>
      </c>
    </row>
    <row r="132" spans="1:23" outlineLevel="1" x14ac:dyDescent="0.25">
      <c r="B132" s="4" t="s">
        <v>27</v>
      </c>
      <c r="C132" s="12">
        <f t="shared" ref="C132:W132" si="52">IFERROR(C119/C123,0)</f>
        <v>0</v>
      </c>
      <c r="D132" s="12">
        <f t="shared" si="52"/>
        <v>0</v>
      </c>
      <c r="E132" s="12">
        <f t="shared" si="52"/>
        <v>0</v>
      </c>
      <c r="F132" s="12">
        <f t="shared" si="52"/>
        <v>0</v>
      </c>
      <c r="G132" s="12">
        <f t="shared" si="52"/>
        <v>0</v>
      </c>
      <c r="H132" s="12">
        <f t="shared" si="52"/>
        <v>0</v>
      </c>
      <c r="I132" s="12">
        <f t="shared" si="52"/>
        <v>0</v>
      </c>
      <c r="J132" s="12">
        <f t="shared" si="52"/>
        <v>0</v>
      </c>
      <c r="K132" s="12">
        <f t="shared" si="52"/>
        <v>0</v>
      </c>
      <c r="L132" s="12">
        <f t="shared" si="52"/>
        <v>0</v>
      </c>
      <c r="M132" s="12">
        <f t="shared" si="52"/>
        <v>0</v>
      </c>
      <c r="N132" s="12">
        <f t="shared" si="52"/>
        <v>0</v>
      </c>
      <c r="O132" s="12">
        <f t="shared" si="52"/>
        <v>0</v>
      </c>
      <c r="P132" s="12">
        <f t="shared" si="52"/>
        <v>0</v>
      </c>
      <c r="Q132" s="12">
        <f t="shared" si="52"/>
        <v>0</v>
      </c>
      <c r="R132" s="12">
        <f t="shared" si="52"/>
        <v>0</v>
      </c>
      <c r="S132" s="12">
        <f t="shared" si="52"/>
        <v>0</v>
      </c>
      <c r="T132" s="12">
        <f t="shared" si="52"/>
        <v>0</v>
      </c>
      <c r="U132" s="12">
        <f t="shared" si="52"/>
        <v>0</v>
      </c>
      <c r="V132" s="12">
        <f t="shared" si="52"/>
        <v>0</v>
      </c>
      <c r="W132" s="12">
        <f t="shared" si="52"/>
        <v>0</v>
      </c>
    </row>
    <row r="133" spans="1:23" outlineLevel="1" x14ac:dyDescent="0.25">
      <c r="B133" s="4" t="s">
        <v>28</v>
      </c>
      <c r="C133" s="12">
        <f t="shared" ref="C133:W133" si="53">IFERROR(C120/C123,0)</f>
        <v>0</v>
      </c>
      <c r="D133" s="12">
        <f t="shared" si="53"/>
        <v>0</v>
      </c>
      <c r="E133" s="12">
        <f t="shared" si="53"/>
        <v>0</v>
      </c>
      <c r="F133" s="12">
        <f t="shared" si="53"/>
        <v>0</v>
      </c>
      <c r="G133" s="12">
        <f t="shared" si="53"/>
        <v>0</v>
      </c>
      <c r="H133" s="12">
        <f t="shared" si="53"/>
        <v>0</v>
      </c>
      <c r="I133" s="12">
        <f t="shared" si="53"/>
        <v>0</v>
      </c>
      <c r="J133" s="12">
        <f t="shared" si="53"/>
        <v>0</v>
      </c>
      <c r="K133" s="12">
        <f t="shared" si="53"/>
        <v>0</v>
      </c>
      <c r="L133" s="12">
        <f t="shared" si="53"/>
        <v>0</v>
      </c>
      <c r="M133" s="12">
        <f t="shared" si="53"/>
        <v>0</v>
      </c>
      <c r="N133" s="12">
        <f t="shared" si="53"/>
        <v>0</v>
      </c>
      <c r="O133" s="12">
        <f t="shared" si="53"/>
        <v>0</v>
      </c>
      <c r="P133" s="12">
        <f t="shared" si="53"/>
        <v>0</v>
      </c>
      <c r="Q133" s="12">
        <f t="shared" si="53"/>
        <v>0</v>
      </c>
      <c r="R133" s="12">
        <f t="shared" si="53"/>
        <v>0</v>
      </c>
      <c r="S133" s="12">
        <f t="shared" si="53"/>
        <v>0</v>
      </c>
      <c r="T133" s="12">
        <f t="shared" si="53"/>
        <v>0</v>
      </c>
      <c r="U133" s="12">
        <f t="shared" si="53"/>
        <v>0</v>
      </c>
      <c r="V133" s="12">
        <f t="shared" si="53"/>
        <v>0</v>
      </c>
      <c r="W133" s="12">
        <f t="shared" si="53"/>
        <v>0</v>
      </c>
    </row>
    <row r="134" spans="1:23" outlineLevel="1" x14ac:dyDescent="0.25">
      <c r="B134" s="4" t="s">
        <v>22</v>
      </c>
      <c r="C134" s="12">
        <f t="shared" ref="C134:W134" si="54">IFERROR(C121/C123,0)</f>
        <v>0</v>
      </c>
      <c r="D134" s="12">
        <f t="shared" si="54"/>
        <v>0</v>
      </c>
      <c r="E134" s="12">
        <f t="shared" si="54"/>
        <v>0</v>
      </c>
      <c r="F134" s="12">
        <f t="shared" si="54"/>
        <v>0</v>
      </c>
      <c r="G134" s="12">
        <f t="shared" si="54"/>
        <v>0</v>
      </c>
      <c r="H134" s="12">
        <f t="shared" si="54"/>
        <v>0</v>
      </c>
      <c r="I134" s="12">
        <f t="shared" si="54"/>
        <v>0</v>
      </c>
      <c r="J134" s="12">
        <f t="shared" si="54"/>
        <v>0</v>
      </c>
      <c r="K134" s="12">
        <f t="shared" si="54"/>
        <v>0</v>
      </c>
      <c r="L134" s="12">
        <f t="shared" si="54"/>
        <v>0</v>
      </c>
      <c r="M134" s="12">
        <f t="shared" si="54"/>
        <v>0</v>
      </c>
      <c r="N134" s="12">
        <f t="shared" si="54"/>
        <v>0</v>
      </c>
      <c r="O134" s="12">
        <f t="shared" si="54"/>
        <v>0</v>
      </c>
      <c r="P134" s="12">
        <f t="shared" si="54"/>
        <v>0</v>
      </c>
      <c r="Q134" s="12">
        <f t="shared" si="54"/>
        <v>0</v>
      </c>
      <c r="R134" s="12">
        <f t="shared" si="54"/>
        <v>0</v>
      </c>
      <c r="S134" s="12">
        <f t="shared" si="54"/>
        <v>0</v>
      </c>
      <c r="T134" s="12">
        <f t="shared" si="54"/>
        <v>0</v>
      </c>
      <c r="U134" s="12">
        <f t="shared" si="54"/>
        <v>0</v>
      </c>
      <c r="V134" s="12">
        <f t="shared" si="54"/>
        <v>0</v>
      </c>
      <c r="W134" s="12">
        <f t="shared" si="54"/>
        <v>0</v>
      </c>
    </row>
    <row r="135" spans="1:23" outlineLevel="1" x14ac:dyDescent="0.25">
      <c r="B135" s="4" t="s">
        <v>1</v>
      </c>
      <c r="C135" s="12">
        <f t="shared" ref="C135:W135" si="55">IFERROR(C122/C123,0)</f>
        <v>0</v>
      </c>
      <c r="D135" s="12">
        <f t="shared" si="55"/>
        <v>0</v>
      </c>
      <c r="E135" s="12">
        <f t="shared" si="55"/>
        <v>0</v>
      </c>
      <c r="F135" s="12">
        <f t="shared" si="55"/>
        <v>0</v>
      </c>
      <c r="G135" s="12">
        <f t="shared" si="55"/>
        <v>0</v>
      </c>
      <c r="H135" s="12">
        <f t="shared" si="55"/>
        <v>0</v>
      </c>
      <c r="I135" s="12">
        <f t="shared" si="55"/>
        <v>0</v>
      </c>
      <c r="J135" s="12">
        <f t="shared" si="55"/>
        <v>0</v>
      </c>
      <c r="K135" s="12">
        <f t="shared" si="55"/>
        <v>0</v>
      </c>
      <c r="L135" s="12">
        <f t="shared" si="55"/>
        <v>0</v>
      </c>
      <c r="M135" s="12">
        <f t="shared" si="55"/>
        <v>0</v>
      </c>
      <c r="N135" s="12">
        <f t="shared" si="55"/>
        <v>0</v>
      </c>
      <c r="O135" s="12">
        <f t="shared" si="55"/>
        <v>0</v>
      </c>
      <c r="P135" s="12">
        <f t="shared" si="55"/>
        <v>0</v>
      </c>
      <c r="Q135" s="12">
        <f t="shared" si="55"/>
        <v>0</v>
      </c>
      <c r="R135" s="12">
        <f t="shared" si="55"/>
        <v>0</v>
      </c>
      <c r="S135" s="12">
        <f t="shared" si="55"/>
        <v>0</v>
      </c>
      <c r="T135" s="12">
        <f t="shared" si="55"/>
        <v>0</v>
      </c>
      <c r="U135" s="12">
        <f t="shared" si="55"/>
        <v>0</v>
      </c>
      <c r="V135" s="12">
        <f t="shared" si="55"/>
        <v>0</v>
      </c>
      <c r="W135" s="12">
        <f t="shared" si="55"/>
        <v>0</v>
      </c>
    </row>
    <row r="138" spans="1:23" s="34" customFormat="1" x14ac:dyDescent="0.25">
      <c r="A138" s="33" t="s">
        <v>54</v>
      </c>
    </row>
    <row r="139" spans="1:23" outlineLevel="1" x14ac:dyDescent="0.25">
      <c r="B139" s="22" t="s">
        <v>31</v>
      </c>
      <c r="C139" s="5">
        <f t="shared" ref="C139:W139" si="56">C173+C209</f>
        <v>82129.967675901222</v>
      </c>
      <c r="D139" s="5">
        <f t="shared" si="56"/>
        <v>69032.206466920019</v>
      </c>
      <c r="E139" s="5">
        <f t="shared" si="56"/>
        <v>62678.667843029914</v>
      </c>
      <c r="F139" s="5">
        <f t="shared" si="56"/>
        <v>48305.426898798993</v>
      </c>
      <c r="G139" s="5">
        <f t="shared" si="56"/>
        <v>42742.92487505274</v>
      </c>
      <c r="H139" s="5">
        <f t="shared" si="56"/>
        <v>42524.158261585137</v>
      </c>
      <c r="I139" s="5">
        <f t="shared" si="56"/>
        <v>36617.402802901204</v>
      </c>
      <c r="J139" s="5">
        <f t="shared" si="56"/>
        <v>37898.194537308693</v>
      </c>
      <c r="K139" s="5">
        <f t="shared" si="56"/>
        <v>46494.98324522606</v>
      </c>
      <c r="L139" s="5">
        <f t="shared" si="56"/>
        <v>33572.806544128718</v>
      </c>
      <c r="M139" s="5">
        <f t="shared" si="56"/>
        <v>40278.013225452079</v>
      </c>
      <c r="N139" s="5">
        <f t="shared" si="56"/>
        <v>44617.200674733351</v>
      </c>
      <c r="O139" s="5">
        <f t="shared" si="56"/>
        <v>47799.107026867307</v>
      </c>
      <c r="P139" s="5">
        <f t="shared" si="56"/>
        <v>44283.395109369449</v>
      </c>
      <c r="Q139" s="5">
        <f t="shared" si="56"/>
        <v>53872.864653473909</v>
      </c>
      <c r="R139" s="5">
        <f t="shared" si="56"/>
        <v>56082.70514556444</v>
      </c>
      <c r="S139" s="5">
        <f t="shared" si="56"/>
        <v>68198.918625263963</v>
      </c>
      <c r="T139" s="5">
        <f t="shared" si="56"/>
        <v>82758.897127089353</v>
      </c>
      <c r="U139" s="5">
        <f t="shared" si="56"/>
        <v>77997.619748486613</v>
      </c>
      <c r="V139" s="5">
        <f t="shared" si="56"/>
        <v>78130.618182575883</v>
      </c>
      <c r="W139" s="5">
        <f t="shared" si="56"/>
        <v>73993.592662249415</v>
      </c>
    </row>
    <row r="140" spans="1:23" outlineLevel="1" x14ac:dyDescent="0.25">
      <c r="B140" s="8" t="s">
        <v>30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outlineLevel="1" x14ac:dyDescent="0.25">
      <c r="B141" s="8" t="s">
        <v>43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outlineLevel="1" x14ac:dyDescent="0.25">
      <c r="B142" s="8" t="s">
        <v>44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outlineLevel="1" x14ac:dyDescent="0.25">
      <c r="B143" s="8" t="s">
        <v>45</v>
      </c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outlineLevel="1" x14ac:dyDescent="0.25">
      <c r="B144" s="8" t="s">
        <v>47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2:23" outlineLevel="1" x14ac:dyDescent="0.25"/>
    <row r="146" spans="2:23" outlineLevel="1" x14ac:dyDescent="0.25">
      <c r="B146" s="9" t="s">
        <v>19</v>
      </c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</row>
    <row r="147" spans="2:23" outlineLevel="1" x14ac:dyDescent="0.25">
      <c r="B147" s="4" t="s">
        <v>23</v>
      </c>
      <c r="C147" s="5">
        <f t="shared" ref="C147:W156" si="57">C181+C219</f>
        <v>0</v>
      </c>
      <c r="D147" s="5">
        <f t="shared" si="57"/>
        <v>0</v>
      </c>
      <c r="E147" s="5">
        <f t="shared" si="57"/>
        <v>0</v>
      </c>
      <c r="F147" s="5">
        <f t="shared" si="57"/>
        <v>0</v>
      </c>
      <c r="G147" s="5">
        <f t="shared" si="57"/>
        <v>0</v>
      </c>
      <c r="H147" s="5">
        <f t="shared" si="57"/>
        <v>0</v>
      </c>
      <c r="I147" s="5">
        <f t="shared" si="57"/>
        <v>0</v>
      </c>
      <c r="J147" s="5">
        <f t="shared" si="57"/>
        <v>0</v>
      </c>
      <c r="K147" s="5">
        <f t="shared" si="57"/>
        <v>0</v>
      </c>
      <c r="L147" s="5">
        <f t="shared" si="57"/>
        <v>0</v>
      </c>
      <c r="M147" s="5">
        <f t="shared" si="57"/>
        <v>0</v>
      </c>
      <c r="N147" s="5">
        <f t="shared" si="57"/>
        <v>0</v>
      </c>
      <c r="O147" s="5">
        <f t="shared" si="57"/>
        <v>0</v>
      </c>
      <c r="P147" s="5">
        <f t="shared" si="57"/>
        <v>0</v>
      </c>
      <c r="Q147" s="5">
        <f t="shared" si="57"/>
        <v>0</v>
      </c>
      <c r="R147" s="5">
        <f t="shared" si="57"/>
        <v>0</v>
      </c>
      <c r="S147" s="5">
        <f t="shared" si="57"/>
        <v>0</v>
      </c>
      <c r="T147" s="5">
        <f t="shared" si="57"/>
        <v>0</v>
      </c>
      <c r="U147" s="5">
        <f t="shared" si="57"/>
        <v>0</v>
      </c>
      <c r="V147" s="5">
        <f t="shared" si="57"/>
        <v>0</v>
      </c>
      <c r="W147" s="5">
        <f t="shared" si="57"/>
        <v>0</v>
      </c>
    </row>
    <row r="148" spans="2:23" outlineLevel="1" x14ac:dyDescent="0.25">
      <c r="B148" s="4" t="s">
        <v>24</v>
      </c>
      <c r="C148" s="5">
        <f t="shared" si="57"/>
        <v>0</v>
      </c>
      <c r="D148" s="5">
        <f t="shared" si="57"/>
        <v>0</v>
      </c>
      <c r="E148" s="5">
        <f t="shared" si="57"/>
        <v>0</v>
      </c>
      <c r="F148" s="5">
        <f t="shared" si="57"/>
        <v>0</v>
      </c>
      <c r="G148" s="5">
        <f t="shared" si="57"/>
        <v>0</v>
      </c>
      <c r="H148" s="5">
        <f t="shared" si="57"/>
        <v>0</v>
      </c>
      <c r="I148" s="5">
        <f t="shared" si="57"/>
        <v>0</v>
      </c>
      <c r="J148" s="5">
        <f t="shared" si="57"/>
        <v>0</v>
      </c>
      <c r="K148" s="5">
        <f t="shared" si="57"/>
        <v>0</v>
      </c>
      <c r="L148" s="5">
        <f t="shared" si="57"/>
        <v>0</v>
      </c>
      <c r="M148" s="5">
        <f t="shared" si="57"/>
        <v>0</v>
      </c>
      <c r="N148" s="5">
        <f t="shared" si="57"/>
        <v>0</v>
      </c>
      <c r="O148" s="5">
        <f t="shared" si="57"/>
        <v>0</v>
      </c>
      <c r="P148" s="5">
        <f t="shared" si="57"/>
        <v>0</v>
      </c>
      <c r="Q148" s="5">
        <f t="shared" si="57"/>
        <v>0</v>
      </c>
      <c r="R148" s="5">
        <f t="shared" si="57"/>
        <v>0</v>
      </c>
      <c r="S148" s="5">
        <f t="shared" si="57"/>
        <v>0</v>
      </c>
      <c r="T148" s="5">
        <f t="shared" si="57"/>
        <v>0</v>
      </c>
      <c r="U148" s="5">
        <f t="shared" si="57"/>
        <v>0</v>
      </c>
      <c r="V148" s="5">
        <f t="shared" si="57"/>
        <v>0</v>
      </c>
      <c r="W148" s="5">
        <f t="shared" si="57"/>
        <v>0</v>
      </c>
    </row>
    <row r="149" spans="2:23" outlineLevel="1" x14ac:dyDescent="0.25">
      <c r="B149" s="4" t="s">
        <v>21</v>
      </c>
      <c r="C149" s="5">
        <f t="shared" si="57"/>
        <v>55575.534</v>
      </c>
      <c r="D149" s="5">
        <f t="shared" si="57"/>
        <v>46429.777999999998</v>
      </c>
      <c r="E149" s="5">
        <f t="shared" si="57"/>
        <v>43374.137000000002</v>
      </c>
      <c r="F149" s="5">
        <f t="shared" si="57"/>
        <v>42409.053</v>
      </c>
      <c r="G149" s="5">
        <f t="shared" si="57"/>
        <v>45047.894</v>
      </c>
      <c r="H149" s="5">
        <f t="shared" si="57"/>
        <v>44280.994999999995</v>
      </c>
      <c r="I149" s="5">
        <f t="shared" si="57"/>
        <v>39028.282000000007</v>
      </c>
      <c r="J149" s="5">
        <f t="shared" si="57"/>
        <v>45717.12999999999</v>
      </c>
      <c r="K149" s="5">
        <f t="shared" si="57"/>
        <v>47615.432000000001</v>
      </c>
      <c r="L149" s="5">
        <f t="shared" si="57"/>
        <v>37889.943000000007</v>
      </c>
      <c r="M149" s="5">
        <f t="shared" si="57"/>
        <v>38289.290999999997</v>
      </c>
      <c r="N149" s="5">
        <f t="shared" si="57"/>
        <v>38847.728999999999</v>
      </c>
      <c r="O149" s="5">
        <f t="shared" si="57"/>
        <v>41737.069000000003</v>
      </c>
      <c r="P149" s="5">
        <f t="shared" si="57"/>
        <v>43452.138999999996</v>
      </c>
      <c r="Q149" s="5">
        <f t="shared" si="57"/>
        <v>45396.224000000002</v>
      </c>
      <c r="R149" s="5">
        <f t="shared" si="57"/>
        <v>43945.217000000004</v>
      </c>
      <c r="S149" s="5">
        <f t="shared" si="57"/>
        <v>46734.266000000003</v>
      </c>
      <c r="T149" s="5">
        <f t="shared" si="57"/>
        <v>52858.412999999993</v>
      </c>
      <c r="U149" s="5">
        <f t="shared" si="57"/>
        <v>55284.425000000003</v>
      </c>
      <c r="V149" s="5">
        <f t="shared" si="57"/>
        <v>56781.019</v>
      </c>
      <c r="W149" s="5">
        <f t="shared" si="57"/>
        <v>54452.29</v>
      </c>
    </row>
    <row r="150" spans="2:23" outlineLevel="1" x14ac:dyDescent="0.25">
      <c r="B150" s="4" t="s">
        <v>26</v>
      </c>
      <c r="C150" s="5">
        <f t="shared" si="57"/>
        <v>0</v>
      </c>
      <c r="D150" s="5">
        <f t="shared" si="57"/>
        <v>0</v>
      </c>
      <c r="E150" s="5">
        <f t="shared" si="57"/>
        <v>0</v>
      </c>
      <c r="F150" s="5">
        <f t="shared" si="57"/>
        <v>0</v>
      </c>
      <c r="G150" s="5">
        <f t="shared" si="57"/>
        <v>0</v>
      </c>
      <c r="H150" s="5">
        <f t="shared" si="57"/>
        <v>0</v>
      </c>
      <c r="I150" s="5">
        <f t="shared" si="57"/>
        <v>0</v>
      </c>
      <c r="J150" s="5">
        <f t="shared" si="57"/>
        <v>0</v>
      </c>
      <c r="K150" s="5">
        <f t="shared" si="57"/>
        <v>0</v>
      </c>
      <c r="L150" s="5">
        <f t="shared" si="57"/>
        <v>0</v>
      </c>
      <c r="M150" s="5">
        <f t="shared" si="57"/>
        <v>0</v>
      </c>
      <c r="N150" s="5">
        <f t="shared" si="57"/>
        <v>0</v>
      </c>
      <c r="O150" s="5">
        <f t="shared" si="57"/>
        <v>0</v>
      </c>
      <c r="P150" s="5">
        <f t="shared" si="57"/>
        <v>0</v>
      </c>
      <c r="Q150" s="5">
        <f t="shared" si="57"/>
        <v>0</v>
      </c>
      <c r="R150" s="5">
        <f t="shared" si="57"/>
        <v>0</v>
      </c>
      <c r="S150" s="5">
        <f t="shared" si="57"/>
        <v>0</v>
      </c>
      <c r="T150" s="5">
        <f t="shared" si="57"/>
        <v>0</v>
      </c>
      <c r="U150" s="5">
        <f t="shared" si="57"/>
        <v>0</v>
      </c>
      <c r="V150" s="5">
        <f t="shared" si="57"/>
        <v>0</v>
      </c>
      <c r="W150" s="5">
        <f t="shared" si="57"/>
        <v>0</v>
      </c>
    </row>
    <row r="151" spans="2:23" outlineLevel="1" x14ac:dyDescent="0.25">
      <c r="B151" s="4" t="s">
        <v>25</v>
      </c>
      <c r="C151" s="5">
        <f t="shared" si="57"/>
        <v>0</v>
      </c>
      <c r="D151" s="5">
        <f t="shared" si="57"/>
        <v>0</v>
      </c>
      <c r="E151" s="5">
        <f t="shared" si="57"/>
        <v>0</v>
      </c>
      <c r="F151" s="5">
        <f t="shared" si="57"/>
        <v>0</v>
      </c>
      <c r="G151" s="5">
        <f t="shared" si="57"/>
        <v>0</v>
      </c>
      <c r="H151" s="5">
        <f t="shared" si="57"/>
        <v>0</v>
      </c>
      <c r="I151" s="5">
        <f t="shared" si="57"/>
        <v>0</v>
      </c>
      <c r="J151" s="5">
        <f t="shared" si="57"/>
        <v>0</v>
      </c>
      <c r="K151" s="5">
        <f t="shared" si="57"/>
        <v>0</v>
      </c>
      <c r="L151" s="5">
        <f t="shared" si="57"/>
        <v>0</v>
      </c>
      <c r="M151" s="5">
        <f t="shared" si="57"/>
        <v>0</v>
      </c>
      <c r="N151" s="5">
        <f t="shared" si="57"/>
        <v>0</v>
      </c>
      <c r="O151" s="5">
        <f t="shared" si="57"/>
        <v>0</v>
      </c>
      <c r="P151" s="5">
        <f t="shared" si="57"/>
        <v>0</v>
      </c>
      <c r="Q151" s="5">
        <f t="shared" si="57"/>
        <v>0</v>
      </c>
      <c r="R151" s="5">
        <f t="shared" si="57"/>
        <v>0</v>
      </c>
      <c r="S151" s="5">
        <f t="shared" si="57"/>
        <v>0</v>
      </c>
      <c r="T151" s="5">
        <f t="shared" si="57"/>
        <v>0</v>
      </c>
      <c r="U151" s="5">
        <f t="shared" si="57"/>
        <v>0</v>
      </c>
      <c r="V151" s="5">
        <f t="shared" si="57"/>
        <v>0</v>
      </c>
      <c r="W151" s="5">
        <f t="shared" si="57"/>
        <v>0</v>
      </c>
    </row>
    <row r="152" spans="2:23" outlineLevel="1" x14ac:dyDescent="0.25">
      <c r="B152" s="4" t="s">
        <v>0</v>
      </c>
      <c r="C152" s="5">
        <f t="shared" si="57"/>
        <v>0</v>
      </c>
      <c r="D152" s="5">
        <f t="shared" si="57"/>
        <v>0</v>
      </c>
      <c r="E152" s="5">
        <f t="shared" si="57"/>
        <v>0</v>
      </c>
      <c r="F152" s="5">
        <f t="shared" si="57"/>
        <v>0</v>
      </c>
      <c r="G152" s="5">
        <f t="shared" si="57"/>
        <v>0</v>
      </c>
      <c r="H152" s="5">
        <f t="shared" si="57"/>
        <v>0</v>
      </c>
      <c r="I152" s="5">
        <f t="shared" si="57"/>
        <v>0</v>
      </c>
      <c r="J152" s="5">
        <f t="shared" si="57"/>
        <v>0</v>
      </c>
      <c r="K152" s="5">
        <f t="shared" si="57"/>
        <v>0</v>
      </c>
      <c r="L152" s="5">
        <f t="shared" si="57"/>
        <v>0</v>
      </c>
      <c r="M152" s="5">
        <f t="shared" si="57"/>
        <v>0</v>
      </c>
      <c r="N152" s="5">
        <f t="shared" si="57"/>
        <v>0</v>
      </c>
      <c r="O152" s="5">
        <f t="shared" si="57"/>
        <v>0</v>
      </c>
      <c r="P152" s="5">
        <f t="shared" si="57"/>
        <v>0</v>
      </c>
      <c r="Q152" s="5">
        <f t="shared" si="57"/>
        <v>0</v>
      </c>
      <c r="R152" s="5">
        <f t="shared" si="57"/>
        <v>0</v>
      </c>
      <c r="S152" s="5">
        <f t="shared" si="57"/>
        <v>0</v>
      </c>
      <c r="T152" s="5">
        <f t="shared" si="57"/>
        <v>0</v>
      </c>
      <c r="U152" s="5">
        <f t="shared" si="57"/>
        <v>0</v>
      </c>
      <c r="V152" s="5">
        <f t="shared" si="57"/>
        <v>0</v>
      </c>
      <c r="W152" s="5">
        <f t="shared" si="57"/>
        <v>0</v>
      </c>
    </row>
    <row r="153" spans="2:23" outlineLevel="1" x14ac:dyDescent="0.25">
      <c r="B153" s="4" t="s">
        <v>27</v>
      </c>
      <c r="C153" s="5">
        <f t="shared" si="57"/>
        <v>0</v>
      </c>
      <c r="D153" s="5">
        <f t="shared" si="57"/>
        <v>0</v>
      </c>
      <c r="E153" s="5">
        <f t="shared" si="57"/>
        <v>0</v>
      </c>
      <c r="F153" s="5">
        <f t="shared" si="57"/>
        <v>0</v>
      </c>
      <c r="G153" s="5">
        <f t="shared" si="57"/>
        <v>0</v>
      </c>
      <c r="H153" s="5">
        <f t="shared" si="57"/>
        <v>0</v>
      </c>
      <c r="I153" s="5">
        <f t="shared" si="57"/>
        <v>0</v>
      </c>
      <c r="J153" s="5">
        <f t="shared" si="57"/>
        <v>0</v>
      </c>
      <c r="K153" s="5">
        <f t="shared" si="57"/>
        <v>0</v>
      </c>
      <c r="L153" s="5">
        <f t="shared" si="57"/>
        <v>0</v>
      </c>
      <c r="M153" s="5">
        <f t="shared" si="57"/>
        <v>0</v>
      </c>
      <c r="N153" s="5">
        <f t="shared" si="57"/>
        <v>0</v>
      </c>
      <c r="O153" s="5">
        <f t="shared" si="57"/>
        <v>0</v>
      </c>
      <c r="P153" s="5">
        <f t="shared" si="57"/>
        <v>0</v>
      </c>
      <c r="Q153" s="5">
        <f t="shared" si="57"/>
        <v>0</v>
      </c>
      <c r="R153" s="5">
        <f t="shared" si="57"/>
        <v>0</v>
      </c>
      <c r="S153" s="5">
        <f t="shared" si="57"/>
        <v>0</v>
      </c>
      <c r="T153" s="5">
        <f t="shared" si="57"/>
        <v>0</v>
      </c>
      <c r="U153" s="5">
        <f t="shared" si="57"/>
        <v>0</v>
      </c>
      <c r="V153" s="5">
        <f t="shared" si="57"/>
        <v>0</v>
      </c>
      <c r="W153" s="5">
        <f t="shared" si="57"/>
        <v>0</v>
      </c>
    </row>
    <row r="154" spans="2:23" outlineLevel="1" x14ac:dyDescent="0.25">
      <c r="B154" s="4" t="s">
        <v>28</v>
      </c>
      <c r="C154" s="5">
        <f t="shared" si="57"/>
        <v>0</v>
      </c>
      <c r="D154" s="5">
        <f t="shared" si="57"/>
        <v>0</v>
      </c>
      <c r="E154" s="5">
        <f t="shared" si="57"/>
        <v>0</v>
      </c>
      <c r="F154" s="5">
        <f t="shared" si="57"/>
        <v>0</v>
      </c>
      <c r="G154" s="5">
        <f t="shared" si="57"/>
        <v>0</v>
      </c>
      <c r="H154" s="5">
        <f t="shared" si="57"/>
        <v>0</v>
      </c>
      <c r="I154" s="5">
        <f t="shared" si="57"/>
        <v>0</v>
      </c>
      <c r="J154" s="5">
        <f t="shared" si="57"/>
        <v>0</v>
      </c>
      <c r="K154" s="5">
        <f t="shared" si="57"/>
        <v>0</v>
      </c>
      <c r="L154" s="5">
        <f t="shared" si="57"/>
        <v>0</v>
      </c>
      <c r="M154" s="5">
        <f t="shared" si="57"/>
        <v>0</v>
      </c>
      <c r="N154" s="5">
        <f t="shared" si="57"/>
        <v>0</v>
      </c>
      <c r="O154" s="5">
        <f t="shared" si="57"/>
        <v>0</v>
      </c>
      <c r="P154" s="5">
        <f t="shared" si="57"/>
        <v>0</v>
      </c>
      <c r="Q154" s="5">
        <f t="shared" si="57"/>
        <v>0</v>
      </c>
      <c r="R154" s="5">
        <f t="shared" si="57"/>
        <v>0</v>
      </c>
      <c r="S154" s="5">
        <f t="shared" si="57"/>
        <v>0</v>
      </c>
      <c r="T154" s="5">
        <f t="shared" si="57"/>
        <v>0</v>
      </c>
      <c r="U154" s="5">
        <f t="shared" si="57"/>
        <v>0</v>
      </c>
      <c r="V154" s="5">
        <f t="shared" si="57"/>
        <v>0</v>
      </c>
      <c r="W154" s="5">
        <f t="shared" si="57"/>
        <v>0</v>
      </c>
    </row>
    <row r="155" spans="2:23" outlineLevel="1" x14ac:dyDescent="0.25">
      <c r="B155" s="4" t="s">
        <v>22</v>
      </c>
      <c r="C155" s="5">
        <f t="shared" si="57"/>
        <v>0</v>
      </c>
      <c r="D155" s="5">
        <f t="shared" si="57"/>
        <v>0</v>
      </c>
      <c r="E155" s="5">
        <f t="shared" si="57"/>
        <v>0</v>
      </c>
      <c r="F155" s="5">
        <f t="shared" si="57"/>
        <v>0</v>
      </c>
      <c r="G155" s="5">
        <f t="shared" si="57"/>
        <v>0</v>
      </c>
      <c r="H155" s="5">
        <f t="shared" si="57"/>
        <v>0</v>
      </c>
      <c r="I155" s="5">
        <f t="shared" si="57"/>
        <v>0</v>
      </c>
      <c r="J155" s="5">
        <f t="shared" si="57"/>
        <v>0</v>
      </c>
      <c r="K155" s="5">
        <f t="shared" si="57"/>
        <v>0</v>
      </c>
      <c r="L155" s="5">
        <f t="shared" si="57"/>
        <v>0</v>
      </c>
      <c r="M155" s="5">
        <f t="shared" si="57"/>
        <v>0</v>
      </c>
      <c r="N155" s="5">
        <f t="shared" si="57"/>
        <v>0</v>
      </c>
      <c r="O155" s="5">
        <f t="shared" si="57"/>
        <v>0</v>
      </c>
      <c r="P155" s="5">
        <f t="shared" si="57"/>
        <v>0</v>
      </c>
      <c r="Q155" s="5">
        <f t="shared" si="57"/>
        <v>0</v>
      </c>
      <c r="R155" s="5">
        <f t="shared" si="57"/>
        <v>0</v>
      </c>
      <c r="S155" s="5">
        <f t="shared" si="57"/>
        <v>0</v>
      </c>
      <c r="T155" s="5">
        <f t="shared" si="57"/>
        <v>0</v>
      </c>
      <c r="U155" s="5">
        <f t="shared" si="57"/>
        <v>0</v>
      </c>
      <c r="V155" s="5">
        <f t="shared" si="57"/>
        <v>0</v>
      </c>
      <c r="W155" s="5">
        <f t="shared" si="57"/>
        <v>0</v>
      </c>
    </row>
    <row r="156" spans="2:23" outlineLevel="1" x14ac:dyDescent="0.25">
      <c r="B156" s="4" t="s">
        <v>1</v>
      </c>
      <c r="C156" s="5">
        <f t="shared" si="57"/>
        <v>0</v>
      </c>
      <c r="D156" s="5">
        <f t="shared" si="57"/>
        <v>0</v>
      </c>
      <c r="E156" s="5">
        <f t="shared" si="57"/>
        <v>0</v>
      </c>
      <c r="F156" s="5">
        <f t="shared" si="57"/>
        <v>0</v>
      </c>
      <c r="G156" s="5">
        <f t="shared" si="57"/>
        <v>0</v>
      </c>
      <c r="H156" s="5">
        <f t="shared" si="57"/>
        <v>0</v>
      </c>
      <c r="I156" s="5">
        <f t="shared" si="57"/>
        <v>0</v>
      </c>
      <c r="J156" s="5">
        <f t="shared" si="57"/>
        <v>0</v>
      </c>
      <c r="K156" s="5">
        <f t="shared" si="57"/>
        <v>0</v>
      </c>
      <c r="L156" s="5">
        <f t="shared" si="57"/>
        <v>0</v>
      </c>
      <c r="M156" s="5">
        <f t="shared" si="57"/>
        <v>0</v>
      </c>
      <c r="N156" s="5">
        <f t="shared" si="57"/>
        <v>0</v>
      </c>
      <c r="O156" s="5">
        <f t="shared" si="57"/>
        <v>0</v>
      </c>
      <c r="P156" s="5">
        <f t="shared" si="57"/>
        <v>0</v>
      </c>
      <c r="Q156" s="5">
        <f t="shared" si="57"/>
        <v>0</v>
      </c>
      <c r="R156" s="5">
        <f t="shared" si="57"/>
        <v>0</v>
      </c>
      <c r="S156" s="5">
        <f t="shared" si="57"/>
        <v>0</v>
      </c>
      <c r="T156" s="5">
        <f t="shared" si="57"/>
        <v>0</v>
      </c>
      <c r="U156" s="5">
        <f t="shared" si="57"/>
        <v>0</v>
      </c>
      <c r="V156" s="5">
        <f t="shared" si="57"/>
        <v>0</v>
      </c>
      <c r="W156" s="5">
        <f t="shared" si="57"/>
        <v>0</v>
      </c>
    </row>
    <row r="157" spans="2:23" outlineLevel="1" x14ac:dyDescent="0.25">
      <c r="B157" s="16" t="s">
        <v>13</v>
      </c>
      <c r="C157" s="21">
        <f t="shared" ref="C157:W157" si="58">SUM(C147:C156)</f>
        <v>55575.534</v>
      </c>
      <c r="D157" s="21">
        <f t="shared" si="58"/>
        <v>46429.777999999998</v>
      </c>
      <c r="E157" s="21">
        <f t="shared" si="58"/>
        <v>43374.137000000002</v>
      </c>
      <c r="F157" s="21">
        <f t="shared" si="58"/>
        <v>42409.053</v>
      </c>
      <c r="G157" s="21">
        <f t="shared" si="58"/>
        <v>45047.894</v>
      </c>
      <c r="H157" s="21">
        <f t="shared" si="58"/>
        <v>44280.994999999995</v>
      </c>
      <c r="I157" s="21">
        <f t="shared" si="58"/>
        <v>39028.282000000007</v>
      </c>
      <c r="J157" s="21">
        <f t="shared" si="58"/>
        <v>45717.12999999999</v>
      </c>
      <c r="K157" s="21">
        <f t="shared" si="58"/>
        <v>47615.432000000001</v>
      </c>
      <c r="L157" s="21">
        <f t="shared" si="58"/>
        <v>37889.943000000007</v>
      </c>
      <c r="M157" s="21">
        <f t="shared" si="58"/>
        <v>38289.290999999997</v>
      </c>
      <c r="N157" s="21">
        <f t="shared" si="58"/>
        <v>38847.728999999999</v>
      </c>
      <c r="O157" s="21">
        <f t="shared" si="58"/>
        <v>41737.069000000003</v>
      </c>
      <c r="P157" s="21">
        <f t="shared" si="58"/>
        <v>43452.138999999996</v>
      </c>
      <c r="Q157" s="21">
        <f t="shared" si="58"/>
        <v>45396.224000000002</v>
      </c>
      <c r="R157" s="21">
        <f t="shared" si="58"/>
        <v>43945.217000000004</v>
      </c>
      <c r="S157" s="21">
        <f t="shared" si="58"/>
        <v>46734.266000000003</v>
      </c>
      <c r="T157" s="21">
        <f t="shared" si="58"/>
        <v>52858.412999999993</v>
      </c>
      <c r="U157" s="21">
        <f t="shared" si="58"/>
        <v>55284.425000000003</v>
      </c>
      <c r="V157" s="21">
        <f t="shared" si="58"/>
        <v>56781.019</v>
      </c>
      <c r="W157" s="21">
        <f t="shared" si="58"/>
        <v>54452.29</v>
      </c>
    </row>
    <row r="158" spans="2:23" outlineLevel="1" x14ac:dyDescent="0.25">
      <c r="B158" s="29" t="s">
        <v>46</v>
      </c>
      <c r="C158" s="28">
        <f>IFERROR(C157/C139/1000,0)</f>
        <v>6.7667789934254552E-4</v>
      </c>
      <c r="D158" s="28">
        <f t="shared" ref="D158:W158" si="59">IFERROR(D157/D139/1000,0)</f>
        <v>6.7258139897714234E-4</v>
      </c>
      <c r="E158" s="28">
        <f t="shared" si="59"/>
        <v>6.920079588900094E-4</v>
      </c>
      <c r="F158" s="28">
        <f t="shared" si="59"/>
        <v>8.7793558038205442E-4</v>
      </c>
      <c r="G158" s="28">
        <f t="shared" si="59"/>
        <v>1.0539263312392684E-3</v>
      </c>
      <c r="H158" s="28">
        <f t="shared" si="59"/>
        <v>1.0413138510022412E-3</v>
      </c>
      <c r="I158" s="28">
        <f t="shared" si="59"/>
        <v>1.065839710426098E-3</v>
      </c>
      <c r="J158" s="28">
        <f t="shared" si="59"/>
        <v>1.2063141940704849E-3</v>
      </c>
      <c r="K158" s="28">
        <f t="shared" si="59"/>
        <v>1.024098272040758E-3</v>
      </c>
      <c r="L158" s="28">
        <f t="shared" si="59"/>
        <v>1.128590275888814E-3</v>
      </c>
      <c r="M158" s="28">
        <f t="shared" si="59"/>
        <v>9.5062511613171153E-4</v>
      </c>
      <c r="N158" s="28">
        <f t="shared" si="59"/>
        <v>8.7068951912080419E-4</v>
      </c>
      <c r="O158" s="28">
        <f t="shared" si="59"/>
        <v>8.7317675153513006E-4</v>
      </c>
      <c r="P158" s="28">
        <f t="shared" si="59"/>
        <v>9.8122871773231369E-4</v>
      </c>
      <c r="Q158" s="28">
        <f t="shared" si="59"/>
        <v>8.4265472593673745E-4</v>
      </c>
      <c r="R158" s="28">
        <f t="shared" si="59"/>
        <v>7.835787679274528E-4</v>
      </c>
      <c r="S158" s="28">
        <f t="shared" si="59"/>
        <v>6.8526403265707376E-4</v>
      </c>
      <c r="T158" s="28">
        <f t="shared" si="59"/>
        <v>6.3870369029722033E-4</v>
      </c>
      <c r="U158" s="28">
        <f t="shared" si="59"/>
        <v>7.0879630914727606E-4</v>
      </c>
      <c r="V158" s="28">
        <f t="shared" si="59"/>
        <v>7.2674478099371911E-4</v>
      </c>
      <c r="W158" s="28">
        <f t="shared" si="59"/>
        <v>7.3590547560722593E-4</v>
      </c>
    </row>
    <row r="159" spans="2:23" outlineLevel="1" x14ac:dyDescent="0.25"/>
    <row r="160" spans="2:23" outlineLevel="1" x14ac:dyDescent="0.25">
      <c r="B160" s="4" t="s">
        <v>23</v>
      </c>
      <c r="C160" s="12">
        <f t="shared" ref="C160:W160" si="60">IFERROR(C147/C157,0)</f>
        <v>0</v>
      </c>
      <c r="D160" s="12">
        <f t="shared" si="60"/>
        <v>0</v>
      </c>
      <c r="E160" s="12">
        <f t="shared" si="60"/>
        <v>0</v>
      </c>
      <c r="F160" s="12">
        <f t="shared" si="60"/>
        <v>0</v>
      </c>
      <c r="G160" s="12">
        <f t="shared" si="60"/>
        <v>0</v>
      </c>
      <c r="H160" s="12">
        <f t="shared" si="60"/>
        <v>0</v>
      </c>
      <c r="I160" s="12">
        <f t="shared" si="60"/>
        <v>0</v>
      </c>
      <c r="J160" s="12">
        <f t="shared" si="60"/>
        <v>0</v>
      </c>
      <c r="K160" s="12">
        <f t="shared" si="60"/>
        <v>0</v>
      </c>
      <c r="L160" s="12">
        <f t="shared" si="60"/>
        <v>0</v>
      </c>
      <c r="M160" s="12">
        <f t="shared" si="60"/>
        <v>0</v>
      </c>
      <c r="N160" s="12">
        <f t="shared" si="60"/>
        <v>0</v>
      </c>
      <c r="O160" s="12">
        <f t="shared" si="60"/>
        <v>0</v>
      </c>
      <c r="P160" s="12">
        <f t="shared" si="60"/>
        <v>0</v>
      </c>
      <c r="Q160" s="12">
        <f t="shared" si="60"/>
        <v>0</v>
      </c>
      <c r="R160" s="12">
        <f t="shared" si="60"/>
        <v>0</v>
      </c>
      <c r="S160" s="12">
        <f t="shared" si="60"/>
        <v>0</v>
      </c>
      <c r="T160" s="12">
        <f t="shared" si="60"/>
        <v>0</v>
      </c>
      <c r="U160" s="12">
        <f t="shared" si="60"/>
        <v>0</v>
      </c>
      <c r="V160" s="12">
        <f t="shared" si="60"/>
        <v>0</v>
      </c>
      <c r="W160" s="12">
        <f t="shared" si="60"/>
        <v>0</v>
      </c>
    </row>
    <row r="161" spans="1:28" outlineLevel="1" x14ac:dyDescent="0.25">
      <c r="B161" s="4" t="s">
        <v>24</v>
      </c>
      <c r="C161" s="12">
        <f t="shared" ref="C161:W161" si="61">IFERROR(C148/C157,0)</f>
        <v>0</v>
      </c>
      <c r="D161" s="12">
        <f t="shared" si="61"/>
        <v>0</v>
      </c>
      <c r="E161" s="12">
        <f t="shared" si="61"/>
        <v>0</v>
      </c>
      <c r="F161" s="12">
        <f t="shared" si="61"/>
        <v>0</v>
      </c>
      <c r="G161" s="12">
        <f t="shared" si="61"/>
        <v>0</v>
      </c>
      <c r="H161" s="12">
        <f t="shared" si="61"/>
        <v>0</v>
      </c>
      <c r="I161" s="12">
        <f t="shared" si="61"/>
        <v>0</v>
      </c>
      <c r="J161" s="12">
        <f t="shared" si="61"/>
        <v>0</v>
      </c>
      <c r="K161" s="12">
        <f t="shared" si="61"/>
        <v>0</v>
      </c>
      <c r="L161" s="12">
        <f t="shared" si="61"/>
        <v>0</v>
      </c>
      <c r="M161" s="12">
        <f t="shared" si="61"/>
        <v>0</v>
      </c>
      <c r="N161" s="12">
        <f t="shared" si="61"/>
        <v>0</v>
      </c>
      <c r="O161" s="12">
        <f t="shared" si="61"/>
        <v>0</v>
      </c>
      <c r="P161" s="12">
        <f t="shared" si="61"/>
        <v>0</v>
      </c>
      <c r="Q161" s="12">
        <f t="shared" si="61"/>
        <v>0</v>
      </c>
      <c r="R161" s="12">
        <f t="shared" si="61"/>
        <v>0</v>
      </c>
      <c r="S161" s="12">
        <f t="shared" si="61"/>
        <v>0</v>
      </c>
      <c r="T161" s="12">
        <f t="shared" si="61"/>
        <v>0</v>
      </c>
      <c r="U161" s="12">
        <f t="shared" si="61"/>
        <v>0</v>
      </c>
      <c r="V161" s="12">
        <f t="shared" si="61"/>
        <v>0</v>
      </c>
      <c r="W161" s="12">
        <f t="shared" si="61"/>
        <v>0</v>
      </c>
    </row>
    <row r="162" spans="1:28" outlineLevel="1" x14ac:dyDescent="0.25">
      <c r="B162" s="4" t="s">
        <v>21</v>
      </c>
      <c r="C162" s="12">
        <f t="shared" ref="C162:W162" si="62">IFERROR(C149/C157,0)</f>
        <v>1</v>
      </c>
      <c r="D162" s="12">
        <f t="shared" si="62"/>
        <v>1</v>
      </c>
      <c r="E162" s="12">
        <f t="shared" si="62"/>
        <v>1</v>
      </c>
      <c r="F162" s="12">
        <f t="shared" si="62"/>
        <v>1</v>
      </c>
      <c r="G162" s="12">
        <f t="shared" si="62"/>
        <v>1</v>
      </c>
      <c r="H162" s="12">
        <f t="shared" si="62"/>
        <v>1</v>
      </c>
      <c r="I162" s="12">
        <f t="shared" si="62"/>
        <v>1</v>
      </c>
      <c r="J162" s="12">
        <f t="shared" si="62"/>
        <v>1</v>
      </c>
      <c r="K162" s="12">
        <f t="shared" si="62"/>
        <v>1</v>
      </c>
      <c r="L162" s="12">
        <f t="shared" si="62"/>
        <v>1</v>
      </c>
      <c r="M162" s="12">
        <f t="shared" si="62"/>
        <v>1</v>
      </c>
      <c r="N162" s="12">
        <f t="shared" si="62"/>
        <v>1</v>
      </c>
      <c r="O162" s="12">
        <f t="shared" si="62"/>
        <v>1</v>
      </c>
      <c r="P162" s="12">
        <f t="shared" si="62"/>
        <v>1</v>
      </c>
      <c r="Q162" s="12">
        <f t="shared" si="62"/>
        <v>1</v>
      </c>
      <c r="R162" s="12">
        <f t="shared" si="62"/>
        <v>1</v>
      </c>
      <c r="S162" s="12">
        <f t="shared" si="62"/>
        <v>1</v>
      </c>
      <c r="T162" s="12">
        <f t="shared" si="62"/>
        <v>1</v>
      </c>
      <c r="U162" s="12">
        <f t="shared" si="62"/>
        <v>1</v>
      </c>
      <c r="V162" s="12">
        <f t="shared" si="62"/>
        <v>1</v>
      </c>
      <c r="W162" s="12">
        <f t="shared" si="62"/>
        <v>1</v>
      </c>
    </row>
    <row r="163" spans="1:28" outlineLevel="1" x14ac:dyDescent="0.25">
      <c r="B163" s="4" t="s">
        <v>26</v>
      </c>
      <c r="C163" s="12">
        <f t="shared" ref="C163:W163" si="63">IFERROR(C150/C157,0)</f>
        <v>0</v>
      </c>
      <c r="D163" s="12">
        <f t="shared" si="63"/>
        <v>0</v>
      </c>
      <c r="E163" s="12">
        <f t="shared" si="63"/>
        <v>0</v>
      </c>
      <c r="F163" s="12">
        <f t="shared" si="63"/>
        <v>0</v>
      </c>
      <c r="G163" s="12">
        <f t="shared" si="63"/>
        <v>0</v>
      </c>
      <c r="H163" s="12">
        <f t="shared" si="63"/>
        <v>0</v>
      </c>
      <c r="I163" s="12">
        <f t="shared" si="63"/>
        <v>0</v>
      </c>
      <c r="J163" s="12">
        <f t="shared" si="63"/>
        <v>0</v>
      </c>
      <c r="K163" s="12">
        <f t="shared" si="63"/>
        <v>0</v>
      </c>
      <c r="L163" s="12">
        <f t="shared" si="63"/>
        <v>0</v>
      </c>
      <c r="M163" s="12">
        <f t="shared" si="63"/>
        <v>0</v>
      </c>
      <c r="N163" s="12">
        <f t="shared" si="63"/>
        <v>0</v>
      </c>
      <c r="O163" s="12">
        <f t="shared" si="63"/>
        <v>0</v>
      </c>
      <c r="P163" s="12">
        <f t="shared" si="63"/>
        <v>0</v>
      </c>
      <c r="Q163" s="12">
        <f t="shared" si="63"/>
        <v>0</v>
      </c>
      <c r="R163" s="12">
        <f t="shared" si="63"/>
        <v>0</v>
      </c>
      <c r="S163" s="12">
        <f t="shared" si="63"/>
        <v>0</v>
      </c>
      <c r="T163" s="12">
        <f t="shared" si="63"/>
        <v>0</v>
      </c>
      <c r="U163" s="12">
        <f t="shared" si="63"/>
        <v>0</v>
      </c>
      <c r="V163" s="12">
        <f t="shared" si="63"/>
        <v>0</v>
      </c>
      <c r="W163" s="12">
        <f t="shared" si="63"/>
        <v>0</v>
      </c>
    </row>
    <row r="164" spans="1:28" outlineLevel="1" x14ac:dyDescent="0.25">
      <c r="B164" s="4" t="s">
        <v>25</v>
      </c>
      <c r="C164" s="12">
        <f t="shared" ref="C164:W164" si="64">IFERROR(C151/C157,0)</f>
        <v>0</v>
      </c>
      <c r="D164" s="12">
        <f t="shared" si="64"/>
        <v>0</v>
      </c>
      <c r="E164" s="12">
        <f t="shared" si="64"/>
        <v>0</v>
      </c>
      <c r="F164" s="12">
        <f t="shared" si="64"/>
        <v>0</v>
      </c>
      <c r="G164" s="12">
        <f t="shared" si="64"/>
        <v>0</v>
      </c>
      <c r="H164" s="12">
        <f t="shared" si="64"/>
        <v>0</v>
      </c>
      <c r="I164" s="12">
        <f t="shared" si="64"/>
        <v>0</v>
      </c>
      <c r="J164" s="12">
        <f t="shared" si="64"/>
        <v>0</v>
      </c>
      <c r="K164" s="12">
        <f t="shared" si="64"/>
        <v>0</v>
      </c>
      <c r="L164" s="12">
        <f t="shared" si="64"/>
        <v>0</v>
      </c>
      <c r="M164" s="12">
        <f t="shared" si="64"/>
        <v>0</v>
      </c>
      <c r="N164" s="12">
        <f t="shared" si="64"/>
        <v>0</v>
      </c>
      <c r="O164" s="12">
        <f t="shared" si="64"/>
        <v>0</v>
      </c>
      <c r="P164" s="12">
        <f t="shared" si="64"/>
        <v>0</v>
      </c>
      <c r="Q164" s="12">
        <f t="shared" si="64"/>
        <v>0</v>
      </c>
      <c r="R164" s="12">
        <f t="shared" si="64"/>
        <v>0</v>
      </c>
      <c r="S164" s="12">
        <f t="shared" si="64"/>
        <v>0</v>
      </c>
      <c r="T164" s="12">
        <f t="shared" si="64"/>
        <v>0</v>
      </c>
      <c r="U164" s="12">
        <f t="shared" si="64"/>
        <v>0</v>
      </c>
      <c r="V164" s="12">
        <f t="shared" si="64"/>
        <v>0</v>
      </c>
      <c r="W164" s="12">
        <f t="shared" si="64"/>
        <v>0</v>
      </c>
    </row>
    <row r="165" spans="1:28" outlineLevel="1" x14ac:dyDescent="0.25">
      <c r="B165" s="4" t="s">
        <v>0</v>
      </c>
      <c r="C165" s="12">
        <f t="shared" ref="C165:W165" si="65">IFERROR(C152/C157,0)</f>
        <v>0</v>
      </c>
      <c r="D165" s="12">
        <f t="shared" si="65"/>
        <v>0</v>
      </c>
      <c r="E165" s="12">
        <f t="shared" si="65"/>
        <v>0</v>
      </c>
      <c r="F165" s="12">
        <f t="shared" si="65"/>
        <v>0</v>
      </c>
      <c r="G165" s="12">
        <f t="shared" si="65"/>
        <v>0</v>
      </c>
      <c r="H165" s="12">
        <f t="shared" si="65"/>
        <v>0</v>
      </c>
      <c r="I165" s="12">
        <f t="shared" si="65"/>
        <v>0</v>
      </c>
      <c r="J165" s="12">
        <f t="shared" si="65"/>
        <v>0</v>
      </c>
      <c r="K165" s="12">
        <f t="shared" si="65"/>
        <v>0</v>
      </c>
      <c r="L165" s="12">
        <f t="shared" si="65"/>
        <v>0</v>
      </c>
      <c r="M165" s="12">
        <f t="shared" si="65"/>
        <v>0</v>
      </c>
      <c r="N165" s="12">
        <f t="shared" si="65"/>
        <v>0</v>
      </c>
      <c r="O165" s="12">
        <f t="shared" si="65"/>
        <v>0</v>
      </c>
      <c r="P165" s="12">
        <f t="shared" si="65"/>
        <v>0</v>
      </c>
      <c r="Q165" s="12">
        <f t="shared" si="65"/>
        <v>0</v>
      </c>
      <c r="R165" s="12">
        <f t="shared" si="65"/>
        <v>0</v>
      </c>
      <c r="S165" s="12">
        <f t="shared" si="65"/>
        <v>0</v>
      </c>
      <c r="T165" s="12">
        <f t="shared" si="65"/>
        <v>0</v>
      </c>
      <c r="U165" s="12">
        <f t="shared" si="65"/>
        <v>0</v>
      </c>
      <c r="V165" s="12">
        <f t="shared" si="65"/>
        <v>0</v>
      </c>
      <c r="W165" s="12">
        <f t="shared" si="65"/>
        <v>0</v>
      </c>
    </row>
    <row r="166" spans="1:28" outlineLevel="1" x14ac:dyDescent="0.25">
      <c r="B166" s="4" t="s">
        <v>27</v>
      </c>
      <c r="C166" s="12">
        <f t="shared" ref="C166:W166" si="66">IFERROR(C153/C157,0)</f>
        <v>0</v>
      </c>
      <c r="D166" s="12">
        <f t="shared" si="66"/>
        <v>0</v>
      </c>
      <c r="E166" s="12">
        <f t="shared" si="66"/>
        <v>0</v>
      </c>
      <c r="F166" s="12">
        <f t="shared" si="66"/>
        <v>0</v>
      </c>
      <c r="G166" s="12">
        <f t="shared" si="66"/>
        <v>0</v>
      </c>
      <c r="H166" s="12">
        <f t="shared" si="66"/>
        <v>0</v>
      </c>
      <c r="I166" s="12">
        <f t="shared" si="66"/>
        <v>0</v>
      </c>
      <c r="J166" s="12">
        <f t="shared" si="66"/>
        <v>0</v>
      </c>
      <c r="K166" s="12">
        <f t="shared" si="66"/>
        <v>0</v>
      </c>
      <c r="L166" s="12">
        <f t="shared" si="66"/>
        <v>0</v>
      </c>
      <c r="M166" s="12">
        <f t="shared" si="66"/>
        <v>0</v>
      </c>
      <c r="N166" s="12">
        <f t="shared" si="66"/>
        <v>0</v>
      </c>
      <c r="O166" s="12">
        <f t="shared" si="66"/>
        <v>0</v>
      </c>
      <c r="P166" s="12">
        <f t="shared" si="66"/>
        <v>0</v>
      </c>
      <c r="Q166" s="12">
        <f t="shared" si="66"/>
        <v>0</v>
      </c>
      <c r="R166" s="12">
        <f t="shared" si="66"/>
        <v>0</v>
      </c>
      <c r="S166" s="12">
        <f t="shared" si="66"/>
        <v>0</v>
      </c>
      <c r="T166" s="12">
        <f t="shared" si="66"/>
        <v>0</v>
      </c>
      <c r="U166" s="12">
        <f t="shared" si="66"/>
        <v>0</v>
      </c>
      <c r="V166" s="12">
        <f t="shared" si="66"/>
        <v>0</v>
      </c>
      <c r="W166" s="12">
        <f t="shared" si="66"/>
        <v>0</v>
      </c>
    </row>
    <row r="167" spans="1:28" outlineLevel="1" x14ac:dyDescent="0.25">
      <c r="B167" s="4" t="s">
        <v>28</v>
      </c>
      <c r="C167" s="12">
        <f t="shared" ref="C167:W167" si="67">IFERROR(C154/C157,0)</f>
        <v>0</v>
      </c>
      <c r="D167" s="12">
        <f t="shared" si="67"/>
        <v>0</v>
      </c>
      <c r="E167" s="12">
        <f t="shared" si="67"/>
        <v>0</v>
      </c>
      <c r="F167" s="12">
        <f t="shared" si="67"/>
        <v>0</v>
      </c>
      <c r="G167" s="12">
        <f t="shared" si="67"/>
        <v>0</v>
      </c>
      <c r="H167" s="12">
        <f t="shared" si="67"/>
        <v>0</v>
      </c>
      <c r="I167" s="12">
        <f t="shared" si="67"/>
        <v>0</v>
      </c>
      <c r="J167" s="12">
        <f t="shared" si="67"/>
        <v>0</v>
      </c>
      <c r="K167" s="12">
        <f t="shared" si="67"/>
        <v>0</v>
      </c>
      <c r="L167" s="12">
        <f t="shared" si="67"/>
        <v>0</v>
      </c>
      <c r="M167" s="12">
        <f t="shared" si="67"/>
        <v>0</v>
      </c>
      <c r="N167" s="12">
        <f t="shared" si="67"/>
        <v>0</v>
      </c>
      <c r="O167" s="12">
        <f t="shared" si="67"/>
        <v>0</v>
      </c>
      <c r="P167" s="12">
        <f t="shared" si="67"/>
        <v>0</v>
      </c>
      <c r="Q167" s="12">
        <f t="shared" si="67"/>
        <v>0</v>
      </c>
      <c r="R167" s="12">
        <f t="shared" si="67"/>
        <v>0</v>
      </c>
      <c r="S167" s="12">
        <f t="shared" si="67"/>
        <v>0</v>
      </c>
      <c r="T167" s="12">
        <f t="shared" si="67"/>
        <v>0</v>
      </c>
      <c r="U167" s="12">
        <f t="shared" si="67"/>
        <v>0</v>
      </c>
      <c r="V167" s="12">
        <f t="shared" si="67"/>
        <v>0</v>
      </c>
      <c r="W167" s="12">
        <f t="shared" si="67"/>
        <v>0</v>
      </c>
    </row>
    <row r="168" spans="1:28" outlineLevel="1" x14ac:dyDescent="0.25">
      <c r="B168" s="4" t="s">
        <v>22</v>
      </c>
      <c r="C168" s="12">
        <f t="shared" ref="C168:W168" si="68">IFERROR(C155/C157,0)</f>
        <v>0</v>
      </c>
      <c r="D168" s="12">
        <f t="shared" si="68"/>
        <v>0</v>
      </c>
      <c r="E168" s="12">
        <f t="shared" si="68"/>
        <v>0</v>
      </c>
      <c r="F168" s="12">
        <f t="shared" si="68"/>
        <v>0</v>
      </c>
      <c r="G168" s="12">
        <f t="shared" si="68"/>
        <v>0</v>
      </c>
      <c r="H168" s="12">
        <f t="shared" si="68"/>
        <v>0</v>
      </c>
      <c r="I168" s="12">
        <f t="shared" si="68"/>
        <v>0</v>
      </c>
      <c r="J168" s="12">
        <f t="shared" si="68"/>
        <v>0</v>
      </c>
      <c r="K168" s="12">
        <f t="shared" si="68"/>
        <v>0</v>
      </c>
      <c r="L168" s="12">
        <f t="shared" si="68"/>
        <v>0</v>
      </c>
      <c r="M168" s="12">
        <f t="shared" si="68"/>
        <v>0</v>
      </c>
      <c r="N168" s="12">
        <f t="shared" si="68"/>
        <v>0</v>
      </c>
      <c r="O168" s="12">
        <f t="shared" si="68"/>
        <v>0</v>
      </c>
      <c r="P168" s="12">
        <f t="shared" si="68"/>
        <v>0</v>
      </c>
      <c r="Q168" s="12">
        <f t="shared" si="68"/>
        <v>0</v>
      </c>
      <c r="R168" s="12">
        <f t="shared" si="68"/>
        <v>0</v>
      </c>
      <c r="S168" s="12">
        <f t="shared" si="68"/>
        <v>0</v>
      </c>
      <c r="T168" s="12">
        <f t="shared" si="68"/>
        <v>0</v>
      </c>
      <c r="U168" s="12">
        <f t="shared" si="68"/>
        <v>0</v>
      </c>
      <c r="V168" s="12">
        <f t="shared" si="68"/>
        <v>0</v>
      </c>
      <c r="W168" s="12">
        <f t="shared" si="68"/>
        <v>0</v>
      </c>
    </row>
    <row r="169" spans="1:28" outlineLevel="1" x14ac:dyDescent="0.25">
      <c r="B169" s="4" t="s">
        <v>1</v>
      </c>
      <c r="C169" s="12">
        <f t="shared" ref="C169:W169" si="69">IFERROR(C156/C157,0)</f>
        <v>0</v>
      </c>
      <c r="D169" s="12">
        <f t="shared" si="69"/>
        <v>0</v>
      </c>
      <c r="E169" s="12">
        <f t="shared" si="69"/>
        <v>0</v>
      </c>
      <c r="F169" s="12">
        <f t="shared" si="69"/>
        <v>0</v>
      </c>
      <c r="G169" s="12">
        <f t="shared" si="69"/>
        <v>0</v>
      </c>
      <c r="H169" s="12">
        <f t="shared" si="69"/>
        <v>0</v>
      </c>
      <c r="I169" s="12">
        <f t="shared" si="69"/>
        <v>0</v>
      </c>
      <c r="J169" s="12">
        <f t="shared" si="69"/>
        <v>0</v>
      </c>
      <c r="K169" s="12">
        <f t="shared" si="69"/>
        <v>0</v>
      </c>
      <c r="L169" s="12">
        <f t="shared" si="69"/>
        <v>0</v>
      </c>
      <c r="M169" s="12">
        <f t="shared" si="69"/>
        <v>0</v>
      </c>
      <c r="N169" s="12">
        <f t="shared" si="69"/>
        <v>0</v>
      </c>
      <c r="O169" s="12">
        <f t="shared" si="69"/>
        <v>0</v>
      </c>
      <c r="P169" s="12">
        <f t="shared" si="69"/>
        <v>0</v>
      </c>
      <c r="Q169" s="12">
        <f t="shared" si="69"/>
        <v>0</v>
      </c>
      <c r="R169" s="12">
        <f t="shared" si="69"/>
        <v>0</v>
      </c>
      <c r="S169" s="12">
        <f t="shared" si="69"/>
        <v>0</v>
      </c>
      <c r="T169" s="12">
        <f t="shared" si="69"/>
        <v>0</v>
      </c>
      <c r="U169" s="12">
        <f t="shared" si="69"/>
        <v>0</v>
      </c>
      <c r="V169" s="12">
        <f t="shared" si="69"/>
        <v>0</v>
      </c>
      <c r="W169" s="12">
        <f t="shared" si="69"/>
        <v>0</v>
      </c>
    </row>
    <row r="172" spans="1:28" s="37" customFormat="1" x14ac:dyDescent="0.25">
      <c r="A172" s="36" t="s">
        <v>4</v>
      </c>
      <c r="Z172" s="38"/>
    </row>
    <row r="173" spans="1:28" outlineLevel="1" x14ac:dyDescent="0.25">
      <c r="B173" s="22" t="s">
        <v>31</v>
      </c>
      <c r="C173" s="5">
        <f>C176*CAN!C177</f>
        <v>19582.378646017194</v>
      </c>
      <c r="D173" s="5">
        <f>D176*CAN!D177</f>
        <v>16589.867779101711</v>
      </c>
      <c r="E173" s="5">
        <f>E176*CAN!E177</f>
        <v>16448.025652778793</v>
      </c>
      <c r="F173" s="5">
        <f>F176*CAN!F177</f>
        <v>17972.414156974985</v>
      </c>
      <c r="G173" s="5">
        <f>G176*CAN!G177</f>
        <v>20603.365812195367</v>
      </c>
      <c r="H173" s="5">
        <f>H176*CAN!H177</f>
        <v>19420.335972877423</v>
      </c>
      <c r="I173" s="5">
        <f>I176*CAN!I177</f>
        <v>14995.765064762973</v>
      </c>
      <c r="J173" s="5">
        <f>J176*CAN!J177</f>
        <v>17363.017850868378</v>
      </c>
      <c r="K173" s="5">
        <f>K176*CAN!K177</f>
        <v>17932.903113880169</v>
      </c>
      <c r="L173" s="5">
        <f>L176*CAN!L177</f>
        <v>13730.509676471493</v>
      </c>
      <c r="M173" s="5">
        <f>M176*CAN!M177</f>
        <v>13610.912980611804</v>
      </c>
      <c r="N173" s="5">
        <f>N176*CAN!N177</f>
        <v>12662.590973937437</v>
      </c>
      <c r="O173" s="5">
        <f>O176*CAN!O177</f>
        <v>14145.184469900982</v>
      </c>
      <c r="P173" s="5">
        <f>P176*CAN!P177</f>
        <v>16004.699748086248</v>
      </c>
      <c r="Q173" s="5">
        <f>Q176*CAN!Q177</f>
        <v>16939.707657967494</v>
      </c>
      <c r="R173" s="5">
        <f>R176*CAN!R177</f>
        <v>17588.078772377798</v>
      </c>
      <c r="S173" s="5">
        <f>S176*CAN!S177</f>
        <v>20456.164395574386</v>
      </c>
      <c r="T173" s="5">
        <f>T176*CAN!T177</f>
        <v>20563.569822117461</v>
      </c>
      <c r="U173" s="5">
        <f>U176*CAN!U177</f>
        <v>19083.138653204682</v>
      </c>
      <c r="V173" s="5">
        <f>V176*CAN!V177</f>
        <v>20430.856045529152</v>
      </c>
      <c r="W173" s="5">
        <f>W176*CAN!W177</f>
        <v>19571.727921187401</v>
      </c>
      <c r="Z173" s="23"/>
      <c r="AB173"/>
    </row>
    <row r="174" spans="1:28" outlineLevel="1" x14ac:dyDescent="0.25">
      <c r="B174" s="8" t="s">
        <v>30</v>
      </c>
      <c r="C174" s="5">
        <f>INDEX('[2]Table 37'!C$26:C$28,MATCH($AB174,'[2]Table 37'!$B$26:$B$28,0))</f>
        <v>24.547999999999998</v>
      </c>
      <c r="D174" s="5">
        <f>INDEX('[2]Table 37'!D$26:D$28,MATCH($AB174,'[2]Table 37'!$B$26:$B$28,0))</f>
        <v>27.001000000000001</v>
      </c>
      <c r="E174" s="5">
        <f>INDEX('[2]Table 37'!E$26:E$28,MATCH($AB174,'[2]Table 37'!$B$26:$B$28,0))</f>
        <v>27.675999999999998</v>
      </c>
      <c r="F174" s="5">
        <f>INDEX('[2]Table 37'!F$26:F$28,MATCH($AB174,'[2]Table 37'!$B$26:$B$28,0))</f>
        <v>29.48</v>
      </c>
      <c r="G174" s="5">
        <f>INDEX('[2]Table 37'!G$26:G$28,MATCH($AB174,'[2]Table 37'!$B$26:$B$28,0))</f>
        <v>30.756</v>
      </c>
      <c r="H174" s="5">
        <f>INDEX('[2]Table 37'!H$26:H$28,MATCH($AB174,'[2]Table 37'!$B$26:$B$28,0))</f>
        <v>32.088000000000001</v>
      </c>
      <c r="I174" s="5">
        <f>INDEX('[2]Table 37'!I$26:I$28,MATCH($AB174,'[2]Table 37'!$B$26:$B$28,0))</f>
        <v>33.476999999999997</v>
      </c>
      <c r="J174" s="5">
        <f>INDEX('[2]Table 37'!J$26:J$28,MATCH($AB174,'[2]Table 37'!$B$26:$B$28,0))</f>
        <v>34.926000000000002</v>
      </c>
      <c r="K174" s="5">
        <f>INDEX('[2]Table 37'!K$26:K$28,MATCH($AB174,'[2]Table 37'!$B$26:$B$28,0))</f>
        <v>36.436999999999998</v>
      </c>
      <c r="L174" s="5">
        <f>INDEX('[2]Table 37'!L$26:L$28,MATCH($AB174,'[2]Table 37'!$B$26:$B$28,0))</f>
        <v>38.015000000000001</v>
      </c>
      <c r="M174" s="5">
        <f>INDEX('[2]Table 37'!M$26:M$28,MATCH($AB174,'[2]Table 37'!$B$26:$B$28,0))</f>
        <v>39.659999999999997</v>
      </c>
      <c r="N174" s="5">
        <f>INDEX('[2]Table 37'!N$26:N$28,MATCH($AB174,'[2]Table 37'!$B$26:$B$28,0))</f>
        <v>40.459000000000003</v>
      </c>
      <c r="O174" s="5">
        <f>INDEX('[2]Table 37'!O$26:O$28,MATCH($AB174,'[2]Table 37'!$B$26:$B$28,0))</f>
        <v>41.414999999999999</v>
      </c>
      <c r="P174" s="5">
        <f>INDEX('[2]Table 37'!P$26:P$28,MATCH($AB174,'[2]Table 37'!$B$26:$B$28,0))</f>
        <v>42.475999999999999</v>
      </c>
      <c r="Q174" s="5">
        <f>INDEX('[2]Table 37'!Q$26:Q$28,MATCH($AB174,'[2]Table 37'!$B$26:$B$28,0))</f>
        <v>43.863</v>
      </c>
      <c r="R174" s="5">
        <f>INDEX('[2]Table 37'!R$26:R$28,MATCH($AB174,'[2]Table 37'!$B$26:$B$28,0))</f>
        <v>45.033000000000001</v>
      </c>
      <c r="S174" s="5">
        <f>INDEX('[2]Table 37'!S$26:S$28,MATCH($AB174,'[2]Table 37'!$B$26:$B$28,0))</f>
        <v>45.241</v>
      </c>
      <c r="T174" s="5">
        <f>INDEX('[2]Table 37'!T$26:T$28,MATCH($AB174,'[2]Table 37'!$B$26:$B$28,0))</f>
        <v>45.393000000000001</v>
      </c>
      <c r="U174" s="5">
        <f>INDEX('[2]Table 37'!U$26:U$28,MATCH($AB174,'[2]Table 37'!$B$26:$B$28,0))</f>
        <v>47.978000000000002</v>
      </c>
      <c r="V174" s="5">
        <f>INDEX('[2]Table 37'!V$26:V$28,MATCH($AB174,'[2]Table 37'!$B$26:$B$28,0))</f>
        <v>49.098999999999997</v>
      </c>
      <c r="W174" s="5">
        <f>INDEX('[2]Table 37'!W$26:W$28,MATCH($AB174,'[2]Table 37'!$B$26:$B$28,0))</f>
        <v>49.344000000000001</v>
      </c>
      <c r="Z174" s="23" t="s">
        <v>32</v>
      </c>
      <c r="AB174" t="s">
        <v>4</v>
      </c>
    </row>
    <row r="175" spans="1:28" outlineLevel="1" x14ac:dyDescent="0.25">
      <c r="B175" s="8" t="s">
        <v>43</v>
      </c>
      <c r="C175" s="5">
        <f>INDEX('[2]Table 37'!C$38:C$40,MATCH($AB175,'[2]Table 37'!$B$38:$B$40,0))</f>
        <v>110815.326371</v>
      </c>
      <c r="D175" s="5">
        <f>INDEX('[2]Table 37'!D$38:D$40,MATCH($AB175,'[2]Table 37'!$B$38:$B$40,0))</f>
        <v>85351.975453999999</v>
      </c>
      <c r="E175" s="5">
        <f>INDEX('[2]Table 37'!E$38:E$40,MATCH($AB175,'[2]Table 37'!$B$38:$B$40,0))</f>
        <v>82558.340221999999</v>
      </c>
      <c r="F175" s="5">
        <f>INDEX('[2]Table 37'!F$38:F$40,MATCH($AB175,'[2]Table 37'!$B$38:$B$40,0))</f>
        <v>84689.474828000006</v>
      </c>
      <c r="G175" s="5">
        <f>INDEX('[2]Table 37'!G$38:G$40,MATCH($AB175,'[2]Table 37'!$B$38:$B$40,0))</f>
        <v>93059.094486000002</v>
      </c>
      <c r="H175" s="5">
        <f>INDEX('[2]Table 37'!H$38:H$40,MATCH($AB175,'[2]Table 37'!$B$38:$B$40,0))</f>
        <v>87716.725133</v>
      </c>
      <c r="I175" s="5">
        <f>INDEX('[2]Table 37'!I$38:I$40,MATCH($AB175,'[2]Table 37'!$B$38:$B$40,0))</f>
        <v>65037.290658999998</v>
      </c>
      <c r="J175" s="5">
        <f>INDEX('[2]Table 37'!J$38:J$40,MATCH($AB175,'[2]Table 37'!$B$38:$B$40,0))</f>
        <v>74629.138703999997</v>
      </c>
      <c r="K175" s="5">
        <f>INDEX('[2]Table 37'!K$38:K$40,MATCH($AB175,'[2]Table 37'!$B$38:$B$40,0))</f>
        <v>74084.032181999995</v>
      </c>
      <c r="L175" s="5">
        <f>INDEX('[2]Table 37'!L$38:L$40,MATCH($AB175,'[2]Table 37'!$B$38:$B$40,0))</f>
        <v>60937.361620999996</v>
      </c>
      <c r="M175" s="5">
        <f>INDEX('[2]Table 37'!M$38:M$40,MATCH($AB175,'[2]Table 37'!$B$38:$B$40,0))</f>
        <v>56254.320789999998</v>
      </c>
      <c r="N175" s="5">
        <f>INDEX('[2]Table 37'!N$38:N$40,MATCH($AB175,'[2]Table 37'!$B$38:$B$40,0))</f>
        <v>52217.533335</v>
      </c>
      <c r="O175" s="5">
        <f>INDEX('[2]Table 37'!O$38:O$40,MATCH($AB175,'[2]Table 37'!$B$38:$B$40,0))</f>
        <v>55495.761356000003</v>
      </c>
      <c r="P175" s="5">
        <f>INDEX('[2]Table 37'!P$38:P$40,MATCH($AB175,'[2]Table 37'!$B$38:$B$40,0))</f>
        <v>60019.167457000003</v>
      </c>
      <c r="Q175" s="5">
        <f>INDEX('[2]Table 37'!Q$38:Q$40,MATCH($AB175,'[2]Table 37'!$B$38:$B$40,0))</f>
        <v>58658.574581000001</v>
      </c>
      <c r="R175" s="5">
        <f>INDEX('[2]Table 37'!R$38:R$40,MATCH($AB175,'[2]Table 37'!$B$38:$B$40,0))</f>
        <v>54939.240209000003</v>
      </c>
      <c r="S175" s="5">
        <f>INDEX('[2]Table 37'!S$38:S$40,MATCH($AB175,'[2]Table 37'!$B$38:$B$40,0))</f>
        <v>56685.552639000001</v>
      </c>
      <c r="T175" s="5">
        <f>INDEX('[2]Table 37'!T$38:T$40,MATCH($AB175,'[2]Table 37'!$B$38:$B$40,0))</f>
        <v>60008.430654999996</v>
      </c>
      <c r="U175" s="5">
        <f>INDEX('[2]Table 37'!U$38:U$40,MATCH($AB175,'[2]Table 37'!$B$38:$B$40,0))</f>
        <v>62014.705498000003</v>
      </c>
      <c r="V175" s="5">
        <f>INDEX('[2]Table 37'!V$38:V$40,MATCH($AB175,'[2]Table 37'!$B$38:$B$40,0))</f>
        <v>63144.718078999998</v>
      </c>
      <c r="W175" s="5">
        <f>INDEX('[2]Table 37'!W$38:W$40,MATCH($AB175,'[2]Table 37'!$B$38:$B$40,0))</f>
        <v>60351.232511000002</v>
      </c>
      <c r="Z175" s="23" t="s">
        <v>32</v>
      </c>
      <c r="AB175" t="s">
        <v>4</v>
      </c>
    </row>
    <row r="176" spans="1:28" outlineLevel="1" x14ac:dyDescent="0.25">
      <c r="B176" s="8" t="s">
        <v>44</v>
      </c>
      <c r="C176" s="5">
        <f t="shared" ref="C176:W176" si="70">C174*C175/1000</f>
        <v>2720.2946317553078</v>
      </c>
      <c r="D176" s="5">
        <f t="shared" si="70"/>
        <v>2304.5886892334538</v>
      </c>
      <c r="E176" s="5">
        <f t="shared" si="70"/>
        <v>2284.8846239840718</v>
      </c>
      <c r="F176" s="5">
        <f t="shared" si="70"/>
        <v>2496.6457179294403</v>
      </c>
      <c r="G176" s="5">
        <f t="shared" si="70"/>
        <v>2862.1255100114158</v>
      </c>
      <c r="H176" s="5">
        <f t="shared" si="70"/>
        <v>2814.6542760677039</v>
      </c>
      <c r="I176" s="5">
        <f t="shared" si="70"/>
        <v>2177.2533793913431</v>
      </c>
      <c r="J176" s="5">
        <f t="shared" si="70"/>
        <v>2606.4972983759039</v>
      </c>
      <c r="K176" s="5">
        <f t="shared" si="70"/>
        <v>2699.3998806155337</v>
      </c>
      <c r="L176" s="5">
        <f t="shared" si="70"/>
        <v>2316.5338020223153</v>
      </c>
      <c r="M176" s="5">
        <f t="shared" si="70"/>
        <v>2231.0463625313996</v>
      </c>
      <c r="N176" s="5">
        <f t="shared" si="70"/>
        <v>2112.6691812007653</v>
      </c>
      <c r="O176" s="5">
        <f t="shared" si="70"/>
        <v>2298.3569565587404</v>
      </c>
      <c r="P176" s="5">
        <f t="shared" si="70"/>
        <v>2549.3741569035319</v>
      </c>
      <c r="Q176" s="5">
        <f t="shared" si="70"/>
        <v>2572.9410568464032</v>
      </c>
      <c r="R176" s="5">
        <f t="shared" si="70"/>
        <v>2474.0788043318971</v>
      </c>
      <c r="S176" s="5">
        <f t="shared" si="70"/>
        <v>2564.5110869409991</v>
      </c>
      <c r="T176" s="5">
        <f t="shared" si="70"/>
        <v>2723.9626927224149</v>
      </c>
      <c r="U176" s="5">
        <f t="shared" si="70"/>
        <v>2975.341540383044</v>
      </c>
      <c r="V176" s="5">
        <f t="shared" si="70"/>
        <v>3100.3425129608208</v>
      </c>
      <c r="W176" s="5">
        <f t="shared" si="70"/>
        <v>2977.971217022784</v>
      </c>
    </row>
    <row r="177" spans="2:26" outlineLevel="1" x14ac:dyDescent="0.25">
      <c r="B177" s="8" t="s">
        <v>45</v>
      </c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2:26" outlineLevel="1" x14ac:dyDescent="0.25">
      <c r="B178" s="8" t="s">
        <v>47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2:26" outlineLevel="1" x14ac:dyDescent="0.25"/>
    <row r="180" spans="2:26" outlineLevel="1" x14ac:dyDescent="0.25">
      <c r="B180" s="9" t="s">
        <v>19</v>
      </c>
      <c r="C180" s="14"/>
    </row>
    <row r="181" spans="2:26" outlineLevel="1" x14ac:dyDescent="0.25">
      <c r="B181" s="4" t="s">
        <v>23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Z181" s="23"/>
    </row>
    <row r="182" spans="2:26" outlineLevel="1" x14ac:dyDescent="0.25">
      <c r="B182" s="4" t="s">
        <v>24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Z182" s="23"/>
    </row>
    <row r="183" spans="2:26" outlineLevel="1" x14ac:dyDescent="0.25">
      <c r="B183" s="4" t="s">
        <v>21</v>
      </c>
      <c r="C183" s="5">
        <f>'[2]Table 36'!C$48*1000</f>
        <v>39768.286</v>
      </c>
      <c r="D183" s="5">
        <f>'[2]Table 36'!D$48*1000</f>
        <v>33329.146000000001</v>
      </c>
      <c r="E183" s="5">
        <f>'[2]Table 36'!E$48*1000</f>
        <v>32685.388999999999</v>
      </c>
      <c r="F183" s="5">
        <f>'[2]Table 36'!F$48*1000</f>
        <v>35322.593000000001</v>
      </c>
      <c r="G183" s="5">
        <f>'[2]Table 36'!G$48*1000</f>
        <v>40043.968999999997</v>
      </c>
      <c r="H183" s="5">
        <f>'[2]Table 36'!H$48*1000</f>
        <v>38927.034999999996</v>
      </c>
      <c r="I183" s="5">
        <f>'[2]Table 36'!I$48*1000</f>
        <v>33780.804000000004</v>
      </c>
      <c r="J183" s="5">
        <f>'[2]Table 36'!J$48*1000</f>
        <v>40470.613999999994</v>
      </c>
      <c r="K183" s="5">
        <f>'[2]Table 36'!K$48*1000</f>
        <v>39504.179000000004</v>
      </c>
      <c r="L183" s="5">
        <f>'[2]Table 36'!L$48*1000</f>
        <v>32446.091000000004</v>
      </c>
      <c r="M183" s="5">
        <f>'[2]Table 36'!M$48*1000</f>
        <v>31949.409</v>
      </c>
      <c r="N183" s="5">
        <f>'[2]Table 36'!N$48*1000</f>
        <v>30545.499</v>
      </c>
      <c r="O183" s="5">
        <f>'[2]Table 36'!O$48*1000</f>
        <v>33203.811000000002</v>
      </c>
      <c r="P183" s="5">
        <f>'[2]Table 36'!P$48*1000</f>
        <v>36800.904999999999</v>
      </c>
      <c r="Q183" s="5">
        <f>'[2]Table 36'!Q$48*1000</f>
        <v>37111.536</v>
      </c>
      <c r="R183" s="5">
        <f>'[2]Table 36'!R$48*1000</f>
        <v>35657.141000000003</v>
      </c>
      <c r="S183" s="5">
        <f>'[2]Table 36'!S$48*1000</f>
        <v>36931.012000000002</v>
      </c>
      <c r="T183" s="5">
        <f>'[2]Table 36'!T$48*1000</f>
        <v>39195.943999999996</v>
      </c>
      <c r="U183" s="5">
        <f>'[2]Table 36'!U$48*1000</f>
        <v>42778.925000000003</v>
      </c>
      <c r="V183" s="5">
        <f>'[2]Table 36'!V$48*1000</f>
        <v>44528.67</v>
      </c>
      <c r="W183" s="5">
        <f>'[2]Table 36'!W$48*1000</f>
        <v>42736.894</v>
      </c>
      <c r="Z183" s="23" t="s">
        <v>32</v>
      </c>
    </row>
    <row r="184" spans="2:26" outlineLevel="1" x14ac:dyDescent="0.25">
      <c r="B184" s="4" t="s">
        <v>26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Z184" s="23"/>
    </row>
    <row r="185" spans="2:26" outlineLevel="1" x14ac:dyDescent="0.25">
      <c r="B185" s="4" t="s">
        <v>25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Z185" s="23"/>
    </row>
    <row r="186" spans="2:26" outlineLevel="1" x14ac:dyDescent="0.25">
      <c r="B186" s="4" t="s">
        <v>0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Z186" s="23"/>
    </row>
    <row r="187" spans="2:26" outlineLevel="1" x14ac:dyDescent="0.25">
      <c r="B187" s="4" t="s">
        <v>27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Z187" s="23"/>
    </row>
    <row r="188" spans="2:26" outlineLevel="1" x14ac:dyDescent="0.25">
      <c r="B188" s="4" t="s">
        <v>28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Z188" s="23"/>
    </row>
    <row r="189" spans="2:26" outlineLevel="1" x14ac:dyDescent="0.25">
      <c r="B189" s="4" t="s">
        <v>22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Z189" s="23"/>
    </row>
    <row r="190" spans="2:26" outlineLevel="1" x14ac:dyDescent="0.25">
      <c r="B190" s="4" t="s">
        <v>1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Z190" s="23"/>
    </row>
    <row r="191" spans="2:26" outlineLevel="1" x14ac:dyDescent="0.25">
      <c r="B191" s="16" t="s">
        <v>13</v>
      </c>
      <c r="C191" s="21">
        <f t="shared" ref="C191:W191" si="71">SUM(C181:C190)</f>
        <v>39768.286</v>
      </c>
      <c r="D191" s="21">
        <f t="shared" si="71"/>
        <v>33329.146000000001</v>
      </c>
      <c r="E191" s="21">
        <f t="shared" si="71"/>
        <v>32685.388999999999</v>
      </c>
      <c r="F191" s="21">
        <f t="shared" si="71"/>
        <v>35322.593000000001</v>
      </c>
      <c r="G191" s="21">
        <f t="shared" si="71"/>
        <v>40043.968999999997</v>
      </c>
      <c r="H191" s="21">
        <f t="shared" si="71"/>
        <v>38927.034999999996</v>
      </c>
      <c r="I191" s="21">
        <f t="shared" si="71"/>
        <v>33780.804000000004</v>
      </c>
      <c r="J191" s="21">
        <f t="shared" si="71"/>
        <v>40470.613999999994</v>
      </c>
      <c r="K191" s="21">
        <f t="shared" si="71"/>
        <v>39504.179000000004</v>
      </c>
      <c r="L191" s="21">
        <f t="shared" si="71"/>
        <v>32446.091000000004</v>
      </c>
      <c r="M191" s="21">
        <f t="shared" si="71"/>
        <v>31949.409</v>
      </c>
      <c r="N191" s="21">
        <f t="shared" si="71"/>
        <v>30545.499</v>
      </c>
      <c r="O191" s="21">
        <f t="shared" si="71"/>
        <v>33203.811000000002</v>
      </c>
      <c r="P191" s="21">
        <f t="shared" si="71"/>
        <v>36800.904999999999</v>
      </c>
      <c r="Q191" s="21">
        <f t="shared" si="71"/>
        <v>37111.536</v>
      </c>
      <c r="R191" s="21">
        <f t="shared" si="71"/>
        <v>35657.141000000003</v>
      </c>
      <c r="S191" s="21">
        <f t="shared" si="71"/>
        <v>36931.012000000002</v>
      </c>
      <c r="T191" s="21">
        <f t="shared" si="71"/>
        <v>39195.943999999996</v>
      </c>
      <c r="U191" s="21">
        <f t="shared" si="71"/>
        <v>42778.925000000003</v>
      </c>
      <c r="V191" s="21">
        <f t="shared" si="71"/>
        <v>44528.67</v>
      </c>
      <c r="W191" s="21">
        <f t="shared" si="71"/>
        <v>42736.894</v>
      </c>
    </row>
    <row r="192" spans="2:26" outlineLevel="1" x14ac:dyDescent="0.25">
      <c r="B192" s="29" t="s">
        <v>46</v>
      </c>
      <c r="C192" s="28">
        <f>IFERROR(C191/C173/1000,0)</f>
        <v>2.0308199896894733E-3</v>
      </c>
      <c r="D192" s="28">
        <f t="shared" ref="D192:W192" si="72">IFERROR(D191/D173/1000,0)</f>
        <v>2.0090061261359049E-3</v>
      </c>
      <c r="E192" s="28">
        <f t="shared" si="72"/>
        <v>1.9871922436160597E-3</v>
      </c>
      <c r="F192" s="28">
        <f t="shared" si="72"/>
        <v>1.9653783120890033E-3</v>
      </c>
      <c r="G192" s="28">
        <f t="shared" si="72"/>
        <v>1.9435644333557149E-3</v>
      </c>
      <c r="H192" s="28">
        <f t="shared" si="72"/>
        <v>2.0044470422327276E-3</v>
      </c>
      <c r="I192" s="28">
        <f t="shared" si="72"/>
        <v>2.2526895996375731E-3</v>
      </c>
      <c r="J192" s="28">
        <f t="shared" si="72"/>
        <v>2.3308513731658655E-3</v>
      </c>
      <c r="K192" s="28">
        <f t="shared" si="72"/>
        <v>2.2028881073596802E-3</v>
      </c>
      <c r="L192" s="28">
        <f t="shared" si="72"/>
        <v>2.3630653023463074E-3</v>
      </c>
      <c r="M192" s="28">
        <f t="shared" si="72"/>
        <v>2.347337687450551E-3</v>
      </c>
      <c r="N192" s="28">
        <f t="shared" si="72"/>
        <v>2.4122629454643016E-3</v>
      </c>
      <c r="O192" s="28">
        <f t="shared" si="72"/>
        <v>2.3473579344725527E-3</v>
      </c>
      <c r="P192" s="28">
        <f t="shared" si="72"/>
        <v>2.2993811554884334E-3</v>
      </c>
      <c r="Q192" s="28">
        <f t="shared" si="72"/>
        <v>2.1908014441172959E-3</v>
      </c>
      <c r="R192" s="28">
        <f t="shared" si="72"/>
        <v>2.0273471287836054E-3</v>
      </c>
      <c r="S192" s="28">
        <f t="shared" si="72"/>
        <v>1.8053732501284497E-3</v>
      </c>
      <c r="T192" s="28">
        <f t="shared" si="72"/>
        <v>1.9060865569091121E-3</v>
      </c>
      <c r="U192" s="28">
        <f t="shared" si="72"/>
        <v>2.2417132620275769E-3</v>
      </c>
      <c r="V192" s="28">
        <f t="shared" si="72"/>
        <v>2.179481363912019E-3</v>
      </c>
      <c r="W192" s="28">
        <f t="shared" si="72"/>
        <v>2.1836035209612291E-3</v>
      </c>
    </row>
    <row r="193" spans="1:26" outlineLevel="1" x14ac:dyDescent="0.25"/>
    <row r="194" spans="1:26" outlineLevel="1" x14ac:dyDescent="0.25">
      <c r="B194" s="4" t="s">
        <v>23</v>
      </c>
      <c r="C194" s="12">
        <f t="shared" ref="C194:W194" si="73">IFERROR(C181/C191,0)</f>
        <v>0</v>
      </c>
      <c r="D194" s="12">
        <f t="shared" si="73"/>
        <v>0</v>
      </c>
      <c r="E194" s="12">
        <f t="shared" si="73"/>
        <v>0</v>
      </c>
      <c r="F194" s="12">
        <f t="shared" si="73"/>
        <v>0</v>
      </c>
      <c r="G194" s="12">
        <f t="shared" si="73"/>
        <v>0</v>
      </c>
      <c r="H194" s="12">
        <f t="shared" si="73"/>
        <v>0</v>
      </c>
      <c r="I194" s="12">
        <f t="shared" si="73"/>
        <v>0</v>
      </c>
      <c r="J194" s="12">
        <f t="shared" si="73"/>
        <v>0</v>
      </c>
      <c r="K194" s="12">
        <f t="shared" si="73"/>
        <v>0</v>
      </c>
      <c r="L194" s="12">
        <f t="shared" si="73"/>
        <v>0</v>
      </c>
      <c r="M194" s="12">
        <f t="shared" si="73"/>
        <v>0</v>
      </c>
      <c r="N194" s="12">
        <f t="shared" si="73"/>
        <v>0</v>
      </c>
      <c r="O194" s="12">
        <f t="shared" si="73"/>
        <v>0</v>
      </c>
      <c r="P194" s="12">
        <f t="shared" si="73"/>
        <v>0</v>
      </c>
      <c r="Q194" s="12">
        <f t="shared" si="73"/>
        <v>0</v>
      </c>
      <c r="R194" s="12">
        <f t="shared" si="73"/>
        <v>0</v>
      </c>
      <c r="S194" s="12">
        <f t="shared" si="73"/>
        <v>0</v>
      </c>
      <c r="T194" s="12">
        <f t="shared" si="73"/>
        <v>0</v>
      </c>
      <c r="U194" s="12">
        <f t="shared" si="73"/>
        <v>0</v>
      </c>
      <c r="V194" s="12">
        <f t="shared" si="73"/>
        <v>0</v>
      </c>
      <c r="W194" s="12">
        <f t="shared" si="73"/>
        <v>0</v>
      </c>
    </row>
    <row r="195" spans="1:26" outlineLevel="1" x14ac:dyDescent="0.25">
      <c r="B195" s="4" t="s">
        <v>24</v>
      </c>
      <c r="C195" s="12">
        <f t="shared" ref="C195:W195" si="74">IFERROR(C182/C191,0)</f>
        <v>0</v>
      </c>
      <c r="D195" s="12">
        <f t="shared" si="74"/>
        <v>0</v>
      </c>
      <c r="E195" s="12">
        <f t="shared" si="74"/>
        <v>0</v>
      </c>
      <c r="F195" s="12">
        <f t="shared" si="74"/>
        <v>0</v>
      </c>
      <c r="G195" s="12">
        <f t="shared" si="74"/>
        <v>0</v>
      </c>
      <c r="H195" s="12">
        <f t="shared" si="74"/>
        <v>0</v>
      </c>
      <c r="I195" s="12">
        <f t="shared" si="74"/>
        <v>0</v>
      </c>
      <c r="J195" s="12">
        <f t="shared" si="74"/>
        <v>0</v>
      </c>
      <c r="K195" s="12">
        <f t="shared" si="74"/>
        <v>0</v>
      </c>
      <c r="L195" s="12">
        <f t="shared" si="74"/>
        <v>0</v>
      </c>
      <c r="M195" s="12">
        <f t="shared" si="74"/>
        <v>0</v>
      </c>
      <c r="N195" s="12">
        <f t="shared" si="74"/>
        <v>0</v>
      </c>
      <c r="O195" s="12">
        <f t="shared" si="74"/>
        <v>0</v>
      </c>
      <c r="P195" s="12">
        <f t="shared" si="74"/>
        <v>0</v>
      </c>
      <c r="Q195" s="12">
        <f t="shared" si="74"/>
        <v>0</v>
      </c>
      <c r="R195" s="12">
        <f t="shared" si="74"/>
        <v>0</v>
      </c>
      <c r="S195" s="12">
        <f t="shared" si="74"/>
        <v>0</v>
      </c>
      <c r="T195" s="12">
        <f t="shared" si="74"/>
        <v>0</v>
      </c>
      <c r="U195" s="12">
        <f t="shared" si="74"/>
        <v>0</v>
      </c>
      <c r="V195" s="12">
        <f t="shared" si="74"/>
        <v>0</v>
      </c>
      <c r="W195" s="12">
        <f t="shared" si="74"/>
        <v>0</v>
      </c>
    </row>
    <row r="196" spans="1:26" outlineLevel="1" x14ac:dyDescent="0.25">
      <c r="B196" s="4" t="s">
        <v>21</v>
      </c>
      <c r="C196" s="12">
        <f t="shared" ref="C196:W196" si="75">IFERROR(C183/C191,0)</f>
        <v>1</v>
      </c>
      <c r="D196" s="12">
        <f t="shared" si="75"/>
        <v>1</v>
      </c>
      <c r="E196" s="12">
        <f t="shared" si="75"/>
        <v>1</v>
      </c>
      <c r="F196" s="12">
        <f t="shared" si="75"/>
        <v>1</v>
      </c>
      <c r="G196" s="12">
        <f t="shared" si="75"/>
        <v>1</v>
      </c>
      <c r="H196" s="12">
        <f t="shared" si="75"/>
        <v>1</v>
      </c>
      <c r="I196" s="12">
        <f t="shared" si="75"/>
        <v>1</v>
      </c>
      <c r="J196" s="12">
        <f t="shared" si="75"/>
        <v>1</v>
      </c>
      <c r="K196" s="12">
        <f t="shared" si="75"/>
        <v>1</v>
      </c>
      <c r="L196" s="12">
        <f t="shared" si="75"/>
        <v>1</v>
      </c>
      <c r="M196" s="12">
        <f t="shared" si="75"/>
        <v>1</v>
      </c>
      <c r="N196" s="12">
        <f t="shared" si="75"/>
        <v>1</v>
      </c>
      <c r="O196" s="12">
        <f t="shared" si="75"/>
        <v>1</v>
      </c>
      <c r="P196" s="12">
        <f t="shared" si="75"/>
        <v>1</v>
      </c>
      <c r="Q196" s="12">
        <f t="shared" si="75"/>
        <v>1</v>
      </c>
      <c r="R196" s="12">
        <f t="shared" si="75"/>
        <v>1</v>
      </c>
      <c r="S196" s="12">
        <f t="shared" si="75"/>
        <v>1</v>
      </c>
      <c r="T196" s="12">
        <f t="shared" si="75"/>
        <v>1</v>
      </c>
      <c r="U196" s="12">
        <f t="shared" si="75"/>
        <v>1</v>
      </c>
      <c r="V196" s="12">
        <f t="shared" si="75"/>
        <v>1</v>
      </c>
      <c r="W196" s="12">
        <f t="shared" si="75"/>
        <v>1</v>
      </c>
    </row>
    <row r="197" spans="1:26" outlineLevel="1" x14ac:dyDescent="0.25">
      <c r="B197" s="4" t="s">
        <v>26</v>
      </c>
      <c r="C197" s="12">
        <f t="shared" ref="C197:W197" si="76">IFERROR(C184/C191,0)</f>
        <v>0</v>
      </c>
      <c r="D197" s="12">
        <f t="shared" si="76"/>
        <v>0</v>
      </c>
      <c r="E197" s="12">
        <f t="shared" si="76"/>
        <v>0</v>
      </c>
      <c r="F197" s="12">
        <f t="shared" si="76"/>
        <v>0</v>
      </c>
      <c r="G197" s="12">
        <f t="shared" si="76"/>
        <v>0</v>
      </c>
      <c r="H197" s="12">
        <f t="shared" si="76"/>
        <v>0</v>
      </c>
      <c r="I197" s="12">
        <f t="shared" si="76"/>
        <v>0</v>
      </c>
      <c r="J197" s="12">
        <f t="shared" si="76"/>
        <v>0</v>
      </c>
      <c r="K197" s="12">
        <f t="shared" si="76"/>
        <v>0</v>
      </c>
      <c r="L197" s="12">
        <f t="shared" si="76"/>
        <v>0</v>
      </c>
      <c r="M197" s="12">
        <f t="shared" si="76"/>
        <v>0</v>
      </c>
      <c r="N197" s="12">
        <f t="shared" si="76"/>
        <v>0</v>
      </c>
      <c r="O197" s="12">
        <f t="shared" si="76"/>
        <v>0</v>
      </c>
      <c r="P197" s="12">
        <f t="shared" si="76"/>
        <v>0</v>
      </c>
      <c r="Q197" s="12">
        <f t="shared" si="76"/>
        <v>0</v>
      </c>
      <c r="R197" s="12">
        <f t="shared" si="76"/>
        <v>0</v>
      </c>
      <c r="S197" s="12">
        <f t="shared" si="76"/>
        <v>0</v>
      </c>
      <c r="T197" s="12">
        <f t="shared" si="76"/>
        <v>0</v>
      </c>
      <c r="U197" s="12">
        <f t="shared" si="76"/>
        <v>0</v>
      </c>
      <c r="V197" s="12">
        <f t="shared" si="76"/>
        <v>0</v>
      </c>
      <c r="W197" s="12">
        <f t="shared" si="76"/>
        <v>0</v>
      </c>
    </row>
    <row r="198" spans="1:26" outlineLevel="1" x14ac:dyDescent="0.25">
      <c r="B198" s="4" t="s">
        <v>25</v>
      </c>
      <c r="C198" s="12">
        <f t="shared" ref="C198:W198" si="77">IFERROR(C185/C191,0)</f>
        <v>0</v>
      </c>
      <c r="D198" s="12">
        <f t="shared" si="77"/>
        <v>0</v>
      </c>
      <c r="E198" s="12">
        <f t="shared" si="77"/>
        <v>0</v>
      </c>
      <c r="F198" s="12">
        <f t="shared" si="77"/>
        <v>0</v>
      </c>
      <c r="G198" s="12">
        <f t="shared" si="77"/>
        <v>0</v>
      </c>
      <c r="H198" s="12">
        <f t="shared" si="77"/>
        <v>0</v>
      </c>
      <c r="I198" s="12">
        <f t="shared" si="77"/>
        <v>0</v>
      </c>
      <c r="J198" s="12">
        <f t="shared" si="77"/>
        <v>0</v>
      </c>
      <c r="K198" s="12">
        <f t="shared" si="77"/>
        <v>0</v>
      </c>
      <c r="L198" s="12">
        <f t="shared" si="77"/>
        <v>0</v>
      </c>
      <c r="M198" s="12">
        <f t="shared" si="77"/>
        <v>0</v>
      </c>
      <c r="N198" s="12">
        <f t="shared" si="77"/>
        <v>0</v>
      </c>
      <c r="O198" s="12">
        <f t="shared" si="77"/>
        <v>0</v>
      </c>
      <c r="P198" s="12">
        <f t="shared" si="77"/>
        <v>0</v>
      </c>
      <c r="Q198" s="12">
        <f t="shared" si="77"/>
        <v>0</v>
      </c>
      <c r="R198" s="12">
        <f t="shared" si="77"/>
        <v>0</v>
      </c>
      <c r="S198" s="12">
        <f t="shared" si="77"/>
        <v>0</v>
      </c>
      <c r="T198" s="12">
        <f t="shared" si="77"/>
        <v>0</v>
      </c>
      <c r="U198" s="12">
        <f t="shared" si="77"/>
        <v>0</v>
      </c>
      <c r="V198" s="12">
        <f t="shared" si="77"/>
        <v>0</v>
      </c>
      <c r="W198" s="12">
        <f t="shared" si="77"/>
        <v>0</v>
      </c>
    </row>
    <row r="199" spans="1:26" outlineLevel="1" x14ac:dyDescent="0.25">
      <c r="B199" s="4" t="s">
        <v>0</v>
      </c>
      <c r="C199" s="12">
        <f t="shared" ref="C199:W199" si="78">IFERROR(C186/C191,0)</f>
        <v>0</v>
      </c>
      <c r="D199" s="12">
        <f t="shared" si="78"/>
        <v>0</v>
      </c>
      <c r="E199" s="12">
        <f t="shared" si="78"/>
        <v>0</v>
      </c>
      <c r="F199" s="12">
        <f t="shared" si="78"/>
        <v>0</v>
      </c>
      <c r="G199" s="12">
        <f t="shared" si="78"/>
        <v>0</v>
      </c>
      <c r="H199" s="12">
        <f t="shared" si="78"/>
        <v>0</v>
      </c>
      <c r="I199" s="12">
        <f t="shared" si="78"/>
        <v>0</v>
      </c>
      <c r="J199" s="12">
        <f t="shared" si="78"/>
        <v>0</v>
      </c>
      <c r="K199" s="12">
        <f t="shared" si="78"/>
        <v>0</v>
      </c>
      <c r="L199" s="12">
        <f t="shared" si="78"/>
        <v>0</v>
      </c>
      <c r="M199" s="12">
        <f t="shared" si="78"/>
        <v>0</v>
      </c>
      <c r="N199" s="12">
        <f t="shared" si="78"/>
        <v>0</v>
      </c>
      <c r="O199" s="12">
        <f t="shared" si="78"/>
        <v>0</v>
      </c>
      <c r="P199" s="12">
        <f t="shared" si="78"/>
        <v>0</v>
      </c>
      <c r="Q199" s="12">
        <f t="shared" si="78"/>
        <v>0</v>
      </c>
      <c r="R199" s="12">
        <f t="shared" si="78"/>
        <v>0</v>
      </c>
      <c r="S199" s="12">
        <f t="shared" si="78"/>
        <v>0</v>
      </c>
      <c r="T199" s="12">
        <f t="shared" si="78"/>
        <v>0</v>
      </c>
      <c r="U199" s="12">
        <f t="shared" si="78"/>
        <v>0</v>
      </c>
      <c r="V199" s="12">
        <f t="shared" si="78"/>
        <v>0</v>
      </c>
      <c r="W199" s="12">
        <f t="shared" si="78"/>
        <v>0</v>
      </c>
    </row>
    <row r="200" spans="1:26" outlineLevel="1" x14ac:dyDescent="0.25">
      <c r="B200" s="4" t="s">
        <v>27</v>
      </c>
      <c r="C200" s="12">
        <f t="shared" ref="C200:W200" si="79">IFERROR(C187/C191,0)</f>
        <v>0</v>
      </c>
      <c r="D200" s="12">
        <f t="shared" si="79"/>
        <v>0</v>
      </c>
      <c r="E200" s="12">
        <f t="shared" si="79"/>
        <v>0</v>
      </c>
      <c r="F200" s="12">
        <f t="shared" si="79"/>
        <v>0</v>
      </c>
      <c r="G200" s="12">
        <f t="shared" si="79"/>
        <v>0</v>
      </c>
      <c r="H200" s="12">
        <f t="shared" si="79"/>
        <v>0</v>
      </c>
      <c r="I200" s="12">
        <f t="shared" si="79"/>
        <v>0</v>
      </c>
      <c r="J200" s="12">
        <f t="shared" si="79"/>
        <v>0</v>
      </c>
      <c r="K200" s="12">
        <f t="shared" si="79"/>
        <v>0</v>
      </c>
      <c r="L200" s="12">
        <f t="shared" si="79"/>
        <v>0</v>
      </c>
      <c r="M200" s="12">
        <f t="shared" si="79"/>
        <v>0</v>
      </c>
      <c r="N200" s="12">
        <f t="shared" si="79"/>
        <v>0</v>
      </c>
      <c r="O200" s="12">
        <f t="shared" si="79"/>
        <v>0</v>
      </c>
      <c r="P200" s="12">
        <f t="shared" si="79"/>
        <v>0</v>
      </c>
      <c r="Q200" s="12">
        <f t="shared" si="79"/>
        <v>0</v>
      </c>
      <c r="R200" s="12">
        <f t="shared" si="79"/>
        <v>0</v>
      </c>
      <c r="S200" s="12">
        <f t="shared" si="79"/>
        <v>0</v>
      </c>
      <c r="T200" s="12">
        <f t="shared" si="79"/>
        <v>0</v>
      </c>
      <c r="U200" s="12">
        <f t="shared" si="79"/>
        <v>0</v>
      </c>
      <c r="V200" s="12">
        <f t="shared" si="79"/>
        <v>0</v>
      </c>
      <c r="W200" s="12">
        <f t="shared" si="79"/>
        <v>0</v>
      </c>
    </row>
    <row r="201" spans="1:26" outlineLevel="1" x14ac:dyDescent="0.25">
      <c r="B201" s="4" t="s">
        <v>28</v>
      </c>
      <c r="C201" s="12">
        <f t="shared" ref="C201:W201" si="80">IFERROR(C188/C191,0)</f>
        <v>0</v>
      </c>
      <c r="D201" s="12">
        <f t="shared" si="80"/>
        <v>0</v>
      </c>
      <c r="E201" s="12">
        <f t="shared" si="80"/>
        <v>0</v>
      </c>
      <c r="F201" s="12">
        <f t="shared" si="80"/>
        <v>0</v>
      </c>
      <c r="G201" s="12">
        <f t="shared" si="80"/>
        <v>0</v>
      </c>
      <c r="H201" s="12">
        <f t="shared" si="80"/>
        <v>0</v>
      </c>
      <c r="I201" s="12">
        <f t="shared" si="80"/>
        <v>0</v>
      </c>
      <c r="J201" s="12">
        <f t="shared" si="80"/>
        <v>0</v>
      </c>
      <c r="K201" s="12">
        <f t="shared" si="80"/>
        <v>0</v>
      </c>
      <c r="L201" s="12">
        <f t="shared" si="80"/>
        <v>0</v>
      </c>
      <c r="M201" s="12">
        <f t="shared" si="80"/>
        <v>0</v>
      </c>
      <c r="N201" s="12">
        <f t="shared" si="80"/>
        <v>0</v>
      </c>
      <c r="O201" s="12">
        <f t="shared" si="80"/>
        <v>0</v>
      </c>
      <c r="P201" s="12">
        <f t="shared" si="80"/>
        <v>0</v>
      </c>
      <c r="Q201" s="12">
        <f t="shared" si="80"/>
        <v>0</v>
      </c>
      <c r="R201" s="12">
        <f t="shared" si="80"/>
        <v>0</v>
      </c>
      <c r="S201" s="12">
        <f t="shared" si="80"/>
        <v>0</v>
      </c>
      <c r="T201" s="12">
        <f t="shared" si="80"/>
        <v>0</v>
      </c>
      <c r="U201" s="12">
        <f t="shared" si="80"/>
        <v>0</v>
      </c>
      <c r="V201" s="12">
        <f t="shared" si="80"/>
        <v>0</v>
      </c>
      <c r="W201" s="12">
        <f t="shared" si="80"/>
        <v>0</v>
      </c>
    </row>
    <row r="202" spans="1:26" outlineLevel="1" x14ac:dyDescent="0.25">
      <c r="B202" s="4" t="s">
        <v>22</v>
      </c>
      <c r="C202" s="12">
        <f t="shared" ref="C202:W202" si="81">IFERROR(C189/C191,0)</f>
        <v>0</v>
      </c>
      <c r="D202" s="12">
        <f t="shared" si="81"/>
        <v>0</v>
      </c>
      <c r="E202" s="12">
        <f t="shared" si="81"/>
        <v>0</v>
      </c>
      <c r="F202" s="12">
        <f t="shared" si="81"/>
        <v>0</v>
      </c>
      <c r="G202" s="12">
        <f t="shared" si="81"/>
        <v>0</v>
      </c>
      <c r="H202" s="12">
        <f t="shared" si="81"/>
        <v>0</v>
      </c>
      <c r="I202" s="12">
        <f t="shared" si="81"/>
        <v>0</v>
      </c>
      <c r="J202" s="12">
        <f t="shared" si="81"/>
        <v>0</v>
      </c>
      <c r="K202" s="12">
        <f t="shared" si="81"/>
        <v>0</v>
      </c>
      <c r="L202" s="12">
        <f t="shared" si="81"/>
        <v>0</v>
      </c>
      <c r="M202" s="12">
        <f t="shared" si="81"/>
        <v>0</v>
      </c>
      <c r="N202" s="12">
        <f t="shared" si="81"/>
        <v>0</v>
      </c>
      <c r="O202" s="12">
        <f t="shared" si="81"/>
        <v>0</v>
      </c>
      <c r="P202" s="12">
        <f t="shared" si="81"/>
        <v>0</v>
      </c>
      <c r="Q202" s="12">
        <f t="shared" si="81"/>
        <v>0</v>
      </c>
      <c r="R202" s="12">
        <f t="shared" si="81"/>
        <v>0</v>
      </c>
      <c r="S202" s="12">
        <f t="shared" si="81"/>
        <v>0</v>
      </c>
      <c r="T202" s="12">
        <f t="shared" si="81"/>
        <v>0</v>
      </c>
      <c r="U202" s="12">
        <f t="shared" si="81"/>
        <v>0</v>
      </c>
      <c r="V202" s="12">
        <f t="shared" si="81"/>
        <v>0</v>
      </c>
      <c r="W202" s="12">
        <f t="shared" si="81"/>
        <v>0</v>
      </c>
    </row>
    <row r="203" spans="1:26" outlineLevel="1" x14ac:dyDescent="0.25">
      <c r="B203" s="4" t="s">
        <v>1</v>
      </c>
      <c r="C203" s="12">
        <f t="shared" ref="C203:W203" si="82">IFERROR(C190/C191,0)</f>
        <v>0</v>
      </c>
      <c r="D203" s="12">
        <f t="shared" si="82"/>
        <v>0</v>
      </c>
      <c r="E203" s="12">
        <f t="shared" si="82"/>
        <v>0</v>
      </c>
      <c r="F203" s="12">
        <f t="shared" si="82"/>
        <v>0</v>
      </c>
      <c r="G203" s="12">
        <f t="shared" si="82"/>
        <v>0</v>
      </c>
      <c r="H203" s="12">
        <f t="shared" si="82"/>
        <v>0</v>
      </c>
      <c r="I203" s="12">
        <f t="shared" si="82"/>
        <v>0</v>
      </c>
      <c r="J203" s="12">
        <f t="shared" si="82"/>
        <v>0</v>
      </c>
      <c r="K203" s="12">
        <f t="shared" si="82"/>
        <v>0</v>
      </c>
      <c r="L203" s="12">
        <f t="shared" si="82"/>
        <v>0</v>
      </c>
      <c r="M203" s="12">
        <f t="shared" si="82"/>
        <v>0</v>
      </c>
      <c r="N203" s="12">
        <f t="shared" si="82"/>
        <v>0</v>
      </c>
      <c r="O203" s="12">
        <f t="shared" si="82"/>
        <v>0</v>
      </c>
      <c r="P203" s="12">
        <f t="shared" si="82"/>
        <v>0</v>
      </c>
      <c r="Q203" s="12">
        <f t="shared" si="82"/>
        <v>0</v>
      </c>
      <c r="R203" s="12">
        <f t="shared" si="82"/>
        <v>0</v>
      </c>
      <c r="S203" s="12">
        <f t="shared" si="82"/>
        <v>0</v>
      </c>
      <c r="T203" s="12">
        <f t="shared" si="82"/>
        <v>0</v>
      </c>
      <c r="U203" s="12">
        <f t="shared" si="82"/>
        <v>0</v>
      </c>
      <c r="V203" s="12">
        <f t="shared" si="82"/>
        <v>0</v>
      </c>
      <c r="W203" s="12">
        <f t="shared" si="82"/>
        <v>0</v>
      </c>
    </row>
    <row r="206" spans="1:26" s="37" customFormat="1" x14ac:dyDescent="0.25">
      <c r="A206" s="36" t="s">
        <v>55</v>
      </c>
      <c r="Z206" s="38"/>
    </row>
    <row r="207" spans="1:26" outlineLevel="1" x14ac:dyDescent="0.25">
      <c r="B207" s="9" t="s">
        <v>5</v>
      </c>
      <c r="C207" s="14"/>
    </row>
    <row r="208" spans="1:26" outlineLevel="1" x14ac:dyDescent="0.25">
      <c r="B208" s="16" t="s">
        <v>8</v>
      </c>
    </row>
    <row r="209" spans="2:28" outlineLevel="1" x14ac:dyDescent="0.25">
      <c r="B209" s="10" t="s">
        <v>10</v>
      </c>
      <c r="C209" s="5">
        <f>C$214*CAN!C215</f>
        <v>62547.589029884031</v>
      </c>
      <c r="D209" s="5">
        <f>D$214*CAN!D215</f>
        <v>52442.338687818308</v>
      </c>
      <c r="E209" s="5">
        <f>E$214*CAN!E215</f>
        <v>46230.642190251121</v>
      </c>
      <c r="F209" s="5">
        <f>F$214*CAN!F215</f>
        <v>30333.012741824008</v>
      </c>
      <c r="G209" s="5">
        <f>G$214*CAN!G215</f>
        <v>22139.559062857374</v>
      </c>
      <c r="H209" s="5">
        <f>H$214*CAN!H215</f>
        <v>23103.822288707717</v>
      </c>
      <c r="I209" s="5">
        <f>I$214*CAN!I215</f>
        <v>21621.63773813823</v>
      </c>
      <c r="J209" s="5">
        <f>J$214*CAN!J215</f>
        <v>20535.176686440318</v>
      </c>
      <c r="K209" s="5">
        <f>K$214*CAN!K215</f>
        <v>28562.080131345891</v>
      </c>
      <c r="L209" s="5">
        <f>L$214*CAN!L215</f>
        <v>19842.296867657227</v>
      </c>
      <c r="M209" s="5">
        <f>M$214*CAN!M215</f>
        <v>26667.100244840276</v>
      </c>
      <c r="N209" s="5">
        <f>N$214*CAN!N215</f>
        <v>31954.609700795914</v>
      </c>
      <c r="O209" s="5">
        <f>O$214*CAN!O215</f>
        <v>33653.922556966325</v>
      </c>
      <c r="P209" s="5">
        <f>P$214*CAN!P215</f>
        <v>28278.695361283197</v>
      </c>
      <c r="Q209" s="5">
        <f>Q$214*CAN!Q215</f>
        <v>36933.156995506419</v>
      </c>
      <c r="R209" s="5">
        <f>R$214*CAN!R215</f>
        <v>38494.626373186642</v>
      </c>
      <c r="S209" s="5">
        <f>S$214*CAN!S215</f>
        <v>47742.75422968957</v>
      </c>
      <c r="T209" s="5">
        <f>T$214*CAN!T215</f>
        <v>62195.327304971885</v>
      </c>
      <c r="U209" s="5">
        <f>U$214*CAN!U215</f>
        <v>58914.481095281924</v>
      </c>
      <c r="V209" s="5">
        <f>V$214*CAN!V215</f>
        <v>57699.762137046731</v>
      </c>
      <c r="W209" s="5">
        <f>W$214*CAN!W215</f>
        <v>54421.864741062011</v>
      </c>
      <c r="Z209" s="23"/>
    </row>
    <row r="210" spans="2:28" outlineLevel="1" x14ac:dyDescent="0.25">
      <c r="B210" s="17" t="s">
        <v>9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2:28" outlineLevel="1" x14ac:dyDescent="0.25">
      <c r="B211" s="10" t="s">
        <v>11</v>
      </c>
      <c r="C211" s="5">
        <f>C212/Inputs!D$7</f>
        <v>300.31651461779177</v>
      </c>
      <c r="D211" s="5">
        <f>D212/Inputs!E$7</f>
        <v>251.99032854749504</v>
      </c>
      <c r="E211" s="5">
        <f>E212/Inputs!F$7</f>
        <v>232.30415111622764</v>
      </c>
      <c r="F211" s="5">
        <f>F212/Inputs!G$7</f>
        <v>136.63765937676322</v>
      </c>
      <c r="G211" s="5">
        <f>G212/Inputs!H$7</f>
        <v>92.818411659980327</v>
      </c>
      <c r="H211" s="5">
        <f>H212/Inputs!I$7</f>
        <v>97.001017998605874</v>
      </c>
      <c r="I211" s="5">
        <f>I212/Inputs!J$7</f>
        <v>88.975379182336667</v>
      </c>
      <c r="J211" s="5">
        <f>J212/Inputs!K$7</f>
        <v>83.152323096271289</v>
      </c>
      <c r="K211" s="5">
        <f>K212/Inputs!L$7</f>
        <v>132.21446789755981</v>
      </c>
      <c r="L211" s="5">
        <f>L212/Inputs!M$7</f>
        <v>93.533814149055232</v>
      </c>
      <c r="M211" s="5">
        <f>M212/Inputs!N$7</f>
        <v>109.68047661325643</v>
      </c>
      <c r="N211" s="5">
        <f>N212/Inputs!O$7</f>
        <v>127.45777176269992</v>
      </c>
      <c r="O211" s="5">
        <f>O212/Inputs!P$7</f>
        <v>124.59453495174249</v>
      </c>
      <c r="P211" s="5">
        <f>P212/Inputs!Q$7</f>
        <v>99.997219987028103</v>
      </c>
      <c r="Q211" s="5">
        <f>Q212/Inputs!R$7</f>
        <v>117.98507162653877</v>
      </c>
      <c r="R211" s="5">
        <f>R212/Inputs!S$7</f>
        <v>126.1337851981682</v>
      </c>
      <c r="S211" s="5">
        <f>S212/Inputs!T$7</f>
        <v>169.81709684978924</v>
      </c>
      <c r="T211" s="5">
        <f>T212/Inputs!U$7</f>
        <v>224.40797656367275</v>
      </c>
      <c r="U211" s="5">
        <f>U212/Inputs!V$7</f>
        <v>200.99867546132921</v>
      </c>
      <c r="V211" s="5">
        <f>V212/Inputs!W$7</f>
        <v>221.10184913461163</v>
      </c>
      <c r="W211" s="5">
        <f>W212/Inputs!X$7</f>
        <v>30.485247374780176</v>
      </c>
      <c r="Z211" s="23"/>
    </row>
    <row r="212" spans="2:28" outlineLevel="1" x14ac:dyDescent="0.25">
      <c r="B212" s="10" t="s">
        <v>12</v>
      </c>
      <c r="C212" s="5">
        <f>C$214*CAN!C216</f>
        <v>30.031651461779177</v>
      </c>
      <c r="D212" s="5">
        <f>D$214*CAN!D216</f>
        <v>25.199032854749504</v>
      </c>
      <c r="E212" s="5">
        <f>E$214*CAN!E216</f>
        <v>23.230415111622765</v>
      </c>
      <c r="F212" s="5">
        <f>F$214*CAN!F216</f>
        <v>13.663765937676324</v>
      </c>
      <c r="G212" s="5">
        <f>G$214*CAN!G216</f>
        <v>9.2818411659980331</v>
      </c>
      <c r="H212" s="5">
        <f>H$214*CAN!H216</f>
        <v>9.7001017998605885</v>
      </c>
      <c r="I212" s="5">
        <f>I$214*CAN!I216</f>
        <v>8.8975379182336667</v>
      </c>
      <c r="J212" s="5">
        <f>J$214*CAN!J216</f>
        <v>8.3152323096271292</v>
      </c>
      <c r="K212" s="5">
        <f>K$214*CAN!K216</f>
        <v>13.221446789755984</v>
      </c>
      <c r="L212" s="5">
        <f>L$214*CAN!L216</f>
        <v>9.3533814149055239</v>
      </c>
      <c r="M212" s="5">
        <f>M$214*CAN!M216</f>
        <v>10.968047661325643</v>
      </c>
      <c r="N212" s="5">
        <f>N$214*CAN!N216</f>
        <v>12.745777176269993</v>
      </c>
      <c r="O212" s="5">
        <f>O$214*CAN!O216</f>
        <v>12.45945349517425</v>
      </c>
      <c r="P212" s="5">
        <f>P$214*CAN!P216</f>
        <v>9.9997219987028103</v>
      </c>
      <c r="Q212" s="5">
        <f>Q$214*CAN!Q216</f>
        <v>11.798507162653877</v>
      </c>
      <c r="R212" s="5">
        <f>R$214*CAN!R216</f>
        <v>12.61337851981682</v>
      </c>
      <c r="S212" s="5">
        <f>S$214*CAN!S216</f>
        <v>16.981709684978924</v>
      </c>
      <c r="T212" s="5">
        <f>T$214*CAN!T216</f>
        <v>22.440797656367277</v>
      </c>
      <c r="U212" s="5">
        <f>U$214*CAN!U216</f>
        <v>20.099867546132923</v>
      </c>
      <c r="V212" s="5">
        <f>V$214*CAN!V216</f>
        <v>22.110184913461165</v>
      </c>
      <c r="W212" s="5">
        <f>W$214*CAN!W216</f>
        <v>3.0485247374780178</v>
      </c>
      <c r="Y212" s="1" t="s">
        <v>59</v>
      </c>
    </row>
    <row r="213" spans="2:28" outlineLevel="1" x14ac:dyDescent="0.25">
      <c r="B213" s="16" t="s">
        <v>13</v>
      </c>
    </row>
    <row r="214" spans="2:28" outlineLevel="1" x14ac:dyDescent="0.25">
      <c r="B214" s="10" t="s">
        <v>10</v>
      </c>
      <c r="C214" s="5">
        <f>C229/CAN!C230/1000</f>
        <v>62577.620681345812</v>
      </c>
      <c r="D214" s="5">
        <f>D229/CAN!D230/1000</f>
        <v>52467.537720673055</v>
      </c>
      <c r="E214" s="5">
        <f>E229/CAN!E230/1000</f>
        <v>46253.87260536274</v>
      </c>
      <c r="F214" s="5">
        <f>F229/CAN!F230/1000</f>
        <v>30346.676507761684</v>
      </c>
      <c r="G214" s="5">
        <f>G229/CAN!G230/1000</f>
        <v>22148.840904023371</v>
      </c>
      <c r="H214" s="5">
        <f>H229/CAN!H230/1000</f>
        <v>23113.522390507576</v>
      </c>
      <c r="I214" s="5">
        <f>I229/CAN!I230/1000</f>
        <v>21630.535276056464</v>
      </c>
      <c r="J214" s="5">
        <f>J229/CAN!J230/1000</f>
        <v>20543.491918749947</v>
      </c>
      <c r="K214" s="5">
        <f>K229/CAN!K230/1000</f>
        <v>28575.301578135648</v>
      </c>
      <c r="L214" s="5">
        <f>L229/CAN!L230/1000</f>
        <v>19851.650249072132</v>
      </c>
      <c r="M214" s="5">
        <f>M229/CAN!M230/1000</f>
        <v>26678.068292501604</v>
      </c>
      <c r="N214" s="5">
        <f>N229/CAN!N230/1000</f>
        <v>31967.355477972185</v>
      </c>
      <c r="O214" s="5">
        <f>O229/CAN!O230/1000</f>
        <v>33666.382010461501</v>
      </c>
      <c r="P214" s="5">
        <f>P229/CAN!P230/1000</f>
        <v>28288.695083281898</v>
      </c>
      <c r="Q214" s="5">
        <f>Q229/CAN!Q230/1000</f>
        <v>36944.955502669072</v>
      </c>
      <c r="R214" s="5">
        <f>R229/CAN!R230/1000</f>
        <v>38507.23975170646</v>
      </c>
      <c r="S214" s="5">
        <f>S229/CAN!S230/1000</f>
        <v>47759.735939374543</v>
      </c>
      <c r="T214" s="5">
        <f>T229/CAN!T230/1000</f>
        <v>62217.768102628252</v>
      </c>
      <c r="U214" s="5">
        <f>U229/CAN!U230/1000</f>
        <v>58934.580962828055</v>
      </c>
      <c r="V214" s="5">
        <f>V229/CAN!V230/1000</f>
        <v>57721.872321960189</v>
      </c>
      <c r="W214" s="5">
        <f>W229/CAN!W230/1000</f>
        <v>54424.913265799485</v>
      </c>
    </row>
    <row r="215" spans="2:28" outlineLevel="1" x14ac:dyDescent="0.25">
      <c r="B215" s="18" t="s">
        <v>14</v>
      </c>
      <c r="C215" s="13">
        <f t="shared" ref="C215:W215" si="83">IFERROR(C209/C214,0)</f>
        <v>0.99952008959217697</v>
      </c>
      <c r="D215" s="13">
        <f t="shared" si="83"/>
        <v>0.99951972145159729</v>
      </c>
      <c r="E215" s="13">
        <f t="shared" si="83"/>
        <v>0.99949776280767189</v>
      </c>
      <c r="F215" s="13">
        <f t="shared" si="83"/>
        <v>0.99954974423857645</v>
      </c>
      <c r="G215" s="13">
        <f t="shared" si="83"/>
        <v>0.99958093332259612</v>
      </c>
      <c r="H215" s="13">
        <f t="shared" si="83"/>
        <v>0.99958032784289763</v>
      </c>
      <c r="I215" s="13">
        <f t="shared" si="83"/>
        <v>0.99958865844951683</v>
      </c>
      <c r="J215" s="13">
        <f t="shared" si="83"/>
        <v>0.9995952376381525</v>
      </c>
      <c r="K215" s="13">
        <f t="shared" si="83"/>
        <v>0.99953731208212782</v>
      </c>
      <c r="L215" s="13">
        <f t="shared" si="83"/>
        <v>0.99952883607672149</v>
      </c>
      <c r="M215" s="13">
        <f t="shared" si="83"/>
        <v>0.99958887399413354</v>
      </c>
      <c r="N215" s="13">
        <f t="shared" si="83"/>
        <v>0.99960128772037293</v>
      </c>
      <c r="O215" s="13">
        <f t="shared" si="83"/>
        <v>0.99962991409378932</v>
      </c>
      <c r="P215" s="13">
        <f t="shared" si="83"/>
        <v>0.99964651172599994</v>
      </c>
      <c r="Q215" s="13">
        <f t="shared" si="83"/>
        <v>0.99968064632905562</v>
      </c>
      <c r="R215" s="13">
        <f t="shared" si="83"/>
        <v>0.99967244137463118</v>
      </c>
      <c r="S215" s="13">
        <f t="shared" si="83"/>
        <v>0.99964443459849672</v>
      </c>
      <c r="T215" s="13">
        <f t="shared" si="83"/>
        <v>0.99963931850433219</v>
      </c>
      <c r="U215" s="13">
        <f t="shared" si="83"/>
        <v>0.99965894611927741</v>
      </c>
      <c r="V215" s="13">
        <f t="shared" si="83"/>
        <v>0.99961695308859466</v>
      </c>
      <c r="W215" s="13">
        <f t="shared" si="83"/>
        <v>0.99994398659447403</v>
      </c>
    </row>
    <row r="216" spans="2:28" outlineLevel="1" x14ac:dyDescent="0.25">
      <c r="B216" s="18" t="s">
        <v>15</v>
      </c>
      <c r="C216" s="13">
        <f t="shared" ref="C216:W216" si="84">IFERROR(C212/C214,0)</f>
        <v>4.7991040782302411E-4</v>
      </c>
      <c r="D216" s="13">
        <f t="shared" si="84"/>
        <v>4.8027854840271413E-4</v>
      </c>
      <c r="E216" s="13">
        <f t="shared" si="84"/>
        <v>5.0223719232818137E-4</v>
      </c>
      <c r="F216" s="13">
        <f t="shared" si="84"/>
        <v>4.5025576142354768E-4</v>
      </c>
      <c r="G216" s="13">
        <f t="shared" si="84"/>
        <v>4.190666774039617E-4</v>
      </c>
      <c r="H216" s="13">
        <f t="shared" si="84"/>
        <v>4.196721571024715E-4</v>
      </c>
      <c r="I216" s="13">
        <f t="shared" si="84"/>
        <v>4.1134155048315598E-4</v>
      </c>
      <c r="J216" s="13">
        <f t="shared" si="84"/>
        <v>4.0476236184744504E-4</v>
      </c>
      <c r="K216" s="13">
        <f t="shared" si="84"/>
        <v>4.6268791787213733E-4</v>
      </c>
      <c r="L216" s="13">
        <f t="shared" si="84"/>
        <v>4.7116392327850435E-4</v>
      </c>
      <c r="M216" s="13">
        <f t="shared" si="84"/>
        <v>4.1112600586634034E-4</v>
      </c>
      <c r="N216" s="13">
        <f t="shared" si="84"/>
        <v>3.9871227962703243E-4</v>
      </c>
      <c r="O216" s="13">
        <f t="shared" si="84"/>
        <v>3.7008590621061082E-4</v>
      </c>
      <c r="P216" s="13">
        <f t="shared" si="84"/>
        <v>3.534882740000426E-4</v>
      </c>
      <c r="Q216" s="13">
        <f t="shared" si="84"/>
        <v>3.193536709443729E-4</v>
      </c>
      <c r="R216" s="13">
        <f t="shared" si="84"/>
        <v>3.2755862536882702E-4</v>
      </c>
      <c r="S216" s="13">
        <f t="shared" si="84"/>
        <v>3.5556540150337597E-4</v>
      </c>
      <c r="T216" s="13">
        <f t="shared" si="84"/>
        <v>3.6068149566778363E-4</v>
      </c>
      <c r="U216" s="13">
        <f t="shared" si="84"/>
        <v>3.4105388072260256E-4</v>
      </c>
      <c r="V216" s="13">
        <f t="shared" si="84"/>
        <v>3.8304691140535619E-4</v>
      </c>
      <c r="W216" s="13">
        <f t="shared" si="84"/>
        <v>5.6013405526062729E-5</v>
      </c>
    </row>
    <row r="217" spans="2:28" outlineLevel="1" x14ac:dyDescent="0.25"/>
    <row r="218" spans="2:28" outlineLevel="1" x14ac:dyDescent="0.25">
      <c r="B218" s="9" t="s">
        <v>19</v>
      </c>
      <c r="C218" s="14"/>
    </row>
    <row r="219" spans="2:28" outlineLevel="1" x14ac:dyDescent="0.25">
      <c r="B219" s="4" t="s">
        <v>23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Z219" s="23"/>
      <c r="AB219" t="s">
        <v>18</v>
      </c>
    </row>
    <row r="220" spans="2:28" outlineLevel="1" x14ac:dyDescent="0.25">
      <c r="B220" s="4" t="s">
        <v>24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Z220" s="23"/>
      <c r="AB220" t="s">
        <v>18</v>
      </c>
    </row>
    <row r="221" spans="2:28" outlineLevel="1" x14ac:dyDescent="0.25">
      <c r="B221" s="4" t="s">
        <v>21</v>
      </c>
      <c r="C221" s="5">
        <f>'[2]Table 18'!C$12*1000</f>
        <v>15807.248</v>
      </c>
      <c r="D221" s="5">
        <f>'[2]Table 18'!D$12*1000</f>
        <v>13100.632</v>
      </c>
      <c r="E221" s="5">
        <f>'[2]Table 18'!E$12*1000</f>
        <v>10688.748</v>
      </c>
      <c r="F221" s="5">
        <f>'[2]Table 18'!F$12*1000</f>
        <v>7086.46</v>
      </c>
      <c r="G221" s="5">
        <f>'[2]Table 18'!G$12*1000</f>
        <v>5003.9250000000002</v>
      </c>
      <c r="H221" s="5">
        <f>'[2]Table 18'!H$12*1000</f>
        <v>5353.96</v>
      </c>
      <c r="I221" s="5">
        <f>'[2]Table 18'!I$12*1000</f>
        <v>5247.4780000000001</v>
      </c>
      <c r="J221" s="5">
        <f>'[2]Table 18'!J$12*1000</f>
        <v>5246.5159999999996</v>
      </c>
      <c r="K221" s="5">
        <f>'[2]Table 18'!K$12*1000</f>
        <v>8111.2529999999997</v>
      </c>
      <c r="L221" s="5">
        <f>'[2]Table 18'!L$12*1000</f>
        <v>5443.8519999999999</v>
      </c>
      <c r="M221" s="5">
        <f>'[2]Table 18'!M$12*1000</f>
        <v>6339.8820000000005</v>
      </c>
      <c r="N221" s="5">
        <f>'[2]Table 18'!N$12*1000</f>
        <v>8302.23</v>
      </c>
      <c r="O221" s="5">
        <f>'[2]Table 18'!O$12*1000</f>
        <v>8533.2579999999998</v>
      </c>
      <c r="P221" s="5">
        <f>'[2]Table 18'!P$12*1000</f>
        <v>6651.2339999999995</v>
      </c>
      <c r="Q221" s="5">
        <f>'[2]Table 18'!Q$12*1000</f>
        <v>8284.6879999999983</v>
      </c>
      <c r="R221" s="5">
        <f>'[2]Table 18'!R$12*1000</f>
        <v>8288.0760000000009</v>
      </c>
      <c r="S221" s="5">
        <f>'[2]Table 18'!S$12*1000</f>
        <v>9803.2540000000008</v>
      </c>
      <c r="T221" s="5">
        <f>'[2]Table 18'!T$12*1000</f>
        <v>13662.468999999999</v>
      </c>
      <c r="U221" s="5">
        <f>'[2]Table 18'!U$12*1000</f>
        <v>12505.5</v>
      </c>
      <c r="V221" s="5">
        <f>'[2]Table 18'!V$12*1000</f>
        <v>12252.349</v>
      </c>
      <c r="W221" s="5">
        <f>'[2]Table 18'!W$12*1000</f>
        <v>11715.396000000001</v>
      </c>
      <c r="Z221" s="23" t="s">
        <v>32</v>
      </c>
      <c r="AB221" t="s">
        <v>18</v>
      </c>
    </row>
    <row r="222" spans="2:28" outlineLevel="1" x14ac:dyDescent="0.25">
      <c r="B222" s="4" t="s">
        <v>26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Z222" s="23"/>
      <c r="AB222" t="s">
        <v>18</v>
      </c>
    </row>
    <row r="223" spans="2:28" outlineLevel="1" x14ac:dyDescent="0.25">
      <c r="B223" s="4" t="s">
        <v>25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Z223" s="23"/>
      <c r="AB223" t="s">
        <v>18</v>
      </c>
    </row>
    <row r="224" spans="2:28" outlineLevel="1" x14ac:dyDescent="0.25">
      <c r="B224" s="4" t="s">
        <v>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Z224" s="23"/>
      <c r="AB224" t="s">
        <v>18</v>
      </c>
    </row>
    <row r="225" spans="2:28" outlineLevel="1" x14ac:dyDescent="0.25">
      <c r="B225" s="4" t="s">
        <v>27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Z225" s="23"/>
      <c r="AB225" t="s">
        <v>18</v>
      </c>
    </row>
    <row r="226" spans="2:28" outlineLevel="1" x14ac:dyDescent="0.25">
      <c r="B226" s="4" t="s">
        <v>28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Z226" s="23"/>
      <c r="AB226" t="s">
        <v>18</v>
      </c>
    </row>
    <row r="227" spans="2:28" outlineLevel="1" x14ac:dyDescent="0.25">
      <c r="B227" s="4" t="s">
        <v>22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Z227" s="23"/>
      <c r="AB227" t="s">
        <v>18</v>
      </c>
    </row>
    <row r="228" spans="2:28" outlineLevel="1" x14ac:dyDescent="0.25">
      <c r="B228" s="4" t="s">
        <v>29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Z228" s="23"/>
      <c r="AB228" t="s">
        <v>18</v>
      </c>
    </row>
    <row r="229" spans="2:28" outlineLevel="1" x14ac:dyDescent="0.25">
      <c r="B229" s="16" t="s">
        <v>13</v>
      </c>
      <c r="C229" s="21">
        <f t="shared" ref="C229:W229" si="85">SUM(C219:C228)</f>
        <v>15807.248</v>
      </c>
      <c r="D229" s="21">
        <f t="shared" si="85"/>
        <v>13100.632</v>
      </c>
      <c r="E229" s="21">
        <f t="shared" si="85"/>
        <v>10688.748</v>
      </c>
      <c r="F229" s="21">
        <f t="shared" si="85"/>
        <v>7086.46</v>
      </c>
      <c r="G229" s="21">
        <f t="shared" si="85"/>
        <v>5003.9250000000002</v>
      </c>
      <c r="H229" s="21">
        <f t="shared" si="85"/>
        <v>5353.96</v>
      </c>
      <c r="I229" s="21">
        <f t="shared" si="85"/>
        <v>5247.4780000000001</v>
      </c>
      <c r="J229" s="21">
        <f t="shared" si="85"/>
        <v>5246.5159999999996</v>
      </c>
      <c r="K229" s="21">
        <f t="shared" si="85"/>
        <v>8111.2529999999997</v>
      </c>
      <c r="L229" s="21">
        <f t="shared" si="85"/>
        <v>5443.8519999999999</v>
      </c>
      <c r="M229" s="21">
        <f t="shared" si="85"/>
        <v>6339.8820000000005</v>
      </c>
      <c r="N229" s="21">
        <f t="shared" si="85"/>
        <v>8302.23</v>
      </c>
      <c r="O229" s="21">
        <f t="shared" si="85"/>
        <v>8533.2579999999998</v>
      </c>
      <c r="P229" s="21">
        <f t="shared" si="85"/>
        <v>6651.2339999999995</v>
      </c>
      <c r="Q229" s="21">
        <f t="shared" si="85"/>
        <v>8284.6879999999983</v>
      </c>
      <c r="R229" s="21">
        <f t="shared" si="85"/>
        <v>8288.0760000000009</v>
      </c>
      <c r="S229" s="21">
        <f t="shared" si="85"/>
        <v>9803.2540000000008</v>
      </c>
      <c r="T229" s="21">
        <f t="shared" si="85"/>
        <v>13662.468999999999</v>
      </c>
      <c r="U229" s="21">
        <f t="shared" si="85"/>
        <v>12505.5</v>
      </c>
      <c r="V229" s="21">
        <f t="shared" si="85"/>
        <v>12252.349</v>
      </c>
      <c r="W229" s="21">
        <f t="shared" si="85"/>
        <v>11715.396000000001</v>
      </c>
    </row>
    <row r="230" spans="2:28" outlineLevel="1" x14ac:dyDescent="0.25">
      <c r="B230" s="29" t="s">
        <v>46</v>
      </c>
      <c r="C230" s="28">
        <f>IFERROR(C229/C209/1000,0)</f>
        <v>2.527235381118783E-4</v>
      </c>
      <c r="D230" s="28">
        <f t="shared" ref="D230:W230" si="86">IFERROR(D229/D209/1000,0)</f>
        <v>2.4981021685524318E-4</v>
      </c>
      <c r="E230" s="28">
        <f t="shared" si="86"/>
        <v>2.312048350099274E-4</v>
      </c>
      <c r="F230" s="28">
        <f t="shared" si="86"/>
        <v>2.3362202957931015E-4</v>
      </c>
      <c r="G230" s="28">
        <f t="shared" si="86"/>
        <v>2.2601737395912635E-4</v>
      </c>
      <c r="H230" s="28">
        <f t="shared" si="86"/>
        <v>2.3173481569830178E-4</v>
      </c>
      <c r="I230" s="28">
        <f t="shared" si="86"/>
        <v>2.4269567659733826E-4</v>
      </c>
      <c r="J230" s="28">
        <f t="shared" si="86"/>
        <v>2.5548920664823652E-4</v>
      </c>
      <c r="K230" s="28">
        <f t="shared" si="86"/>
        <v>2.8398677416699008E-4</v>
      </c>
      <c r="L230" s="28">
        <f t="shared" si="86"/>
        <v>2.7435593955221137E-4</v>
      </c>
      <c r="M230" s="28">
        <f t="shared" si="86"/>
        <v>2.3774170951439244E-4</v>
      </c>
      <c r="N230" s="28">
        <f t="shared" si="86"/>
        <v>2.5981321874174576E-4</v>
      </c>
      <c r="O230" s="28">
        <f t="shared" si="86"/>
        <v>2.5355909063960285E-4</v>
      </c>
      <c r="P230" s="28">
        <f t="shared" si="86"/>
        <v>2.3520300052831672E-4</v>
      </c>
      <c r="Q230" s="28">
        <f t="shared" si="86"/>
        <v>2.2431572803288869E-4</v>
      </c>
      <c r="R230" s="28">
        <f t="shared" si="86"/>
        <v>2.1530475239975427E-4</v>
      </c>
      <c r="S230" s="28">
        <f t="shared" si="86"/>
        <v>2.0533490700676198E-4</v>
      </c>
      <c r="T230" s="28">
        <f t="shared" si="86"/>
        <v>2.1967034489595529E-4</v>
      </c>
      <c r="U230" s="28">
        <f t="shared" si="86"/>
        <v>2.1226529993152198E-4</v>
      </c>
      <c r="V230" s="28">
        <f t="shared" si="86"/>
        <v>2.1234661194787234E-4</v>
      </c>
      <c r="W230" s="28">
        <f t="shared" si="86"/>
        <v>2.1527002163085714E-4</v>
      </c>
    </row>
    <row r="231" spans="2:28" outlineLevel="1" x14ac:dyDescent="0.25"/>
    <row r="232" spans="2:28" outlineLevel="1" x14ac:dyDescent="0.25">
      <c r="B232" s="4" t="s">
        <v>23</v>
      </c>
      <c r="C232" s="12">
        <f t="shared" ref="C232:W232" si="87">IFERROR(C219/C229,0)</f>
        <v>0</v>
      </c>
      <c r="D232" s="12">
        <f t="shared" si="87"/>
        <v>0</v>
      </c>
      <c r="E232" s="12">
        <f t="shared" si="87"/>
        <v>0</v>
      </c>
      <c r="F232" s="12">
        <f t="shared" si="87"/>
        <v>0</v>
      </c>
      <c r="G232" s="12">
        <f t="shared" si="87"/>
        <v>0</v>
      </c>
      <c r="H232" s="12">
        <f t="shared" si="87"/>
        <v>0</v>
      </c>
      <c r="I232" s="12">
        <f t="shared" si="87"/>
        <v>0</v>
      </c>
      <c r="J232" s="12">
        <f t="shared" si="87"/>
        <v>0</v>
      </c>
      <c r="K232" s="12">
        <f t="shared" si="87"/>
        <v>0</v>
      </c>
      <c r="L232" s="12">
        <f t="shared" si="87"/>
        <v>0</v>
      </c>
      <c r="M232" s="12">
        <f t="shared" si="87"/>
        <v>0</v>
      </c>
      <c r="N232" s="12">
        <f t="shared" si="87"/>
        <v>0</v>
      </c>
      <c r="O232" s="12">
        <f t="shared" si="87"/>
        <v>0</v>
      </c>
      <c r="P232" s="12">
        <f t="shared" si="87"/>
        <v>0</v>
      </c>
      <c r="Q232" s="12">
        <f t="shared" si="87"/>
        <v>0</v>
      </c>
      <c r="R232" s="12">
        <f t="shared" si="87"/>
        <v>0</v>
      </c>
      <c r="S232" s="12">
        <f t="shared" si="87"/>
        <v>0</v>
      </c>
      <c r="T232" s="12">
        <f t="shared" si="87"/>
        <v>0</v>
      </c>
      <c r="U232" s="12">
        <f t="shared" si="87"/>
        <v>0</v>
      </c>
      <c r="V232" s="12">
        <f t="shared" si="87"/>
        <v>0</v>
      </c>
      <c r="W232" s="12">
        <f t="shared" si="87"/>
        <v>0</v>
      </c>
    </row>
    <row r="233" spans="2:28" outlineLevel="1" x14ac:dyDescent="0.25">
      <c r="B233" s="4" t="s">
        <v>24</v>
      </c>
      <c r="C233" s="12">
        <f t="shared" ref="C233:W233" si="88">IFERROR(C220/C229,0)</f>
        <v>0</v>
      </c>
      <c r="D233" s="12">
        <f t="shared" si="88"/>
        <v>0</v>
      </c>
      <c r="E233" s="12">
        <f t="shared" si="88"/>
        <v>0</v>
      </c>
      <c r="F233" s="12">
        <f t="shared" si="88"/>
        <v>0</v>
      </c>
      <c r="G233" s="12">
        <f t="shared" si="88"/>
        <v>0</v>
      </c>
      <c r="H233" s="12">
        <f t="shared" si="88"/>
        <v>0</v>
      </c>
      <c r="I233" s="12">
        <f t="shared" si="88"/>
        <v>0</v>
      </c>
      <c r="J233" s="12">
        <f t="shared" si="88"/>
        <v>0</v>
      </c>
      <c r="K233" s="12">
        <f t="shared" si="88"/>
        <v>0</v>
      </c>
      <c r="L233" s="12">
        <f t="shared" si="88"/>
        <v>0</v>
      </c>
      <c r="M233" s="12">
        <f t="shared" si="88"/>
        <v>0</v>
      </c>
      <c r="N233" s="12">
        <f t="shared" si="88"/>
        <v>0</v>
      </c>
      <c r="O233" s="12">
        <f t="shared" si="88"/>
        <v>0</v>
      </c>
      <c r="P233" s="12">
        <f t="shared" si="88"/>
        <v>0</v>
      </c>
      <c r="Q233" s="12">
        <f t="shared" si="88"/>
        <v>0</v>
      </c>
      <c r="R233" s="12">
        <f t="shared" si="88"/>
        <v>0</v>
      </c>
      <c r="S233" s="12">
        <f t="shared" si="88"/>
        <v>0</v>
      </c>
      <c r="T233" s="12">
        <f t="shared" si="88"/>
        <v>0</v>
      </c>
      <c r="U233" s="12">
        <f t="shared" si="88"/>
        <v>0</v>
      </c>
      <c r="V233" s="12">
        <f t="shared" si="88"/>
        <v>0</v>
      </c>
      <c r="W233" s="12">
        <f t="shared" si="88"/>
        <v>0</v>
      </c>
    </row>
    <row r="234" spans="2:28" outlineLevel="1" x14ac:dyDescent="0.25">
      <c r="B234" s="4" t="s">
        <v>21</v>
      </c>
      <c r="C234" s="12">
        <f t="shared" ref="C234:W234" si="89">IFERROR(C221/C229,0)</f>
        <v>1</v>
      </c>
      <c r="D234" s="12">
        <f t="shared" si="89"/>
        <v>1</v>
      </c>
      <c r="E234" s="12">
        <f t="shared" si="89"/>
        <v>1</v>
      </c>
      <c r="F234" s="12">
        <f t="shared" si="89"/>
        <v>1</v>
      </c>
      <c r="G234" s="12">
        <f t="shared" si="89"/>
        <v>1</v>
      </c>
      <c r="H234" s="12">
        <f t="shared" si="89"/>
        <v>1</v>
      </c>
      <c r="I234" s="12">
        <f t="shared" si="89"/>
        <v>1</v>
      </c>
      <c r="J234" s="12">
        <f t="shared" si="89"/>
        <v>1</v>
      </c>
      <c r="K234" s="12">
        <f t="shared" si="89"/>
        <v>1</v>
      </c>
      <c r="L234" s="12">
        <f t="shared" si="89"/>
        <v>1</v>
      </c>
      <c r="M234" s="12">
        <f t="shared" si="89"/>
        <v>1</v>
      </c>
      <c r="N234" s="12">
        <f t="shared" si="89"/>
        <v>1</v>
      </c>
      <c r="O234" s="12">
        <f t="shared" si="89"/>
        <v>1</v>
      </c>
      <c r="P234" s="12">
        <f t="shared" si="89"/>
        <v>1</v>
      </c>
      <c r="Q234" s="12">
        <f t="shared" si="89"/>
        <v>1</v>
      </c>
      <c r="R234" s="12">
        <f t="shared" si="89"/>
        <v>1</v>
      </c>
      <c r="S234" s="12">
        <f t="shared" si="89"/>
        <v>1</v>
      </c>
      <c r="T234" s="12">
        <f t="shared" si="89"/>
        <v>1</v>
      </c>
      <c r="U234" s="12">
        <f t="shared" si="89"/>
        <v>1</v>
      </c>
      <c r="V234" s="12">
        <f t="shared" si="89"/>
        <v>1</v>
      </c>
      <c r="W234" s="12">
        <f t="shared" si="89"/>
        <v>1</v>
      </c>
    </row>
    <row r="235" spans="2:28" outlineLevel="1" x14ac:dyDescent="0.25">
      <c r="B235" s="4" t="s">
        <v>26</v>
      </c>
      <c r="C235" s="12">
        <f t="shared" ref="C235:W235" si="90">IFERROR(C222/C229,0)</f>
        <v>0</v>
      </c>
      <c r="D235" s="12">
        <f t="shared" si="90"/>
        <v>0</v>
      </c>
      <c r="E235" s="12">
        <f t="shared" si="90"/>
        <v>0</v>
      </c>
      <c r="F235" s="12">
        <f t="shared" si="90"/>
        <v>0</v>
      </c>
      <c r="G235" s="12">
        <f t="shared" si="90"/>
        <v>0</v>
      </c>
      <c r="H235" s="12">
        <f t="shared" si="90"/>
        <v>0</v>
      </c>
      <c r="I235" s="12">
        <f t="shared" si="90"/>
        <v>0</v>
      </c>
      <c r="J235" s="12">
        <f t="shared" si="90"/>
        <v>0</v>
      </c>
      <c r="K235" s="12">
        <f t="shared" si="90"/>
        <v>0</v>
      </c>
      <c r="L235" s="12">
        <f t="shared" si="90"/>
        <v>0</v>
      </c>
      <c r="M235" s="12">
        <f t="shared" si="90"/>
        <v>0</v>
      </c>
      <c r="N235" s="12">
        <f t="shared" si="90"/>
        <v>0</v>
      </c>
      <c r="O235" s="12">
        <f t="shared" si="90"/>
        <v>0</v>
      </c>
      <c r="P235" s="12">
        <f t="shared" si="90"/>
        <v>0</v>
      </c>
      <c r="Q235" s="12">
        <f t="shared" si="90"/>
        <v>0</v>
      </c>
      <c r="R235" s="12">
        <f t="shared" si="90"/>
        <v>0</v>
      </c>
      <c r="S235" s="12">
        <f t="shared" si="90"/>
        <v>0</v>
      </c>
      <c r="T235" s="12">
        <f t="shared" si="90"/>
        <v>0</v>
      </c>
      <c r="U235" s="12">
        <f t="shared" si="90"/>
        <v>0</v>
      </c>
      <c r="V235" s="12">
        <f t="shared" si="90"/>
        <v>0</v>
      </c>
      <c r="W235" s="12">
        <f t="shared" si="90"/>
        <v>0</v>
      </c>
    </row>
    <row r="236" spans="2:28" outlineLevel="1" x14ac:dyDescent="0.25">
      <c r="B236" s="4" t="s">
        <v>25</v>
      </c>
      <c r="C236" s="12">
        <f t="shared" ref="C236:W236" si="91">IFERROR(C223/C229,0)</f>
        <v>0</v>
      </c>
      <c r="D236" s="12">
        <f t="shared" si="91"/>
        <v>0</v>
      </c>
      <c r="E236" s="12">
        <f t="shared" si="91"/>
        <v>0</v>
      </c>
      <c r="F236" s="12">
        <f t="shared" si="91"/>
        <v>0</v>
      </c>
      <c r="G236" s="12">
        <f t="shared" si="91"/>
        <v>0</v>
      </c>
      <c r="H236" s="12">
        <f t="shared" si="91"/>
        <v>0</v>
      </c>
      <c r="I236" s="12">
        <f t="shared" si="91"/>
        <v>0</v>
      </c>
      <c r="J236" s="12">
        <f t="shared" si="91"/>
        <v>0</v>
      </c>
      <c r="K236" s="12">
        <f t="shared" si="91"/>
        <v>0</v>
      </c>
      <c r="L236" s="12">
        <f t="shared" si="91"/>
        <v>0</v>
      </c>
      <c r="M236" s="12">
        <f t="shared" si="91"/>
        <v>0</v>
      </c>
      <c r="N236" s="12">
        <f t="shared" si="91"/>
        <v>0</v>
      </c>
      <c r="O236" s="12">
        <f t="shared" si="91"/>
        <v>0</v>
      </c>
      <c r="P236" s="12">
        <f t="shared" si="91"/>
        <v>0</v>
      </c>
      <c r="Q236" s="12">
        <f t="shared" si="91"/>
        <v>0</v>
      </c>
      <c r="R236" s="12">
        <f t="shared" si="91"/>
        <v>0</v>
      </c>
      <c r="S236" s="12">
        <f t="shared" si="91"/>
        <v>0</v>
      </c>
      <c r="T236" s="12">
        <f t="shared" si="91"/>
        <v>0</v>
      </c>
      <c r="U236" s="12">
        <f t="shared" si="91"/>
        <v>0</v>
      </c>
      <c r="V236" s="12">
        <f t="shared" si="91"/>
        <v>0</v>
      </c>
      <c r="W236" s="12">
        <f t="shared" si="91"/>
        <v>0</v>
      </c>
    </row>
    <row r="237" spans="2:28" outlineLevel="1" x14ac:dyDescent="0.25">
      <c r="B237" s="4" t="s">
        <v>0</v>
      </c>
      <c r="C237" s="12">
        <f t="shared" ref="C237:W237" si="92">IFERROR(C224/C229,0)</f>
        <v>0</v>
      </c>
      <c r="D237" s="12">
        <f t="shared" si="92"/>
        <v>0</v>
      </c>
      <c r="E237" s="12">
        <f t="shared" si="92"/>
        <v>0</v>
      </c>
      <c r="F237" s="12">
        <f t="shared" si="92"/>
        <v>0</v>
      </c>
      <c r="G237" s="12">
        <f t="shared" si="92"/>
        <v>0</v>
      </c>
      <c r="H237" s="12">
        <f t="shared" si="92"/>
        <v>0</v>
      </c>
      <c r="I237" s="12">
        <f t="shared" si="92"/>
        <v>0</v>
      </c>
      <c r="J237" s="12">
        <f t="shared" si="92"/>
        <v>0</v>
      </c>
      <c r="K237" s="12">
        <f t="shared" si="92"/>
        <v>0</v>
      </c>
      <c r="L237" s="12">
        <f t="shared" si="92"/>
        <v>0</v>
      </c>
      <c r="M237" s="12">
        <f t="shared" si="92"/>
        <v>0</v>
      </c>
      <c r="N237" s="12">
        <f t="shared" si="92"/>
        <v>0</v>
      </c>
      <c r="O237" s="12">
        <f t="shared" si="92"/>
        <v>0</v>
      </c>
      <c r="P237" s="12">
        <f t="shared" si="92"/>
        <v>0</v>
      </c>
      <c r="Q237" s="12">
        <f t="shared" si="92"/>
        <v>0</v>
      </c>
      <c r="R237" s="12">
        <f t="shared" si="92"/>
        <v>0</v>
      </c>
      <c r="S237" s="12">
        <f t="shared" si="92"/>
        <v>0</v>
      </c>
      <c r="T237" s="12">
        <f t="shared" si="92"/>
        <v>0</v>
      </c>
      <c r="U237" s="12">
        <f t="shared" si="92"/>
        <v>0</v>
      </c>
      <c r="V237" s="12">
        <f t="shared" si="92"/>
        <v>0</v>
      </c>
      <c r="W237" s="12">
        <f t="shared" si="92"/>
        <v>0</v>
      </c>
    </row>
    <row r="238" spans="2:28" outlineLevel="1" x14ac:dyDescent="0.25">
      <c r="B238" s="4" t="s">
        <v>27</v>
      </c>
      <c r="C238" s="12">
        <f t="shared" ref="C238:W238" si="93">IFERROR(C225/C229,0)</f>
        <v>0</v>
      </c>
      <c r="D238" s="12">
        <f t="shared" si="93"/>
        <v>0</v>
      </c>
      <c r="E238" s="12">
        <f t="shared" si="93"/>
        <v>0</v>
      </c>
      <c r="F238" s="12">
        <f t="shared" si="93"/>
        <v>0</v>
      </c>
      <c r="G238" s="12">
        <f t="shared" si="93"/>
        <v>0</v>
      </c>
      <c r="H238" s="12">
        <f t="shared" si="93"/>
        <v>0</v>
      </c>
      <c r="I238" s="12">
        <f t="shared" si="93"/>
        <v>0</v>
      </c>
      <c r="J238" s="12">
        <f t="shared" si="93"/>
        <v>0</v>
      </c>
      <c r="K238" s="12">
        <f t="shared" si="93"/>
        <v>0</v>
      </c>
      <c r="L238" s="12">
        <f t="shared" si="93"/>
        <v>0</v>
      </c>
      <c r="M238" s="12">
        <f t="shared" si="93"/>
        <v>0</v>
      </c>
      <c r="N238" s="12">
        <f t="shared" si="93"/>
        <v>0</v>
      </c>
      <c r="O238" s="12">
        <f t="shared" si="93"/>
        <v>0</v>
      </c>
      <c r="P238" s="12">
        <f t="shared" si="93"/>
        <v>0</v>
      </c>
      <c r="Q238" s="12">
        <f t="shared" si="93"/>
        <v>0</v>
      </c>
      <c r="R238" s="12">
        <f t="shared" si="93"/>
        <v>0</v>
      </c>
      <c r="S238" s="12">
        <f t="shared" si="93"/>
        <v>0</v>
      </c>
      <c r="T238" s="12">
        <f t="shared" si="93"/>
        <v>0</v>
      </c>
      <c r="U238" s="12">
        <f t="shared" si="93"/>
        <v>0</v>
      </c>
      <c r="V238" s="12">
        <f t="shared" si="93"/>
        <v>0</v>
      </c>
      <c r="W238" s="12">
        <f t="shared" si="93"/>
        <v>0</v>
      </c>
    </row>
    <row r="239" spans="2:28" outlineLevel="1" x14ac:dyDescent="0.25">
      <c r="B239" s="4" t="s">
        <v>28</v>
      </c>
      <c r="C239" s="12">
        <f t="shared" ref="C239:W239" si="94">IFERROR(C226/C229,0)</f>
        <v>0</v>
      </c>
      <c r="D239" s="12">
        <f t="shared" si="94"/>
        <v>0</v>
      </c>
      <c r="E239" s="12">
        <f t="shared" si="94"/>
        <v>0</v>
      </c>
      <c r="F239" s="12">
        <f t="shared" si="94"/>
        <v>0</v>
      </c>
      <c r="G239" s="12">
        <f t="shared" si="94"/>
        <v>0</v>
      </c>
      <c r="H239" s="12">
        <f t="shared" si="94"/>
        <v>0</v>
      </c>
      <c r="I239" s="12">
        <f t="shared" si="94"/>
        <v>0</v>
      </c>
      <c r="J239" s="12">
        <f t="shared" si="94"/>
        <v>0</v>
      </c>
      <c r="K239" s="12">
        <f t="shared" si="94"/>
        <v>0</v>
      </c>
      <c r="L239" s="12">
        <f t="shared" si="94"/>
        <v>0</v>
      </c>
      <c r="M239" s="12">
        <f t="shared" si="94"/>
        <v>0</v>
      </c>
      <c r="N239" s="12">
        <f t="shared" si="94"/>
        <v>0</v>
      </c>
      <c r="O239" s="12">
        <f t="shared" si="94"/>
        <v>0</v>
      </c>
      <c r="P239" s="12">
        <f t="shared" si="94"/>
        <v>0</v>
      </c>
      <c r="Q239" s="12">
        <f t="shared" si="94"/>
        <v>0</v>
      </c>
      <c r="R239" s="12">
        <f t="shared" si="94"/>
        <v>0</v>
      </c>
      <c r="S239" s="12">
        <f t="shared" si="94"/>
        <v>0</v>
      </c>
      <c r="T239" s="12">
        <f t="shared" si="94"/>
        <v>0</v>
      </c>
      <c r="U239" s="12">
        <f t="shared" si="94"/>
        <v>0</v>
      </c>
      <c r="V239" s="12">
        <f t="shared" si="94"/>
        <v>0</v>
      </c>
      <c r="W239" s="12">
        <f t="shared" si="94"/>
        <v>0</v>
      </c>
    </row>
    <row r="240" spans="2:28" outlineLevel="1" x14ac:dyDescent="0.25">
      <c r="B240" s="4" t="s">
        <v>22</v>
      </c>
      <c r="C240" s="12">
        <f t="shared" ref="C240:W240" si="95">IFERROR(C227/C229,0)</f>
        <v>0</v>
      </c>
      <c r="D240" s="12">
        <f t="shared" si="95"/>
        <v>0</v>
      </c>
      <c r="E240" s="12">
        <f t="shared" si="95"/>
        <v>0</v>
      </c>
      <c r="F240" s="12">
        <f t="shared" si="95"/>
        <v>0</v>
      </c>
      <c r="G240" s="12">
        <f t="shared" si="95"/>
        <v>0</v>
      </c>
      <c r="H240" s="12">
        <f t="shared" si="95"/>
        <v>0</v>
      </c>
      <c r="I240" s="12">
        <f t="shared" si="95"/>
        <v>0</v>
      </c>
      <c r="J240" s="12">
        <f t="shared" si="95"/>
        <v>0</v>
      </c>
      <c r="K240" s="12">
        <f t="shared" si="95"/>
        <v>0</v>
      </c>
      <c r="L240" s="12">
        <f t="shared" si="95"/>
        <v>0</v>
      </c>
      <c r="M240" s="12">
        <f t="shared" si="95"/>
        <v>0</v>
      </c>
      <c r="N240" s="12">
        <f t="shared" si="95"/>
        <v>0</v>
      </c>
      <c r="O240" s="12">
        <f t="shared" si="95"/>
        <v>0</v>
      </c>
      <c r="P240" s="12">
        <f t="shared" si="95"/>
        <v>0</v>
      </c>
      <c r="Q240" s="12">
        <f t="shared" si="95"/>
        <v>0</v>
      </c>
      <c r="R240" s="12">
        <f t="shared" si="95"/>
        <v>0</v>
      </c>
      <c r="S240" s="12">
        <f t="shared" si="95"/>
        <v>0</v>
      </c>
      <c r="T240" s="12">
        <f t="shared" si="95"/>
        <v>0</v>
      </c>
      <c r="U240" s="12">
        <f t="shared" si="95"/>
        <v>0</v>
      </c>
      <c r="V240" s="12">
        <f t="shared" si="95"/>
        <v>0</v>
      </c>
      <c r="W240" s="12">
        <f t="shared" si="95"/>
        <v>0</v>
      </c>
    </row>
    <row r="241" spans="1:26" outlineLevel="1" x14ac:dyDescent="0.25">
      <c r="B241" s="4" t="s">
        <v>29</v>
      </c>
      <c r="C241" s="12">
        <f t="shared" ref="C241:W241" si="96">IFERROR(C228/C229,0)</f>
        <v>0</v>
      </c>
      <c r="D241" s="12">
        <f t="shared" si="96"/>
        <v>0</v>
      </c>
      <c r="E241" s="12">
        <f t="shared" si="96"/>
        <v>0</v>
      </c>
      <c r="F241" s="12">
        <f t="shared" si="96"/>
        <v>0</v>
      </c>
      <c r="G241" s="12">
        <f t="shared" si="96"/>
        <v>0</v>
      </c>
      <c r="H241" s="12">
        <f t="shared" si="96"/>
        <v>0</v>
      </c>
      <c r="I241" s="12">
        <f t="shared" si="96"/>
        <v>0</v>
      </c>
      <c r="J241" s="12">
        <f t="shared" si="96"/>
        <v>0</v>
      </c>
      <c r="K241" s="12">
        <f t="shared" si="96"/>
        <v>0</v>
      </c>
      <c r="L241" s="12">
        <f t="shared" si="96"/>
        <v>0</v>
      </c>
      <c r="M241" s="12">
        <f t="shared" si="96"/>
        <v>0</v>
      </c>
      <c r="N241" s="12">
        <f t="shared" si="96"/>
        <v>0</v>
      </c>
      <c r="O241" s="12">
        <f t="shared" si="96"/>
        <v>0</v>
      </c>
      <c r="P241" s="12">
        <f t="shared" si="96"/>
        <v>0</v>
      </c>
      <c r="Q241" s="12">
        <f t="shared" si="96"/>
        <v>0</v>
      </c>
      <c r="R241" s="12">
        <f t="shared" si="96"/>
        <v>0</v>
      </c>
      <c r="S241" s="12">
        <f t="shared" si="96"/>
        <v>0</v>
      </c>
      <c r="T241" s="12">
        <f t="shared" si="96"/>
        <v>0</v>
      </c>
      <c r="U241" s="12">
        <f t="shared" si="96"/>
        <v>0</v>
      </c>
      <c r="V241" s="12">
        <f t="shared" si="96"/>
        <v>0</v>
      </c>
      <c r="W241" s="12">
        <f t="shared" si="96"/>
        <v>0</v>
      </c>
    </row>
    <row r="244" spans="1:26" s="34" customFormat="1" x14ac:dyDescent="0.25">
      <c r="A244" s="33" t="s">
        <v>49</v>
      </c>
    </row>
    <row r="245" spans="1:26" outlineLevel="1" x14ac:dyDescent="0.25">
      <c r="B245" s="9" t="s">
        <v>5</v>
      </c>
      <c r="C245" s="14"/>
    </row>
    <row r="246" spans="1:26" outlineLevel="1" x14ac:dyDescent="0.25">
      <c r="B246" s="16" t="s">
        <v>8</v>
      </c>
    </row>
    <row r="247" spans="1:26" outlineLevel="1" x14ac:dyDescent="0.25">
      <c r="B247" s="10" t="s">
        <v>10</v>
      </c>
      <c r="C247" s="5">
        <f>C$252*CAN!C253</f>
        <v>16485.321097767963</v>
      </c>
      <c r="D247" s="5">
        <f>D$252*CAN!D253</f>
        <v>18160.588082448859</v>
      </c>
      <c r="E247" s="5">
        <f>E$252*CAN!E253</f>
        <v>21849.009404547571</v>
      </c>
      <c r="F247" s="5">
        <f>F$252*CAN!F253</f>
        <v>28938.348997650799</v>
      </c>
      <c r="G247" s="5">
        <f>G$252*CAN!G253</f>
        <v>25880.444362189377</v>
      </c>
      <c r="H247" s="5">
        <f>H$252*CAN!H253</f>
        <v>26322.465490315248</v>
      </c>
      <c r="I247" s="5">
        <f>I$252*CAN!I253</f>
        <v>29409.617178842818</v>
      </c>
      <c r="J247" s="5">
        <f>J$252*CAN!J253</f>
        <v>28113.500226762779</v>
      </c>
      <c r="K247" s="5">
        <f>K$252*CAN!K253</f>
        <v>24733.375689107419</v>
      </c>
      <c r="L247" s="5">
        <f>L$252*CAN!L253</f>
        <v>21409.212748588576</v>
      </c>
      <c r="M247" s="5">
        <f>M$252*CAN!M253</f>
        <v>21750.036436750455</v>
      </c>
      <c r="N247" s="5">
        <f>N$252*CAN!N253</f>
        <v>17832.329300505578</v>
      </c>
      <c r="O247" s="5">
        <f>O$252*CAN!O253</f>
        <v>19610.408611839121</v>
      </c>
      <c r="P247" s="5">
        <f>P$252*CAN!P253</f>
        <v>18660.572068271569</v>
      </c>
      <c r="Q247" s="5">
        <f>Q$252*CAN!Q253</f>
        <v>17951.299792112764</v>
      </c>
      <c r="R247" s="5">
        <f>R$252*CAN!R253</f>
        <v>20508.374287836716</v>
      </c>
      <c r="S247" s="5">
        <f>S$252*CAN!S253</f>
        <v>20395.060827058282</v>
      </c>
      <c r="T247" s="5">
        <f>T$252*CAN!T253</f>
        <v>18781.627072218453</v>
      </c>
      <c r="U247" s="5">
        <f>U$252*CAN!U253</f>
        <v>19585.832815442063</v>
      </c>
      <c r="V247" s="5">
        <f>V$252*CAN!V253</f>
        <v>20716.226209857872</v>
      </c>
      <c r="W247" s="5">
        <f>W$252*CAN!W253</f>
        <v>20068.005031811859</v>
      </c>
      <c r="Z247" s="23"/>
    </row>
    <row r="248" spans="1:26" outlineLevel="1" x14ac:dyDescent="0.25">
      <c r="B248" s="17" t="s">
        <v>9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6" outlineLevel="1" x14ac:dyDescent="0.25">
      <c r="B249" s="10" t="s">
        <v>11</v>
      </c>
      <c r="C249" s="5">
        <f>C250/Inputs!D$7</f>
        <v>0</v>
      </c>
      <c r="D249" s="5">
        <f>D250/Inputs!E$7</f>
        <v>0</v>
      </c>
      <c r="E249" s="5">
        <f>E250/Inputs!F$7</f>
        <v>0</v>
      </c>
      <c r="F249" s="5">
        <f>F250/Inputs!G$7</f>
        <v>0</v>
      </c>
      <c r="G249" s="5">
        <f>G250/Inputs!H$7</f>
        <v>0</v>
      </c>
      <c r="H249" s="5">
        <f>H250/Inputs!I$7</f>
        <v>0</v>
      </c>
      <c r="I249" s="5">
        <f>I250/Inputs!J$7</f>
        <v>0</v>
      </c>
      <c r="J249" s="5">
        <f>J250/Inputs!K$7</f>
        <v>0</v>
      </c>
      <c r="K249" s="5">
        <f>K250/Inputs!L$7</f>
        <v>0</v>
      </c>
      <c r="L249" s="5">
        <f>L250/Inputs!M$7</f>
        <v>0</v>
      </c>
      <c r="M249" s="5">
        <f>M250/Inputs!N$7</f>
        <v>0</v>
      </c>
      <c r="N249" s="5">
        <f>N250/Inputs!O$7</f>
        <v>0</v>
      </c>
      <c r="O249" s="5">
        <f>O250/Inputs!P$7</f>
        <v>0</v>
      </c>
      <c r="P249" s="5">
        <f>P250/Inputs!Q$7</f>
        <v>0</v>
      </c>
      <c r="Q249" s="5">
        <f>Q250/Inputs!R$7</f>
        <v>0</v>
      </c>
      <c r="R249" s="5">
        <f>R250/Inputs!S$7</f>
        <v>0</v>
      </c>
      <c r="S249" s="5">
        <f>S250/Inputs!T$7</f>
        <v>0</v>
      </c>
      <c r="T249" s="5">
        <f>T250/Inputs!U$7</f>
        <v>0</v>
      </c>
      <c r="U249" s="5">
        <f>U250/Inputs!V$7</f>
        <v>0</v>
      </c>
      <c r="V249" s="5">
        <f>V250/Inputs!W$7</f>
        <v>0</v>
      </c>
      <c r="W249" s="5">
        <f>W250/Inputs!X$7</f>
        <v>0</v>
      </c>
    </row>
    <row r="250" spans="1:26" outlineLevel="1" x14ac:dyDescent="0.25">
      <c r="B250" s="10" t="s">
        <v>12</v>
      </c>
      <c r="C250" s="5">
        <f>C$252*CAN!C254</f>
        <v>0</v>
      </c>
      <c r="D250" s="5">
        <f>D$252*CAN!D254</f>
        <v>0</v>
      </c>
      <c r="E250" s="5">
        <f>E$252*CAN!E254</f>
        <v>0</v>
      </c>
      <c r="F250" s="5">
        <f>F$252*CAN!F254</f>
        <v>0</v>
      </c>
      <c r="G250" s="5">
        <f>G$252*CAN!G254</f>
        <v>0</v>
      </c>
      <c r="H250" s="5">
        <f>H$252*CAN!H254</f>
        <v>0</v>
      </c>
      <c r="I250" s="5">
        <f>I$252*CAN!I254</f>
        <v>0</v>
      </c>
      <c r="J250" s="5">
        <f>J$252*CAN!J254</f>
        <v>0</v>
      </c>
      <c r="K250" s="5">
        <f>K$252*CAN!K254</f>
        <v>0</v>
      </c>
      <c r="L250" s="5">
        <f>L$252*CAN!L254</f>
        <v>0</v>
      </c>
      <c r="M250" s="5">
        <f>M$252*CAN!M254</f>
        <v>0</v>
      </c>
      <c r="N250" s="5">
        <f>N$252*CAN!N254</f>
        <v>0</v>
      </c>
      <c r="O250" s="5">
        <f>O$252*CAN!O254</f>
        <v>0</v>
      </c>
      <c r="P250" s="5">
        <f>P$252*CAN!P254</f>
        <v>0</v>
      </c>
      <c r="Q250" s="5">
        <f>Q$252*CAN!Q254</f>
        <v>0</v>
      </c>
      <c r="R250" s="5">
        <f>R$252*CAN!R254</f>
        <v>0</v>
      </c>
      <c r="S250" s="5">
        <f>S$252*CAN!S254</f>
        <v>0</v>
      </c>
      <c r="T250" s="5">
        <f>T$252*CAN!T254</f>
        <v>0</v>
      </c>
      <c r="U250" s="5">
        <f>U$252*CAN!U254</f>
        <v>0</v>
      </c>
      <c r="V250" s="5">
        <f>V$252*CAN!V254</f>
        <v>0</v>
      </c>
      <c r="W250" s="5">
        <f>W$252*CAN!W254</f>
        <v>0</v>
      </c>
      <c r="Y250" s="1" t="s">
        <v>59</v>
      </c>
    </row>
    <row r="251" spans="1:26" outlineLevel="1" x14ac:dyDescent="0.25">
      <c r="B251" s="16" t="s">
        <v>13</v>
      </c>
    </row>
    <row r="252" spans="1:26" outlineLevel="1" x14ac:dyDescent="0.25">
      <c r="B252" s="10" t="s">
        <v>10</v>
      </c>
      <c r="C252" s="5">
        <f>C267/CAN!C268/1000</f>
        <v>16485.321097767963</v>
      </c>
      <c r="D252" s="5">
        <f>D267/CAN!D268/1000</f>
        <v>18160.588082448859</v>
      </c>
      <c r="E252" s="5">
        <f>E267/CAN!E268/1000</f>
        <v>21849.009404547571</v>
      </c>
      <c r="F252" s="5">
        <f>F267/CAN!F268/1000</f>
        <v>28938.348997650799</v>
      </c>
      <c r="G252" s="5">
        <f>G267/CAN!G268/1000</f>
        <v>25880.444362189377</v>
      </c>
      <c r="H252" s="5">
        <f>H267/CAN!H268/1000</f>
        <v>26322.465490315248</v>
      </c>
      <c r="I252" s="5">
        <f>I267/CAN!I268/1000</f>
        <v>29409.617178842818</v>
      </c>
      <c r="J252" s="5">
        <f>J267/CAN!J268/1000</f>
        <v>28113.500226762779</v>
      </c>
      <c r="K252" s="5">
        <f>K267/CAN!K268/1000</f>
        <v>24733.375689107419</v>
      </c>
      <c r="L252" s="5">
        <f>L267/CAN!L268/1000</f>
        <v>21409.212748588576</v>
      </c>
      <c r="M252" s="5">
        <f>M267/CAN!M268/1000</f>
        <v>21750.036436750455</v>
      </c>
      <c r="N252" s="5">
        <f>N267/CAN!N268/1000</f>
        <v>17832.329300505578</v>
      </c>
      <c r="O252" s="5">
        <f>O267/CAN!O268/1000</f>
        <v>19610.408611839121</v>
      </c>
      <c r="P252" s="5">
        <f>P267/CAN!P268/1000</f>
        <v>18660.572068271569</v>
      </c>
      <c r="Q252" s="5">
        <f>Q267/CAN!Q268/1000</f>
        <v>17951.299792112764</v>
      </c>
      <c r="R252" s="5">
        <f>R267/CAN!R268/1000</f>
        <v>20508.374287836716</v>
      </c>
      <c r="S252" s="5">
        <f>S267/CAN!S268/1000</f>
        <v>20395.060827058282</v>
      </c>
      <c r="T252" s="5">
        <f>T267/CAN!T268/1000</f>
        <v>18781.627072218453</v>
      </c>
      <c r="U252" s="5">
        <f>U267/CAN!U268/1000</f>
        <v>19585.832815442063</v>
      </c>
      <c r="V252" s="5">
        <f>V267/CAN!V268/1000</f>
        <v>20716.226209857872</v>
      </c>
      <c r="W252" s="5">
        <f>W267/CAN!W268/1000</f>
        <v>20068.005031811859</v>
      </c>
    </row>
    <row r="253" spans="1:26" outlineLevel="1" x14ac:dyDescent="0.25">
      <c r="B253" s="18" t="s">
        <v>14</v>
      </c>
      <c r="C253" s="13">
        <f t="shared" ref="C253:W253" si="97">IFERROR(C247/C252,0)</f>
        <v>1</v>
      </c>
      <c r="D253" s="13">
        <f t="shared" si="97"/>
        <v>1</v>
      </c>
      <c r="E253" s="13">
        <f t="shared" si="97"/>
        <v>1</v>
      </c>
      <c r="F253" s="13">
        <f t="shared" si="97"/>
        <v>1</v>
      </c>
      <c r="G253" s="13">
        <f t="shared" si="97"/>
        <v>1</v>
      </c>
      <c r="H253" s="13">
        <f t="shared" si="97"/>
        <v>1</v>
      </c>
      <c r="I253" s="13">
        <f t="shared" si="97"/>
        <v>1</v>
      </c>
      <c r="J253" s="13">
        <f t="shared" si="97"/>
        <v>1</v>
      </c>
      <c r="K253" s="13">
        <f t="shared" si="97"/>
        <v>1</v>
      </c>
      <c r="L253" s="13">
        <f t="shared" si="97"/>
        <v>1</v>
      </c>
      <c r="M253" s="13">
        <f t="shared" si="97"/>
        <v>1</v>
      </c>
      <c r="N253" s="13">
        <f t="shared" si="97"/>
        <v>1</v>
      </c>
      <c r="O253" s="13">
        <f t="shared" si="97"/>
        <v>1</v>
      </c>
      <c r="P253" s="13">
        <f t="shared" si="97"/>
        <v>1</v>
      </c>
      <c r="Q253" s="13">
        <f t="shared" si="97"/>
        <v>1</v>
      </c>
      <c r="R253" s="13">
        <f t="shared" si="97"/>
        <v>1</v>
      </c>
      <c r="S253" s="13">
        <f t="shared" si="97"/>
        <v>1</v>
      </c>
      <c r="T253" s="13">
        <f t="shared" si="97"/>
        <v>1</v>
      </c>
      <c r="U253" s="13">
        <f t="shared" si="97"/>
        <v>1</v>
      </c>
      <c r="V253" s="13">
        <f t="shared" si="97"/>
        <v>1</v>
      </c>
      <c r="W253" s="13">
        <f t="shared" si="97"/>
        <v>1</v>
      </c>
    </row>
    <row r="254" spans="1:26" outlineLevel="1" x14ac:dyDescent="0.25">
      <c r="B254" s="18" t="s">
        <v>15</v>
      </c>
      <c r="C254" s="13">
        <f t="shared" ref="C254:W254" si="98">IFERROR(C250/C252,0)</f>
        <v>0</v>
      </c>
      <c r="D254" s="13">
        <f t="shared" si="98"/>
        <v>0</v>
      </c>
      <c r="E254" s="13">
        <f t="shared" si="98"/>
        <v>0</v>
      </c>
      <c r="F254" s="13">
        <f t="shared" si="98"/>
        <v>0</v>
      </c>
      <c r="G254" s="13">
        <f t="shared" si="98"/>
        <v>0</v>
      </c>
      <c r="H254" s="13">
        <f t="shared" si="98"/>
        <v>0</v>
      </c>
      <c r="I254" s="13">
        <f t="shared" si="98"/>
        <v>0</v>
      </c>
      <c r="J254" s="13">
        <f t="shared" si="98"/>
        <v>0</v>
      </c>
      <c r="K254" s="13">
        <f t="shared" si="98"/>
        <v>0</v>
      </c>
      <c r="L254" s="13">
        <f t="shared" si="98"/>
        <v>0</v>
      </c>
      <c r="M254" s="13">
        <f t="shared" si="98"/>
        <v>0</v>
      </c>
      <c r="N254" s="13">
        <f t="shared" si="98"/>
        <v>0</v>
      </c>
      <c r="O254" s="13">
        <f t="shared" si="98"/>
        <v>0</v>
      </c>
      <c r="P254" s="13">
        <f t="shared" si="98"/>
        <v>0</v>
      </c>
      <c r="Q254" s="13">
        <f t="shared" si="98"/>
        <v>0</v>
      </c>
      <c r="R254" s="13">
        <f t="shared" si="98"/>
        <v>0</v>
      </c>
      <c r="S254" s="13">
        <f t="shared" si="98"/>
        <v>0</v>
      </c>
      <c r="T254" s="13">
        <f t="shared" si="98"/>
        <v>0</v>
      </c>
      <c r="U254" s="13">
        <f t="shared" si="98"/>
        <v>0</v>
      </c>
      <c r="V254" s="13">
        <f t="shared" si="98"/>
        <v>0</v>
      </c>
      <c r="W254" s="13">
        <f t="shared" si="98"/>
        <v>0</v>
      </c>
    </row>
    <row r="255" spans="1:26" outlineLevel="1" x14ac:dyDescent="0.25"/>
    <row r="256" spans="1:26" outlineLevel="1" x14ac:dyDescent="0.25">
      <c r="B256" s="9" t="s">
        <v>19</v>
      </c>
      <c r="C256" s="14"/>
    </row>
    <row r="257" spans="1:26" outlineLevel="1" x14ac:dyDescent="0.25">
      <c r="B257" s="4" t="s">
        <v>23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6" outlineLevel="1" x14ac:dyDescent="0.25">
      <c r="B258" s="4" t="s">
        <v>24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6" outlineLevel="1" x14ac:dyDescent="0.25">
      <c r="B259" s="4" t="s">
        <v>21</v>
      </c>
      <c r="C259" s="25">
        <f>'[2]Table 19'!C$14*INDEX(Inputs!$D$71:$T$71,MATCH($A$1,Inputs!$D$68:$T$68,0))*1000</f>
        <v>10768.5</v>
      </c>
      <c r="D259" s="25">
        <f>'[2]Table 19'!D$14*INDEX(Inputs!$D$71:$T$71,MATCH($A$1,Inputs!$D$68:$T$68,0))*1000</f>
        <v>13044</v>
      </c>
      <c r="E259" s="25">
        <f>'[2]Table 19'!E$14*INDEX(Inputs!$D$71:$T$71,MATCH($A$1,Inputs!$D$68:$T$68,0))*1000</f>
        <v>14487.75</v>
      </c>
      <c r="F259" s="25">
        <f>'[2]Table 19'!F$14*INDEX(Inputs!$D$71:$T$71,MATCH($A$1,Inputs!$D$68:$T$68,0))*1000</f>
        <v>11817</v>
      </c>
      <c r="G259" s="25">
        <f>'[2]Table 19'!G$14*INDEX(Inputs!$D$71:$T$71,MATCH($A$1,Inputs!$D$68:$T$68,0))*1000</f>
        <v>12150.75</v>
      </c>
      <c r="H259" s="25">
        <f>'[2]Table 19'!H$14*INDEX(Inputs!$D$71:$T$71,MATCH($A$1,Inputs!$D$68:$T$68,0))*1000</f>
        <v>11478.75</v>
      </c>
      <c r="I259" s="25">
        <f>'[2]Table 19'!I$14*INDEX(Inputs!$D$71:$T$71,MATCH($A$1,Inputs!$D$68:$T$68,0))*1000</f>
        <v>11597.249999999998</v>
      </c>
      <c r="J259" s="25">
        <f>'[2]Table 19'!J$14*INDEX(Inputs!$D$71:$T$71,MATCH($A$1,Inputs!$D$68:$T$68,0))*1000</f>
        <v>9913.5</v>
      </c>
      <c r="K259" s="25">
        <f>'[2]Table 19'!K$14*INDEX(Inputs!$D$71:$T$71,MATCH($A$1,Inputs!$D$68:$T$68,0))*1000</f>
        <v>10719.75</v>
      </c>
      <c r="L259" s="25">
        <f>'[2]Table 19'!L$14*INDEX(Inputs!$D$71:$T$71,MATCH($A$1,Inputs!$D$68:$T$68,0))*1000</f>
        <v>8129.2500000000009</v>
      </c>
      <c r="M259" s="25">
        <f>'[2]Table 19'!M$14*INDEX(Inputs!$D$71:$T$71,MATCH($A$1,Inputs!$D$68:$T$68,0))*1000</f>
        <v>8357.25</v>
      </c>
      <c r="N259" s="25">
        <f>'[2]Table 19'!N$14*INDEX(Inputs!$D$71:$T$71,MATCH($A$1,Inputs!$D$68:$T$68,0))*1000</f>
        <v>7947.7499999999991</v>
      </c>
      <c r="O259" s="25">
        <f>'[2]Table 19'!O$14*INDEX(Inputs!$D$71:$T$71,MATCH($A$1,Inputs!$D$68:$T$68,0))*1000</f>
        <v>8033.2500000000009</v>
      </c>
      <c r="P259" s="25">
        <f>'[2]Table 19'!P$14*INDEX(Inputs!$D$71:$T$71,MATCH($A$1,Inputs!$D$68:$T$68,0))*1000</f>
        <v>8070</v>
      </c>
      <c r="Q259" s="25">
        <f>'[2]Table 19'!Q$14*INDEX(Inputs!$D$71:$T$71,MATCH($A$1,Inputs!$D$68:$T$68,0))*1000</f>
        <v>7902.7500000000009</v>
      </c>
      <c r="R259" s="25">
        <f>'[2]Table 19'!R$14*INDEX(Inputs!$D$71:$T$71,MATCH($A$1,Inputs!$D$68:$T$68,0))*1000</f>
        <v>10145.249999999998</v>
      </c>
      <c r="S259" s="25">
        <f>'[2]Table 19'!S$14*INDEX(Inputs!$D$71:$T$71,MATCH($A$1,Inputs!$D$68:$T$68,0))*1000</f>
        <v>10980.75</v>
      </c>
      <c r="T259" s="25">
        <f>'[2]Table 19'!T$14*INDEX(Inputs!$D$71:$T$71,MATCH($A$1,Inputs!$D$68:$T$68,0))*1000</f>
        <v>10431.750000000002</v>
      </c>
      <c r="U259" s="25">
        <f>'[2]Table 19'!U$14*INDEX(Inputs!$D$71:$T$71,MATCH($A$1,Inputs!$D$68:$T$68,0))*1000</f>
        <v>10650.75</v>
      </c>
      <c r="V259" s="25">
        <f>'[2]Table 19'!V$14*INDEX(Inputs!$D$71:$T$71,MATCH($A$1,Inputs!$D$68:$T$68,0))*1000</f>
        <v>13172.249999999998</v>
      </c>
      <c r="W259" s="25">
        <f>'[2]Table 19'!W$14*INDEX(Inputs!$D$71:$T$71,MATCH($A$1,Inputs!$D$68:$T$68,0))*1000</f>
        <v>14293.5</v>
      </c>
      <c r="Z259" s="23" t="s">
        <v>32</v>
      </c>
    </row>
    <row r="260" spans="1:26" outlineLevel="1" x14ac:dyDescent="0.25">
      <c r="B260" s="4" t="s">
        <v>26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6" outlineLevel="1" x14ac:dyDescent="0.25">
      <c r="B261" s="4" t="s">
        <v>25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6" outlineLevel="1" x14ac:dyDescent="0.25">
      <c r="B262" s="4" t="s">
        <v>0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6" outlineLevel="1" x14ac:dyDescent="0.25">
      <c r="B263" s="4" t="s">
        <v>27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6" outlineLevel="1" x14ac:dyDescent="0.25">
      <c r="B264" s="4" t="s">
        <v>28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6" outlineLevel="1" x14ac:dyDescent="0.25">
      <c r="B265" s="4" t="s">
        <v>22</v>
      </c>
      <c r="C265" s="25">
        <f>'[2]Table 19'!C$15*INDEX(Inputs!$D$71:$T$71,MATCH($A$1,Inputs!$D$68:$T$68,0))*1000</f>
        <v>14274</v>
      </c>
      <c r="D265" s="25">
        <f>'[2]Table 19'!D$15*INDEX(Inputs!$D$71:$T$71,MATCH($A$1,Inputs!$D$68:$T$68,0))*1000</f>
        <v>18066.75</v>
      </c>
      <c r="E265" s="25">
        <f>'[2]Table 19'!E$15*INDEX(Inputs!$D$71:$T$71,MATCH($A$1,Inputs!$D$68:$T$68,0))*1000</f>
        <v>16755.75</v>
      </c>
      <c r="F265" s="25">
        <f>'[2]Table 19'!F$15*INDEX(Inputs!$D$71:$T$71,MATCH($A$1,Inputs!$D$68:$T$68,0))*1000</f>
        <v>27802.500000000004</v>
      </c>
      <c r="G265" s="25">
        <f>'[2]Table 19'!G$15*INDEX(Inputs!$D$71:$T$71,MATCH($A$1,Inputs!$D$68:$T$68,0))*1000</f>
        <v>27603</v>
      </c>
      <c r="H265" s="25">
        <f>'[2]Table 19'!H$15*INDEX(Inputs!$D$71:$T$71,MATCH($A$1,Inputs!$D$68:$T$68,0))*1000</f>
        <v>26964.750000000004</v>
      </c>
      <c r="I265" s="25">
        <f>'[2]Table 19'!I$15*INDEX(Inputs!$D$71:$T$71,MATCH($A$1,Inputs!$D$68:$T$68,0))*1000</f>
        <v>26223.750000000004</v>
      </c>
      <c r="J265" s="25">
        <f>'[2]Table 19'!J$15*INDEX(Inputs!$D$71:$T$71,MATCH($A$1,Inputs!$D$68:$T$68,0))*1000</f>
        <v>31572.75</v>
      </c>
      <c r="K265" s="25">
        <f>'[2]Table 19'!K$15*INDEX(Inputs!$D$71:$T$71,MATCH($A$1,Inputs!$D$68:$T$68,0))*1000</f>
        <v>26052</v>
      </c>
      <c r="L265" s="25">
        <f>'[2]Table 19'!L$15*INDEX(Inputs!$D$71:$T$71,MATCH($A$1,Inputs!$D$68:$T$68,0))*1000</f>
        <v>27125.999999999996</v>
      </c>
      <c r="M265" s="25">
        <f>'[2]Table 19'!M$15*INDEX(Inputs!$D$71:$T$71,MATCH($A$1,Inputs!$D$68:$T$68,0))*1000</f>
        <v>28227.75</v>
      </c>
      <c r="N265" s="25">
        <f>'[2]Table 19'!N$15*INDEX(Inputs!$D$71:$T$71,MATCH($A$1,Inputs!$D$68:$T$68,0))*1000</f>
        <v>18586.5</v>
      </c>
      <c r="O265" s="25">
        <f>'[2]Table 19'!O$15*INDEX(Inputs!$D$71:$T$71,MATCH($A$1,Inputs!$D$68:$T$68,0))*1000</f>
        <v>19405.5</v>
      </c>
      <c r="P265" s="25">
        <f>'[2]Table 19'!P$15*INDEX(Inputs!$D$71:$T$71,MATCH($A$1,Inputs!$D$68:$T$68,0))*1000</f>
        <v>16328.25</v>
      </c>
      <c r="Q265" s="25">
        <f>'[2]Table 19'!Q$15*INDEX(Inputs!$D$71:$T$71,MATCH($A$1,Inputs!$D$68:$T$68,0))*1000</f>
        <v>13348.499999999998</v>
      </c>
      <c r="R265" s="25">
        <f>'[2]Table 19'!R$15*INDEX(Inputs!$D$71:$T$71,MATCH($A$1,Inputs!$D$68:$T$68,0))*1000</f>
        <v>11777.249999999998</v>
      </c>
      <c r="S265" s="25">
        <f>'[2]Table 19'!S$15*INDEX(Inputs!$D$71:$T$71,MATCH($A$1,Inputs!$D$68:$T$68,0))*1000</f>
        <v>8127.0000000000009</v>
      </c>
      <c r="T265" s="25">
        <f>'[2]Table 19'!T$15*INDEX(Inputs!$D$71:$T$71,MATCH($A$1,Inputs!$D$68:$T$68,0))*1000</f>
        <v>8408.9999999999982</v>
      </c>
      <c r="U265" s="25">
        <f>'[2]Table 19'!U$15*INDEX(Inputs!$D$71:$T$71,MATCH($A$1,Inputs!$D$68:$T$68,0))*1000</f>
        <v>9565.5</v>
      </c>
      <c r="V265" s="25">
        <f>'[2]Table 19'!V$15*INDEX(Inputs!$D$71:$T$71,MATCH($A$1,Inputs!$D$68:$T$68,0))*1000</f>
        <v>11106</v>
      </c>
      <c r="W265" s="25">
        <f>'[2]Table 19'!W$15*INDEX(Inputs!$D$71:$T$71,MATCH($A$1,Inputs!$D$68:$T$68,0))*1000</f>
        <v>6620.25</v>
      </c>
      <c r="Z265" s="23" t="s">
        <v>32</v>
      </c>
    </row>
    <row r="266" spans="1:26" outlineLevel="1" x14ac:dyDescent="0.25">
      <c r="B266" s="4" t="s">
        <v>29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6" outlineLevel="1" x14ac:dyDescent="0.25">
      <c r="B267" s="16" t="s">
        <v>13</v>
      </c>
      <c r="C267" s="21">
        <f t="shared" ref="C267:W267" si="99">SUM(C257:C266)</f>
        <v>25042.5</v>
      </c>
      <c r="D267" s="21">
        <f t="shared" si="99"/>
        <v>31110.75</v>
      </c>
      <c r="E267" s="21">
        <f t="shared" si="99"/>
        <v>31243.5</v>
      </c>
      <c r="F267" s="21">
        <f t="shared" si="99"/>
        <v>39619.5</v>
      </c>
      <c r="G267" s="21">
        <f t="shared" si="99"/>
        <v>39753.75</v>
      </c>
      <c r="H267" s="21">
        <f t="shared" si="99"/>
        <v>38443.5</v>
      </c>
      <c r="I267" s="21">
        <f t="shared" si="99"/>
        <v>37821</v>
      </c>
      <c r="J267" s="21">
        <f t="shared" si="99"/>
        <v>41486.25</v>
      </c>
      <c r="K267" s="21">
        <f t="shared" si="99"/>
        <v>36771.75</v>
      </c>
      <c r="L267" s="21">
        <f t="shared" si="99"/>
        <v>35255.25</v>
      </c>
      <c r="M267" s="21">
        <f t="shared" si="99"/>
        <v>36585</v>
      </c>
      <c r="N267" s="21">
        <f t="shared" si="99"/>
        <v>26534.25</v>
      </c>
      <c r="O267" s="21">
        <f t="shared" si="99"/>
        <v>27438.75</v>
      </c>
      <c r="P267" s="21">
        <f t="shared" si="99"/>
        <v>24398.25</v>
      </c>
      <c r="Q267" s="21">
        <f t="shared" si="99"/>
        <v>21251.25</v>
      </c>
      <c r="R267" s="21">
        <f t="shared" si="99"/>
        <v>21922.499999999996</v>
      </c>
      <c r="S267" s="21">
        <f t="shared" si="99"/>
        <v>19107.75</v>
      </c>
      <c r="T267" s="21">
        <f t="shared" si="99"/>
        <v>18840.75</v>
      </c>
      <c r="U267" s="21">
        <f t="shared" si="99"/>
        <v>20216.25</v>
      </c>
      <c r="V267" s="21">
        <f t="shared" si="99"/>
        <v>24278.25</v>
      </c>
      <c r="W267" s="21">
        <f t="shared" si="99"/>
        <v>20913.75</v>
      </c>
    </row>
    <row r="268" spans="1:26" outlineLevel="1" x14ac:dyDescent="0.25">
      <c r="A268" s="3" t="s">
        <v>8</v>
      </c>
      <c r="B268" s="29" t="s">
        <v>46</v>
      </c>
      <c r="C268" s="28">
        <f>IFERROR(C267/C247/1000,0)</f>
        <v>1.5190786913692957E-3</v>
      </c>
      <c r="D268" s="28">
        <f t="shared" ref="D268:W268" si="100">IFERROR(D267/D247/1000,0)</f>
        <v>1.7130915507117697E-3</v>
      </c>
      <c r="E268" s="28">
        <f t="shared" si="100"/>
        <v>1.4299732963407069E-3</v>
      </c>
      <c r="F268" s="28">
        <f t="shared" si="100"/>
        <v>1.3691002207215171E-3</v>
      </c>
      <c r="G268" s="28">
        <f t="shared" si="100"/>
        <v>1.5360536103498728E-3</v>
      </c>
      <c r="H268" s="28">
        <f t="shared" si="100"/>
        <v>1.4604824921945253E-3</v>
      </c>
      <c r="I268" s="28">
        <f t="shared" si="100"/>
        <v>1.286007899049033E-3</v>
      </c>
      <c r="J268" s="28">
        <f t="shared" si="100"/>
        <v>1.475670039851778E-3</v>
      </c>
      <c r="K268" s="28">
        <f t="shared" si="100"/>
        <v>1.4867258906431555E-3</v>
      </c>
      <c r="L268" s="28">
        <f t="shared" si="100"/>
        <v>1.6467326666331642E-3</v>
      </c>
      <c r="M268" s="28">
        <f t="shared" si="100"/>
        <v>1.6820661476310587E-3</v>
      </c>
      <c r="N268" s="28">
        <f t="shared" si="100"/>
        <v>1.4879856440990975E-3</v>
      </c>
      <c r="O268" s="28">
        <f t="shared" si="100"/>
        <v>1.3991931806782844E-3</v>
      </c>
      <c r="P268" s="28">
        <f t="shared" si="100"/>
        <v>1.3074759932726907E-3</v>
      </c>
      <c r="Q268" s="28">
        <f t="shared" si="100"/>
        <v>1.1838279258940976E-3</v>
      </c>
      <c r="R268" s="28">
        <f t="shared" si="100"/>
        <v>1.0689535743943382E-3</v>
      </c>
      <c r="S268" s="28">
        <f t="shared" si="100"/>
        <v>9.3688124600489568E-4</v>
      </c>
      <c r="T268" s="28">
        <f t="shared" si="100"/>
        <v>1.0031479129872086E-3</v>
      </c>
      <c r="U268" s="28">
        <f t="shared" si="100"/>
        <v>1.0321874076276653E-3</v>
      </c>
      <c r="V268" s="28">
        <f t="shared" si="100"/>
        <v>1.1719436616523878E-3</v>
      </c>
      <c r="W268" s="28">
        <f t="shared" si="100"/>
        <v>1.0421439483818877E-3</v>
      </c>
    </row>
    <row r="269" spans="1:26" outlineLevel="1" x14ac:dyDescent="0.25"/>
    <row r="270" spans="1:26" outlineLevel="1" x14ac:dyDescent="0.25">
      <c r="B270" s="4" t="s">
        <v>23</v>
      </c>
      <c r="C270" s="12">
        <f t="shared" ref="C270:W270" si="101">IFERROR(C257/C267,0)</f>
        <v>0</v>
      </c>
      <c r="D270" s="12">
        <f t="shared" si="101"/>
        <v>0</v>
      </c>
      <c r="E270" s="12">
        <f t="shared" si="101"/>
        <v>0</v>
      </c>
      <c r="F270" s="12">
        <f t="shared" si="101"/>
        <v>0</v>
      </c>
      <c r="G270" s="12">
        <f t="shared" si="101"/>
        <v>0</v>
      </c>
      <c r="H270" s="12">
        <f t="shared" si="101"/>
        <v>0</v>
      </c>
      <c r="I270" s="12">
        <f t="shared" si="101"/>
        <v>0</v>
      </c>
      <c r="J270" s="12">
        <f t="shared" si="101"/>
        <v>0</v>
      </c>
      <c r="K270" s="12">
        <f t="shared" si="101"/>
        <v>0</v>
      </c>
      <c r="L270" s="12">
        <f t="shared" si="101"/>
        <v>0</v>
      </c>
      <c r="M270" s="12">
        <f t="shared" si="101"/>
        <v>0</v>
      </c>
      <c r="N270" s="12">
        <f t="shared" si="101"/>
        <v>0</v>
      </c>
      <c r="O270" s="12">
        <f t="shared" si="101"/>
        <v>0</v>
      </c>
      <c r="P270" s="12">
        <f t="shared" si="101"/>
        <v>0</v>
      </c>
      <c r="Q270" s="12">
        <f t="shared" si="101"/>
        <v>0</v>
      </c>
      <c r="R270" s="12">
        <f t="shared" si="101"/>
        <v>0</v>
      </c>
      <c r="S270" s="12">
        <f t="shared" si="101"/>
        <v>0</v>
      </c>
      <c r="T270" s="12">
        <f t="shared" si="101"/>
        <v>0</v>
      </c>
      <c r="U270" s="12">
        <f t="shared" si="101"/>
        <v>0</v>
      </c>
      <c r="V270" s="12">
        <f t="shared" si="101"/>
        <v>0</v>
      </c>
      <c r="W270" s="12">
        <f t="shared" si="101"/>
        <v>0</v>
      </c>
    </row>
    <row r="271" spans="1:26" outlineLevel="1" x14ac:dyDescent="0.25">
      <c r="B271" s="4" t="s">
        <v>24</v>
      </c>
      <c r="C271" s="12">
        <f t="shared" ref="C271:W271" si="102">IFERROR(C258/C267,0)</f>
        <v>0</v>
      </c>
      <c r="D271" s="12">
        <f t="shared" si="102"/>
        <v>0</v>
      </c>
      <c r="E271" s="12">
        <f t="shared" si="102"/>
        <v>0</v>
      </c>
      <c r="F271" s="12">
        <f t="shared" si="102"/>
        <v>0</v>
      </c>
      <c r="G271" s="12">
        <f t="shared" si="102"/>
        <v>0</v>
      </c>
      <c r="H271" s="12">
        <f t="shared" si="102"/>
        <v>0</v>
      </c>
      <c r="I271" s="12">
        <f t="shared" si="102"/>
        <v>0</v>
      </c>
      <c r="J271" s="12">
        <f t="shared" si="102"/>
        <v>0</v>
      </c>
      <c r="K271" s="12">
        <f t="shared" si="102"/>
        <v>0</v>
      </c>
      <c r="L271" s="12">
        <f t="shared" si="102"/>
        <v>0</v>
      </c>
      <c r="M271" s="12">
        <f t="shared" si="102"/>
        <v>0</v>
      </c>
      <c r="N271" s="12">
        <f t="shared" si="102"/>
        <v>0</v>
      </c>
      <c r="O271" s="12">
        <f t="shared" si="102"/>
        <v>0</v>
      </c>
      <c r="P271" s="12">
        <f t="shared" si="102"/>
        <v>0</v>
      </c>
      <c r="Q271" s="12">
        <f t="shared" si="102"/>
        <v>0</v>
      </c>
      <c r="R271" s="12">
        <f t="shared" si="102"/>
        <v>0</v>
      </c>
      <c r="S271" s="12">
        <f t="shared" si="102"/>
        <v>0</v>
      </c>
      <c r="T271" s="12">
        <f t="shared" si="102"/>
        <v>0</v>
      </c>
      <c r="U271" s="12">
        <f t="shared" si="102"/>
        <v>0</v>
      </c>
      <c r="V271" s="12">
        <f t="shared" si="102"/>
        <v>0</v>
      </c>
      <c r="W271" s="12">
        <f t="shared" si="102"/>
        <v>0</v>
      </c>
    </row>
    <row r="272" spans="1:26" outlineLevel="1" x14ac:dyDescent="0.25">
      <c r="B272" s="4" t="s">
        <v>21</v>
      </c>
      <c r="C272" s="12">
        <f t="shared" ref="C272:W272" si="103">IFERROR(C259/C267,0)</f>
        <v>0.43000898472596588</v>
      </c>
      <c r="D272" s="12">
        <f t="shared" si="103"/>
        <v>0.41927629517128323</v>
      </c>
      <c r="E272" s="12">
        <f t="shared" si="103"/>
        <v>0.46370445052570936</v>
      </c>
      <c r="F272" s="12">
        <f t="shared" si="103"/>
        <v>0.29826221936167796</v>
      </c>
      <c r="G272" s="12">
        <f t="shared" si="103"/>
        <v>0.30565041033864732</v>
      </c>
      <c r="H272" s="12">
        <f t="shared" si="103"/>
        <v>0.29858753755511336</v>
      </c>
      <c r="I272" s="12">
        <f t="shared" si="103"/>
        <v>0.30663520266518596</v>
      </c>
      <c r="J272" s="12">
        <f t="shared" si="103"/>
        <v>0.23895869113260418</v>
      </c>
      <c r="K272" s="12">
        <f t="shared" si="103"/>
        <v>0.2915213445103918</v>
      </c>
      <c r="L272" s="12">
        <f t="shared" si="103"/>
        <v>0.23058267917544198</v>
      </c>
      <c r="M272" s="12">
        <f t="shared" si="103"/>
        <v>0.22843378433784337</v>
      </c>
      <c r="N272" s="12">
        <f t="shared" si="103"/>
        <v>0.29952796856892505</v>
      </c>
      <c r="O272" s="12">
        <f t="shared" si="103"/>
        <v>0.29277026103594372</v>
      </c>
      <c r="P272" s="12">
        <f t="shared" si="103"/>
        <v>0.33076142756140298</v>
      </c>
      <c r="Q272" s="12">
        <f t="shared" si="103"/>
        <v>0.37187224280924658</v>
      </c>
      <c r="R272" s="12">
        <f t="shared" si="103"/>
        <v>0.46277796784125896</v>
      </c>
      <c r="S272" s="12">
        <f t="shared" si="103"/>
        <v>0.57467519723672333</v>
      </c>
      <c r="T272" s="12">
        <f t="shared" si="103"/>
        <v>0.55368018789060958</v>
      </c>
      <c r="U272" s="12">
        <f t="shared" si="103"/>
        <v>0.52684103134854388</v>
      </c>
      <c r="V272" s="12">
        <f t="shared" si="103"/>
        <v>0.54255352012603864</v>
      </c>
      <c r="W272" s="12">
        <f t="shared" si="103"/>
        <v>0.68344988344988344</v>
      </c>
    </row>
    <row r="273" spans="1:26" outlineLevel="1" x14ac:dyDescent="0.25">
      <c r="B273" s="4" t="s">
        <v>26</v>
      </c>
      <c r="C273" s="12">
        <f t="shared" ref="C273:W273" si="104">IFERROR(C260/C267,0)</f>
        <v>0</v>
      </c>
      <c r="D273" s="12">
        <f t="shared" si="104"/>
        <v>0</v>
      </c>
      <c r="E273" s="12">
        <f t="shared" si="104"/>
        <v>0</v>
      </c>
      <c r="F273" s="12">
        <f t="shared" si="104"/>
        <v>0</v>
      </c>
      <c r="G273" s="12">
        <f t="shared" si="104"/>
        <v>0</v>
      </c>
      <c r="H273" s="12">
        <f t="shared" si="104"/>
        <v>0</v>
      </c>
      <c r="I273" s="12">
        <f t="shared" si="104"/>
        <v>0</v>
      </c>
      <c r="J273" s="12">
        <f t="shared" si="104"/>
        <v>0</v>
      </c>
      <c r="K273" s="12">
        <f t="shared" si="104"/>
        <v>0</v>
      </c>
      <c r="L273" s="12">
        <f t="shared" si="104"/>
        <v>0</v>
      </c>
      <c r="M273" s="12">
        <f t="shared" si="104"/>
        <v>0</v>
      </c>
      <c r="N273" s="12">
        <f t="shared" si="104"/>
        <v>0</v>
      </c>
      <c r="O273" s="12">
        <f t="shared" si="104"/>
        <v>0</v>
      </c>
      <c r="P273" s="12">
        <f t="shared" si="104"/>
        <v>0</v>
      </c>
      <c r="Q273" s="12">
        <f t="shared" si="104"/>
        <v>0</v>
      </c>
      <c r="R273" s="12">
        <f t="shared" si="104"/>
        <v>0</v>
      </c>
      <c r="S273" s="12">
        <f t="shared" si="104"/>
        <v>0</v>
      </c>
      <c r="T273" s="12">
        <f t="shared" si="104"/>
        <v>0</v>
      </c>
      <c r="U273" s="12">
        <f t="shared" si="104"/>
        <v>0</v>
      </c>
      <c r="V273" s="12">
        <f t="shared" si="104"/>
        <v>0</v>
      </c>
      <c r="W273" s="12">
        <f t="shared" si="104"/>
        <v>0</v>
      </c>
    </row>
    <row r="274" spans="1:26" outlineLevel="1" x14ac:dyDescent="0.25">
      <c r="B274" s="4" t="s">
        <v>25</v>
      </c>
      <c r="C274" s="12">
        <f t="shared" ref="C274:W274" si="105">IFERROR(C261/C267,0)</f>
        <v>0</v>
      </c>
      <c r="D274" s="12">
        <f t="shared" si="105"/>
        <v>0</v>
      </c>
      <c r="E274" s="12">
        <f t="shared" si="105"/>
        <v>0</v>
      </c>
      <c r="F274" s="12">
        <f t="shared" si="105"/>
        <v>0</v>
      </c>
      <c r="G274" s="12">
        <f t="shared" si="105"/>
        <v>0</v>
      </c>
      <c r="H274" s="12">
        <f t="shared" si="105"/>
        <v>0</v>
      </c>
      <c r="I274" s="12">
        <f t="shared" si="105"/>
        <v>0</v>
      </c>
      <c r="J274" s="12">
        <f t="shared" si="105"/>
        <v>0</v>
      </c>
      <c r="K274" s="12">
        <f t="shared" si="105"/>
        <v>0</v>
      </c>
      <c r="L274" s="12">
        <f t="shared" si="105"/>
        <v>0</v>
      </c>
      <c r="M274" s="12">
        <f t="shared" si="105"/>
        <v>0</v>
      </c>
      <c r="N274" s="12">
        <f t="shared" si="105"/>
        <v>0</v>
      </c>
      <c r="O274" s="12">
        <f t="shared" si="105"/>
        <v>0</v>
      </c>
      <c r="P274" s="12">
        <f t="shared" si="105"/>
        <v>0</v>
      </c>
      <c r="Q274" s="12">
        <f t="shared" si="105"/>
        <v>0</v>
      </c>
      <c r="R274" s="12">
        <f t="shared" si="105"/>
        <v>0</v>
      </c>
      <c r="S274" s="12">
        <f t="shared" si="105"/>
        <v>0</v>
      </c>
      <c r="T274" s="12">
        <f t="shared" si="105"/>
        <v>0</v>
      </c>
      <c r="U274" s="12">
        <f t="shared" si="105"/>
        <v>0</v>
      </c>
      <c r="V274" s="12">
        <f t="shared" si="105"/>
        <v>0</v>
      </c>
      <c r="W274" s="12">
        <f t="shared" si="105"/>
        <v>0</v>
      </c>
    </row>
    <row r="275" spans="1:26" outlineLevel="1" x14ac:dyDescent="0.25">
      <c r="B275" s="4" t="s">
        <v>0</v>
      </c>
      <c r="C275" s="12">
        <f t="shared" ref="C275:W275" si="106">IFERROR(C262/C267,0)</f>
        <v>0</v>
      </c>
      <c r="D275" s="12">
        <f t="shared" si="106"/>
        <v>0</v>
      </c>
      <c r="E275" s="12">
        <f t="shared" si="106"/>
        <v>0</v>
      </c>
      <c r="F275" s="12">
        <f t="shared" si="106"/>
        <v>0</v>
      </c>
      <c r="G275" s="12">
        <f t="shared" si="106"/>
        <v>0</v>
      </c>
      <c r="H275" s="12">
        <f t="shared" si="106"/>
        <v>0</v>
      </c>
      <c r="I275" s="12">
        <f t="shared" si="106"/>
        <v>0</v>
      </c>
      <c r="J275" s="12">
        <f t="shared" si="106"/>
        <v>0</v>
      </c>
      <c r="K275" s="12">
        <f t="shared" si="106"/>
        <v>0</v>
      </c>
      <c r="L275" s="12">
        <f t="shared" si="106"/>
        <v>0</v>
      </c>
      <c r="M275" s="12">
        <f t="shared" si="106"/>
        <v>0</v>
      </c>
      <c r="N275" s="12">
        <f t="shared" si="106"/>
        <v>0</v>
      </c>
      <c r="O275" s="12">
        <f t="shared" si="106"/>
        <v>0</v>
      </c>
      <c r="P275" s="12">
        <f t="shared" si="106"/>
        <v>0</v>
      </c>
      <c r="Q275" s="12">
        <f t="shared" si="106"/>
        <v>0</v>
      </c>
      <c r="R275" s="12">
        <f t="shared" si="106"/>
        <v>0</v>
      </c>
      <c r="S275" s="12">
        <f t="shared" si="106"/>
        <v>0</v>
      </c>
      <c r="T275" s="12">
        <f t="shared" si="106"/>
        <v>0</v>
      </c>
      <c r="U275" s="12">
        <f t="shared" si="106"/>
        <v>0</v>
      </c>
      <c r="V275" s="12">
        <f t="shared" si="106"/>
        <v>0</v>
      </c>
      <c r="W275" s="12">
        <f t="shared" si="106"/>
        <v>0</v>
      </c>
    </row>
    <row r="276" spans="1:26" outlineLevel="1" x14ac:dyDescent="0.25">
      <c r="B276" s="4" t="s">
        <v>27</v>
      </c>
      <c r="C276" s="12">
        <f t="shared" ref="C276:W276" si="107">IFERROR(C263/C267,0)</f>
        <v>0</v>
      </c>
      <c r="D276" s="12">
        <f t="shared" si="107"/>
        <v>0</v>
      </c>
      <c r="E276" s="12">
        <f t="shared" si="107"/>
        <v>0</v>
      </c>
      <c r="F276" s="12">
        <f t="shared" si="107"/>
        <v>0</v>
      </c>
      <c r="G276" s="12">
        <f t="shared" si="107"/>
        <v>0</v>
      </c>
      <c r="H276" s="12">
        <f t="shared" si="107"/>
        <v>0</v>
      </c>
      <c r="I276" s="12">
        <f t="shared" si="107"/>
        <v>0</v>
      </c>
      <c r="J276" s="12">
        <f t="shared" si="107"/>
        <v>0</v>
      </c>
      <c r="K276" s="12">
        <f t="shared" si="107"/>
        <v>0</v>
      </c>
      <c r="L276" s="12">
        <f t="shared" si="107"/>
        <v>0</v>
      </c>
      <c r="M276" s="12">
        <f t="shared" si="107"/>
        <v>0</v>
      </c>
      <c r="N276" s="12">
        <f t="shared" si="107"/>
        <v>0</v>
      </c>
      <c r="O276" s="12">
        <f t="shared" si="107"/>
        <v>0</v>
      </c>
      <c r="P276" s="12">
        <f t="shared" si="107"/>
        <v>0</v>
      </c>
      <c r="Q276" s="12">
        <f t="shared" si="107"/>
        <v>0</v>
      </c>
      <c r="R276" s="12">
        <f t="shared" si="107"/>
        <v>0</v>
      </c>
      <c r="S276" s="12">
        <f t="shared" si="107"/>
        <v>0</v>
      </c>
      <c r="T276" s="12">
        <f t="shared" si="107"/>
        <v>0</v>
      </c>
      <c r="U276" s="12">
        <f t="shared" si="107"/>
        <v>0</v>
      </c>
      <c r="V276" s="12">
        <f t="shared" si="107"/>
        <v>0</v>
      </c>
      <c r="W276" s="12">
        <f t="shared" si="107"/>
        <v>0</v>
      </c>
    </row>
    <row r="277" spans="1:26" outlineLevel="1" x14ac:dyDescent="0.25">
      <c r="B277" s="4" t="s">
        <v>28</v>
      </c>
      <c r="C277" s="12">
        <f t="shared" ref="C277:W277" si="108">IFERROR(C264/C267,0)</f>
        <v>0</v>
      </c>
      <c r="D277" s="12">
        <f t="shared" si="108"/>
        <v>0</v>
      </c>
      <c r="E277" s="12">
        <f t="shared" si="108"/>
        <v>0</v>
      </c>
      <c r="F277" s="12">
        <f t="shared" si="108"/>
        <v>0</v>
      </c>
      <c r="G277" s="12">
        <f t="shared" si="108"/>
        <v>0</v>
      </c>
      <c r="H277" s="12">
        <f t="shared" si="108"/>
        <v>0</v>
      </c>
      <c r="I277" s="12">
        <f t="shared" si="108"/>
        <v>0</v>
      </c>
      <c r="J277" s="12">
        <f t="shared" si="108"/>
        <v>0</v>
      </c>
      <c r="K277" s="12">
        <f t="shared" si="108"/>
        <v>0</v>
      </c>
      <c r="L277" s="12">
        <f t="shared" si="108"/>
        <v>0</v>
      </c>
      <c r="M277" s="12">
        <f t="shared" si="108"/>
        <v>0</v>
      </c>
      <c r="N277" s="12">
        <f t="shared" si="108"/>
        <v>0</v>
      </c>
      <c r="O277" s="12">
        <f t="shared" si="108"/>
        <v>0</v>
      </c>
      <c r="P277" s="12">
        <f t="shared" si="108"/>
        <v>0</v>
      </c>
      <c r="Q277" s="12">
        <f t="shared" si="108"/>
        <v>0</v>
      </c>
      <c r="R277" s="12">
        <f t="shared" si="108"/>
        <v>0</v>
      </c>
      <c r="S277" s="12">
        <f t="shared" si="108"/>
        <v>0</v>
      </c>
      <c r="T277" s="12">
        <f t="shared" si="108"/>
        <v>0</v>
      </c>
      <c r="U277" s="12">
        <f t="shared" si="108"/>
        <v>0</v>
      </c>
      <c r="V277" s="12">
        <f t="shared" si="108"/>
        <v>0</v>
      </c>
      <c r="W277" s="12">
        <f t="shared" si="108"/>
        <v>0</v>
      </c>
    </row>
    <row r="278" spans="1:26" outlineLevel="1" x14ac:dyDescent="0.25">
      <c r="B278" s="4" t="s">
        <v>22</v>
      </c>
      <c r="C278" s="12">
        <f t="shared" ref="C278:W278" si="109">IFERROR(C265/C267,0)</f>
        <v>0.56999101527403417</v>
      </c>
      <c r="D278" s="12">
        <f t="shared" si="109"/>
        <v>0.58072370482871671</v>
      </c>
      <c r="E278" s="12">
        <f t="shared" si="109"/>
        <v>0.5362955494742907</v>
      </c>
      <c r="F278" s="12">
        <f t="shared" si="109"/>
        <v>0.70173778063832215</v>
      </c>
      <c r="G278" s="12">
        <f t="shared" si="109"/>
        <v>0.69434958966135274</v>
      </c>
      <c r="H278" s="12">
        <f t="shared" si="109"/>
        <v>0.70141246244488675</v>
      </c>
      <c r="I278" s="12">
        <f t="shared" si="109"/>
        <v>0.69336479733481404</v>
      </c>
      <c r="J278" s="12">
        <f t="shared" si="109"/>
        <v>0.76104130886739585</v>
      </c>
      <c r="K278" s="12">
        <f t="shared" si="109"/>
        <v>0.7084786554896082</v>
      </c>
      <c r="L278" s="12">
        <f t="shared" si="109"/>
        <v>0.76941732082455794</v>
      </c>
      <c r="M278" s="12">
        <f t="shared" si="109"/>
        <v>0.77156621566215666</v>
      </c>
      <c r="N278" s="12">
        <f t="shared" si="109"/>
        <v>0.70047203143107495</v>
      </c>
      <c r="O278" s="12">
        <f t="shared" si="109"/>
        <v>0.70722973896405628</v>
      </c>
      <c r="P278" s="12">
        <f t="shared" si="109"/>
        <v>0.66923857243859708</v>
      </c>
      <c r="Q278" s="12">
        <f t="shared" si="109"/>
        <v>0.62812775719075342</v>
      </c>
      <c r="R278" s="12">
        <f t="shared" si="109"/>
        <v>0.53722203215874098</v>
      </c>
      <c r="S278" s="12">
        <f t="shared" si="109"/>
        <v>0.42532480276327672</v>
      </c>
      <c r="T278" s="12">
        <f t="shared" si="109"/>
        <v>0.44631981210939048</v>
      </c>
      <c r="U278" s="12">
        <f t="shared" si="109"/>
        <v>0.47315896865145612</v>
      </c>
      <c r="V278" s="12">
        <f t="shared" si="109"/>
        <v>0.45744647987396125</v>
      </c>
      <c r="W278" s="12">
        <f t="shared" si="109"/>
        <v>0.31655011655011656</v>
      </c>
    </row>
    <row r="279" spans="1:26" outlineLevel="1" x14ac:dyDescent="0.25">
      <c r="B279" s="4" t="s">
        <v>29</v>
      </c>
      <c r="C279" s="12">
        <f t="shared" ref="C279:W279" si="110">IFERROR(C266/C267,0)</f>
        <v>0</v>
      </c>
      <c r="D279" s="12">
        <f t="shared" si="110"/>
        <v>0</v>
      </c>
      <c r="E279" s="12">
        <f t="shared" si="110"/>
        <v>0</v>
      </c>
      <c r="F279" s="12">
        <f t="shared" si="110"/>
        <v>0</v>
      </c>
      <c r="G279" s="12">
        <f t="shared" si="110"/>
        <v>0</v>
      </c>
      <c r="H279" s="12">
        <f t="shared" si="110"/>
        <v>0</v>
      </c>
      <c r="I279" s="12">
        <f t="shared" si="110"/>
        <v>0</v>
      </c>
      <c r="J279" s="12">
        <f t="shared" si="110"/>
        <v>0</v>
      </c>
      <c r="K279" s="12">
        <f t="shared" si="110"/>
        <v>0</v>
      </c>
      <c r="L279" s="12">
        <f t="shared" si="110"/>
        <v>0</v>
      </c>
      <c r="M279" s="12">
        <f t="shared" si="110"/>
        <v>0</v>
      </c>
      <c r="N279" s="12">
        <f t="shared" si="110"/>
        <v>0</v>
      </c>
      <c r="O279" s="12">
        <f t="shared" si="110"/>
        <v>0</v>
      </c>
      <c r="P279" s="12">
        <f t="shared" si="110"/>
        <v>0</v>
      </c>
      <c r="Q279" s="12">
        <f t="shared" si="110"/>
        <v>0</v>
      </c>
      <c r="R279" s="12">
        <f t="shared" si="110"/>
        <v>0</v>
      </c>
      <c r="S279" s="12">
        <f t="shared" si="110"/>
        <v>0</v>
      </c>
      <c r="T279" s="12">
        <f t="shared" si="110"/>
        <v>0</v>
      </c>
      <c r="U279" s="12">
        <f t="shared" si="110"/>
        <v>0</v>
      </c>
      <c r="V279" s="12">
        <f t="shared" si="110"/>
        <v>0</v>
      </c>
      <c r="W279" s="12">
        <f t="shared" si="110"/>
        <v>0</v>
      </c>
    </row>
    <row r="282" spans="1:26" s="34" customFormat="1" x14ac:dyDescent="0.25">
      <c r="A282" s="33" t="s">
        <v>50</v>
      </c>
    </row>
    <row r="283" spans="1:26" outlineLevel="1" x14ac:dyDescent="0.25">
      <c r="B283" s="9" t="s">
        <v>5</v>
      </c>
      <c r="C283" s="14"/>
    </row>
    <row r="284" spans="1:26" outlineLevel="1" x14ac:dyDescent="0.25">
      <c r="B284" s="16" t="s">
        <v>8</v>
      </c>
    </row>
    <row r="285" spans="1:26" outlineLevel="1" x14ac:dyDescent="0.25">
      <c r="B285" s="10" t="s">
        <v>10</v>
      </c>
      <c r="C285" s="5">
        <f>C$290*CAN!C291</f>
        <v>281.23457669129965</v>
      </c>
      <c r="D285" s="5">
        <f>D$290*CAN!D291</f>
        <v>233.31711219499894</v>
      </c>
      <c r="E285" s="5">
        <f>E$290*CAN!E291</f>
        <v>272.919537341715</v>
      </c>
      <c r="F285" s="5">
        <f>F$290*CAN!F291</f>
        <v>212.08535470302198</v>
      </c>
      <c r="G285" s="5">
        <f>G$290*CAN!G291</f>
        <v>223.73192819333093</v>
      </c>
      <c r="H285" s="5">
        <f>H$290*CAN!H291</f>
        <v>235.36691094208308</v>
      </c>
      <c r="I285" s="5">
        <f>I$290*CAN!I291</f>
        <v>240.87769508942105</v>
      </c>
      <c r="J285" s="5">
        <f>J$290*CAN!J291</f>
        <v>224.02373901490898</v>
      </c>
      <c r="K285" s="5">
        <f>K$290*CAN!K291</f>
        <v>223.98804398857078</v>
      </c>
      <c r="L285" s="5">
        <f>L$290*CAN!L291</f>
        <v>196.86396599435724</v>
      </c>
      <c r="M285" s="5">
        <f>M$290*CAN!M291</f>
        <v>271.11683712403902</v>
      </c>
      <c r="N285" s="5">
        <f>N$290*CAN!N291</f>
        <v>294.76475007376177</v>
      </c>
      <c r="O285" s="5">
        <f>O$290*CAN!O291</f>
        <v>231.80255561968687</v>
      </c>
      <c r="P285" s="5">
        <f>P$290*CAN!P291</f>
        <v>230.0553711491176</v>
      </c>
      <c r="Q285" s="5">
        <f>Q$290*CAN!Q291</f>
        <v>227.69035743312506</v>
      </c>
      <c r="R285" s="5">
        <f>R$290*CAN!R291</f>
        <v>176.40313564623924</v>
      </c>
      <c r="S285" s="5">
        <f>S$290*CAN!S291</f>
        <v>186.20855788678844</v>
      </c>
      <c r="T285" s="5">
        <f>T$290*CAN!T291</f>
        <v>255.20015632027111</v>
      </c>
      <c r="U285" s="5">
        <f>U$290*CAN!U291</f>
        <v>343.30621590022355</v>
      </c>
      <c r="V285" s="5">
        <f>V$290*CAN!V291</f>
        <v>333.7158479468456</v>
      </c>
      <c r="W285" s="5">
        <f>W$290*CAN!W291</f>
        <v>293.88998352279157</v>
      </c>
      <c r="Z285" s="23"/>
    </row>
    <row r="286" spans="1:26" outlineLevel="1" x14ac:dyDescent="0.25">
      <c r="B286" s="17" t="s">
        <v>9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6" outlineLevel="1" x14ac:dyDescent="0.25">
      <c r="B287" s="10" t="s">
        <v>11</v>
      </c>
      <c r="C287" s="5">
        <f>C288/Inputs!D$7</f>
        <v>12674.054482985515</v>
      </c>
      <c r="D287" s="5">
        <f>D288/Inputs!E$7</f>
        <v>11012.176460938756</v>
      </c>
      <c r="E287" s="5">
        <f>E288/Inputs!F$7</f>
        <v>12066.095296122878</v>
      </c>
      <c r="F287" s="5">
        <f>F288/Inputs!G$7</f>
        <v>10326.7509907899</v>
      </c>
      <c r="G287" s="5">
        <f>G288/Inputs!H$7</f>
        <v>11333.114920404047</v>
      </c>
      <c r="H287" s="5">
        <f>H288/Inputs!I$7</f>
        <v>11578.588806291664</v>
      </c>
      <c r="I287" s="5">
        <f>I288/Inputs!J$7</f>
        <v>12842.01562074235</v>
      </c>
      <c r="J287" s="5">
        <f>J288/Inputs!K$7</f>
        <v>14170.910267659743</v>
      </c>
      <c r="K287" s="5">
        <f>K288/Inputs!L$7</f>
        <v>16042.563719039596</v>
      </c>
      <c r="L287" s="5">
        <f>L288/Inputs!M$7</f>
        <v>14834.305329913914</v>
      </c>
      <c r="M287" s="5">
        <f>M288/Inputs!N$7</f>
        <v>17719.70856335017</v>
      </c>
      <c r="N287" s="5">
        <f>N288/Inputs!O$7</f>
        <v>19604.319767912966</v>
      </c>
      <c r="O287" s="5">
        <f>O288/Inputs!P$7</f>
        <v>15842.872327259362</v>
      </c>
      <c r="P287" s="5">
        <f>P288/Inputs!Q$7</f>
        <v>15781.301967497913</v>
      </c>
      <c r="Q287" s="5">
        <f>Q288/Inputs!R$7</f>
        <v>15974.598376715494</v>
      </c>
      <c r="R287" s="5">
        <f>R288/Inputs!S$7</f>
        <v>13568.107055980166</v>
      </c>
      <c r="S287" s="5">
        <f>S288/Inputs!T$7</f>
        <v>14085.408656123087</v>
      </c>
      <c r="T287" s="5">
        <f>T288/Inputs!U$7</f>
        <v>17385.625947807675</v>
      </c>
      <c r="U287" s="5">
        <f>U288/Inputs!V$7</f>
        <v>23367.852712950251</v>
      </c>
      <c r="V287" s="5">
        <f>V288/Inputs!W$7</f>
        <v>23895.801766610097</v>
      </c>
      <c r="W287" s="5">
        <f>W288/Inputs!X$7</f>
        <v>7395.3743184363957</v>
      </c>
      <c r="Z287" s="23"/>
    </row>
    <row r="288" spans="1:26" outlineLevel="1" x14ac:dyDescent="0.25">
      <c r="B288" s="10" t="s">
        <v>12</v>
      </c>
      <c r="C288" s="5">
        <f>C$290*CAN!C292</f>
        <v>1267.4054482985516</v>
      </c>
      <c r="D288" s="5">
        <f>D$290*CAN!D292</f>
        <v>1101.2176460938756</v>
      </c>
      <c r="E288" s="5">
        <f>E$290*CAN!E292</f>
        <v>1206.6095296122878</v>
      </c>
      <c r="F288" s="5">
        <f>F$290*CAN!F292</f>
        <v>1032.6750990789901</v>
      </c>
      <c r="G288" s="5">
        <f>G$290*CAN!G292</f>
        <v>1133.3114920404048</v>
      </c>
      <c r="H288" s="5">
        <f>H$290*CAN!H292</f>
        <v>1157.8588806291664</v>
      </c>
      <c r="I288" s="5">
        <f>I$290*CAN!I292</f>
        <v>1284.201562074235</v>
      </c>
      <c r="J288" s="5">
        <f>J$290*CAN!J292</f>
        <v>1417.0910267659744</v>
      </c>
      <c r="K288" s="5">
        <f>K$290*CAN!K292</f>
        <v>1604.2563719039597</v>
      </c>
      <c r="L288" s="5">
        <f>L$290*CAN!L292</f>
        <v>1483.4305329913914</v>
      </c>
      <c r="M288" s="5">
        <f>M$290*CAN!M292</f>
        <v>1771.9708563350173</v>
      </c>
      <c r="N288" s="5">
        <f>N$290*CAN!N292</f>
        <v>1960.4319767912966</v>
      </c>
      <c r="O288" s="5">
        <f>O$290*CAN!O292</f>
        <v>1584.2872327259363</v>
      </c>
      <c r="P288" s="5">
        <f>P$290*CAN!P292</f>
        <v>1578.1301967497914</v>
      </c>
      <c r="Q288" s="5">
        <f>Q$290*CAN!Q292</f>
        <v>1597.4598376715494</v>
      </c>
      <c r="R288" s="5">
        <f>R$290*CAN!R292</f>
        <v>1356.8107055980167</v>
      </c>
      <c r="S288" s="5">
        <f>S$290*CAN!S292</f>
        <v>1408.5408656123088</v>
      </c>
      <c r="T288" s="5">
        <f>T$290*CAN!T292</f>
        <v>1738.5625947807678</v>
      </c>
      <c r="U288" s="5">
        <f>U$290*CAN!U292</f>
        <v>2336.7852712950253</v>
      </c>
      <c r="V288" s="5">
        <f>V$290*CAN!V292</f>
        <v>2389.5801766610098</v>
      </c>
      <c r="W288" s="5">
        <f>W$290*CAN!W292</f>
        <v>739.53743184363964</v>
      </c>
      <c r="Y288" s="1" t="s">
        <v>59</v>
      </c>
    </row>
    <row r="289" spans="2:26" outlineLevel="1" x14ac:dyDescent="0.25">
      <c r="B289" s="16" t="s">
        <v>13</v>
      </c>
    </row>
    <row r="290" spans="2:26" outlineLevel="1" x14ac:dyDescent="0.25">
      <c r="B290" s="10" t="s">
        <v>10</v>
      </c>
      <c r="C290" s="5">
        <f>C305/CAN!C306/1000</f>
        <v>1548.6400249898513</v>
      </c>
      <c r="D290" s="5">
        <f>D305/CAN!D306/1000</f>
        <v>1334.5347582888746</v>
      </c>
      <c r="E290" s="5">
        <f>E305/CAN!E306/1000</f>
        <v>1479.5290669540027</v>
      </c>
      <c r="F290" s="5">
        <f>F305/CAN!F306/1000</f>
        <v>1244.7604537820121</v>
      </c>
      <c r="G290" s="5">
        <f>G305/CAN!G306/1000</f>
        <v>1357.0434202337356</v>
      </c>
      <c r="H290" s="5">
        <f>H305/CAN!H306/1000</f>
        <v>1393.2257915712494</v>
      </c>
      <c r="I290" s="5">
        <f>I305/CAN!I306/1000</f>
        <v>1525.0792571636562</v>
      </c>
      <c r="J290" s="5">
        <f>J305/CAN!J306/1000</f>
        <v>1641.1147657808833</v>
      </c>
      <c r="K290" s="5">
        <f>K305/CAN!K306/1000</f>
        <v>1828.2444158925305</v>
      </c>
      <c r="L290" s="5">
        <f>L305/CAN!L306/1000</f>
        <v>1680.2944989857485</v>
      </c>
      <c r="M290" s="5">
        <f>M305/CAN!M306/1000</f>
        <v>2043.0876934590565</v>
      </c>
      <c r="N290" s="5">
        <f>N305/CAN!N306/1000</f>
        <v>2255.1967268650583</v>
      </c>
      <c r="O290" s="5">
        <f>O305/CAN!O306/1000</f>
        <v>1816.089788345623</v>
      </c>
      <c r="P290" s="5">
        <f>P305/CAN!P306/1000</f>
        <v>1808.1855678989091</v>
      </c>
      <c r="Q290" s="5">
        <f>Q305/CAN!Q306/1000</f>
        <v>1825.1501951046746</v>
      </c>
      <c r="R290" s="5">
        <f>R305/CAN!R306/1000</f>
        <v>1533.2138412442557</v>
      </c>
      <c r="S290" s="5">
        <f>S305/CAN!S306/1000</f>
        <v>1594.7494234990972</v>
      </c>
      <c r="T290" s="5">
        <f>T305/CAN!T306/1000</f>
        <v>1993.7627511010389</v>
      </c>
      <c r="U290" s="5">
        <f>U305/CAN!U306/1000</f>
        <v>2680.0914871952486</v>
      </c>
      <c r="V290" s="5">
        <f>V305/CAN!V306/1000</f>
        <v>2723.2960246078551</v>
      </c>
      <c r="W290" s="5">
        <f>W305/CAN!W306/1000</f>
        <v>1033.4274153664312</v>
      </c>
    </row>
    <row r="291" spans="2:26" outlineLevel="1" x14ac:dyDescent="0.25">
      <c r="B291" s="18" t="s">
        <v>14</v>
      </c>
      <c r="C291" s="13">
        <f t="shared" ref="C291:W291" si="111">IFERROR(C285/C290,0)</f>
        <v>0.1816009996856065</v>
      </c>
      <c r="D291" s="13">
        <f t="shared" si="111"/>
        <v>0.17483030003216665</v>
      </c>
      <c r="E291" s="13">
        <f t="shared" si="111"/>
        <v>0.18446378880787465</v>
      </c>
      <c r="F291" s="13">
        <f t="shared" si="111"/>
        <v>0.17038246520335174</v>
      </c>
      <c r="G291" s="13">
        <f t="shared" si="111"/>
        <v>0.16486718468801506</v>
      </c>
      <c r="H291" s="13">
        <f t="shared" si="111"/>
        <v>0.16893665934553326</v>
      </c>
      <c r="I291" s="13">
        <f t="shared" si="111"/>
        <v>0.15794437827277621</v>
      </c>
      <c r="J291" s="13">
        <f t="shared" si="111"/>
        <v>0.13650705220991227</v>
      </c>
      <c r="K291" s="13">
        <f t="shared" si="111"/>
        <v>0.12251537159993024</v>
      </c>
      <c r="L291" s="13">
        <f t="shared" si="111"/>
        <v>0.11716039427206799</v>
      </c>
      <c r="M291" s="13">
        <f t="shared" si="111"/>
        <v>0.13269955958915486</v>
      </c>
      <c r="N291" s="13">
        <f t="shared" si="111"/>
        <v>0.13070467270654179</v>
      </c>
      <c r="O291" s="13">
        <f t="shared" si="111"/>
        <v>0.12763826827683927</v>
      </c>
      <c r="P291" s="13">
        <f t="shared" si="111"/>
        <v>0.12722995650078067</v>
      </c>
      <c r="Q291" s="13">
        <f t="shared" si="111"/>
        <v>0.12475157279867959</v>
      </c>
      <c r="R291" s="13">
        <f t="shared" si="111"/>
        <v>0.1150544894005666</v>
      </c>
      <c r="S291" s="13">
        <f t="shared" si="111"/>
        <v>0.11676352105412367</v>
      </c>
      <c r="T291" s="13">
        <f t="shared" si="111"/>
        <v>0.12799925978120463</v>
      </c>
      <c r="U291" s="13">
        <f t="shared" si="111"/>
        <v>0.12809496151174229</v>
      </c>
      <c r="V291" s="13">
        <f t="shared" si="111"/>
        <v>0.12254115782176103</v>
      </c>
      <c r="W291" s="13">
        <f t="shared" si="111"/>
        <v>0.28438376914800978</v>
      </c>
    </row>
    <row r="292" spans="2:26" outlineLevel="1" x14ac:dyDescent="0.25">
      <c r="B292" s="18" t="s">
        <v>15</v>
      </c>
      <c r="C292" s="13">
        <f t="shared" ref="C292:W292" si="112">IFERROR(C288/C290,0)</f>
        <v>0.8183990003143935</v>
      </c>
      <c r="D292" s="13">
        <f t="shared" si="112"/>
        <v>0.82516969996783329</v>
      </c>
      <c r="E292" s="13">
        <f t="shared" si="112"/>
        <v>0.81553621119212538</v>
      </c>
      <c r="F292" s="13">
        <f t="shared" si="112"/>
        <v>0.82961753479664835</v>
      </c>
      <c r="G292" s="13">
        <f t="shared" si="112"/>
        <v>0.83513281531198502</v>
      </c>
      <c r="H292" s="13">
        <f t="shared" si="112"/>
        <v>0.83106334065446685</v>
      </c>
      <c r="I292" s="13">
        <f t="shared" si="112"/>
        <v>0.8420556217272237</v>
      </c>
      <c r="J292" s="13">
        <f t="shared" si="112"/>
        <v>0.86349294779008778</v>
      </c>
      <c r="K292" s="13">
        <f t="shared" si="112"/>
        <v>0.8774846284000698</v>
      </c>
      <c r="L292" s="13">
        <f t="shared" si="112"/>
        <v>0.88283960572793208</v>
      </c>
      <c r="M292" s="13">
        <f t="shared" si="112"/>
        <v>0.86730044041084509</v>
      </c>
      <c r="N292" s="13">
        <f t="shared" si="112"/>
        <v>0.86929532729345826</v>
      </c>
      <c r="O292" s="13">
        <f t="shared" si="112"/>
        <v>0.87236173172316078</v>
      </c>
      <c r="P292" s="13">
        <f t="shared" si="112"/>
        <v>0.87277004349921927</v>
      </c>
      <c r="Q292" s="13">
        <f t="shared" si="112"/>
        <v>0.87524842720132034</v>
      </c>
      <c r="R292" s="13">
        <f t="shared" si="112"/>
        <v>0.8849455105994336</v>
      </c>
      <c r="S292" s="13">
        <f t="shared" si="112"/>
        <v>0.88323647894587631</v>
      </c>
      <c r="T292" s="13">
        <f t="shared" si="112"/>
        <v>0.87200074021879537</v>
      </c>
      <c r="U292" s="13">
        <f t="shared" si="112"/>
        <v>0.87190503848825773</v>
      </c>
      <c r="V292" s="13">
        <f t="shared" si="112"/>
        <v>0.87745884217823911</v>
      </c>
      <c r="W292" s="13">
        <f t="shared" si="112"/>
        <v>0.71561623085199022</v>
      </c>
    </row>
    <row r="293" spans="2:26" outlineLevel="1" x14ac:dyDescent="0.25"/>
    <row r="294" spans="2:26" outlineLevel="1" x14ac:dyDescent="0.25">
      <c r="B294" s="9" t="s">
        <v>19</v>
      </c>
      <c r="C294" s="14"/>
      <c r="S294" s="20"/>
      <c r="T294" s="20"/>
      <c r="U294" s="20"/>
      <c r="V294" s="20"/>
      <c r="W294" s="20"/>
    </row>
    <row r="295" spans="2:26" outlineLevel="1" x14ac:dyDescent="0.25">
      <c r="B295" s="4" t="s">
        <v>23</v>
      </c>
      <c r="C295" s="25">
        <f>'[2]Table 15'!C$15*INDEX(Inputs!$D$60:$T$60,MATCH($A$1,Inputs!$D$57:$T$57,0))*1000</f>
        <v>1391.826</v>
      </c>
      <c r="D295" s="25">
        <f>'[2]Table 15'!D$15*INDEX(Inputs!$D$60:$T$60,MATCH($A$1,Inputs!$D$57:$T$57,0))*1000</f>
        <v>1045.6776</v>
      </c>
      <c r="E295" s="25">
        <f>'[2]Table 15'!E$15*INDEX(Inputs!$D$60:$T$60,MATCH($A$1,Inputs!$D$57:$T$57,0))*1000</f>
        <v>1321.6931999999999</v>
      </c>
      <c r="F295" s="25">
        <f>'[2]Table 15'!F$15*INDEX(Inputs!$D$60:$T$60,MATCH($A$1,Inputs!$D$57:$T$57,0))*1000</f>
        <v>1106.049</v>
      </c>
      <c r="G295" s="25">
        <f>'[2]Table 15'!G$15*INDEX(Inputs!$D$60:$T$60,MATCH($A$1,Inputs!$D$57:$T$57,0))*1000</f>
        <v>1144.7867999999999</v>
      </c>
      <c r="H295" s="25">
        <f>'[2]Table 15'!H$15*INDEX(Inputs!$D$60:$T$60,MATCH($A$1,Inputs!$D$57:$T$57,0))*1000</f>
        <v>1178.5619999999999</v>
      </c>
      <c r="I295" s="25">
        <f>'[2]Table 15'!I$15*INDEX(Inputs!$D$60:$T$60,MATCH($A$1,Inputs!$D$57:$T$57,0))*1000</f>
        <v>1108.6847999999998</v>
      </c>
      <c r="J295" s="25">
        <f>'[2]Table 15'!J$15*INDEX(Inputs!$D$60:$T$60,MATCH($A$1,Inputs!$D$57:$T$57,0))*1000</f>
        <v>940.83119999999997</v>
      </c>
      <c r="K295" s="25">
        <f>'[2]Table 15'!K$15*INDEX(Inputs!$D$60:$T$60,MATCH($A$1,Inputs!$D$57:$T$57,0))*1000</f>
        <v>869.12639999999999</v>
      </c>
      <c r="L295" s="25">
        <f>'[2]Table 15'!L$15*INDEX(Inputs!$D$60:$T$60,MATCH($A$1,Inputs!$D$57:$T$57,0))*1000</f>
        <v>765.94140000000004</v>
      </c>
      <c r="M295" s="25">
        <f>'[2]Table 15'!M$15*INDEX(Inputs!$D$60:$T$60,MATCH($A$1,Inputs!$D$57:$T$57,0))*1000</f>
        <v>979.64879999999994</v>
      </c>
      <c r="N295" s="25">
        <f>'[2]Table 15'!N$15*INDEX(Inputs!$D$60:$T$60,MATCH($A$1,Inputs!$D$57:$T$57,0))*1000</f>
        <v>1035.1535999999999</v>
      </c>
      <c r="O295" s="25">
        <f>'[2]Table 15'!O$15*INDEX(Inputs!$D$60:$T$60,MATCH($A$1,Inputs!$D$57:$T$57,0))*1000</f>
        <v>885.94499999999994</v>
      </c>
      <c r="P295" s="25">
        <f>'[2]Table 15'!P$15*INDEX(Inputs!$D$60:$T$60,MATCH($A$1,Inputs!$D$57:$T$57,0))*1000</f>
        <v>912.04499999999996</v>
      </c>
      <c r="Q295" s="25">
        <f>'[2]Table 15'!Q$15*INDEX(Inputs!$D$60:$T$60,MATCH($A$1,Inputs!$D$57:$T$57,0))*1000</f>
        <v>852.95999999999992</v>
      </c>
      <c r="R295" s="25">
        <f>'[2]Table 15'!R$15*INDEX(Inputs!$D$60:$T$60,MATCH($A$1,Inputs!$D$57:$T$57,0))*1000</f>
        <v>614.55240000000003</v>
      </c>
      <c r="S295" s="25">
        <f>'[2]Table 15'!S$15*INDEX(Inputs!$D$60:$T$60,MATCH($A$1,Inputs!$D$57:$T$57,0))*1000</f>
        <v>621.20699999999999</v>
      </c>
      <c r="T295" s="25">
        <f>'[2]Table 15'!T$15*INDEX(Inputs!$D$60:$T$60,MATCH($A$1,Inputs!$D$57:$T$57,0))*1000</f>
        <v>831.19499999999994</v>
      </c>
      <c r="U295" s="25">
        <f>'[2]Table 15'!U$15*INDEX(Inputs!$D$60:$T$60,MATCH($A$1,Inputs!$D$57:$T$57,0))*1000</f>
        <v>1160.52</v>
      </c>
      <c r="V295" s="25">
        <f>'[2]Table 15'!V$15*INDEX(Inputs!$D$60:$T$60,MATCH($A$1,Inputs!$D$57:$T$57,0))*1000</f>
        <v>1117.44</v>
      </c>
      <c r="W295" s="25">
        <f>'[2]Table 15'!W$15*INDEX(Inputs!$D$60:$T$60,MATCH($A$1,Inputs!$D$57:$T$57,0))*1000</f>
        <v>1603.4831999999999</v>
      </c>
      <c r="Z295" s="23" t="s">
        <v>32</v>
      </c>
    </row>
    <row r="296" spans="2:26" outlineLevel="1" x14ac:dyDescent="0.25">
      <c r="B296" s="4" t="s">
        <v>24</v>
      </c>
      <c r="C296" s="25">
        <f>'[2]Table 15'!C$14*INDEX(Inputs!$D$60:$T$60,MATCH($A$1,Inputs!$D$57:$T$57,0))*1000</f>
        <v>6.2928000000000006</v>
      </c>
      <c r="D296" s="25">
        <f>'[2]Table 15'!D$14*INDEX(Inputs!$D$60:$T$60,MATCH($A$1,Inputs!$D$57:$T$57,0))*1000</f>
        <v>5.9832000000000001</v>
      </c>
      <c r="E296" s="25">
        <f>'[2]Table 15'!E$14*INDEX(Inputs!$D$60:$T$60,MATCH($A$1,Inputs!$D$57:$T$57,0))*1000</f>
        <v>5.2439999999999998</v>
      </c>
      <c r="F296" s="25">
        <f>'[2]Table 15'!F$14*INDEX(Inputs!$D$60:$T$60,MATCH($A$1,Inputs!$D$57:$T$57,0))*1000</f>
        <v>4.8720000000000008</v>
      </c>
      <c r="G296" s="25">
        <f>'[2]Table 15'!G$14*INDEX(Inputs!$D$60:$T$60,MATCH($A$1,Inputs!$D$57:$T$57,0))*1000</f>
        <v>5.3447999999999993</v>
      </c>
      <c r="H296" s="25">
        <f>'[2]Table 15'!H$14*INDEX(Inputs!$D$60:$T$60,MATCH($A$1,Inputs!$D$57:$T$57,0))*1000</f>
        <v>5.9430000000000005</v>
      </c>
      <c r="I296" s="25">
        <f>'[2]Table 15'!I$14*INDEX(Inputs!$D$60:$T$60,MATCH($A$1,Inputs!$D$57:$T$57,0))*1000</f>
        <v>4.9728000000000003</v>
      </c>
      <c r="J296" s="25">
        <f>'[2]Table 15'!J$14*INDEX(Inputs!$D$60:$T$60,MATCH($A$1,Inputs!$D$57:$T$57,0))*1000</f>
        <v>5.2164000000000001</v>
      </c>
      <c r="K296" s="25">
        <f>'[2]Table 15'!K$14*INDEX(Inputs!$D$60:$T$60,MATCH($A$1,Inputs!$D$57:$T$57,0))*1000</f>
        <v>4.2480000000000002</v>
      </c>
      <c r="L296" s="25">
        <f>'[2]Table 15'!L$14*INDEX(Inputs!$D$60:$T$60,MATCH($A$1,Inputs!$D$57:$T$57,0))*1000</f>
        <v>2.9117999999999995</v>
      </c>
      <c r="M296" s="25">
        <f>'[2]Table 15'!M$14*INDEX(Inputs!$D$60:$T$60,MATCH($A$1,Inputs!$D$57:$T$57,0))*1000</f>
        <v>2.8704000000000001</v>
      </c>
      <c r="N296" s="25">
        <f>'[2]Table 15'!N$14*INDEX(Inputs!$D$60:$T$60,MATCH($A$1,Inputs!$D$57:$T$57,0))*1000</f>
        <v>2.9795999999999996</v>
      </c>
      <c r="O296" s="25">
        <f>'[2]Table 15'!O$14*INDEX(Inputs!$D$60:$T$60,MATCH($A$1,Inputs!$D$57:$T$57,0))*1000</f>
        <v>2.2349999999999999</v>
      </c>
      <c r="P296" s="25">
        <f>'[2]Table 15'!P$14*INDEX(Inputs!$D$60:$T$60,MATCH($A$1,Inputs!$D$57:$T$57,0))*1000</f>
        <v>2.0249999999999999</v>
      </c>
      <c r="Q296" s="25">
        <f>'[2]Table 15'!Q$14*INDEX(Inputs!$D$60:$T$60,MATCH($A$1,Inputs!$D$57:$T$57,0))*1000</f>
        <v>2.31</v>
      </c>
      <c r="R296" s="25">
        <f>'[2]Table 15'!R$14*INDEX(Inputs!$D$60:$T$60,MATCH($A$1,Inputs!$D$57:$T$57,0))*1000</f>
        <v>2.2307999999999999</v>
      </c>
      <c r="S296" s="25">
        <f>'[2]Table 15'!S$14*INDEX(Inputs!$D$60:$T$60,MATCH($A$1,Inputs!$D$57:$T$57,0))*1000</f>
        <v>2.3736000000000002</v>
      </c>
      <c r="T296" s="25">
        <f>'[2]Table 15'!T$14*INDEX(Inputs!$D$60:$T$60,MATCH($A$1,Inputs!$D$57:$T$57,0))*1000</f>
        <v>2.61</v>
      </c>
      <c r="U296" s="25">
        <f>'[2]Table 15'!U$14*INDEX(Inputs!$D$60:$T$60,MATCH($A$1,Inputs!$D$57:$T$57,0))*1000</f>
        <v>2.88</v>
      </c>
      <c r="V296" s="25">
        <f>'[2]Table 15'!V$14*INDEX(Inputs!$D$60:$T$60,MATCH($A$1,Inputs!$D$57:$T$57,0))*1000</f>
        <v>3.9743999999999993</v>
      </c>
      <c r="W296" s="25">
        <f>'[2]Table 15'!W$14*INDEX(Inputs!$D$60:$T$60,MATCH($A$1,Inputs!$D$57:$T$57,0))*1000</f>
        <v>6.3755999999999995</v>
      </c>
      <c r="Z296" s="23" t="s">
        <v>32</v>
      </c>
    </row>
    <row r="297" spans="2:26" outlineLevel="1" x14ac:dyDescent="0.25">
      <c r="B297" s="4" t="s">
        <v>21</v>
      </c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</row>
    <row r="298" spans="2:26" outlineLevel="1" x14ac:dyDescent="0.25">
      <c r="B298" s="4" t="s">
        <v>26</v>
      </c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</row>
    <row r="299" spans="2:26" outlineLevel="1" x14ac:dyDescent="0.25">
      <c r="B299" s="4" t="s">
        <v>25</v>
      </c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</row>
    <row r="300" spans="2:26" outlineLevel="1" x14ac:dyDescent="0.25">
      <c r="B300" s="4" t="s">
        <v>0</v>
      </c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</row>
    <row r="301" spans="2:26" outlineLevel="1" x14ac:dyDescent="0.25">
      <c r="B301" s="4" t="s">
        <v>27</v>
      </c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</row>
    <row r="302" spans="2:26" outlineLevel="1" x14ac:dyDescent="0.25">
      <c r="B302" s="4" t="s">
        <v>28</v>
      </c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</row>
    <row r="303" spans="2:26" outlineLevel="1" x14ac:dyDescent="0.25">
      <c r="B303" s="4" t="s">
        <v>22</v>
      </c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</row>
    <row r="304" spans="2:26" outlineLevel="1" x14ac:dyDescent="0.25">
      <c r="B304" s="4" t="s">
        <v>29</v>
      </c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</row>
    <row r="305" spans="1:23" outlineLevel="1" x14ac:dyDescent="0.25">
      <c r="B305" s="16" t="s">
        <v>13</v>
      </c>
      <c r="C305" s="21">
        <f t="shared" ref="C305:W305" si="113">SUM(C295:C304)</f>
        <v>1398.1188</v>
      </c>
      <c r="D305" s="21">
        <f t="shared" si="113"/>
        <v>1051.6607999999999</v>
      </c>
      <c r="E305" s="21">
        <f t="shared" si="113"/>
        <v>1326.9371999999998</v>
      </c>
      <c r="F305" s="21">
        <f t="shared" si="113"/>
        <v>1110.921</v>
      </c>
      <c r="G305" s="21">
        <f t="shared" si="113"/>
        <v>1150.1315999999999</v>
      </c>
      <c r="H305" s="21">
        <f t="shared" si="113"/>
        <v>1184.5049999999999</v>
      </c>
      <c r="I305" s="21">
        <f t="shared" si="113"/>
        <v>1113.6575999999998</v>
      </c>
      <c r="J305" s="21">
        <f t="shared" si="113"/>
        <v>946.04759999999999</v>
      </c>
      <c r="K305" s="21">
        <f t="shared" si="113"/>
        <v>873.37440000000004</v>
      </c>
      <c r="L305" s="21">
        <f t="shared" si="113"/>
        <v>768.85320000000002</v>
      </c>
      <c r="M305" s="21">
        <f t="shared" si="113"/>
        <v>982.51919999999996</v>
      </c>
      <c r="N305" s="21">
        <f t="shared" si="113"/>
        <v>1038.1331999999998</v>
      </c>
      <c r="O305" s="21">
        <f t="shared" si="113"/>
        <v>888.18</v>
      </c>
      <c r="P305" s="21">
        <f t="shared" si="113"/>
        <v>914.06999999999994</v>
      </c>
      <c r="Q305" s="21">
        <f t="shared" si="113"/>
        <v>855.26999999999987</v>
      </c>
      <c r="R305" s="21">
        <f t="shared" si="113"/>
        <v>616.78320000000008</v>
      </c>
      <c r="S305" s="21">
        <f t="shared" si="113"/>
        <v>623.5806</v>
      </c>
      <c r="T305" s="21">
        <f t="shared" si="113"/>
        <v>833.80499999999995</v>
      </c>
      <c r="U305" s="21">
        <f t="shared" si="113"/>
        <v>1163.4000000000001</v>
      </c>
      <c r="V305" s="21">
        <f t="shared" si="113"/>
        <v>1121.4144000000001</v>
      </c>
      <c r="W305" s="21">
        <f t="shared" si="113"/>
        <v>1609.8588</v>
      </c>
    </row>
    <row r="306" spans="1:23" outlineLevel="1" x14ac:dyDescent="0.25">
      <c r="A306" s="3" t="s">
        <v>8</v>
      </c>
      <c r="B306" s="29" t="s">
        <v>46</v>
      </c>
      <c r="C306" s="28">
        <f>IFERROR(C305/C285/1000,0)</f>
        <v>4.971361688341263E-3</v>
      </c>
      <c r="D306" s="28">
        <f t="shared" ref="D306:W306" si="114">IFERROR(D305/D285/1000,0)</f>
        <v>4.5074310671265961E-3</v>
      </c>
      <c r="E306" s="28">
        <f t="shared" si="114"/>
        <v>4.8620088284063688E-3</v>
      </c>
      <c r="F306" s="28">
        <f t="shared" si="114"/>
        <v>5.2380844568716027E-3</v>
      </c>
      <c r="G306" s="28">
        <f t="shared" si="114"/>
        <v>5.1406681616141519E-3</v>
      </c>
      <c r="H306" s="28">
        <f t="shared" si="114"/>
        <v>5.0325893102768039E-3</v>
      </c>
      <c r="I306" s="28">
        <f t="shared" si="114"/>
        <v>4.6233321835239937E-3</v>
      </c>
      <c r="J306" s="28">
        <f t="shared" si="114"/>
        <v>4.2229792438962894E-3</v>
      </c>
      <c r="K306" s="28">
        <f t="shared" si="114"/>
        <v>3.8992009771939653E-3</v>
      </c>
      <c r="L306" s="28">
        <f t="shared" si="114"/>
        <v>3.9055049821664052E-3</v>
      </c>
      <c r="M306" s="28">
        <f t="shared" si="114"/>
        <v>3.6239696893132695E-3</v>
      </c>
      <c r="N306" s="28">
        <f t="shared" si="114"/>
        <v>3.5219041616754306E-3</v>
      </c>
      <c r="O306" s="28">
        <f t="shared" si="114"/>
        <v>3.8316229845939079E-3</v>
      </c>
      <c r="P306" s="28">
        <f t="shared" si="114"/>
        <v>3.9732608520907636E-3</v>
      </c>
      <c r="Q306" s="28">
        <f t="shared" si="114"/>
        <v>3.7562855521942832E-3</v>
      </c>
      <c r="R306" s="28">
        <f t="shared" si="114"/>
        <v>3.4964412494169254E-3</v>
      </c>
      <c r="S306" s="28">
        <f t="shared" si="114"/>
        <v>3.3488288995778925E-3</v>
      </c>
      <c r="T306" s="28">
        <f t="shared" si="114"/>
        <v>3.2672589704592159E-3</v>
      </c>
      <c r="U306" s="28">
        <f t="shared" si="114"/>
        <v>3.3888113471796958E-3</v>
      </c>
      <c r="V306" s="28">
        <f t="shared" si="114"/>
        <v>3.3603870085864773E-3</v>
      </c>
      <c r="W306" s="28">
        <f t="shared" si="114"/>
        <v>5.4777600131280186E-3</v>
      </c>
    </row>
    <row r="307" spans="1:23" outlineLevel="1" x14ac:dyDescent="0.25"/>
    <row r="308" spans="1:23" outlineLevel="1" x14ac:dyDescent="0.25">
      <c r="B308" s="4" t="s">
        <v>23</v>
      </c>
      <c r="C308" s="12">
        <f t="shared" ref="C308:W308" si="115">IFERROR(C295/C305,0)</f>
        <v>0.9954990949266973</v>
      </c>
      <c r="D308" s="12">
        <f t="shared" si="115"/>
        <v>0.99431071311206054</v>
      </c>
      <c r="E308" s="12">
        <f t="shared" si="115"/>
        <v>0.99604804206257846</v>
      </c>
      <c r="F308" s="12">
        <f t="shared" si="115"/>
        <v>0.99561444963233203</v>
      </c>
      <c r="G308" s="12">
        <f t="shared" si="115"/>
        <v>0.99535287961829755</v>
      </c>
      <c r="H308" s="12">
        <f t="shared" si="115"/>
        <v>0.99498271429837781</v>
      </c>
      <c r="I308" s="12">
        <f t="shared" si="115"/>
        <v>0.99553471372170399</v>
      </c>
      <c r="J308" s="12">
        <f t="shared" si="115"/>
        <v>0.9944861125381006</v>
      </c>
      <c r="K308" s="12">
        <f t="shared" si="115"/>
        <v>0.99513610657697316</v>
      </c>
      <c r="L308" s="12">
        <f t="shared" si="115"/>
        <v>0.99621280109128774</v>
      </c>
      <c r="M308" s="12">
        <f t="shared" si="115"/>
        <v>0.9970785303737576</v>
      </c>
      <c r="N308" s="12">
        <f t="shared" si="115"/>
        <v>0.99712984807729887</v>
      </c>
      <c r="O308" s="12">
        <f t="shared" si="115"/>
        <v>0.99748361818550291</v>
      </c>
      <c r="P308" s="12">
        <f t="shared" si="115"/>
        <v>0.9977846335619811</v>
      </c>
      <c r="Q308" s="12">
        <f t="shared" si="115"/>
        <v>0.99729909853028875</v>
      </c>
      <c r="R308" s="12">
        <f t="shared" si="115"/>
        <v>0.99638316996960996</v>
      </c>
      <c r="S308" s="12">
        <f t="shared" si="115"/>
        <v>0.99619359550313147</v>
      </c>
      <c r="T308" s="12">
        <f t="shared" si="115"/>
        <v>0.99686977170921254</v>
      </c>
      <c r="U308" s="12">
        <f t="shared" si="115"/>
        <v>0.99752449716348623</v>
      </c>
      <c r="V308" s="12">
        <f t="shared" si="115"/>
        <v>0.99645590425805119</v>
      </c>
      <c r="W308" s="12">
        <f t="shared" si="115"/>
        <v>0.99603965267015959</v>
      </c>
    </row>
    <row r="309" spans="1:23" outlineLevel="1" x14ac:dyDescent="0.25">
      <c r="B309" s="4" t="s">
        <v>24</v>
      </c>
      <c r="C309" s="12">
        <f t="shared" ref="C309:W309" si="116">IFERROR(C296/C305,0)</f>
        <v>4.5009050733027843E-3</v>
      </c>
      <c r="D309" s="12">
        <f t="shared" si="116"/>
        <v>5.6892868879395344E-3</v>
      </c>
      <c r="E309" s="12">
        <f t="shared" si="116"/>
        <v>3.9519579374216055E-3</v>
      </c>
      <c r="F309" s="12">
        <f t="shared" si="116"/>
        <v>4.3855503676679085E-3</v>
      </c>
      <c r="G309" s="12">
        <f t="shared" si="116"/>
        <v>4.6471203817024069E-3</v>
      </c>
      <c r="H309" s="12">
        <f t="shared" si="116"/>
        <v>5.0172857016221976E-3</v>
      </c>
      <c r="I309" s="12">
        <f t="shared" si="116"/>
        <v>4.4652862782959511E-3</v>
      </c>
      <c r="J309" s="12">
        <f t="shared" si="116"/>
        <v>5.5138874618993802E-3</v>
      </c>
      <c r="K309" s="12">
        <f t="shared" si="116"/>
        <v>4.8638934230268256E-3</v>
      </c>
      <c r="L309" s="12">
        <f t="shared" si="116"/>
        <v>3.7871989087123518E-3</v>
      </c>
      <c r="M309" s="12">
        <f t="shared" si="116"/>
        <v>2.9214696262424185E-3</v>
      </c>
      <c r="N309" s="12">
        <f t="shared" si="116"/>
        <v>2.8701519227012492E-3</v>
      </c>
      <c r="O309" s="12">
        <f t="shared" si="116"/>
        <v>2.5163818144970612E-3</v>
      </c>
      <c r="P309" s="12">
        <f t="shared" si="116"/>
        <v>2.2153664380189703E-3</v>
      </c>
      <c r="Q309" s="12">
        <f t="shared" si="116"/>
        <v>2.7009014697113197E-3</v>
      </c>
      <c r="R309" s="12">
        <f t="shared" si="116"/>
        <v>3.616830030389932E-3</v>
      </c>
      <c r="S309" s="12">
        <f t="shared" si="116"/>
        <v>3.8064044968685686E-3</v>
      </c>
      <c r="T309" s="12">
        <f t="shared" si="116"/>
        <v>3.1302282907874142E-3</v>
      </c>
      <c r="U309" s="12">
        <f t="shared" si="116"/>
        <v>2.4755028365136666E-3</v>
      </c>
      <c r="V309" s="12">
        <f t="shared" si="116"/>
        <v>3.5440957419487378E-3</v>
      </c>
      <c r="W309" s="12">
        <f t="shared" si="116"/>
        <v>3.9603473298403559E-3</v>
      </c>
    </row>
    <row r="310" spans="1:23" outlineLevel="1" x14ac:dyDescent="0.25">
      <c r="B310" s="4" t="s">
        <v>21</v>
      </c>
      <c r="C310" s="12">
        <f t="shared" ref="C310:W310" si="117">IFERROR(C297/C305,0)</f>
        <v>0</v>
      </c>
      <c r="D310" s="12">
        <f t="shared" si="117"/>
        <v>0</v>
      </c>
      <c r="E310" s="12">
        <f t="shared" si="117"/>
        <v>0</v>
      </c>
      <c r="F310" s="12">
        <f t="shared" si="117"/>
        <v>0</v>
      </c>
      <c r="G310" s="12">
        <f t="shared" si="117"/>
        <v>0</v>
      </c>
      <c r="H310" s="12">
        <f t="shared" si="117"/>
        <v>0</v>
      </c>
      <c r="I310" s="12">
        <f t="shared" si="117"/>
        <v>0</v>
      </c>
      <c r="J310" s="12">
        <f t="shared" si="117"/>
        <v>0</v>
      </c>
      <c r="K310" s="12">
        <f t="shared" si="117"/>
        <v>0</v>
      </c>
      <c r="L310" s="12">
        <f t="shared" si="117"/>
        <v>0</v>
      </c>
      <c r="M310" s="12">
        <f t="shared" si="117"/>
        <v>0</v>
      </c>
      <c r="N310" s="12">
        <f t="shared" si="117"/>
        <v>0</v>
      </c>
      <c r="O310" s="12">
        <f t="shared" si="117"/>
        <v>0</v>
      </c>
      <c r="P310" s="12">
        <f t="shared" si="117"/>
        <v>0</v>
      </c>
      <c r="Q310" s="12">
        <f t="shared" si="117"/>
        <v>0</v>
      </c>
      <c r="R310" s="12">
        <f t="shared" si="117"/>
        <v>0</v>
      </c>
      <c r="S310" s="12">
        <f t="shared" si="117"/>
        <v>0</v>
      </c>
      <c r="T310" s="12">
        <f t="shared" si="117"/>
        <v>0</v>
      </c>
      <c r="U310" s="12">
        <f t="shared" si="117"/>
        <v>0</v>
      </c>
      <c r="V310" s="12">
        <f t="shared" si="117"/>
        <v>0</v>
      </c>
      <c r="W310" s="12">
        <f t="shared" si="117"/>
        <v>0</v>
      </c>
    </row>
    <row r="311" spans="1:23" outlineLevel="1" x14ac:dyDescent="0.25">
      <c r="B311" s="4" t="s">
        <v>26</v>
      </c>
      <c r="C311" s="12">
        <f t="shared" ref="C311:W311" si="118">IFERROR(C298/C305,0)</f>
        <v>0</v>
      </c>
      <c r="D311" s="12">
        <f t="shared" si="118"/>
        <v>0</v>
      </c>
      <c r="E311" s="12">
        <f t="shared" si="118"/>
        <v>0</v>
      </c>
      <c r="F311" s="12">
        <f t="shared" si="118"/>
        <v>0</v>
      </c>
      <c r="G311" s="12">
        <f t="shared" si="118"/>
        <v>0</v>
      </c>
      <c r="H311" s="12">
        <f t="shared" si="118"/>
        <v>0</v>
      </c>
      <c r="I311" s="12">
        <f t="shared" si="118"/>
        <v>0</v>
      </c>
      <c r="J311" s="12">
        <f t="shared" si="118"/>
        <v>0</v>
      </c>
      <c r="K311" s="12">
        <f t="shared" si="118"/>
        <v>0</v>
      </c>
      <c r="L311" s="12">
        <f t="shared" si="118"/>
        <v>0</v>
      </c>
      <c r="M311" s="12">
        <f t="shared" si="118"/>
        <v>0</v>
      </c>
      <c r="N311" s="12">
        <f t="shared" si="118"/>
        <v>0</v>
      </c>
      <c r="O311" s="12">
        <f t="shared" si="118"/>
        <v>0</v>
      </c>
      <c r="P311" s="12">
        <f t="shared" si="118"/>
        <v>0</v>
      </c>
      <c r="Q311" s="12">
        <f t="shared" si="118"/>
        <v>0</v>
      </c>
      <c r="R311" s="12">
        <f t="shared" si="118"/>
        <v>0</v>
      </c>
      <c r="S311" s="12">
        <f t="shared" si="118"/>
        <v>0</v>
      </c>
      <c r="T311" s="12">
        <f t="shared" si="118"/>
        <v>0</v>
      </c>
      <c r="U311" s="12">
        <f t="shared" si="118"/>
        <v>0</v>
      </c>
      <c r="V311" s="12">
        <f t="shared" si="118"/>
        <v>0</v>
      </c>
      <c r="W311" s="12">
        <f t="shared" si="118"/>
        <v>0</v>
      </c>
    </row>
    <row r="312" spans="1:23" outlineLevel="1" x14ac:dyDescent="0.25">
      <c r="B312" s="4" t="s">
        <v>25</v>
      </c>
      <c r="C312" s="12">
        <f t="shared" ref="C312:W312" si="119">IFERROR(C299/C305,0)</f>
        <v>0</v>
      </c>
      <c r="D312" s="12">
        <f t="shared" si="119"/>
        <v>0</v>
      </c>
      <c r="E312" s="12">
        <f t="shared" si="119"/>
        <v>0</v>
      </c>
      <c r="F312" s="12">
        <f t="shared" si="119"/>
        <v>0</v>
      </c>
      <c r="G312" s="12">
        <f t="shared" si="119"/>
        <v>0</v>
      </c>
      <c r="H312" s="12">
        <f t="shared" si="119"/>
        <v>0</v>
      </c>
      <c r="I312" s="12">
        <f t="shared" si="119"/>
        <v>0</v>
      </c>
      <c r="J312" s="12">
        <f t="shared" si="119"/>
        <v>0</v>
      </c>
      <c r="K312" s="12">
        <f t="shared" si="119"/>
        <v>0</v>
      </c>
      <c r="L312" s="12">
        <f t="shared" si="119"/>
        <v>0</v>
      </c>
      <c r="M312" s="12">
        <f t="shared" si="119"/>
        <v>0</v>
      </c>
      <c r="N312" s="12">
        <f t="shared" si="119"/>
        <v>0</v>
      </c>
      <c r="O312" s="12">
        <f t="shared" si="119"/>
        <v>0</v>
      </c>
      <c r="P312" s="12">
        <f t="shared" si="119"/>
        <v>0</v>
      </c>
      <c r="Q312" s="12">
        <f t="shared" si="119"/>
        <v>0</v>
      </c>
      <c r="R312" s="12">
        <f t="shared" si="119"/>
        <v>0</v>
      </c>
      <c r="S312" s="12">
        <f t="shared" si="119"/>
        <v>0</v>
      </c>
      <c r="T312" s="12">
        <f t="shared" si="119"/>
        <v>0</v>
      </c>
      <c r="U312" s="12">
        <f t="shared" si="119"/>
        <v>0</v>
      </c>
      <c r="V312" s="12">
        <f t="shared" si="119"/>
        <v>0</v>
      </c>
      <c r="W312" s="12">
        <f t="shared" si="119"/>
        <v>0</v>
      </c>
    </row>
    <row r="313" spans="1:23" outlineLevel="1" x14ac:dyDescent="0.25">
      <c r="B313" s="4" t="s">
        <v>0</v>
      </c>
      <c r="C313" s="12">
        <f t="shared" ref="C313:W313" si="120">IFERROR(C300/C305,0)</f>
        <v>0</v>
      </c>
      <c r="D313" s="12">
        <f t="shared" si="120"/>
        <v>0</v>
      </c>
      <c r="E313" s="12">
        <f t="shared" si="120"/>
        <v>0</v>
      </c>
      <c r="F313" s="12">
        <f t="shared" si="120"/>
        <v>0</v>
      </c>
      <c r="G313" s="12">
        <f t="shared" si="120"/>
        <v>0</v>
      </c>
      <c r="H313" s="12">
        <f t="shared" si="120"/>
        <v>0</v>
      </c>
      <c r="I313" s="12">
        <f t="shared" si="120"/>
        <v>0</v>
      </c>
      <c r="J313" s="12">
        <f t="shared" si="120"/>
        <v>0</v>
      </c>
      <c r="K313" s="12">
        <f t="shared" si="120"/>
        <v>0</v>
      </c>
      <c r="L313" s="12">
        <f t="shared" si="120"/>
        <v>0</v>
      </c>
      <c r="M313" s="12">
        <f t="shared" si="120"/>
        <v>0</v>
      </c>
      <c r="N313" s="12">
        <f t="shared" si="120"/>
        <v>0</v>
      </c>
      <c r="O313" s="12">
        <f t="shared" si="120"/>
        <v>0</v>
      </c>
      <c r="P313" s="12">
        <f t="shared" si="120"/>
        <v>0</v>
      </c>
      <c r="Q313" s="12">
        <f t="shared" si="120"/>
        <v>0</v>
      </c>
      <c r="R313" s="12">
        <f t="shared" si="120"/>
        <v>0</v>
      </c>
      <c r="S313" s="12">
        <f t="shared" si="120"/>
        <v>0</v>
      </c>
      <c r="T313" s="12">
        <f t="shared" si="120"/>
        <v>0</v>
      </c>
      <c r="U313" s="12">
        <f t="shared" si="120"/>
        <v>0</v>
      </c>
      <c r="V313" s="12">
        <f t="shared" si="120"/>
        <v>0</v>
      </c>
      <c r="W313" s="12">
        <f t="shared" si="120"/>
        <v>0</v>
      </c>
    </row>
    <row r="314" spans="1:23" outlineLevel="1" x14ac:dyDescent="0.25">
      <c r="B314" s="4" t="s">
        <v>27</v>
      </c>
      <c r="C314" s="12">
        <f t="shared" ref="C314:W314" si="121">IFERROR(C301/C305,0)</f>
        <v>0</v>
      </c>
      <c r="D314" s="12">
        <f t="shared" si="121"/>
        <v>0</v>
      </c>
      <c r="E314" s="12">
        <f t="shared" si="121"/>
        <v>0</v>
      </c>
      <c r="F314" s="12">
        <f t="shared" si="121"/>
        <v>0</v>
      </c>
      <c r="G314" s="12">
        <f t="shared" si="121"/>
        <v>0</v>
      </c>
      <c r="H314" s="12">
        <f t="shared" si="121"/>
        <v>0</v>
      </c>
      <c r="I314" s="12">
        <f t="shared" si="121"/>
        <v>0</v>
      </c>
      <c r="J314" s="12">
        <f t="shared" si="121"/>
        <v>0</v>
      </c>
      <c r="K314" s="12">
        <f t="shared" si="121"/>
        <v>0</v>
      </c>
      <c r="L314" s="12">
        <f t="shared" si="121"/>
        <v>0</v>
      </c>
      <c r="M314" s="12">
        <f t="shared" si="121"/>
        <v>0</v>
      </c>
      <c r="N314" s="12">
        <f t="shared" si="121"/>
        <v>0</v>
      </c>
      <c r="O314" s="12">
        <f t="shared" si="121"/>
        <v>0</v>
      </c>
      <c r="P314" s="12">
        <f t="shared" si="121"/>
        <v>0</v>
      </c>
      <c r="Q314" s="12">
        <f t="shared" si="121"/>
        <v>0</v>
      </c>
      <c r="R314" s="12">
        <f t="shared" si="121"/>
        <v>0</v>
      </c>
      <c r="S314" s="12">
        <f t="shared" si="121"/>
        <v>0</v>
      </c>
      <c r="T314" s="12">
        <f t="shared" si="121"/>
        <v>0</v>
      </c>
      <c r="U314" s="12">
        <f t="shared" si="121"/>
        <v>0</v>
      </c>
      <c r="V314" s="12">
        <f t="shared" si="121"/>
        <v>0</v>
      </c>
      <c r="W314" s="12">
        <f t="shared" si="121"/>
        <v>0</v>
      </c>
    </row>
    <row r="315" spans="1:23" outlineLevel="1" x14ac:dyDescent="0.25">
      <c r="B315" s="4" t="s">
        <v>28</v>
      </c>
      <c r="C315" s="12">
        <f t="shared" ref="C315:W315" si="122">IFERROR(C302/C305,0)</f>
        <v>0</v>
      </c>
      <c r="D315" s="12">
        <f t="shared" si="122"/>
        <v>0</v>
      </c>
      <c r="E315" s="12">
        <f t="shared" si="122"/>
        <v>0</v>
      </c>
      <c r="F315" s="12">
        <f t="shared" si="122"/>
        <v>0</v>
      </c>
      <c r="G315" s="12">
        <f t="shared" si="122"/>
        <v>0</v>
      </c>
      <c r="H315" s="12">
        <f t="shared" si="122"/>
        <v>0</v>
      </c>
      <c r="I315" s="12">
        <f t="shared" si="122"/>
        <v>0</v>
      </c>
      <c r="J315" s="12">
        <f t="shared" si="122"/>
        <v>0</v>
      </c>
      <c r="K315" s="12">
        <f t="shared" si="122"/>
        <v>0</v>
      </c>
      <c r="L315" s="12">
        <f t="shared" si="122"/>
        <v>0</v>
      </c>
      <c r="M315" s="12">
        <f t="shared" si="122"/>
        <v>0</v>
      </c>
      <c r="N315" s="12">
        <f t="shared" si="122"/>
        <v>0</v>
      </c>
      <c r="O315" s="12">
        <f t="shared" si="122"/>
        <v>0</v>
      </c>
      <c r="P315" s="12">
        <f t="shared" si="122"/>
        <v>0</v>
      </c>
      <c r="Q315" s="12">
        <f t="shared" si="122"/>
        <v>0</v>
      </c>
      <c r="R315" s="12">
        <f t="shared" si="122"/>
        <v>0</v>
      </c>
      <c r="S315" s="12">
        <f t="shared" si="122"/>
        <v>0</v>
      </c>
      <c r="T315" s="12">
        <f t="shared" si="122"/>
        <v>0</v>
      </c>
      <c r="U315" s="12">
        <f t="shared" si="122"/>
        <v>0</v>
      </c>
      <c r="V315" s="12">
        <f t="shared" si="122"/>
        <v>0</v>
      </c>
      <c r="W315" s="12">
        <f t="shared" si="122"/>
        <v>0</v>
      </c>
    </row>
    <row r="316" spans="1:23" outlineLevel="1" x14ac:dyDescent="0.25">
      <c r="B316" s="4" t="s">
        <v>22</v>
      </c>
      <c r="C316" s="12">
        <f t="shared" ref="C316:W316" si="123">IFERROR(C303/C305,0)</f>
        <v>0</v>
      </c>
      <c r="D316" s="12">
        <f t="shared" si="123"/>
        <v>0</v>
      </c>
      <c r="E316" s="12">
        <f t="shared" si="123"/>
        <v>0</v>
      </c>
      <c r="F316" s="12">
        <f t="shared" si="123"/>
        <v>0</v>
      </c>
      <c r="G316" s="12">
        <f t="shared" si="123"/>
        <v>0</v>
      </c>
      <c r="H316" s="12">
        <f t="shared" si="123"/>
        <v>0</v>
      </c>
      <c r="I316" s="12">
        <f t="shared" si="123"/>
        <v>0</v>
      </c>
      <c r="J316" s="12">
        <f t="shared" si="123"/>
        <v>0</v>
      </c>
      <c r="K316" s="12">
        <f t="shared" si="123"/>
        <v>0</v>
      </c>
      <c r="L316" s="12">
        <f t="shared" si="123"/>
        <v>0</v>
      </c>
      <c r="M316" s="12">
        <f t="shared" si="123"/>
        <v>0</v>
      </c>
      <c r="N316" s="12">
        <f t="shared" si="123"/>
        <v>0</v>
      </c>
      <c r="O316" s="12">
        <f t="shared" si="123"/>
        <v>0</v>
      </c>
      <c r="P316" s="12">
        <f t="shared" si="123"/>
        <v>0</v>
      </c>
      <c r="Q316" s="12">
        <f t="shared" si="123"/>
        <v>0</v>
      </c>
      <c r="R316" s="12">
        <f t="shared" si="123"/>
        <v>0</v>
      </c>
      <c r="S316" s="12">
        <f t="shared" si="123"/>
        <v>0</v>
      </c>
      <c r="T316" s="12">
        <f t="shared" si="123"/>
        <v>0</v>
      </c>
      <c r="U316" s="12">
        <f t="shared" si="123"/>
        <v>0</v>
      </c>
      <c r="V316" s="12">
        <f t="shared" si="123"/>
        <v>0</v>
      </c>
      <c r="W316" s="12">
        <f t="shared" si="123"/>
        <v>0</v>
      </c>
    </row>
    <row r="317" spans="1:23" outlineLevel="1" x14ac:dyDescent="0.25">
      <c r="B317" s="4" t="s">
        <v>29</v>
      </c>
      <c r="C317" s="12">
        <f t="shared" ref="C317:W317" si="124">IFERROR(C304/C305,0)</f>
        <v>0</v>
      </c>
      <c r="D317" s="12">
        <f t="shared" si="124"/>
        <v>0</v>
      </c>
      <c r="E317" s="12">
        <f t="shared" si="124"/>
        <v>0</v>
      </c>
      <c r="F317" s="12">
        <f t="shared" si="124"/>
        <v>0</v>
      </c>
      <c r="G317" s="12">
        <f t="shared" si="124"/>
        <v>0</v>
      </c>
      <c r="H317" s="12">
        <f t="shared" si="124"/>
        <v>0</v>
      </c>
      <c r="I317" s="12">
        <f t="shared" si="124"/>
        <v>0</v>
      </c>
      <c r="J317" s="12">
        <f t="shared" si="124"/>
        <v>0</v>
      </c>
      <c r="K317" s="12">
        <f t="shared" si="124"/>
        <v>0</v>
      </c>
      <c r="L317" s="12">
        <f t="shared" si="124"/>
        <v>0</v>
      </c>
      <c r="M317" s="12">
        <f t="shared" si="124"/>
        <v>0</v>
      </c>
      <c r="N317" s="12">
        <f t="shared" si="124"/>
        <v>0</v>
      </c>
      <c r="O317" s="12">
        <f t="shared" si="124"/>
        <v>0</v>
      </c>
      <c r="P317" s="12">
        <f t="shared" si="124"/>
        <v>0</v>
      </c>
      <c r="Q317" s="12">
        <f t="shared" si="124"/>
        <v>0</v>
      </c>
      <c r="R317" s="12">
        <f t="shared" si="124"/>
        <v>0</v>
      </c>
      <c r="S317" s="12">
        <f t="shared" si="124"/>
        <v>0</v>
      </c>
      <c r="T317" s="12">
        <f t="shared" si="124"/>
        <v>0</v>
      </c>
      <c r="U317" s="12">
        <f t="shared" si="124"/>
        <v>0</v>
      </c>
      <c r="V317" s="12">
        <f t="shared" si="124"/>
        <v>0</v>
      </c>
      <c r="W317" s="12">
        <f t="shared" si="124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31545-4D8C-448D-A066-E049101B302E}">
  <sheetPr codeName="Sheet17">
    <tabColor rgb="FFFF0000"/>
    <outlinePr summaryBelow="0"/>
  </sheetPr>
  <dimension ref="A1:AB317"/>
  <sheetViews>
    <sheetView zoomScale="85" zoomScaleNormal="85" workbookViewId="0">
      <pane xSplit="2" ySplit="1" topLeftCell="C240" activePane="bottomRight" state="frozen"/>
      <selection activeCell="C259" sqref="C259:W259"/>
      <selection pane="topRight" activeCell="C259" sqref="C259:W259"/>
      <selection pane="bottomLeft" activeCell="C259" sqref="C259:W259"/>
      <selection pane="bottomRight" activeCell="C265" sqref="C265:W265"/>
    </sheetView>
  </sheetViews>
  <sheetFormatPr defaultColWidth="9.109375" defaultRowHeight="13.2" outlineLevelRow="1" x14ac:dyDescent="0.25"/>
  <cols>
    <col min="1" max="1" width="7.6640625" style="1" bestFit="1" customWidth="1"/>
    <col min="2" max="2" width="37.33203125" style="1" bestFit="1" customWidth="1"/>
    <col min="3" max="23" width="9.6640625" style="1" customWidth="1"/>
    <col min="24" max="24" width="4.6640625" style="1" customWidth="1"/>
    <col min="25" max="25" width="39.88671875" style="1" customWidth="1"/>
    <col min="26" max="26" width="46.44140625" bestFit="1" customWidth="1"/>
    <col min="27" max="27" width="4.6640625" style="1" customWidth="1"/>
    <col min="28" max="28" width="8.6640625" style="1" customWidth="1"/>
    <col min="29" max="16384" width="9.109375" style="1"/>
  </cols>
  <sheetData>
    <row r="1" spans="1:28" ht="46.95" customHeight="1" thickBot="1" x14ac:dyDescent="0.3">
      <c r="A1" s="30" t="s">
        <v>305</v>
      </c>
      <c r="B1" s="30" t="s">
        <v>70</v>
      </c>
      <c r="C1" s="2">
        <v>2000</v>
      </c>
      <c r="D1" s="2">
        <v>2001</v>
      </c>
      <c r="E1" s="2">
        <v>2002</v>
      </c>
      <c r="F1" s="2">
        <v>2003</v>
      </c>
      <c r="G1" s="2">
        <v>2004</v>
      </c>
      <c r="H1" s="2">
        <v>2005</v>
      </c>
      <c r="I1" s="2">
        <v>2006</v>
      </c>
      <c r="J1" s="2">
        <v>2007</v>
      </c>
      <c r="K1" s="2">
        <v>2008</v>
      </c>
      <c r="L1" s="2">
        <v>2009</v>
      </c>
      <c r="M1" s="2">
        <v>2010</v>
      </c>
      <c r="N1" s="2">
        <v>2011</v>
      </c>
      <c r="O1" s="2">
        <v>2012</v>
      </c>
      <c r="P1" s="2">
        <v>2013</v>
      </c>
      <c r="Q1" s="2">
        <v>2014</v>
      </c>
      <c r="R1" s="2">
        <v>2015</v>
      </c>
      <c r="S1" s="2">
        <v>2016</v>
      </c>
      <c r="T1" s="2">
        <v>2017</v>
      </c>
      <c r="U1" s="2">
        <v>2018</v>
      </c>
      <c r="V1" s="2">
        <v>2019</v>
      </c>
      <c r="W1" s="2">
        <v>2020</v>
      </c>
      <c r="X1" s="2"/>
      <c r="Y1" s="2" t="s">
        <v>52</v>
      </c>
      <c r="Z1" s="2" t="s">
        <v>51</v>
      </c>
      <c r="AA1" s="2"/>
      <c r="AB1" s="2" t="s">
        <v>53</v>
      </c>
    </row>
    <row r="2" spans="1:28" s="32" customFormat="1" ht="13.8" thickTop="1" x14ac:dyDescent="0.25">
      <c r="A2" s="31" t="s">
        <v>8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AA2" s="31"/>
      <c r="AB2" s="31"/>
    </row>
    <row r="3" spans="1:28" outlineLevel="1" x14ac:dyDescent="0.25">
      <c r="A3" s="6"/>
      <c r="B3" s="22" t="s">
        <v>31</v>
      </c>
      <c r="C3" s="5">
        <f t="shared" ref="C3:W3" si="0">C37+C139+C247+C285</f>
        <v>104854.26045362787</v>
      </c>
      <c r="D3" s="5">
        <f t="shared" si="0"/>
        <v>93945.522197021666</v>
      </c>
      <c r="E3" s="5">
        <f t="shared" si="0"/>
        <v>91364.227158283946</v>
      </c>
      <c r="F3" s="5">
        <f t="shared" si="0"/>
        <v>85228.097413501338</v>
      </c>
      <c r="G3" s="5">
        <f t="shared" si="0"/>
        <v>77489.773742988502</v>
      </c>
      <c r="H3" s="5">
        <f t="shared" si="0"/>
        <v>78112.820825069328</v>
      </c>
      <c r="I3" s="5">
        <f t="shared" si="0"/>
        <v>77421.21752179302</v>
      </c>
      <c r="J3" s="5">
        <f t="shared" si="0"/>
        <v>76545.600159050475</v>
      </c>
      <c r="K3" s="5">
        <f t="shared" si="0"/>
        <v>82756.710573571851</v>
      </c>
      <c r="L3" s="5">
        <f t="shared" si="0"/>
        <v>66325.676675475173</v>
      </c>
      <c r="M3" s="5">
        <f t="shared" si="0"/>
        <v>74856.993844644559</v>
      </c>
      <c r="N3" s="5">
        <f t="shared" si="0"/>
        <v>74728.798608464625</v>
      </c>
      <c r="O3" s="5">
        <f t="shared" si="0"/>
        <v>80100.375262562273</v>
      </c>
      <c r="P3" s="5">
        <f t="shared" si="0"/>
        <v>76597.571079425979</v>
      </c>
      <c r="Q3" s="5">
        <f t="shared" si="0"/>
        <v>85387.568466285171</v>
      </c>
      <c r="R3" s="5">
        <f t="shared" si="0"/>
        <v>90103.544822417258</v>
      </c>
      <c r="S3" s="5">
        <f t="shared" si="0"/>
        <v>102910.87443627666</v>
      </c>
      <c r="T3" s="5">
        <f t="shared" si="0"/>
        <v>116602.08757646117</v>
      </c>
      <c r="U3" s="5">
        <f t="shared" si="0"/>
        <v>113875.66630226838</v>
      </c>
      <c r="V3" s="5">
        <f t="shared" si="0"/>
        <v>114950.43052843006</v>
      </c>
      <c r="W3" s="5">
        <f t="shared" si="0"/>
        <v>109138.9210678682</v>
      </c>
      <c r="Z3" s="23"/>
    </row>
    <row r="4" spans="1:28" outlineLevel="1" x14ac:dyDescent="0.25">
      <c r="A4" s="6"/>
      <c r="B4" s="8" t="s">
        <v>30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28" outlineLevel="1" x14ac:dyDescent="0.25">
      <c r="A5" s="6"/>
      <c r="B5" s="8" t="s">
        <v>43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</row>
    <row r="6" spans="1:28" outlineLevel="1" x14ac:dyDescent="0.25">
      <c r="A6" s="6"/>
      <c r="B6" s="8" t="s">
        <v>44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28" outlineLevel="1" x14ac:dyDescent="0.25">
      <c r="A7" s="6"/>
      <c r="B7" s="8" t="s">
        <v>45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</row>
    <row r="8" spans="1:28" outlineLevel="1" x14ac:dyDescent="0.25">
      <c r="A8" s="6"/>
      <c r="B8" s="8" t="s">
        <v>47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spans="1:28" outlineLevel="1" x14ac:dyDescent="0.25"/>
    <row r="10" spans="1:28" outlineLevel="1" x14ac:dyDescent="0.25">
      <c r="B10" s="9" t="s">
        <v>19</v>
      </c>
      <c r="C10" s="14"/>
    </row>
    <row r="11" spans="1:28" outlineLevel="1" x14ac:dyDescent="0.25">
      <c r="B11" s="4" t="s">
        <v>23</v>
      </c>
      <c r="C11" s="5">
        <f t="shared" ref="C11:W20" si="1">C45+C147+C257+C295</f>
        <v>1391.826</v>
      </c>
      <c r="D11" s="5">
        <f t="shared" si="1"/>
        <v>1045.6776</v>
      </c>
      <c r="E11" s="5">
        <f t="shared" si="1"/>
        <v>1321.6931999999999</v>
      </c>
      <c r="F11" s="5">
        <f t="shared" si="1"/>
        <v>1106.049</v>
      </c>
      <c r="G11" s="5">
        <f t="shared" si="1"/>
        <v>1144.7867999999999</v>
      </c>
      <c r="H11" s="5">
        <f t="shared" si="1"/>
        <v>1178.5619999999999</v>
      </c>
      <c r="I11" s="5">
        <f t="shared" si="1"/>
        <v>1108.6847999999998</v>
      </c>
      <c r="J11" s="5">
        <f t="shared" si="1"/>
        <v>940.83119999999997</v>
      </c>
      <c r="K11" s="5">
        <f t="shared" si="1"/>
        <v>869.12639999999999</v>
      </c>
      <c r="L11" s="5">
        <f t="shared" si="1"/>
        <v>765.94140000000004</v>
      </c>
      <c r="M11" s="5">
        <f t="shared" si="1"/>
        <v>979.64879999999994</v>
      </c>
      <c r="N11" s="5">
        <f t="shared" si="1"/>
        <v>1035.1535999999999</v>
      </c>
      <c r="O11" s="5">
        <f t="shared" si="1"/>
        <v>885.94499999999994</v>
      </c>
      <c r="P11" s="5">
        <f t="shared" si="1"/>
        <v>912.04499999999996</v>
      </c>
      <c r="Q11" s="5">
        <f t="shared" si="1"/>
        <v>852.95999999999992</v>
      </c>
      <c r="R11" s="5">
        <f t="shared" si="1"/>
        <v>614.55240000000003</v>
      </c>
      <c r="S11" s="5">
        <f t="shared" si="1"/>
        <v>621.20699999999999</v>
      </c>
      <c r="T11" s="5">
        <f t="shared" si="1"/>
        <v>831.19499999999994</v>
      </c>
      <c r="U11" s="5">
        <f t="shared" si="1"/>
        <v>1160.52</v>
      </c>
      <c r="V11" s="5">
        <f t="shared" si="1"/>
        <v>1117.44</v>
      </c>
      <c r="W11" s="5">
        <f t="shared" si="1"/>
        <v>1603.4831999999999</v>
      </c>
    </row>
    <row r="12" spans="1:28" outlineLevel="1" x14ac:dyDescent="0.25">
      <c r="B12" s="4" t="s">
        <v>24</v>
      </c>
      <c r="C12" s="5">
        <f t="shared" si="1"/>
        <v>6.2928000000000006</v>
      </c>
      <c r="D12" s="5">
        <f t="shared" si="1"/>
        <v>5.9832000000000001</v>
      </c>
      <c r="E12" s="5">
        <f t="shared" si="1"/>
        <v>5.2439999999999998</v>
      </c>
      <c r="F12" s="5">
        <f t="shared" si="1"/>
        <v>4.8720000000000008</v>
      </c>
      <c r="G12" s="5">
        <f t="shared" si="1"/>
        <v>5.3447999999999993</v>
      </c>
      <c r="H12" s="5">
        <f t="shared" si="1"/>
        <v>5.9430000000000005</v>
      </c>
      <c r="I12" s="5">
        <f t="shared" si="1"/>
        <v>4.9728000000000003</v>
      </c>
      <c r="J12" s="5">
        <f t="shared" si="1"/>
        <v>5.2164000000000001</v>
      </c>
      <c r="K12" s="5">
        <f t="shared" si="1"/>
        <v>4.2480000000000002</v>
      </c>
      <c r="L12" s="5">
        <f t="shared" si="1"/>
        <v>2.9117999999999995</v>
      </c>
      <c r="M12" s="5">
        <f t="shared" si="1"/>
        <v>2.8704000000000001</v>
      </c>
      <c r="N12" s="5">
        <f t="shared" si="1"/>
        <v>2.9795999999999996</v>
      </c>
      <c r="O12" s="5">
        <f t="shared" si="1"/>
        <v>2.2349999999999999</v>
      </c>
      <c r="P12" s="5">
        <f t="shared" si="1"/>
        <v>2.0249999999999999</v>
      </c>
      <c r="Q12" s="5">
        <f t="shared" si="1"/>
        <v>2.31</v>
      </c>
      <c r="R12" s="5">
        <f t="shared" si="1"/>
        <v>2.2307999999999999</v>
      </c>
      <c r="S12" s="5">
        <f t="shared" si="1"/>
        <v>2.3736000000000002</v>
      </c>
      <c r="T12" s="5">
        <f t="shared" si="1"/>
        <v>2.61</v>
      </c>
      <c r="U12" s="5">
        <f t="shared" si="1"/>
        <v>2.88</v>
      </c>
      <c r="V12" s="5">
        <f t="shared" si="1"/>
        <v>3.9743999999999993</v>
      </c>
      <c r="W12" s="5">
        <f t="shared" si="1"/>
        <v>6.3755999999999995</v>
      </c>
    </row>
    <row r="13" spans="1:28" outlineLevel="1" x14ac:dyDescent="0.25">
      <c r="B13" s="4" t="s">
        <v>21</v>
      </c>
      <c r="C13" s="5">
        <f t="shared" si="1"/>
        <v>78986.849000000002</v>
      </c>
      <c r="D13" s="5">
        <f t="shared" si="1"/>
        <v>76888.122999999992</v>
      </c>
      <c r="E13" s="5">
        <f t="shared" si="1"/>
        <v>76288.411999999997</v>
      </c>
      <c r="F13" s="5">
        <f t="shared" si="1"/>
        <v>78527.351999999999</v>
      </c>
      <c r="G13" s="5">
        <f t="shared" si="1"/>
        <v>83569.960999999996</v>
      </c>
      <c r="H13" s="5">
        <f t="shared" si="1"/>
        <v>85289.443999999989</v>
      </c>
      <c r="I13" s="5">
        <f t="shared" si="1"/>
        <v>84162.331000000006</v>
      </c>
      <c r="J13" s="5">
        <f t="shared" si="1"/>
        <v>86506.542999999991</v>
      </c>
      <c r="K13" s="5">
        <f t="shared" si="1"/>
        <v>94501.247999999992</v>
      </c>
      <c r="L13" s="5">
        <f t="shared" si="1"/>
        <v>80805.468000000008</v>
      </c>
      <c r="M13" s="5">
        <f t="shared" si="1"/>
        <v>85591.832999999999</v>
      </c>
      <c r="N13" s="5">
        <f t="shared" si="1"/>
        <v>83512.214999999997</v>
      </c>
      <c r="O13" s="5">
        <f t="shared" si="1"/>
        <v>87607.877999999997</v>
      </c>
      <c r="P13" s="5">
        <f t="shared" si="1"/>
        <v>93472.01999999999</v>
      </c>
      <c r="Q13" s="5">
        <f t="shared" si="1"/>
        <v>92871.005000000005</v>
      </c>
      <c r="R13" s="5">
        <f t="shared" si="1"/>
        <v>91067.79800000001</v>
      </c>
      <c r="S13" s="5">
        <f t="shared" si="1"/>
        <v>94437.909000000014</v>
      </c>
      <c r="T13" s="5">
        <f t="shared" si="1"/>
        <v>102494.799</v>
      </c>
      <c r="U13" s="5">
        <f t="shared" si="1"/>
        <v>108946.78600000001</v>
      </c>
      <c r="V13" s="5">
        <f t="shared" si="1"/>
        <v>112159.38</v>
      </c>
      <c r="W13" s="5">
        <f t="shared" si="1"/>
        <v>109581.10500000001</v>
      </c>
    </row>
    <row r="14" spans="1:28" outlineLevel="1" x14ac:dyDescent="0.25">
      <c r="B14" s="4" t="s">
        <v>26</v>
      </c>
      <c r="C14" s="5">
        <f t="shared" si="1"/>
        <v>0</v>
      </c>
      <c r="D14" s="5">
        <f t="shared" si="1"/>
        <v>0</v>
      </c>
      <c r="E14" s="5">
        <f t="shared" si="1"/>
        <v>0</v>
      </c>
      <c r="F14" s="5">
        <f t="shared" si="1"/>
        <v>0</v>
      </c>
      <c r="G14" s="5">
        <f t="shared" si="1"/>
        <v>0</v>
      </c>
      <c r="H14" s="5">
        <f t="shared" si="1"/>
        <v>0</v>
      </c>
      <c r="I14" s="5">
        <f t="shared" si="1"/>
        <v>0</v>
      </c>
      <c r="J14" s="5">
        <f t="shared" si="1"/>
        <v>0</v>
      </c>
      <c r="K14" s="5">
        <f t="shared" si="1"/>
        <v>0</v>
      </c>
      <c r="L14" s="5">
        <f t="shared" si="1"/>
        <v>0</v>
      </c>
      <c r="M14" s="5">
        <f t="shared" si="1"/>
        <v>0</v>
      </c>
      <c r="N14" s="5">
        <f t="shared" si="1"/>
        <v>0</v>
      </c>
      <c r="O14" s="5">
        <f t="shared" si="1"/>
        <v>0</v>
      </c>
      <c r="P14" s="5">
        <f t="shared" si="1"/>
        <v>0</v>
      </c>
      <c r="Q14" s="5">
        <f t="shared" si="1"/>
        <v>0</v>
      </c>
      <c r="R14" s="5">
        <f t="shared" si="1"/>
        <v>0</v>
      </c>
      <c r="S14" s="5">
        <f t="shared" si="1"/>
        <v>0</v>
      </c>
      <c r="T14" s="5">
        <f t="shared" si="1"/>
        <v>0</v>
      </c>
      <c r="U14" s="5">
        <f t="shared" si="1"/>
        <v>0</v>
      </c>
      <c r="V14" s="5">
        <f t="shared" si="1"/>
        <v>0</v>
      </c>
      <c r="W14" s="5">
        <f t="shared" si="1"/>
        <v>0</v>
      </c>
    </row>
    <row r="15" spans="1:28" outlineLevel="1" x14ac:dyDescent="0.25">
      <c r="B15" s="4" t="s">
        <v>25</v>
      </c>
      <c r="C15" s="5">
        <f t="shared" si="1"/>
        <v>32820.528999999995</v>
      </c>
      <c r="D15" s="5">
        <f t="shared" si="1"/>
        <v>32135.703000000001</v>
      </c>
      <c r="E15" s="5">
        <f t="shared" si="1"/>
        <v>31451.309999999998</v>
      </c>
      <c r="F15" s="5">
        <f t="shared" si="1"/>
        <v>34521.372000000003</v>
      </c>
      <c r="G15" s="5">
        <f t="shared" si="1"/>
        <v>38429.841</v>
      </c>
      <c r="H15" s="5">
        <f t="shared" si="1"/>
        <v>37876.331999999995</v>
      </c>
      <c r="I15" s="5">
        <f t="shared" si="1"/>
        <v>42951.739000000001</v>
      </c>
      <c r="J15" s="5">
        <f t="shared" si="1"/>
        <v>38624.675999999999</v>
      </c>
      <c r="K15" s="5">
        <f t="shared" si="1"/>
        <v>40341.788999999997</v>
      </c>
      <c r="L15" s="5">
        <f t="shared" si="1"/>
        <v>44217.269</v>
      </c>
      <c r="M15" s="5">
        <f t="shared" si="1"/>
        <v>43927.455000000002</v>
      </c>
      <c r="N15" s="5">
        <f t="shared" si="1"/>
        <v>41101.743000000002</v>
      </c>
      <c r="O15" s="5">
        <f t="shared" si="1"/>
        <v>42271.741999999998</v>
      </c>
      <c r="P15" s="5">
        <f t="shared" si="1"/>
        <v>43825.561000000002</v>
      </c>
      <c r="Q15" s="5">
        <f t="shared" si="1"/>
        <v>44721.471000000005</v>
      </c>
      <c r="R15" s="5">
        <f t="shared" si="1"/>
        <v>47809.667999999998</v>
      </c>
      <c r="S15" s="5">
        <f t="shared" si="1"/>
        <v>52255.607000000004</v>
      </c>
      <c r="T15" s="5">
        <f t="shared" si="1"/>
        <v>52766.705000000002</v>
      </c>
      <c r="U15" s="5">
        <f t="shared" si="1"/>
        <v>54100.593000000001</v>
      </c>
      <c r="V15" s="5">
        <f t="shared" si="1"/>
        <v>52424.650999999998</v>
      </c>
      <c r="W15" s="5">
        <f t="shared" si="1"/>
        <v>46973.063999999998</v>
      </c>
    </row>
    <row r="16" spans="1:28" outlineLevel="1" x14ac:dyDescent="0.25">
      <c r="B16" s="4" t="s">
        <v>0</v>
      </c>
      <c r="C16" s="5">
        <f t="shared" si="1"/>
        <v>0</v>
      </c>
      <c r="D16" s="5">
        <f t="shared" si="1"/>
        <v>0</v>
      </c>
      <c r="E16" s="5">
        <f t="shared" si="1"/>
        <v>0</v>
      </c>
      <c r="F16" s="5">
        <f t="shared" si="1"/>
        <v>0</v>
      </c>
      <c r="G16" s="5">
        <f t="shared" si="1"/>
        <v>0</v>
      </c>
      <c r="H16" s="5">
        <f t="shared" si="1"/>
        <v>0</v>
      </c>
      <c r="I16" s="5">
        <f t="shared" si="1"/>
        <v>0</v>
      </c>
      <c r="J16" s="5">
        <f t="shared" si="1"/>
        <v>0</v>
      </c>
      <c r="K16" s="5">
        <f t="shared" si="1"/>
        <v>0</v>
      </c>
      <c r="L16" s="5">
        <f t="shared" si="1"/>
        <v>0</v>
      </c>
      <c r="M16" s="5">
        <f t="shared" si="1"/>
        <v>1563.5619999999999</v>
      </c>
      <c r="N16" s="5">
        <f t="shared" si="1"/>
        <v>1748.3319999999999</v>
      </c>
      <c r="O16" s="5">
        <f t="shared" si="1"/>
        <v>1673.6569999999999</v>
      </c>
      <c r="P16" s="5">
        <f t="shared" si="1"/>
        <v>1564.9850000000001</v>
      </c>
      <c r="Q16" s="5">
        <f t="shared" si="1"/>
        <v>1635.9159999999999</v>
      </c>
      <c r="R16" s="5">
        <f t="shared" si="1"/>
        <v>0</v>
      </c>
      <c r="S16" s="5">
        <f t="shared" si="1"/>
        <v>0</v>
      </c>
      <c r="T16" s="5">
        <f t="shared" si="1"/>
        <v>0</v>
      </c>
      <c r="U16" s="5">
        <f t="shared" si="1"/>
        <v>0</v>
      </c>
      <c r="V16" s="5">
        <f t="shared" si="1"/>
        <v>0</v>
      </c>
      <c r="W16" s="5">
        <f t="shared" si="1"/>
        <v>0</v>
      </c>
    </row>
    <row r="17" spans="2:23" outlineLevel="1" x14ac:dyDescent="0.25">
      <c r="B17" s="4" t="s">
        <v>27</v>
      </c>
      <c r="C17" s="5">
        <f t="shared" si="1"/>
        <v>0</v>
      </c>
      <c r="D17" s="5">
        <f t="shared" si="1"/>
        <v>0</v>
      </c>
      <c r="E17" s="5">
        <f t="shared" si="1"/>
        <v>0</v>
      </c>
      <c r="F17" s="5">
        <f t="shared" si="1"/>
        <v>0</v>
      </c>
      <c r="G17" s="5">
        <f t="shared" si="1"/>
        <v>0</v>
      </c>
      <c r="H17" s="5">
        <f t="shared" si="1"/>
        <v>0</v>
      </c>
      <c r="I17" s="5">
        <f t="shared" si="1"/>
        <v>0</v>
      </c>
      <c r="J17" s="5">
        <f t="shared" si="1"/>
        <v>0</v>
      </c>
      <c r="K17" s="5">
        <f t="shared" si="1"/>
        <v>0</v>
      </c>
      <c r="L17" s="5">
        <f t="shared" si="1"/>
        <v>0</v>
      </c>
      <c r="M17" s="5">
        <f t="shared" si="1"/>
        <v>0</v>
      </c>
      <c r="N17" s="5">
        <f t="shared" si="1"/>
        <v>0</v>
      </c>
      <c r="O17" s="5">
        <f t="shared" si="1"/>
        <v>0</v>
      </c>
      <c r="P17" s="5">
        <f t="shared" si="1"/>
        <v>0</v>
      </c>
      <c r="Q17" s="5">
        <f t="shared" si="1"/>
        <v>0</v>
      </c>
      <c r="R17" s="5">
        <f t="shared" si="1"/>
        <v>0</v>
      </c>
      <c r="S17" s="5">
        <f t="shared" si="1"/>
        <v>0</v>
      </c>
      <c r="T17" s="5">
        <f t="shared" si="1"/>
        <v>0</v>
      </c>
      <c r="U17" s="5">
        <f t="shared" si="1"/>
        <v>0</v>
      </c>
      <c r="V17" s="5">
        <f t="shared" si="1"/>
        <v>0</v>
      </c>
      <c r="W17" s="5">
        <f t="shared" si="1"/>
        <v>0</v>
      </c>
    </row>
    <row r="18" spans="2:23" outlineLevel="1" x14ac:dyDescent="0.25">
      <c r="B18" s="4" t="s">
        <v>28</v>
      </c>
      <c r="C18" s="5">
        <f t="shared" si="1"/>
        <v>17.465999999999998</v>
      </c>
      <c r="D18" s="5">
        <f t="shared" si="1"/>
        <v>10.7</v>
      </c>
      <c r="E18" s="5">
        <f t="shared" si="1"/>
        <v>6.88</v>
      </c>
      <c r="F18" s="5">
        <f t="shared" si="1"/>
        <v>7.181</v>
      </c>
      <c r="G18" s="5">
        <f t="shared" si="1"/>
        <v>7.4130000000000003</v>
      </c>
      <c r="H18" s="5">
        <f t="shared" si="1"/>
        <v>8.36</v>
      </c>
      <c r="I18" s="5">
        <f t="shared" si="1"/>
        <v>20.074000000000002</v>
      </c>
      <c r="J18" s="5">
        <f t="shared" si="1"/>
        <v>19.588999999999999</v>
      </c>
      <c r="K18" s="5">
        <f t="shared" si="1"/>
        <v>21.426000000000002</v>
      </c>
      <c r="L18" s="5">
        <f t="shared" si="1"/>
        <v>24.460999999999999</v>
      </c>
      <c r="M18" s="5">
        <f t="shared" si="1"/>
        <v>40.410000000000004</v>
      </c>
      <c r="N18" s="5">
        <f t="shared" si="1"/>
        <v>76.186000000000007</v>
      </c>
      <c r="O18" s="5">
        <f t="shared" si="1"/>
        <v>82.762</v>
      </c>
      <c r="P18" s="5">
        <f t="shared" si="1"/>
        <v>68.056000000000012</v>
      </c>
      <c r="Q18" s="5">
        <f t="shared" si="1"/>
        <v>68.484000000000009</v>
      </c>
      <c r="R18" s="5">
        <f t="shared" si="1"/>
        <v>56.723000000000006</v>
      </c>
      <c r="S18" s="5">
        <f t="shared" si="1"/>
        <v>50.344999999999999</v>
      </c>
      <c r="T18" s="5">
        <f t="shared" si="1"/>
        <v>40.686999999999998</v>
      </c>
      <c r="U18" s="5">
        <f t="shared" si="1"/>
        <v>31.891999999999996</v>
      </c>
      <c r="V18" s="5">
        <f t="shared" si="1"/>
        <v>26.200999999999997</v>
      </c>
      <c r="W18" s="5">
        <f t="shared" si="1"/>
        <v>15.045</v>
      </c>
    </row>
    <row r="19" spans="2:23" outlineLevel="1" x14ac:dyDescent="0.25">
      <c r="B19" s="4" t="s">
        <v>22</v>
      </c>
      <c r="C19" s="5">
        <f t="shared" si="1"/>
        <v>14274</v>
      </c>
      <c r="D19" s="5">
        <f t="shared" si="1"/>
        <v>18066.75</v>
      </c>
      <c r="E19" s="5">
        <f t="shared" si="1"/>
        <v>16755.75</v>
      </c>
      <c r="F19" s="5">
        <f t="shared" si="1"/>
        <v>27802.500000000004</v>
      </c>
      <c r="G19" s="5">
        <f t="shared" si="1"/>
        <v>27603</v>
      </c>
      <c r="H19" s="5">
        <f t="shared" si="1"/>
        <v>26964.750000000004</v>
      </c>
      <c r="I19" s="5">
        <f t="shared" si="1"/>
        <v>26223.750000000004</v>
      </c>
      <c r="J19" s="5">
        <f t="shared" si="1"/>
        <v>31572.75</v>
      </c>
      <c r="K19" s="5">
        <f t="shared" si="1"/>
        <v>26052</v>
      </c>
      <c r="L19" s="5">
        <f t="shared" si="1"/>
        <v>27125.999999999996</v>
      </c>
      <c r="M19" s="5">
        <f t="shared" si="1"/>
        <v>28227.75</v>
      </c>
      <c r="N19" s="5">
        <f t="shared" si="1"/>
        <v>18586.5</v>
      </c>
      <c r="O19" s="5">
        <f t="shared" si="1"/>
        <v>19405.5</v>
      </c>
      <c r="P19" s="5">
        <f t="shared" si="1"/>
        <v>16328.25</v>
      </c>
      <c r="Q19" s="5">
        <f t="shared" si="1"/>
        <v>13348.499999999998</v>
      </c>
      <c r="R19" s="5">
        <f t="shared" si="1"/>
        <v>11777.249999999998</v>
      </c>
      <c r="S19" s="5">
        <f t="shared" si="1"/>
        <v>8127.0000000000009</v>
      </c>
      <c r="T19" s="5">
        <f t="shared" si="1"/>
        <v>8408.9999999999982</v>
      </c>
      <c r="U19" s="5">
        <f t="shared" si="1"/>
        <v>9565.5</v>
      </c>
      <c r="V19" s="5">
        <f t="shared" si="1"/>
        <v>11106</v>
      </c>
      <c r="W19" s="5">
        <f t="shared" si="1"/>
        <v>6620.25</v>
      </c>
    </row>
    <row r="20" spans="2:23" outlineLevel="1" x14ac:dyDescent="0.25">
      <c r="B20" s="4" t="s">
        <v>1</v>
      </c>
      <c r="C20" s="5">
        <f t="shared" si="1"/>
        <v>2295.6910000000003</v>
      </c>
      <c r="D20" s="5">
        <f t="shared" si="1"/>
        <v>2325.2999999999997</v>
      </c>
      <c r="E20" s="5">
        <f t="shared" si="1"/>
        <v>2057.71</v>
      </c>
      <c r="F20" s="5">
        <f t="shared" si="1"/>
        <v>1774.2080000000001</v>
      </c>
      <c r="G20" s="5">
        <f t="shared" si="1"/>
        <v>1638.8240000000001</v>
      </c>
      <c r="H20" s="5">
        <f t="shared" si="1"/>
        <v>1331.8609999999999</v>
      </c>
      <c r="I20" s="5">
        <f t="shared" si="1"/>
        <v>1567.1849999999999</v>
      </c>
      <c r="J20" s="5">
        <f t="shared" si="1"/>
        <v>2257.761</v>
      </c>
      <c r="K20" s="5">
        <f t="shared" si="1"/>
        <v>2762.0499999999997</v>
      </c>
      <c r="L20" s="5">
        <f t="shared" si="1"/>
        <v>1836.498</v>
      </c>
      <c r="M20" s="5">
        <f t="shared" si="1"/>
        <v>1942.308</v>
      </c>
      <c r="N20" s="5">
        <f t="shared" si="1"/>
        <v>1791.1399999999999</v>
      </c>
      <c r="O20" s="5">
        <f t="shared" si="1"/>
        <v>1651.3230000000001</v>
      </c>
      <c r="P20" s="5">
        <f t="shared" si="1"/>
        <v>1467.5800000000002</v>
      </c>
      <c r="Q20" s="5">
        <f t="shared" si="1"/>
        <v>1223.5229999999999</v>
      </c>
      <c r="R20" s="5">
        <f t="shared" si="1"/>
        <v>1267.9159999999999</v>
      </c>
      <c r="S20" s="5">
        <f t="shared" si="1"/>
        <v>1056.4070000000002</v>
      </c>
      <c r="T20" s="5">
        <f t="shared" si="1"/>
        <v>1130.4069999999999</v>
      </c>
      <c r="U20" s="5">
        <f t="shared" si="1"/>
        <v>1828.962</v>
      </c>
      <c r="V20" s="5">
        <f t="shared" si="1"/>
        <v>1740.251</v>
      </c>
      <c r="W20" s="5">
        <f t="shared" si="1"/>
        <v>1337.039</v>
      </c>
    </row>
    <row r="21" spans="2:23" outlineLevel="1" x14ac:dyDescent="0.25">
      <c r="B21" s="16" t="s">
        <v>13</v>
      </c>
      <c r="C21" s="21">
        <f t="shared" ref="C21:W21" si="2">SUM(C11:C20)</f>
        <v>129792.6538</v>
      </c>
      <c r="D21" s="21">
        <f t="shared" si="2"/>
        <v>130478.23679999998</v>
      </c>
      <c r="E21" s="21">
        <f t="shared" si="2"/>
        <v>127886.99920000001</v>
      </c>
      <c r="F21" s="21">
        <f t="shared" si="2"/>
        <v>143743.53400000001</v>
      </c>
      <c r="G21" s="21">
        <f t="shared" si="2"/>
        <v>152399.17059999998</v>
      </c>
      <c r="H21" s="21">
        <f t="shared" si="2"/>
        <v>152655.25200000001</v>
      </c>
      <c r="I21" s="21">
        <f t="shared" si="2"/>
        <v>156038.7366</v>
      </c>
      <c r="J21" s="21">
        <f t="shared" si="2"/>
        <v>159927.36660000001</v>
      </c>
      <c r="K21" s="21">
        <f t="shared" si="2"/>
        <v>164551.88739999998</v>
      </c>
      <c r="L21" s="21">
        <f t="shared" si="2"/>
        <v>154778.54919999998</v>
      </c>
      <c r="M21" s="21">
        <f t="shared" si="2"/>
        <v>162275.83719999998</v>
      </c>
      <c r="N21" s="21">
        <f t="shared" si="2"/>
        <v>147854.24920000002</v>
      </c>
      <c r="O21" s="21">
        <f t="shared" si="2"/>
        <v>153581.04199999999</v>
      </c>
      <c r="P21" s="21">
        <f t="shared" si="2"/>
        <v>157640.522</v>
      </c>
      <c r="Q21" s="21">
        <f t="shared" si="2"/>
        <v>154724.16899999999</v>
      </c>
      <c r="R21" s="21">
        <f t="shared" si="2"/>
        <v>152596.13820000002</v>
      </c>
      <c r="S21" s="21">
        <f t="shared" si="2"/>
        <v>156550.84860000003</v>
      </c>
      <c r="T21" s="21">
        <f t="shared" si="2"/>
        <v>165675.40300000002</v>
      </c>
      <c r="U21" s="21">
        <f t="shared" si="2"/>
        <v>175637.133</v>
      </c>
      <c r="V21" s="21">
        <f t="shared" si="2"/>
        <v>178577.89739999999</v>
      </c>
      <c r="W21" s="21">
        <f t="shared" si="2"/>
        <v>166136.36180000001</v>
      </c>
    </row>
    <row r="22" spans="2:23" outlineLevel="1" x14ac:dyDescent="0.25">
      <c r="B22" s="29" t="s">
        <v>46</v>
      </c>
      <c r="C22" s="28">
        <f>IFERROR(C21/C3/1000,0)</f>
        <v>1.2378386270475031E-3</v>
      </c>
      <c r="D22" s="28">
        <f t="shared" ref="D22:W22" si="3">IFERROR(D21/D3/1000,0)</f>
        <v>1.388871270802692E-3</v>
      </c>
      <c r="E22" s="28">
        <f t="shared" si="3"/>
        <v>1.399749148848402E-3</v>
      </c>
      <c r="F22" s="28">
        <f t="shared" si="3"/>
        <v>1.686574479101642E-3</v>
      </c>
      <c r="G22" s="28">
        <f t="shared" si="3"/>
        <v>1.966700420438245E-3</v>
      </c>
      <c r="H22" s="28">
        <f t="shared" si="3"/>
        <v>1.9542918868832759E-3</v>
      </c>
      <c r="I22" s="28">
        <f t="shared" si="3"/>
        <v>2.0154518566706499E-3</v>
      </c>
      <c r="J22" s="28">
        <f t="shared" si="3"/>
        <v>2.089308415737737E-3</v>
      </c>
      <c r="K22" s="28">
        <f t="shared" si="3"/>
        <v>1.9883811990534725E-3</v>
      </c>
      <c r="L22" s="28">
        <f t="shared" si="3"/>
        <v>2.3336143249214894E-3</v>
      </c>
      <c r="M22" s="28">
        <f t="shared" si="3"/>
        <v>2.1678113007955043E-3</v>
      </c>
      <c r="N22" s="28">
        <f t="shared" si="3"/>
        <v>1.9785444427478376E-3</v>
      </c>
      <c r="O22" s="28">
        <f t="shared" si="3"/>
        <v>1.9173573344266402E-3</v>
      </c>
      <c r="P22" s="28">
        <f t="shared" si="3"/>
        <v>2.058035519645114E-3</v>
      </c>
      <c r="Q22" s="28">
        <f t="shared" si="3"/>
        <v>1.8120221922128161E-3</v>
      </c>
      <c r="R22" s="28">
        <f t="shared" si="3"/>
        <v>1.6935642043911568E-3</v>
      </c>
      <c r="S22" s="28">
        <f t="shared" si="3"/>
        <v>1.5212274646149054E-3</v>
      </c>
      <c r="T22" s="28">
        <f t="shared" si="3"/>
        <v>1.4208613794445086E-3</v>
      </c>
      <c r="U22" s="28">
        <f t="shared" si="3"/>
        <v>1.5423587734169099E-3</v>
      </c>
      <c r="V22" s="28">
        <f t="shared" si="3"/>
        <v>1.553520909657083E-3</v>
      </c>
      <c r="W22" s="28">
        <f t="shared" si="3"/>
        <v>1.5222466941622766E-3</v>
      </c>
    </row>
    <row r="23" spans="2:23" outlineLevel="1" x14ac:dyDescent="0.25"/>
    <row r="24" spans="2:23" outlineLevel="1" x14ac:dyDescent="0.25">
      <c r="B24" s="4" t="s">
        <v>23</v>
      </c>
      <c r="C24" s="12">
        <f t="shared" ref="C24:W24" si="4">IFERROR(C11/C21,0)</f>
        <v>1.0723457447327424E-2</v>
      </c>
      <c r="D24" s="12">
        <f t="shared" si="4"/>
        <v>8.0141916816582857E-3</v>
      </c>
      <c r="E24" s="12">
        <f t="shared" si="4"/>
        <v>1.0334851926058798E-2</v>
      </c>
      <c r="F24" s="12">
        <f t="shared" si="4"/>
        <v>7.6946000228434617E-3</v>
      </c>
      <c r="G24" s="12">
        <f t="shared" si="4"/>
        <v>7.5117652904076893E-3</v>
      </c>
      <c r="H24" s="12">
        <f t="shared" si="4"/>
        <v>7.7204156723019255E-3</v>
      </c>
      <c r="I24" s="12">
        <f t="shared" si="4"/>
        <v>7.1051895456067139E-3</v>
      </c>
      <c r="J24" s="12">
        <f t="shared" si="4"/>
        <v>5.8828655783043447E-3</v>
      </c>
      <c r="K24" s="12">
        <f t="shared" si="4"/>
        <v>5.2817771569358503E-3</v>
      </c>
      <c r="L24" s="12">
        <f t="shared" si="4"/>
        <v>4.9486275970339706E-3</v>
      </c>
      <c r="M24" s="12">
        <f t="shared" si="4"/>
        <v>6.0369357317972914E-3</v>
      </c>
      <c r="N24" s="12">
        <f t="shared" si="4"/>
        <v>7.0011758579881225E-3</v>
      </c>
      <c r="O24" s="12">
        <f t="shared" si="4"/>
        <v>5.7685830781119456E-3</v>
      </c>
      <c r="P24" s="12">
        <f t="shared" si="4"/>
        <v>5.7855999740980303E-3</v>
      </c>
      <c r="Q24" s="12">
        <f t="shared" si="4"/>
        <v>5.5127780327584109E-3</v>
      </c>
      <c r="R24" s="12">
        <f t="shared" si="4"/>
        <v>4.0273129271104977E-3</v>
      </c>
      <c r="S24" s="12">
        <f t="shared" si="4"/>
        <v>3.9680845268825959E-3</v>
      </c>
      <c r="T24" s="12">
        <f t="shared" si="4"/>
        <v>5.0170090728555517E-3</v>
      </c>
      <c r="U24" s="12">
        <f t="shared" si="4"/>
        <v>6.6074865842862505E-3</v>
      </c>
      <c r="V24" s="12">
        <f t="shared" si="4"/>
        <v>6.2574373215797544E-3</v>
      </c>
      <c r="W24" s="12">
        <f t="shared" si="4"/>
        <v>9.65160897125171E-3</v>
      </c>
    </row>
    <row r="25" spans="2:23" outlineLevel="1" x14ac:dyDescent="0.25">
      <c r="B25" s="4" t="s">
        <v>24</v>
      </c>
      <c r="C25" s="12">
        <f t="shared" ref="C25:W25" si="5">IFERROR(C12/C21,0)</f>
        <v>4.8483483585262827E-5</v>
      </c>
      <c r="D25" s="12">
        <f t="shared" si="5"/>
        <v>4.585592315422828E-5</v>
      </c>
      <c r="E25" s="12">
        <f t="shared" si="5"/>
        <v>4.1004949938648646E-5</v>
      </c>
      <c r="F25" s="12">
        <f t="shared" si="5"/>
        <v>3.389369848107394E-5</v>
      </c>
      <c r="G25" s="12">
        <f t="shared" si="5"/>
        <v>3.5071057007445419E-5</v>
      </c>
      <c r="H25" s="12">
        <f t="shared" si="5"/>
        <v>3.8930858402434788E-5</v>
      </c>
      <c r="I25" s="12">
        <f t="shared" si="5"/>
        <v>3.1869009634111586E-5</v>
      </c>
      <c r="J25" s="12">
        <f t="shared" si="5"/>
        <v>3.2617306911874078E-5</v>
      </c>
      <c r="K25" s="12">
        <f t="shared" si="5"/>
        <v>2.5815565333953143E-5</v>
      </c>
      <c r="L25" s="12">
        <f t="shared" si="5"/>
        <v>1.8812684412989704E-5</v>
      </c>
      <c r="M25" s="12">
        <f t="shared" si="5"/>
        <v>1.7688400500823302E-5</v>
      </c>
      <c r="N25" s="12">
        <f t="shared" si="5"/>
        <v>2.0152278450716311E-5</v>
      </c>
      <c r="O25" s="12">
        <f t="shared" si="5"/>
        <v>1.4552577394285423E-5</v>
      </c>
      <c r="P25" s="12">
        <f t="shared" si="5"/>
        <v>1.2845681898972651E-5</v>
      </c>
      <c r="Q25" s="12">
        <f t="shared" si="5"/>
        <v>1.4929794193950398E-5</v>
      </c>
      <c r="R25" s="12">
        <f t="shared" si="5"/>
        <v>1.4618980704978284E-5</v>
      </c>
      <c r="S25" s="12">
        <f t="shared" si="5"/>
        <v>1.5161846909337034E-5</v>
      </c>
      <c r="T25" s="12">
        <f t="shared" si="5"/>
        <v>1.5753696401148936E-5</v>
      </c>
      <c r="U25" s="12">
        <f t="shared" si="5"/>
        <v>1.639744370001758E-5</v>
      </c>
      <c r="V25" s="12">
        <f t="shared" si="5"/>
        <v>2.2255833772629016E-5</v>
      </c>
      <c r="W25" s="12">
        <f t="shared" si="5"/>
        <v>3.8375704938544039E-5</v>
      </c>
    </row>
    <row r="26" spans="2:23" outlineLevel="1" x14ac:dyDescent="0.25">
      <c r="B26" s="4" t="s">
        <v>21</v>
      </c>
      <c r="C26" s="12">
        <f t="shared" ref="C26:W26" si="6">IFERROR(C13/C21,0)</f>
        <v>0.60856178441125308</v>
      </c>
      <c r="D26" s="12">
        <f t="shared" si="6"/>
        <v>0.58927929197767948</v>
      </c>
      <c r="E26" s="12">
        <f t="shared" si="6"/>
        <v>0.59652984648341012</v>
      </c>
      <c r="F26" s="12">
        <f t="shared" si="6"/>
        <v>0.54630180443455623</v>
      </c>
      <c r="G26" s="12">
        <f t="shared" si="6"/>
        <v>0.54836230847571299</v>
      </c>
      <c r="H26" s="12">
        <f t="shared" si="6"/>
        <v>0.55870625401083474</v>
      </c>
      <c r="I26" s="12">
        <f t="shared" si="6"/>
        <v>0.53936819044970408</v>
      </c>
      <c r="J26" s="12">
        <f t="shared" si="6"/>
        <v>0.54091144523353885</v>
      </c>
      <c r="K26" s="12">
        <f t="shared" si="6"/>
        <v>0.5742945249256376</v>
      </c>
      <c r="L26" s="12">
        <f t="shared" si="6"/>
        <v>0.52207149128646835</v>
      </c>
      <c r="M26" s="12">
        <f t="shared" si="6"/>
        <v>0.52744656553218516</v>
      </c>
      <c r="N26" s="12">
        <f t="shared" si="6"/>
        <v>0.56482796708151684</v>
      </c>
      <c r="O26" s="12">
        <f t="shared" si="6"/>
        <v>0.57043419460586808</v>
      </c>
      <c r="P26" s="12">
        <f t="shared" si="6"/>
        <v>0.59294411623427634</v>
      </c>
      <c r="Q26" s="12">
        <f t="shared" si="6"/>
        <v>0.60023592694170491</v>
      </c>
      <c r="R26" s="12">
        <f t="shared" si="6"/>
        <v>0.59678966371116204</v>
      </c>
      <c r="S26" s="12">
        <f t="shared" si="6"/>
        <v>0.60324111842597827</v>
      </c>
      <c r="T26" s="12">
        <f t="shared" si="6"/>
        <v>0.61864825522712019</v>
      </c>
      <c r="U26" s="12">
        <f t="shared" si="6"/>
        <v>0.62029471865724439</v>
      </c>
      <c r="V26" s="12">
        <f t="shared" si="6"/>
        <v>0.62806977589601753</v>
      </c>
      <c r="W26" s="12">
        <f t="shared" si="6"/>
        <v>0.6595853178241442</v>
      </c>
    </row>
    <row r="27" spans="2:23" outlineLevel="1" x14ac:dyDescent="0.25">
      <c r="B27" s="4" t="s">
        <v>26</v>
      </c>
      <c r="C27" s="12">
        <f t="shared" ref="C27:W27" si="7">IFERROR(C14/C21,0)</f>
        <v>0</v>
      </c>
      <c r="D27" s="12">
        <f t="shared" si="7"/>
        <v>0</v>
      </c>
      <c r="E27" s="12">
        <f t="shared" si="7"/>
        <v>0</v>
      </c>
      <c r="F27" s="12">
        <f t="shared" si="7"/>
        <v>0</v>
      </c>
      <c r="G27" s="12">
        <f t="shared" si="7"/>
        <v>0</v>
      </c>
      <c r="H27" s="12">
        <f t="shared" si="7"/>
        <v>0</v>
      </c>
      <c r="I27" s="12">
        <f t="shared" si="7"/>
        <v>0</v>
      </c>
      <c r="J27" s="12">
        <f t="shared" si="7"/>
        <v>0</v>
      </c>
      <c r="K27" s="12">
        <f t="shared" si="7"/>
        <v>0</v>
      </c>
      <c r="L27" s="12">
        <f t="shared" si="7"/>
        <v>0</v>
      </c>
      <c r="M27" s="12">
        <f t="shared" si="7"/>
        <v>0</v>
      </c>
      <c r="N27" s="12">
        <f t="shared" si="7"/>
        <v>0</v>
      </c>
      <c r="O27" s="12">
        <f t="shared" si="7"/>
        <v>0</v>
      </c>
      <c r="P27" s="12">
        <f t="shared" si="7"/>
        <v>0</v>
      </c>
      <c r="Q27" s="12">
        <f t="shared" si="7"/>
        <v>0</v>
      </c>
      <c r="R27" s="12">
        <f t="shared" si="7"/>
        <v>0</v>
      </c>
      <c r="S27" s="12">
        <f t="shared" si="7"/>
        <v>0</v>
      </c>
      <c r="T27" s="12">
        <f t="shared" si="7"/>
        <v>0</v>
      </c>
      <c r="U27" s="12">
        <f t="shared" si="7"/>
        <v>0</v>
      </c>
      <c r="V27" s="12">
        <f t="shared" si="7"/>
        <v>0</v>
      </c>
      <c r="W27" s="12">
        <f t="shared" si="7"/>
        <v>0</v>
      </c>
    </row>
    <row r="28" spans="2:23" outlineLevel="1" x14ac:dyDescent="0.25">
      <c r="B28" s="4" t="s">
        <v>25</v>
      </c>
      <c r="C28" s="12">
        <f t="shared" ref="C28:W28" si="8">IFERROR(C15/C21,0)</f>
        <v>0.2528689262381042</v>
      </c>
      <c r="D28" s="12">
        <f t="shared" si="8"/>
        <v>0.24629167122528134</v>
      </c>
      <c r="E28" s="12">
        <f t="shared" si="8"/>
        <v>0.24593047140635385</v>
      </c>
      <c r="F28" s="12">
        <f t="shared" si="8"/>
        <v>0.24015947736473489</v>
      </c>
      <c r="G28" s="12">
        <f t="shared" si="8"/>
        <v>0.25216568337413253</v>
      </c>
      <c r="H28" s="12">
        <f t="shared" si="8"/>
        <v>0.24811679587676416</v>
      </c>
      <c r="I28" s="12">
        <f t="shared" si="8"/>
        <v>0.27526330920062064</v>
      </c>
      <c r="J28" s="12">
        <f t="shared" si="8"/>
        <v>0.24151386233105146</v>
      </c>
      <c r="K28" s="12">
        <f t="shared" si="8"/>
        <v>0.24516150885547364</v>
      </c>
      <c r="L28" s="12">
        <f t="shared" si="8"/>
        <v>0.28568085970920837</v>
      </c>
      <c r="M28" s="12">
        <f t="shared" si="8"/>
        <v>0.2706962155176606</v>
      </c>
      <c r="N28" s="12">
        <f t="shared" si="8"/>
        <v>0.27798824330305411</v>
      </c>
      <c r="O28" s="12">
        <f t="shared" si="8"/>
        <v>0.27524062507662894</v>
      </c>
      <c r="P28" s="12">
        <f t="shared" si="8"/>
        <v>0.27800948920988733</v>
      </c>
      <c r="Q28" s="12">
        <f t="shared" si="8"/>
        <v>0.28903998185312602</v>
      </c>
      <c r="R28" s="12">
        <f t="shared" si="8"/>
        <v>0.31330850547042216</v>
      </c>
      <c r="S28" s="12">
        <f t="shared" si="8"/>
        <v>0.33379318903289545</v>
      </c>
      <c r="T28" s="12">
        <f t="shared" si="8"/>
        <v>0.31849450216819447</v>
      </c>
      <c r="U28" s="12">
        <f t="shared" si="8"/>
        <v>0.3080248013385643</v>
      </c>
      <c r="V28" s="12">
        <f t="shared" si="8"/>
        <v>0.29356741099136718</v>
      </c>
      <c r="W28" s="12">
        <f t="shared" si="8"/>
        <v>0.28273800804996319</v>
      </c>
    </row>
    <row r="29" spans="2:23" outlineLevel="1" x14ac:dyDescent="0.25">
      <c r="B29" s="4" t="s">
        <v>0</v>
      </c>
      <c r="C29" s="12">
        <f t="shared" ref="C29:W29" si="9">IFERROR(C16/C21,0)</f>
        <v>0</v>
      </c>
      <c r="D29" s="12">
        <f t="shared" si="9"/>
        <v>0</v>
      </c>
      <c r="E29" s="12">
        <f t="shared" si="9"/>
        <v>0</v>
      </c>
      <c r="F29" s="12">
        <f t="shared" si="9"/>
        <v>0</v>
      </c>
      <c r="G29" s="12">
        <f t="shared" si="9"/>
        <v>0</v>
      </c>
      <c r="H29" s="12">
        <f t="shared" si="9"/>
        <v>0</v>
      </c>
      <c r="I29" s="12">
        <f t="shared" si="9"/>
        <v>0</v>
      </c>
      <c r="J29" s="12">
        <f t="shared" si="9"/>
        <v>0</v>
      </c>
      <c r="K29" s="12">
        <f t="shared" si="9"/>
        <v>0</v>
      </c>
      <c r="L29" s="12">
        <f t="shared" si="9"/>
        <v>0</v>
      </c>
      <c r="M29" s="12">
        <f t="shared" si="9"/>
        <v>9.6352114213587928E-3</v>
      </c>
      <c r="N29" s="12">
        <f t="shared" si="9"/>
        <v>1.182469904963678E-2</v>
      </c>
      <c r="O29" s="12">
        <f t="shared" si="9"/>
        <v>1.0897549451448572E-2</v>
      </c>
      <c r="P29" s="12">
        <f t="shared" si="9"/>
        <v>9.9275553020561555E-3</v>
      </c>
      <c r="Q29" s="12">
        <f t="shared" si="9"/>
        <v>1.0573112207182059E-2</v>
      </c>
      <c r="R29" s="12">
        <f t="shared" si="9"/>
        <v>0</v>
      </c>
      <c r="S29" s="12">
        <f t="shared" si="9"/>
        <v>0</v>
      </c>
      <c r="T29" s="12">
        <f t="shared" si="9"/>
        <v>0</v>
      </c>
      <c r="U29" s="12">
        <f t="shared" si="9"/>
        <v>0</v>
      </c>
      <c r="V29" s="12">
        <f t="shared" si="9"/>
        <v>0</v>
      </c>
      <c r="W29" s="12">
        <f t="shared" si="9"/>
        <v>0</v>
      </c>
    </row>
    <row r="30" spans="2:23" outlineLevel="1" x14ac:dyDescent="0.25">
      <c r="B30" s="4" t="s">
        <v>27</v>
      </c>
      <c r="C30" s="12">
        <f t="shared" ref="C30:W30" si="10">IFERROR(C17/C21,0)</f>
        <v>0</v>
      </c>
      <c r="D30" s="12">
        <f t="shared" si="10"/>
        <v>0</v>
      </c>
      <c r="E30" s="12">
        <f t="shared" si="10"/>
        <v>0</v>
      </c>
      <c r="F30" s="12">
        <f t="shared" si="10"/>
        <v>0</v>
      </c>
      <c r="G30" s="12">
        <f t="shared" si="10"/>
        <v>0</v>
      </c>
      <c r="H30" s="12">
        <f t="shared" si="10"/>
        <v>0</v>
      </c>
      <c r="I30" s="12">
        <f t="shared" si="10"/>
        <v>0</v>
      </c>
      <c r="J30" s="12">
        <f t="shared" si="10"/>
        <v>0</v>
      </c>
      <c r="K30" s="12">
        <f t="shared" si="10"/>
        <v>0</v>
      </c>
      <c r="L30" s="12">
        <f t="shared" si="10"/>
        <v>0</v>
      </c>
      <c r="M30" s="12">
        <f t="shared" si="10"/>
        <v>0</v>
      </c>
      <c r="N30" s="12">
        <f t="shared" si="10"/>
        <v>0</v>
      </c>
      <c r="O30" s="12">
        <f t="shared" si="10"/>
        <v>0</v>
      </c>
      <c r="P30" s="12">
        <f t="shared" si="10"/>
        <v>0</v>
      </c>
      <c r="Q30" s="12">
        <f t="shared" si="10"/>
        <v>0</v>
      </c>
      <c r="R30" s="12">
        <f t="shared" si="10"/>
        <v>0</v>
      </c>
      <c r="S30" s="12">
        <f t="shared" si="10"/>
        <v>0</v>
      </c>
      <c r="T30" s="12">
        <f t="shared" si="10"/>
        <v>0</v>
      </c>
      <c r="U30" s="12">
        <f t="shared" si="10"/>
        <v>0</v>
      </c>
      <c r="V30" s="12">
        <f t="shared" si="10"/>
        <v>0</v>
      </c>
      <c r="W30" s="12">
        <f t="shared" si="10"/>
        <v>0</v>
      </c>
    </row>
    <row r="31" spans="2:23" outlineLevel="1" x14ac:dyDescent="0.25">
      <c r="B31" s="4" t="s">
        <v>28</v>
      </c>
      <c r="C31" s="12">
        <f t="shared" ref="C31:W31" si="11">IFERROR(C18/C21,0)</f>
        <v>1.3456847894422201E-4</v>
      </c>
      <c r="D31" s="12">
        <f t="shared" si="11"/>
        <v>8.2006013128466807E-5</v>
      </c>
      <c r="E31" s="12">
        <f t="shared" si="11"/>
        <v>5.3797493435908215E-5</v>
      </c>
      <c r="F31" s="12">
        <f t="shared" si="11"/>
        <v>4.9957029719333321E-5</v>
      </c>
      <c r="G31" s="12">
        <f t="shared" si="11"/>
        <v>4.8641997005723867E-5</v>
      </c>
      <c r="H31" s="12">
        <f t="shared" si="11"/>
        <v>5.4763919946887897E-5</v>
      </c>
      <c r="I31" s="12">
        <f t="shared" si="11"/>
        <v>1.2864754251028717E-4</v>
      </c>
      <c r="J31" s="12">
        <f t="shared" si="11"/>
        <v>1.2248685397912379E-4</v>
      </c>
      <c r="K31" s="12">
        <f t="shared" si="11"/>
        <v>1.302081692196987E-4</v>
      </c>
      <c r="L31" s="12">
        <f t="shared" si="11"/>
        <v>1.5803869545509346E-4</v>
      </c>
      <c r="M31" s="12">
        <f t="shared" si="11"/>
        <v>2.4902043765268593E-4</v>
      </c>
      <c r="N31" s="12">
        <f t="shared" si="11"/>
        <v>5.152777171587707E-4</v>
      </c>
      <c r="O31" s="12">
        <f t="shared" si="11"/>
        <v>5.3888161534937373E-4</v>
      </c>
      <c r="P31" s="12">
        <f t="shared" si="11"/>
        <v>4.3171640855134961E-4</v>
      </c>
      <c r="Q31" s="12">
        <f t="shared" si="11"/>
        <v>4.4261992449285678E-4</v>
      </c>
      <c r="R31" s="12">
        <f t="shared" si="11"/>
        <v>3.7171976086089443E-4</v>
      </c>
      <c r="S31" s="12">
        <f t="shared" si="11"/>
        <v>3.2158880293670913E-4</v>
      </c>
      <c r="T31" s="12">
        <f t="shared" si="11"/>
        <v>2.455826227867995E-4</v>
      </c>
      <c r="U31" s="12">
        <f t="shared" si="11"/>
        <v>1.8157891475033356E-4</v>
      </c>
      <c r="V31" s="12">
        <f t="shared" si="11"/>
        <v>1.467202849931192E-4</v>
      </c>
      <c r="W31" s="12">
        <f t="shared" si="11"/>
        <v>9.0558140535854678E-5</v>
      </c>
    </row>
    <row r="32" spans="2:23" outlineLevel="1" x14ac:dyDescent="0.25">
      <c r="B32" s="4" t="s">
        <v>22</v>
      </c>
      <c r="C32" s="12">
        <f t="shared" ref="C32:W32" si="12">IFERROR(C19/C21,0)</f>
        <v>0.10997540756039306</v>
      </c>
      <c r="D32" s="12">
        <f t="shared" si="12"/>
        <v>0.13846562034474091</v>
      </c>
      <c r="E32" s="12">
        <f t="shared" si="12"/>
        <v>0.13101996375562777</v>
      </c>
      <c r="F32" s="12">
        <f t="shared" si="12"/>
        <v>0.19341739573482311</v>
      </c>
      <c r="G32" s="12">
        <f t="shared" si="12"/>
        <v>0.18112303296222795</v>
      </c>
      <c r="H32" s="12">
        <f t="shared" si="12"/>
        <v>0.17663820698419208</v>
      </c>
      <c r="I32" s="12">
        <f t="shared" si="12"/>
        <v>0.16805923049238533</v>
      </c>
      <c r="J32" s="12">
        <f t="shared" si="12"/>
        <v>0.1974193077221594</v>
      </c>
      <c r="K32" s="12">
        <f t="shared" si="12"/>
        <v>0.15832088231641883</v>
      </c>
      <c r="L32" s="12">
        <f t="shared" si="12"/>
        <v>0.17525684366603431</v>
      </c>
      <c r="M32" s="12">
        <f t="shared" si="12"/>
        <v>0.17394918730390013</v>
      </c>
      <c r="N32" s="12">
        <f t="shared" si="12"/>
        <v>0.12570825729099167</v>
      </c>
      <c r="O32" s="12">
        <f t="shared" si="12"/>
        <v>0.12635348573816813</v>
      </c>
      <c r="P32" s="12">
        <f t="shared" si="12"/>
        <v>0.10357901504538282</v>
      </c>
      <c r="Q32" s="12">
        <f t="shared" si="12"/>
        <v>8.6272882163613354E-2</v>
      </c>
      <c r="R32" s="12">
        <f t="shared" si="12"/>
        <v>7.7179213962571935E-2</v>
      </c>
      <c r="S32" s="12">
        <f t="shared" si="12"/>
        <v>5.1912845396099624E-2</v>
      </c>
      <c r="T32" s="12">
        <f t="shared" si="12"/>
        <v>5.0755874726920065E-2</v>
      </c>
      <c r="U32" s="12">
        <f t="shared" si="12"/>
        <v>5.4461717955735477E-2</v>
      </c>
      <c r="V32" s="12">
        <f t="shared" si="12"/>
        <v>6.2191347091087437E-2</v>
      </c>
      <c r="W32" s="12">
        <f t="shared" si="12"/>
        <v>3.9848290454137049E-2</v>
      </c>
    </row>
    <row r="33" spans="1:23" outlineLevel="1" x14ac:dyDescent="0.25">
      <c r="B33" s="4" t="s">
        <v>1</v>
      </c>
      <c r="C33" s="12">
        <f t="shared" ref="C33:W33" si="13">IFERROR(C20/C21,0)</f>
        <v>1.7687372380392766E-2</v>
      </c>
      <c r="D33" s="12">
        <f t="shared" si="13"/>
        <v>1.7821362834357368E-2</v>
      </c>
      <c r="E33" s="12">
        <f t="shared" si="13"/>
        <v>1.6090063985174811E-2</v>
      </c>
      <c r="F33" s="12">
        <f t="shared" si="13"/>
        <v>1.2342871714841795E-2</v>
      </c>
      <c r="G33" s="12">
        <f t="shared" si="13"/>
        <v>1.0753496843505789E-2</v>
      </c>
      <c r="H33" s="12">
        <f t="shared" si="13"/>
        <v>8.7246326775576623E-3</v>
      </c>
      <c r="I33" s="12">
        <f t="shared" si="13"/>
        <v>1.0043563759538923E-2</v>
      </c>
      <c r="J33" s="12">
        <f t="shared" si="13"/>
        <v>1.4117414974054852E-2</v>
      </c>
      <c r="K33" s="12">
        <f t="shared" si="13"/>
        <v>1.6785283010980524E-2</v>
      </c>
      <c r="L33" s="12">
        <f t="shared" si="13"/>
        <v>1.1865326361387036E-2</v>
      </c>
      <c r="M33" s="12">
        <f t="shared" si="13"/>
        <v>1.1969175654944642E-2</v>
      </c>
      <c r="N33" s="12">
        <f t="shared" si="13"/>
        <v>1.211422742120285E-2</v>
      </c>
      <c r="O33" s="12">
        <f t="shared" si="13"/>
        <v>1.075212785703069E-2</v>
      </c>
      <c r="P33" s="12">
        <f t="shared" si="13"/>
        <v>9.3096621438490297E-3</v>
      </c>
      <c r="Q33" s="12">
        <f t="shared" si="13"/>
        <v>7.9077690829284716E-3</v>
      </c>
      <c r="R33" s="12">
        <f t="shared" si="13"/>
        <v>8.3089651871674948E-3</v>
      </c>
      <c r="S33" s="12">
        <f t="shared" si="13"/>
        <v>6.7480119682979478E-3</v>
      </c>
      <c r="T33" s="12">
        <f t="shared" si="13"/>
        <v>6.8230224857216719E-3</v>
      </c>
      <c r="U33" s="12">
        <f t="shared" si="13"/>
        <v>1.041329910571929E-2</v>
      </c>
      <c r="V33" s="12">
        <f t="shared" si="13"/>
        <v>9.7450525811824239E-3</v>
      </c>
      <c r="W33" s="12">
        <f t="shared" si="13"/>
        <v>8.0478408550294853E-3</v>
      </c>
    </row>
    <row r="34" spans="1:23" x14ac:dyDescent="0.25">
      <c r="B34" s="16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</row>
    <row r="36" spans="1:23" s="34" customFormat="1" x14ac:dyDescent="0.25">
      <c r="A36" s="33" t="s">
        <v>48</v>
      </c>
      <c r="C36" s="35"/>
    </row>
    <row r="37" spans="1:23" outlineLevel="1" x14ac:dyDescent="0.25">
      <c r="B37" s="22" t="s">
        <v>31</v>
      </c>
      <c r="C37" s="5">
        <f t="shared" ref="C37:W38" si="14">C71+C105</f>
        <v>5957.7371032673782</v>
      </c>
      <c r="D37" s="5">
        <f t="shared" si="14"/>
        <v>6519.4105354577923</v>
      </c>
      <c r="E37" s="5">
        <f t="shared" si="14"/>
        <v>6563.6303733647392</v>
      </c>
      <c r="F37" s="5">
        <f t="shared" si="14"/>
        <v>7772.2361623485122</v>
      </c>
      <c r="G37" s="5">
        <f t="shared" si="14"/>
        <v>8642.6725775530613</v>
      </c>
      <c r="H37" s="5">
        <f t="shared" si="14"/>
        <v>9030.8301622268573</v>
      </c>
      <c r="I37" s="5">
        <f t="shared" si="14"/>
        <v>11153.319844959582</v>
      </c>
      <c r="J37" s="5">
        <f t="shared" si="14"/>
        <v>10309.88165596408</v>
      </c>
      <c r="K37" s="5">
        <f t="shared" si="14"/>
        <v>11304.363595249803</v>
      </c>
      <c r="L37" s="5">
        <f t="shared" si="14"/>
        <v>11146.793416763518</v>
      </c>
      <c r="M37" s="5">
        <f t="shared" si="14"/>
        <v>12557.827345317986</v>
      </c>
      <c r="N37" s="5">
        <f t="shared" si="14"/>
        <v>11984.50388315193</v>
      </c>
      <c r="O37" s="5">
        <f t="shared" si="14"/>
        <v>12459.057068236169</v>
      </c>
      <c r="P37" s="5">
        <f t="shared" si="14"/>
        <v>13423.54853063583</v>
      </c>
      <c r="Q37" s="5">
        <f t="shared" si="14"/>
        <v>13335.713663265373</v>
      </c>
      <c r="R37" s="5">
        <f t="shared" si="14"/>
        <v>13336.062253369862</v>
      </c>
      <c r="S37" s="5">
        <f t="shared" si="14"/>
        <v>14130.686426067641</v>
      </c>
      <c r="T37" s="5">
        <f t="shared" si="14"/>
        <v>14806.363220833098</v>
      </c>
      <c r="U37" s="5">
        <f t="shared" si="14"/>
        <v>15948.90752243948</v>
      </c>
      <c r="V37" s="5">
        <f t="shared" si="14"/>
        <v>15769.870288049471</v>
      </c>
      <c r="W37" s="5">
        <f t="shared" si="14"/>
        <v>14783.43339028413</v>
      </c>
    </row>
    <row r="38" spans="1:23" outlineLevel="1" x14ac:dyDescent="0.25">
      <c r="B38" s="8" t="s">
        <v>30</v>
      </c>
      <c r="C38" s="5">
        <f t="shared" si="14"/>
        <v>330.05799999999999</v>
      </c>
      <c r="D38" s="5">
        <f t="shared" si="14"/>
        <v>355.35300000000001</v>
      </c>
      <c r="E38" s="5">
        <f t="shared" si="14"/>
        <v>366.44099999999997</v>
      </c>
      <c r="F38" s="5">
        <f t="shared" si="14"/>
        <v>387.73400000000004</v>
      </c>
      <c r="G38" s="5">
        <f t="shared" si="14"/>
        <v>409.29599999999999</v>
      </c>
      <c r="H38" s="5">
        <f t="shared" si="14"/>
        <v>420.94499999999999</v>
      </c>
      <c r="I38" s="5">
        <f t="shared" si="14"/>
        <v>481.928</v>
      </c>
      <c r="J38" s="5">
        <f t="shared" si="14"/>
        <v>530.62699999999995</v>
      </c>
      <c r="K38" s="5">
        <f t="shared" si="14"/>
        <v>591.88300000000004</v>
      </c>
      <c r="L38" s="5">
        <f t="shared" si="14"/>
        <v>622.19000000000005</v>
      </c>
      <c r="M38" s="5">
        <f t="shared" si="14"/>
        <v>650.33100000000002</v>
      </c>
      <c r="N38" s="5">
        <f t="shared" si="14"/>
        <v>663.70399999999995</v>
      </c>
      <c r="O38" s="5">
        <f t="shared" si="14"/>
        <v>661.00199999999995</v>
      </c>
      <c r="P38" s="5">
        <f t="shared" si="14"/>
        <v>701.67599999999993</v>
      </c>
      <c r="Q38" s="5">
        <f t="shared" si="14"/>
        <v>728.70499999999993</v>
      </c>
      <c r="R38" s="5">
        <f t="shared" si="14"/>
        <v>763.83600000000001</v>
      </c>
      <c r="S38" s="5">
        <f t="shared" si="14"/>
        <v>799.81100000000004</v>
      </c>
      <c r="T38" s="5">
        <f t="shared" si="14"/>
        <v>833.31500000000005</v>
      </c>
      <c r="U38" s="5">
        <f t="shared" si="14"/>
        <v>854.47</v>
      </c>
      <c r="V38" s="5">
        <f t="shared" si="14"/>
        <v>889.33600000000001</v>
      </c>
      <c r="W38" s="5">
        <f t="shared" si="14"/>
        <v>901.65700000000004</v>
      </c>
    </row>
    <row r="39" spans="1:23" outlineLevel="1" x14ac:dyDescent="0.25">
      <c r="B39" s="8" t="s">
        <v>43</v>
      </c>
      <c r="C39" s="5">
        <f t="shared" ref="C39:W39" si="15">C40/C38*1000</f>
        <v>23234.550257008872</v>
      </c>
      <c r="D39" s="5">
        <f t="shared" si="15"/>
        <v>22765.503871688146</v>
      </c>
      <c r="E39" s="5">
        <f t="shared" si="15"/>
        <v>22177.88255846635</v>
      </c>
      <c r="F39" s="5">
        <f t="shared" si="15"/>
        <v>23353.716010458924</v>
      </c>
      <c r="G39" s="5">
        <f t="shared" si="15"/>
        <v>24019.707093681496</v>
      </c>
      <c r="H39" s="5">
        <f t="shared" si="15"/>
        <v>23666.156459536687</v>
      </c>
      <c r="I39" s="5">
        <f t="shared" si="15"/>
        <v>23701.396033265337</v>
      </c>
      <c r="J39" s="5">
        <f t="shared" si="15"/>
        <v>20684.397710639747</v>
      </c>
      <c r="K39" s="5">
        <f t="shared" si="15"/>
        <v>19861.343016138071</v>
      </c>
      <c r="L39" s="5">
        <f t="shared" si="15"/>
        <v>18633.82335616208</v>
      </c>
      <c r="M39" s="5">
        <f t="shared" si="15"/>
        <v>19742.911996975239</v>
      </c>
      <c r="N39" s="5">
        <f t="shared" si="15"/>
        <v>18484.382135171949</v>
      </c>
      <c r="O39" s="5">
        <f t="shared" si="15"/>
        <v>19296.623015937472</v>
      </c>
      <c r="P39" s="5">
        <f t="shared" si="15"/>
        <v>19445.294200290857</v>
      </c>
      <c r="Q39" s="5">
        <f t="shared" si="15"/>
        <v>18809.007508908766</v>
      </c>
      <c r="R39" s="5">
        <f t="shared" si="15"/>
        <v>18206.918679178874</v>
      </c>
      <c r="S39" s="5">
        <f t="shared" si="15"/>
        <v>18706.682910612566</v>
      </c>
      <c r="T39" s="5">
        <f t="shared" si="15"/>
        <v>18789.939086123581</v>
      </c>
      <c r="U39" s="5">
        <f t="shared" si="15"/>
        <v>19696.131763666952</v>
      </c>
      <c r="V39" s="5">
        <f t="shared" si="15"/>
        <v>18839.151072875393</v>
      </c>
      <c r="W39" s="5">
        <f t="shared" si="15"/>
        <v>17384.68499309984</v>
      </c>
    </row>
    <row r="40" spans="1:23" outlineLevel="1" x14ac:dyDescent="0.25">
      <c r="B40" s="8" t="s">
        <v>44</v>
      </c>
      <c r="C40" s="5">
        <f t="shared" ref="C40:W40" si="16">C74+C108</f>
        <v>7668.7491887278347</v>
      </c>
      <c r="D40" s="5">
        <f t="shared" si="16"/>
        <v>8089.7900973159976</v>
      </c>
      <c r="E40" s="5">
        <f t="shared" si="16"/>
        <v>8126.8854626069678</v>
      </c>
      <c r="F40" s="5">
        <f t="shared" si="16"/>
        <v>9055.0297235992821</v>
      </c>
      <c r="G40" s="5">
        <f t="shared" si="16"/>
        <v>9831.1700346154612</v>
      </c>
      <c r="H40" s="5">
        <f t="shared" si="16"/>
        <v>9962.15023085967</v>
      </c>
      <c r="I40" s="5">
        <f t="shared" si="16"/>
        <v>11422.366387519496</v>
      </c>
      <c r="J40" s="5">
        <f t="shared" si="16"/>
        <v>10975.699904003635</v>
      </c>
      <c r="K40" s="5">
        <f t="shared" si="16"/>
        <v>11755.591288420852</v>
      </c>
      <c r="L40" s="5">
        <f t="shared" si="16"/>
        <v>11593.778553970486</v>
      </c>
      <c r="M40" s="5">
        <f t="shared" si="16"/>
        <v>12839.427701904904</v>
      </c>
      <c r="N40" s="5">
        <f t="shared" si="16"/>
        <v>12268.158360642163</v>
      </c>
      <c r="O40" s="5">
        <f t="shared" si="16"/>
        <v>12755.106406780698</v>
      </c>
      <c r="P40" s="5">
        <f t="shared" si="16"/>
        <v>13644.296253283284</v>
      </c>
      <c r="Q40" s="5">
        <f t="shared" si="16"/>
        <v>13706.217816779361</v>
      </c>
      <c r="R40" s="5">
        <f t="shared" si="16"/>
        <v>13907.099936229275</v>
      </c>
      <c r="S40" s="5">
        <f t="shared" si="16"/>
        <v>14961.810765419948</v>
      </c>
      <c r="T40" s="5">
        <f t="shared" si="16"/>
        <v>15657.938089553074</v>
      </c>
      <c r="U40" s="5">
        <f t="shared" si="16"/>
        <v>16829.753708100499</v>
      </c>
      <c r="V40" s="5">
        <f t="shared" si="16"/>
        <v>16754.335258546711</v>
      </c>
      <c r="W40" s="5">
        <f t="shared" si="16"/>
        <v>15675.022916823422</v>
      </c>
    </row>
    <row r="41" spans="1:23" outlineLevel="1" x14ac:dyDescent="0.25">
      <c r="B41" s="8" t="s">
        <v>45</v>
      </c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outlineLevel="1" x14ac:dyDescent="0.25">
      <c r="B42" s="8" t="s">
        <v>47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</row>
    <row r="43" spans="1:23" outlineLevel="1" x14ac:dyDescent="0.25"/>
    <row r="44" spans="1:23" outlineLevel="1" x14ac:dyDescent="0.25">
      <c r="B44" s="9" t="s">
        <v>19</v>
      </c>
      <c r="C44" s="14"/>
    </row>
    <row r="45" spans="1:23" outlineLevel="1" x14ac:dyDescent="0.25">
      <c r="B45" s="4" t="s">
        <v>23</v>
      </c>
      <c r="C45" s="5">
        <f t="shared" ref="C45:W54" si="17">C79+C113</f>
        <v>0</v>
      </c>
      <c r="D45" s="5">
        <f t="shared" si="17"/>
        <v>0</v>
      </c>
      <c r="E45" s="5">
        <f t="shared" si="17"/>
        <v>0</v>
      </c>
      <c r="F45" s="5">
        <f t="shared" si="17"/>
        <v>0</v>
      </c>
      <c r="G45" s="5">
        <f t="shared" si="17"/>
        <v>0</v>
      </c>
      <c r="H45" s="5">
        <f t="shared" si="17"/>
        <v>0</v>
      </c>
      <c r="I45" s="5">
        <f t="shared" si="17"/>
        <v>0</v>
      </c>
      <c r="J45" s="5">
        <f t="shared" si="17"/>
        <v>0</v>
      </c>
      <c r="K45" s="5">
        <f t="shared" si="17"/>
        <v>0</v>
      </c>
      <c r="L45" s="5">
        <f t="shared" si="17"/>
        <v>0</v>
      </c>
      <c r="M45" s="5">
        <f t="shared" si="17"/>
        <v>0</v>
      </c>
      <c r="N45" s="5">
        <f t="shared" si="17"/>
        <v>0</v>
      </c>
      <c r="O45" s="5">
        <f t="shared" si="17"/>
        <v>0</v>
      </c>
      <c r="P45" s="5">
        <f t="shared" si="17"/>
        <v>0</v>
      </c>
      <c r="Q45" s="5">
        <f t="shared" si="17"/>
        <v>0</v>
      </c>
      <c r="R45" s="5">
        <f t="shared" si="17"/>
        <v>0</v>
      </c>
      <c r="S45" s="5">
        <f t="shared" si="17"/>
        <v>0</v>
      </c>
      <c r="T45" s="5">
        <f t="shared" si="17"/>
        <v>0</v>
      </c>
      <c r="U45" s="5">
        <f t="shared" si="17"/>
        <v>0</v>
      </c>
      <c r="V45" s="5">
        <f t="shared" si="17"/>
        <v>0</v>
      </c>
      <c r="W45" s="5">
        <f t="shared" si="17"/>
        <v>0</v>
      </c>
    </row>
    <row r="46" spans="1:23" outlineLevel="1" x14ac:dyDescent="0.25">
      <c r="B46" s="4" t="s">
        <v>24</v>
      </c>
      <c r="C46" s="5">
        <f t="shared" si="17"/>
        <v>0</v>
      </c>
      <c r="D46" s="5">
        <f t="shared" si="17"/>
        <v>0</v>
      </c>
      <c r="E46" s="5">
        <f t="shared" si="17"/>
        <v>0</v>
      </c>
      <c r="F46" s="5">
        <f t="shared" si="17"/>
        <v>0</v>
      </c>
      <c r="G46" s="5">
        <f t="shared" si="17"/>
        <v>0</v>
      </c>
      <c r="H46" s="5">
        <f t="shared" si="17"/>
        <v>0</v>
      </c>
      <c r="I46" s="5">
        <f t="shared" si="17"/>
        <v>0</v>
      </c>
      <c r="J46" s="5">
        <f t="shared" si="17"/>
        <v>0</v>
      </c>
      <c r="K46" s="5">
        <f t="shared" si="17"/>
        <v>0</v>
      </c>
      <c r="L46" s="5">
        <f t="shared" si="17"/>
        <v>0</v>
      </c>
      <c r="M46" s="5">
        <f t="shared" si="17"/>
        <v>0</v>
      </c>
      <c r="N46" s="5">
        <f t="shared" si="17"/>
        <v>0</v>
      </c>
      <c r="O46" s="5">
        <f t="shared" si="17"/>
        <v>0</v>
      </c>
      <c r="P46" s="5">
        <f t="shared" si="17"/>
        <v>0</v>
      </c>
      <c r="Q46" s="5">
        <f t="shared" si="17"/>
        <v>0</v>
      </c>
      <c r="R46" s="5">
        <f t="shared" si="17"/>
        <v>0</v>
      </c>
      <c r="S46" s="5">
        <f t="shared" si="17"/>
        <v>0</v>
      </c>
      <c r="T46" s="5">
        <f t="shared" si="17"/>
        <v>0</v>
      </c>
      <c r="U46" s="5">
        <f t="shared" si="17"/>
        <v>0</v>
      </c>
      <c r="V46" s="5">
        <f t="shared" si="17"/>
        <v>0</v>
      </c>
      <c r="W46" s="5">
        <f t="shared" si="17"/>
        <v>0</v>
      </c>
    </row>
    <row r="47" spans="1:23" outlineLevel="1" x14ac:dyDescent="0.25">
      <c r="B47" s="4" t="s">
        <v>21</v>
      </c>
      <c r="C47" s="5">
        <f t="shared" si="17"/>
        <v>12642.814999999999</v>
      </c>
      <c r="D47" s="5">
        <f t="shared" si="17"/>
        <v>17414.345000000001</v>
      </c>
      <c r="E47" s="5">
        <f t="shared" si="17"/>
        <v>18426.524999999998</v>
      </c>
      <c r="F47" s="5">
        <f t="shared" si="17"/>
        <v>24301.298999999999</v>
      </c>
      <c r="G47" s="5">
        <f t="shared" si="17"/>
        <v>26371.316999999999</v>
      </c>
      <c r="H47" s="5">
        <f t="shared" si="17"/>
        <v>29529.699000000001</v>
      </c>
      <c r="I47" s="5">
        <f t="shared" si="17"/>
        <v>33536.798999999999</v>
      </c>
      <c r="J47" s="5">
        <f t="shared" si="17"/>
        <v>30875.913000000004</v>
      </c>
      <c r="K47" s="5">
        <f t="shared" si="17"/>
        <v>36166.065999999999</v>
      </c>
      <c r="L47" s="5">
        <f t="shared" si="17"/>
        <v>34786.275000000001</v>
      </c>
      <c r="M47" s="5">
        <f t="shared" si="17"/>
        <v>38945.292000000001</v>
      </c>
      <c r="N47" s="5">
        <f t="shared" si="17"/>
        <v>36716.735999999997</v>
      </c>
      <c r="O47" s="5">
        <f t="shared" si="17"/>
        <v>37837.559000000001</v>
      </c>
      <c r="P47" s="5">
        <f t="shared" si="17"/>
        <v>41949.881000000001</v>
      </c>
      <c r="Q47" s="5">
        <f t="shared" si="17"/>
        <v>39572.030999999995</v>
      </c>
      <c r="R47" s="5">
        <f t="shared" si="17"/>
        <v>36977.330999999998</v>
      </c>
      <c r="S47" s="5">
        <f t="shared" si="17"/>
        <v>36722.893000000004</v>
      </c>
      <c r="T47" s="5">
        <f t="shared" si="17"/>
        <v>39204.636000000006</v>
      </c>
      <c r="U47" s="5">
        <f t="shared" si="17"/>
        <v>43011.611000000004</v>
      </c>
      <c r="V47" s="5">
        <f t="shared" si="17"/>
        <v>42206.111000000004</v>
      </c>
      <c r="W47" s="5">
        <f t="shared" si="17"/>
        <v>40835.315000000002</v>
      </c>
    </row>
    <row r="48" spans="1:23" outlineLevel="1" x14ac:dyDescent="0.25">
      <c r="B48" s="4" t="s">
        <v>26</v>
      </c>
      <c r="C48" s="5">
        <f t="shared" si="17"/>
        <v>0</v>
      </c>
      <c r="D48" s="5">
        <f t="shared" si="17"/>
        <v>0</v>
      </c>
      <c r="E48" s="5">
        <f t="shared" si="17"/>
        <v>0</v>
      </c>
      <c r="F48" s="5">
        <f t="shared" si="17"/>
        <v>0</v>
      </c>
      <c r="G48" s="5">
        <f t="shared" si="17"/>
        <v>0</v>
      </c>
      <c r="H48" s="5">
        <f t="shared" si="17"/>
        <v>0</v>
      </c>
      <c r="I48" s="5">
        <f t="shared" si="17"/>
        <v>0</v>
      </c>
      <c r="J48" s="5">
        <f t="shared" si="17"/>
        <v>0</v>
      </c>
      <c r="K48" s="5">
        <f t="shared" si="17"/>
        <v>0</v>
      </c>
      <c r="L48" s="5">
        <f t="shared" si="17"/>
        <v>0</v>
      </c>
      <c r="M48" s="5">
        <f t="shared" si="17"/>
        <v>0</v>
      </c>
      <c r="N48" s="5">
        <f t="shared" si="17"/>
        <v>0</v>
      </c>
      <c r="O48" s="5">
        <f t="shared" si="17"/>
        <v>0</v>
      </c>
      <c r="P48" s="5">
        <f t="shared" si="17"/>
        <v>0</v>
      </c>
      <c r="Q48" s="5">
        <f t="shared" si="17"/>
        <v>0</v>
      </c>
      <c r="R48" s="5">
        <f t="shared" si="17"/>
        <v>0</v>
      </c>
      <c r="S48" s="5">
        <f t="shared" si="17"/>
        <v>0</v>
      </c>
      <c r="T48" s="5">
        <f t="shared" si="17"/>
        <v>0</v>
      </c>
      <c r="U48" s="5">
        <f t="shared" si="17"/>
        <v>0</v>
      </c>
      <c r="V48" s="5">
        <f t="shared" si="17"/>
        <v>0</v>
      </c>
      <c r="W48" s="5">
        <f t="shared" si="17"/>
        <v>0</v>
      </c>
    </row>
    <row r="49" spans="2:23" outlineLevel="1" x14ac:dyDescent="0.25">
      <c r="B49" s="4" t="s">
        <v>25</v>
      </c>
      <c r="C49" s="5">
        <f t="shared" si="17"/>
        <v>32820.528999999995</v>
      </c>
      <c r="D49" s="5">
        <f t="shared" si="17"/>
        <v>32135.703000000001</v>
      </c>
      <c r="E49" s="5">
        <f t="shared" si="17"/>
        <v>31451.309999999998</v>
      </c>
      <c r="F49" s="5">
        <f t="shared" si="17"/>
        <v>34521.372000000003</v>
      </c>
      <c r="G49" s="5">
        <f t="shared" si="17"/>
        <v>38429.841</v>
      </c>
      <c r="H49" s="5">
        <f t="shared" si="17"/>
        <v>37876.331999999995</v>
      </c>
      <c r="I49" s="5">
        <f t="shared" si="17"/>
        <v>42951.739000000001</v>
      </c>
      <c r="J49" s="5">
        <f t="shared" si="17"/>
        <v>38624.675999999999</v>
      </c>
      <c r="K49" s="5">
        <f t="shared" si="17"/>
        <v>40341.788999999997</v>
      </c>
      <c r="L49" s="5">
        <f t="shared" si="17"/>
        <v>44217.269</v>
      </c>
      <c r="M49" s="5">
        <f t="shared" si="17"/>
        <v>43927.455000000002</v>
      </c>
      <c r="N49" s="5">
        <f t="shared" si="17"/>
        <v>41101.743000000002</v>
      </c>
      <c r="O49" s="5">
        <f t="shared" si="17"/>
        <v>42271.741999999998</v>
      </c>
      <c r="P49" s="5">
        <f t="shared" si="17"/>
        <v>43825.561000000002</v>
      </c>
      <c r="Q49" s="5">
        <f t="shared" si="17"/>
        <v>44721.471000000005</v>
      </c>
      <c r="R49" s="5">
        <f t="shared" si="17"/>
        <v>47809.667999999998</v>
      </c>
      <c r="S49" s="5">
        <f t="shared" si="17"/>
        <v>52255.607000000004</v>
      </c>
      <c r="T49" s="5">
        <f t="shared" si="17"/>
        <v>52766.705000000002</v>
      </c>
      <c r="U49" s="5">
        <f t="shared" si="17"/>
        <v>54100.593000000001</v>
      </c>
      <c r="V49" s="5">
        <f t="shared" si="17"/>
        <v>52424.650999999998</v>
      </c>
      <c r="W49" s="5">
        <f t="shared" si="17"/>
        <v>46973.063999999998</v>
      </c>
    </row>
    <row r="50" spans="2:23" outlineLevel="1" x14ac:dyDescent="0.25">
      <c r="B50" s="4" t="s">
        <v>0</v>
      </c>
      <c r="C50" s="5">
        <f t="shared" si="17"/>
        <v>0</v>
      </c>
      <c r="D50" s="5">
        <f t="shared" si="17"/>
        <v>0</v>
      </c>
      <c r="E50" s="5">
        <f t="shared" si="17"/>
        <v>0</v>
      </c>
      <c r="F50" s="5">
        <f t="shared" si="17"/>
        <v>0</v>
      </c>
      <c r="G50" s="5">
        <f t="shared" si="17"/>
        <v>0</v>
      </c>
      <c r="H50" s="5">
        <f t="shared" si="17"/>
        <v>0</v>
      </c>
      <c r="I50" s="5">
        <f t="shared" si="17"/>
        <v>0</v>
      </c>
      <c r="J50" s="5">
        <f t="shared" si="17"/>
        <v>0</v>
      </c>
      <c r="K50" s="5">
        <f t="shared" si="17"/>
        <v>0</v>
      </c>
      <c r="L50" s="5">
        <f t="shared" si="17"/>
        <v>0</v>
      </c>
      <c r="M50" s="5">
        <f t="shared" si="17"/>
        <v>1563.5619999999999</v>
      </c>
      <c r="N50" s="5">
        <f t="shared" si="17"/>
        <v>1748.3319999999999</v>
      </c>
      <c r="O50" s="5">
        <f t="shared" si="17"/>
        <v>1673.6569999999999</v>
      </c>
      <c r="P50" s="5">
        <f t="shared" si="17"/>
        <v>1564.9850000000001</v>
      </c>
      <c r="Q50" s="5">
        <f t="shared" si="17"/>
        <v>1635.9159999999999</v>
      </c>
      <c r="R50" s="5">
        <f t="shared" si="17"/>
        <v>0</v>
      </c>
      <c r="S50" s="5">
        <f t="shared" si="17"/>
        <v>0</v>
      </c>
      <c r="T50" s="5">
        <f t="shared" si="17"/>
        <v>0</v>
      </c>
      <c r="U50" s="5">
        <f t="shared" si="17"/>
        <v>0</v>
      </c>
      <c r="V50" s="5">
        <f t="shared" si="17"/>
        <v>0</v>
      </c>
      <c r="W50" s="5">
        <f t="shared" si="17"/>
        <v>0</v>
      </c>
    </row>
    <row r="51" spans="2:23" outlineLevel="1" x14ac:dyDescent="0.25">
      <c r="B51" s="4" t="s">
        <v>27</v>
      </c>
      <c r="C51" s="5">
        <f t="shared" si="17"/>
        <v>0</v>
      </c>
      <c r="D51" s="5">
        <f t="shared" si="17"/>
        <v>0</v>
      </c>
      <c r="E51" s="5">
        <f t="shared" si="17"/>
        <v>0</v>
      </c>
      <c r="F51" s="5">
        <f t="shared" si="17"/>
        <v>0</v>
      </c>
      <c r="G51" s="5">
        <f t="shared" si="17"/>
        <v>0</v>
      </c>
      <c r="H51" s="5">
        <f t="shared" si="17"/>
        <v>0</v>
      </c>
      <c r="I51" s="5">
        <f t="shared" si="17"/>
        <v>0</v>
      </c>
      <c r="J51" s="5">
        <f t="shared" si="17"/>
        <v>0</v>
      </c>
      <c r="K51" s="5">
        <f t="shared" si="17"/>
        <v>0</v>
      </c>
      <c r="L51" s="5">
        <f t="shared" si="17"/>
        <v>0</v>
      </c>
      <c r="M51" s="5">
        <f t="shared" si="17"/>
        <v>0</v>
      </c>
      <c r="N51" s="5">
        <f t="shared" si="17"/>
        <v>0</v>
      </c>
      <c r="O51" s="5">
        <f t="shared" si="17"/>
        <v>0</v>
      </c>
      <c r="P51" s="5">
        <f t="shared" si="17"/>
        <v>0</v>
      </c>
      <c r="Q51" s="5">
        <f t="shared" si="17"/>
        <v>0</v>
      </c>
      <c r="R51" s="5">
        <f t="shared" si="17"/>
        <v>0</v>
      </c>
      <c r="S51" s="5">
        <f t="shared" si="17"/>
        <v>0</v>
      </c>
      <c r="T51" s="5">
        <f t="shared" si="17"/>
        <v>0</v>
      </c>
      <c r="U51" s="5">
        <f t="shared" si="17"/>
        <v>0</v>
      </c>
      <c r="V51" s="5">
        <f t="shared" si="17"/>
        <v>0</v>
      </c>
      <c r="W51" s="5">
        <f t="shared" si="17"/>
        <v>0</v>
      </c>
    </row>
    <row r="52" spans="2:23" outlineLevel="1" x14ac:dyDescent="0.25">
      <c r="B52" s="4" t="s">
        <v>28</v>
      </c>
      <c r="C52" s="5">
        <f t="shared" si="17"/>
        <v>17.465999999999998</v>
      </c>
      <c r="D52" s="5">
        <f t="shared" si="17"/>
        <v>10.7</v>
      </c>
      <c r="E52" s="5">
        <f t="shared" si="17"/>
        <v>6.88</v>
      </c>
      <c r="F52" s="5">
        <f t="shared" si="17"/>
        <v>7.181</v>
      </c>
      <c r="G52" s="5">
        <f t="shared" si="17"/>
        <v>7.4130000000000003</v>
      </c>
      <c r="H52" s="5">
        <f t="shared" si="17"/>
        <v>8.36</v>
      </c>
      <c r="I52" s="5">
        <f t="shared" si="17"/>
        <v>20.074000000000002</v>
      </c>
      <c r="J52" s="5">
        <f t="shared" si="17"/>
        <v>19.588999999999999</v>
      </c>
      <c r="K52" s="5">
        <f t="shared" si="17"/>
        <v>21.426000000000002</v>
      </c>
      <c r="L52" s="5">
        <f t="shared" si="17"/>
        <v>24.460999999999999</v>
      </c>
      <c r="M52" s="5">
        <f t="shared" si="17"/>
        <v>40.410000000000004</v>
      </c>
      <c r="N52" s="5">
        <f t="shared" si="17"/>
        <v>76.186000000000007</v>
      </c>
      <c r="O52" s="5">
        <f t="shared" si="17"/>
        <v>82.762</v>
      </c>
      <c r="P52" s="5">
        <f t="shared" si="17"/>
        <v>68.056000000000012</v>
      </c>
      <c r="Q52" s="5">
        <f t="shared" si="17"/>
        <v>68.484000000000009</v>
      </c>
      <c r="R52" s="5">
        <f t="shared" si="17"/>
        <v>56.723000000000006</v>
      </c>
      <c r="S52" s="5">
        <f t="shared" si="17"/>
        <v>50.344999999999999</v>
      </c>
      <c r="T52" s="5">
        <f t="shared" si="17"/>
        <v>40.686999999999998</v>
      </c>
      <c r="U52" s="5">
        <f t="shared" si="17"/>
        <v>31.891999999999996</v>
      </c>
      <c r="V52" s="5">
        <f t="shared" si="17"/>
        <v>26.200999999999997</v>
      </c>
      <c r="W52" s="5">
        <f t="shared" si="17"/>
        <v>15.045</v>
      </c>
    </row>
    <row r="53" spans="2:23" outlineLevel="1" x14ac:dyDescent="0.25">
      <c r="B53" s="4" t="s">
        <v>22</v>
      </c>
      <c r="C53" s="5">
        <f t="shared" si="17"/>
        <v>0</v>
      </c>
      <c r="D53" s="5">
        <f t="shared" si="17"/>
        <v>0</v>
      </c>
      <c r="E53" s="5">
        <f t="shared" si="17"/>
        <v>0</v>
      </c>
      <c r="F53" s="5">
        <f t="shared" si="17"/>
        <v>0</v>
      </c>
      <c r="G53" s="5">
        <f t="shared" si="17"/>
        <v>0</v>
      </c>
      <c r="H53" s="5">
        <f t="shared" si="17"/>
        <v>0</v>
      </c>
      <c r="I53" s="5">
        <f t="shared" si="17"/>
        <v>0</v>
      </c>
      <c r="J53" s="5">
        <f t="shared" si="17"/>
        <v>0</v>
      </c>
      <c r="K53" s="5">
        <f t="shared" si="17"/>
        <v>0</v>
      </c>
      <c r="L53" s="5">
        <f t="shared" si="17"/>
        <v>0</v>
      </c>
      <c r="M53" s="5">
        <f t="shared" si="17"/>
        <v>0</v>
      </c>
      <c r="N53" s="5">
        <f t="shared" si="17"/>
        <v>0</v>
      </c>
      <c r="O53" s="5">
        <f t="shared" si="17"/>
        <v>0</v>
      </c>
      <c r="P53" s="5">
        <f t="shared" si="17"/>
        <v>0</v>
      </c>
      <c r="Q53" s="5">
        <f t="shared" si="17"/>
        <v>0</v>
      </c>
      <c r="R53" s="5">
        <f t="shared" si="17"/>
        <v>0</v>
      </c>
      <c r="S53" s="5">
        <f t="shared" si="17"/>
        <v>0</v>
      </c>
      <c r="T53" s="5">
        <f t="shared" si="17"/>
        <v>0</v>
      </c>
      <c r="U53" s="5">
        <f t="shared" si="17"/>
        <v>0</v>
      </c>
      <c r="V53" s="5">
        <f t="shared" si="17"/>
        <v>0</v>
      </c>
      <c r="W53" s="5">
        <f t="shared" si="17"/>
        <v>0</v>
      </c>
    </row>
    <row r="54" spans="2:23" outlineLevel="1" x14ac:dyDescent="0.25">
      <c r="B54" s="4" t="s">
        <v>1</v>
      </c>
      <c r="C54" s="5">
        <f t="shared" si="17"/>
        <v>2295.6910000000003</v>
      </c>
      <c r="D54" s="5">
        <f t="shared" si="17"/>
        <v>2325.2999999999997</v>
      </c>
      <c r="E54" s="5">
        <f t="shared" si="17"/>
        <v>2057.71</v>
      </c>
      <c r="F54" s="5">
        <f t="shared" si="17"/>
        <v>1774.2080000000001</v>
      </c>
      <c r="G54" s="5">
        <f t="shared" si="17"/>
        <v>1638.8240000000001</v>
      </c>
      <c r="H54" s="5">
        <f t="shared" si="17"/>
        <v>1331.8609999999999</v>
      </c>
      <c r="I54" s="5">
        <f t="shared" si="17"/>
        <v>1567.1849999999999</v>
      </c>
      <c r="J54" s="5">
        <f t="shared" si="17"/>
        <v>2257.761</v>
      </c>
      <c r="K54" s="5">
        <f t="shared" si="17"/>
        <v>2762.0499999999997</v>
      </c>
      <c r="L54" s="5">
        <f t="shared" si="17"/>
        <v>1836.498</v>
      </c>
      <c r="M54" s="5">
        <f t="shared" si="17"/>
        <v>1942.308</v>
      </c>
      <c r="N54" s="5">
        <f t="shared" si="17"/>
        <v>1791.1399999999999</v>
      </c>
      <c r="O54" s="5">
        <f t="shared" si="17"/>
        <v>1651.3230000000001</v>
      </c>
      <c r="P54" s="5">
        <f t="shared" si="17"/>
        <v>1467.5800000000002</v>
      </c>
      <c r="Q54" s="5">
        <f t="shared" si="17"/>
        <v>1223.5229999999999</v>
      </c>
      <c r="R54" s="5">
        <f t="shared" si="17"/>
        <v>1267.9159999999999</v>
      </c>
      <c r="S54" s="5">
        <f t="shared" si="17"/>
        <v>1056.4070000000002</v>
      </c>
      <c r="T54" s="5">
        <f t="shared" si="17"/>
        <v>1130.4069999999999</v>
      </c>
      <c r="U54" s="5">
        <f t="shared" si="17"/>
        <v>1828.962</v>
      </c>
      <c r="V54" s="5">
        <f t="shared" si="17"/>
        <v>1740.251</v>
      </c>
      <c r="W54" s="5">
        <f t="shared" si="17"/>
        <v>1337.039</v>
      </c>
    </row>
    <row r="55" spans="2:23" outlineLevel="1" x14ac:dyDescent="0.25">
      <c r="B55" s="16" t="s">
        <v>13</v>
      </c>
      <c r="C55" s="21">
        <f t="shared" ref="C55:W55" si="18">SUM(C45:C54)</f>
        <v>47776.500999999997</v>
      </c>
      <c r="D55" s="21">
        <f t="shared" si="18"/>
        <v>51886.048000000003</v>
      </c>
      <c r="E55" s="21">
        <f t="shared" si="18"/>
        <v>51942.424999999988</v>
      </c>
      <c r="F55" s="21">
        <f t="shared" si="18"/>
        <v>60604.06</v>
      </c>
      <c r="G55" s="21">
        <f t="shared" si="18"/>
        <v>66447.39499999999</v>
      </c>
      <c r="H55" s="21">
        <f t="shared" si="18"/>
        <v>68746.251999999993</v>
      </c>
      <c r="I55" s="21">
        <f t="shared" si="18"/>
        <v>78075.796999999991</v>
      </c>
      <c r="J55" s="21">
        <f t="shared" si="18"/>
        <v>71777.939000000013</v>
      </c>
      <c r="K55" s="21">
        <f t="shared" si="18"/>
        <v>79291.331000000006</v>
      </c>
      <c r="L55" s="21">
        <f t="shared" si="18"/>
        <v>80864.502999999997</v>
      </c>
      <c r="M55" s="21">
        <f t="shared" si="18"/>
        <v>86419.027000000016</v>
      </c>
      <c r="N55" s="21">
        <f t="shared" si="18"/>
        <v>81434.136999999988</v>
      </c>
      <c r="O55" s="21">
        <f t="shared" si="18"/>
        <v>83517.04300000002</v>
      </c>
      <c r="P55" s="21">
        <f t="shared" si="18"/>
        <v>88876.063000000009</v>
      </c>
      <c r="Q55" s="21">
        <f t="shared" si="18"/>
        <v>87221.425000000003</v>
      </c>
      <c r="R55" s="21">
        <f t="shared" si="18"/>
        <v>86111.637999999992</v>
      </c>
      <c r="S55" s="21">
        <f t="shared" si="18"/>
        <v>90085.252000000008</v>
      </c>
      <c r="T55" s="21">
        <f t="shared" si="18"/>
        <v>93142.435000000027</v>
      </c>
      <c r="U55" s="21">
        <f t="shared" si="18"/>
        <v>98973.058000000005</v>
      </c>
      <c r="V55" s="21">
        <f t="shared" si="18"/>
        <v>96397.214000000007</v>
      </c>
      <c r="W55" s="21">
        <f t="shared" si="18"/>
        <v>89160.463000000003</v>
      </c>
    </row>
    <row r="56" spans="2:23" outlineLevel="1" x14ac:dyDescent="0.25">
      <c r="B56" s="29" t="s">
        <v>46</v>
      </c>
      <c r="C56" s="28">
        <f>IFERROR(C55/C37/1000,0)</f>
        <v>8.0192361918417169E-3</v>
      </c>
      <c r="D56" s="28">
        <f t="shared" ref="D56:W56" si="19">IFERROR(D55/D37/1000,0)</f>
        <v>7.9587023577978398E-3</v>
      </c>
      <c r="E56" s="28">
        <f t="shared" si="19"/>
        <v>7.9136730811019979E-3</v>
      </c>
      <c r="F56" s="28">
        <f t="shared" si="19"/>
        <v>7.797506243259528E-3</v>
      </c>
      <c r="G56" s="28">
        <f t="shared" si="19"/>
        <v>7.6882925280055874E-3</v>
      </c>
      <c r="H56" s="28">
        <f t="shared" si="19"/>
        <v>7.6123956231116049E-3</v>
      </c>
      <c r="I56" s="28">
        <f t="shared" si="19"/>
        <v>7.0002293563995724E-3</v>
      </c>
      <c r="J56" s="28">
        <f t="shared" si="19"/>
        <v>6.9620526593026184E-3</v>
      </c>
      <c r="K56" s="28">
        <f t="shared" si="19"/>
        <v>7.0142233423311816E-3</v>
      </c>
      <c r="L56" s="28">
        <f t="shared" si="19"/>
        <v>7.2545080882533376E-3</v>
      </c>
      <c r="M56" s="28">
        <f t="shared" si="19"/>
        <v>6.8816861885125508E-3</v>
      </c>
      <c r="N56" s="28">
        <f t="shared" si="19"/>
        <v>6.7949526984159786E-3</v>
      </c>
      <c r="O56" s="28">
        <f t="shared" si="19"/>
        <v>6.70331972496724E-3</v>
      </c>
      <c r="P56" s="28">
        <f t="shared" si="19"/>
        <v>6.6209067443800743E-3</v>
      </c>
      <c r="Q56" s="28">
        <f t="shared" si="19"/>
        <v>6.5404392447522769E-3</v>
      </c>
      <c r="R56" s="28">
        <f t="shared" si="19"/>
        <v>6.4570512917514781E-3</v>
      </c>
      <c r="S56" s="28">
        <f t="shared" si="19"/>
        <v>6.3751504550985487E-3</v>
      </c>
      <c r="T56" s="28">
        <f t="shared" si="19"/>
        <v>6.2907030991205997E-3</v>
      </c>
      <c r="U56" s="28">
        <f t="shared" si="19"/>
        <v>6.2056324460311053E-3</v>
      </c>
      <c r="V56" s="28">
        <f t="shared" si="19"/>
        <v>6.1127461570213773E-3</v>
      </c>
      <c r="W56" s="28">
        <f t="shared" si="19"/>
        <v>6.0311066209151019E-3</v>
      </c>
    </row>
    <row r="57" spans="2:23" outlineLevel="1" x14ac:dyDescent="0.25"/>
    <row r="58" spans="2:23" outlineLevel="1" x14ac:dyDescent="0.25">
      <c r="B58" s="4" t="s">
        <v>23</v>
      </c>
      <c r="C58" s="12">
        <f t="shared" ref="C58:W58" si="20">IFERROR(C45/C55,0)</f>
        <v>0</v>
      </c>
      <c r="D58" s="12">
        <f t="shared" si="20"/>
        <v>0</v>
      </c>
      <c r="E58" s="12">
        <f t="shared" si="20"/>
        <v>0</v>
      </c>
      <c r="F58" s="12">
        <f t="shared" si="20"/>
        <v>0</v>
      </c>
      <c r="G58" s="12">
        <f t="shared" si="20"/>
        <v>0</v>
      </c>
      <c r="H58" s="12">
        <f t="shared" si="20"/>
        <v>0</v>
      </c>
      <c r="I58" s="12">
        <f t="shared" si="20"/>
        <v>0</v>
      </c>
      <c r="J58" s="12">
        <f t="shared" si="20"/>
        <v>0</v>
      </c>
      <c r="K58" s="12">
        <f t="shared" si="20"/>
        <v>0</v>
      </c>
      <c r="L58" s="12">
        <f t="shared" si="20"/>
        <v>0</v>
      </c>
      <c r="M58" s="12">
        <f t="shared" si="20"/>
        <v>0</v>
      </c>
      <c r="N58" s="12">
        <f t="shared" si="20"/>
        <v>0</v>
      </c>
      <c r="O58" s="12">
        <f t="shared" si="20"/>
        <v>0</v>
      </c>
      <c r="P58" s="12">
        <f t="shared" si="20"/>
        <v>0</v>
      </c>
      <c r="Q58" s="12">
        <f t="shared" si="20"/>
        <v>0</v>
      </c>
      <c r="R58" s="12">
        <f t="shared" si="20"/>
        <v>0</v>
      </c>
      <c r="S58" s="12">
        <f t="shared" si="20"/>
        <v>0</v>
      </c>
      <c r="T58" s="12">
        <f t="shared" si="20"/>
        <v>0</v>
      </c>
      <c r="U58" s="12">
        <f t="shared" si="20"/>
        <v>0</v>
      </c>
      <c r="V58" s="12">
        <f t="shared" si="20"/>
        <v>0</v>
      </c>
      <c r="W58" s="12">
        <f t="shared" si="20"/>
        <v>0</v>
      </c>
    </row>
    <row r="59" spans="2:23" outlineLevel="1" x14ac:dyDescent="0.25">
      <c r="B59" s="4" t="s">
        <v>24</v>
      </c>
      <c r="C59" s="12">
        <f t="shared" ref="C59:W59" si="21">IFERROR(C46/C55,0)</f>
        <v>0</v>
      </c>
      <c r="D59" s="12">
        <f t="shared" si="21"/>
        <v>0</v>
      </c>
      <c r="E59" s="12">
        <f t="shared" si="21"/>
        <v>0</v>
      </c>
      <c r="F59" s="12">
        <f t="shared" si="21"/>
        <v>0</v>
      </c>
      <c r="G59" s="12">
        <f t="shared" si="21"/>
        <v>0</v>
      </c>
      <c r="H59" s="12">
        <f t="shared" si="21"/>
        <v>0</v>
      </c>
      <c r="I59" s="12">
        <f t="shared" si="21"/>
        <v>0</v>
      </c>
      <c r="J59" s="12">
        <f t="shared" si="21"/>
        <v>0</v>
      </c>
      <c r="K59" s="12">
        <f t="shared" si="21"/>
        <v>0</v>
      </c>
      <c r="L59" s="12">
        <f t="shared" si="21"/>
        <v>0</v>
      </c>
      <c r="M59" s="12">
        <f t="shared" si="21"/>
        <v>0</v>
      </c>
      <c r="N59" s="12">
        <f t="shared" si="21"/>
        <v>0</v>
      </c>
      <c r="O59" s="12">
        <f t="shared" si="21"/>
        <v>0</v>
      </c>
      <c r="P59" s="12">
        <f t="shared" si="21"/>
        <v>0</v>
      </c>
      <c r="Q59" s="12">
        <f t="shared" si="21"/>
        <v>0</v>
      </c>
      <c r="R59" s="12">
        <f t="shared" si="21"/>
        <v>0</v>
      </c>
      <c r="S59" s="12">
        <f t="shared" si="21"/>
        <v>0</v>
      </c>
      <c r="T59" s="12">
        <f t="shared" si="21"/>
        <v>0</v>
      </c>
      <c r="U59" s="12">
        <f t="shared" si="21"/>
        <v>0</v>
      </c>
      <c r="V59" s="12">
        <f t="shared" si="21"/>
        <v>0</v>
      </c>
      <c r="W59" s="12">
        <f t="shared" si="21"/>
        <v>0</v>
      </c>
    </row>
    <row r="60" spans="2:23" outlineLevel="1" x14ac:dyDescent="0.25">
      <c r="B60" s="4" t="s">
        <v>21</v>
      </c>
      <c r="C60" s="12">
        <f t="shared" ref="C60:W60" si="22">IFERROR(C47/C55,0)</f>
        <v>0.26462412975784894</v>
      </c>
      <c r="D60" s="12">
        <f t="shared" si="22"/>
        <v>0.33562673726856207</v>
      </c>
      <c r="E60" s="12">
        <f t="shared" si="22"/>
        <v>0.35474903222173398</v>
      </c>
      <c r="F60" s="12">
        <f t="shared" si="22"/>
        <v>0.40098467000395682</v>
      </c>
      <c r="G60" s="12">
        <f t="shared" si="22"/>
        <v>0.39687510699253153</v>
      </c>
      <c r="H60" s="12">
        <f t="shared" si="22"/>
        <v>0.42954631184838998</v>
      </c>
      <c r="I60" s="12">
        <f t="shared" si="22"/>
        <v>0.42954155178204589</v>
      </c>
      <c r="J60" s="12">
        <f t="shared" si="22"/>
        <v>0.43015881244514415</v>
      </c>
      <c r="K60" s="12">
        <f t="shared" si="22"/>
        <v>0.45611626824627266</v>
      </c>
      <c r="L60" s="12">
        <f t="shared" si="22"/>
        <v>0.43017979100174525</v>
      </c>
      <c r="M60" s="12">
        <f t="shared" si="22"/>
        <v>0.45065645092254963</v>
      </c>
      <c r="N60" s="12">
        <f t="shared" si="22"/>
        <v>0.45087646719949892</v>
      </c>
      <c r="O60" s="12">
        <f t="shared" si="22"/>
        <v>0.45305194773239266</v>
      </c>
      <c r="P60" s="12">
        <f t="shared" si="22"/>
        <v>0.47200426733573919</v>
      </c>
      <c r="Q60" s="12">
        <f t="shared" si="22"/>
        <v>0.45369622200050036</v>
      </c>
      <c r="R60" s="12">
        <f t="shared" si="22"/>
        <v>0.42941153900707363</v>
      </c>
      <c r="S60" s="12">
        <f t="shared" si="22"/>
        <v>0.40764600403182533</v>
      </c>
      <c r="T60" s="12">
        <f t="shared" si="22"/>
        <v>0.42091057636618578</v>
      </c>
      <c r="U60" s="12">
        <f t="shared" si="22"/>
        <v>0.43457898411100931</v>
      </c>
      <c r="V60" s="12">
        <f t="shared" si="22"/>
        <v>0.43783538183997728</v>
      </c>
      <c r="W60" s="12">
        <f t="shared" si="22"/>
        <v>0.45799801420950453</v>
      </c>
    </row>
    <row r="61" spans="2:23" outlineLevel="1" x14ac:dyDescent="0.25">
      <c r="B61" s="4" t="s">
        <v>26</v>
      </c>
      <c r="C61" s="12">
        <f t="shared" ref="C61:W61" si="23">IFERROR(C48/C55,0)</f>
        <v>0</v>
      </c>
      <c r="D61" s="12">
        <f t="shared" si="23"/>
        <v>0</v>
      </c>
      <c r="E61" s="12">
        <f t="shared" si="23"/>
        <v>0</v>
      </c>
      <c r="F61" s="12">
        <f t="shared" si="23"/>
        <v>0</v>
      </c>
      <c r="G61" s="12">
        <f t="shared" si="23"/>
        <v>0</v>
      </c>
      <c r="H61" s="12">
        <f t="shared" si="23"/>
        <v>0</v>
      </c>
      <c r="I61" s="12">
        <f t="shared" si="23"/>
        <v>0</v>
      </c>
      <c r="J61" s="12">
        <f t="shared" si="23"/>
        <v>0</v>
      </c>
      <c r="K61" s="12">
        <f t="shared" si="23"/>
        <v>0</v>
      </c>
      <c r="L61" s="12">
        <f t="shared" si="23"/>
        <v>0</v>
      </c>
      <c r="M61" s="12">
        <f t="shared" si="23"/>
        <v>0</v>
      </c>
      <c r="N61" s="12">
        <f t="shared" si="23"/>
        <v>0</v>
      </c>
      <c r="O61" s="12">
        <f t="shared" si="23"/>
        <v>0</v>
      </c>
      <c r="P61" s="12">
        <f t="shared" si="23"/>
        <v>0</v>
      </c>
      <c r="Q61" s="12">
        <f t="shared" si="23"/>
        <v>0</v>
      </c>
      <c r="R61" s="12">
        <f t="shared" si="23"/>
        <v>0</v>
      </c>
      <c r="S61" s="12">
        <f t="shared" si="23"/>
        <v>0</v>
      </c>
      <c r="T61" s="12">
        <f t="shared" si="23"/>
        <v>0</v>
      </c>
      <c r="U61" s="12">
        <f t="shared" si="23"/>
        <v>0</v>
      </c>
      <c r="V61" s="12">
        <f t="shared" si="23"/>
        <v>0</v>
      </c>
      <c r="W61" s="12">
        <f t="shared" si="23"/>
        <v>0</v>
      </c>
    </row>
    <row r="62" spans="2:23" outlineLevel="1" x14ac:dyDescent="0.25">
      <c r="B62" s="4" t="s">
        <v>25</v>
      </c>
      <c r="C62" s="12">
        <f t="shared" ref="C62:W62" si="24">IFERROR(C49/C55,0)</f>
        <v>0.68695966244995621</v>
      </c>
      <c r="D62" s="12">
        <f t="shared" si="24"/>
        <v>0.61935152586683806</v>
      </c>
      <c r="E62" s="12">
        <f t="shared" si="24"/>
        <v>0.60550330486110349</v>
      </c>
      <c r="F62" s="12">
        <f t="shared" si="24"/>
        <v>0.56962144120377423</v>
      </c>
      <c r="G62" s="12">
        <f t="shared" si="24"/>
        <v>0.57834985103629732</v>
      </c>
      <c r="H62" s="12">
        <f t="shared" si="24"/>
        <v>0.55095850170857308</v>
      </c>
      <c r="I62" s="12">
        <f t="shared" si="24"/>
        <v>0.55012872939356616</v>
      </c>
      <c r="J62" s="12">
        <f t="shared" si="24"/>
        <v>0.53811347244172048</v>
      </c>
      <c r="K62" s="12">
        <f t="shared" si="24"/>
        <v>0.50877931409677046</v>
      </c>
      <c r="L62" s="12">
        <f t="shared" si="24"/>
        <v>0.54680690982543978</v>
      </c>
      <c r="M62" s="12">
        <f t="shared" si="24"/>
        <v>0.50830767858564285</v>
      </c>
      <c r="N62" s="12">
        <f t="shared" si="24"/>
        <v>0.50472374994285274</v>
      </c>
      <c r="O62" s="12">
        <f t="shared" si="24"/>
        <v>0.50614509903086469</v>
      </c>
      <c r="P62" s="12">
        <f t="shared" si="24"/>
        <v>0.49310871252251576</v>
      </c>
      <c r="Q62" s="12">
        <f t="shared" si="24"/>
        <v>0.51273492722688263</v>
      </c>
      <c r="R62" s="12">
        <f t="shared" si="24"/>
        <v>0.55520565059974825</v>
      </c>
      <c r="S62" s="12">
        <f t="shared" si="24"/>
        <v>0.58006838899668056</v>
      </c>
      <c r="T62" s="12">
        <f t="shared" si="24"/>
        <v>0.56651627155764162</v>
      </c>
      <c r="U62" s="12">
        <f t="shared" si="24"/>
        <v>0.54661939413855432</v>
      </c>
      <c r="V62" s="12">
        <f t="shared" si="24"/>
        <v>0.54383989769662844</v>
      </c>
      <c r="W62" s="12">
        <f t="shared" si="24"/>
        <v>0.52683737185169166</v>
      </c>
    </row>
    <row r="63" spans="2:23" outlineLevel="1" x14ac:dyDescent="0.25">
      <c r="B63" s="4" t="s">
        <v>0</v>
      </c>
      <c r="C63" s="12">
        <f t="shared" ref="C63:W63" si="25">IFERROR(C50/C55,0)</f>
        <v>0</v>
      </c>
      <c r="D63" s="12">
        <f t="shared" si="25"/>
        <v>0</v>
      </c>
      <c r="E63" s="12">
        <f t="shared" si="25"/>
        <v>0</v>
      </c>
      <c r="F63" s="12">
        <f t="shared" si="25"/>
        <v>0</v>
      </c>
      <c r="G63" s="12">
        <f t="shared" si="25"/>
        <v>0</v>
      </c>
      <c r="H63" s="12">
        <f t="shared" si="25"/>
        <v>0</v>
      </c>
      <c r="I63" s="12">
        <f t="shared" si="25"/>
        <v>0</v>
      </c>
      <c r="J63" s="12">
        <f t="shared" si="25"/>
        <v>0</v>
      </c>
      <c r="K63" s="12">
        <f t="shared" si="25"/>
        <v>0</v>
      </c>
      <c r="L63" s="12">
        <f t="shared" si="25"/>
        <v>0</v>
      </c>
      <c r="M63" s="12">
        <f t="shared" si="25"/>
        <v>1.8092798013104216E-2</v>
      </c>
      <c r="N63" s="12">
        <f t="shared" si="25"/>
        <v>2.1469276453436232E-2</v>
      </c>
      <c r="O63" s="12">
        <f t="shared" si="25"/>
        <v>2.0039706147163276E-2</v>
      </c>
      <c r="P63" s="12">
        <f t="shared" si="25"/>
        <v>1.7608622020082055E-2</v>
      </c>
      <c r="Q63" s="12">
        <f t="shared" si="25"/>
        <v>1.8755896272045543E-2</v>
      </c>
      <c r="R63" s="12">
        <f t="shared" si="25"/>
        <v>0</v>
      </c>
      <c r="S63" s="12">
        <f t="shared" si="25"/>
        <v>0</v>
      </c>
      <c r="T63" s="12">
        <f t="shared" si="25"/>
        <v>0</v>
      </c>
      <c r="U63" s="12">
        <f t="shared" si="25"/>
        <v>0</v>
      </c>
      <c r="V63" s="12">
        <f t="shared" si="25"/>
        <v>0</v>
      </c>
      <c r="W63" s="12">
        <f t="shared" si="25"/>
        <v>0</v>
      </c>
    </row>
    <row r="64" spans="2:23" outlineLevel="1" x14ac:dyDescent="0.25">
      <c r="B64" s="4" t="s">
        <v>27</v>
      </c>
      <c r="C64" s="12">
        <f t="shared" ref="C64:W64" si="26">IFERROR(C51/C55,0)</f>
        <v>0</v>
      </c>
      <c r="D64" s="12">
        <f t="shared" si="26"/>
        <v>0</v>
      </c>
      <c r="E64" s="12">
        <f t="shared" si="26"/>
        <v>0</v>
      </c>
      <c r="F64" s="12">
        <f t="shared" si="26"/>
        <v>0</v>
      </c>
      <c r="G64" s="12">
        <f t="shared" si="26"/>
        <v>0</v>
      </c>
      <c r="H64" s="12">
        <f t="shared" si="26"/>
        <v>0</v>
      </c>
      <c r="I64" s="12">
        <f t="shared" si="26"/>
        <v>0</v>
      </c>
      <c r="J64" s="12">
        <f t="shared" si="26"/>
        <v>0</v>
      </c>
      <c r="K64" s="12">
        <f t="shared" si="26"/>
        <v>0</v>
      </c>
      <c r="L64" s="12">
        <f t="shared" si="26"/>
        <v>0</v>
      </c>
      <c r="M64" s="12">
        <f t="shared" si="26"/>
        <v>0</v>
      </c>
      <c r="N64" s="12">
        <f t="shared" si="26"/>
        <v>0</v>
      </c>
      <c r="O64" s="12">
        <f t="shared" si="26"/>
        <v>0</v>
      </c>
      <c r="P64" s="12">
        <f t="shared" si="26"/>
        <v>0</v>
      </c>
      <c r="Q64" s="12">
        <f t="shared" si="26"/>
        <v>0</v>
      </c>
      <c r="R64" s="12">
        <f t="shared" si="26"/>
        <v>0</v>
      </c>
      <c r="S64" s="12">
        <f t="shared" si="26"/>
        <v>0</v>
      </c>
      <c r="T64" s="12">
        <f t="shared" si="26"/>
        <v>0</v>
      </c>
      <c r="U64" s="12">
        <f t="shared" si="26"/>
        <v>0</v>
      </c>
      <c r="V64" s="12">
        <f t="shared" si="26"/>
        <v>0</v>
      </c>
      <c r="W64" s="12">
        <f t="shared" si="26"/>
        <v>0</v>
      </c>
    </row>
    <row r="65" spans="1:28" outlineLevel="1" x14ac:dyDescent="0.25">
      <c r="B65" s="4" t="s">
        <v>28</v>
      </c>
      <c r="C65" s="12">
        <f t="shared" ref="C65:W65" si="27">IFERROR(C52/C55,0)</f>
        <v>3.6557721127380169E-4</v>
      </c>
      <c r="D65" s="12">
        <f t="shared" si="27"/>
        <v>2.0622114060411768E-4</v>
      </c>
      <c r="E65" s="12">
        <f t="shared" si="27"/>
        <v>1.3245434728933046E-4</v>
      </c>
      <c r="F65" s="12">
        <f t="shared" si="27"/>
        <v>1.1849041136847928E-4</v>
      </c>
      <c r="G65" s="12">
        <f t="shared" si="27"/>
        <v>1.115619355732456E-4</v>
      </c>
      <c r="H65" s="12">
        <f t="shared" si="27"/>
        <v>1.2160662955123721E-4</v>
      </c>
      <c r="I65" s="12">
        <f t="shared" si="27"/>
        <v>2.5710912691675764E-4</v>
      </c>
      <c r="J65" s="12">
        <f t="shared" si="27"/>
        <v>2.7291115171194864E-4</v>
      </c>
      <c r="K65" s="12">
        <f t="shared" si="27"/>
        <v>2.7021869515596856E-4</v>
      </c>
      <c r="L65" s="12">
        <f t="shared" si="27"/>
        <v>3.024936664731619E-4</v>
      </c>
      <c r="M65" s="12">
        <f t="shared" si="27"/>
        <v>4.6760535732484002E-4</v>
      </c>
      <c r="N65" s="12">
        <f t="shared" si="27"/>
        <v>9.3555359959177835E-4</v>
      </c>
      <c r="O65" s="12">
        <f t="shared" si="27"/>
        <v>9.9095941411622983E-4</v>
      </c>
      <c r="P65" s="12">
        <f t="shared" si="27"/>
        <v>7.6574048965242765E-4</v>
      </c>
      <c r="Q65" s="12">
        <f t="shared" si="27"/>
        <v>7.851740555717819E-4</v>
      </c>
      <c r="R65" s="12">
        <f t="shared" si="27"/>
        <v>6.5871467919353726E-4</v>
      </c>
      <c r="S65" s="12">
        <f t="shared" si="27"/>
        <v>5.588595123206182E-4</v>
      </c>
      <c r="T65" s="12">
        <f t="shared" si="27"/>
        <v>4.3682559941663526E-4</v>
      </c>
      <c r="U65" s="12">
        <f t="shared" si="27"/>
        <v>3.2222910602600551E-4</v>
      </c>
      <c r="V65" s="12">
        <f t="shared" si="27"/>
        <v>2.7180246101303295E-4</v>
      </c>
      <c r="W65" s="12">
        <f t="shared" si="27"/>
        <v>1.6874071190052029E-4</v>
      </c>
    </row>
    <row r="66" spans="1:28" outlineLevel="1" x14ac:dyDescent="0.25">
      <c r="B66" s="4" t="s">
        <v>22</v>
      </c>
      <c r="C66" s="12">
        <f t="shared" ref="C66:W66" si="28">IFERROR(C53/C55,0)</f>
        <v>0</v>
      </c>
      <c r="D66" s="12">
        <f t="shared" si="28"/>
        <v>0</v>
      </c>
      <c r="E66" s="12">
        <f t="shared" si="28"/>
        <v>0</v>
      </c>
      <c r="F66" s="12">
        <f t="shared" si="28"/>
        <v>0</v>
      </c>
      <c r="G66" s="12">
        <f t="shared" si="28"/>
        <v>0</v>
      </c>
      <c r="H66" s="12">
        <f t="shared" si="28"/>
        <v>0</v>
      </c>
      <c r="I66" s="12">
        <f t="shared" si="28"/>
        <v>0</v>
      </c>
      <c r="J66" s="12">
        <f t="shared" si="28"/>
        <v>0</v>
      </c>
      <c r="K66" s="12">
        <f t="shared" si="28"/>
        <v>0</v>
      </c>
      <c r="L66" s="12">
        <f t="shared" si="28"/>
        <v>0</v>
      </c>
      <c r="M66" s="12">
        <f t="shared" si="28"/>
        <v>0</v>
      </c>
      <c r="N66" s="12">
        <f t="shared" si="28"/>
        <v>0</v>
      </c>
      <c r="O66" s="12">
        <f t="shared" si="28"/>
        <v>0</v>
      </c>
      <c r="P66" s="12">
        <f t="shared" si="28"/>
        <v>0</v>
      </c>
      <c r="Q66" s="12">
        <f t="shared" si="28"/>
        <v>0</v>
      </c>
      <c r="R66" s="12">
        <f t="shared" si="28"/>
        <v>0</v>
      </c>
      <c r="S66" s="12">
        <f t="shared" si="28"/>
        <v>0</v>
      </c>
      <c r="T66" s="12">
        <f t="shared" si="28"/>
        <v>0</v>
      </c>
      <c r="U66" s="12">
        <f t="shared" si="28"/>
        <v>0</v>
      </c>
      <c r="V66" s="12">
        <f t="shared" si="28"/>
        <v>0</v>
      </c>
      <c r="W66" s="12">
        <f t="shared" si="28"/>
        <v>0</v>
      </c>
    </row>
    <row r="67" spans="1:28" outlineLevel="1" x14ac:dyDescent="0.25">
      <c r="B67" s="4" t="s">
        <v>1</v>
      </c>
      <c r="C67" s="12">
        <f t="shared" ref="C67:W67" si="29">IFERROR(C54/C55,0)</f>
        <v>4.8050630580920954E-2</v>
      </c>
      <c r="D67" s="12">
        <f t="shared" si="29"/>
        <v>4.4815515723995773E-2</v>
      </c>
      <c r="E67" s="12">
        <f t="shared" si="29"/>
        <v>3.9615208569873286E-2</v>
      </c>
      <c r="F67" s="12">
        <f t="shared" si="29"/>
        <v>2.9275398380900555E-2</v>
      </c>
      <c r="G67" s="12">
        <f t="shared" si="29"/>
        <v>2.4663480035598088E-2</v>
      </c>
      <c r="H67" s="12">
        <f t="shared" si="29"/>
        <v>1.9373579813485687E-2</v>
      </c>
      <c r="I67" s="12">
        <f t="shared" si="29"/>
        <v>2.0072609697471294E-2</v>
      </c>
      <c r="J67" s="12">
        <f t="shared" si="29"/>
        <v>3.1454803961423292E-2</v>
      </c>
      <c r="K67" s="12">
        <f t="shared" si="29"/>
        <v>3.4834198961800747E-2</v>
      </c>
      <c r="L67" s="12">
        <f t="shared" si="29"/>
        <v>2.2710805506341889E-2</v>
      </c>
      <c r="M67" s="12">
        <f t="shared" si="29"/>
        <v>2.2475467121378254E-2</v>
      </c>
      <c r="N67" s="12">
        <f t="shared" si="29"/>
        <v>2.19949528046205E-2</v>
      </c>
      <c r="O67" s="12">
        <f t="shared" si="29"/>
        <v>1.9772287675462834E-2</v>
      </c>
      <c r="P67" s="12">
        <f t="shared" si="29"/>
        <v>1.6512657632010545E-2</v>
      </c>
      <c r="Q67" s="12">
        <f t="shared" si="29"/>
        <v>1.4027780444999607E-2</v>
      </c>
      <c r="R67" s="12">
        <f t="shared" si="29"/>
        <v>1.4724095713984676E-2</v>
      </c>
      <c r="S67" s="12">
        <f t="shared" si="29"/>
        <v>1.1726747459173452E-2</v>
      </c>
      <c r="T67" s="12">
        <f t="shared" si="29"/>
        <v>1.213632647675573E-2</v>
      </c>
      <c r="U67" s="12">
        <f t="shared" si="29"/>
        <v>1.8479392644410359E-2</v>
      </c>
      <c r="V67" s="12">
        <f t="shared" si="29"/>
        <v>1.805291800238127E-2</v>
      </c>
      <c r="W67" s="12">
        <f t="shared" si="29"/>
        <v>1.4995873226903274E-2</v>
      </c>
    </row>
    <row r="70" spans="1:28" s="37" customFormat="1" x14ac:dyDescent="0.25">
      <c r="A70" s="36" t="s">
        <v>2</v>
      </c>
      <c r="Z70" s="38"/>
    </row>
    <row r="71" spans="1:28" outlineLevel="1" x14ac:dyDescent="0.25">
      <c r="B71" s="22" t="s">
        <v>31</v>
      </c>
      <c r="C71" s="5">
        <f>C74*CAN!C75</f>
        <v>2595.8108507996453</v>
      </c>
      <c r="D71" s="5">
        <f>D74*CAN!D75</f>
        <v>2605.6788701093951</v>
      </c>
      <c r="E71" s="5">
        <f>E74*CAN!E75</f>
        <v>2661.2238794015611</v>
      </c>
      <c r="F71" s="5">
        <f>F74*CAN!F75</f>
        <v>2662.9533439007541</v>
      </c>
      <c r="G71" s="5">
        <f>G74*CAN!G75</f>
        <v>2797.4444278716519</v>
      </c>
      <c r="H71" s="5">
        <f>H74*CAN!H75</f>
        <v>2688.6030580393885</v>
      </c>
      <c r="I71" s="5">
        <f>I74*CAN!I75</f>
        <v>2509.1219029776489</v>
      </c>
      <c r="J71" s="5">
        <f>J74*CAN!J75</f>
        <v>2785.5774747143087</v>
      </c>
      <c r="K71" s="5">
        <f>K74*CAN!K75</f>
        <v>2776.2228192765906</v>
      </c>
      <c r="L71" s="5">
        <f>L74*CAN!L75</f>
        <v>2739.5673446477749</v>
      </c>
      <c r="M71" s="5">
        <f>M74*CAN!M75</f>
        <v>2865.0017107791282</v>
      </c>
      <c r="N71" s="5">
        <f>N74*CAN!N75</f>
        <v>2749.0692546643008</v>
      </c>
      <c r="O71" s="5">
        <f>O74*CAN!O75</f>
        <v>2859.0861757078337</v>
      </c>
      <c r="P71" s="5">
        <f>P74*CAN!P75</f>
        <v>2982.4657197052907</v>
      </c>
      <c r="Q71" s="5">
        <f>Q74*CAN!Q75</f>
        <v>3113.7361349026992</v>
      </c>
      <c r="R71" s="5">
        <f>R74*CAN!R75</f>
        <v>3313.789636187314</v>
      </c>
      <c r="S71" s="5">
        <f>S74*CAN!S75</f>
        <v>3736.6799543643506</v>
      </c>
      <c r="T71" s="5">
        <f>T74*CAN!T75</f>
        <v>3896.1167875277861</v>
      </c>
      <c r="U71" s="5">
        <f>U74*CAN!U75</f>
        <v>4160.422583693472</v>
      </c>
      <c r="V71" s="5">
        <f>V74*CAN!V75</f>
        <v>4226.9143238132465</v>
      </c>
      <c r="W71" s="5">
        <f>W74*CAN!W75</f>
        <v>3931.3027088998497</v>
      </c>
      <c r="Z71" s="23"/>
      <c r="AB71"/>
    </row>
    <row r="72" spans="1:28" outlineLevel="1" x14ac:dyDescent="0.25">
      <c r="B72" s="8" t="s">
        <v>30</v>
      </c>
      <c r="C72" s="5">
        <f>INDEX('[2]Table 37'!C$26:C$28,MATCH($AB72,'[2]Table 37'!$B$26:$B$28,0))</f>
        <v>236.25</v>
      </c>
      <c r="D72" s="5">
        <f>INDEX('[2]Table 37'!D$26:D$28,MATCH($AB72,'[2]Table 37'!$B$26:$B$28,0))</f>
        <v>251.14400000000001</v>
      </c>
      <c r="E72" s="5">
        <f>INDEX('[2]Table 37'!E$26:E$28,MATCH($AB72,'[2]Table 37'!$B$26:$B$28,0))</f>
        <v>256.88299999999998</v>
      </c>
      <c r="F72" s="5">
        <f>INDEX('[2]Table 37'!F$26:F$28,MATCH($AB72,'[2]Table 37'!$B$26:$B$28,0))</f>
        <v>266.55200000000002</v>
      </c>
      <c r="G72" s="5">
        <f>INDEX('[2]Table 37'!G$26:G$28,MATCH($AB72,'[2]Table 37'!$B$26:$B$28,0))</f>
        <v>275.17099999999999</v>
      </c>
      <c r="H72" s="5">
        <f>INDEX('[2]Table 37'!H$26:H$28,MATCH($AB72,'[2]Table 37'!$B$26:$B$28,0))</f>
        <v>275.95499999999998</v>
      </c>
      <c r="I72" s="5">
        <f>INDEX('[2]Table 37'!I$26:I$28,MATCH($AB72,'[2]Table 37'!$B$26:$B$28,0))</f>
        <v>281.37400000000002</v>
      </c>
      <c r="J72" s="5">
        <f>INDEX('[2]Table 37'!J$26:J$28,MATCH($AB72,'[2]Table 37'!$B$26:$B$28,0))</f>
        <v>305.94799999999998</v>
      </c>
      <c r="K72" s="5">
        <f>INDEX('[2]Table 37'!K$26:K$28,MATCH($AB72,'[2]Table 37'!$B$26:$B$28,0))</f>
        <v>340.04199999999997</v>
      </c>
      <c r="L72" s="5">
        <f>INDEX('[2]Table 37'!L$26:L$28,MATCH($AB72,'[2]Table 37'!$B$26:$B$28,0))</f>
        <v>352.84899999999999</v>
      </c>
      <c r="M72" s="5">
        <f>INDEX('[2]Table 37'!M$26:M$28,MATCH($AB72,'[2]Table 37'!$B$26:$B$28,0))</f>
        <v>362.12</v>
      </c>
      <c r="N72" s="5">
        <f>INDEX('[2]Table 37'!N$26:N$28,MATCH($AB72,'[2]Table 37'!$B$26:$B$28,0))</f>
        <v>372.26600000000002</v>
      </c>
      <c r="O72" s="5">
        <f>INDEX('[2]Table 37'!O$26:O$28,MATCH($AB72,'[2]Table 37'!$B$26:$B$28,0))</f>
        <v>371.05799999999999</v>
      </c>
      <c r="P72" s="5">
        <f>INDEX('[2]Table 37'!P$26:P$28,MATCH($AB72,'[2]Table 37'!$B$26:$B$28,0))</f>
        <v>398.81799999999998</v>
      </c>
      <c r="Q72" s="5">
        <f>INDEX('[2]Table 37'!Q$26:Q$28,MATCH($AB72,'[2]Table 37'!$B$26:$B$28,0))</f>
        <v>421.20499999999998</v>
      </c>
      <c r="R72" s="5">
        <f>INDEX('[2]Table 37'!R$26:R$28,MATCH($AB72,'[2]Table 37'!$B$26:$B$28,0))</f>
        <v>448.88099999999997</v>
      </c>
      <c r="S72" s="5">
        <f>INDEX('[2]Table 37'!S$26:S$28,MATCH($AB72,'[2]Table 37'!$B$26:$B$28,0))</f>
        <v>481.10500000000002</v>
      </c>
      <c r="T72" s="5">
        <f>INDEX('[2]Table 37'!T$26:T$28,MATCH($AB72,'[2]Table 37'!$B$26:$B$28,0))</f>
        <v>506.11200000000002</v>
      </c>
      <c r="U72" s="5">
        <f>INDEX('[2]Table 37'!U$26:U$28,MATCH($AB72,'[2]Table 37'!$B$26:$B$28,0))</f>
        <v>520.91300000000001</v>
      </c>
      <c r="V72" s="5">
        <f>INDEX('[2]Table 37'!V$26:V$28,MATCH($AB72,'[2]Table 37'!$B$26:$B$28,0))</f>
        <v>553.66399999999999</v>
      </c>
      <c r="W72" s="5">
        <f>INDEX('[2]Table 37'!W$26:W$28,MATCH($AB72,'[2]Table 37'!$B$26:$B$28,0))</f>
        <v>567.70500000000004</v>
      </c>
      <c r="Z72" s="23" t="s">
        <v>32</v>
      </c>
      <c r="AB72" t="s">
        <v>75</v>
      </c>
    </row>
    <row r="73" spans="1:28" outlineLevel="1" x14ac:dyDescent="0.25">
      <c r="B73" s="8" t="s">
        <v>43</v>
      </c>
      <c r="C73" s="5">
        <f>INDEX('[2]Table 37'!C$38:C$40,MATCH($AB73,'[2]Table 37'!$B$38:$B$40,0))</f>
        <v>20601.666825</v>
      </c>
      <c r="D73" s="5">
        <f>INDEX('[2]Table 37'!D$38:D$40,MATCH($AB73,'[2]Table 37'!$B$38:$B$40,0))</f>
        <v>19332.737241999999</v>
      </c>
      <c r="E73" s="5">
        <f>INDEX('[2]Table 37'!E$38:E$40,MATCH($AB73,'[2]Table 37'!$B$38:$B$40,0))</f>
        <v>19184.576192</v>
      </c>
      <c r="F73" s="5">
        <f>INDEX('[2]Table 37'!F$38:F$40,MATCH($AB73,'[2]Table 37'!$B$38:$B$40,0))</f>
        <v>18387.186240999999</v>
      </c>
      <c r="G73" s="5">
        <f>INDEX('[2]Table 37'!G$38:G$40,MATCH($AB73,'[2]Table 37'!$B$38:$B$40,0))</f>
        <v>18596.713991000001</v>
      </c>
      <c r="H73" s="5">
        <f>INDEX('[2]Table 37'!H$38:H$40,MATCH($AB73,'[2]Table 37'!$B$38:$B$40,0))</f>
        <v>17714.368488</v>
      </c>
      <c r="I73" s="5">
        <f>INDEX('[2]Table 37'!I$38:I$40,MATCH($AB73,'[2]Table 37'!$B$38:$B$40,0))</f>
        <v>16115.767231</v>
      </c>
      <c r="J73" s="5">
        <f>INDEX('[2]Table 37'!J$38:J$40,MATCH($AB73,'[2]Table 37'!$B$38:$B$40,0))</f>
        <v>16355.821995</v>
      </c>
      <c r="K73" s="5">
        <f>INDEX('[2]Table 37'!K$38:K$40,MATCH($AB73,'[2]Table 37'!$B$38:$B$40,0))</f>
        <v>14666.502122</v>
      </c>
      <c r="L73" s="5">
        <f>INDEX('[2]Table 37'!L$38:L$40,MATCH($AB73,'[2]Table 37'!$B$38:$B$40,0))</f>
        <v>13947.545367999999</v>
      </c>
      <c r="M73" s="5">
        <f>INDEX('[2]Table 37'!M$38:M$40,MATCH($AB73,'[2]Table 37'!$B$38:$B$40,0))</f>
        <v>14212.716641999999</v>
      </c>
      <c r="N73" s="5">
        <f>INDEX('[2]Table 37'!N$38:N$40,MATCH($AB73,'[2]Table 37'!$B$38:$B$40,0))</f>
        <v>13265.912934</v>
      </c>
      <c r="O73" s="5">
        <f>INDEX('[2]Table 37'!O$38:O$40,MATCH($AB73,'[2]Table 37'!$B$38:$B$40,0))</f>
        <v>13841.722577</v>
      </c>
      <c r="P73" s="5">
        <f>INDEX('[2]Table 37'!P$38:P$40,MATCH($AB73,'[2]Table 37'!$B$38:$B$40,0))</f>
        <v>13434.004003</v>
      </c>
      <c r="Q73" s="5">
        <f>INDEX('[2]Table 37'!Q$38:Q$40,MATCH($AB73,'[2]Table 37'!$B$38:$B$40,0))</f>
        <v>13279.845292</v>
      </c>
      <c r="R73" s="5">
        <f>INDEX('[2]Table 37'!R$38:R$40,MATCH($AB73,'[2]Table 37'!$B$38:$B$40,0))</f>
        <v>13261.678105999999</v>
      </c>
      <c r="S73" s="5">
        <f>INDEX('[2]Table 37'!S$38:S$40,MATCH($AB73,'[2]Table 37'!$B$38:$B$40,0))</f>
        <v>13952.462121</v>
      </c>
      <c r="T73" s="5">
        <f>INDEX('[2]Table 37'!T$38:T$40,MATCH($AB73,'[2]Table 37'!$B$38:$B$40,0))</f>
        <v>13828.979281</v>
      </c>
      <c r="U73" s="5">
        <f>INDEX('[2]Table 37'!U$38:U$40,MATCH($AB73,'[2]Table 37'!$B$38:$B$40,0))</f>
        <v>14347.52693</v>
      </c>
      <c r="V73" s="5">
        <f>INDEX('[2]Table 37'!V$38:V$40,MATCH($AB73,'[2]Table 37'!$B$38:$B$40,0))</f>
        <v>13714.561722</v>
      </c>
      <c r="W73" s="5">
        <f>INDEX('[2]Table 37'!W$38:W$40,MATCH($AB73,'[2]Table 37'!$B$38:$B$40,0))</f>
        <v>12439.948205999999</v>
      </c>
      <c r="Z73" s="23" t="s">
        <v>32</v>
      </c>
      <c r="AB73" t="s">
        <v>75</v>
      </c>
    </row>
    <row r="74" spans="1:28" outlineLevel="1" x14ac:dyDescent="0.25">
      <c r="B74" s="8" t="s">
        <v>44</v>
      </c>
      <c r="C74" s="5">
        <f t="shared" ref="C74:W74" si="30">C72*C73/1000</f>
        <v>4867.1437874062503</v>
      </c>
      <c r="D74" s="5">
        <f t="shared" si="30"/>
        <v>4855.300961904848</v>
      </c>
      <c r="E74" s="5">
        <f t="shared" si="30"/>
        <v>4928.1914859295357</v>
      </c>
      <c r="F74" s="5">
        <f t="shared" si="30"/>
        <v>4901.1412669110323</v>
      </c>
      <c r="G74" s="5">
        <f t="shared" si="30"/>
        <v>5117.2763856174606</v>
      </c>
      <c r="H74" s="5">
        <f t="shared" si="30"/>
        <v>4888.3685561060393</v>
      </c>
      <c r="I74" s="5">
        <f t="shared" si="30"/>
        <v>4534.5578888553937</v>
      </c>
      <c r="J74" s="5">
        <f t="shared" si="30"/>
        <v>5004.0310277262597</v>
      </c>
      <c r="K74" s="5">
        <f t="shared" si="30"/>
        <v>4987.226714569123</v>
      </c>
      <c r="L74" s="5">
        <f t="shared" si="30"/>
        <v>4921.3774355534315</v>
      </c>
      <c r="M74" s="5">
        <f t="shared" si="30"/>
        <v>5146.7089504010401</v>
      </c>
      <c r="N74" s="5">
        <f t="shared" si="30"/>
        <v>4938.4483442884439</v>
      </c>
      <c r="O74" s="5">
        <f t="shared" si="30"/>
        <v>5136.0818959764665</v>
      </c>
      <c r="P74" s="5">
        <f t="shared" si="30"/>
        <v>5357.7226084684535</v>
      </c>
      <c r="Q74" s="5">
        <f t="shared" si="30"/>
        <v>5593.53723621686</v>
      </c>
      <c r="R74" s="5">
        <f t="shared" si="30"/>
        <v>5952.9153298993851</v>
      </c>
      <c r="S74" s="5">
        <f t="shared" si="30"/>
        <v>6712.5992887237053</v>
      </c>
      <c r="T74" s="5">
        <f t="shared" si="30"/>
        <v>6999.0123618654725</v>
      </c>
      <c r="U74" s="5">
        <f t="shared" si="30"/>
        <v>7473.8132956870904</v>
      </c>
      <c r="V74" s="5">
        <f t="shared" si="30"/>
        <v>7593.2591012494076</v>
      </c>
      <c r="W74" s="5">
        <f t="shared" si="30"/>
        <v>7062.2207962872299</v>
      </c>
    </row>
    <row r="75" spans="1:28" outlineLevel="1" x14ac:dyDescent="0.25">
      <c r="B75" s="8" t="s">
        <v>45</v>
      </c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8" outlineLevel="1" x14ac:dyDescent="0.25">
      <c r="B76" s="8" t="s">
        <v>47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8" outlineLevel="1" x14ac:dyDescent="0.25"/>
    <row r="78" spans="1:28" outlineLevel="1" x14ac:dyDescent="0.25">
      <c r="B78" s="9" t="s">
        <v>19</v>
      </c>
      <c r="C78" s="14"/>
    </row>
    <row r="79" spans="1:28" outlineLevel="1" x14ac:dyDescent="0.25">
      <c r="B79" s="4" t="s">
        <v>23</v>
      </c>
      <c r="C79" s="5">
        <f>IFERROR(INDEX('[2]Table 35'!C$14:C$19,MATCH(CAN!$B92,'[2]Table 35'!$B$14:$B$19,0))*1000,0)</f>
        <v>0</v>
      </c>
      <c r="D79" s="5">
        <f>IFERROR(INDEX('[2]Table 35'!D$14:D$19,MATCH(CAN!$B92,'[2]Table 35'!$B$14:$B$19,0))*1000,0)</f>
        <v>0</v>
      </c>
      <c r="E79" s="5">
        <f>IFERROR(INDEX('[2]Table 35'!E$14:E$19,MATCH(CAN!$B92,'[2]Table 35'!$B$14:$B$19,0))*1000,0)</f>
        <v>0</v>
      </c>
      <c r="F79" s="5">
        <f>IFERROR(INDEX('[2]Table 35'!F$14:F$19,MATCH(CAN!$B92,'[2]Table 35'!$B$14:$B$19,0))*1000,0)</f>
        <v>0</v>
      </c>
      <c r="G79" s="5">
        <f>IFERROR(INDEX('[2]Table 35'!G$14:G$19,MATCH(CAN!$B92,'[2]Table 35'!$B$14:$B$19,0))*1000,0)</f>
        <v>0</v>
      </c>
      <c r="H79" s="5">
        <f>IFERROR(INDEX('[2]Table 35'!H$14:H$19,MATCH(CAN!$B92,'[2]Table 35'!$B$14:$B$19,0))*1000,0)</f>
        <v>0</v>
      </c>
      <c r="I79" s="5">
        <f>IFERROR(INDEX('[2]Table 35'!I$14:I$19,MATCH(CAN!$B92,'[2]Table 35'!$B$14:$B$19,0))*1000,0)</f>
        <v>0</v>
      </c>
      <c r="J79" s="5">
        <f>IFERROR(INDEX('[2]Table 35'!J$14:J$19,MATCH(CAN!$B92,'[2]Table 35'!$B$14:$B$19,0))*1000,0)</f>
        <v>0</v>
      </c>
      <c r="K79" s="5">
        <f>IFERROR(INDEX('[2]Table 35'!K$14:K$19,MATCH(CAN!$B92,'[2]Table 35'!$B$14:$B$19,0))*1000,0)</f>
        <v>0</v>
      </c>
      <c r="L79" s="5">
        <f>IFERROR(INDEX('[2]Table 35'!L$14:L$19,MATCH(CAN!$B92,'[2]Table 35'!$B$14:$B$19,0))*1000,0)</f>
        <v>0</v>
      </c>
      <c r="M79" s="5">
        <f>IFERROR(INDEX('[2]Table 35'!M$14:M$19,MATCH(CAN!$B92,'[2]Table 35'!$B$14:$B$19,0))*1000,0)</f>
        <v>0</v>
      </c>
      <c r="N79" s="5">
        <f>IFERROR(INDEX('[2]Table 35'!N$14:N$19,MATCH(CAN!$B92,'[2]Table 35'!$B$14:$B$19,0))*1000,0)</f>
        <v>0</v>
      </c>
      <c r="O79" s="5">
        <f>IFERROR(INDEX('[2]Table 35'!O$14:O$19,MATCH(CAN!$B92,'[2]Table 35'!$B$14:$B$19,0))*1000,0)</f>
        <v>0</v>
      </c>
      <c r="P79" s="5">
        <f>IFERROR(INDEX('[2]Table 35'!P$14:P$19,MATCH(CAN!$B92,'[2]Table 35'!$B$14:$B$19,0))*1000,0)</f>
        <v>0</v>
      </c>
      <c r="Q79" s="5">
        <f>IFERROR(INDEX('[2]Table 35'!Q$14:Q$19,MATCH(CAN!$B92,'[2]Table 35'!$B$14:$B$19,0))*1000,0)</f>
        <v>0</v>
      </c>
      <c r="R79" s="5">
        <f>IFERROR(INDEX('[2]Table 35'!R$14:R$19,MATCH(CAN!$B92,'[2]Table 35'!$B$14:$B$19,0))*1000,0)</f>
        <v>0</v>
      </c>
      <c r="S79" s="5">
        <f>IFERROR(INDEX('[2]Table 35'!S$14:S$19,MATCH(CAN!$B92,'[2]Table 35'!$B$14:$B$19,0))*1000,0)</f>
        <v>0</v>
      </c>
      <c r="T79" s="5">
        <f>IFERROR(INDEX('[2]Table 35'!T$14:T$19,MATCH(CAN!$B92,'[2]Table 35'!$B$14:$B$19,0))*1000,0)</f>
        <v>0</v>
      </c>
      <c r="U79" s="5">
        <f>IFERROR(INDEX('[2]Table 35'!U$14:U$19,MATCH(CAN!$B92,'[2]Table 35'!$B$14:$B$19,0))*1000,0)</f>
        <v>0</v>
      </c>
      <c r="V79" s="5">
        <f>IFERROR(INDEX('[2]Table 35'!V$14:V$19,MATCH(CAN!$B92,'[2]Table 35'!$B$14:$B$19,0))*1000,0)</f>
        <v>0</v>
      </c>
      <c r="W79" s="5">
        <f>IFERROR(INDEX('[2]Table 35'!W$14:W$19,MATCH(CAN!$B92,'[2]Table 35'!$B$14:$B$19,0))*1000,0)</f>
        <v>0</v>
      </c>
      <c r="Z79" s="23" t="s">
        <v>32</v>
      </c>
    </row>
    <row r="80" spans="1:28" outlineLevel="1" x14ac:dyDescent="0.25">
      <c r="B80" s="4" t="s">
        <v>24</v>
      </c>
      <c r="C80" s="5">
        <f>IFERROR(INDEX('[2]Table 35'!C$14:C$19,MATCH(CAN!$B93,'[2]Table 35'!$B$14:$B$19,0))*1000,0)</f>
        <v>0</v>
      </c>
      <c r="D80" s="5">
        <f>IFERROR(INDEX('[2]Table 35'!D$14:D$19,MATCH(CAN!$B93,'[2]Table 35'!$B$14:$B$19,0))*1000,0)</f>
        <v>0</v>
      </c>
      <c r="E80" s="5">
        <f>IFERROR(INDEX('[2]Table 35'!E$14:E$19,MATCH(CAN!$B93,'[2]Table 35'!$B$14:$B$19,0))*1000,0)</f>
        <v>0</v>
      </c>
      <c r="F80" s="5">
        <f>IFERROR(INDEX('[2]Table 35'!F$14:F$19,MATCH(CAN!$B93,'[2]Table 35'!$B$14:$B$19,0))*1000,0)</f>
        <v>0</v>
      </c>
      <c r="G80" s="5">
        <f>IFERROR(INDEX('[2]Table 35'!G$14:G$19,MATCH(CAN!$B93,'[2]Table 35'!$B$14:$B$19,0))*1000,0)</f>
        <v>0</v>
      </c>
      <c r="H80" s="5">
        <f>IFERROR(INDEX('[2]Table 35'!H$14:H$19,MATCH(CAN!$B93,'[2]Table 35'!$B$14:$B$19,0))*1000,0)</f>
        <v>0</v>
      </c>
      <c r="I80" s="5">
        <f>IFERROR(INDEX('[2]Table 35'!I$14:I$19,MATCH(CAN!$B93,'[2]Table 35'!$B$14:$B$19,0))*1000,0)</f>
        <v>0</v>
      </c>
      <c r="J80" s="5">
        <f>IFERROR(INDEX('[2]Table 35'!J$14:J$19,MATCH(CAN!$B93,'[2]Table 35'!$B$14:$B$19,0))*1000,0)</f>
        <v>0</v>
      </c>
      <c r="K80" s="5">
        <f>IFERROR(INDEX('[2]Table 35'!K$14:K$19,MATCH(CAN!$B93,'[2]Table 35'!$B$14:$B$19,0))*1000,0)</f>
        <v>0</v>
      </c>
      <c r="L80" s="5">
        <f>IFERROR(INDEX('[2]Table 35'!L$14:L$19,MATCH(CAN!$B93,'[2]Table 35'!$B$14:$B$19,0))*1000,0)</f>
        <v>0</v>
      </c>
      <c r="M80" s="5">
        <f>IFERROR(INDEX('[2]Table 35'!M$14:M$19,MATCH(CAN!$B93,'[2]Table 35'!$B$14:$B$19,0))*1000,0)</f>
        <v>0</v>
      </c>
      <c r="N80" s="5">
        <f>IFERROR(INDEX('[2]Table 35'!N$14:N$19,MATCH(CAN!$B93,'[2]Table 35'!$B$14:$B$19,0))*1000,0)</f>
        <v>0</v>
      </c>
      <c r="O80" s="5">
        <f>IFERROR(INDEX('[2]Table 35'!O$14:O$19,MATCH(CAN!$B93,'[2]Table 35'!$B$14:$B$19,0))*1000,0)</f>
        <v>0</v>
      </c>
      <c r="P80" s="5">
        <f>IFERROR(INDEX('[2]Table 35'!P$14:P$19,MATCH(CAN!$B93,'[2]Table 35'!$B$14:$B$19,0))*1000,0)</f>
        <v>0</v>
      </c>
      <c r="Q80" s="5">
        <f>IFERROR(INDEX('[2]Table 35'!Q$14:Q$19,MATCH(CAN!$B93,'[2]Table 35'!$B$14:$B$19,0))*1000,0)</f>
        <v>0</v>
      </c>
      <c r="R80" s="5">
        <f>IFERROR(INDEX('[2]Table 35'!R$14:R$19,MATCH(CAN!$B93,'[2]Table 35'!$B$14:$B$19,0))*1000,0)</f>
        <v>0</v>
      </c>
      <c r="S80" s="5">
        <f>IFERROR(INDEX('[2]Table 35'!S$14:S$19,MATCH(CAN!$B93,'[2]Table 35'!$B$14:$B$19,0))*1000,0)</f>
        <v>0</v>
      </c>
      <c r="T80" s="5">
        <f>IFERROR(INDEX('[2]Table 35'!T$14:T$19,MATCH(CAN!$B93,'[2]Table 35'!$B$14:$B$19,0))*1000,0)</f>
        <v>0</v>
      </c>
      <c r="U80" s="5">
        <f>IFERROR(INDEX('[2]Table 35'!U$14:U$19,MATCH(CAN!$B93,'[2]Table 35'!$B$14:$B$19,0))*1000,0)</f>
        <v>0</v>
      </c>
      <c r="V80" s="5">
        <f>IFERROR(INDEX('[2]Table 35'!V$14:V$19,MATCH(CAN!$B93,'[2]Table 35'!$B$14:$B$19,0))*1000,0)</f>
        <v>0</v>
      </c>
      <c r="W80" s="5">
        <f>IFERROR(INDEX('[2]Table 35'!W$14:W$19,MATCH(CAN!$B93,'[2]Table 35'!$B$14:$B$19,0))*1000,0)</f>
        <v>0</v>
      </c>
      <c r="Z80" s="23" t="s">
        <v>32</v>
      </c>
    </row>
    <row r="81" spans="2:26" outlineLevel="1" x14ac:dyDescent="0.25">
      <c r="B81" s="4" t="s">
        <v>21</v>
      </c>
      <c r="C81" s="5">
        <f>IFERROR(INDEX('[2]Table 35'!C$14:C$19,MATCH(CAN!$B94,'[2]Table 35'!$B$14:$B$19,0))*1000,0)</f>
        <v>956.24</v>
      </c>
      <c r="D81" s="5">
        <f>IFERROR(INDEX('[2]Table 35'!D$14:D$19,MATCH(CAN!$B94,'[2]Table 35'!$B$14:$B$19,0))*1000,0)</f>
        <v>1157.21</v>
      </c>
      <c r="E81" s="5">
        <f>IFERROR(INDEX('[2]Table 35'!E$14:E$19,MATCH(CAN!$B94,'[2]Table 35'!$B$14:$B$19,0))*1000,0)</f>
        <v>1192.9940000000001</v>
      </c>
      <c r="F81" s="5">
        <f>IFERROR(INDEX('[2]Table 35'!F$14:F$19,MATCH(CAN!$B94,'[2]Table 35'!$B$14:$B$19,0))*1000,0)</f>
        <v>1140.5369999999998</v>
      </c>
      <c r="G81" s="5">
        <f>IFERROR(INDEX('[2]Table 35'!G$14:G$19,MATCH(CAN!$B94,'[2]Table 35'!$B$14:$B$19,0))*1000,0)</f>
        <v>954.33199999999999</v>
      </c>
      <c r="H81" s="5">
        <f>IFERROR(INDEX('[2]Table 35'!H$14:H$19,MATCH(CAN!$B94,'[2]Table 35'!$B$14:$B$19,0))*1000,0)</f>
        <v>917.74599999999998</v>
      </c>
      <c r="I81" s="5">
        <f>IFERROR(INDEX('[2]Table 35'!I$14:I$19,MATCH(CAN!$B94,'[2]Table 35'!$B$14:$B$19,0))*1000,0)</f>
        <v>191.33700000000002</v>
      </c>
      <c r="J81" s="5">
        <f>IFERROR(INDEX('[2]Table 35'!J$14:J$19,MATCH(CAN!$B94,'[2]Table 35'!$B$14:$B$19,0))*1000,0)</f>
        <v>217.346</v>
      </c>
      <c r="K81" s="5">
        <f>IFERROR(INDEX('[2]Table 35'!K$14:K$19,MATCH(CAN!$B94,'[2]Table 35'!$B$14:$B$19,0))*1000,0)</f>
        <v>256.13799999999998</v>
      </c>
      <c r="L81" s="5">
        <f>IFERROR(INDEX('[2]Table 35'!L$14:L$19,MATCH(CAN!$B94,'[2]Table 35'!$B$14:$B$19,0))*1000,0)</f>
        <v>221.89099999999999</v>
      </c>
      <c r="M81" s="5">
        <f>IFERROR(INDEX('[2]Table 35'!M$14:M$19,MATCH(CAN!$B94,'[2]Table 35'!$B$14:$B$19,0))*1000,0)</f>
        <v>229.41900000000001</v>
      </c>
      <c r="N81" s="5">
        <f>IFERROR(INDEX('[2]Table 35'!N$14:N$19,MATCH(CAN!$B94,'[2]Table 35'!$B$14:$B$19,0))*1000,0)</f>
        <v>223.14600000000002</v>
      </c>
      <c r="O81" s="5">
        <f>IFERROR(INDEX('[2]Table 35'!O$14:O$19,MATCH(CAN!$B94,'[2]Table 35'!$B$14:$B$19,0))*1000,0)</f>
        <v>232.059</v>
      </c>
      <c r="P81" s="5">
        <f>IFERROR(INDEX('[2]Table 35'!P$14:P$19,MATCH(CAN!$B94,'[2]Table 35'!$B$14:$B$19,0))*1000,0)</f>
        <v>281.42499999999995</v>
      </c>
      <c r="Q81" s="5">
        <f>IFERROR(INDEX('[2]Table 35'!Q$14:Q$19,MATCH(CAN!$B94,'[2]Table 35'!$B$14:$B$19,0))*1000,0)</f>
        <v>322.517</v>
      </c>
      <c r="R81" s="5">
        <f>IFERROR(INDEX('[2]Table 35'!R$14:R$19,MATCH(CAN!$B94,'[2]Table 35'!$B$14:$B$19,0))*1000,0)</f>
        <v>383.904</v>
      </c>
      <c r="S81" s="5">
        <f>IFERROR(INDEX('[2]Table 35'!S$14:S$19,MATCH(CAN!$B94,'[2]Table 35'!$B$14:$B$19,0))*1000,0)</f>
        <v>470.84500000000003</v>
      </c>
      <c r="T81" s="5">
        <f>IFERROR(INDEX('[2]Table 35'!T$14:T$19,MATCH(CAN!$B94,'[2]Table 35'!$B$14:$B$19,0))*1000,0)</f>
        <v>526.47400000000005</v>
      </c>
      <c r="U81" s="5">
        <f>IFERROR(INDEX('[2]Table 35'!U$14:U$19,MATCH(CAN!$B94,'[2]Table 35'!$B$14:$B$19,0))*1000,0)</f>
        <v>618.24900000000002</v>
      </c>
      <c r="V81" s="5">
        <f>IFERROR(INDEX('[2]Table 35'!V$14:V$19,MATCH(CAN!$B94,'[2]Table 35'!$B$14:$B$19,0))*1000,0)</f>
        <v>665.60799999999995</v>
      </c>
      <c r="W81" s="5">
        <f>IFERROR(INDEX('[2]Table 35'!W$14:W$19,MATCH(CAN!$B94,'[2]Table 35'!$B$14:$B$19,0))*1000,0)</f>
        <v>726.02300000000002</v>
      </c>
      <c r="Z81" s="23" t="s">
        <v>32</v>
      </c>
    </row>
    <row r="82" spans="2:26" outlineLevel="1" x14ac:dyDescent="0.25">
      <c r="B82" s="4" t="s">
        <v>26</v>
      </c>
      <c r="C82" s="5">
        <f>IFERROR(INDEX('[2]Table 35'!C$14:C$19,MATCH(CAN!$B95,'[2]Table 35'!$B$14:$B$19,0))*1000,0)</f>
        <v>0</v>
      </c>
      <c r="D82" s="5">
        <f>IFERROR(INDEX('[2]Table 35'!D$14:D$19,MATCH(CAN!$B95,'[2]Table 35'!$B$14:$B$19,0))*1000,0)</f>
        <v>0</v>
      </c>
      <c r="E82" s="5">
        <f>IFERROR(INDEX('[2]Table 35'!E$14:E$19,MATCH(CAN!$B95,'[2]Table 35'!$B$14:$B$19,0))*1000,0)</f>
        <v>0</v>
      </c>
      <c r="F82" s="5">
        <f>IFERROR(INDEX('[2]Table 35'!F$14:F$19,MATCH(CAN!$B95,'[2]Table 35'!$B$14:$B$19,0))*1000,0)</f>
        <v>0</v>
      </c>
      <c r="G82" s="5">
        <f>IFERROR(INDEX('[2]Table 35'!G$14:G$19,MATCH(CAN!$B95,'[2]Table 35'!$B$14:$B$19,0))*1000,0)</f>
        <v>0</v>
      </c>
      <c r="H82" s="5">
        <f>IFERROR(INDEX('[2]Table 35'!H$14:H$19,MATCH(CAN!$B95,'[2]Table 35'!$B$14:$B$19,0))*1000,0)</f>
        <v>0</v>
      </c>
      <c r="I82" s="5">
        <f>IFERROR(INDEX('[2]Table 35'!I$14:I$19,MATCH(CAN!$B95,'[2]Table 35'!$B$14:$B$19,0))*1000,0)</f>
        <v>0</v>
      </c>
      <c r="J82" s="5">
        <f>IFERROR(INDEX('[2]Table 35'!J$14:J$19,MATCH(CAN!$B95,'[2]Table 35'!$B$14:$B$19,0))*1000,0)</f>
        <v>0</v>
      </c>
      <c r="K82" s="5">
        <f>IFERROR(INDEX('[2]Table 35'!K$14:K$19,MATCH(CAN!$B95,'[2]Table 35'!$B$14:$B$19,0))*1000,0)</f>
        <v>0</v>
      </c>
      <c r="L82" s="5">
        <f>IFERROR(INDEX('[2]Table 35'!L$14:L$19,MATCH(CAN!$B95,'[2]Table 35'!$B$14:$B$19,0))*1000,0)</f>
        <v>0</v>
      </c>
      <c r="M82" s="5">
        <f>IFERROR(INDEX('[2]Table 35'!M$14:M$19,MATCH(CAN!$B95,'[2]Table 35'!$B$14:$B$19,0))*1000,0)</f>
        <v>0</v>
      </c>
      <c r="N82" s="5">
        <f>IFERROR(INDEX('[2]Table 35'!N$14:N$19,MATCH(CAN!$B95,'[2]Table 35'!$B$14:$B$19,0))*1000,0)</f>
        <v>0</v>
      </c>
      <c r="O82" s="5">
        <f>IFERROR(INDEX('[2]Table 35'!O$14:O$19,MATCH(CAN!$B95,'[2]Table 35'!$B$14:$B$19,0))*1000,0)</f>
        <v>0</v>
      </c>
      <c r="P82" s="5">
        <f>IFERROR(INDEX('[2]Table 35'!P$14:P$19,MATCH(CAN!$B95,'[2]Table 35'!$B$14:$B$19,0))*1000,0)</f>
        <v>0</v>
      </c>
      <c r="Q82" s="5">
        <f>IFERROR(INDEX('[2]Table 35'!Q$14:Q$19,MATCH(CAN!$B95,'[2]Table 35'!$B$14:$B$19,0))*1000,0)</f>
        <v>0</v>
      </c>
      <c r="R82" s="5">
        <f>IFERROR(INDEX('[2]Table 35'!R$14:R$19,MATCH(CAN!$B95,'[2]Table 35'!$B$14:$B$19,0))*1000,0)</f>
        <v>0</v>
      </c>
      <c r="S82" s="5">
        <f>IFERROR(INDEX('[2]Table 35'!S$14:S$19,MATCH(CAN!$B95,'[2]Table 35'!$B$14:$B$19,0))*1000,0)</f>
        <v>0</v>
      </c>
      <c r="T82" s="5">
        <f>IFERROR(INDEX('[2]Table 35'!T$14:T$19,MATCH(CAN!$B95,'[2]Table 35'!$B$14:$B$19,0))*1000,0)</f>
        <v>0</v>
      </c>
      <c r="U82" s="5">
        <f>IFERROR(INDEX('[2]Table 35'!U$14:U$19,MATCH(CAN!$B95,'[2]Table 35'!$B$14:$B$19,0))*1000,0)</f>
        <v>0</v>
      </c>
      <c r="V82" s="5">
        <f>IFERROR(INDEX('[2]Table 35'!V$14:V$19,MATCH(CAN!$B95,'[2]Table 35'!$B$14:$B$19,0))*1000,0)</f>
        <v>0</v>
      </c>
      <c r="W82" s="5">
        <f>IFERROR(INDEX('[2]Table 35'!W$14:W$19,MATCH(CAN!$B95,'[2]Table 35'!$B$14:$B$19,0))*1000,0)</f>
        <v>0</v>
      </c>
      <c r="Z82" s="23" t="s">
        <v>32</v>
      </c>
    </row>
    <row r="83" spans="2:26" outlineLevel="1" x14ac:dyDescent="0.25">
      <c r="B83" s="4" t="s">
        <v>25</v>
      </c>
      <c r="C83" s="5">
        <f>IFERROR(INDEX('[2]Table 35'!C$14:C$19,MATCH(CAN!$B96,'[2]Table 35'!$B$14:$B$19,0))*1000,0)</f>
        <v>18310.498</v>
      </c>
      <c r="D83" s="5">
        <f>IFERROR(INDEX('[2]Table 35'!D$14:D$19,MATCH(CAN!$B96,'[2]Table 35'!$B$14:$B$19,0))*1000,0)</f>
        <v>17831.052</v>
      </c>
      <c r="E83" s="5">
        <f>IFERROR(INDEX('[2]Table 35'!E$14:E$19,MATCH(CAN!$B96,'[2]Table 35'!$B$14:$B$19,0))*1000,0)</f>
        <v>18333.635999999999</v>
      </c>
      <c r="F83" s="5">
        <f>IFERROR(INDEX('[2]Table 35'!F$14:F$19,MATCH(CAN!$B96,'[2]Table 35'!$B$14:$B$19,0))*1000,0)</f>
        <v>18493.98</v>
      </c>
      <c r="G83" s="5">
        <f>IFERROR(INDEX('[2]Table 35'!G$14:G$19,MATCH(CAN!$B96,'[2]Table 35'!$B$14:$B$19,0))*1000,0)</f>
        <v>19687.481</v>
      </c>
      <c r="H83" s="5">
        <f>IFERROR(INDEX('[2]Table 35'!H$14:H$19,MATCH(CAN!$B96,'[2]Table 35'!$B$14:$B$19,0))*1000,0)</f>
        <v>18909.317999999999</v>
      </c>
      <c r="I83" s="5">
        <f>IFERROR(INDEX('[2]Table 35'!I$14:I$19,MATCH(CAN!$B96,'[2]Table 35'!$B$14:$B$19,0))*1000,0)</f>
        <v>17684.258000000002</v>
      </c>
      <c r="J83" s="5">
        <f>IFERROR(INDEX('[2]Table 35'!J$14:J$19,MATCH(CAN!$B96,'[2]Table 35'!$B$14:$B$19,0))*1000,0)</f>
        <v>18915.736000000001</v>
      </c>
      <c r="K83" s="5">
        <f>IFERROR(INDEX('[2]Table 35'!K$14:K$19,MATCH(CAN!$B96,'[2]Table 35'!$B$14:$B$19,0))*1000,0)</f>
        <v>18274.384999999998</v>
      </c>
      <c r="L83" s="5">
        <f>IFERROR(INDEX('[2]Table 35'!L$14:L$19,MATCH(CAN!$B96,'[2]Table 35'!$B$14:$B$19,0))*1000,0)</f>
        <v>18722.961000000003</v>
      </c>
      <c r="M83" s="5">
        <f>IFERROR(INDEX('[2]Table 35'!M$14:M$19,MATCH(CAN!$B96,'[2]Table 35'!$B$14:$B$19,0))*1000,0)</f>
        <v>18669.203000000001</v>
      </c>
      <c r="N83" s="5">
        <f>IFERROR(INDEX('[2]Table 35'!N$14:N$19,MATCH(CAN!$B96,'[2]Table 35'!$B$14:$B$19,0))*1000,0)</f>
        <v>17706.695</v>
      </c>
      <c r="O83" s="5">
        <f>IFERROR(INDEX('[2]Table 35'!O$14:O$19,MATCH(CAN!$B96,'[2]Table 35'!$B$14:$B$19,0))*1000,0)</f>
        <v>18387.968999999997</v>
      </c>
      <c r="P83" s="5">
        <f>IFERROR(INDEX('[2]Table 35'!P$14:P$19,MATCH(CAN!$B96,'[2]Table 35'!$B$14:$B$19,0))*1000,0)</f>
        <v>19315.529000000002</v>
      </c>
      <c r="Q83" s="5">
        <f>IFERROR(INDEX('[2]Table 35'!Q$14:Q$19,MATCH(CAN!$B96,'[2]Table 35'!$B$14:$B$19,0))*1000,0)</f>
        <v>20253.498</v>
      </c>
      <c r="R83" s="5">
        <f>IFERROR(INDEX('[2]Table 35'!R$14:R$19,MATCH(CAN!$B96,'[2]Table 35'!$B$14:$B$19,0))*1000,0)</f>
        <v>22133.557000000001</v>
      </c>
      <c r="S83" s="5">
        <f>IFERROR(INDEX('[2]Table 35'!S$14:S$19,MATCH(CAN!$B96,'[2]Table 35'!$B$14:$B$19,0))*1000,0)</f>
        <v>24991.479000000003</v>
      </c>
      <c r="T83" s="5">
        <f>IFERROR(INDEX('[2]Table 35'!T$14:T$19,MATCH(CAN!$B96,'[2]Table 35'!$B$14:$B$19,0))*1000,0)</f>
        <v>25717.399000000001</v>
      </c>
      <c r="U83" s="5">
        <f>IFERROR(INDEX('[2]Table 35'!U$14:U$19,MATCH(CAN!$B96,'[2]Table 35'!$B$14:$B$19,0))*1000,0)</f>
        <v>26604.725999999999</v>
      </c>
      <c r="V83" s="5">
        <f>IFERROR(INDEX('[2]Table 35'!V$14:V$19,MATCH(CAN!$B96,'[2]Table 35'!$B$14:$B$19,0))*1000,0)</f>
        <v>26616.357</v>
      </c>
      <c r="W83" s="5">
        <f>IFERROR(INDEX('[2]Table 35'!W$14:W$19,MATCH(CAN!$B96,'[2]Table 35'!$B$14:$B$19,0))*1000,0)</f>
        <v>24641.71</v>
      </c>
      <c r="Z83" s="23" t="s">
        <v>32</v>
      </c>
    </row>
    <row r="84" spans="2:26" outlineLevel="1" x14ac:dyDescent="0.25">
      <c r="B84" s="4" t="s">
        <v>0</v>
      </c>
      <c r="C84" s="5">
        <f>IFERROR(INDEX('[2]Table 35'!C$14:C$19,MATCH(CAN!$B97,'[2]Table 35'!$B$14:$B$19,0))*1000,0)</f>
        <v>0</v>
      </c>
      <c r="D84" s="5">
        <f>IFERROR(INDEX('[2]Table 35'!D$14:D$19,MATCH(CAN!$B97,'[2]Table 35'!$B$14:$B$19,0))*1000,0)</f>
        <v>0</v>
      </c>
      <c r="E84" s="5">
        <f>IFERROR(INDEX('[2]Table 35'!E$14:E$19,MATCH(CAN!$B97,'[2]Table 35'!$B$14:$B$19,0))*1000,0)</f>
        <v>0</v>
      </c>
      <c r="F84" s="5">
        <f>IFERROR(INDEX('[2]Table 35'!F$14:F$19,MATCH(CAN!$B97,'[2]Table 35'!$B$14:$B$19,0))*1000,0)</f>
        <v>0</v>
      </c>
      <c r="G84" s="5">
        <f>IFERROR(INDEX('[2]Table 35'!G$14:G$19,MATCH(CAN!$B97,'[2]Table 35'!$B$14:$B$19,0))*1000,0)</f>
        <v>0</v>
      </c>
      <c r="H84" s="5">
        <f>IFERROR(INDEX('[2]Table 35'!H$14:H$19,MATCH(CAN!$B97,'[2]Table 35'!$B$14:$B$19,0))*1000,0)</f>
        <v>0</v>
      </c>
      <c r="I84" s="5">
        <f>IFERROR(INDEX('[2]Table 35'!I$14:I$19,MATCH(CAN!$B97,'[2]Table 35'!$B$14:$B$19,0))*1000,0)</f>
        <v>0</v>
      </c>
      <c r="J84" s="5">
        <f>IFERROR(INDEX('[2]Table 35'!J$14:J$19,MATCH(CAN!$B97,'[2]Table 35'!$B$14:$B$19,0))*1000,0)</f>
        <v>0</v>
      </c>
      <c r="K84" s="5">
        <f>IFERROR(INDEX('[2]Table 35'!K$14:K$19,MATCH(CAN!$B97,'[2]Table 35'!$B$14:$B$19,0))*1000,0)</f>
        <v>0</v>
      </c>
      <c r="L84" s="5">
        <f>IFERROR(INDEX('[2]Table 35'!L$14:L$19,MATCH(CAN!$B97,'[2]Table 35'!$B$14:$B$19,0))*1000,0)</f>
        <v>0</v>
      </c>
      <c r="M84" s="5">
        <f>IFERROR(INDEX('[2]Table 35'!M$14:M$19,MATCH(CAN!$B97,'[2]Table 35'!$B$14:$B$19,0))*1000,0)</f>
        <v>664.51499999999999</v>
      </c>
      <c r="N84" s="5">
        <f>IFERROR(INDEX('[2]Table 35'!N$14:N$19,MATCH(CAN!$B97,'[2]Table 35'!$B$14:$B$19,0))*1000,0)</f>
        <v>753.18399999999997</v>
      </c>
      <c r="O84" s="5">
        <f>IFERROR(INDEX('[2]Table 35'!O$14:O$19,MATCH(CAN!$B97,'[2]Table 35'!$B$14:$B$19,0))*1000,0)</f>
        <v>728.03099999999995</v>
      </c>
      <c r="P84" s="5">
        <f>IFERROR(INDEX('[2]Table 35'!P$14:P$19,MATCH(CAN!$B97,'[2]Table 35'!$B$14:$B$19,0))*1000,0)</f>
        <v>689.74599999999998</v>
      </c>
      <c r="Q84" s="5">
        <f>IFERROR(INDEX('[2]Table 35'!Q$14:Q$19,MATCH(CAN!$B97,'[2]Table 35'!$B$14:$B$19,0))*1000,0)</f>
        <v>740.875</v>
      </c>
      <c r="R84" s="5">
        <f>IFERROR(INDEX('[2]Table 35'!R$14:R$19,MATCH(CAN!$B97,'[2]Table 35'!$B$14:$B$19,0))*1000,0)</f>
        <v>0</v>
      </c>
      <c r="S84" s="5">
        <f>IFERROR(INDEX('[2]Table 35'!S$14:S$19,MATCH(CAN!$B97,'[2]Table 35'!$B$14:$B$19,0))*1000,0)</f>
        <v>0</v>
      </c>
      <c r="T84" s="5">
        <f>IFERROR(INDEX('[2]Table 35'!T$14:T$19,MATCH(CAN!$B97,'[2]Table 35'!$B$14:$B$19,0))*1000,0)</f>
        <v>0</v>
      </c>
      <c r="U84" s="5">
        <f>IFERROR(INDEX('[2]Table 35'!U$14:U$19,MATCH(CAN!$B97,'[2]Table 35'!$B$14:$B$19,0))*1000,0)</f>
        <v>0</v>
      </c>
      <c r="V84" s="5">
        <f>IFERROR(INDEX('[2]Table 35'!V$14:V$19,MATCH(CAN!$B97,'[2]Table 35'!$B$14:$B$19,0))*1000,0)</f>
        <v>0</v>
      </c>
      <c r="W84" s="5">
        <f>IFERROR(INDEX('[2]Table 35'!W$14:W$19,MATCH(CAN!$B97,'[2]Table 35'!$B$14:$B$19,0))*1000,0)</f>
        <v>0</v>
      </c>
      <c r="Z84" s="23" t="s">
        <v>32</v>
      </c>
    </row>
    <row r="85" spans="2:26" outlineLevel="1" x14ac:dyDescent="0.25">
      <c r="B85" s="4" t="s">
        <v>27</v>
      </c>
      <c r="C85" s="5">
        <f>IFERROR(INDEX('[2]Table 35'!C$14:C$19,MATCH(CAN!$B98,'[2]Table 35'!$B$14:$B$19,0))*1000,0)</f>
        <v>0</v>
      </c>
      <c r="D85" s="5">
        <f>IFERROR(INDEX('[2]Table 35'!D$14:D$19,MATCH(CAN!$B98,'[2]Table 35'!$B$14:$B$19,0))*1000,0)</f>
        <v>0</v>
      </c>
      <c r="E85" s="5">
        <f>IFERROR(INDEX('[2]Table 35'!E$14:E$19,MATCH(CAN!$B98,'[2]Table 35'!$B$14:$B$19,0))*1000,0)</f>
        <v>0</v>
      </c>
      <c r="F85" s="5">
        <f>IFERROR(INDEX('[2]Table 35'!F$14:F$19,MATCH(CAN!$B98,'[2]Table 35'!$B$14:$B$19,0))*1000,0)</f>
        <v>0</v>
      </c>
      <c r="G85" s="5">
        <f>IFERROR(INDEX('[2]Table 35'!G$14:G$19,MATCH(CAN!$B98,'[2]Table 35'!$B$14:$B$19,0))*1000,0)</f>
        <v>0</v>
      </c>
      <c r="H85" s="5">
        <f>IFERROR(INDEX('[2]Table 35'!H$14:H$19,MATCH(CAN!$B98,'[2]Table 35'!$B$14:$B$19,0))*1000,0)</f>
        <v>0</v>
      </c>
      <c r="I85" s="5">
        <f>IFERROR(INDEX('[2]Table 35'!I$14:I$19,MATCH(CAN!$B98,'[2]Table 35'!$B$14:$B$19,0))*1000,0)</f>
        <v>0</v>
      </c>
      <c r="J85" s="5">
        <f>IFERROR(INDEX('[2]Table 35'!J$14:J$19,MATCH(CAN!$B98,'[2]Table 35'!$B$14:$B$19,0))*1000,0)</f>
        <v>0</v>
      </c>
      <c r="K85" s="5">
        <f>IFERROR(INDEX('[2]Table 35'!K$14:K$19,MATCH(CAN!$B98,'[2]Table 35'!$B$14:$B$19,0))*1000,0)</f>
        <v>0</v>
      </c>
      <c r="L85" s="5">
        <f>IFERROR(INDEX('[2]Table 35'!L$14:L$19,MATCH(CAN!$B98,'[2]Table 35'!$B$14:$B$19,0))*1000,0)</f>
        <v>0</v>
      </c>
      <c r="M85" s="5">
        <f>IFERROR(INDEX('[2]Table 35'!M$14:M$19,MATCH(CAN!$B98,'[2]Table 35'!$B$14:$B$19,0))*1000,0)</f>
        <v>0</v>
      </c>
      <c r="N85" s="5">
        <f>IFERROR(INDEX('[2]Table 35'!N$14:N$19,MATCH(CAN!$B98,'[2]Table 35'!$B$14:$B$19,0))*1000,0)</f>
        <v>0</v>
      </c>
      <c r="O85" s="5">
        <f>IFERROR(INDEX('[2]Table 35'!O$14:O$19,MATCH(CAN!$B98,'[2]Table 35'!$B$14:$B$19,0))*1000,0)</f>
        <v>0</v>
      </c>
      <c r="P85" s="5">
        <f>IFERROR(INDEX('[2]Table 35'!P$14:P$19,MATCH(CAN!$B98,'[2]Table 35'!$B$14:$B$19,0))*1000,0)</f>
        <v>0</v>
      </c>
      <c r="Q85" s="5">
        <f>IFERROR(INDEX('[2]Table 35'!Q$14:Q$19,MATCH(CAN!$B98,'[2]Table 35'!$B$14:$B$19,0))*1000,0)</f>
        <v>0</v>
      </c>
      <c r="R85" s="5">
        <f>IFERROR(INDEX('[2]Table 35'!R$14:R$19,MATCH(CAN!$B98,'[2]Table 35'!$B$14:$B$19,0))*1000,0)</f>
        <v>0</v>
      </c>
      <c r="S85" s="5">
        <f>IFERROR(INDEX('[2]Table 35'!S$14:S$19,MATCH(CAN!$B98,'[2]Table 35'!$B$14:$B$19,0))*1000,0)</f>
        <v>0</v>
      </c>
      <c r="T85" s="5">
        <f>IFERROR(INDEX('[2]Table 35'!T$14:T$19,MATCH(CAN!$B98,'[2]Table 35'!$B$14:$B$19,0))*1000,0)</f>
        <v>0</v>
      </c>
      <c r="U85" s="5">
        <f>IFERROR(INDEX('[2]Table 35'!U$14:U$19,MATCH(CAN!$B98,'[2]Table 35'!$B$14:$B$19,0))*1000,0)</f>
        <v>0</v>
      </c>
      <c r="V85" s="5">
        <f>IFERROR(INDEX('[2]Table 35'!V$14:V$19,MATCH(CAN!$B98,'[2]Table 35'!$B$14:$B$19,0))*1000,0)</f>
        <v>0</v>
      </c>
      <c r="W85" s="5">
        <f>IFERROR(INDEX('[2]Table 35'!W$14:W$19,MATCH(CAN!$B98,'[2]Table 35'!$B$14:$B$19,0))*1000,0)</f>
        <v>0</v>
      </c>
      <c r="Z85" s="23" t="s">
        <v>32</v>
      </c>
    </row>
    <row r="86" spans="2:26" outlineLevel="1" x14ac:dyDescent="0.25">
      <c r="B86" s="4" t="s">
        <v>28</v>
      </c>
      <c r="C86" s="5">
        <f>IFERROR(INDEX('[2]Table 35'!C$14:C$19,MATCH(CAN!$B99,'[2]Table 35'!$B$14:$B$19,0))*1000,0)</f>
        <v>17.465999999999998</v>
      </c>
      <c r="D86" s="5">
        <f>IFERROR(INDEX('[2]Table 35'!D$14:D$19,MATCH(CAN!$B99,'[2]Table 35'!$B$14:$B$19,0))*1000,0)</f>
        <v>10.7</v>
      </c>
      <c r="E86" s="5">
        <f>IFERROR(INDEX('[2]Table 35'!E$14:E$19,MATCH(CAN!$B99,'[2]Table 35'!$B$14:$B$19,0))*1000,0)</f>
        <v>6.88</v>
      </c>
      <c r="F86" s="5">
        <f>IFERROR(INDEX('[2]Table 35'!F$14:F$19,MATCH(CAN!$B99,'[2]Table 35'!$B$14:$B$19,0))*1000,0)</f>
        <v>7.181</v>
      </c>
      <c r="G86" s="5">
        <f>IFERROR(INDEX('[2]Table 35'!G$14:G$19,MATCH(CAN!$B99,'[2]Table 35'!$B$14:$B$19,0))*1000,0)</f>
        <v>7.4130000000000003</v>
      </c>
      <c r="H86" s="5">
        <f>IFERROR(INDEX('[2]Table 35'!H$14:H$19,MATCH(CAN!$B99,'[2]Table 35'!$B$14:$B$19,0))*1000,0)</f>
        <v>8.36</v>
      </c>
      <c r="I86" s="5">
        <f>IFERROR(INDEX('[2]Table 35'!I$14:I$19,MATCH(CAN!$B99,'[2]Table 35'!$B$14:$B$19,0))*1000,0)</f>
        <v>20.074000000000002</v>
      </c>
      <c r="J86" s="5">
        <f>IFERROR(INDEX('[2]Table 35'!J$14:J$19,MATCH(CAN!$B99,'[2]Table 35'!$B$14:$B$19,0))*1000,0)</f>
        <v>19.588999999999999</v>
      </c>
      <c r="K86" s="5">
        <f>IFERROR(INDEX('[2]Table 35'!K$14:K$19,MATCH(CAN!$B99,'[2]Table 35'!$B$14:$B$19,0))*1000,0)</f>
        <v>21.426000000000002</v>
      </c>
      <c r="L86" s="5">
        <f>IFERROR(INDEX('[2]Table 35'!L$14:L$19,MATCH(CAN!$B99,'[2]Table 35'!$B$14:$B$19,0))*1000,0)</f>
        <v>24.460999999999999</v>
      </c>
      <c r="M86" s="5">
        <f>IFERROR(INDEX('[2]Table 35'!M$14:M$19,MATCH(CAN!$B99,'[2]Table 35'!$B$14:$B$19,0))*1000,0)</f>
        <v>40.410000000000004</v>
      </c>
      <c r="N86" s="5">
        <f>IFERROR(INDEX('[2]Table 35'!N$14:N$19,MATCH(CAN!$B99,'[2]Table 35'!$B$14:$B$19,0))*1000,0)</f>
        <v>76.186000000000007</v>
      </c>
      <c r="O86" s="5">
        <f>IFERROR(INDEX('[2]Table 35'!O$14:O$19,MATCH(CAN!$B99,'[2]Table 35'!$B$14:$B$19,0))*1000,0)</f>
        <v>82.762</v>
      </c>
      <c r="P86" s="5">
        <f>IFERROR(INDEX('[2]Table 35'!P$14:P$19,MATCH(CAN!$B99,'[2]Table 35'!$B$14:$B$19,0))*1000,0)</f>
        <v>68.056000000000012</v>
      </c>
      <c r="Q86" s="5">
        <f>IFERROR(INDEX('[2]Table 35'!Q$14:Q$19,MATCH(CAN!$B99,'[2]Table 35'!$B$14:$B$19,0))*1000,0)</f>
        <v>68.484000000000009</v>
      </c>
      <c r="R86" s="5">
        <f>IFERROR(INDEX('[2]Table 35'!R$14:R$19,MATCH(CAN!$B99,'[2]Table 35'!$B$14:$B$19,0))*1000,0)</f>
        <v>56.723000000000006</v>
      </c>
      <c r="S86" s="5">
        <f>IFERROR(INDEX('[2]Table 35'!S$14:S$19,MATCH(CAN!$B99,'[2]Table 35'!$B$14:$B$19,0))*1000,0)</f>
        <v>50.344999999999999</v>
      </c>
      <c r="T86" s="5">
        <f>IFERROR(INDEX('[2]Table 35'!T$14:T$19,MATCH(CAN!$B99,'[2]Table 35'!$B$14:$B$19,0))*1000,0)</f>
        <v>40.686999999999998</v>
      </c>
      <c r="U86" s="5">
        <f>IFERROR(INDEX('[2]Table 35'!U$14:U$19,MATCH(CAN!$B99,'[2]Table 35'!$B$14:$B$19,0))*1000,0)</f>
        <v>31.891999999999996</v>
      </c>
      <c r="V86" s="5">
        <f>IFERROR(INDEX('[2]Table 35'!V$14:V$19,MATCH(CAN!$B99,'[2]Table 35'!$B$14:$B$19,0))*1000,0)</f>
        <v>26.200999999999997</v>
      </c>
      <c r="W86" s="5">
        <f>IFERROR(INDEX('[2]Table 35'!W$14:W$19,MATCH(CAN!$B99,'[2]Table 35'!$B$14:$B$19,0))*1000,0)</f>
        <v>15.045</v>
      </c>
      <c r="Z86" s="23" t="s">
        <v>32</v>
      </c>
    </row>
    <row r="87" spans="2:26" outlineLevel="1" x14ac:dyDescent="0.25">
      <c r="B87" s="4" t="s">
        <v>22</v>
      </c>
      <c r="C87" s="5">
        <f>IFERROR(INDEX('[2]Table 35'!C$14:C$19,MATCH(CAN!$B100,'[2]Table 35'!$B$14:$B$19,0))*1000,0)</f>
        <v>0</v>
      </c>
      <c r="D87" s="5">
        <f>IFERROR(INDEX('[2]Table 35'!D$14:D$19,MATCH(CAN!$B100,'[2]Table 35'!$B$14:$B$19,0))*1000,0)</f>
        <v>0</v>
      </c>
      <c r="E87" s="5">
        <f>IFERROR(INDEX('[2]Table 35'!E$14:E$19,MATCH(CAN!$B100,'[2]Table 35'!$B$14:$B$19,0))*1000,0)</f>
        <v>0</v>
      </c>
      <c r="F87" s="5">
        <f>IFERROR(INDEX('[2]Table 35'!F$14:F$19,MATCH(CAN!$B100,'[2]Table 35'!$B$14:$B$19,0))*1000,0)</f>
        <v>0</v>
      </c>
      <c r="G87" s="5">
        <f>IFERROR(INDEX('[2]Table 35'!G$14:G$19,MATCH(CAN!$B100,'[2]Table 35'!$B$14:$B$19,0))*1000,0)</f>
        <v>0</v>
      </c>
      <c r="H87" s="5">
        <f>IFERROR(INDEX('[2]Table 35'!H$14:H$19,MATCH(CAN!$B100,'[2]Table 35'!$B$14:$B$19,0))*1000,0)</f>
        <v>0</v>
      </c>
      <c r="I87" s="5">
        <f>IFERROR(INDEX('[2]Table 35'!I$14:I$19,MATCH(CAN!$B100,'[2]Table 35'!$B$14:$B$19,0))*1000,0)</f>
        <v>0</v>
      </c>
      <c r="J87" s="5">
        <f>IFERROR(INDEX('[2]Table 35'!J$14:J$19,MATCH(CAN!$B100,'[2]Table 35'!$B$14:$B$19,0))*1000,0)</f>
        <v>0</v>
      </c>
      <c r="K87" s="5">
        <f>IFERROR(INDEX('[2]Table 35'!K$14:K$19,MATCH(CAN!$B100,'[2]Table 35'!$B$14:$B$19,0))*1000,0)</f>
        <v>0</v>
      </c>
      <c r="L87" s="5">
        <f>IFERROR(INDEX('[2]Table 35'!L$14:L$19,MATCH(CAN!$B100,'[2]Table 35'!$B$14:$B$19,0))*1000,0)</f>
        <v>0</v>
      </c>
      <c r="M87" s="5">
        <f>IFERROR(INDEX('[2]Table 35'!M$14:M$19,MATCH(CAN!$B100,'[2]Table 35'!$B$14:$B$19,0))*1000,0)</f>
        <v>0</v>
      </c>
      <c r="N87" s="5">
        <f>IFERROR(INDEX('[2]Table 35'!N$14:N$19,MATCH(CAN!$B100,'[2]Table 35'!$B$14:$B$19,0))*1000,0)</f>
        <v>0</v>
      </c>
      <c r="O87" s="5">
        <f>IFERROR(INDEX('[2]Table 35'!O$14:O$19,MATCH(CAN!$B100,'[2]Table 35'!$B$14:$B$19,0))*1000,0)</f>
        <v>0</v>
      </c>
      <c r="P87" s="5">
        <f>IFERROR(INDEX('[2]Table 35'!P$14:P$19,MATCH(CAN!$B100,'[2]Table 35'!$B$14:$B$19,0))*1000,0)</f>
        <v>0</v>
      </c>
      <c r="Q87" s="5">
        <f>IFERROR(INDEX('[2]Table 35'!Q$14:Q$19,MATCH(CAN!$B100,'[2]Table 35'!$B$14:$B$19,0))*1000,0)</f>
        <v>0</v>
      </c>
      <c r="R87" s="5">
        <f>IFERROR(INDEX('[2]Table 35'!R$14:R$19,MATCH(CAN!$B100,'[2]Table 35'!$B$14:$B$19,0))*1000,0)</f>
        <v>0</v>
      </c>
      <c r="S87" s="5">
        <f>IFERROR(INDEX('[2]Table 35'!S$14:S$19,MATCH(CAN!$B100,'[2]Table 35'!$B$14:$B$19,0))*1000,0)</f>
        <v>0</v>
      </c>
      <c r="T87" s="5">
        <f>IFERROR(INDEX('[2]Table 35'!T$14:T$19,MATCH(CAN!$B100,'[2]Table 35'!$B$14:$B$19,0))*1000,0)</f>
        <v>0</v>
      </c>
      <c r="U87" s="5">
        <f>IFERROR(INDEX('[2]Table 35'!U$14:U$19,MATCH(CAN!$B100,'[2]Table 35'!$B$14:$B$19,0))*1000,0)</f>
        <v>0</v>
      </c>
      <c r="V87" s="5">
        <f>IFERROR(INDEX('[2]Table 35'!V$14:V$19,MATCH(CAN!$B100,'[2]Table 35'!$B$14:$B$19,0))*1000,0)</f>
        <v>0</v>
      </c>
      <c r="W87" s="5">
        <f>IFERROR(INDEX('[2]Table 35'!W$14:W$19,MATCH(CAN!$B100,'[2]Table 35'!$B$14:$B$19,0))*1000,0)</f>
        <v>0</v>
      </c>
      <c r="Z87" s="23" t="s">
        <v>32</v>
      </c>
    </row>
    <row r="88" spans="2:26" outlineLevel="1" x14ac:dyDescent="0.25">
      <c r="B88" s="4" t="s">
        <v>1</v>
      </c>
      <c r="C88" s="5">
        <f>IFERROR(INDEX('[2]Table 35'!C$14:C$19,MATCH(CAN!$B101,'[2]Table 35'!$B$14:$B$19,0))*1000,0)</f>
        <v>2295.6910000000003</v>
      </c>
      <c r="D88" s="5">
        <f>IFERROR(INDEX('[2]Table 35'!D$14:D$19,MATCH(CAN!$B101,'[2]Table 35'!$B$14:$B$19,0))*1000,0)</f>
        <v>2325.2999999999997</v>
      </c>
      <c r="E88" s="5">
        <f>IFERROR(INDEX('[2]Table 35'!E$14:E$19,MATCH(CAN!$B101,'[2]Table 35'!$B$14:$B$19,0))*1000,0)</f>
        <v>2057.71</v>
      </c>
      <c r="F88" s="5">
        <f>IFERROR(INDEX('[2]Table 35'!F$14:F$19,MATCH(CAN!$B101,'[2]Table 35'!$B$14:$B$19,0))*1000,0)</f>
        <v>1774.2080000000001</v>
      </c>
      <c r="G88" s="5">
        <f>IFERROR(INDEX('[2]Table 35'!G$14:G$19,MATCH(CAN!$B101,'[2]Table 35'!$B$14:$B$19,0))*1000,0)</f>
        <v>1638.8240000000001</v>
      </c>
      <c r="H88" s="5">
        <f>IFERROR(INDEX('[2]Table 35'!H$14:H$19,MATCH(CAN!$B101,'[2]Table 35'!$B$14:$B$19,0))*1000,0)</f>
        <v>1331.8609999999999</v>
      </c>
      <c r="I88" s="5">
        <f>IFERROR(INDEX('[2]Table 35'!I$14:I$19,MATCH(CAN!$B101,'[2]Table 35'!$B$14:$B$19,0))*1000,0)</f>
        <v>1567.1849999999999</v>
      </c>
      <c r="J88" s="5">
        <f>IFERROR(INDEX('[2]Table 35'!J$14:J$19,MATCH(CAN!$B101,'[2]Table 35'!$B$14:$B$19,0))*1000,0)</f>
        <v>2257.761</v>
      </c>
      <c r="K88" s="5">
        <f>IFERROR(INDEX('[2]Table 35'!K$14:K$19,MATCH(CAN!$B101,'[2]Table 35'!$B$14:$B$19,0))*1000,0)</f>
        <v>2762.0499999999997</v>
      </c>
      <c r="L88" s="5">
        <f>IFERROR(INDEX('[2]Table 35'!L$14:L$19,MATCH(CAN!$B101,'[2]Table 35'!$B$14:$B$19,0))*1000,0)</f>
        <v>1836.498</v>
      </c>
      <c r="M88" s="5">
        <f>IFERROR(INDEX('[2]Table 35'!M$14:M$19,MATCH(CAN!$B101,'[2]Table 35'!$B$14:$B$19,0))*1000,0)</f>
        <v>1942.308</v>
      </c>
      <c r="N88" s="5">
        <f>IFERROR(INDEX('[2]Table 35'!N$14:N$19,MATCH(CAN!$B101,'[2]Table 35'!$B$14:$B$19,0))*1000,0)</f>
        <v>1791.1399999999999</v>
      </c>
      <c r="O88" s="5">
        <f>IFERROR(INDEX('[2]Table 35'!O$14:O$19,MATCH(CAN!$B101,'[2]Table 35'!$B$14:$B$19,0))*1000,0)</f>
        <v>1651.3230000000001</v>
      </c>
      <c r="P88" s="5">
        <f>IFERROR(INDEX('[2]Table 35'!P$14:P$19,MATCH(CAN!$B101,'[2]Table 35'!$B$14:$B$19,0))*1000,0)</f>
        <v>1467.5800000000002</v>
      </c>
      <c r="Q88" s="5">
        <f>IFERROR(INDEX('[2]Table 35'!Q$14:Q$19,MATCH(CAN!$B101,'[2]Table 35'!$B$14:$B$19,0))*1000,0)</f>
        <v>1223.5229999999999</v>
      </c>
      <c r="R88" s="5">
        <f>IFERROR(INDEX('[2]Table 35'!R$14:R$19,MATCH(CAN!$B101,'[2]Table 35'!$B$14:$B$19,0))*1000,0)</f>
        <v>1267.9159999999999</v>
      </c>
      <c r="S88" s="5">
        <f>IFERROR(INDEX('[2]Table 35'!S$14:S$19,MATCH(CAN!$B101,'[2]Table 35'!$B$14:$B$19,0))*1000,0)</f>
        <v>1056.4070000000002</v>
      </c>
      <c r="T88" s="5">
        <f>IFERROR(INDEX('[2]Table 35'!T$14:T$19,MATCH(CAN!$B101,'[2]Table 35'!$B$14:$B$19,0))*1000,0)</f>
        <v>1130.4069999999999</v>
      </c>
      <c r="U88" s="5">
        <f>IFERROR(INDEX('[2]Table 35'!U$14:U$19,MATCH(CAN!$B101,'[2]Table 35'!$B$14:$B$19,0))*1000,0)</f>
        <v>1828.962</v>
      </c>
      <c r="V88" s="5">
        <f>IFERROR(INDEX('[2]Table 35'!V$14:V$19,MATCH(CAN!$B101,'[2]Table 35'!$B$14:$B$19,0))*1000,0)</f>
        <v>1740.251</v>
      </c>
      <c r="W88" s="5">
        <f>IFERROR(INDEX('[2]Table 35'!W$14:W$19,MATCH(CAN!$B101,'[2]Table 35'!$B$14:$B$19,0))*1000,0)</f>
        <v>1337.039</v>
      </c>
      <c r="Z88" s="23" t="s">
        <v>32</v>
      </c>
    </row>
    <row r="89" spans="2:26" outlineLevel="1" x14ac:dyDescent="0.25">
      <c r="B89" s="16" t="s">
        <v>13</v>
      </c>
      <c r="C89" s="21">
        <f t="shared" ref="C89:W89" si="31">SUM(C79:C88)</f>
        <v>21579.895</v>
      </c>
      <c r="D89" s="21">
        <f t="shared" si="31"/>
        <v>21324.261999999999</v>
      </c>
      <c r="E89" s="21">
        <f t="shared" si="31"/>
        <v>21591.219999999998</v>
      </c>
      <c r="F89" s="21">
        <f t="shared" si="31"/>
        <v>21415.905999999999</v>
      </c>
      <c r="G89" s="21">
        <f t="shared" si="31"/>
        <v>22288.05</v>
      </c>
      <c r="H89" s="21">
        <f t="shared" si="31"/>
        <v>21167.285</v>
      </c>
      <c r="I89" s="21">
        <f t="shared" si="31"/>
        <v>19462.854000000003</v>
      </c>
      <c r="J89" s="21">
        <f t="shared" si="31"/>
        <v>21410.432000000001</v>
      </c>
      <c r="K89" s="21">
        <f t="shared" si="31"/>
        <v>21313.998999999996</v>
      </c>
      <c r="L89" s="21">
        <f t="shared" si="31"/>
        <v>20805.811000000002</v>
      </c>
      <c r="M89" s="21">
        <f t="shared" si="31"/>
        <v>21545.855000000003</v>
      </c>
      <c r="N89" s="21">
        <f t="shared" si="31"/>
        <v>20550.351000000002</v>
      </c>
      <c r="O89" s="21">
        <f t="shared" si="31"/>
        <v>21082.143999999997</v>
      </c>
      <c r="P89" s="21">
        <f t="shared" si="31"/>
        <v>21822.336000000003</v>
      </c>
      <c r="Q89" s="21">
        <f t="shared" si="31"/>
        <v>22608.897000000001</v>
      </c>
      <c r="R89" s="21">
        <f t="shared" si="31"/>
        <v>23842.100000000002</v>
      </c>
      <c r="S89" s="21">
        <f t="shared" si="31"/>
        <v>26569.076000000005</v>
      </c>
      <c r="T89" s="21">
        <f t="shared" si="31"/>
        <v>27414.967000000001</v>
      </c>
      <c r="U89" s="21">
        <f t="shared" si="31"/>
        <v>29083.828999999998</v>
      </c>
      <c r="V89" s="21">
        <f t="shared" si="31"/>
        <v>29048.417000000001</v>
      </c>
      <c r="W89" s="21">
        <f t="shared" si="31"/>
        <v>26719.816999999999</v>
      </c>
    </row>
    <row r="90" spans="2:26" outlineLevel="1" x14ac:dyDescent="0.25">
      <c r="B90" s="29" t="s">
        <v>46</v>
      </c>
      <c r="C90" s="28">
        <f>IFERROR(C89/C71/1000,0)</f>
        <v>8.3133541850140061E-3</v>
      </c>
      <c r="D90" s="28">
        <f t="shared" ref="D90:W90" si="32">IFERROR(D89/D71/1000,0)</f>
        <v>8.1837644095815749E-3</v>
      </c>
      <c r="E90" s="28">
        <f t="shared" si="32"/>
        <v>8.1132670449565077E-3</v>
      </c>
      <c r="F90" s="28">
        <f t="shared" si="32"/>
        <v>8.0421634307079135E-3</v>
      </c>
      <c r="G90" s="28">
        <f t="shared" si="32"/>
        <v>7.9672896369051976E-3</v>
      </c>
      <c r="H90" s="28">
        <f t="shared" si="32"/>
        <v>7.8729676873297277E-3</v>
      </c>
      <c r="I90" s="28">
        <f t="shared" si="32"/>
        <v>7.7568387478116783E-3</v>
      </c>
      <c r="J90" s="28">
        <f t="shared" si="32"/>
        <v>7.6861735831619165E-3</v>
      </c>
      <c r="K90" s="28">
        <f t="shared" si="32"/>
        <v>7.6773372987236866E-3</v>
      </c>
      <c r="L90" s="28">
        <f t="shared" si="32"/>
        <v>7.5945608859179174E-3</v>
      </c>
      <c r="M90" s="28">
        <f t="shared" si="32"/>
        <v>7.5203637467080873E-3</v>
      </c>
      <c r="N90" s="28">
        <f t="shared" si="32"/>
        <v>7.4753849744354593E-3</v>
      </c>
      <c r="O90" s="28">
        <f t="shared" si="32"/>
        <v>7.3737350693113051E-3</v>
      </c>
      <c r="P90" s="28">
        <f t="shared" si="32"/>
        <v>7.3168773930304739E-3</v>
      </c>
      <c r="Q90" s="28">
        <f t="shared" si="32"/>
        <v>7.261018924041393E-3</v>
      </c>
      <c r="R90" s="28">
        <f t="shared" si="32"/>
        <v>7.1948139796319619E-3</v>
      </c>
      <c r="S90" s="28">
        <f t="shared" si="32"/>
        <v>7.1103429580496921E-3</v>
      </c>
      <c r="T90" s="28">
        <f t="shared" si="32"/>
        <v>7.0364849143538365E-3</v>
      </c>
      <c r="U90" s="28">
        <f t="shared" si="32"/>
        <v>6.9905949251386932E-3</v>
      </c>
      <c r="V90" s="28">
        <f t="shared" si="32"/>
        <v>6.8722511919272616E-3</v>
      </c>
      <c r="W90" s="28">
        <f t="shared" si="32"/>
        <v>6.7966826720085799E-3</v>
      </c>
    </row>
    <row r="91" spans="2:26" outlineLevel="1" x14ac:dyDescent="0.25"/>
    <row r="92" spans="2:26" outlineLevel="1" x14ac:dyDescent="0.25">
      <c r="B92" s="4" t="s">
        <v>23</v>
      </c>
      <c r="C92" s="12">
        <f t="shared" ref="C92:W92" si="33">IFERROR(C79/C89,0)</f>
        <v>0</v>
      </c>
      <c r="D92" s="12">
        <f t="shared" si="33"/>
        <v>0</v>
      </c>
      <c r="E92" s="12">
        <f t="shared" si="33"/>
        <v>0</v>
      </c>
      <c r="F92" s="12">
        <f t="shared" si="33"/>
        <v>0</v>
      </c>
      <c r="G92" s="12">
        <f t="shared" si="33"/>
        <v>0</v>
      </c>
      <c r="H92" s="12">
        <f t="shared" si="33"/>
        <v>0</v>
      </c>
      <c r="I92" s="12">
        <f t="shared" si="33"/>
        <v>0</v>
      </c>
      <c r="J92" s="12">
        <f t="shared" si="33"/>
        <v>0</v>
      </c>
      <c r="K92" s="12">
        <f t="shared" si="33"/>
        <v>0</v>
      </c>
      <c r="L92" s="12">
        <f t="shared" si="33"/>
        <v>0</v>
      </c>
      <c r="M92" s="12">
        <f t="shared" si="33"/>
        <v>0</v>
      </c>
      <c r="N92" s="12">
        <f t="shared" si="33"/>
        <v>0</v>
      </c>
      <c r="O92" s="12">
        <f t="shared" si="33"/>
        <v>0</v>
      </c>
      <c r="P92" s="12">
        <f t="shared" si="33"/>
        <v>0</v>
      </c>
      <c r="Q92" s="12">
        <f t="shared" si="33"/>
        <v>0</v>
      </c>
      <c r="R92" s="12">
        <f t="shared" si="33"/>
        <v>0</v>
      </c>
      <c r="S92" s="12">
        <f t="shared" si="33"/>
        <v>0</v>
      </c>
      <c r="T92" s="12">
        <f t="shared" si="33"/>
        <v>0</v>
      </c>
      <c r="U92" s="12">
        <f t="shared" si="33"/>
        <v>0</v>
      </c>
      <c r="V92" s="12">
        <f t="shared" si="33"/>
        <v>0</v>
      </c>
      <c r="W92" s="12">
        <f t="shared" si="33"/>
        <v>0</v>
      </c>
    </row>
    <row r="93" spans="2:26" outlineLevel="1" x14ac:dyDescent="0.25">
      <c r="B93" s="4" t="s">
        <v>24</v>
      </c>
      <c r="C93" s="12">
        <f t="shared" ref="C93:W93" si="34">IFERROR(C80/C89,0)</f>
        <v>0</v>
      </c>
      <c r="D93" s="12">
        <f t="shared" si="34"/>
        <v>0</v>
      </c>
      <c r="E93" s="12">
        <f t="shared" si="34"/>
        <v>0</v>
      </c>
      <c r="F93" s="12">
        <f t="shared" si="34"/>
        <v>0</v>
      </c>
      <c r="G93" s="12">
        <f t="shared" si="34"/>
        <v>0</v>
      </c>
      <c r="H93" s="12">
        <f t="shared" si="34"/>
        <v>0</v>
      </c>
      <c r="I93" s="12">
        <f t="shared" si="34"/>
        <v>0</v>
      </c>
      <c r="J93" s="12">
        <f t="shared" si="34"/>
        <v>0</v>
      </c>
      <c r="K93" s="12">
        <f t="shared" si="34"/>
        <v>0</v>
      </c>
      <c r="L93" s="12">
        <f t="shared" si="34"/>
        <v>0</v>
      </c>
      <c r="M93" s="12">
        <f t="shared" si="34"/>
        <v>0</v>
      </c>
      <c r="N93" s="12">
        <f t="shared" si="34"/>
        <v>0</v>
      </c>
      <c r="O93" s="12">
        <f t="shared" si="34"/>
        <v>0</v>
      </c>
      <c r="P93" s="12">
        <f t="shared" si="34"/>
        <v>0</v>
      </c>
      <c r="Q93" s="12">
        <f t="shared" si="34"/>
        <v>0</v>
      </c>
      <c r="R93" s="12">
        <f t="shared" si="34"/>
        <v>0</v>
      </c>
      <c r="S93" s="12">
        <f t="shared" si="34"/>
        <v>0</v>
      </c>
      <c r="T93" s="12">
        <f t="shared" si="34"/>
        <v>0</v>
      </c>
      <c r="U93" s="12">
        <f t="shared" si="34"/>
        <v>0</v>
      </c>
      <c r="V93" s="12">
        <f t="shared" si="34"/>
        <v>0</v>
      </c>
      <c r="W93" s="12">
        <f t="shared" si="34"/>
        <v>0</v>
      </c>
    </row>
    <row r="94" spans="2:26" outlineLevel="1" x14ac:dyDescent="0.25">
      <c r="B94" s="4" t="s">
        <v>21</v>
      </c>
      <c r="C94" s="12">
        <f t="shared" ref="C94:W94" si="35">IFERROR(C81/C89,0)</f>
        <v>4.4311615047246525E-2</v>
      </c>
      <c r="D94" s="12">
        <f t="shared" si="35"/>
        <v>5.4267294221014548E-2</v>
      </c>
      <c r="E94" s="12">
        <f t="shared" si="35"/>
        <v>5.5253663294616992E-2</v>
      </c>
      <c r="F94" s="12">
        <f t="shared" si="35"/>
        <v>5.3256537453983961E-2</v>
      </c>
      <c r="G94" s="12">
        <f t="shared" si="35"/>
        <v>4.2818102077122049E-2</v>
      </c>
      <c r="H94" s="12">
        <f t="shared" si="35"/>
        <v>4.3356812175014414E-2</v>
      </c>
      <c r="I94" s="12">
        <f t="shared" si="35"/>
        <v>9.8308809180811807E-3</v>
      </c>
      <c r="J94" s="12">
        <f t="shared" si="35"/>
        <v>1.0151406566668061E-2</v>
      </c>
      <c r="K94" s="12">
        <f t="shared" si="35"/>
        <v>1.201736004585531E-2</v>
      </c>
      <c r="L94" s="12">
        <f t="shared" si="35"/>
        <v>1.0664857044024863E-2</v>
      </c>
      <c r="M94" s="12">
        <f t="shared" si="35"/>
        <v>1.0647941332567214E-2</v>
      </c>
      <c r="N94" s="12">
        <f t="shared" si="35"/>
        <v>1.0858500665025137E-2</v>
      </c>
      <c r="O94" s="12">
        <f t="shared" si="35"/>
        <v>1.1007371925739622E-2</v>
      </c>
      <c r="P94" s="12">
        <f t="shared" si="35"/>
        <v>1.2896190398681421E-2</v>
      </c>
      <c r="Q94" s="12">
        <f t="shared" si="35"/>
        <v>1.4265047958774812E-2</v>
      </c>
      <c r="R94" s="12">
        <f t="shared" si="35"/>
        <v>1.6101937329345988E-2</v>
      </c>
      <c r="S94" s="12">
        <f t="shared" si="35"/>
        <v>1.7721542141698868E-2</v>
      </c>
      <c r="T94" s="12">
        <f t="shared" si="35"/>
        <v>1.9203889612560907E-2</v>
      </c>
      <c r="U94" s="12">
        <f t="shared" si="35"/>
        <v>2.1257482981350224E-2</v>
      </c>
      <c r="V94" s="12">
        <f t="shared" si="35"/>
        <v>2.2913744318666312E-2</v>
      </c>
      <c r="W94" s="12">
        <f t="shared" si="35"/>
        <v>2.7171705554719931E-2</v>
      </c>
    </row>
    <row r="95" spans="2:26" outlineLevel="1" x14ac:dyDescent="0.25">
      <c r="B95" s="4" t="s">
        <v>26</v>
      </c>
      <c r="C95" s="12">
        <f t="shared" ref="C95:W95" si="36">IFERROR(C82/C89,0)</f>
        <v>0</v>
      </c>
      <c r="D95" s="12">
        <f t="shared" si="36"/>
        <v>0</v>
      </c>
      <c r="E95" s="12">
        <f t="shared" si="36"/>
        <v>0</v>
      </c>
      <c r="F95" s="12">
        <f t="shared" si="36"/>
        <v>0</v>
      </c>
      <c r="G95" s="12">
        <f t="shared" si="36"/>
        <v>0</v>
      </c>
      <c r="H95" s="12">
        <f t="shared" si="36"/>
        <v>0</v>
      </c>
      <c r="I95" s="12">
        <f t="shared" si="36"/>
        <v>0</v>
      </c>
      <c r="J95" s="12">
        <f t="shared" si="36"/>
        <v>0</v>
      </c>
      <c r="K95" s="12">
        <f t="shared" si="36"/>
        <v>0</v>
      </c>
      <c r="L95" s="12">
        <f t="shared" si="36"/>
        <v>0</v>
      </c>
      <c r="M95" s="12">
        <f t="shared" si="36"/>
        <v>0</v>
      </c>
      <c r="N95" s="12">
        <f t="shared" si="36"/>
        <v>0</v>
      </c>
      <c r="O95" s="12">
        <f t="shared" si="36"/>
        <v>0</v>
      </c>
      <c r="P95" s="12">
        <f t="shared" si="36"/>
        <v>0</v>
      </c>
      <c r="Q95" s="12">
        <f t="shared" si="36"/>
        <v>0</v>
      </c>
      <c r="R95" s="12">
        <f t="shared" si="36"/>
        <v>0</v>
      </c>
      <c r="S95" s="12">
        <f t="shared" si="36"/>
        <v>0</v>
      </c>
      <c r="T95" s="12">
        <f t="shared" si="36"/>
        <v>0</v>
      </c>
      <c r="U95" s="12">
        <f t="shared" si="36"/>
        <v>0</v>
      </c>
      <c r="V95" s="12">
        <f t="shared" si="36"/>
        <v>0</v>
      </c>
      <c r="W95" s="12">
        <f t="shared" si="36"/>
        <v>0</v>
      </c>
    </row>
    <row r="96" spans="2:26" outlineLevel="1" x14ac:dyDescent="0.25">
      <c r="B96" s="4" t="s">
        <v>25</v>
      </c>
      <c r="C96" s="12">
        <f t="shared" ref="C96:W96" si="37">IFERROR(C83/C89,0)</f>
        <v>0.84849801169097439</v>
      </c>
      <c r="D96" s="12">
        <f t="shared" si="37"/>
        <v>0.83618612451863517</v>
      </c>
      <c r="E96" s="12">
        <f t="shared" si="37"/>
        <v>0.84912459786894856</v>
      </c>
      <c r="F96" s="12">
        <f t="shared" si="37"/>
        <v>0.86356281167838522</v>
      </c>
      <c r="G96" s="12">
        <f t="shared" si="37"/>
        <v>0.88332003024042038</v>
      </c>
      <c r="H96" s="12">
        <f t="shared" si="37"/>
        <v>0.89332750988140419</v>
      </c>
      <c r="I96" s="12">
        <f t="shared" si="37"/>
        <v>0.90861586897790014</v>
      </c>
      <c r="J96" s="12">
        <f t="shared" si="37"/>
        <v>0.88348222025599488</v>
      </c>
      <c r="K96" s="12">
        <f t="shared" si="37"/>
        <v>0.85738884570652374</v>
      </c>
      <c r="L96" s="12">
        <f t="shared" si="37"/>
        <v>0.89989094873542785</v>
      </c>
      <c r="M96" s="12">
        <f t="shared" si="37"/>
        <v>0.86648698786843215</v>
      </c>
      <c r="N96" s="12">
        <f t="shared" si="37"/>
        <v>0.86162494256180822</v>
      </c>
      <c r="O96" s="12">
        <f t="shared" si="37"/>
        <v>0.87220583447300237</v>
      </c>
      <c r="P96" s="12">
        <f t="shared" si="37"/>
        <v>0.88512655107134264</v>
      </c>
      <c r="Q96" s="12">
        <f t="shared" si="37"/>
        <v>0.89581981818927292</v>
      </c>
      <c r="R96" s="12">
        <f t="shared" si="37"/>
        <v>0.92833924025148784</v>
      </c>
      <c r="S96" s="12">
        <f t="shared" si="37"/>
        <v>0.94062281277677851</v>
      </c>
      <c r="T96" s="12">
        <f t="shared" si="37"/>
        <v>0.93807878740105721</v>
      </c>
      <c r="U96" s="12">
        <f t="shared" si="37"/>
        <v>0.91476008884524806</v>
      </c>
      <c r="V96" s="12">
        <f t="shared" si="37"/>
        <v>0.91627564421152441</v>
      </c>
      <c r="W96" s="12">
        <f t="shared" si="37"/>
        <v>0.92222600177239233</v>
      </c>
    </row>
    <row r="97" spans="1:28" outlineLevel="1" x14ac:dyDescent="0.25">
      <c r="B97" s="4" t="s">
        <v>0</v>
      </c>
      <c r="C97" s="12">
        <f t="shared" ref="C97:W97" si="38">IFERROR(C84/C89,0)</f>
        <v>0</v>
      </c>
      <c r="D97" s="12">
        <f t="shared" si="38"/>
        <v>0</v>
      </c>
      <c r="E97" s="12">
        <f t="shared" si="38"/>
        <v>0</v>
      </c>
      <c r="F97" s="12">
        <f t="shared" si="38"/>
        <v>0</v>
      </c>
      <c r="G97" s="12">
        <f t="shared" si="38"/>
        <v>0</v>
      </c>
      <c r="H97" s="12">
        <f t="shared" si="38"/>
        <v>0</v>
      </c>
      <c r="I97" s="12">
        <f t="shared" si="38"/>
        <v>0</v>
      </c>
      <c r="J97" s="12">
        <f t="shared" si="38"/>
        <v>0</v>
      </c>
      <c r="K97" s="12">
        <f t="shared" si="38"/>
        <v>0</v>
      </c>
      <c r="L97" s="12">
        <f t="shared" si="38"/>
        <v>0</v>
      </c>
      <c r="M97" s="12">
        <f t="shared" si="38"/>
        <v>3.084189511161195E-2</v>
      </c>
      <c r="N97" s="12">
        <f t="shared" si="38"/>
        <v>3.6650663533678809E-2</v>
      </c>
      <c r="O97" s="12">
        <f t="shared" si="38"/>
        <v>3.453306267142469E-2</v>
      </c>
      <c r="P97" s="12">
        <f t="shared" si="38"/>
        <v>3.160734029574102E-2</v>
      </c>
      <c r="Q97" s="12">
        <f t="shared" si="38"/>
        <v>3.2769179319097258E-2</v>
      </c>
      <c r="R97" s="12">
        <f t="shared" si="38"/>
        <v>0</v>
      </c>
      <c r="S97" s="12">
        <f t="shared" si="38"/>
        <v>0</v>
      </c>
      <c r="T97" s="12">
        <f t="shared" si="38"/>
        <v>0</v>
      </c>
      <c r="U97" s="12">
        <f t="shared" si="38"/>
        <v>0</v>
      </c>
      <c r="V97" s="12">
        <f t="shared" si="38"/>
        <v>0</v>
      </c>
      <c r="W97" s="12">
        <f t="shared" si="38"/>
        <v>0</v>
      </c>
    </row>
    <row r="98" spans="1:28" outlineLevel="1" x14ac:dyDescent="0.25">
      <c r="B98" s="4" t="s">
        <v>27</v>
      </c>
      <c r="C98" s="12">
        <f t="shared" ref="C98:W98" si="39">IFERROR(C85/C89,0)</f>
        <v>0</v>
      </c>
      <c r="D98" s="12">
        <f t="shared" si="39"/>
        <v>0</v>
      </c>
      <c r="E98" s="12">
        <f t="shared" si="39"/>
        <v>0</v>
      </c>
      <c r="F98" s="12">
        <f t="shared" si="39"/>
        <v>0</v>
      </c>
      <c r="G98" s="12">
        <f t="shared" si="39"/>
        <v>0</v>
      </c>
      <c r="H98" s="12">
        <f t="shared" si="39"/>
        <v>0</v>
      </c>
      <c r="I98" s="12">
        <f t="shared" si="39"/>
        <v>0</v>
      </c>
      <c r="J98" s="12">
        <f t="shared" si="39"/>
        <v>0</v>
      </c>
      <c r="K98" s="12">
        <f t="shared" si="39"/>
        <v>0</v>
      </c>
      <c r="L98" s="12">
        <f t="shared" si="39"/>
        <v>0</v>
      </c>
      <c r="M98" s="12">
        <f t="shared" si="39"/>
        <v>0</v>
      </c>
      <c r="N98" s="12">
        <f t="shared" si="39"/>
        <v>0</v>
      </c>
      <c r="O98" s="12">
        <f t="shared" si="39"/>
        <v>0</v>
      </c>
      <c r="P98" s="12">
        <f t="shared" si="39"/>
        <v>0</v>
      </c>
      <c r="Q98" s="12">
        <f t="shared" si="39"/>
        <v>0</v>
      </c>
      <c r="R98" s="12">
        <f t="shared" si="39"/>
        <v>0</v>
      </c>
      <c r="S98" s="12">
        <f t="shared" si="39"/>
        <v>0</v>
      </c>
      <c r="T98" s="12">
        <f t="shared" si="39"/>
        <v>0</v>
      </c>
      <c r="U98" s="12">
        <f t="shared" si="39"/>
        <v>0</v>
      </c>
      <c r="V98" s="12">
        <f t="shared" si="39"/>
        <v>0</v>
      </c>
      <c r="W98" s="12">
        <f t="shared" si="39"/>
        <v>0</v>
      </c>
    </row>
    <row r="99" spans="1:28" outlineLevel="1" x14ac:dyDescent="0.25">
      <c r="B99" s="4" t="s">
        <v>28</v>
      </c>
      <c r="C99" s="12">
        <f t="shared" ref="C99:W99" si="40">IFERROR(C86/C89,0)</f>
        <v>8.0936445705597718E-4</v>
      </c>
      <c r="D99" s="12">
        <f t="shared" si="40"/>
        <v>5.0177586450588538E-4</v>
      </c>
      <c r="E99" s="12">
        <f t="shared" si="40"/>
        <v>3.1864804304712754E-4</v>
      </c>
      <c r="F99" s="12">
        <f t="shared" si="40"/>
        <v>3.353115203251266E-4</v>
      </c>
      <c r="G99" s="12">
        <f t="shared" si="40"/>
        <v>3.3259975637168798E-4</v>
      </c>
      <c r="H99" s="12">
        <f t="shared" si="40"/>
        <v>3.9494909243202418E-4</v>
      </c>
      <c r="I99" s="12">
        <f t="shared" si="40"/>
        <v>1.0314006363095565E-3</v>
      </c>
      <c r="J99" s="12">
        <f t="shared" si="40"/>
        <v>9.1492782583742346E-4</v>
      </c>
      <c r="K99" s="12">
        <f t="shared" si="40"/>
        <v>1.0052548092922406E-3</v>
      </c>
      <c r="L99" s="12">
        <f t="shared" si="40"/>
        <v>1.175681159460691E-3</v>
      </c>
      <c r="M99" s="12">
        <f t="shared" si="40"/>
        <v>1.8755347606302928E-3</v>
      </c>
      <c r="N99" s="12">
        <f t="shared" si="40"/>
        <v>3.7072846103699151E-3</v>
      </c>
      <c r="O99" s="12">
        <f t="shared" si="40"/>
        <v>3.9256918081956001E-3</v>
      </c>
      <c r="P99" s="12">
        <f t="shared" si="40"/>
        <v>3.1186395443640867E-3</v>
      </c>
      <c r="Q99" s="12">
        <f t="shared" si="40"/>
        <v>3.0290730237746673E-3</v>
      </c>
      <c r="R99" s="12">
        <f t="shared" si="40"/>
        <v>2.3791109004659824E-3</v>
      </c>
      <c r="S99" s="12">
        <f t="shared" si="40"/>
        <v>1.8948720685657261E-3</v>
      </c>
      <c r="T99" s="12">
        <f t="shared" si="40"/>
        <v>1.4841163222994213E-3</v>
      </c>
      <c r="U99" s="12">
        <f t="shared" si="40"/>
        <v>1.0965543773483195E-3</v>
      </c>
      <c r="V99" s="12">
        <f t="shared" si="40"/>
        <v>9.0197686159627889E-4</v>
      </c>
      <c r="W99" s="12">
        <f t="shared" si="40"/>
        <v>5.6306523356802936E-4</v>
      </c>
    </row>
    <row r="100" spans="1:28" outlineLevel="1" x14ac:dyDescent="0.25">
      <c r="B100" s="4" t="s">
        <v>22</v>
      </c>
      <c r="C100" s="12">
        <f t="shared" ref="C100:W100" si="41">IFERROR(C87/C89,0)</f>
        <v>0</v>
      </c>
      <c r="D100" s="12">
        <f t="shared" si="41"/>
        <v>0</v>
      </c>
      <c r="E100" s="12">
        <f t="shared" si="41"/>
        <v>0</v>
      </c>
      <c r="F100" s="12">
        <f t="shared" si="41"/>
        <v>0</v>
      </c>
      <c r="G100" s="12">
        <f t="shared" si="41"/>
        <v>0</v>
      </c>
      <c r="H100" s="12">
        <f t="shared" si="41"/>
        <v>0</v>
      </c>
      <c r="I100" s="12">
        <f t="shared" si="41"/>
        <v>0</v>
      </c>
      <c r="J100" s="12">
        <f t="shared" si="41"/>
        <v>0</v>
      </c>
      <c r="K100" s="12">
        <f t="shared" si="41"/>
        <v>0</v>
      </c>
      <c r="L100" s="12">
        <f t="shared" si="41"/>
        <v>0</v>
      </c>
      <c r="M100" s="12">
        <f t="shared" si="41"/>
        <v>0</v>
      </c>
      <c r="N100" s="12">
        <f t="shared" si="41"/>
        <v>0</v>
      </c>
      <c r="O100" s="12">
        <f t="shared" si="41"/>
        <v>0</v>
      </c>
      <c r="P100" s="12">
        <f t="shared" si="41"/>
        <v>0</v>
      </c>
      <c r="Q100" s="12">
        <f t="shared" si="41"/>
        <v>0</v>
      </c>
      <c r="R100" s="12">
        <f t="shared" si="41"/>
        <v>0</v>
      </c>
      <c r="S100" s="12">
        <f t="shared" si="41"/>
        <v>0</v>
      </c>
      <c r="T100" s="12">
        <f t="shared" si="41"/>
        <v>0</v>
      </c>
      <c r="U100" s="12">
        <f t="shared" si="41"/>
        <v>0</v>
      </c>
      <c r="V100" s="12">
        <f t="shared" si="41"/>
        <v>0</v>
      </c>
      <c r="W100" s="12">
        <f t="shared" si="41"/>
        <v>0</v>
      </c>
    </row>
    <row r="101" spans="1:28" outlineLevel="1" x14ac:dyDescent="0.25">
      <c r="B101" s="4" t="s">
        <v>1</v>
      </c>
      <c r="C101" s="12">
        <f t="shared" ref="C101:W101" si="42">IFERROR(C88/C89,0)</f>
        <v>0.10638100880472311</v>
      </c>
      <c r="D101" s="12">
        <f t="shared" si="42"/>
        <v>0.10904480539584441</v>
      </c>
      <c r="E101" s="12">
        <f t="shared" si="42"/>
        <v>9.5303090793387321E-2</v>
      </c>
      <c r="F101" s="12">
        <f t="shared" si="42"/>
        <v>8.2845339347305702E-2</v>
      </c>
      <c r="G101" s="12">
        <f t="shared" si="42"/>
        <v>7.3529267926085953E-2</v>
      </c>
      <c r="H101" s="12">
        <f t="shared" si="42"/>
        <v>6.2920728851149299E-2</v>
      </c>
      <c r="I101" s="12">
        <f t="shared" si="42"/>
        <v>8.0521849467709086E-2</v>
      </c>
      <c r="J101" s="12">
        <f t="shared" si="42"/>
        <v>0.10545144535149968</v>
      </c>
      <c r="K101" s="12">
        <f t="shared" si="42"/>
        <v>0.12958853943832879</v>
      </c>
      <c r="L101" s="12">
        <f t="shared" si="42"/>
        <v>8.8268513061086629E-2</v>
      </c>
      <c r="M101" s="12">
        <f t="shared" si="42"/>
        <v>9.0147640926758282E-2</v>
      </c>
      <c r="N101" s="12">
        <f t="shared" si="42"/>
        <v>8.7158608629117798E-2</v>
      </c>
      <c r="O101" s="12">
        <f t="shared" si="42"/>
        <v>7.8328039121637744E-2</v>
      </c>
      <c r="P101" s="12">
        <f t="shared" si="42"/>
        <v>6.7251278689870783E-2</v>
      </c>
      <c r="Q101" s="12">
        <f t="shared" si="42"/>
        <v>5.4116881509080249E-2</v>
      </c>
      <c r="R101" s="12">
        <f t="shared" si="42"/>
        <v>5.3179711518700108E-2</v>
      </c>
      <c r="S101" s="12">
        <f t="shared" si="42"/>
        <v>3.9760773012956864E-2</v>
      </c>
      <c r="T101" s="12">
        <f t="shared" si="42"/>
        <v>4.1233206664082429E-2</v>
      </c>
      <c r="U101" s="12">
        <f t="shared" si="42"/>
        <v>6.2885873796053468E-2</v>
      </c>
      <c r="V101" s="12">
        <f t="shared" si="42"/>
        <v>5.9908634608212899E-2</v>
      </c>
      <c r="W101" s="12">
        <f t="shared" si="42"/>
        <v>5.0039227439319663E-2</v>
      </c>
    </row>
    <row r="104" spans="1:28" s="37" customFormat="1" x14ac:dyDescent="0.25">
      <c r="A104" s="36" t="s">
        <v>3</v>
      </c>
      <c r="Z104" s="38"/>
    </row>
    <row r="105" spans="1:28" outlineLevel="1" x14ac:dyDescent="0.25">
      <c r="B105" s="22" t="s">
        <v>31</v>
      </c>
      <c r="C105" s="5">
        <f>C108*CAN!C109</f>
        <v>3361.9262524677333</v>
      </c>
      <c r="D105" s="5">
        <f>D108*CAN!D109</f>
        <v>3913.7316653483972</v>
      </c>
      <c r="E105" s="5">
        <f>E108*CAN!E109</f>
        <v>3902.406493963178</v>
      </c>
      <c r="F105" s="5">
        <f>F108*CAN!F109</f>
        <v>5109.2828184477576</v>
      </c>
      <c r="G105" s="5">
        <f>G108*CAN!G109</f>
        <v>5845.2281496814085</v>
      </c>
      <c r="H105" s="5">
        <f>H108*CAN!H109</f>
        <v>6342.2271041874692</v>
      </c>
      <c r="I105" s="5">
        <f>I108*CAN!I109</f>
        <v>8644.1979419819327</v>
      </c>
      <c r="J105" s="5">
        <f>J108*CAN!J109</f>
        <v>7524.3041812497704</v>
      </c>
      <c r="K105" s="5">
        <f>K108*CAN!K109</f>
        <v>8528.1407759732119</v>
      </c>
      <c r="L105" s="5">
        <f>L108*CAN!L109</f>
        <v>8407.2260721157418</v>
      </c>
      <c r="M105" s="5">
        <f>M108*CAN!M109</f>
        <v>9692.8256345388581</v>
      </c>
      <c r="N105" s="5">
        <f>N108*CAN!N109</f>
        <v>9235.4346284876301</v>
      </c>
      <c r="O105" s="5">
        <f>O108*CAN!O109</f>
        <v>9599.9708925283339</v>
      </c>
      <c r="P105" s="5">
        <f>P108*CAN!P109</f>
        <v>10441.082810930538</v>
      </c>
      <c r="Q105" s="5">
        <f>Q108*CAN!Q109</f>
        <v>10221.977528362673</v>
      </c>
      <c r="R105" s="5">
        <f>R108*CAN!R109</f>
        <v>10022.272617182549</v>
      </c>
      <c r="S105" s="5">
        <f>S108*CAN!S109</f>
        <v>10394.006471703291</v>
      </c>
      <c r="T105" s="5">
        <f>T108*CAN!T109</f>
        <v>10910.246433305312</v>
      </c>
      <c r="U105" s="5">
        <f>U108*CAN!U109</f>
        <v>11788.484938746007</v>
      </c>
      <c r="V105" s="5">
        <f>V108*CAN!V109</f>
        <v>11542.955964236226</v>
      </c>
      <c r="W105" s="5">
        <f>W108*CAN!W109</f>
        <v>10852.13068138428</v>
      </c>
      <c r="Z105" s="23"/>
    </row>
    <row r="106" spans="1:28" outlineLevel="1" x14ac:dyDescent="0.25">
      <c r="B106" s="8" t="s">
        <v>30</v>
      </c>
      <c r="C106" s="5">
        <f>INDEX('[2]Table 37'!C$26:C$28,MATCH($AB106,'[2]Table 37'!$B$26:$B$28,0))</f>
        <v>93.808000000000007</v>
      </c>
      <c r="D106" s="5">
        <f>INDEX('[2]Table 37'!D$26:D$28,MATCH($AB106,'[2]Table 37'!$B$26:$B$28,0))</f>
        <v>104.209</v>
      </c>
      <c r="E106" s="5">
        <f>INDEX('[2]Table 37'!E$26:E$28,MATCH($AB106,'[2]Table 37'!$B$26:$B$28,0))</f>
        <v>109.55800000000001</v>
      </c>
      <c r="F106" s="5">
        <f>INDEX('[2]Table 37'!F$26:F$28,MATCH($AB106,'[2]Table 37'!$B$26:$B$28,0))</f>
        <v>121.182</v>
      </c>
      <c r="G106" s="5">
        <f>INDEX('[2]Table 37'!G$26:G$28,MATCH($AB106,'[2]Table 37'!$B$26:$B$28,0))</f>
        <v>134.125</v>
      </c>
      <c r="H106" s="5">
        <f>INDEX('[2]Table 37'!H$26:H$28,MATCH($AB106,'[2]Table 37'!$B$26:$B$28,0))</f>
        <v>144.99</v>
      </c>
      <c r="I106" s="5">
        <f>INDEX('[2]Table 37'!I$26:I$28,MATCH($AB106,'[2]Table 37'!$B$26:$B$28,0))</f>
        <v>200.554</v>
      </c>
      <c r="J106" s="5">
        <f>INDEX('[2]Table 37'!J$26:J$28,MATCH($AB106,'[2]Table 37'!$B$26:$B$28,0))</f>
        <v>224.679</v>
      </c>
      <c r="K106" s="5">
        <f>INDEX('[2]Table 37'!K$26:K$28,MATCH($AB106,'[2]Table 37'!$B$26:$B$28,0))</f>
        <v>251.84100000000001</v>
      </c>
      <c r="L106" s="5">
        <f>INDEX('[2]Table 37'!L$26:L$28,MATCH($AB106,'[2]Table 37'!$B$26:$B$28,0))</f>
        <v>269.34100000000001</v>
      </c>
      <c r="M106" s="5">
        <f>INDEX('[2]Table 37'!M$26:M$28,MATCH($AB106,'[2]Table 37'!$B$26:$B$28,0))</f>
        <v>288.21100000000001</v>
      </c>
      <c r="N106" s="5">
        <f>INDEX('[2]Table 37'!N$26:N$28,MATCH($AB106,'[2]Table 37'!$B$26:$B$28,0))</f>
        <v>291.43799999999999</v>
      </c>
      <c r="O106" s="5">
        <f>INDEX('[2]Table 37'!O$26:O$28,MATCH($AB106,'[2]Table 37'!$B$26:$B$28,0))</f>
        <v>289.94400000000002</v>
      </c>
      <c r="P106" s="5">
        <f>INDEX('[2]Table 37'!P$26:P$28,MATCH($AB106,'[2]Table 37'!$B$26:$B$28,0))</f>
        <v>302.858</v>
      </c>
      <c r="Q106" s="5">
        <f>INDEX('[2]Table 37'!Q$26:Q$28,MATCH($AB106,'[2]Table 37'!$B$26:$B$28,0))</f>
        <v>307.5</v>
      </c>
      <c r="R106" s="5">
        <f>INDEX('[2]Table 37'!R$26:R$28,MATCH($AB106,'[2]Table 37'!$B$26:$B$28,0))</f>
        <v>314.95499999999998</v>
      </c>
      <c r="S106" s="5">
        <f>INDEX('[2]Table 37'!S$26:S$28,MATCH($AB106,'[2]Table 37'!$B$26:$B$28,0))</f>
        <v>318.70600000000002</v>
      </c>
      <c r="T106" s="5">
        <f>INDEX('[2]Table 37'!T$26:T$28,MATCH($AB106,'[2]Table 37'!$B$26:$B$28,0))</f>
        <v>327.20299999999997</v>
      </c>
      <c r="U106" s="5">
        <f>INDEX('[2]Table 37'!U$26:U$28,MATCH($AB106,'[2]Table 37'!$B$26:$B$28,0))</f>
        <v>333.55700000000002</v>
      </c>
      <c r="V106" s="5">
        <f>INDEX('[2]Table 37'!V$26:V$28,MATCH($AB106,'[2]Table 37'!$B$26:$B$28,0))</f>
        <v>335.67200000000003</v>
      </c>
      <c r="W106" s="5">
        <f>INDEX('[2]Table 37'!W$26:W$28,MATCH($AB106,'[2]Table 37'!$B$26:$B$28,0))</f>
        <v>333.952</v>
      </c>
      <c r="Z106" s="23" t="s">
        <v>32</v>
      </c>
      <c r="AB106" t="s">
        <v>3</v>
      </c>
    </row>
    <row r="107" spans="1:28" outlineLevel="1" x14ac:dyDescent="0.25">
      <c r="B107" s="8" t="s">
        <v>43</v>
      </c>
      <c r="C107" s="5">
        <f>INDEX('[2]Table 37'!C$38:C$40,MATCH($AB107,'[2]Table 37'!$B$38:$B$40,0))</f>
        <v>29865.314273</v>
      </c>
      <c r="D107" s="5">
        <f>INDEX('[2]Table 37'!D$38:D$40,MATCH($AB107,'[2]Table 37'!$B$38:$B$40,0))</f>
        <v>31038.481661000002</v>
      </c>
      <c r="E107" s="5">
        <f>INDEX('[2]Table 37'!E$38:E$40,MATCH($AB107,'[2]Table 37'!$B$38:$B$40,0))</f>
        <v>29196.352404000001</v>
      </c>
      <c r="F107" s="5">
        <f>INDEX('[2]Table 37'!F$38:F$40,MATCH($AB107,'[2]Table 37'!$B$38:$B$40,0))</f>
        <v>34278.097874999999</v>
      </c>
      <c r="G107" s="5">
        <f>INDEX('[2]Table 37'!G$38:G$40,MATCH($AB107,'[2]Table 37'!$B$38:$B$40,0))</f>
        <v>35145.525807999999</v>
      </c>
      <c r="H107" s="5">
        <f>INDEX('[2]Table 37'!H$38:H$40,MATCH($AB107,'[2]Table 37'!$B$38:$B$40,0))</f>
        <v>34994.011137000001</v>
      </c>
      <c r="I107" s="5">
        <f>INDEX('[2]Table 37'!I$38:I$40,MATCH($AB107,'[2]Table 37'!$B$38:$B$40,0))</f>
        <v>34343.909863000001</v>
      </c>
      <c r="J107" s="5">
        <f>INDEX('[2]Table 37'!J$38:J$40,MATCH($AB107,'[2]Table 37'!$B$38:$B$40,0))</f>
        <v>26578.669462999998</v>
      </c>
      <c r="K107" s="5">
        <f>INDEX('[2]Table 37'!K$38:K$40,MATCH($AB107,'[2]Table 37'!$B$38:$B$40,0))</f>
        <v>26875.546769</v>
      </c>
      <c r="L107" s="5">
        <f>INDEX('[2]Table 37'!L$38:L$40,MATCH($AB107,'[2]Table 37'!$B$38:$B$40,0))</f>
        <v>24773.061355000002</v>
      </c>
      <c r="M107" s="5">
        <f>INDEX('[2]Table 37'!M$38:M$40,MATCH($AB107,'[2]Table 37'!$B$38:$B$40,0))</f>
        <v>26691.273933</v>
      </c>
      <c r="N107" s="5">
        <f>INDEX('[2]Table 37'!N$38:N$40,MATCH($AB107,'[2]Table 37'!$B$38:$B$40,0))</f>
        <v>25150.152061000001</v>
      </c>
      <c r="O107" s="5">
        <f>INDEX('[2]Table 37'!O$38:O$40,MATCH($AB107,'[2]Table 37'!$B$38:$B$40,0))</f>
        <v>26277.572603000001</v>
      </c>
      <c r="P107" s="5">
        <f>INDEX('[2]Table 37'!P$38:P$40,MATCH($AB107,'[2]Table 37'!$B$38:$B$40,0))</f>
        <v>27361.250635</v>
      </c>
      <c r="Q107" s="5">
        <f>INDEX('[2]Table 37'!Q$38:Q$40,MATCH($AB107,'[2]Table 37'!$B$38:$B$40,0))</f>
        <v>26382.701075000001</v>
      </c>
      <c r="R107" s="5">
        <f>INDEX('[2]Table 37'!R$38:R$40,MATCH($AB107,'[2]Table 37'!$B$38:$B$40,0))</f>
        <v>25254.987558000001</v>
      </c>
      <c r="S107" s="5">
        <f>INDEX('[2]Table 37'!S$38:S$40,MATCH($AB107,'[2]Table 37'!$B$38:$B$40,0))</f>
        <v>25883.452074000001</v>
      </c>
      <c r="T107" s="5">
        <f>INDEX('[2]Table 37'!T$38:T$40,MATCH($AB107,'[2]Table 37'!$B$38:$B$40,0))</f>
        <v>26463.466800999999</v>
      </c>
      <c r="U107" s="5">
        <f>INDEX('[2]Table 37'!U$38:U$40,MATCH($AB107,'[2]Table 37'!$B$38:$B$40,0))</f>
        <v>28049.000358000001</v>
      </c>
      <c r="V107" s="5">
        <f>INDEX('[2]Table 37'!V$38:V$40,MATCH($AB107,'[2]Table 37'!$B$38:$B$40,0))</f>
        <v>27291.749556999999</v>
      </c>
      <c r="W107" s="5">
        <f>INDEX('[2]Table 37'!W$38:W$40,MATCH($AB107,'[2]Table 37'!$B$38:$B$40,0))</f>
        <v>25790.539121000002</v>
      </c>
      <c r="Z107" s="23" t="s">
        <v>32</v>
      </c>
      <c r="AB107" t="s">
        <v>3</v>
      </c>
    </row>
    <row r="108" spans="1:28" outlineLevel="1" x14ac:dyDescent="0.25">
      <c r="B108" s="8" t="s">
        <v>44</v>
      </c>
      <c r="C108" s="5">
        <f t="shared" ref="C108:W108" si="43">C106*C107/1000</f>
        <v>2801.6054013215844</v>
      </c>
      <c r="D108" s="5">
        <f t="shared" si="43"/>
        <v>3234.4891354111492</v>
      </c>
      <c r="E108" s="5">
        <f t="shared" si="43"/>
        <v>3198.6939766774321</v>
      </c>
      <c r="F108" s="5">
        <f t="shared" si="43"/>
        <v>4153.8884566882498</v>
      </c>
      <c r="G108" s="5">
        <f t="shared" si="43"/>
        <v>4713.8936489979997</v>
      </c>
      <c r="H108" s="5">
        <f t="shared" si="43"/>
        <v>5073.7816747536308</v>
      </c>
      <c r="I108" s="5">
        <f t="shared" si="43"/>
        <v>6887.8084986641024</v>
      </c>
      <c r="J108" s="5">
        <f t="shared" si="43"/>
        <v>5971.6688762773765</v>
      </c>
      <c r="K108" s="5">
        <f t="shared" si="43"/>
        <v>6768.3645738517298</v>
      </c>
      <c r="L108" s="5">
        <f t="shared" si="43"/>
        <v>6672.4011184170549</v>
      </c>
      <c r="M108" s="5">
        <f t="shared" si="43"/>
        <v>7692.7187515038631</v>
      </c>
      <c r="N108" s="5">
        <f t="shared" si="43"/>
        <v>7329.7100163537179</v>
      </c>
      <c r="O108" s="5">
        <f t="shared" si="43"/>
        <v>7619.0245108042318</v>
      </c>
      <c r="P108" s="5">
        <f t="shared" si="43"/>
        <v>8286.5736448148309</v>
      </c>
      <c r="Q108" s="5">
        <f t="shared" si="43"/>
        <v>8112.6805805624999</v>
      </c>
      <c r="R108" s="5">
        <f t="shared" si="43"/>
        <v>7954.1846063298899</v>
      </c>
      <c r="S108" s="5">
        <f t="shared" si="43"/>
        <v>8249.2114766962441</v>
      </c>
      <c r="T108" s="5">
        <f t="shared" si="43"/>
        <v>8658.9257276876015</v>
      </c>
      <c r="U108" s="5">
        <f t="shared" si="43"/>
        <v>9355.9404124134071</v>
      </c>
      <c r="V108" s="5">
        <f t="shared" si="43"/>
        <v>9161.0761572973042</v>
      </c>
      <c r="W108" s="5">
        <f t="shared" si="43"/>
        <v>8612.8021205361929</v>
      </c>
    </row>
    <row r="109" spans="1:28" outlineLevel="1" x14ac:dyDescent="0.25">
      <c r="B109" s="8" t="s">
        <v>45</v>
      </c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8" outlineLevel="1" x14ac:dyDescent="0.25">
      <c r="B110" s="8" t="s">
        <v>47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8" outlineLevel="1" x14ac:dyDescent="0.25"/>
    <row r="112" spans="1:28" outlineLevel="1" x14ac:dyDescent="0.25">
      <c r="B112" s="9" t="s">
        <v>19</v>
      </c>
      <c r="C112" s="14"/>
    </row>
    <row r="113" spans="2:26" outlineLevel="1" x14ac:dyDescent="0.25">
      <c r="B113" s="4" t="s">
        <v>23</v>
      </c>
      <c r="C113" s="5">
        <f>IFERROR(INDEX('[2]Table 36'!C$14:C$17,MATCH(CAN!$B126,'[2]Table 36'!$B$14:$B$17,0))*1000,0)</f>
        <v>0</v>
      </c>
      <c r="D113" s="5">
        <f>IFERROR(INDEX('[2]Table 36'!D$14:D$17,MATCH(CAN!$B126,'[2]Table 36'!$B$14:$B$17,0))*1000,0)</f>
        <v>0</v>
      </c>
      <c r="E113" s="5">
        <f>IFERROR(INDEX('[2]Table 36'!E$14:E$17,MATCH(CAN!$B126,'[2]Table 36'!$B$14:$B$17,0))*1000,0)</f>
        <v>0</v>
      </c>
      <c r="F113" s="5">
        <f>IFERROR(INDEX('[2]Table 36'!F$14:F$17,MATCH(CAN!$B126,'[2]Table 36'!$B$14:$B$17,0))*1000,0)</f>
        <v>0</v>
      </c>
      <c r="G113" s="5">
        <f>IFERROR(INDEX('[2]Table 36'!G$14:G$17,MATCH(CAN!$B126,'[2]Table 36'!$B$14:$B$17,0))*1000,0)</f>
        <v>0</v>
      </c>
      <c r="H113" s="5">
        <f>IFERROR(INDEX('[2]Table 36'!H$14:H$17,MATCH(CAN!$B126,'[2]Table 36'!$B$14:$B$17,0))*1000,0)</f>
        <v>0</v>
      </c>
      <c r="I113" s="5">
        <f>IFERROR(INDEX('[2]Table 36'!I$14:I$17,MATCH(CAN!$B126,'[2]Table 36'!$B$14:$B$17,0))*1000,0)</f>
        <v>0</v>
      </c>
      <c r="J113" s="5">
        <f>IFERROR(INDEX('[2]Table 36'!J$14:J$17,MATCH(CAN!$B126,'[2]Table 36'!$B$14:$B$17,0))*1000,0)</f>
        <v>0</v>
      </c>
      <c r="K113" s="5">
        <f>IFERROR(INDEX('[2]Table 36'!K$14:K$17,MATCH(CAN!$B126,'[2]Table 36'!$B$14:$B$17,0))*1000,0)</f>
        <v>0</v>
      </c>
      <c r="L113" s="5">
        <f>IFERROR(INDEX('[2]Table 36'!L$14:L$17,MATCH(CAN!$B126,'[2]Table 36'!$B$14:$B$17,0))*1000,0)</f>
        <v>0</v>
      </c>
      <c r="M113" s="5">
        <f>IFERROR(INDEX('[2]Table 36'!M$14:M$17,MATCH(CAN!$B126,'[2]Table 36'!$B$14:$B$17,0))*1000,0)</f>
        <v>0</v>
      </c>
      <c r="N113" s="5">
        <f>IFERROR(INDEX('[2]Table 36'!N$14:N$17,MATCH(CAN!$B126,'[2]Table 36'!$B$14:$B$17,0))*1000,0)</f>
        <v>0</v>
      </c>
      <c r="O113" s="5">
        <f>IFERROR(INDEX('[2]Table 36'!O$14:O$17,MATCH(CAN!$B126,'[2]Table 36'!$B$14:$B$17,0))*1000,0)</f>
        <v>0</v>
      </c>
      <c r="P113" s="5">
        <f>IFERROR(INDEX('[2]Table 36'!P$14:P$17,MATCH(CAN!$B126,'[2]Table 36'!$B$14:$B$17,0))*1000,0)</f>
        <v>0</v>
      </c>
      <c r="Q113" s="5">
        <f>IFERROR(INDEX('[2]Table 36'!Q$14:Q$17,MATCH(CAN!$B126,'[2]Table 36'!$B$14:$B$17,0))*1000,0)</f>
        <v>0</v>
      </c>
      <c r="R113" s="5">
        <f>IFERROR(INDEX('[2]Table 36'!R$14:R$17,MATCH(CAN!$B126,'[2]Table 36'!$B$14:$B$17,0))*1000,0)</f>
        <v>0</v>
      </c>
      <c r="S113" s="5">
        <f>IFERROR(INDEX('[2]Table 36'!S$14:S$17,MATCH(CAN!$B126,'[2]Table 36'!$B$14:$B$17,0))*1000,0)</f>
        <v>0</v>
      </c>
      <c r="T113" s="5">
        <f>IFERROR(INDEX('[2]Table 36'!T$14:T$17,MATCH(CAN!$B126,'[2]Table 36'!$B$14:$B$17,0))*1000,0)</f>
        <v>0</v>
      </c>
      <c r="U113" s="5">
        <f>IFERROR(INDEX('[2]Table 36'!U$14:U$17,MATCH(CAN!$B126,'[2]Table 36'!$B$14:$B$17,0))*1000,0)</f>
        <v>0</v>
      </c>
      <c r="V113" s="5">
        <f>IFERROR(INDEX('[2]Table 36'!V$14:V$17,MATCH(CAN!$B126,'[2]Table 36'!$B$14:$B$17,0))*1000,0)</f>
        <v>0</v>
      </c>
      <c r="W113" s="5">
        <f>IFERROR(INDEX('[2]Table 36'!W$14:W$17,MATCH(CAN!$B126,'[2]Table 36'!$B$14:$B$17,0))*1000,0)</f>
        <v>0</v>
      </c>
      <c r="Z113" s="23" t="s">
        <v>32</v>
      </c>
    </row>
    <row r="114" spans="2:26" outlineLevel="1" x14ac:dyDescent="0.25">
      <c r="B114" s="4" t="s">
        <v>24</v>
      </c>
      <c r="C114" s="5">
        <f>IFERROR(INDEX('[2]Table 36'!C$14:C$17,MATCH(CAN!$B127,'[2]Table 36'!$B$14:$B$17,0))*1000,0)</f>
        <v>0</v>
      </c>
      <c r="D114" s="5">
        <f>IFERROR(INDEX('[2]Table 36'!D$14:D$17,MATCH(CAN!$B127,'[2]Table 36'!$B$14:$B$17,0))*1000,0)</f>
        <v>0</v>
      </c>
      <c r="E114" s="5">
        <f>IFERROR(INDEX('[2]Table 36'!E$14:E$17,MATCH(CAN!$B127,'[2]Table 36'!$B$14:$B$17,0))*1000,0)</f>
        <v>0</v>
      </c>
      <c r="F114" s="5">
        <f>IFERROR(INDEX('[2]Table 36'!F$14:F$17,MATCH(CAN!$B127,'[2]Table 36'!$B$14:$B$17,0))*1000,0)</f>
        <v>0</v>
      </c>
      <c r="G114" s="5">
        <f>IFERROR(INDEX('[2]Table 36'!G$14:G$17,MATCH(CAN!$B127,'[2]Table 36'!$B$14:$B$17,0))*1000,0)</f>
        <v>0</v>
      </c>
      <c r="H114" s="5">
        <f>IFERROR(INDEX('[2]Table 36'!H$14:H$17,MATCH(CAN!$B127,'[2]Table 36'!$B$14:$B$17,0))*1000,0)</f>
        <v>0</v>
      </c>
      <c r="I114" s="5">
        <f>IFERROR(INDEX('[2]Table 36'!I$14:I$17,MATCH(CAN!$B127,'[2]Table 36'!$B$14:$B$17,0))*1000,0)</f>
        <v>0</v>
      </c>
      <c r="J114" s="5">
        <f>IFERROR(INDEX('[2]Table 36'!J$14:J$17,MATCH(CAN!$B127,'[2]Table 36'!$B$14:$B$17,0))*1000,0)</f>
        <v>0</v>
      </c>
      <c r="K114" s="5">
        <f>IFERROR(INDEX('[2]Table 36'!K$14:K$17,MATCH(CAN!$B127,'[2]Table 36'!$B$14:$B$17,0))*1000,0)</f>
        <v>0</v>
      </c>
      <c r="L114" s="5">
        <f>IFERROR(INDEX('[2]Table 36'!L$14:L$17,MATCH(CAN!$B127,'[2]Table 36'!$B$14:$B$17,0))*1000,0)</f>
        <v>0</v>
      </c>
      <c r="M114" s="5">
        <f>IFERROR(INDEX('[2]Table 36'!M$14:M$17,MATCH(CAN!$B127,'[2]Table 36'!$B$14:$B$17,0))*1000,0)</f>
        <v>0</v>
      </c>
      <c r="N114" s="5">
        <f>IFERROR(INDEX('[2]Table 36'!N$14:N$17,MATCH(CAN!$B127,'[2]Table 36'!$B$14:$B$17,0))*1000,0)</f>
        <v>0</v>
      </c>
      <c r="O114" s="5">
        <f>IFERROR(INDEX('[2]Table 36'!O$14:O$17,MATCH(CAN!$B127,'[2]Table 36'!$B$14:$B$17,0))*1000,0)</f>
        <v>0</v>
      </c>
      <c r="P114" s="5">
        <f>IFERROR(INDEX('[2]Table 36'!P$14:P$17,MATCH(CAN!$B127,'[2]Table 36'!$B$14:$B$17,0))*1000,0)</f>
        <v>0</v>
      </c>
      <c r="Q114" s="5">
        <f>IFERROR(INDEX('[2]Table 36'!Q$14:Q$17,MATCH(CAN!$B127,'[2]Table 36'!$B$14:$B$17,0))*1000,0)</f>
        <v>0</v>
      </c>
      <c r="R114" s="5">
        <f>IFERROR(INDEX('[2]Table 36'!R$14:R$17,MATCH(CAN!$B127,'[2]Table 36'!$B$14:$B$17,0))*1000,0)</f>
        <v>0</v>
      </c>
      <c r="S114" s="5">
        <f>IFERROR(INDEX('[2]Table 36'!S$14:S$17,MATCH(CAN!$B127,'[2]Table 36'!$B$14:$B$17,0))*1000,0)</f>
        <v>0</v>
      </c>
      <c r="T114" s="5">
        <f>IFERROR(INDEX('[2]Table 36'!T$14:T$17,MATCH(CAN!$B127,'[2]Table 36'!$B$14:$B$17,0))*1000,0)</f>
        <v>0</v>
      </c>
      <c r="U114" s="5">
        <f>IFERROR(INDEX('[2]Table 36'!U$14:U$17,MATCH(CAN!$B127,'[2]Table 36'!$B$14:$B$17,0))*1000,0)</f>
        <v>0</v>
      </c>
      <c r="V114" s="5">
        <f>IFERROR(INDEX('[2]Table 36'!V$14:V$17,MATCH(CAN!$B127,'[2]Table 36'!$B$14:$B$17,0))*1000,0)</f>
        <v>0</v>
      </c>
      <c r="W114" s="5">
        <f>IFERROR(INDEX('[2]Table 36'!W$14:W$17,MATCH(CAN!$B127,'[2]Table 36'!$B$14:$B$17,0))*1000,0)</f>
        <v>0</v>
      </c>
      <c r="Z114" s="23" t="s">
        <v>32</v>
      </c>
    </row>
    <row r="115" spans="2:26" outlineLevel="1" x14ac:dyDescent="0.25">
      <c r="B115" s="4" t="s">
        <v>21</v>
      </c>
      <c r="C115" s="5">
        <f>IFERROR(INDEX('[2]Table 36'!C$14:C$17,MATCH(CAN!$B128,'[2]Table 36'!$B$14:$B$17,0))*1000,0)</f>
        <v>11686.574999999999</v>
      </c>
      <c r="D115" s="5">
        <f>IFERROR(INDEX('[2]Table 36'!D$14:D$17,MATCH(CAN!$B128,'[2]Table 36'!$B$14:$B$17,0))*1000,0)</f>
        <v>16257.135000000002</v>
      </c>
      <c r="E115" s="5">
        <f>IFERROR(INDEX('[2]Table 36'!E$14:E$17,MATCH(CAN!$B128,'[2]Table 36'!$B$14:$B$17,0))*1000,0)</f>
        <v>17233.530999999999</v>
      </c>
      <c r="F115" s="5">
        <f>IFERROR(INDEX('[2]Table 36'!F$14:F$17,MATCH(CAN!$B128,'[2]Table 36'!$B$14:$B$17,0))*1000,0)</f>
        <v>23160.761999999999</v>
      </c>
      <c r="G115" s="5">
        <f>IFERROR(INDEX('[2]Table 36'!G$14:G$17,MATCH(CAN!$B128,'[2]Table 36'!$B$14:$B$17,0))*1000,0)</f>
        <v>25416.985000000001</v>
      </c>
      <c r="H115" s="5">
        <f>IFERROR(INDEX('[2]Table 36'!H$14:H$17,MATCH(CAN!$B128,'[2]Table 36'!$B$14:$B$17,0))*1000,0)</f>
        <v>28611.953000000001</v>
      </c>
      <c r="I115" s="5">
        <f>IFERROR(INDEX('[2]Table 36'!I$14:I$17,MATCH(CAN!$B128,'[2]Table 36'!$B$14:$B$17,0))*1000,0)</f>
        <v>33345.462</v>
      </c>
      <c r="J115" s="5">
        <f>IFERROR(INDEX('[2]Table 36'!J$14:J$17,MATCH(CAN!$B128,'[2]Table 36'!$B$14:$B$17,0))*1000,0)</f>
        <v>30658.567000000003</v>
      </c>
      <c r="K115" s="5">
        <f>IFERROR(INDEX('[2]Table 36'!K$14:K$17,MATCH(CAN!$B128,'[2]Table 36'!$B$14:$B$17,0))*1000,0)</f>
        <v>35909.928</v>
      </c>
      <c r="L115" s="5">
        <f>IFERROR(INDEX('[2]Table 36'!L$14:L$17,MATCH(CAN!$B128,'[2]Table 36'!$B$14:$B$17,0))*1000,0)</f>
        <v>34564.383999999998</v>
      </c>
      <c r="M115" s="5">
        <f>IFERROR(INDEX('[2]Table 36'!M$14:M$17,MATCH(CAN!$B128,'[2]Table 36'!$B$14:$B$17,0))*1000,0)</f>
        <v>38715.873</v>
      </c>
      <c r="N115" s="5">
        <f>IFERROR(INDEX('[2]Table 36'!N$14:N$17,MATCH(CAN!$B128,'[2]Table 36'!$B$14:$B$17,0))*1000,0)</f>
        <v>36493.589999999997</v>
      </c>
      <c r="O115" s="5">
        <f>IFERROR(INDEX('[2]Table 36'!O$14:O$17,MATCH(CAN!$B128,'[2]Table 36'!$B$14:$B$17,0))*1000,0)</f>
        <v>37605.5</v>
      </c>
      <c r="P115" s="5">
        <f>IFERROR(INDEX('[2]Table 36'!P$14:P$17,MATCH(CAN!$B128,'[2]Table 36'!$B$14:$B$17,0))*1000,0)</f>
        <v>41668.455999999998</v>
      </c>
      <c r="Q115" s="5">
        <f>IFERROR(INDEX('[2]Table 36'!Q$14:Q$17,MATCH(CAN!$B128,'[2]Table 36'!$B$14:$B$17,0))*1000,0)</f>
        <v>39249.513999999996</v>
      </c>
      <c r="R115" s="5">
        <f>IFERROR(INDEX('[2]Table 36'!R$14:R$17,MATCH(CAN!$B128,'[2]Table 36'!$B$14:$B$17,0))*1000,0)</f>
        <v>36593.426999999996</v>
      </c>
      <c r="S115" s="5">
        <f>IFERROR(INDEX('[2]Table 36'!S$14:S$17,MATCH(CAN!$B128,'[2]Table 36'!$B$14:$B$17,0))*1000,0)</f>
        <v>36252.048000000003</v>
      </c>
      <c r="T115" s="5">
        <f>IFERROR(INDEX('[2]Table 36'!T$14:T$17,MATCH(CAN!$B128,'[2]Table 36'!$B$14:$B$17,0))*1000,0)</f>
        <v>38678.162000000004</v>
      </c>
      <c r="U115" s="5">
        <f>IFERROR(INDEX('[2]Table 36'!U$14:U$17,MATCH(CAN!$B128,'[2]Table 36'!$B$14:$B$17,0))*1000,0)</f>
        <v>42393.362000000001</v>
      </c>
      <c r="V115" s="5">
        <f>IFERROR(INDEX('[2]Table 36'!V$14:V$17,MATCH(CAN!$B128,'[2]Table 36'!$B$14:$B$17,0))*1000,0)</f>
        <v>41540.503000000004</v>
      </c>
      <c r="W115" s="5">
        <f>IFERROR(INDEX('[2]Table 36'!W$14:W$17,MATCH(CAN!$B128,'[2]Table 36'!$B$14:$B$17,0))*1000,0)</f>
        <v>40109.292000000001</v>
      </c>
      <c r="Z115" s="23" t="s">
        <v>32</v>
      </c>
    </row>
    <row r="116" spans="2:26" outlineLevel="1" x14ac:dyDescent="0.25">
      <c r="B116" s="4" t="s">
        <v>26</v>
      </c>
      <c r="C116" s="5">
        <f>IFERROR(INDEX('[2]Table 36'!C$14:C$17,MATCH(CAN!$B129,'[2]Table 36'!$B$14:$B$17,0))*1000,0)</f>
        <v>0</v>
      </c>
      <c r="D116" s="5">
        <f>IFERROR(INDEX('[2]Table 36'!D$14:D$17,MATCH(CAN!$B129,'[2]Table 36'!$B$14:$B$17,0))*1000,0)</f>
        <v>0</v>
      </c>
      <c r="E116" s="5">
        <f>IFERROR(INDEX('[2]Table 36'!E$14:E$17,MATCH(CAN!$B129,'[2]Table 36'!$B$14:$B$17,0))*1000,0)</f>
        <v>0</v>
      </c>
      <c r="F116" s="5">
        <f>IFERROR(INDEX('[2]Table 36'!F$14:F$17,MATCH(CAN!$B129,'[2]Table 36'!$B$14:$B$17,0))*1000,0)</f>
        <v>0</v>
      </c>
      <c r="G116" s="5">
        <f>IFERROR(INDEX('[2]Table 36'!G$14:G$17,MATCH(CAN!$B129,'[2]Table 36'!$B$14:$B$17,0))*1000,0)</f>
        <v>0</v>
      </c>
      <c r="H116" s="5">
        <f>IFERROR(INDEX('[2]Table 36'!H$14:H$17,MATCH(CAN!$B129,'[2]Table 36'!$B$14:$B$17,0))*1000,0)</f>
        <v>0</v>
      </c>
      <c r="I116" s="5">
        <f>IFERROR(INDEX('[2]Table 36'!I$14:I$17,MATCH(CAN!$B129,'[2]Table 36'!$B$14:$B$17,0))*1000,0)</f>
        <v>0</v>
      </c>
      <c r="J116" s="5">
        <f>IFERROR(INDEX('[2]Table 36'!J$14:J$17,MATCH(CAN!$B129,'[2]Table 36'!$B$14:$B$17,0))*1000,0)</f>
        <v>0</v>
      </c>
      <c r="K116" s="5">
        <f>IFERROR(INDEX('[2]Table 36'!K$14:K$17,MATCH(CAN!$B129,'[2]Table 36'!$B$14:$B$17,0))*1000,0)</f>
        <v>0</v>
      </c>
      <c r="L116" s="5">
        <f>IFERROR(INDEX('[2]Table 36'!L$14:L$17,MATCH(CAN!$B129,'[2]Table 36'!$B$14:$B$17,0))*1000,0)</f>
        <v>0</v>
      </c>
      <c r="M116" s="5">
        <f>IFERROR(INDEX('[2]Table 36'!M$14:M$17,MATCH(CAN!$B129,'[2]Table 36'!$B$14:$B$17,0))*1000,0)</f>
        <v>0</v>
      </c>
      <c r="N116" s="5">
        <f>IFERROR(INDEX('[2]Table 36'!N$14:N$17,MATCH(CAN!$B129,'[2]Table 36'!$B$14:$B$17,0))*1000,0)</f>
        <v>0</v>
      </c>
      <c r="O116" s="5">
        <f>IFERROR(INDEX('[2]Table 36'!O$14:O$17,MATCH(CAN!$B129,'[2]Table 36'!$B$14:$B$17,0))*1000,0)</f>
        <v>0</v>
      </c>
      <c r="P116" s="5">
        <f>IFERROR(INDEX('[2]Table 36'!P$14:P$17,MATCH(CAN!$B129,'[2]Table 36'!$B$14:$B$17,0))*1000,0)</f>
        <v>0</v>
      </c>
      <c r="Q116" s="5">
        <f>IFERROR(INDEX('[2]Table 36'!Q$14:Q$17,MATCH(CAN!$B129,'[2]Table 36'!$B$14:$B$17,0))*1000,0)</f>
        <v>0</v>
      </c>
      <c r="R116" s="5">
        <f>IFERROR(INDEX('[2]Table 36'!R$14:R$17,MATCH(CAN!$B129,'[2]Table 36'!$B$14:$B$17,0))*1000,0)</f>
        <v>0</v>
      </c>
      <c r="S116" s="5">
        <f>IFERROR(INDEX('[2]Table 36'!S$14:S$17,MATCH(CAN!$B129,'[2]Table 36'!$B$14:$B$17,0))*1000,0)</f>
        <v>0</v>
      </c>
      <c r="T116" s="5">
        <f>IFERROR(INDEX('[2]Table 36'!T$14:T$17,MATCH(CAN!$B129,'[2]Table 36'!$B$14:$B$17,0))*1000,0)</f>
        <v>0</v>
      </c>
      <c r="U116" s="5">
        <f>IFERROR(INDEX('[2]Table 36'!U$14:U$17,MATCH(CAN!$B129,'[2]Table 36'!$B$14:$B$17,0))*1000,0)</f>
        <v>0</v>
      </c>
      <c r="V116" s="5">
        <f>IFERROR(INDEX('[2]Table 36'!V$14:V$17,MATCH(CAN!$B129,'[2]Table 36'!$B$14:$B$17,0))*1000,0)</f>
        <v>0</v>
      </c>
      <c r="W116" s="5">
        <f>IFERROR(INDEX('[2]Table 36'!W$14:W$17,MATCH(CAN!$B129,'[2]Table 36'!$B$14:$B$17,0))*1000,0)</f>
        <v>0</v>
      </c>
      <c r="Z116" s="23" t="s">
        <v>32</v>
      </c>
    </row>
    <row r="117" spans="2:26" outlineLevel="1" x14ac:dyDescent="0.25">
      <c r="B117" s="4" t="s">
        <v>25</v>
      </c>
      <c r="C117" s="5">
        <f>IFERROR(INDEX('[2]Table 36'!C$14:C$17,MATCH(CAN!$B130,'[2]Table 36'!$B$14:$B$17,0))*1000,0)</f>
        <v>14510.030999999999</v>
      </c>
      <c r="D117" s="5">
        <f>IFERROR(INDEX('[2]Table 36'!D$14:D$17,MATCH(CAN!$B130,'[2]Table 36'!$B$14:$B$17,0))*1000,0)</f>
        <v>14304.651</v>
      </c>
      <c r="E117" s="5">
        <f>IFERROR(INDEX('[2]Table 36'!E$14:E$17,MATCH(CAN!$B130,'[2]Table 36'!$B$14:$B$17,0))*1000,0)</f>
        <v>13117.673999999999</v>
      </c>
      <c r="F117" s="5">
        <f>IFERROR(INDEX('[2]Table 36'!F$14:F$17,MATCH(CAN!$B130,'[2]Table 36'!$B$14:$B$17,0))*1000,0)</f>
        <v>16027.392</v>
      </c>
      <c r="G117" s="5">
        <f>IFERROR(INDEX('[2]Table 36'!G$14:G$17,MATCH(CAN!$B130,'[2]Table 36'!$B$14:$B$17,0))*1000,0)</f>
        <v>18742.36</v>
      </c>
      <c r="H117" s="5">
        <f>IFERROR(INDEX('[2]Table 36'!H$14:H$17,MATCH(CAN!$B130,'[2]Table 36'!$B$14:$B$17,0))*1000,0)</f>
        <v>18967.013999999999</v>
      </c>
      <c r="I117" s="5">
        <f>IFERROR(INDEX('[2]Table 36'!I$14:I$17,MATCH(CAN!$B130,'[2]Table 36'!$B$14:$B$17,0))*1000,0)</f>
        <v>25267.481</v>
      </c>
      <c r="J117" s="5">
        <f>IFERROR(INDEX('[2]Table 36'!J$14:J$17,MATCH(CAN!$B130,'[2]Table 36'!$B$14:$B$17,0))*1000,0)</f>
        <v>19708.939999999999</v>
      </c>
      <c r="K117" s="5">
        <f>IFERROR(INDEX('[2]Table 36'!K$14:K$17,MATCH(CAN!$B130,'[2]Table 36'!$B$14:$B$17,0))*1000,0)</f>
        <v>22067.403999999999</v>
      </c>
      <c r="L117" s="5">
        <f>IFERROR(INDEX('[2]Table 36'!L$14:L$17,MATCH(CAN!$B130,'[2]Table 36'!$B$14:$B$17,0))*1000,0)</f>
        <v>25494.308000000001</v>
      </c>
      <c r="M117" s="5">
        <f>IFERROR(INDEX('[2]Table 36'!M$14:M$17,MATCH(CAN!$B130,'[2]Table 36'!$B$14:$B$17,0))*1000,0)</f>
        <v>25258.252</v>
      </c>
      <c r="N117" s="5">
        <f>IFERROR(INDEX('[2]Table 36'!N$14:N$17,MATCH(CAN!$B130,'[2]Table 36'!$B$14:$B$17,0))*1000,0)</f>
        <v>23395.047999999999</v>
      </c>
      <c r="O117" s="5">
        <f>IFERROR(INDEX('[2]Table 36'!O$14:O$17,MATCH(CAN!$B130,'[2]Table 36'!$B$14:$B$17,0))*1000,0)</f>
        <v>23883.773000000001</v>
      </c>
      <c r="P117" s="5">
        <f>IFERROR(INDEX('[2]Table 36'!P$14:P$17,MATCH(CAN!$B130,'[2]Table 36'!$B$14:$B$17,0))*1000,0)</f>
        <v>24510.031999999999</v>
      </c>
      <c r="Q117" s="5">
        <f>IFERROR(INDEX('[2]Table 36'!Q$14:Q$17,MATCH(CAN!$B130,'[2]Table 36'!$B$14:$B$17,0))*1000,0)</f>
        <v>24467.973000000002</v>
      </c>
      <c r="R117" s="5">
        <f>IFERROR(INDEX('[2]Table 36'!R$14:R$17,MATCH(CAN!$B130,'[2]Table 36'!$B$14:$B$17,0))*1000,0)</f>
        <v>25676.110999999997</v>
      </c>
      <c r="S117" s="5">
        <f>IFERROR(INDEX('[2]Table 36'!S$14:S$17,MATCH(CAN!$B130,'[2]Table 36'!$B$14:$B$17,0))*1000,0)</f>
        <v>27264.128000000001</v>
      </c>
      <c r="T117" s="5">
        <f>IFERROR(INDEX('[2]Table 36'!T$14:T$17,MATCH(CAN!$B130,'[2]Table 36'!$B$14:$B$17,0))*1000,0)</f>
        <v>27049.306</v>
      </c>
      <c r="U117" s="5">
        <f>IFERROR(INDEX('[2]Table 36'!U$14:U$17,MATCH(CAN!$B130,'[2]Table 36'!$B$14:$B$17,0))*1000,0)</f>
        <v>27495.867000000002</v>
      </c>
      <c r="V117" s="5">
        <f>IFERROR(INDEX('[2]Table 36'!V$14:V$17,MATCH(CAN!$B130,'[2]Table 36'!$B$14:$B$17,0))*1000,0)</f>
        <v>25808.294000000002</v>
      </c>
      <c r="W117" s="5">
        <f>IFERROR(INDEX('[2]Table 36'!W$14:W$17,MATCH(CAN!$B130,'[2]Table 36'!$B$14:$B$17,0))*1000,0)</f>
        <v>22331.353999999999</v>
      </c>
      <c r="Z117" s="23" t="s">
        <v>32</v>
      </c>
    </row>
    <row r="118" spans="2:26" outlineLevel="1" x14ac:dyDescent="0.25">
      <c r="B118" s="4" t="s">
        <v>0</v>
      </c>
      <c r="C118" s="5">
        <f>IFERROR(INDEX('[2]Table 36'!C$14:C$17,MATCH(CAN!$B131,'[2]Table 36'!$B$14:$B$17,0))*1000,0)</f>
        <v>0</v>
      </c>
      <c r="D118" s="5">
        <f>IFERROR(INDEX('[2]Table 36'!D$14:D$17,MATCH(CAN!$B131,'[2]Table 36'!$B$14:$B$17,0))*1000,0)</f>
        <v>0</v>
      </c>
      <c r="E118" s="5">
        <f>IFERROR(INDEX('[2]Table 36'!E$14:E$17,MATCH(CAN!$B131,'[2]Table 36'!$B$14:$B$17,0))*1000,0)</f>
        <v>0</v>
      </c>
      <c r="F118" s="5">
        <f>IFERROR(INDEX('[2]Table 36'!F$14:F$17,MATCH(CAN!$B131,'[2]Table 36'!$B$14:$B$17,0))*1000,0)</f>
        <v>0</v>
      </c>
      <c r="G118" s="5">
        <f>IFERROR(INDEX('[2]Table 36'!G$14:G$17,MATCH(CAN!$B131,'[2]Table 36'!$B$14:$B$17,0))*1000,0)</f>
        <v>0</v>
      </c>
      <c r="H118" s="5">
        <f>IFERROR(INDEX('[2]Table 36'!H$14:H$17,MATCH(CAN!$B131,'[2]Table 36'!$B$14:$B$17,0))*1000,0)</f>
        <v>0</v>
      </c>
      <c r="I118" s="5">
        <f>IFERROR(INDEX('[2]Table 36'!I$14:I$17,MATCH(CAN!$B131,'[2]Table 36'!$B$14:$B$17,0))*1000,0)</f>
        <v>0</v>
      </c>
      <c r="J118" s="5">
        <f>IFERROR(INDEX('[2]Table 36'!J$14:J$17,MATCH(CAN!$B131,'[2]Table 36'!$B$14:$B$17,0))*1000,0)</f>
        <v>0</v>
      </c>
      <c r="K118" s="5">
        <f>IFERROR(INDEX('[2]Table 36'!K$14:K$17,MATCH(CAN!$B131,'[2]Table 36'!$B$14:$B$17,0))*1000,0)</f>
        <v>0</v>
      </c>
      <c r="L118" s="5">
        <f>IFERROR(INDEX('[2]Table 36'!L$14:L$17,MATCH(CAN!$B131,'[2]Table 36'!$B$14:$B$17,0))*1000,0)</f>
        <v>0</v>
      </c>
      <c r="M118" s="5">
        <f>IFERROR(INDEX('[2]Table 36'!M$14:M$17,MATCH(CAN!$B131,'[2]Table 36'!$B$14:$B$17,0))*1000,0)</f>
        <v>899.04700000000003</v>
      </c>
      <c r="N118" s="5">
        <f>IFERROR(INDEX('[2]Table 36'!N$14:N$17,MATCH(CAN!$B131,'[2]Table 36'!$B$14:$B$17,0))*1000,0)</f>
        <v>995.14800000000002</v>
      </c>
      <c r="O118" s="5">
        <f>IFERROR(INDEX('[2]Table 36'!O$14:O$17,MATCH(CAN!$B131,'[2]Table 36'!$B$14:$B$17,0))*1000,0)</f>
        <v>945.62599999999998</v>
      </c>
      <c r="P118" s="5">
        <f>IFERROR(INDEX('[2]Table 36'!P$14:P$17,MATCH(CAN!$B131,'[2]Table 36'!$B$14:$B$17,0))*1000,0)</f>
        <v>875.23900000000003</v>
      </c>
      <c r="Q118" s="5">
        <f>IFERROR(INDEX('[2]Table 36'!Q$14:Q$17,MATCH(CAN!$B131,'[2]Table 36'!$B$14:$B$17,0))*1000,0)</f>
        <v>895.04099999999994</v>
      </c>
      <c r="R118" s="5">
        <f>IFERROR(INDEX('[2]Table 36'!R$14:R$17,MATCH(CAN!$B131,'[2]Table 36'!$B$14:$B$17,0))*1000,0)</f>
        <v>0</v>
      </c>
      <c r="S118" s="5">
        <f>IFERROR(INDEX('[2]Table 36'!S$14:S$17,MATCH(CAN!$B131,'[2]Table 36'!$B$14:$B$17,0))*1000,0)</f>
        <v>0</v>
      </c>
      <c r="T118" s="5">
        <f>IFERROR(INDEX('[2]Table 36'!T$14:T$17,MATCH(CAN!$B131,'[2]Table 36'!$B$14:$B$17,0))*1000,0)</f>
        <v>0</v>
      </c>
      <c r="U118" s="5">
        <f>IFERROR(INDEX('[2]Table 36'!U$14:U$17,MATCH(CAN!$B131,'[2]Table 36'!$B$14:$B$17,0))*1000,0)</f>
        <v>0</v>
      </c>
      <c r="V118" s="5">
        <f>IFERROR(INDEX('[2]Table 36'!V$14:V$17,MATCH(CAN!$B131,'[2]Table 36'!$B$14:$B$17,0))*1000,0)</f>
        <v>0</v>
      </c>
      <c r="W118" s="5">
        <f>IFERROR(INDEX('[2]Table 36'!W$14:W$17,MATCH(CAN!$B131,'[2]Table 36'!$B$14:$B$17,0))*1000,0)</f>
        <v>0</v>
      </c>
      <c r="Z118" s="23" t="s">
        <v>32</v>
      </c>
    </row>
    <row r="119" spans="2:26" outlineLevel="1" x14ac:dyDescent="0.25">
      <c r="B119" s="4" t="s">
        <v>27</v>
      </c>
      <c r="C119" s="5">
        <f>IFERROR(INDEX('[2]Table 36'!C$14:C$17,MATCH(CAN!$B132,'[2]Table 36'!$B$14:$B$17,0))*1000,0)</f>
        <v>0</v>
      </c>
      <c r="D119" s="5">
        <f>IFERROR(INDEX('[2]Table 36'!D$14:D$17,MATCH(CAN!$B132,'[2]Table 36'!$B$14:$B$17,0))*1000,0)</f>
        <v>0</v>
      </c>
      <c r="E119" s="5">
        <f>IFERROR(INDEX('[2]Table 36'!E$14:E$17,MATCH(CAN!$B132,'[2]Table 36'!$B$14:$B$17,0))*1000,0)</f>
        <v>0</v>
      </c>
      <c r="F119" s="5">
        <f>IFERROR(INDEX('[2]Table 36'!F$14:F$17,MATCH(CAN!$B132,'[2]Table 36'!$B$14:$B$17,0))*1000,0)</f>
        <v>0</v>
      </c>
      <c r="G119" s="5">
        <f>IFERROR(INDEX('[2]Table 36'!G$14:G$17,MATCH(CAN!$B132,'[2]Table 36'!$B$14:$B$17,0))*1000,0)</f>
        <v>0</v>
      </c>
      <c r="H119" s="5">
        <f>IFERROR(INDEX('[2]Table 36'!H$14:H$17,MATCH(CAN!$B132,'[2]Table 36'!$B$14:$B$17,0))*1000,0)</f>
        <v>0</v>
      </c>
      <c r="I119" s="5">
        <f>IFERROR(INDEX('[2]Table 36'!I$14:I$17,MATCH(CAN!$B132,'[2]Table 36'!$B$14:$B$17,0))*1000,0)</f>
        <v>0</v>
      </c>
      <c r="J119" s="5">
        <f>IFERROR(INDEX('[2]Table 36'!J$14:J$17,MATCH(CAN!$B132,'[2]Table 36'!$B$14:$B$17,0))*1000,0)</f>
        <v>0</v>
      </c>
      <c r="K119" s="5">
        <f>IFERROR(INDEX('[2]Table 36'!K$14:K$17,MATCH(CAN!$B132,'[2]Table 36'!$B$14:$B$17,0))*1000,0)</f>
        <v>0</v>
      </c>
      <c r="L119" s="5">
        <f>IFERROR(INDEX('[2]Table 36'!L$14:L$17,MATCH(CAN!$B132,'[2]Table 36'!$B$14:$B$17,0))*1000,0)</f>
        <v>0</v>
      </c>
      <c r="M119" s="5">
        <f>IFERROR(INDEX('[2]Table 36'!M$14:M$17,MATCH(CAN!$B132,'[2]Table 36'!$B$14:$B$17,0))*1000,0)</f>
        <v>0</v>
      </c>
      <c r="N119" s="5">
        <f>IFERROR(INDEX('[2]Table 36'!N$14:N$17,MATCH(CAN!$B132,'[2]Table 36'!$B$14:$B$17,0))*1000,0)</f>
        <v>0</v>
      </c>
      <c r="O119" s="5">
        <f>IFERROR(INDEX('[2]Table 36'!O$14:O$17,MATCH(CAN!$B132,'[2]Table 36'!$B$14:$B$17,0))*1000,0)</f>
        <v>0</v>
      </c>
      <c r="P119" s="5">
        <f>IFERROR(INDEX('[2]Table 36'!P$14:P$17,MATCH(CAN!$B132,'[2]Table 36'!$B$14:$B$17,0))*1000,0)</f>
        <v>0</v>
      </c>
      <c r="Q119" s="5">
        <f>IFERROR(INDEX('[2]Table 36'!Q$14:Q$17,MATCH(CAN!$B132,'[2]Table 36'!$B$14:$B$17,0))*1000,0)</f>
        <v>0</v>
      </c>
      <c r="R119" s="5">
        <f>IFERROR(INDEX('[2]Table 36'!R$14:R$17,MATCH(CAN!$B132,'[2]Table 36'!$B$14:$B$17,0))*1000,0)</f>
        <v>0</v>
      </c>
      <c r="S119" s="5">
        <f>IFERROR(INDEX('[2]Table 36'!S$14:S$17,MATCH(CAN!$B132,'[2]Table 36'!$B$14:$B$17,0))*1000,0)</f>
        <v>0</v>
      </c>
      <c r="T119" s="5">
        <f>IFERROR(INDEX('[2]Table 36'!T$14:T$17,MATCH(CAN!$B132,'[2]Table 36'!$B$14:$B$17,0))*1000,0)</f>
        <v>0</v>
      </c>
      <c r="U119" s="5">
        <f>IFERROR(INDEX('[2]Table 36'!U$14:U$17,MATCH(CAN!$B132,'[2]Table 36'!$B$14:$B$17,0))*1000,0)</f>
        <v>0</v>
      </c>
      <c r="V119" s="5">
        <f>IFERROR(INDEX('[2]Table 36'!V$14:V$17,MATCH(CAN!$B132,'[2]Table 36'!$B$14:$B$17,0))*1000,0)</f>
        <v>0</v>
      </c>
      <c r="W119" s="5">
        <f>IFERROR(INDEX('[2]Table 36'!W$14:W$17,MATCH(CAN!$B132,'[2]Table 36'!$B$14:$B$17,0))*1000,0)</f>
        <v>0</v>
      </c>
      <c r="Z119" s="23" t="s">
        <v>32</v>
      </c>
    </row>
    <row r="120" spans="2:26" outlineLevel="1" x14ac:dyDescent="0.25">
      <c r="B120" s="4" t="s">
        <v>28</v>
      </c>
      <c r="C120" s="5">
        <f>IFERROR(INDEX('[2]Table 36'!C$14:C$17,MATCH(CAN!$B133,'[2]Table 36'!$B$14:$B$17,0))*1000,0)</f>
        <v>0</v>
      </c>
      <c r="D120" s="5">
        <f>IFERROR(INDEX('[2]Table 36'!D$14:D$17,MATCH(CAN!$B133,'[2]Table 36'!$B$14:$B$17,0))*1000,0)</f>
        <v>0</v>
      </c>
      <c r="E120" s="5">
        <f>IFERROR(INDEX('[2]Table 36'!E$14:E$17,MATCH(CAN!$B133,'[2]Table 36'!$B$14:$B$17,0))*1000,0)</f>
        <v>0</v>
      </c>
      <c r="F120" s="5">
        <f>IFERROR(INDEX('[2]Table 36'!F$14:F$17,MATCH(CAN!$B133,'[2]Table 36'!$B$14:$B$17,0))*1000,0)</f>
        <v>0</v>
      </c>
      <c r="G120" s="5">
        <f>IFERROR(INDEX('[2]Table 36'!G$14:G$17,MATCH(CAN!$B133,'[2]Table 36'!$B$14:$B$17,0))*1000,0)</f>
        <v>0</v>
      </c>
      <c r="H120" s="5">
        <f>IFERROR(INDEX('[2]Table 36'!H$14:H$17,MATCH(CAN!$B133,'[2]Table 36'!$B$14:$B$17,0))*1000,0)</f>
        <v>0</v>
      </c>
      <c r="I120" s="5">
        <f>IFERROR(INDEX('[2]Table 36'!I$14:I$17,MATCH(CAN!$B133,'[2]Table 36'!$B$14:$B$17,0))*1000,0)</f>
        <v>0</v>
      </c>
      <c r="J120" s="5">
        <f>IFERROR(INDEX('[2]Table 36'!J$14:J$17,MATCH(CAN!$B133,'[2]Table 36'!$B$14:$B$17,0))*1000,0)</f>
        <v>0</v>
      </c>
      <c r="K120" s="5">
        <f>IFERROR(INDEX('[2]Table 36'!K$14:K$17,MATCH(CAN!$B133,'[2]Table 36'!$B$14:$B$17,0))*1000,0)</f>
        <v>0</v>
      </c>
      <c r="L120" s="5">
        <f>IFERROR(INDEX('[2]Table 36'!L$14:L$17,MATCH(CAN!$B133,'[2]Table 36'!$B$14:$B$17,0))*1000,0)</f>
        <v>0</v>
      </c>
      <c r="M120" s="5">
        <f>IFERROR(INDEX('[2]Table 36'!M$14:M$17,MATCH(CAN!$B133,'[2]Table 36'!$B$14:$B$17,0))*1000,0)</f>
        <v>0</v>
      </c>
      <c r="N120" s="5">
        <f>IFERROR(INDEX('[2]Table 36'!N$14:N$17,MATCH(CAN!$B133,'[2]Table 36'!$B$14:$B$17,0))*1000,0)</f>
        <v>0</v>
      </c>
      <c r="O120" s="5">
        <f>IFERROR(INDEX('[2]Table 36'!O$14:O$17,MATCH(CAN!$B133,'[2]Table 36'!$B$14:$B$17,0))*1000,0)</f>
        <v>0</v>
      </c>
      <c r="P120" s="5">
        <f>IFERROR(INDEX('[2]Table 36'!P$14:P$17,MATCH(CAN!$B133,'[2]Table 36'!$B$14:$B$17,0))*1000,0)</f>
        <v>0</v>
      </c>
      <c r="Q120" s="5">
        <f>IFERROR(INDEX('[2]Table 36'!Q$14:Q$17,MATCH(CAN!$B133,'[2]Table 36'!$B$14:$B$17,0))*1000,0)</f>
        <v>0</v>
      </c>
      <c r="R120" s="5">
        <f>IFERROR(INDEX('[2]Table 36'!R$14:R$17,MATCH(CAN!$B133,'[2]Table 36'!$B$14:$B$17,0))*1000,0)</f>
        <v>0</v>
      </c>
      <c r="S120" s="5">
        <f>IFERROR(INDEX('[2]Table 36'!S$14:S$17,MATCH(CAN!$B133,'[2]Table 36'!$B$14:$B$17,0))*1000,0)</f>
        <v>0</v>
      </c>
      <c r="T120" s="5">
        <f>IFERROR(INDEX('[2]Table 36'!T$14:T$17,MATCH(CAN!$B133,'[2]Table 36'!$B$14:$B$17,0))*1000,0)</f>
        <v>0</v>
      </c>
      <c r="U120" s="5">
        <f>IFERROR(INDEX('[2]Table 36'!U$14:U$17,MATCH(CAN!$B133,'[2]Table 36'!$B$14:$B$17,0))*1000,0)</f>
        <v>0</v>
      </c>
      <c r="V120" s="5">
        <f>IFERROR(INDEX('[2]Table 36'!V$14:V$17,MATCH(CAN!$B133,'[2]Table 36'!$B$14:$B$17,0))*1000,0)</f>
        <v>0</v>
      </c>
      <c r="W120" s="5">
        <f>IFERROR(INDEX('[2]Table 36'!W$14:W$17,MATCH(CAN!$B133,'[2]Table 36'!$B$14:$B$17,0))*1000,0)</f>
        <v>0</v>
      </c>
      <c r="Z120" s="23" t="s">
        <v>32</v>
      </c>
    </row>
    <row r="121" spans="2:26" outlineLevel="1" x14ac:dyDescent="0.25">
      <c r="B121" s="4" t="s">
        <v>22</v>
      </c>
      <c r="C121" s="5">
        <f>IFERROR(INDEX('[2]Table 36'!C$14:C$17,MATCH(CAN!$B134,'[2]Table 36'!$B$14:$B$17,0))*1000,0)</f>
        <v>0</v>
      </c>
      <c r="D121" s="5">
        <f>IFERROR(INDEX('[2]Table 36'!D$14:D$17,MATCH(CAN!$B134,'[2]Table 36'!$B$14:$B$17,0))*1000,0)</f>
        <v>0</v>
      </c>
      <c r="E121" s="5">
        <f>IFERROR(INDEX('[2]Table 36'!E$14:E$17,MATCH(CAN!$B134,'[2]Table 36'!$B$14:$B$17,0))*1000,0)</f>
        <v>0</v>
      </c>
      <c r="F121" s="5">
        <f>IFERROR(INDEX('[2]Table 36'!F$14:F$17,MATCH(CAN!$B134,'[2]Table 36'!$B$14:$B$17,0))*1000,0)</f>
        <v>0</v>
      </c>
      <c r="G121" s="5">
        <f>IFERROR(INDEX('[2]Table 36'!G$14:G$17,MATCH(CAN!$B134,'[2]Table 36'!$B$14:$B$17,0))*1000,0)</f>
        <v>0</v>
      </c>
      <c r="H121" s="5">
        <f>IFERROR(INDEX('[2]Table 36'!H$14:H$17,MATCH(CAN!$B134,'[2]Table 36'!$B$14:$B$17,0))*1000,0)</f>
        <v>0</v>
      </c>
      <c r="I121" s="5">
        <f>IFERROR(INDEX('[2]Table 36'!I$14:I$17,MATCH(CAN!$B134,'[2]Table 36'!$B$14:$B$17,0))*1000,0)</f>
        <v>0</v>
      </c>
      <c r="J121" s="5">
        <f>IFERROR(INDEX('[2]Table 36'!J$14:J$17,MATCH(CAN!$B134,'[2]Table 36'!$B$14:$B$17,0))*1000,0)</f>
        <v>0</v>
      </c>
      <c r="K121" s="5">
        <f>IFERROR(INDEX('[2]Table 36'!K$14:K$17,MATCH(CAN!$B134,'[2]Table 36'!$B$14:$B$17,0))*1000,0)</f>
        <v>0</v>
      </c>
      <c r="L121" s="5">
        <f>IFERROR(INDEX('[2]Table 36'!L$14:L$17,MATCH(CAN!$B134,'[2]Table 36'!$B$14:$B$17,0))*1000,0)</f>
        <v>0</v>
      </c>
      <c r="M121" s="5">
        <f>IFERROR(INDEX('[2]Table 36'!M$14:M$17,MATCH(CAN!$B134,'[2]Table 36'!$B$14:$B$17,0))*1000,0)</f>
        <v>0</v>
      </c>
      <c r="N121" s="5">
        <f>IFERROR(INDEX('[2]Table 36'!N$14:N$17,MATCH(CAN!$B134,'[2]Table 36'!$B$14:$B$17,0))*1000,0)</f>
        <v>0</v>
      </c>
      <c r="O121" s="5">
        <f>IFERROR(INDEX('[2]Table 36'!O$14:O$17,MATCH(CAN!$B134,'[2]Table 36'!$B$14:$B$17,0))*1000,0)</f>
        <v>0</v>
      </c>
      <c r="P121" s="5">
        <f>IFERROR(INDEX('[2]Table 36'!P$14:P$17,MATCH(CAN!$B134,'[2]Table 36'!$B$14:$B$17,0))*1000,0)</f>
        <v>0</v>
      </c>
      <c r="Q121" s="5">
        <f>IFERROR(INDEX('[2]Table 36'!Q$14:Q$17,MATCH(CAN!$B134,'[2]Table 36'!$B$14:$B$17,0))*1000,0)</f>
        <v>0</v>
      </c>
      <c r="R121" s="5">
        <f>IFERROR(INDEX('[2]Table 36'!R$14:R$17,MATCH(CAN!$B134,'[2]Table 36'!$B$14:$B$17,0))*1000,0)</f>
        <v>0</v>
      </c>
      <c r="S121" s="5">
        <f>IFERROR(INDEX('[2]Table 36'!S$14:S$17,MATCH(CAN!$B134,'[2]Table 36'!$B$14:$B$17,0))*1000,0)</f>
        <v>0</v>
      </c>
      <c r="T121" s="5">
        <f>IFERROR(INDEX('[2]Table 36'!T$14:T$17,MATCH(CAN!$B134,'[2]Table 36'!$B$14:$B$17,0))*1000,0)</f>
        <v>0</v>
      </c>
      <c r="U121" s="5">
        <f>IFERROR(INDEX('[2]Table 36'!U$14:U$17,MATCH(CAN!$B134,'[2]Table 36'!$B$14:$B$17,0))*1000,0)</f>
        <v>0</v>
      </c>
      <c r="V121" s="5">
        <f>IFERROR(INDEX('[2]Table 36'!V$14:V$17,MATCH(CAN!$B134,'[2]Table 36'!$B$14:$B$17,0))*1000,0)</f>
        <v>0</v>
      </c>
      <c r="W121" s="5">
        <f>IFERROR(INDEX('[2]Table 36'!W$14:W$17,MATCH(CAN!$B134,'[2]Table 36'!$B$14:$B$17,0))*1000,0)</f>
        <v>0</v>
      </c>
      <c r="Z121" s="23" t="s">
        <v>32</v>
      </c>
    </row>
    <row r="122" spans="2:26" outlineLevel="1" x14ac:dyDescent="0.25">
      <c r="B122" s="4" t="s">
        <v>1</v>
      </c>
      <c r="C122" s="5">
        <f>IFERROR(INDEX('[2]Table 36'!C$14:C$17,MATCH(CAN!$B135,'[2]Table 36'!$B$14:$B$17,0))*1000,0)</f>
        <v>0</v>
      </c>
      <c r="D122" s="5">
        <f>IFERROR(INDEX('[2]Table 36'!D$14:D$17,MATCH(CAN!$B135,'[2]Table 36'!$B$14:$B$17,0))*1000,0)</f>
        <v>0</v>
      </c>
      <c r="E122" s="5">
        <f>IFERROR(INDEX('[2]Table 36'!E$14:E$17,MATCH(CAN!$B135,'[2]Table 36'!$B$14:$B$17,0))*1000,0)</f>
        <v>0</v>
      </c>
      <c r="F122" s="5">
        <f>IFERROR(INDEX('[2]Table 36'!F$14:F$17,MATCH(CAN!$B135,'[2]Table 36'!$B$14:$B$17,0))*1000,0)</f>
        <v>0</v>
      </c>
      <c r="G122" s="5">
        <f>IFERROR(INDEX('[2]Table 36'!G$14:G$17,MATCH(CAN!$B135,'[2]Table 36'!$B$14:$B$17,0))*1000,0)</f>
        <v>0</v>
      </c>
      <c r="H122" s="5">
        <f>IFERROR(INDEX('[2]Table 36'!H$14:H$17,MATCH(CAN!$B135,'[2]Table 36'!$B$14:$B$17,0))*1000,0)</f>
        <v>0</v>
      </c>
      <c r="I122" s="5">
        <f>IFERROR(INDEX('[2]Table 36'!I$14:I$17,MATCH(CAN!$B135,'[2]Table 36'!$B$14:$B$17,0))*1000,0)</f>
        <v>0</v>
      </c>
      <c r="J122" s="5">
        <f>IFERROR(INDEX('[2]Table 36'!J$14:J$17,MATCH(CAN!$B135,'[2]Table 36'!$B$14:$B$17,0))*1000,0)</f>
        <v>0</v>
      </c>
      <c r="K122" s="5">
        <f>IFERROR(INDEX('[2]Table 36'!K$14:K$17,MATCH(CAN!$B135,'[2]Table 36'!$B$14:$B$17,0))*1000,0)</f>
        <v>0</v>
      </c>
      <c r="L122" s="5">
        <f>IFERROR(INDEX('[2]Table 36'!L$14:L$17,MATCH(CAN!$B135,'[2]Table 36'!$B$14:$B$17,0))*1000,0)</f>
        <v>0</v>
      </c>
      <c r="M122" s="5">
        <f>IFERROR(INDEX('[2]Table 36'!M$14:M$17,MATCH(CAN!$B135,'[2]Table 36'!$B$14:$B$17,0))*1000,0)</f>
        <v>0</v>
      </c>
      <c r="N122" s="5">
        <f>IFERROR(INDEX('[2]Table 36'!N$14:N$17,MATCH(CAN!$B135,'[2]Table 36'!$B$14:$B$17,0))*1000,0)</f>
        <v>0</v>
      </c>
      <c r="O122" s="5">
        <f>IFERROR(INDEX('[2]Table 36'!O$14:O$17,MATCH(CAN!$B135,'[2]Table 36'!$B$14:$B$17,0))*1000,0)</f>
        <v>0</v>
      </c>
      <c r="P122" s="5">
        <f>IFERROR(INDEX('[2]Table 36'!P$14:P$17,MATCH(CAN!$B135,'[2]Table 36'!$B$14:$B$17,0))*1000,0)</f>
        <v>0</v>
      </c>
      <c r="Q122" s="5">
        <f>IFERROR(INDEX('[2]Table 36'!Q$14:Q$17,MATCH(CAN!$B135,'[2]Table 36'!$B$14:$B$17,0))*1000,0)</f>
        <v>0</v>
      </c>
      <c r="R122" s="5">
        <f>IFERROR(INDEX('[2]Table 36'!R$14:R$17,MATCH(CAN!$B135,'[2]Table 36'!$B$14:$B$17,0))*1000,0)</f>
        <v>0</v>
      </c>
      <c r="S122" s="5">
        <f>IFERROR(INDEX('[2]Table 36'!S$14:S$17,MATCH(CAN!$B135,'[2]Table 36'!$B$14:$B$17,0))*1000,0)</f>
        <v>0</v>
      </c>
      <c r="T122" s="5">
        <f>IFERROR(INDEX('[2]Table 36'!T$14:T$17,MATCH(CAN!$B135,'[2]Table 36'!$B$14:$B$17,0))*1000,0)</f>
        <v>0</v>
      </c>
      <c r="U122" s="5">
        <f>IFERROR(INDEX('[2]Table 36'!U$14:U$17,MATCH(CAN!$B135,'[2]Table 36'!$B$14:$B$17,0))*1000,0)</f>
        <v>0</v>
      </c>
      <c r="V122" s="5">
        <f>IFERROR(INDEX('[2]Table 36'!V$14:V$17,MATCH(CAN!$B135,'[2]Table 36'!$B$14:$B$17,0))*1000,0)</f>
        <v>0</v>
      </c>
      <c r="W122" s="5">
        <f>IFERROR(INDEX('[2]Table 36'!W$14:W$17,MATCH(CAN!$B135,'[2]Table 36'!$B$14:$B$17,0))*1000,0)</f>
        <v>0</v>
      </c>
      <c r="Z122" s="23" t="s">
        <v>32</v>
      </c>
    </row>
    <row r="123" spans="2:26" outlineLevel="1" x14ac:dyDescent="0.25">
      <c r="B123" s="16" t="s">
        <v>13</v>
      </c>
      <c r="C123" s="21">
        <f t="shared" ref="C123:W123" si="44">SUM(C113:C122)</f>
        <v>26196.606</v>
      </c>
      <c r="D123" s="21">
        <f t="shared" si="44"/>
        <v>30561.786</v>
      </c>
      <c r="E123" s="21">
        <f t="shared" si="44"/>
        <v>30351.204999999998</v>
      </c>
      <c r="F123" s="21">
        <f t="shared" si="44"/>
        <v>39188.153999999995</v>
      </c>
      <c r="G123" s="21">
        <f t="shared" si="44"/>
        <v>44159.345000000001</v>
      </c>
      <c r="H123" s="21">
        <f t="shared" si="44"/>
        <v>47578.967000000004</v>
      </c>
      <c r="I123" s="21">
        <f t="shared" si="44"/>
        <v>58612.942999999999</v>
      </c>
      <c r="J123" s="21">
        <f t="shared" si="44"/>
        <v>50367.506999999998</v>
      </c>
      <c r="K123" s="21">
        <f t="shared" si="44"/>
        <v>57977.331999999995</v>
      </c>
      <c r="L123" s="21">
        <f t="shared" si="44"/>
        <v>60058.691999999995</v>
      </c>
      <c r="M123" s="21">
        <f t="shared" si="44"/>
        <v>64873.171999999999</v>
      </c>
      <c r="N123" s="21">
        <f t="shared" si="44"/>
        <v>60883.785999999993</v>
      </c>
      <c r="O123" s="21">
        <f t="shared" si="44"/>
        <v>62434.898999999998</v>
      </c>
      <c r="P123" s="21">
        <f t="shared" si="44"/>
        <v>67053.726999999999</v>
      </c>
      <c r="Q123" s="21">
        <f t="shared" si="44"/>
        <v>64612.527999999991</v>
      </c>
      <c r="R123" s="21">
        <f t="shared" si="44"/>
        <v>62269.537999999993</v>
      </c>
      <c r="S123" s="21">
        <f t="shared" si="44"/>
        <v>63516.176000000007</v>
      </c>
      <c r="T123" s="21">
        <f t="shared" si="44"/>
        <v>65727.468000000008</v>
      </c>
      <c r="U123" s="21">
        <f t="shared" si="44"/>
        <v>69889.229000000007</v>
      </c>
      <c r="V123" s="21">
        <f t="shared" si="44"/>
        <v>67348.797000000006</v>
      </c>
      <c r="W123" s="21">
        <f t="shared" si="44"/>
        <v>62440.646000000001</v>
      </c>
    </row>
    <row r="124" spans="2:26" outlineLevel="1" x14ac:dyDescent="0.25">
      <c r="B124" s="29" t="s">
        <v>46</v>
      </c>
      <c r="C124" s="28">
        <f>IFERROR(C123/C105/1000,0)</f>
        <v>7.7921417760937117E-3</v>
      </c>
      <c r="D124" s="28">
        <f t="shared" ref="D124:W124" si="45">IFERROR(D123/D105/1000,0)</f>
        <v>7.80886085537993E-3</v>
      </c>
      <c r="E124" s="28">
        <f t="shared" si="45"/>
        <v>7.7775611143922983E-3</v>
      </c>
      <c r="F124" s="28">
        <f t="shared" si="45"/>
        <v>7.6699911499331884E-3</v>
      </c>
      <c r="G124" s="28">
        <f t="shared" si="45"/>
        <v>7.554768414370085E-3</v>
      </c>
      <c r="H124" s="28">
        <f t="shared" si="45"/>
        <v>7.5019336612190835E-3</v>
      </c>
      <c r="I124" s="28">
        <f t="shared" si="45"/>
        <v>6.7806109246222662E-3</v>
      </c>
      <c r="J124" s="28">
        <f t="shared" si="45"/>
        <v>6.6939753878522846E-3</v>
      </c>
      <c r="K124" s="28">
        <f t="shared" si="45"/>
        <v>6.7983554121600152E-3</v>
      </c>
      <c r="L124" s="28">
        <f t="shared" si="45"/>
        <v>7.1436989424129727E-3</v>
      </c>
      <c r="M124" s="28">
        <f t="shared" si="45"/>
        <v>6.6929061190200995E-3</v>
      </c>
      <c r="N124" s="28">
        <f t="shared" si="45"/>
        <v>6.5924115592998532E-3</v>
      </c>
      <c r="O124" s="28">
        <f t="shared" si="45"/>
        <v>6.5036550317660998E-3</v>
      </c>
      <c r="P124" s="28">
        <f t="shared" si="45"/>
        <v>6.4221047006545089E-3</v>
      </c>
      <c r="Q124" s="28">
        <f t="shared" si="45"/>
        <v>6.3209420897982977E-3</v>
      </c>
      <c r="R124" s="28">
        <f t="shared" si="45"/>
        <v>6.2131155655497563E-3</v>
      </c>
      <c r="S124" s="28">
        <f t="shared" si="45"/>
        <v>6.1108463009828641E-3</v>
      </c>
      <c r="T124" s="28">
        <f t="shared" si="45"/>
        <v>6.0243797793014236E-3</v>
      </c>
      <c r="U124" s="28">
        <f t="shared" si="45"/>
        <v>5.9286014583850698E-3</v>
      </c>
      <c r="V124" s="28">
        <f t="shared" si="45"/>
        <v>5.8346230557119122E-3</v>
      </c>
      <c r="W124" s="28">
        <f t="shared" si="45"/>
        <v>5.7537683458890277E-3</v>
      </c>
    </row>
    <row r="125" spans="2:26" outlineLevel="1" x14ac:dyDescent="0.25"/>
    <row r="126" spans="2:26" outlineLevel="1" x14ac:dyDescent="0.25">
      <c r="B126" s="4" t="s">
        <v>23</v>
      </c>
      <c r="C126" s="12">
        <f t="shared" ref="C126:W126" si="46">IFERROR(C113/C123,0)</f>
        <v>0</v>
      </c>
      <c r="D126" s="12">
        <f t="shared" si="46"/>
        <v>0</v>
      </c>
      <c r="E126" s="12">
        <f t="shared" si="46"/>
        <v>0</v>
      </c>
      <c r="F126" s="12">
        <f t="shared" si="46"/>
        <v>0</v>
      </c>
      <c r="G126" s="12">
        <f t="shared" si="46"/>
        <v>0</v>
      </c>
      <c r="H126" s="12">
        <f t="shared" si="46"/>
        <v>0</v>
      </c>
      <c r="I126" s="12">
        <f t="shared" si="46"/>
        <v>0</v>
      </c>
      <c r="J126" s="12">
        <f t="shared" si="46"/>
        <v>0</v>
      </c>
      <c r="K126" s="12">
        <f t="shared" si="46"/>
        <v>0</v>
      </c>
      <c r="L126" s="12">
        <f t="shared" si="46"/>
        <v>0</v>
      </c>
      <c r="M126" s="12">
        <f t="shared" si="46"/>
        <v>0</v>
      </c>
      <c r="N126" s="12">
        <f t="shared" si="46"/>
        <v>0</v>
      </c>
      <c r="O126" s="12">
        <f t="shared" si="46"/>
        <v>0</v>
      </c>
      <c r="P126" s="12">
        <f t="shared" si="46"/>
        <v>0</v>
      </c>
      <c r="Q126" s="12">
        <f t="shared" si="46"/>
        <v>0</v>
      </c>
      <c r="R126" s="12">
        <f t="shared" si="46"/>
        <v>0</v>
      </c>
      <c r="S126" s="12">
        <f t="shared" si="46"/>
        <v>0</v>
      </c>
      <c r="T126" s="12">
        <f t="shared" si="46"/>
        <v>0</v>
      </c>
      <c r="U126" s="12">
        <f t="shared" si="46"/>
        <v>0</v>
      </c>
      <c r="V126" s="12">
        <f t="shared" si="46"/>
        <v>0</v>
      </c>
      <c r="W126" s="12">
        <f t="shared" si="46"/>
        <v>0</v>
      </c>
    </row>
    <row r="127" spans="2:26" outlineLevel="1" x14ac:dyDescent="0.25">
      <c r="B127" s="4" t="s">
        <v>24</v>
      </c>
      <c r="C127" s="12">
        <f t="shared" ref="C127:W127" si="47">IFERROR(C114/C123,0)</f>
        <v>0</v>
      </c>
      <c r="D127" s="12">
        <f t="shared" si="47"/>
        <v>0</v>
      </c>
      <c r="E127" s="12">
        <f t="shared" si="47"/>
        <v>0</v>
      </c>
      <c r="F127" s="12">
        <f t="shared" si="47"/>
        <v>0</v>
      </c>
      <c r="G127" s="12">
        <f t="shared" si="47"/>
        <v>0</v>
      </c>
      <c r="H127" s="12">
        <f t="shared" si="47"/>
        <v>0</v>
      </c>
      <c r="I127" s="12">
        <f t="shared" si="47"/>
        <v>0</v>
      </c>
      <c r="J127" s="12">
        <f t="shared" si="47"/>
        <v>0</v>
      </c>
      <c r="K127" s="12">
        <f t="shared" si="47"/>
        <v>0</v>
      </c>
      <c r="L127" s="12">
        <f t="shared" si="47"/>
        <v>0</v>
      </c>
      <c r="M127" s="12">
        <f t="shared" si="47"/>
        <v>0</v>
      </c>
      <c r="N127" s="12">
        <f t="shared" si="47"/>
        <v>0</v>
      </c>
      <c r="O127" s="12">
        <f t="shared" si="47"/>
        <v>0</v>
      </c>
      <c r="P127" s="12">
        <f t="shared" si="47"/>
        <v>0</v>
      </c>
      <c r="Q127" s="12">
        <f t="shared" si="47"/>
        <v>0</v>
      </c>
      <c r="R127" s="12">
        <f t="shared" si="47"/>
        <v>0</v>
      </c>
      <c r="S127" s="12">
        <f t="shared" si="47"/>
        <v>0</v>
      </c>
      <c r="T127" s="12">
        <f t="shared" si="47"/>
        <v>0</v>
      </c>
      <c r="U127" s="12">
        <f t="shared" si="47"/>
        <v>0</v>
      </c>
      <c r="V127" s="12">
        <f t="shared" si="47"/>
        <v>0</v>
      </c>
      <c r="W127" s="12">
        <f t="shared" si="47"/>
        <v>0</v>
      </c>
    </row>
    <row r="128" spans="2:26" outlineLevel="1" x14ac:dyDescent="0.25">
      <c r="B128" s="4" t="s">
        <v>21</v>
      </c>
      <c r="C128" s="12">
        <f t="shared" ref="C128:W128" si="48">IFERROR(C115/C123,0)</f>
        <v>0.44611027092593591</v>
      </c>
      <c r="D128" s="12">
        <f t="shared" si="48"/>
        <v>0.53194322478404898</v>
      </c>
      <c r="E128" s="12">
        <f t="shared" si="48"/>
        <v>0.56780384831508335</v>
      </c>
      <c r="F128" s="12">
        <f t="shared" si="48"/>
        <v>0.59101436622914161</v>
      </c>
      <c r="G128" s="12">
        <f t="shared" si="48"/>
        <v>0.57557432067889591</v>
      </c>
      <c r="H128" s="12">
        <f t="shared" si="48"/>
        <v>0.60135717112143272</v>
      </c>
      <c r="I128" s="12">
        <f t="shared" si="48"/>
        <v>0.56890953249011911</v>
      </c>
      <c r="J128" s="12">
        <f t="shared" si="48"/>
        <v>0.60869732941120158</v>
      </c>
      <c r="K128" s="12">
        <f t="shared" si="48"/>
        <v>0.61937875996087577</v>
      </c>
      <c r="L128" s="12">
        <f t="shared" si="48"/>
        <v>0.57551010268422098</v>
      </c>
      <c r="M128" s="12">
        <f t="shared" si="48"/>
        <v>0.59679327842948704</v>
      </c>
      <c r="N128" s="12">
        <f t="shared" si="48"/>
        <v>0.59939751447125844</v>
      </c>
      <c r="O128" s="12">
        <f t="shared" si="48"/>
        <v>0.60231538133824802</v>
      </c>
      <c r="P128" s="12">
        <f t="shared" si="48"/>
        <v>0.62141894066529668</v>
      </c>
      <c r="Q128" s="12">
        <f t="shared" si="48"/>
        <v>0.60745981027085028</v>
      </c>
      <c r="R128" s="12">
        <f t="shared" si="48"/>
        <v>0.58766177131425001</v>
      </c>
      <c r="S128" s="12">
        <f t="shared" si="48"/>
        <v>0.57075299999168716</v>
      </c>
      <c r="T128" s="12">
        <f t="shared" si="48"/>
        <v>0.58846268047325356</v>
      </c>
      <c r="U128" s="12">
        <f t="shared" si="48"/>
        <v>0.6065793342776753</v>
      </c>
      <c r="V128" s="12">
        <f t="shared" si="48"/>
        <v>0.61679651085675669</v>
      </c>
      <c r="W128" s="12">
        <f t="shared" si="48"/>
        <v>0.64235869692956094</v>
      </c>
    </row>
    <row r="129" spans="1:23" outlineLevel="1" x14ac:dyDescent="0.25">
      <c r="B129" s="4" t="s">
        <v>26</v>
      </c>
      <c r="C129" s="12">
        <f t="shared" ref="C129:W129" si="49">IFERROR(C116/C123,0)</f>
        <v>0</v>
      </c>
      <c r="D129" s="12">
        <f t="shared" si="49"/>
        <v>0</v>
      </c>
      <c r="E129" s="12">
        <f t="shared" si="49"/>
        <v>0</v>
      </c>
      <c r="F129" s="12">
        <f t="shared" si="49"/>
        <v>0</v>
      </c>
      <c r="G129" s="12">
        <f t="shared" si="49"/>
        <v>0</v>
      </c>
      <c r="H129" s="12">
        <f t="shared" si="49"/>
        <v>0</v>
      </c>
      <c r="I129" s="12">
        <f t="shared" si="49"/>
        <v>0</v>
      </c>
      <c r="J129" s="12">
        <f t="shared" si="49"/>
        <v>0</v>
      </c>
      <c r="K129" s="12">
        <f t="shared" si="49"/>
        <v>0</v>
      </c>
      <c r="L129" s="12">
        <f t="shared" si="49"/>
        <v>0</v>
      </c>
      <c r="M129" s="12">
        <f t="shared" si="49"/>
        <v>0</v>
      </c>
      <c r="N129" s="12">
        <f t="shared" si="49"/>
        <v>0</v>
      </c>
      <c r="O129" s="12">
        <f t="shared" si="49"/>
        <v>0</v>
      </c>
      <c r="P129" s="12">
        <f t="shared" si="49"/>
        <v>0</v>
      </c>
      <c r="Q129" s="12">
        <f t="shared" si="49"/>
        <v>0</v>
      </c>
      <c r="R129" s="12">
        <f t="shared" si="49"/>
        <v>0</v>
      </c>
      <c r="S129" s="12">
        <f t="shared" si="49"/>
        <v>0</v>
      </c>
      <c r="T129" s="12">
        <f t="shared" si="49"/>
        <v>0</v>
      </c>
      <c r="U129" s="12">
        <f t="shared" si="49"/>
        <v>0</v>
      </c>
      <c r="V129" s="12">
        <f t="shared" si="49"/>
        <v>0</v>
      </c>
      <c r="W129" s="12">
        <f t="shared" si="49"/>
        <v>0</v>
      </c>
    </row>
    <row r="130" spans="1:23" outlineLevel="1" x14ac:dyDescent="0.25">
      <c r="B130" s="4" t="s">
        <v>25</v>
      </c>
      <c r="C130" s="12">
        <f t="shared" ref="C130:W130" si="50">IFERROR(C117/C123,0)</f>
        <v>0.55388972907406397</v>
      </c>
      <c r="D130" s="12">
        <f t="shared" si="50"/>
        <v>0.46805677521595107</v>
      </c>
      <c r="E130" s="12">
        <f t="shared" si="50"/>
        <v>0.43219615168491665</v>
      </c>
      <c r="F130" s="12">
        <f t="shared" si="50"/>
        <v>0.40898563377085845</v>
      </c>
      <c r="G130" s="12">
        <f t="shared" si="50"/>
        <v>0.42442567932110409</v>
      </c>
      <c r="H130" s="12">
        <f t="shared" si="50"/>
        <v>0.39864282887856722</v>
      </c>
      <c r="I130" s="12">
        <f t="shared" si="50"/>
        <v>0.43109046750988089</v>
      </c>
      <c r="J130" s="12">
        <f t="shared" si="50"/>
        <v>0.39130267058879842</v>
      </c>
      <c r="K130" s="12">
        <f t="shared" si="50"/>
        <v>0.38062124003912429</v>
      </c>
      <c r="L130" s="12">
        <f t="shared" si="50"/>
        <v>0.42448989731577907</v>
      </c>
      <c r="M130" s="12">
        <f t="shared" si="50"/>
        <v>0.38934818849308001</v>
      </c>
      <c r="N130" s="12">
        <f t="shared" si="50"/>
        <v>0.38425744417405322</v>
      </c>
      <c r="O130" s="12">
        <f t="shared" si="50"/>
        <v>0.38253882656236859</v>
      </c>
      <c r="P130" s="12">
        <f t="shared" si="50"/>
        <v>0.3655282576612035</v>
      </c>
      <c r="Q130" s="12">
        <f t="shared" si="50"/>
        <v>0.37868775231948831</v>
      </c>
      <c r="R130" s="12">
        <f t="shared" si="50"/>
        <v>0.41233822868574999</v>
      </c>
      <c r="S130" s="12">
        <f t="shared" si="50"/>
        <v>0.42924700000831278</v>
      </c>
      <c r="T130" s="12">
        <f t="shared" si="50"/>
        <v>0.41153731952674638</v>
      </c>
      <c r="U130" s="12">
        <f t="shared" si="50"/>
        <v>0.39342066572232465</v>
      </c>
      <c r="V130" s="12">
        <f t="shared" si="50"/>
        <v>0.38320348914324331</v>
      </c>
      <c r="W130" s="12">
        <f t="shared" si="50"/>
        <v>0.35764130307043906</v>
      </c>
    </row>
    <row r="131" spans="1:23" outlineLevel="1" x14ac:dyDescent="0.25">
      <c r="B131" s="4" t="s">
        <v>0</v>
      </c>
      <c r="C131" s="12">
        <f t="shared" ref="C131:W131" si="51">IFERROR(C118/C123,0)</f>
        <v>0</v>
      </c>
      <c r="D131" s="12">
        <f t="shared" si="51"/>
        <v>0</v>
      </c>
      <c r="E131" s="12">
        <f t="shared" si="51"/>
        <v>0</v>
      </c>
      <c r="F131" s="12">
        <f t="shared" si="51"/>
        <v>0</v>
      </c>
      <c r="G131" s="12">
        <f t="shared" si="51"/>
        <v>0</v>
      </c>
      <c r="H131" s="12">
        <f t="shared" si="51"/>
        <v>0</v>
      </c>
      <c r="I131" s="12">
        <f t="shared" si="51"/>
        <v>0</v>
      </c>
      <c r="J131" s="12">
        <f t="shared" si="51"/>
        <v>0</v>
      </c>
      <c r="K131" s="12">
        <f t="shared" si="51"/>
        <v>0</v>
      </c>
      <c r="L131" s="12">
        <f t="shared" si="51"/>
        <v>0</v>
      </c>
      <c r="M131" s="12">
        <f t="shared" si="51"/>
        <v>1.3858533077432995E-2</v>
      </c>
      <c r="N131" s="12">
        <f t="shared" si="51"/>
        <v>1.6345041354688426E-2</v>
      </c>
      <c r="O131" s="12">
        <f t="shared" si="51"/>
        <v>1.5145792099383392E-2</v>
      </c>
      <c r="P131" s="12">
        <f t="shared" si="51"/>
        <v>1.3052801673499819E-2</v>
      </c>
      <c r="Q131" s="12">
        <f t="shared" si="51"/>
        <v>1.3852437409661484E-2</v>
      </c>
      <c r="R131" s="12">
        <f t="shared" si="51"/>
        <v>0</v>
      </c>
      <c r="S131" s="12">
        <f t="shared" si="51"/>
        <v>0</v>
      </c>
      <c r="T131" s="12">
        <f t="shared" si="51"/>
        <v>0</v>
      </c>
      <c r="U131" s="12">
        <f t="shared" si="51"/>
        <v>0</v>
      </c>
      <c r="V131" s="12">
        <f t="shared" si="51"/>
        <v>0</v>
      </c>
      <c r="W131" s="12">
        <f t="shared" si="51"/>
        <v>0</v>
      </c>
    </row>
    <row r="132" spans="1:23" outlineLevel="1" x14ac:dyDescent="0.25">
      <c r="B132" s="4" t="s">
        <v>27</v>
      </c>
      <c r="C132" s="12">
        <f t="shared" ref="C132:W132" si="52">IFERROR(C119/C123,0)</f>
        <v>0</v>
      </c>
      <c r="D132" s="12">
        <f t="shared" si="52"/>
        <v>0</v>
      </c>
      <c r="E132" s="12">
        <f t="shared" si="52"/>
        <v>0</v>
      </c>
      <c r="F132" s="12">
        <f t="shared" si="52"/>
        <v>0</v>
      </c>
      <c r="G132" s="12">
        <f t="shared" si="52"/>
        <v>0</v>
      </c>
      <c r="H132" s="12">
        <f t="shared" si="52"/>
        <v>0</v>
      </c>
      <c r="I132" s="12">
        <f t="shared" si="52"/>
        <v>0</v>
      </c>
      <c r="J132" s="12">
        <f t="shared" si="52"/>
        <v>0</v>
      </c>
      <c r="K132" s="12">
        <f t="shared" si="52"/>
        <v>0</v>
      </c>
      <c r="L132" s="12">
        <f t="shared" si="52"/>
        <v>0</v>
      </c>
      <c r="M132" s="12">
        <f t="shared" si="52"/>
        <v>0</v>
      </c>
      <c r="N132" s="12">
        <f t="shared" si="52"/>
        <v>0</v>
      </c>
      <c r="O132" s="12">
        <f t="shared" si="52"/>
        <v>0</v>
      </c>
      <c r="P132" s="12">
        <f t="shared" si="52"/>
        <v>0</v>
      </c>
      <c r="Q132" s="12">
        <f t="shared" si="52"/>
        <v>0</v>
      </c>
      <c r="R132" s="12">
        <f t="shared" si="52"/>
        <v>0</v>
      </c>
      <c r="S132" s="12">
        <f t="shared" si="52"/>
        <v>0</v>
      </c>
      <c r="T132" s="12">
        <f t="shared" si="52"/>
        <v>0</v>
      </c>
      <c r="U132" s="12">
        <f t="shared" si="52"/>
        <v>0</v>
      </c>
      <c r="V132" s="12">
        <f t="shared" si="52"/>
        <v>0</v>
      </c>
      <c r="W132" s="12">
        <f t="shared" si="52"/>
        <v>0</v>
      </c>
    </row>
    <row r="133" spans="1:23" outlineLevel="1" x14ac:dyDescent="0.25">
      <c r="B133" s="4" t="s">
        <v>28</v>
      </c>
      <c r="C133" s="12">
        <f t="shared" ref="C133:W133" si="53">IFERROR(C120/C123,0)</f>
        <v>0</v>
      </c>
      <c r="D133" s="12">
        <f t="shared" si="53"/>
        <v>0</v>
      </c>
      <c r="E133" s="12">
        <f t="shared" si="53"/>
        <v>0</v>
      </c>
      <c r="F133" s="12">
        <f t="shared" si="53"/>
        <v>0</v>
      </c>
      <c r="G133" s="12">
        <f t="shared" si="53"/>
        <v>0</v>
      </c>
      <c r="H133" s="12">
        <f t="shared" si="53"/>
        <v>0</v>
      </c>
      <c r="I133" s="12">
        <f t="shared" si="53"/>
        <v>0</v>
      </c>
      <c r="J133" s="12">
        <f t="shared" si="53"/>
        <v>0</v>
      </c>
      <c r="K133" s="12">
        <f t="shared" si="53"/>
        <v>0</v>
      </c>
      <c r="L133" s="12">
        <f t="shared" si="53"/>
        <v>0</v>
      </c>
      <c r="M133" s="12">
        <f t="shared" si="53"/>
        <v>0</v>
      </c>
      <c r="N133" s="12">
        <f t="shared" si="53"/>
        <v>0</v>
      </c>
      <c r="O133" s="12">
        <f t="shared" si="53"/>
        <v>0</v>
      </c>
      <c r="P133" s="12">
        <f t="shared" si="53"/>
        <v>0</v>
      </c>
      <c r="Q133" s="12">
        <f t="shared" si="53"/>
        <v>0</v>
      </c>
      <c r="R133" s="12">
        <f t="shared" si="53"/>
        <v>0</v>
      </c>
      <c r="S133" s="12">
        <f t="shared" si="53"/>
        <v>0</v>
      </c>
      <c r="T133" s="12">
        <f t="shared" si="53"/>
        <v>0</v>
      </c>
      <c r="U133" s="12">
        <f t="shared" si="53"/>
        <v>0</v>
      </c>
      <c r="V133" s="12">
        <f t="shared" si="53"/>
        <v>0</v>
      </c>
      <c r="W133" s="12">
        <f t="shared" si="53"/>
        <v>0</v>
      </c>
    </row>
    <row r="134" spans="1:23" outlineLevel="1" x14ac:dyDescent="0.25">
      <c r="B134" s="4" t="s">
        <v>22</v>
      </c>
      <c r="C134" s="12">
        <f t="shared" ref="C134:W134" si="54">IFERROR(C121/C123,0)</f>
        <v>0</v>
      </c>
      <c r="D134" s="12">
        <f t="shared" si="54"/>
        <v>0</v>
      </c>
      <c r="E134" s="12">
        <f t="shared" si="54"/>
        <v>0</v>
      </c>
      <c r="F134" s="12">
        <f t="shared" si="54"/>
        <v>0</v>
      </c>
      <c r="G134" s="12">
        <f t="shared" si="54"/>
        <v>0</v>
      </c>
      <c r="H134" s="12">
        <f t="shared" si="54"/>
        <v>0</v>
      </c>
      <c r="I134" s="12">
        <f t="shared" si="54"/>
        <v>0</v>
      </c>
      <c r="J134" s="12">
        <f t="shared" si="54"/>
        <v>0</v>
      </c>
      <c r="K134" s="12">
        <f t="shared" si="54"/>
        <v>0</v>
      </c>
      <c r="L134" s="12">
        <f t="shared" si="54"/>
        <v>0</v>
      </c>
      <c r="M134" s="12">
        <f t="shared" si="54"/>
        <v>0</v>
      </c>
      <c r="N134" s="12">
        <f t="shared" si="54"/>
        <v>0</v>
      </c>
      <c r="O134" s="12">
        <f t="shared" si="54"/>
        <v>0</v>
      </c>
      <c r="P134" s="12">
        <f t="shared" si="54"/>
        <v>0</v>
      </c>
      <c r="Q134" s="12">
        <f t="shared" si="54"/>
        <v>0</v>
      </c>
      <c r="R134" s="12">
        <f t="shared" si="54"/>
        <v>0</v>
      </c>
      <c r="S134" s="12">
        <f t="shared" si="54"/>
        <v>0</v>
      </c>
      <c r="T134" s="12">
        <f t="shared" si="54"/>
        <v>0</v>
      </c>
      <c r="U134" s="12">
        <f t="shared" si="54"/>
        <v>0</v>
      </c>
      <c r="V134" s="12">
        <f t="shared" si="54"/>
        <v>0</v>
      </c>
      <c r="W134" s="12">
        <f t="shared" si="54"/>
        <v>0</v>
      </c>
    </row>
    <row r="135" spans="1:23" outlineLevel="1" x14ac:dyDescent="0.25">
      <c r="B135" s="4" t="s">
        <v>1</v>
      </c>
      <c r="C135" s="12">
        <f t="shared" ref="C135:W135" si="55">IFERROR(C122/C123,0)</f>
        <v>0</v>
      </c>
      <c r="D135" s="12">
        <f t="shared" si="55"/>
        <v>0</v>
      </c>
      <c r="E135" s="12">
        <f t="shared" si="55"/>
        <v>0</v>
      </c>
      <c r="F135" s="12">
        <f t="shared" si="55"/>
        <v>0</v>
      </c>
      <c r="G135" s="12">
        <f t="shared" si="55"/>
        <v>0</v>
      </c>
      <c r="H135" s="12">
        <f t="shared" si="55"/>
        <v>0</v>
      </c>
      <c r="I135" s="12">
        <f t="shared" si="55"/>
        <v>0</v>
      </c>
      <c r="J135" s="12">
        <f t="shared" si="55"/>
        <v>0</v>
      </c>
      <c r="K135" s="12">
        <f t="shared" si="55"/>
        <v>0</v>
      </c>
      <c r="L135" s="12">
        <f t="shared" si="55"/>
        <v>0</v>
      </c>
      <c r="M135" s="12">
        <f t="shared" si="55"/>
        <v>0</v>
      </c>
      <c r="N135" s="12">
        <f t="shared" si="55"/>
        <v>0</v>
      </c>
      <c r="O135" s="12">
        <f t="shared" si="55"/>
        <v>0</v>
      </c>
      <c r="P135" s="12">
        <f t="shared" si="55"/>
        <v>0</v>
      </c>
      <c r="Q135" s="12">
        <f t="shared" si="55"/>
        <v>0</v>
      </c>
      <c r="R135" s="12">
        <f t="shared" si="55"/>
        <v>0</v>
      </c>
      <c r="S135" s="12">
        <f t="shared" si="55"/>
        <v>0</v>
      </c>
      <c r="T135" s="12">
        <f t="shared" si="55"/>
        <v>0</v>
      </c>
      <c r="U135" s="12">
        <f t="shared" si="55"/>
        <v>0</v>
      </c>
      <c r="V135" s="12">
        <f t="shared" si="55"/>
        <v>0</v>
      </c>
      <c r="W135" s="12">
        <f t="shared" si="55"/>
        <v>0</v>
      </c>
    </row>
    <row r="138" spans="1:23" s="34" customFormat="1" x14ac:dyDescent="0.25">
      <c r="A138" s="33" t="s">
        <v>54</v>
      </c>
    </row>
    <row r="139" spans="1:23" outlineLevel="1" x14ac:dyDescent="0.25">
      <c r="B139" s="22" t="s">
        <v>31</v>
      </c>
      <c r="C139" s="5">
        <f t="shared" ref="C139:W139" si="56">C173+C209</f>
        <v>82129.967675901222</v>
      </c>
      <c r="D139" s="5">
        <f t="shared" si="56"/>
        <v>69032.206466920019</v>
      </c>
      <c r="E139" s="5">
        <f t="shared" si="56"/>
        <v>62678.667843029914</v>
      </c>
      <c r="F139" s="5">
        <f t="shared" si="56"/>
        <v>48305.426898798993</v>
      </c>
      <c r="G139" s="5">
        <f t="shared" si="56"/>
        <v>42742.92487505274</v>
      </c>
      <c r="H139" s="5">
        <f t="shared" si="56"/>
        <v>42524.158261585137</v>
      </c>
      <c r="I139" s="5">
        <f t="shared" si="56"/>
        <v>36617.402802901204</v>
      </c>
      <c r="J139" s="5">
        <f t="shared" si="56"/>
        <v>37898.194537308693</v>
      </c>
      <c r="K139" s="5">
        <f t="shared" si="56"/>
        <v>46494.98324522606</v>
      </c>
      <c r="L139" s="5">
        <f t="shared" si="56"/>
        <v>33572.806544128718</v>
      </c>
      <c r="M139" s="5">
        <f t="shared" si="56"/>
        <v>40278.013225452079</v>
      </c>
      <c r="N139" s="5">
        <f t="shared" si="56"/>
        <v>44617.200674733351</v>
      </c>
      <c r="O139" s="5">
        <f t="shared" si="56"/>
        <v>47799.107026867307</v>
      </c>
      <c r="P139" s="5">
        <f t="shared" si="56"/>
        <v>44283.395109369449</v>
      </c>
      <c r="Q139" s="5">
        <f t="shared" si="56"/>
        <v>53872.864653473909</v>
      </c>
      <c r="R139" s="5">
        <f t="shared" si="56"/>
        <v>56082.70514556444</v>
      </c>
      <c r="S139" s="5">
        <f t="shared" si="56"/>
        <v>68198.918625263963</v>
      </c>
      <c r="T139" s="5">
        <f t="shared" si="56"/>
        <v>82758.897127089353</v>
      </c>
      <c r="U139" s="5">
        <f t="shared" si="56"/>
        <v>77997.619748486613</v>
      </c>
      <c r="V139" s="5">
        <f t="shared" si="56"/>
        <v>78130.618182575883</v>
      </c>
      <c r="W139" s="5">
        <f t="shared" si="56"/>
        <v>73993.592662249415</v>
      </c>
    </row>
    <row r="140" spans="1:23" outlineLevel="1" x14ac:dyDescent="0.25">
      <c r="B140" s="8" t="s">
        <v>30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outlineLevel="1" x14ac:dyDescent="0.25">
      <c r="B141" s="8" t="s">
        <v>43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outlineLevel="1" x14ac:dyDescent="0.25">
      <c r="B142" s="8" t="s">
        <v>44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outlineLevel="1" x14ac:dyDescent="0.25">
      <c r="B143" s="8" t="s">
        <v>45</v>
      </c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outlineLevel="1" x14ac:dyDescent="0.25">
      <c r="B144" s="8" t="s">
        <v>47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2:23" outlineLevel="1" x14ac:dyDescent="0.25"/>
    <row r="146" spans="2:23" outlineLevel="1" x14ac:dyDescent="0.25">
      <c r="B146" s="9" t="s">
        <v>19</v>
      </c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</row>
    <row r="147" spans="2:23" outlineLevel="1" x14ac:dyDescent="0.25">
      <c r="B147" s="4" t="s">
        <v>23</v>
      </c>
      <c r="C147" s="5">
        <f t="shared" ref="C147:W156" si="57">C181+C219</f>
        <v>0</v>
      </c>
      <c r="D147" s="5">
        <f t="shared" si="57"/>
        <v>0</v>
      </c>
      <c r="E147" s="5">
        <f t="shared" si="57"/>
        <v>0</v>
      </c>
      <c r="F147" s="5">
        <f t="shared" si="57"/>
        <v>0</v>
      </c>
      <c r="G147" s="5">
        <f t="shared" si="57"/>
        <v>0</v>
      </c>
      <c r="H147" s="5">
        <f t="shared" si="57"/>
        <v>0</v>
      </c>
      <c r="I147" s="5">
        <f t="shared" si="57"/>
        <v>0</v>
      </c>
      <c r="J147" s="5">
        <f t="shared" si="57"/>
        <v>0</v>
      </c>
      <c r="K147" s="5">
        <f t="shared" si="57"/>
        <v>0</v>
      </c>
      <c r="L147" s="5">
        <f t="shared" si="57"/>
        <v>0</v>
      </c>
      <c r="M147" s="5">
        <f t="shared" si="57"/>
        <v>0</v>
      </c>
      <c r="N147" s="5">
        <f t="shared" si="57"/>
        <v>0</v>
      </c>
      <c r="O147" s="5">
        <f t="shared" si="57"/>
        <v>0</v>
      </c>
      <c r="P147" s="5">
        <f t="shared" si="57"/>
        <v>0</v>
      </c>
      <c r="Q147" s="5">
        <f t="shared" si="57"/>
        <v>0</v>
      </c>
      <c r="R147" s="5">
        <f t="shared" si="57"/>
        <v>0</v>
      </c>
      <c r="S147" s="5">
        <f t="shared" si="57"/>
        <v>0</v>
      </c>
      <c r="T147" s="5">
        <f t="shared" si="57"/>
        <v>0</v>
      </c>
      <c r="U147" s="5">
        <f t="shared" si="57"/>
        <v>0</v>
      </c>
      <c r="V147" s="5">
        <f t="shared" si="57"/>
        <v>0</v>
      </c>
      <c r="W147" s="5">
        <f t="shared" si="57"/>
        <v>0</v>
      </c>
    </row>
    <row r="148" spans="2:23" outlineLevel="1" x14ac:dyDescent="0.25">
      <c r="B148" s="4" t="s">
        <v>24</v>
      </c>
      <c r="C148" s="5">
        <f t="shared" si="57"/>
        <v>0</v>
      </c>
      <c r="D148" s="5">
        <f t="shared" si="57"/>
        <v>0</v>
      </c>
      <c r="E148" s="5">
        <f t="shared" si="57"/>
        <v>0</v>
      </c>
      <c r="F148" s="5">
        <f t="shared" si="57"/>
        <v>0</v>
      </c>
      <c r="G148" s="5">
        <f t="shared" si="57"/>
        <v>0</v>
      </c>
      <c r="H148" s="5">
        <f t="shared" si="57"/>
        <v>0</v>
      </c>
      <c r="I148" s="5">
        <f t="shared" si="57"/>
        <v>0</v>
      </c>
      <c r="J148" s="5">
        <f t="shared" si="57"/>
        <v>0</v>
      </c>
      <c r="K148" s="5">
        <f t="shared" si="57"/>
        <v>0</v>
      </c>
      <c r="L148" s="5">
        <f t="shared" si="57"/>
        <v>0</v>
      </c>
      <c r="M148" s="5">
        <f t="shared" si="57"/>
        <v>0</v>
      </c>
      <c r="N148" s="5">
        <f t="shared" si="57"/>
        <v>0</v>
      </c>
      <c r="O148" s="5">
        <f t="shared" si="57"/>
        <v>0</v>
      </c>
      <c r="P148" s="5">
        <f t="shared" si="57"/>
        <v>0</v>
      </c>
      <c r="Q148" s="5">
        <f t="shared" si="57"/>
        <v>0</v>
      </c>
      <c r="R148" s="5">
        <f t="shared" si="57"/>
        <v>0</v>
      </c>
      <c r="S148" s="5">
        <f t="shared" si="57"/>
        <v>0</v>
      </c>
      <c r="T148" s="5">
        <f t="shared" si="57"/>
        <v>0</v>
      </c>
      <c r="U148" s="5">
        <f t="shared" si="57"/>
        <v>0</v>
      </c>
      <c r="V148" s="5">
        <f t="shared" si="57"/>
        <v>0</v>
      </c>
      <c r="W148" s="5">
        <f t="shared" si="57"/>
        <v>0</v>
      </c>
    </row>
    <row r="149" spans="2:23" outlineLevel="1" x14ac:dyDescent="0.25">
      <c r="B149" s="4" t="s">
        <v>21</v>
      </c>
      <c r="C149" s="5">
        <f t="shared" si="57"/>
        <v>55575.534</v>
      </c>
      <c r="D149" s="5">
        <f t="shared" si="57"/>
        <v>46429.777999999998</v>
      </c>
      <c r="E149" s="5">
        <f t="shared" si="57"/>
        <v>43374.137000000002</v>
      </c>
      <c r="F149" s="5">
        <f t="shared" si="57"/>
        <v>42409.053</v>
      </c>
      <c r="G149" s="5">
        <f t="shared" si="57"/>
        <v>45047.894</v>
      </c>
      <c r="H149" s="5">
        <f t="shared" si="57"/>
        <v>44280.994999999995</v>
      </c>
      <c r="I149" s="5">
        <f t="shared" si="57"/>
        <v>39028.282000000007</v>
      </c>
      <c r="J149" s="5">
        <f t="shared" si="57"/>
        <v>45717.12999999999</v>
      </c>
      <c r="K149" s="5">
        <f t="shared" si="57"/>
        <v>47615.432000000001</v>
      </c>
      <c r="L149" s="5">
        <f t="shared" si="57"/>
        <v>37889.943000000007</v>
      </c>
      <c r="M149" s="5">
        <f t="shared" si="57"/>
        <v>38289.290999999997</v>
      </c>
      <c r="N149" s="5">
        <f t="shared" si="57"/>
        <v>38847.728999999999</v>
      </c>
      <c r="O149" s="5">
        <f t="shared" si="57"/>
        <v>41737.069000000003</v>
      </c>
      <c r="P149" s="5">
        <f t="shared" si="57"/>
        <v>43452.138999999996</v>
      </c>
      <c r="Q149" s="5">
        <f t="shared" si="57"/>
        <v>45396.224000000002</v>
      </c>
      <c r="R149" s="5">
        <f t="shared" si="57"/>
        <v>43945.217000000004</v>
      </c>
      <c r="S149" s="5">
        <f t="shared" si="57"/>
        <v>46734.266000000003</v>
      </c>
      <c r="T149" s="5">
        <f t="shared" si="57"/>
        <v>52858.412999999993</v>
      </c>
      <c r="U149" s="5">
        <f t="shared" si="57"/>
        <v>55284.425000000003</v>
      </c>
      <c r="V149" s="5">
        <f t="shared" si="57"/>
        <v>56781.019</v>
      </c>
      <c r="W149" s="5">
        <f t="shared" si="57"/>
        <v>54452.29</v>
      </c>
    </row>
    <row r="150" spans="2:23" outlineLevel="1" x14ac:dyDescent="0.25">
      <c r="B150" s="4" t="s">
        <v>26</v>
      </c>
      <c r="C150" s="5">
        <f t="shared" si="57"/>
        <v>0</v>
      </c>
      <c r="D150" s="5">
        <f t="shared" si="57"/>
        <v>0</v>
      </c>
      <c r="E150" s="5">
        <f t="shared" si="57"/>
        <v>0</v>
      </c>
      <c r="F150" s="5">
        <f t="shared" si="57"/>
        <v>0</v>
      </c>
      <c r="G150" s="5">
        <f t="shared" si="57"/>
        <v>0</v>
      </c>
      <c r="H150" s="5">
        <f t="shared" si="57"/>
        <v>0</v>
      </c>
      <c r="I150" s="5">
        <f t="shared" si="57"/>
        <v>0</v>
      </c>
      <c r="J150" s="5">
        <f t="shared" si="57"/>
        <v>0</v>
      </c>
      <c r="K150" s="5">
        <f t="shared" si="57"/>
        <v>0</v>
      </c>
      <c r="L150" s="5">
        <f t="shared" si="57"/>
        <v>0</v>
      </c>
      <c r="M150" s="5">
        <f t="shared" si="57"/>
        <v>0</v>
      </c>
      <c r="N150" s="5">
        <f t="shared" si="57"/>
        <v>0</v>
      </c>
      <c r="O150" s="5">
        <f t="shared" si="57"/>
        <v>0</v>
      </c>
      <c r="P150" s="5">
        <f t="shared" si="57"/>
        <v>0</v>
      </c>
      <c r="Q150" s="5">
        <f t="shared" si="57"/>
        <v>0</v>
      </c>
      <c r="R150" s="5">
        <f t="shared" si="57"/>
        <v>0</v>
      </c>
      <c r="S150" s="5">
        <f t="shared" si="57"/>
        <v>0</v>
      </c>
      <c r="T150" s="5">
        <f t="shared" si="57"/>
        <v>0</v>
      </c>
      <c r="U150" s="5">
        <f t="shared" si="57"/>
        <v>0</v>
      </c>
      <c r="V150" s="5">
        <f t="shared" si="57"/>
        <v>0</v>
      </c>
      <c r="W150" s="5">
        <f t="shared" si="57"/>
        <v>0</v>
      </c>
    </row>
    <row r="151" spans="2:23" outlineLevel="1" x14ac:dyDescent="0.25">
      <c r="B151" s="4" t="s">
        <v>25</v>
      </c>
      <c r="C151" s="5">
        <f t="shared" si="57"/>
        <v>0</v>
      </c>
      <c r="D151" s="5">
        <f t="shared" si="57"/>
        <v>0</v>
      </c>
      <c r="E151" s="5">
        <f t="shared" si="57"/>
        <v>0</v>
      </c>
      <c r="F151" s="5">
        <f t="shared" si="57"/>
        <v>0</v>
      </c>
      <c r="G151" s="5">
        <f t="shared" si="57"/>
        <v>0</v>
      </c>
      <c r="H151" s="5">
        <f t="shared" si="57"/>
        <v>0</v>
      </c>
      <c r="I151" s="5">
        <f t="shared" si="57"/>
        <v>0</v>
      </c>
      <c r="J151" s="5">
        <f t="shared" si="57"/>
        <v>0</v>
      </c>
      <c r="K151" s="5">
        <f t="shared" si="57"/>
        <v>0</v>
      </c>
      <c r="L151" s="5">
        <f t="shared" si="57"/>
        <v>0</v>
      </c>
      <c r="M151" s="5">
        <f t="shared" si="57"/>
        <v>0</v>
      </c>
      <c r="N151" s="5">
        <f t="shared" si="57"/>
        <v>0</v>
      </c>
      <c r="O151" s="5">
        <f t="shared" si="57"/>
        <v>0</v>
      </c>
      <c r="P151" s="5">
        <f t="shared" si="57"/>
        <v>0</v>
      </c>
      <c r="Q151" s="5">
        <f t="shared" si="57"/>
        <v>0</v>
      </c>
      <c r="R151" s="5">
        <f t="shared" si="57"/>
        <v>0</v>
      </c>
      <c r="S151" s="5">
        <f t="shared" si="57"/>
        <v>0</v>
      </c>
      <c r="T151" s="5">
        <f t="shared" si="57"/>
        <v>0</v>
      </c>
      <c r="U151" s="5">
        <f t="shared" si="57"/>
        <v>0</v>
      </c>
      <c r="V151" s="5">
        <f t="shared" si="57"/>
        <v>0</v>
      </c>
      <c r="W151" s="5">
        <f t="shared" si="57"/>
        <v>0</v>
      </c>
    </row>
    <row r="152" spans="2:23" outlineLevel="1" x14ac:dyDescent="0.25">
      <c r="B152" s="4" t="s">
        <v>0</v>
      </c>
      <c r="C152" s="5">
        <f t="shared" si="57"/>
        <v>0</v>
      </c>
      <c r="D152" s="5">
        <f t="shared" si="57"/>
        <v>0</v>
      </c>
      <c r="E152" s="5">
        <f t="shared" si="57"/>
        <v>0</v>
      </c>
      <c r="F152" s="5">
        <f t="shared" si="57"/>
        <v>0</v>
      </c>
      <c r="G152" s="5">
        <f t="shared" si="57"/>
        <v>0</v>
      </c>
      <c r="H152" s="5">
        <f t="shared" si="57"/>
        <v>0</v>
      </c>
      <c r="I152" s="5">
        <f t="shared" si="57"/>
        <v>0</v>
      </c>
      <c r="J152" s="5">
        <f t="shared" si="57"/>
        <v>0</v>
      </c>
      <c r="K152" s="5">
        <f t="shared" si="57"/>
        <v>0</v>
      </c>
      <c r="L152" s="5">
        <f t="shared" si="57"/>
        <v>0</v>
      </c>
      <c r="M152" s="5">
        <f t="shared" si="57"/>
        <v>0</v>
      </c>
      <c r="N152" s="5">
        <f t="shared" si="57"/>
        <v>0</v>
      </c>
      <c r="O152" s="5">
        <f t="shared" si="57"/>
        <v>0</v>
      </c>
      <c r="P152" s="5">
        <f t="shared" si="57"/>
        <v>0</v>
      </c>
      <c r="Q152" s="5">
        <f t="shared" si="57"/>
        <v>0</v>
      </c>
      <c r="R152" s="5">
        <f t="shared" si="57"/>
        <v>0</v>
      </c>
      <c r="S152" s="5">
        <f t="shared" si="57"/>
        <v>0</v>
      </c>
      <c r="T152" s="5">
        <f t="shared" si="57"/>
        <v>0</v>
      </c>
      <c r="U152" s="5">
        <f t="shared" si="57"/>
        <v>0</v>
      </c>
      <c r="V152" s="5">
        <f t="shared" si="57"/>
        <v>0</v>
      </c>
      <c r="W152" s="5">
        <f t="shared" si="57"/>
        <v>0</v>
      </c>
    </row>
    <row r="153" spans="2:23" outlineLevel="1" x14ac:dyDescent="0.25">
      <c r="B153" s="4" t="s">
        <v>27</v>
      </c>
      <c r="C153" s="5">
        <f t="shared" si="57"/>
        <v>0</v>
      </c>
      <c r="D153" s="5">
        <f t="shared" si="57"/>
        <v>0</v>
      </c>
      <c r="E153" s="5">
        <f t="shared" si="57"/>
        <v>0</v>
      </c>
      <c r="F153" s="5">
        <f t="shared" si="57"/>
        <v>0</v>
      </c>
      <c r="G153" s="5">
        <f t="shared" si="57"/>
        <v>0</v>
      </c>
      <c r="H153" s="5">
        <f t="shared" si="57"/>
        <v>0</v>
      </c>
      <c r="I153" s="5">
        <f t="shared" si="57"/>
        <v>0</v>
      </c>
      <c r="J153" s="5">
        <f t="shared" si="57"/>
        <v>0</v>
      </c>
      <c r="K153" s="5">
        <f t="shared" si="57"/>
        <v>0</v>
      </c>
      <c r="L153" s="5">
        <f t="shared" si="57"/>
        <v>0</v>
      </c>
      <c r="M153" s="5">
        <f t="shared" si="57"/>
        <v>0</v>
      </c>
      <c r="N153" s="5">
        <f t="shared" si="57"/>
        <v>0</v>
      </c>
      <c r="O153" s="5">
        <f t="shared" si="57"/>
        <v>0</v>
      </c>
      <c r="P153" s="5">
        <f t="shared" si="57"/>
        <v>0</v>
      </c>
      <c r="Q153" s="5">
        <f t="shared" si="57"/>
        <v>0</v>
      </c>
      <c r="R153" s="5">
        <f t="shared" si="57"/>
        <v>0</v>
      </c>
      <c r="S153" s="5">
        <f t="shared" si="57"/>
        <v>0</v>
      </c>
      <c r="T153" s="5">
        <f t="shared" si="57"/>
        <v>0</v>
      </c>
      <c r="U153" s="5">
        <f t="shared" si="57"/>
        <v>0</v>
      </c>
      <c r="V153" s="5">
        <f t="shared" si="57"/>
        <v>0</v>
      </c>
      <c r="W153" s="5">
        <f t="shared" si="57"/>
        <v>0</v>
      </c>
    </row>
    <row r="154" spans="2:23" outlineLevel="1" x14ac:dyDescent="0.25">
      <c r="B154" s="4" t="s">
        <v>28</v>
      </c>
      <c r="C154" s="5">
        <f t="shared" si="57"/>
        <v>0</v>
      </c>
      <c r="D154" s="5">
        <f t="shared" si="57"/>
        <v>0</v>
      </c>
      <c r="E154" s="5">
        <f t="shared" si="57"/>
        <v>0</v>
      </c>
      <c r="F154" s="5">
        <f t="shared" si="57"/>
        <v>0</v>
      </c>
      <c r="G154" s="5">
        <f t="shared" si="57"/>
        <v>0</v>
      </c>
      <c r="H154" s="5">
        <f t="shared" si="57"/>
        <v>0</v>
      </c>
      <c r="I154" s="5">
        <f t="shared" si="57"/>
        <v>0</v>
      </c>
      <c r="J154" s="5">
        <f t="shared" si="57"/>
        <v>0</v>
      </c>
      <c r="K154" s="5">
        <f t="shared" si="57"/>
        <v>0</v>
      </c>
      <c r="L154" s="5">
        <f t="shared" si="57"/>
        <v>0</v>
      </c>
      <c r="M154" s="5">
        <f t="shared" si="57"/>
        <v>0</v>
      </c>
      <c r="N154" s="5">
        <f t="shared" si="57"/>
        <v>0</v>
      </c>
      <c r="O154" s="5">
        <f t="shared" si="57"/>
        <v>0</v>
      </c>
      <c r="P154" s="5">
        <f t="shared" si="57"/>
        <v>0</v>
      </c>
      <c r="Q154" s="5">
        <f t="shared" si="57"/>
        <v>0</v>
      </c>
      <c r="R154" s="5">
        <f t="shared" si="57"/>
        <v>0</v>
      </c>
      <c r="S154" s="5">
        <f t="shared" si="57"/>
        <v>0</v>
      </c>
      <c r="T154" s="5">
        <f t="shared" si="57"/>
        <v>0</v>
      </c>
      <c r="U154" s="5">
        <f t="shared" si="57"/>
        <v>0</v>
      </c>
      <c r="V154" s="5">
        <f t="shared" si="57"/>
        <v>0</v>
      </c>
      <c r="W154" s="5">
        <f t="shared" si="57"/>
        <v>0</v>
      </c>
    </row>
    <row r="155" spans="2:23" outlineLevel="1" x14ac:dyDescent="0.25">
      <c r="B155" s="4" t="s">
        <v>22</v>
      </c>
      <c r="C155" s="5">
        <f t="shared" si="57"/>
        <v>0</v>
      </c>
      <c r="D155" s="5">
        <f t="shared" si="57"/>
        <v>0</v>
      </c>
      <c r="E155" s="5">
        <f t="shared" si="57"/>
        <v>0</v>
      </c>
      <c r="F155" s="5">
        <f t="shared" si="57"/>
        <v>0</v>
      </c>
      <c r="G155" s="5">
        <f t="shared" si="57"/>
        <v>0</v>
      </c>
      <c r="H155" s="5">
        <f t="shared" si="57"/>
        <v>0</v>
      </c>
      <c r="I155" s="5">
        <f t="shared" si="57"/>
        <v>0</v>
      </c>
      <c r="J155" s="5">
        <f t="shared" si="57"/>
        <v>0</v>
      </c>
      <c r="K155" s="5">
        <f t="shared" si="57"/>
        <v>0</v>
      </c>
      <c r="L155" s="5">
        <f t="shared" si="57"/>
        <v>0</v>
      </c>
      <c r="M155" s="5">
        <f t="shared" si="57"/>
        <v>0</v>
      </c>
      <c r="N155" s="5">
        <f t="shared" si="57"/>
        <v>0</v>
      </c>
      <c r="O155" s="5">
        <f t="shared" si="57"/>
        <v>0</v>
      </c>
      <c r="P155" s="5">
        <f t="shared" si="57"/>
        <v>0</v>
      </c>
      <c r="Q155" s="5">
        <f t="shared" si="57"/>
        <v>0</v>
      </c>
      <c r="R155" s="5">
        <f t="shared" si="57"/>
        <v>0</v>
      </c>
      <c r="S155" s="5">
        <f t="shared" si="57"/>
        <v>0</v>
      </c>
      <c r="T155" s="5">
        <f t="shared" si="57"/>
        <v>0</v>
      </c>
      <c r="U155" s="5">
        <f t="shared" si="57"/>
        <v>0</v>
      </c>
      <c r="V155" s="5">
        <f t="shared" si="57"/>
        <v>0</v>
      </c>
      <c r="W155" s="5">
        <f t="shared" si="57"/>
        <v>0</v>
      </c>
    </row>
    <row r="156" spans="2:23" outlineLevel="1" x14ac:dyDescent="0.25">
      <c r="B156" s="4" t="s">
        <v>1</v>
      </c>
      <c r="C156" s="5">
        <f t="shared" si="57"/>
        <v>0</v>
      </c>
      <c r="D156" s="5">
        <f t="shared" si="57"/>
        <v>0</v>
      </c>
      <c r="E156" s="5">
        <f t="shared" si="57"/>
        <v>0</v>
      </c>
      <c r="F156" s="5">
        <f t="shared" si="57"/>
        <v>0</v>
      </c>
      <c r="G156" s="5">
        <f t="shared" si="57"/>
        <v>0</v>
      </c>
      <c r="H156" s="5">
        <f t="shared" si="57"/>
        <v>0</v>
      </c>
      <c r="I156" s="5">
        <f t="shared" si="57"/>
        <v>0</v>
      </c>
      <c r="J156" s="5">
        <f t="shared" si="57"/>
        <v>0</v>
      </c>
      <c r="K156" s="5">
        <f t="shared" si="57"/>
        <v>0</v>
      </c>
      <c r="L156" s="5">
        <f t="shared" si="57"/>
        <v>0</v>
      </c>
      <c r="M156" s="5">
        <f t="shared" si="57"/>
        <v>0</v>
      </c>
      <c r="N156" s="5">
        <f t="shared" si="57"/>
        <v>0</v>
      </c>
      <c r="O156" s="5">
        <f t="shared" si="57"/>
        <v>0</v>
      </c>
      <c r="P156" s="5">
        <f t="shared" si="57"/>
        <v>0</v>
      </c>
      <c r="Q156" s="5">
        <f t="shared" si="57"/>
        <v>0</v>
      </c>
      <c r="R156" s="5">
        <f t="shared" si="57"/>
        <v>0</v>
      </c>
      <c r="S156" s="5">
        <f t="shared" si="57"/>
        <v>0</v>
      </c>
      <c r="T156" s="5">
        <f t="shared" si="57"/>
        <v>0</v>
      </c>
      <c r="U156" s="5">
        <f t="shared" si="57"/>
        <v>0</v>
      </c>
      <c r="V156" s="5">
        <f t="shared" si="57"/>
        <v>0</v>
      </c>
      <c r="W156" s="5">
        <f t="shared" si="57"/>
        <v>0</v>
      </c>
    </row>
    <row r="157" spans="2:23" outlineLevel="1" x14ac:dyDescent="0.25">
      <c r="B157" s="16" t="s">
        <v>13</v>
      </c>
      <c r="C157" s="21">
        <f t="shared" ref="C157:W157" si="58">SUM(C147:C156)</f>
        <v>55575.534</v>
      </c>
      <c r="D157" s="21">
        <f t="shared" si="58"/>
        <v>46429.777999999998</v>
      </c>
      <c r="E157" s="21">
        <f t="shared" si="58"/>
        <v>43374.137000000002</v>
      </c>
      <c r="F157" s="21">
        <f t="shared" si="58"/>
        <v>42409.053</v>
      </c>
      <c r="G157" s="21">
        <f t="shared" si="58"/>
        <v>45047.894</v>
      </c>
      <c r="H157" s="21">
        <f t="shared" si="58"/>
        <v>44280.994999999995</v>
      </c>
      <c r="I157" s="21">
        <f t="shared" si="58"/>
        <v>39028.282000000007</v>
      </c>
      <c r="J157" s="21">
        <f t="shared" si="58"/>
        <v>45717.12999999999</v>
      </c>
      <c r="K157" s="21">
        <f t="shared" si="58"/>
        <v>47615.432000000001</v>
      </c>
      <c r="L157" s="21">
        <f t="shared" si="58"/>
        <v>37889.943000000007</v>
      </c>
      <c r="M157" s="21">
        <f t="shared" si="58"/>
        <v>38289.290999999997</v>
      </c>
      <c r="N157" s="21">
        <f t="shared" si="58"/>
        <v>38847.728999999999</v>
      </c>
      <c r="O157" s="21">
        <f t="shared" si="58"/>
        <v>41737.069000000003</v>
      </c>
      <c r="P157" s="21">
        <f t="shared" si="58"/>
        <v>43452.138999999996</v>
      </c>
      <c r="Q157" s="21">
        <f t="shared" si="58"/>
        <v>45396.224000000002</v>
      </c>
      <c r="R157" s="21">
        <f t="shared" si="58"/>
        <v>43945.217000000004</v>
      </c>
      <c r="S157" s="21">
        <f t="shared" si="58"/>
        <v>46734.266000000003</v>
      </c>
      <c r="T157" s="21">
        <f t="shared" si="58"/>
        <v>52858.412999999993</v>
      </c>
      <c r="U157" s="21">
        <f t="shared" si="58"/>
        <v>55284.425000000003</v>
      </c>
      <c r="V157" s="21">
        <f t="shared" si="58"/>
        <v>56781.019</v>
      </c>
      <c r="W157" s="21">
        <f t="shared" si="58"/>
        <v>54452.29</v>
      </c>
    </row>
    <row r="158" spans="2:23" outlineLevel="1" x14ac:dyDescent="0.25">
      <c r="B158" s="29" t="s">
        <v>46</v>
      </c>
      <c r="C158" s="28">
        <f>IFERROR(C157/C139/1000,0)</f>
        <v>6.7667789934254552E-4</v>
      </c>
      <c r="D158" s="28">
        <f t="shared" ref="D158:W158" si="59">IFERROR(D157/D139/1000,0)</f>
        <v>6.7258139897714234E-4</v>
      </c>
      <c r="E158" s="28">
        <f t="shared" si="59"/>
        <v>6.920079588900094E-4</v>
      </c>
      <c r="F158" s="28">
        <f t="shared" si="59"/>
        <v>8.7793558038205442E-4</v>
      </c>
      <c r="G158" s="28">
        <f t="shared" si="59"/>
        <v>1.0539263312392684E-3</v>
      </c>
      <c r="H158" s="28">
        <f t="shared" si="59"/>
        <v>1.0413138510022412E-3</v>
      </c>
      <c r="I158" s="28">
        <f t="shared" si="59"/>
        <v>1.065839710426098E-3</v>
      </c>
      <c r="J158" s="28">
        <f t="shared" si="59"/>
        <v>1.2063141940704849E-3</v>
      </c>
      <c r="K158" s="28">
        <f t="shared" si="59"/>
        <v>1.024098272040758E-3</v>
      </c>
      <c r="L158" s="28">
        <f t="shared" si="59"/>
        <v>1.128590275888814E-3</v>
      </c>
      <c r="M158" s="28">
        <f t="shared" si="59"/>
        <v>9.5062511613171153E-4</v>
      </c>
      <c r="N158" s="28">
        <f t="shared" si="59"/>
        <v>8.7068951912080419E-4</v>
      </c>
      <c r="O158" s="28">
        <f t="shared" si="59"/>
        <v>8.7317675153513006E-4</v>
      </c>
      <c r="P158" s="28">
        <f t="shared" si="59"/>
        <v>9.8122871773231369E-4</v>
      </c>
      <c r="Q158" s="28">
        <f t="shared" si="59"/>
        <v>8.4265472593673745E-4</v>
      </c>
      <c r="R158" s="28">
        <f t="shared" si="59"/>
        <v>7.835787679274528E-4</v>
      </c>
      <c r="S158" s="28">
        <f t="shared" si="59"/>
        <v>6.8526403265707376E-4</v>
      </c>
      <c r="T158" s="28">
        <f t="shared" si="59"/>
        <v>6.3870369029722033E-4</v>
      </c>
      <c r="U158" s="28">
        <f t="shared" si="59"/>
        <v>7.0879630914727606E-4</v>
      </c>
      <c r="V158" s="28">
        <f t="shared" si="59"/>
        <v>7.2674478099371911E-4</v>
      </c>
      <c r="W158" s="28">
        <f t="shared" si="59"/>
        <v>7.3590547560722593E-4</v>
      </c>
    </row>
    <row r="159" spans="2:23" outlineLevel="1" x14ac:dyDescent="0.25"/>
    <row r="160" spans="2:23" outlineLevel="1" x14ac:dyDescent="0.25">
      <c r="B160" s="4" t="s">
        <v>23</v>
      </c>
      <c r="C160" s="12">
        <f t="shared" ref="C160:W160" si="60">IFERROR(C147/C157,0)</f>
        <v>0</v>
      </c>
      <c r="D160" s="12">
        <f t="shared" si="60"/>
        <v>0</v>
      </c>
      <c r="E160" s="12">
        <f t="shared" si="60"/>
        <v>0</v>
      </c>
      <c r="F160" s="12">
        <f t="shared" si="60"/>
        <v>0</v>
      </c>
      <c r="G160" s="12">
        <f t="shared" si="60"/>
        <v>0</v>
      </c>
      <c r="H160" s="12">
        <f t="shared" si="60"/>
        <v>0</v>
      </c>
      <c r="I160" s="12">
        <f t="shared" si="60"/>
        <v>0</v>
      </c>
      <c r="J160" s="12">
        <f t="shared" si="60"/>
        <v>0</v>
      </c>
      <c r="K160" s="12">
        <f t="shared" si="60"/>
        <v>0</v>
      </c>
      <c r="L160" s="12">
        <f t="shared" si="60"/>
        <v>0</v>
      </c>
      <c r="M160" s="12">
        <f t="shared" si="60"/>
        <v>0</v>
      </c>
      <c r="N160" s="12">
        <f t="shared" si="60"/>
        <v>0</v>
      </c>
      <c r="O160" s="12">
        <f t="shared" si="60"/>
        <v>0</v>
      </c>
      <c r="P160" s="12">
        <f t="shared" si="60"/>
        <v>0</v>
      </c>
      <c r="Q160" s="12">
        <f t="shared" si="60"/>
        <v>0</v>
      </c>
      <c r="R160" s="12">
        <f t="shared" si="60"/>
        <v>0</v>
      </c>
      <c r="S160" s="12">
        <f t="shared" si="60"/>
        <v>0</v>
      </c>
      <c r="T160" s="12">
        <f t="shared" si="60"/>
        <v>0</v>
      </c>
      <c r="U160" s="12">
        <f t="shared" si="60"/>
        <v>0</v>
      </c>
      <c r="V160" s="12">
        <f t="shared" si="60"/>
        <v>0</v>
      </c>
      <c r="W160" s="12">
        <f t="shared" si="60"/>
        <v>0</v>
      </c>
    </row>
    <row r="161" spans="1:28" outlineLevel="1" x14ac:dyDescent="0.25">
      <c r="B161" s="4" t="s">
        <v>24</v>
      </c>
      <c r="C161" s="12">
        <f t="shared" ref="C161:W161" si="61">IFERROR(C148/C157,0)</f>
        <v>0</v>
      </c>
      <c r="D161" s="12">
        <f t="shared" si="61"/>
        <v>0</v>
      </c>
      <c r="E161" s="12">
        <f t="shared" si="61"/>
        <v>0</v>
      </c>
      <c r="F161" s="12">
        <f t="shared" si="61"/>
        <v>0</v>
      </c>
      <c r="G161" s="12">
        <f t="shared" si="61"/>
        <v>0</v>
      </c>
      <c r="H161" s="12">
        <f t="shared" si="61"/>
        <v>0</v>
      </c>
      <c r="I161" s="12">
        <f t="shared" si="61"/>
        <v>0</v>
      </c>
      <c r="J161" s="12">
        <f t="shared" si="61"/>
        <v>0</v>
      </c>
      <c r="K161" s="12">
        <f t="shared" si="61"/>
        <v>0</v>
      </c>
      <c r="L161" s="12">
        <f t="shared" si="61"/>
        <v>0</v>
      </c>
      <c r="M161" s="12">
        <f t="shared" si="61"/>
        <v>0</v>
      </c>
      <c r="N161" s="12">
        <f t="shared" si="61"/>
        <v>0</v>
      </c>
      <c r="O161" s="12">
        <f t="shared" si="61"/>
        <v>0</v>
      </c>
      <c r="P161" s="12">
        <f t="shared" si="61"/>
        <v>0</v>
      </c>
      <c r="Q161" s="12">
        <f t="shared" si="61"/>
        <v>0</v>
      </c>
      <c r="R161" s="12">
        <f t="shared" si="61"/>
        <v>0</v>
      </c>
      <c r="S161" s="12">
        <f t="shared" si="61"/>
        <v>0</v>
      </c>
      <c r="T161" s="12">
        <f t="shared" si="61"/>
        <v>0</v>
      </c>
      <c r="U161" s="12">
        <f t="shared" si="61"/>
        <v>0</v>
      </c>
      <c r="V161" s="12">
        <f t="shared" si="61"/>
        <v>0</v>
      </c>
      <c r="W161" s="12">
        <f t="shared" si="61"/>
        <v>0</v>
      </c>
    </row>
    <row r="162" spans="1:28" outlineLevel="1" x14ac:dyDescent="0.25">
      <c r="B162" s="4" t="s">
        <v>21</v>
      </c>
      <c r="C162" s="12">
        <f t="shared" ref="C162:W162" si="62">IFERROR(C149/C157,0)</f>
        <v>1</v>
      </c>
      <c r="D162" s="12">
        <f t="shared" si="62"/>
        <v>1</v>
      </c>
      <c r="E162" s="12">
        <f t="shared" si="62"/>
        <v>1</v>
      </c>
      <c r="F162" s="12">
        <f t="shared" si="62"/>
        <v>1</v>
      </c>
      <c r="G162" s="12">
        <f t="shared" si="62"/>
        <v>1</v>
      </c>
      <c r="H162" s="12">
        <f t="shared" si="62"/>
        <v>1</v>
      </c>
      <c r="I162" s="12">
        <f t="shared" si="62"/>
        <v>1</v>
      </c>
      <c r="J162" s="12">
        <f t="shared" si="62"/>
        <v>1</v>
      </c>
      <c r="K162" s="12">
        <f t="shared" si="62"/>
        <v>1</v>
      </c>
      <c r="L162" s="12">
        <f t="shared" si="62"/>
        <v>1</v>
      </c>
      <c r="M162" s="12">
        <f t="shared" si="62"/>
        <v>1</v>
      </c>
      <c r="N162" s="12">
        <f t="shared" si="62"/>
        <v>1</v>
      </c>
      <c r="O162" s="12">
        <f t="shared" si="62"/>
        <v>1</v>
      </c>
      <c r="P162" s="12">
        <f t="shared" si="62"/>
        <v>1</v>
      </c>
      <c r="Q162" s="12">
        <f t="shared" si="62"/>
        <v>1</v>
      </c>
      <c r="R162" s="12">
        <f t="shared" si="62"/>
        <v>1</v>
      </c>
      <c r="S162" s="12">
        <f t="shared" si="62"/>
        <v>1</v>
      </c>
      <c r="T162" s="12">
        <f t="shared" si="62"/>
        <v>1</v>
      </c>
      <c r="U162" s="12">
        <f t="shared" si="62"/>
        <v>1</v>
      </c>
      <c r="V162" s="12">
        <f t="shared" si="62"/>
        <v>1</v>
      </c>
      <c r="W162" s="12">
        <f t="shared" si="62"/>
        <v>1</v>
      </c>
    </row>
    <row r="163" spans="1:28" outlineLevel="1" x14ac:dyDescent="0.25">
      <c r="B163" s="4" t="s">
        <v>26</v>
      </c>
      <c r="C163" s="12">
        <f t="shared" ref="C163:W163" si="63">IFERROR(C150/C157,0)</f>
        <v>0</v>
      </c>
      <c r="D163" s="12">
        <f t="shared" si="63"/>
        <v>0</v>
      </c>
      <c r="E163" s="12">
        <f t="shared" si="63"/>
        <v>0</v>
      </c>
      <c r="F163" s="12">
        <f t="shared" si="63"/>
        <v>0</v>
      </c>
      <c r="G163" s="12">
        <f t="shared" si="63"/>
        <v>0</v>
      </c>
      <c r="H163" s="12">
        <f t="shared" si="63"/>
        <v>0</v>
      </c>
      <c r="I163" s="12">
        <f t="shared" si="63"/>
        <v>0</v>
      </c>
      <c r="J163" s="12">
        <f t="shared" si="63"/>
        <v>0</v>
      </c>
      <c r="K163" s="12">
        <f t="shared" si="63"/>
        <v>0</v>
      </c>
      <c r="L163" s="12">
        <f t="shared" si="63"/>
        <v>0</v>
      </c>
      <c r="M163" s="12">
        <f t="shared" si="63"/>
        <v>0</v>
      </c>
      <c r="N163" s="12">
        <f t="shared" si="63"/>
        <v>0</v>
      </c>
      <c r="O163" s="12">
        <f t="shared" si="63"/>
        <v>0</v>
      </c>
      <c r="P163" s="12">
        <f t="shared" si="63"/>
        <v>0</v>
      </c>
      <c r="Q163" s="12">
        <f t="shared" si="63"/>
        <v>0</v>
      </c>
      <c r="R163" s="12">
        <f t="shared" si="63"/>
        <v>0</v>
      </c>
      <c r="S163" s="12">
        <f t="shared" si="63"/>
        <v>0</v>
      </c>
      <c r="T163" s="12">
        <f t="shared" si="63"/>
        <v>0</v>
      </c>
      <c r="U163" s="12">
        <f t="shared" si="63"/>
        <v>0</v>
      </c>
      <c r="V163" s="12">
        <f t="shared" si="63"/>
        <v>0</v>
      </c>
      <c r="W163" s="12">
        <f t="shared" si="63"/>
        <v>0</v>
      </c>
    </row>
    <row r="164" spans="1:28" outlineLevel="1" x14ac:dyDescent="0.25">
      <c r="B164" s="4" t="s">
        <v>25</v>
      </c>
      <c r="C164" s="12">
        <f t="shared" ref="C164:W164" si="64">IFERROR(C151/C157,0)</f>
        <v>0</v>
      </c>
      <c r="D164" s="12">
        <f t="shared" si="64"/>
        <v>0</v>
      </c>
      <c r="E164" s="12">
        <f t="shared" si="64"/>
        <v>0</v>
      </c>
      <c r="F164" s="12">
        <f t="shared" si="64"/>
        <v>0</v>
      </c>
      <c r="G164" s="12">
        <f t="shared" si="64"/>
        <v>0</v>
      </c>
      <c r="H164" s="12">
        <f t="shared" si="64"/>
        <v>0</v>
      </c>
      <c r="I164" s="12">
        <f t="shared" si="64"/>
        <v>0</v>
      </c>
      <c r="J164" s="12">
        <f t="shared" si="64"/>
        <v>0</v>
      </c>
      <c r="K164" s="12">
        <f t="shared" si="64"/>
        <v>0</v>
      </c>
      <c r="L164" s="12">
        <f t="shared" si="64"/>
        <v>0</v>
      </c>
      <c r="M164" s="12">
        <f t="shared" si="64"/>
        <v>0</v>
      </c>
      <c r="N164" s="12">
        <f t="shared" si="64"/>
        <v>0</v>
      </c>
      <c r="O164" s="12">
        <f t="shared" si="64"/>
        <v>0</v>
      </c>
      <c r="P164" s="12">
        <f t="shared" si="64"/>
        <v>0</v>
      </c>
      <c r="Q164" s="12">
        <f t="shared" si="64"/>
        <v>0</v>
      </c>
      <c r="R164" s="12">
        <f t="shared" si="64"/>
        <v>0</v>
      </c>
      <c r="S164" s="12">
        <f t="shared" si="64"/>
        <v>0</v>
      </c>
      <c r="T164" s="12">
        <f t="shared" si="64"/>
        <v>0</v>
      </c>
      <c r="U164" s="12">
        <f t="shared" si="64"/>
        <v>0</v>
      </c>
      <c r="V164" s="12">
        <f t="shared" si="64"/>
        <v>0</v>
      </c>
      <c r="W164" s="12">
        <f t="shared" si="64"/>
        <v>0</v>
      </c>
    </row>
    <row r="165" spans="1:28" outlineLevel="1" x14ac:dyDescent="0.25">
      <c r="B165" s="4" t="s">
        <v>0</v>
      </c>
      <c r="C165" s="12">
        <f t="shared" ref="C165:W165" si="65">IFERROR(C152/C157,0)</f>
        <v>0</v>
      </c>
      <c r="D165" s="12">
        <f t="shared" si="65"/>
        <v>0</v>
      </c>
      <c r="E165" s="12">
        <f t="shared" si="65"/>
        <v>0</v>
      </c>
      <c r="F165" s="12">
        <f t="shared" si="65"/>
        <v>0</v>
      </c>
      <c r="G165" s="12">
        <f t="shared" si="65"/>
        <v>0</v>
      </c>
      <c r="H165" s="12">
        <f t="shared" si="65"/>
        <v>0</v>
      </c>
      <c r="I165" s="12">
        <f t="shared" si="65"/>
        <v>0</v>
      </c>
      <c r="J165" s="12">
        <f t="shared" si="65"/>
        <v>0</v>
      </c>
      <c r="K165" s="12">
        <f t="shared" si="65"/>
        <v>0</v>
      </c>
      <c r="L165" s="12">
        <f t="shared" si="65"/>
        <v>0</v>
      </c>
      <c r="M165" s="12">
        <f t="shared" si="65"/>
        <v>0</v>
      </c>
      <c r="N165" s="12">
        <f t="shared" si="65"/>
        <v>0</v>
      </c>
      <c r="O165" s="12">
        <f t="shared" si="65"/>
        <v>0</v>
      </c>
      <c r="P165" s="12">
        <f t="shared" si="65"/>
        <v>0</v>
      </c>
      <c r="Q165" s="12">
        <f t="shared" si="65"/>
        <v>0</v>
      </c>
      <c r="R165" s="12">
        <f t="shared" si="65"/>
        <v>0</v>
      </c>
      <c r="S165" s="12">
        <f t="shared" si="65"/>
        <v>0</v>
      </c>
      <c r="T165" s="12">
        <f t="shared" si="65"/>
        <v>0</v>
      </c>
      <c r="U165" s="12">
        <f t="shared" si="65"/>
        <v>0</v>
      </c>
      <c r="V165" s="12">
        <f t="shared" si="65"/>
        <v>0</v>
      </c>
      <c r="W165" s="12">
        <f t="shared" si="65"/>
        <v>0</v>
      </c>
    </row>
    <row r="166" spans="1:28" outlineLevel="1" x14ac:dyDescent="0.25">
      <c r="B166" s="4" t="s">
        <v>27</v>
      </c>
      <c r="C166" s="12">
        <f t="shared" ref="C166:W166" si="66">IFERROR(C153/C157,0)</f>
        <v>0</v>
      </c>
      <c r="D166" s="12">
        <f t="shared" si="66"/>
        <v>0</v>
      </c>
      <c r="E166" s="12">
        <f t="shared" si="66"/>
        <v>0</v>
      </c>
      <c r="F166" s="12">
        <f t="shared" si="66"/>
        <v>0</v>
      </c>
      <c r="G166" s="12">
        <f t="shared" si="66"/>
        <v>0</v>
      </c>
      <c r="H166" s="12">
        <f t="shared" si="66"/>
        <v>0</v>
      </c>
      <c r="I166" s="12">
        <f t="shared" si="66"/>
        <v>0</v>
      </c>
      <c r="J166" s="12">
        <f t="shared" si="66"/>
        <v>0</v>
      </c>
      <c r="K166" s="12">
        <f t="shared" si="66"/>
        <v>0</v>
      </c>
      <c r="L166" s="12">
        <f t="shared" si="66"/>
        <v>0</v>
      </c>
      <c r="M166" s="12">
        <f t="shared" si="66"/>
        <v>0</v>
      </c>
      <c r="N166" s="12">
        <f t="shared" si="66"/>
        <v>0</v>
      </c>
      <c r="O166" s="12">
        <f t="shared" si="66"/>
        <v>0</v>
      </c>
      <c r="P166" s="12">
        <f t="shared" si="66"/>
        <v>0</v>
      </c>
      <c r="Q166" s="12">
        <f t="shared" si="66"/>
        <v>0</v>
      </c>
      <c r="R166" s="12">
        <f t="shared" si="66"/>
        <v>0</v>
      </c>
      <c r="S166" s="12">
        <f t="shared" si="66"/>
        <v>0</v>
      </c>
      <c r="T166" s="12">
        <f t="shared" si="66"/>
        <v>0</v>
      </c>
      <c r="U166" s="12">
        <f t="shared" si="66"/>
        <v>0</v>
      </c>
      <c r="V166" s="12">
        <f t="shared" si="66"/>
        <v>0</v>
      </c>
      <c r="W166" s="12">
        <f t="shared" si="66"/>
        <v>0</v>
      </c>
    </row>
    <row r="167" spans="1:28" outlineLevel="1" x14ac:dyDescent="0.25">
      <c r="B167" s="4" t="s">
        <v>28</v>
      </c>
      <c r="C167" s="12">
        <f t="shared" ref="C167:W167" si="67">IFERROR(C154/C157,0)</f>
        <v>0</v>
      </c>
      <c r="D167" s="12">
        <f t="shared" si="67"/>
        <v>0</v>
      </c>
      <c r="E167" s="12">
        <f t="shared" si="67"/>
        <v>0</v>
      </c>
      <c r="F167" s="12">
        <f t="shared" si="67"/>
        <v>0</v>
      </c>
      <c r="G167" s="12">
        <f t="shared" si="67"/>
        <v>0</v>
      </c>
      <c r="H167" s="12">
        <f t="shared" si="67"/>
        <v>0</v>
      </c>
      <c r="I167" s="12">
        <f t="shared" si="67"/>
        <v>0</v>
      </c>
      <c r="J167" s="12">
        <f t="shared" si="67"/>
        <v>0</v>
      </c>
      <c r="K167" s="12">
        <f t="shared" si="67"/>
        <v>0</v>
      </c>
      <c r="L167" s="12">
        <f t="shared" si="67"/>
        <v>0</v>
      </c>
      <c r="M167" s="12">
        <f t="shared" si="67"/>
        <v>0</v>
      </c>
      <c r="N167" s="12">
        <f t="shared" si="67"/>
        <v>0</v>
      </c>
      <c r="O167" s="12">
        <f t="shared" si="67"/>
        <v>0</v>
      </c>
      <c r="P167" s="12">
        <f t="shared" si="67"/>
        <v>0</v>
      </c>
      <c r="Q167" s="12">
        <f t="shared" si="67"/>
        <v>0</v>
      </c>
      <c r="R167" s="12">
        <f t="shared" si="67"/>
        <v>0</v>
      </c>
      <c r="S167" s="12">
        <f t="shared" si="67"/>
        <v>0</v>
      </c>
      <c r="T167" s="12">
        <f t="shared" si="67"/>
        <v>0</v>
      </c>
      <c r="U167" s="12">
        <f t="shared" si="67"/>
        <v>0</v>
      </c>
      <c r="V167" s="12">
        <f t="shared" si="67"/>
        <v>0</v>
      </c>
      <c r="W167" s="12">
        <f t="shared" si="67"/>
        <v>0</v>
      </c>
    </row>
    <row r="168" spans="1:28" outlineLevel="1" x14ac:dyDescent="0.25">
      <c r="B168" s="4" t="s">
        <v>22</v>
      </c>
      <c r="C168" s="12">
        <f t="shared" ref="C168:W168" si="68">IFERROR(C155/C157,0)</f>
        <v>0</v>
      </c>
      <c r="D168" s="12">
        <f t="shared" si="68"/>
        <v>0</v>
      </c>
      <c r="E168" s="12">
        <f t="shared" si="68"/>
        <v>0</v>
      </c>
      <c r="F168" s="12">
        <f t="shared" si="68"/>
        <v>0</v>
      </c>
      <c r="G168" s="12">
        <f t="shared" si="68"/>
        <v>0</v>
      </c>
      <c r="H168" s="12">
        <f t="shared" si="68"/>
        <v>0</v>
      </c>
      <c r="I168" s="12">
        <f t="shared" si="68"/>
        <v>0</v>
      </c>
      <c r="J168" s="12">
        <f t="shared" si="68"/>
        <v>0</v>
      </c>
      <c r="K168" s="12">
        <f t="shared" si="68"/>
        <v>0</v>
      </c>
      <c r="L168" s="12">
        <f t="shared" si="68"/>
        <v>0</v>
      </c>
      <c r="M168" s="12">
        <f t="shared" si="68"/>
        <v>0</v>
      </c>
      <c r="N168" s="12">
        <f t="shared" si="68"/>
        <v>0</v>
      </c>
      <c r="O168" s="12">
        <f t="shared" si="68"/>
        <v>0</v>
      </c>
      <c r="P168" s="12">
        <f t="shared" si="68"/>
        <v>0</v>
      </c>
      <c r="Q168" s="12">
        <f t="shared" si="68"/>
        <v>0</v>
      </c>
      <c r="R168" s="12">
        <f t="shared" si="68"/>
        <v>0</v>
      </c>
      <c r="S168" s="12">
        <f t="shared" si="68"/>
        <v>0</v>
      </c>
      <c r="T168" s="12">
        <f t="shared" si="68"/>
        <v>0</v>
      </c>
      <c r="U168" s="12">
        <f t="shared" si="68"/>
        <v>0</v>
      </c>
      <c r="V168" s="12">
        <f t="shared" si="68"/>
        <v>0</v>
      </c>
      <c r="W168" s="12">
        <f t="shared" si="68"/>
        <v>0</v>
      </c>
    </row>
    <row r="169" spans="1:28" outlineLevel="1" x14ac:dyDescent="0.25">
      <c r="B169" s="4" t="s">
        <v>1</v>
      </c>
      <c r="C169" s="12">
        <f t="shared" ref="C169:W169" si="69">IFERROR(C156/C157,0)</f>
        <v>0</v>
      </c>
      <c r="D169" s="12">
        <f t="shared" si="69"/>
        <v>0</v>
      </c>
      <c r="E169" s="12">
        <f t="shared" si="69"/>
        <v>0</v>
      </c>
      <c r="F169" s="12">
        <f t="shared" si="69"/>
        <v>0</v>
      </c>
      <c r="G169" s="12">
        <f t="shared" si="69"/>
        <v>0</v>
      </c>
      <c r="H169" s="12">
        <f t="shared" si="69"/>
        <v>0</v>
      </c>
      <c r="I169" s="12">
        <f t="shared" si="69"/>
        <v>0</v>
      </c>
      <c r="J169" s="12">
        <f t="shared" si="69"/>
        <v>0</v>
      </c>
      <c r="K169" s="12">
        <f t="shared" si="69"/>
        <v>0</v>
      </c>
      <c r="L169" s="12">
        <f t="shared" si="69"/>
        <v>0</v>
      </c>
      <c r="M169" s="12">
        <f t="shared" si="69"/>
        <v>0</v>
      </c>
      <c r="N169" s="12">
        <f t="shared" si="69"/>
        <v>0</v>
      </c>
      <c r="O169" s="12">
        <f t="shared" si="69"/>
        <v>0</v>
      </c>
      <c r="P169" s="12">
        <f t="shared" si="69"/>
        <v>0</v>
      </c>
      <c r="Q169" s="12">
        <f t="shared" si="69"/>
        <v>0</v>
      </c>
      <c r="R169" s="12">
        <f t="shared" si="69"/>
        <v>0</v>
      </c>
      <c r="S169" s="12">
        <f t="shared" si="69"/>
        <v>0</v>
      </c>
      <c r="T169" s="12">
        <f t="shared" si="69"/>
        <v>0</v>
      </c>
      <c r="U169" s="12">
        <f t="shared" si="69"/>
        <v>0</v>
      </c>
      <c r="V169" s="12">
        <f t="shared" si="69"/>
        <v>0</v>
      </c>
      <c r="W169" s="12">
        <f t="shared" si="69"/>
        <v>0</v>
      </c>
    </row>
    <row r="172" spans="1:28" s="37" customFormat="1" x14ac:dyDescent="0.25">
      <c r="A172" s="36" t="s">
        <v>4</v>
      </c>
      <c r="Z172" s="38"/>
    </row>
    <row r="173" spans="1:28" outlineLevel="1" x14ac:dyDescent="0.25">
      <c r="B173" s="22" t="s">
        <v>31</v>
      </c>
      <c r="C173" s="5">
        <f>C176*CAN!C177</f>
        <v>19582.378646017194</v>
      </c>
      <c r="D173" s="5">
        <f>D176*CAN!D177</f>
        <v>16589.867779101711</v>
      </c>
      <c r="E173" s="5">
        <f>E176*CAN!E177</f>
        <v>16448.025652778793</v>
      </c>
      <c r="F173" s="5">
        <f>F176*CAN!F177</f>
        <v>17972.414156974985</v>
      </c>
      <c r="G173" s="5">
        <f>G176*CAN!G177</f>
        <v>20603.365812195367</v>
      </c>
      <c r="H173" s="5">
        <f>H176*CAN!H177</f>
        <v>19420.335972877423</v>
      </c>
      <c r="I173" s="5">
        <f>I176*CAN!I177</f>
        <v>14995.765064762973</v>
      </c>
      <c r="J173" s="5">
        <f>J176*CAN!J177</f>
        <v>17363.017850868378</v>
      </c>
      <c r="K173" s="5">
        <f>K176*CAN!K177</f>
        <v>17932.903113880169</v>
      </c>
      <c r="L173" s="5">
        <f>L176*CAN!L177</f>
        <v>13730.509676471493</v>
      </c>
      <c r="M173" s="5">
        <f>M176*CAN!M177</f>
        <v>13610.912980611804</v>
      </c>
      <c r="N173" s="5">
        <f>N176*CAN!N177</f>
        <v>12662.590973937437</v>
      </c>
      <c r="O173" s="5">
        <f>O176*CAN!O177</f>
        <v>14145.184469900982</v>
      </c>
      <c r="P173" s="5">
        <f>P176*CAN!P177</f>
        <v>16004.699748086248</v>
      </c>
      <c r="Q173" s="5">
        <f>Q176*CAN!Q177</f>
        <v>16939.707657967494</v>
      </c>
      <c r="R173" s="5">
        <f>R176*CAN!R177</f>
        <v>17588.078772377798</v>
      </c>
      <c r="S173" s="5">
        <f>S176*CAN!S177</f>
        <v>20456.164395574386</v>
      </c>
      <c r="T173" s="5">
        <f>T176*CAN!T177</f>
        <v>20563.569822117461</v>
      </c>
      <c r="U173" s="5">
        <f>U176*CAN!U177</f>
        <v>19083.138653204682</v>
      </c>
      <c r="V173" s="5">
        <f>V176*CAN!V177</f>
        <v>20430.856045529152</v>
      </c>
      <c r="W173" s="5">
        <f>W176*CAN!W177</f>
        <v>19571.727921187401</v>
      </c>
      <c r="Z173" s="23"/>
      <c r="AB173"/>
    </row>
    <row r="174" spans="1:28" outlineLevel="1" x14ac:dyDescent="0.25">
      <c r="B174" s="8" t="s">
        <v>30</v>
      </c>
      <c r="C174" s="5">
        <f>INDEX('[2]Table 37'!C$26:C$28,MATCH($AB174,'[2]Table 37'!$B$26:$B$28,0))</f>
        <v>24.547999999999998</v>
      </c>
      <c r="D174" s="5">
        <f>INDEX('[2]Table 37'!D$26:D$28,MATCH($AB174,'[2]Table 37'!$B$26:$B$28,0))</f>
        <v>27.001000000000001</v>
      </c>
      <c r="E174" s="5">
        <f>INDEX('[2]Table 37'!E$26:E$28,MATCH($AB174,'[2]Table 37'!$B$26:$B$28,0))</f>
        <v>27.675999999999998</v>
      </c>
      <c r="F174" s="5">
        <f>INDEX('[2]Table 37'!F$26:F$28,MATCH($AB174,'[2]Table 37'!$B$26:$B$28,0))</f>
        <v>29.48</v>
      </c>
      <c r="G174" s="5">
        <f>INDEX('[2]Table 37'!G$26:G$28,MATCH($AB174,'[2]Table 37'!$B$26:$B$28,0))</f>
        <v>30.756</v>
      </c>
      <c r="H174" s="5">
        <f>INDEX('[2]Table 37'!H$26:H$28,MATCH($AB174,'[2]Table 37'!$B$26:$B$28,0))</f>
        <v>32.088000000000001</v>
      </c>
      <c r="I174" s="5">
        <f>INDEX('[2]Table 37'!I$26:I$28,MATCH($AB174,'[2]Table 37'!$B$26:$B$28,0))</f>
        <v>33.476999999999997</v>
      </c>
      <c r="J174" s="5">
        <f>INDEX('[2]Table 37'!J$26:J$28,MATCH($AB174,'[2]Table 37'!$B$26:$B$28,0))</f>
        <v>34.926000000000002</v>
      </c>
      <c r="K174" s="5">
        <f>INDEX('[2]Table 37'!K$26:K$28,MATCH($AB174,'[2]Table 37'!$B$26:$B$28,0))</f>
        <v>36.436999999999998</v>
      </c>
      <c r="L174" s="5">
        <f>INDEX('[2]Table 37'!L$26:L$28,MATCH($AB174,'[2]Table 37'!$B$26:$B$28,0))</f>
        <v>38.015000000000001</v>
      </c>
      <c r="M174" s="5">
        <f>INDEX('[2]Table 37'!M$26:M$28,MATCH($AB174,'[2]Table 37'!$B$26:$B$28,0))</f>
        <v>39.659999999999997</v>
      </c>
      <c r="N174" s="5">
        <f>INDEX('[2]Table 37'!N$26:N$28,MATCH($AB174,'[2]Table 37'!$B$26:$B$28,0))</f>
        <v>40.459000000000003</v>
      </c>
      <c r="O174" s="5">
        <f>INDEX('[2]Table 37'!O$26:O$28,MATCH($AB174,'[2]Table 37'!$B$26:$B$28,0))</f>
        <v>41.414999999999999</v>
      </c>
      <c r="P174" s="5">
        <f>INDEX('[2]Table 37'!P$26:P$28,MATCH($AB174,'[2]Table 37'!$B$26:$B$28,0))</f>
        <v>42.475999999999999</v>
      </c>
      <c r="Q174" s="5">
        <f>INDEX('[2]Table 37'!Q$26:Q$28,MATCH($AB174,'[2]Table 37'!$B$26:$B$28,0))</f>
        <v>43.863</v>
      </c>
      <c r="R174" s="5">
        <f>INDEX('[2]Table 37'!R$26:R$28,MATCH($AB174,'[2]Table 37'!$B$26:$B$28,0))</f>
        <v>45.033000000000001</v>
      </c>
      <c r="S174" s="5">
        <f>INDEX('[2]Table 37'!S$26:S$28,MATCH($AB174,'[2]Table 37'!$B$26:$B$28,0))</f>
        <v>45.241</v>
      </c>
      <c r="T174" s="5">
        <f>INDEX('[2]Table 37'!T$26:T$28,MATCH($AB174,'[2]Table 37'!$B$26:$B$28,0))</f>
        <v>45.393000000000001</v>
      </c>
      <c r="U174" s="5">
        <f>INDEX('[2]Table 37'!U$26:U$28,MATCH($AB174,'[2]Table 37'!$B$26:$B$28,0))</f>
        <v>47.978000000000002</v>
      </c>
      <c r="V174" s="5">
        <f>INDEX('[2]Table 37'!V$26:V$28,MATCH($AB174,'[2]Table 37'!$B$26:$B$28,0))</f>
        <v>49.098999999999997</v>
      </c>
      <c r="W174" s="5">
        <f>INDEX('[2]Table 37'!W$26:W$28,MATCH($AB174,'[2]Table 37'!$B$26:$B$28,0))</f>
        <v>49.344000000000001</v>
      </c>
      <c r="Z174" s="23" t="s">
        <v>32</v>
      </c>
      <c r="AB174" t="s">
        <v>4</v>
      </c>
    </row>
    <row r="175" spans="1:28" outlineLevel="1" x14ac:dyDescent="0.25">
      <c r="B175" s="8" t="s">
        <v>43</v>
      </c>
      <c r="C175" s="5">
        <f>INDEX('[2]Table 37'!C$38:C$40,MATCH($AB175,'[2]Table 37'!$B$38:$B$40,0))</f>
        <v>110815.326371</v>
      </c>
      <c r="D175" s="5">
        <f>INDEX('[2]Table 37'!D$38:D$40,MATCH($AB175,'[2]Table 37'!$B$38:$B$40,0))</f>
        <v>85351.975453999999</v>
      </c>
      <c r="E175" s="5">
        <f>INDEX('[2]Table 37'!E$38:E$40,MATCH($AB175,'[2]Table 37'!$B$38:$B$40,0))</f>
        <v>82558.340221999999</v>
      </c>
      <c r="F175" s="5">
        <f>INDEX('[2]Table 37'!F$38:F$40,MATCH($AB175,'[2]Table 37'!$B$38:$B$40,0))</f>
        <v>84689.474828000006</v>
      </c>
      <c r="G175" s="5">
        <f>INDEX('[2]Table 37'!G$38:G$40,MATCH($AB175,'[2]Table 37'!$B$38:$B$40,0))</f>
        <v>93059.094486000002</v>
      </c>
      <c r="H175" s="5">
        <f>INDEX('[2]Table 37'!H$38:H$40,MATCH($AB175,'[2]Table 37'!$B$38:$B$40,0))</f>
        <v>87716.725133</v>
      </c>
      <c r="I175" s="5">
        <f>INDEX('[2]Table 37'!I$38:I$40,MATCH($AB175,'[2]Table 37'!$B$38:$B$40,0))</f>
        <v>65037.290658999998</v>
      </c>
      <c r="J175" s="5">
        <f>INDEX('[2]Table 37'!J$38:J$40,MATCH($AB175,'[2]Table 37'!$B$38:$B$40,0))</f>
        <v>74629.138703999997</v>
      </c>
      <c r="K175" s="5">
        <f>INDEX('[2]Table 37'!K$38:K$40,MATCH($AB175,'[2]Table 37'!$B$38:$B$40,0))</f>
        <v>74084.032181999995</v>
      </c>
      <c r="L175" s="5">
        <f>INDEX('[2]Table 37'!L$38:L$40,MATCH($AB175,'[2]Table 37'!$B$38:$B$40,0))</f>
        <v>60937.361620999996</v>
      </c>
      <c r="M175" s="5">
        <f>INDEX('[2]Table 37'!M$38:M$40,MATCH($AB175,'[2]Table 37'!$B$38:$B$40,0))</f>
        <v>56254.320789999998</v>
      </c>
      <c r="N175" s="5">
        <f>INDEX('[2]Table 37'!N$38:N$40,MATCH($AB175,'[2]Table 37'!$B$38:$B$40,0))</f>
        <v>52217.533335</v>
      </c>
      <c r="O175" s="5">
        <f>INDEX('[2]Table 37'!O$38:O$40,MATCH($AB175,'[2]Table 37'!$B$38:$B$40,0))</f>
        <v>55495.761356000003</v>
      </c>
      <c r="P175" s="5">
        <f>INDEX('[2]Table 37'!P$38:P$40,MATCH($AB175,'[2]Table 37'!$B$38:$B$40,0))</f>
        <v>60019.167457000003</v>
      </c>
      <c r="Q175" s="5">
        <f>INDEX('[2]Table 37'!Q$38:Q$40,MATCH($AB175,'[2]Table 37'!$B$38:$B$40,0))</f>
        <v>58658.574581000001</v>
      </c>
      <c r="R175" s="5">
        <f>INDEX('[2]Table 37'!R$38:R$40,MATCH($AB175,'[2]Table 37'!$B$38:$B$40,0))</f>
        <v>54939.240209000003</v>
      </c>
      <c r="S175" s="5">
        <f>INDEX('[2]Table 37'!S$38:S$40,MATCH($AB175,'[2]Table 37'!$B$38:$B$40,0))</f>
        <v>56685.552639000001</v>
      </c>
      <c r="T175" s="5">
        <f>INDEX('[2]Table 37'!T$38:T$40,MATCH($AB175,'[2]Table 37'!$B$38:$B$40,0))</f>
        <v>60008.430654999996</v>
      </c>
      <c r="U175" s="5">
        <f>INDEX('[2]Table 37'!U$38:U$40,MATCH($AB175,'[2]Table 37'!$B$38:$B$40,0))</f>
        <v>62014.705498000003</v>
      </c>
      <c r="V175" s="5">
        <f>INDEX('[2]Table 37'!V$38:V$40,MATCH($AB175,'[2]Table 37'!$B$38:$B$40,0))</f>
        <v>63144.718078999998</v>
      </c>
      <c r="W175" s="5">
        <f>INDEX('[2]Table 37'!W$38:W$40,MATCH($AB175,'[2]Table 37'!$B$38:$B$40,0))</f>
        <v>60351.232511000002</v>
      </c>
      <c r="Z175" s="23" t="s">
        <v>32</v>
      </c>
      <c r="AB175" t="s">
        <v>4</v>
      </c>
    </row>
    <row r="176" spans="1:28" outlineLevel="1" x14ac:dyDescent="0.25">
      <c r="B176" s="8" t="s">
        <v>44</v>
      </c>
      <c r="C176" s="5">
        <f t="shared" ref="C176:W176" si="70">C174*C175/1000</f>
        <v>2720.2946317553078</v>
      </c>
      <c r="D176" s="5">
        <f t="shared" si="70"/>
        <v>2304.5886892334538</v>
      </c>
      <c r="E176" s="5">
        <f t="shared" si="70"/>
        <v>2284.8846239840718</v>
      </c>
      <c r="F176" s="5">
        <f t="shared" si="70"/>
        <v>2496.6457179294403</v>
      </c>
      <c r="G176" s="5">
        <f t="shared" si="70"/>
        <v>2862.1255100114158</v>
      </c>
      <c r="H176" s="5">
        <f t="shared" si="70"/>
        <v>2814.6542760677039</v>
      </c>
      <c r="I176" s="5">
        <f t="shared" si="70"/>
        <v>2177.2533793913431</v>
      </c>
      <c r="J176" s="5">
        <f t="shared" si="70"/>
        <v>2606.4972983759039</v>
      </c>
      <c r="K176" s="5">
        <f t="shared" si="70"/>
        <v>2699.3998806155337</v>
      </c>
      <c r="L176" s="5">
        <f t="shared" si="70"/>
        <v>2316.5338020223153</v>
      </c>
      <c r="M176" s="5">
        <f t="shared" si="70"/>
        <v>2231.0463625313996</v>
      </c>
      <c r="N176" s="5">
        <f t="shared" si="70"/>
        <v>2112.6691812007653</v>
      </c>
      <c r="O176" s="5">
        <f t="shared" si="70"/>
        <v>2298.3569565587404</v>
      </c>
      <c r="P176" s="5">
        <f t="shared" si="70"/>
        <v>2549.3741569035319</v>
      </c>
      <c r="Q176" s="5">
        <f t="shared" si="70"/>
        <v>2572.9410568464032</v>
      </c>
      <c r="R176" s="5">
        <f t="shared" si="70"/>
        <v>2474.0788043318971</v>
      </c>
      <c r="S176" s="5">
        <f t="shared" si="70"/>
        <v>2564.5110869409991</v>
      </c>
      <c r="T176" s="5">
        <f t="shared" si="70"/>
        <v>2723.9626927224149</v>
      </c>
      <c r="U176" s="5">
        <f t="shared" si="70"/>
        <v>2975.341540383044</v>
      </c>
      <c r="V176" s="5">
        <f t="shared" si="70"/>
        <v>3100.3425129608208</v>
      </c>
      <c r="W176" s="5">
        <f t="shared" si="70"/>
        <v>2977.971217022784</v>
      </c>
    </row>
    <row r="177" spans="2:26" outlineLevel="1" x14ac:dyDescent="0.25">
      <c r="B177" s="8" t="s">
        <v>45</v>
      </c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2:26" outlineLevel="1" x14ac:dyDescent="0.25">
      <c r="B178" s="8" t="s">
        <v>47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2:26" outlineLevel="1" x14ac:dyDescent="0.25"/>
    <row r="180" spans="2:26" outlineLevel="1" x14ac:dyDescent="0.25">
      <c r="B180" s="9" t="s">
        <v>19</v>
      </c>
      <c r="C180" s="14"/>
    </row>
    <row r="181" spans="2:26" outlineLevel="1" x14ac:dyDescent="0.25">
      <c r="B181" s="4" t="s">
        <v>23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Z181" s="23"/>
    </row>
    <row r="182" spans="2:26" outlineLevel="1" x14ac:dyDescent="0.25">
      <c r="B182" s="4" t="s">
        <v>24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Z182" s="23"/>
    </row>
    <row r="183" spans="2:26" outlineLevel="1" x14ac:dyDescent="0.25">
      <c r="B183" s="4" t="s">
        <v>21</v>
      </c>
      <c r="C183" s="5">
        <f>'[2]Table 36'!C$48*1000</f>
        <v>39768.286</v>
      </c>
      <c r="D183" s="5">
        <f>'[2]Table 36'!D$48*1000</f>
        <v>33329.146000000001</v>
      </c>
      <c r="E183" s="5">
        <f>'[2]Table 36'!E$48*1000</f>
        <v>32685.388999999999</v>
      </c>
      <c r="F183" s="5">
        <f>'[2]Table 36'!F$48*1000</f>
        <v>35322.593000000001</v>
      </c>
      <c r="G183" s="5">
        <f>'[2]Table 36'!G$48*1000</f>
        <v>40043.968999999997</v>
      </c>
      <c r="H183" s="5">
        <f>'[2]Table 36'!H$48*1000</f>
        <v>38927.034999999996</v>
      </c>
      <c r="I183" s="5">
        <f>'[2]Table 36'!I$48*1000</f>
        <v>33780.804000000004</v>
      </c>
      <c r="J183" s="5">
        <f>'[2]Table 36'!J$48*1000</f>
        <v>40470.613999999994</v>
      </c>
      <c r="K183" s="5">
        <f>'[2]Table 36'!K$48*1000</f>
        <v>39504.179000000004</v>
      </c>
      <c r="L183" s="5">
        <f>'[2]Table 36'!L$48*1000</f>
        <v>32446.091000000004</v>
      </c>
      <c r="M183" s="5">
        <f>'[2]Table 36'!M$48*1000</f>
        <v>31949.409</v>
      </c>
      <c r="N183" s="5">
        <f>'[2]Table 36'!N$48*1000</f>
        <v>30545.499</v>
      </c>
      <c r="O183" s="5">
        <f>'[2]Table 36'!O$48*1000</f>
        <v>33203.811000000002</v>
      </c>
      <c r="P183" s="5">
        <f>'[2]Table 36'!P$48*1000</f>
        <v>36800.904999999999</v>
      </c>
      <c r="Q183" s="5">
        <f>'[2]Table 36'!Q$48*1000</f>
        <v>37111.536</v>
      </c>
      <c r="R183" s="5">
        <f>'[2]Table 36'!R$48*1000</f>
        <v>35657.141000000003</v>
      </c>
      <c r="S183" s="5">
        <f>'[2]Table 36'!S$48*1000</f>
        <v>36931.012000000002</v>
      </c>
      <c r="T183" s="5">
        <f>'[2]Table 36'!T$48*1000</f>
        <v>39195.943999999996</v>
      </c>
      <c r="U183" s="5">
        <f>'[2]Table 36'!U$48*1000</f>
        <v>42778.925000000003</v>
      </c>
      <c r="V183" s="5">
        <f>'[2]Table 36'!V$48*1000</f>
        <v>44528.67</v>
      </c>
      <c r="W183" s="5">
        <f>'[2]Table 36'!W$48*1000</f>
        <v>42736.894</v>
      </c>
      <c r="Z183" s="23" t="s">
        <v>32</v>
      </c>
    </row>
    <row r="184" spans="2:26" outlineLevel="1" x14ac:dyDescent="0.25">
      <c r="B184" s="4" t="s">
        <v>26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Z184" s="23"/>
    </row>
    <row r="185" spans="2:26" outlineLevel="1" x14ac:dyDescent="0.25">
      <c r="B185" s="4" t="s">
        <v>25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Z185" s="23"/>
    </row>
    <row r="186" spans="2:26" outlineLevel="1" x14ac:dyDescent="0.25">
      <c r="B186" s="4" t="s">
        <v>0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Z186" s="23"/>
    </row>
    <row r="187" spans="2:26" outlineLevel="1" x14ac:dyDescent="0.25">
      <c r="B187" s="4" t="s">
        <v>27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Z187" s="23"/>
    </row>
    <row r="188" spans="2:26" outlineLevel="1" x14ac:dyDescent="0.25">
      <c r="B188" s="4" t="s">
        <v>28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Z188" s="23"/>
    </row>
    <row r="189" spans="2:26" outlineLevel="1" x14ac:dyDescent="0.25">
      <c r="B189" s="4" t="s">
        <v>22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Z189" s="23"/>
    </row>
    <row r="190" spans="2:26" outlineLevel="1" x14ac:dyDescent="0.25">
      <c r="B190" s="4" t="s">
        <v>1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Z190" s="23"/>
    </row>
    <row r="191" spans="2:26" outlineLevel="1" x14ac:dyDescent="0.25">
      <c r="B191" s="16" t="s">
        <v>13</v>
      </c>
      <c r="C191" s="21">
        <f t="shared" ref="C191:W191" si="71">SUM(C181:C190)</f>
        <v>39768.286</v>
      </c>
      <c r="D191" s="21">
        <f t="shared" si="71"/>
        <v>33329.146000000001</v>
      </c>
      <c r="E191" s="21">
        <f t="shared" si="71"/>
        <v>32685.388999999999</v>
      </c>
      <c r="F191" s="21">
        <f t="shared" si="71"/>
        <v>35322.593000000001</v>
      </c>
      <c r="G191" s="21">
        <f t="shared" si="71"/>
        <v>40043.968999999997</v>
      </c>
      <c r="H191" s="21">
        <f t="shared" si="71"/>
        <v>38927.034999999996</v>
      </c>
      <c r="I191" s="21">
        <f t="shared" si="71"/>
        <v>33780.804000000004</v>
      </c>
      <c r="J191" s="21">
        <f t="shared" si="71"/>
        <v>40470.613999999994</v>
      </c>
      <c r="K191" s="21">
        <f t="shared" si="71"/>
        <v>39504.179000000004</v>
      </c>
      <c r="L191" s="21">
        <f t="shared" si="71"/>
        <v>32446.091000000004</v>
      </c>
      <c r="M191" s="21">
        <f t="shared" si="71"/>
        <v>31949.409</v>
      </c>
      <c r="N191" s="21">
        <f t="shared" si="71"/>
        <v>30545.499</v>
      </c>
      <c r="O191" s="21">
        <f t="shared" si="71"/>
        <v>33203.811000000002</v>
      </c>
      <c r="P191" s="21">
        <f t="shared" si="71"/>
        <v>36800.904999999999</v>
      </c>
      <c r="Q191" s="21">
        <f t="shared" si="71"/>
        <v>37111.536</v>
      </c>
      <c r="R191" s="21">
        <f t="shared" si="71"/>
        <v>35657.141000000003</v>
      </c>
      <c r="S191" s="21">
        <f t="shared" si="71"/>
        <v>36931.012000000002</v>
      </c>
      <c r="T191" s="21">
        <f t="shared" si="71"/>
        <v>39195.943999999996</v>
      </c>
      <c r="U191" s="21">
        <f t="shared" si="71"/>
        <v>42778.925000000003</v>
      </c>
      <c r="V191" s="21">
        <f t="shared" si="71"/>
        <v>44528.67</v>
      </c>
      <c r="W191" s="21">
        <f t="shared" si="71"/>
        <v>42736.894</v>
      </c>
    </row>
    <row r="192" spans="2:26" outlineLevel="1" x14ac:dyDescent="0.25">
      <c r="B192" s="29" t="s">
        <v>46</v>
      </c>
      <c r="C192" s="28">
        <f>IFERROR(C191/C173/1000,0)</f>
        <v>2.0308199896894733E-3</v>
      </c>
      <c r="D192" s="28">
        <f t="shared" ref="D192:W192" si="72">IFERROR(D191/D173/1000,0)</f>
        <v>2.0090061261359049E-3</v>
      </c>
      <c r="E192" s="28">
        <f t="shared" si="72"/>
        <v>1.9871922436160597E-3</v>
      </c>
      <c r="F192" s="28">
        <f t="shared" si="72"/>
        <v>1.9653783120890033E-3</v>
      </c>
      <c r="G192" s="28">
        <f t="shared" si="72"/>
        <v>1.9435644333557149E-3</v>
      </c>
      <c r="H192" s="28">
        <f t="shared" si="72"/>
        <v>2.0044470422327276E-3</v>
      </c>
      <c r="I192" s="28">
        <f t="shared" si="72"/>
        <v>2.2526895996375731E-3</v>
      </c>
      <c r="J192" s="28">
        <f t="shared" si="72"/>
        <v>2.3308513731658655E-3</v>
      </c>
      <c r="K192" s="28">
        <f t="shared" si="72"/>
        <v>2.2028881073596802E-3</v>
      </c>
      <c r="L192" s="28">
        <f t="shared" si="72"/>
        <v>2.3630653023463074E-3</v>
      </c>
      <c r="M192" s="28">
        <f t="shared" si="72"/>
        <v>2.347337687450551E-3</v>
      </c>
      <c r="N192" s="28">
        <f t="shared" si="72"/>
        <v>2.4122629454643016E-3</v>
      </c>
      <c r="O192" s="28">
        <f t="shared" si="72"/>
        <v>2.3473579344725527E-3</v>
      </c>
      <c r="P192" s="28">
        <f t="shared" si="72"/>
        <v>2.2993811554884334E-3</v>
      </c>
      <c r="Q192" s="28">
        <f t="shared" si="72"/>
        <v>2.1908014441172959E-3</v>
      </c>
      <c r="R192" s="28">
        <f t="shared" si="72"/>
        <v>2.0273471287836054E-3</v>
      </c>
      <c r="S192" s="28">
        <f t="shared" si="72"/>
        <v>1.8053732501284497E-3</v>
      </c>
      <c r="T192" s="28">
        <f t="shared" si="72"/>
        <v>1.9060865569091121E-3</v>
      </c>
      <c r="U192" s="28">
        <f t="shared" si="72"/>
        <v>2.2417132620275769E-3</v>
      </c>
      <c r="V192" s="28">
        <f t="shared" si="72"/>
        <v>2.179481363912019E-3</v>
      </c>
      <c r="W192" s="28">
        <f t="shared" si="72"/>
        <v>2.1836035209612291E-3</v>
      </c>
    </row>
    <row r="193" spans="1:26" outlineLevel="1" x14ac:dyDescent="0.25"/>
    <row r="194" spans="1:26" outlineLevel="1" x14ac:dyDescent="0.25">
      <c r="B194" s="4" t="s">
        <v>23</v>
      </c>
      <c r="C194" s="12">
        <f t="shared" ref="C194:W194" si="73">IFERROR(C181/C191,0)</f>
        <v>0</v>
      </c>
      <c r="D194" s="12">
        <f t="shared" si="73"/>
        <v>0</v>
      </c>
      <c r="E194" s="12">
        <f t="shared" si="73"/>
        <v>0</v>
      </c>
      <c r="F194" s="12">
        <f t="shared" si="73"/>
        <v>0</v>
      </c>
      <c r="G194" s="12">
        <f t="shared" si="73"/>
        <v>0</v>
      </c>
      <c r="H194" s="12">
        <f t="shared" si="73"/>
        <v>0</v>
      </c>
      <c r="I194" s="12">
        <f t="shared" si="73"/>
        <v>0</v>
      </c>
      <c r="J194" s="12">
        <f t="shared" si="73"/>
        <v>0</v>
      </c>
      <c r="K194" s="12">
        <f t="shared" si="73"/>
        <v>0</v>
      </c>
      <c r="L194" s="12">
        <f t="shared" si="73"/>
        <v>0</v>
      </c>
      <c r="M194" s="12">
        <f t="shared" si="73"/>
        <v>0</v>
      </c>
      <c r="N194" s="12">
        <f t="shared" si="73"/>
        <v>0</v>
      </c>
      <c r="O194" s="12">
        <f t="shared" si="73"/>
        <v>0</v>
      </c>
      <c r="P194" s="12">
        <f t="shared" si="73"/>
        <v>0</v>
      </c>
      <c r="Q194" s="12">
        <f t="shared" si="73"/>
        <v>0</v>
      </c>
      <c r="R194" s="12">
        <f t="shared" si="73"/>
        <v>0</v>
      </c>
      <c r="S194" s="12">
        <f t="shared" si="73"/>
        <v>0</v>
      </c>
      <c r="T194" s="12">
        <f t="shared" si="73"/>
        <v>0</v>
      </c>
      <c r="U194" s="12">
        <f t="shared" si="73"/>
        <v>0</v>
      </c>
      <c r="V194" s="12">
        <f t="shared" si="73"/>
        <v>0</v>
      </c>
      <c r="W194" s="12">
        <f t="shared" si="73"/>
        <v>0</v>
      </c>
    </row>
    <row r="195" spans="1:26" outlineLevel="1" x14ac:dyDescent="0.25">
      <c r="B195" s="4" t="s">
        <v>24</v>
      </c>
      <c r="C195" s="12">
        <f t="shared" ref="C195:W195" si="74">IFERROR(C182/C191,0)</f>
        <v>0</v>
      </c>
      <c r="D195" s="12">
        <f t="shared" si="74"/>
        <v>0</v>
      </c>
      <c r="E195" s="12">
        <f t="shared" si="74"/>
        <v>0</v>
      </c>
      <c r="F195" s="12">
        <f t="shared" si="74"/>
        <v>0</v>
      </c>
      <c r="G195" s="12">
        <f t="shared" si="74"/>
        <v>0</v>
      </c>
      <c r="H195" s="12">
        <f t="shared" si="74"/>
        <v>0</v>
      </c>
      <c r="I195" s="12">
        <f t="shared" si="74"/>
        <v>0</v>
      </c>
      <c r="J195" s="12">
        <f t="shared" si="74"/>
        <v>0</v>
      </c>
      <c r="K195" s="12">
        <f t="shared" si="74"/>
        <v>0</v>
      </c>
      <c r="L195" s="12">
        <f t="shared" si="74"/>
        <v>0</v>
      </c>
      <c r="M195" s="12">
        <f t="shared" si="74"/>
        <v>0</v>
      </c>
      <c r="N195" s="12">
        <f t="shared" si="74"/>
        <v>0</v>
      </c>
      <c r="O195" s="12">
        <f t="shared" si="74"/>
        <v>0</v>
      </c>
      <c r="P195" s="12">
        <f t="shared" si="74"/>
        <v>0</v>
      </c>
      <c r="Q195" s="12">
        <f t="shared" si="74"/>
        <v>0</v>
      </c>
      <c r="R195" s="12">
        <f t="shared" si="74"/>
        <v>0</v>
      </c>
      <c r="S195" s="12">
        <f t="shared" si="74"/>
        <v>0</v>
      </c>
      <c r="T195" s="12">
        <f t="shared" si="74"/>
        <v>0</v>
      </c>
      <c r="U195" s="12">
        <f t="shared" si="74"/>
        <v>0</v>
      </c>
      <c r="V195" s="12">
        <f t="shared" si="74"/>
        <v>0</v>
      </c>
      <c r="W195" s="12">
        <f t="shared" si="74"/>
        <v>0</v>
      </c>
    </row>
    <row r="196" spans="1:26" outlineLevel="1" x14ac:dyDescent="0.25">
      <c r="B196" s="4" t="s">
        <v>21</v>
      </c>
      <c r="C196" s="12">
        <f t="shared" ref="C196:W196" si="75">IFERROR(C183/C191,0)</f>
        <v>1</v>
      </c>
      <c r="D196" s="12">
        <f t="shared" si="75"/>
        <v>1</v>
      </c>
      <c r="E196" s="12">
        <f t="shared" si="75"/>
        <v>1</v>
      </c>
      <c r="F196" s="12">
        <f t="shared" si="75"/>
        <v>1</v>
      </c>
      <c r="G196" s="12">
        <f t="shared" si="75"/>
        <v>1</v>
      </c>
      <c r="H196" s="12">
        <f t="shared" si="75"/>
        <v>1</v>
      </c>
      <c r="I196" s="12">
        <f t="shared" si="75"/>
        <v>1</v>
      </c>
      <c r="J196" s="12">
        <f t="shared" si="75"/>
        <v>1</v>
      </c>
      <c r="K196" s="12">
        <f t="shared" si="75"/>
        <v>1</v>
      </c>
      <c r="L196" s="12">
        <f t="shared" si="75"/>
        <v>1</v>
      </c>
      <c r="M196" s="12">
        <f t="shared" si="75"/>
        <v>1</v>
      </c>
      <c r="N196" s="12">
        <f t="shared" si="75"/>
        <v>1</v>
      </c>
      <c r="O196" s="12">
        <f t="shared" si="75"/>
        <v>1</v>
      </c>
      <c r="P196" s="12">
        <f t="shared" si="75"/>
        <v>1</v>
      </c>
      <c r="Q196" s="12">
        <f t="shared" si="75"/>
        <v>1</v>
      </c>
      <c r="R196" s="12">
        <f t="shared" si="75"/>
        <v>1</v>
      </c>
      <c r="S196" s="12">
        <f t="shared" si="75"/>
        <v>1</v>
      </c>
      <c r="T196" s="12">
        <f t="shared" si="75"/>
        <v>1</v>
      </c>
      <c r="U196" s="12">
        <f t="shared" si="75"/>
        <v>1</v>
      </c>
      <c r="V196" s="12">
        <f t="shared" si="75"/>
        <v>1</v>
      </c>
      <c r="W196" s="12">
        <f t="shared" si="75"/>
        <v>1</v>
      </c>
    </row>
    <row r="197" spans="1:26" outlineLevel="1" x14ac:dyDescent="0.25">
      <c r="B197" s="4" t="s">
        <v>26</v>
      </c>
      <c r="C197" s="12">
        <f t="shared" ref="C197:W197" si="76">IFERROR(C184/C191,0)</f>
        <v>0</v>
      </c>
      <c r="D197" s="12">
        <f t="shared" si="76"/>
        <v>0</v>
      </c>
      <c r="E197" s="12">
        <f t="shared" si="76"/>
        <v>0</v>
      </c>
      <c r="F197" s="12">
        <f t="shared" si="76"/>
        <v>0</v>
      </c>
      <c r="G197" s="12">
        <f t="shared" si="76"/>
        <v>0</v>
      </c>
      <c r="H197" s="12">
        <f t="shared" si="76"/>
        <v>0</v>
      </c>
      <c r="I197" s="12">
        <f t="shared" si="76"/>
        <v>0</v>
      </c>
      <c r="J197" s="12">
        <f t="shared" si="76"/>
        <v>0</v>
      </c>
      <c r="K197" s="12">
        <f t="shared" si="76"/>
        <v>0</v>
      </c>
      <c r="L197" s="12">
        <f t="shared" si="76"/>
        <v>0</v>
      </c>
      <c r="M197" s="12">
        <f t="shared" si="76"/>
        <v>0</v>
      </c>
      <c r="N197" s="12">
        <f t="shared" si="76"/>
        <v>0</v>
      </c>
      <c r="O197" s="12">
        <f t="shared" si="76"/>
        <v>0</v>
      </c>
      <c r="P197" s="12">
        <f t="shared" si="76"/>
        <v>0</v>
      </c>
      <c r="Q197" s="12">
        <f t="shared" si="76"/>
        <v>0</v>
      </c>
      <c r="R197" s="12">
        <f t="shared" si="76"/>
        <v>0</v>
      </c>
      <c r="S197" s="12">
        <f t="shared" si="76"/>
        <v>0</v>
      </c>
      <c r="T197" s="12">
        <f t="shared" si="76"/>
        <v>0</v>
      </c>
      <c r="U197" s="12">
        <f t="shared" si="76"/>
        <v>0</v>
      </c>
      <c r="V197" s="12">
        <f t="shared" si="76"/>
        <v>0</v>
      </c>
      <c r="W197" s="12">
        <f t="shared" si="76"/>
        <v>0</v>
      </c>
    </row>
    <row r="198" spans="1:26" outlineLevel="1" x14ac:dyDescent="0.25">
      <c r="B198" s="4" t="s">
        <v>25</v>
      </c>
      <c r="C198" s="12">
        <f t="shared" ref="C198:W198" si="77">IFERROR(C185/C191,0)</f>
        <v>0</v>
      </c>
      <c r="D198" s="12">
        <f t="shared" si="77"/>
        <v>0</v>
      </c>
      <c r="E198" s="12">
        <f t="shared" si="77"/>
        <v>0</v>
      </c>
      <c r="F198" s="12">
        <f t="shared" si="77"/>
        <v>0</v>
      </c>
      <c r="G198" s="12">
        <f t="shared" si="77"/>
        <v>0</v>
      </c>
      <c r="H198" s="12">
        <f t="shared" si="77"/>
        <v>0</v>
      </c>
      <c r="I198" s="12">
        <f t="shared" si="77"/>
        <v>0</v>
      </c>
      <c r="J198" s="12">
        <f t="shared" si="77"/>
        <v>0</v>
      </c>
      <c r="K198" s="12">
        <f t="shared" si="77"/>
        <v>0</v>
      </c>
      <c r="L198" s="12">
        <f t="shared" si="77"/>
        <v>0</v>
      </c>
      <c r="M198" s="12">
        <f t="shared" si="77"/>
        <v>0</v>
      </c>
      <c r="N198" s="12">
        <f t="shared" si="77"/>
        <v>0</v>
      </c>
      <c r="O198" s="12">
        <f t="shared" si="77"/>
        <v>0</v>
      </c>
      <c r="P198" s="12">
        <f t="shared" si="77"/>
        <v>0</v>
      </c>
      <c r="Q198" s="12">
        <f t="shared" si="77"/>
        <v>0</v>
      </c>
      <c r="R198" s="12">
        <f t="shared" si="77"/>
        <v>0</v>
      </c>
      <c r="S198" s="12">
        <f t="shared" si="77"/>
        <v>0</v>
      </c>
      <c r="T198" s="12">
        <f t="shared" si="77"/>
        <v>0</v>
      </c>
      <c r="U198" s="12">
        <f t="shared" si="77"/>
        <v>0</v>
      </c>
      <c r="V198" s="12">
        <f t="shared" si="77"/>
        <v>0</v>
      </c>
      <c r="W198" s="12">
        <f t="shared" si="77"/>
        <v>0</v>
      </c>
    </row>
    <row r="199" spans="1:26" outlineLevel="1" x14ac:dyDescent="0.25">
      <c r="B199" s="4" t="s">
        <v>0</v>
      </c>
      <c r="C199" s="12">
        <f t="shared" ref="C199:W199" si="78">IFERROR(C186/C191,0)</f>
        <v>0</v>
      </c>
      <c r="D199" s="12">
        <f t="shared" si="78"/>
        <v>0</v>
      </c>
      <c r="E199" s="12">
        <f t="shared" si="78"/>
        <v>0</v>
      </c>
      <c r="F199" s="12">
        <f t="shared" si="78"/>
        <v>0</v>
      </c>
      <c r="G199" s="12">
        <f t="shared" si="78"/>
        <v>0</v>
      </c>
      <c r="H199" s="12">
        <f t="shared" si="78"/>
        <v>0</v>
      </c>
      <c r="I199" s="12">
        <f t="shared" si="78"/>
        <v>0</v>
      </c>
      <c r="J199" s="12">
        <f t="shared" si="78"/>
        <v>0</v>
      </c>
      <c r="K199" s="12">
        <f t="shared" si="78"/>
        <v>0</v>
      </c>
      <c r="L199" s="12">
        <f t="shared" si="78"/>
        <v>0</v>
      </c>
      <c r="M199" s="12">
        <f t="shared" si="78"/>
        <v>0</v>
      </c>
      <c r="N199" s="12">
        <f t="shared" si="78"/>
        <v>0</v>
      </c>
      <c r="O199" s="12">
        <f t="shared" si="78"/>
        <v>0</v>
      </c>
      <c r="P199" s="12">
        <f t="shared" si="78"/>
        <v>0</v>
      </c>
      <c r="Q199" s="12">
        <f t="shared" si="78"/>
        <v>0</v>
      </c>
      <c r="R199" s="12">
        <f t="shared" si="78"/>
        <v>0</v>
      </c>
      <c r="S199" s="12">
        <f t="shared" si="78"/>
        <v>0</v>
      </c>
      <c r="T199" s="12">
        <f t="shared" si="78"/>
        <v>0</v>
      </c>
      <c r="U199" s="12">
        <f t="shared" si="78"/>
        <v>0</v>
      </c>
      <c r="V199" s="12">
        <f t="shared" si="78"/>
        <v>0</v>
      </c>
      <c r="W199" s="12">
        <f t="shared" si="78"/>
        <v>0</v>
      </c>
    </row>
    <row r="200" spans="1:26" outlineLevel="1" x14ac:dyDescent="0.25">
      <c r="B200" s="4" t="s">
        <v>27</v>
      </c>
      <c r="C200" s="12">
        <f t="shared" ref="C200:W200" si="79">IFERROR(C187/C191,0)</f>
        <v>0</v>
      </c>
      <c r="D200" s="12">
        <f t="shared" si="79"/>
        <v>0</v>
      </c>
      <c r="E200" s="12">
        <f t="shared" si="79"/>
        <v>0</v>
      </c>
      <c r="F200" s="12">
        <f t="shared" si="79"/>
        <v>0</v>
      </c>
      <c r="G200" s="12">
        <f t="shared" si="79"/>
        <v>0</v>
      </c>
      <c r="H200" s="12">
        <f t="shared" si="79"/>
        <v>0</v>
      </c>
      <c r="I200" s="12">
        <f t="shared" si="79"/>
        <v>0</v>
      </c>
      <c r="J200" s="12">
        <f t="shared" si="79"/>
        <v>0</v>
      </c>
      <c r="K200" s="12">
        <f t="shared" si="79"/>
        <v>0</v>
      </c>
      <c r="L200" s="12">
        <f t="shared" si="79"/>
        <v>0</v>
      </c>
      <c r="M200" s="12">
        <f t="shared" si="79"/>
        <v>0</v>
      </c>
      <c r="N200" s="12">
        <f t="shared" si="79"/>
        <v>0</v>
      </c>
      <c r="O200" s="12">
        <f t="shared" si="79"/>
        <v>0</v>
      </c>
      <c r="P200" s="12">
        <f t="shared" si="79"/>
        <v>0</v>
      </c>
      <c r="Q200" s="12">
        <f t="shared" si="79"/>
        <v>0</v>
      </c>
      <c r="R200" s="12">
        <f t="shared" si="79"/>
        <v>0</v>
      </c>
      <c r="S200" s="12">
        <f t="shared" si="79"/>
        <v>0</v>
      </c>
      <c r="T200" s="12">
        <f t="shared" si="79"/>
        <v>0</v>
      </c>
      <c r="U200" s="12">
        <f t="shared" si="79"/>
        <v>0</v>
      </c>
      <c r="V200" s="12">
        <f t="shared" si="79"/>
        <v>0</v>
      </c>
      <c r="W200" s="12">
        <f t="shared" si="79"/>
        <v>0</v>
      </c>
    </row>
    <row r="201" spans="1:26" outlineLevel="1" x14ac:dyDescent="0.25">
      <c r="B201" s="4" t="s">
        <v>28</v>
      </c>
      <c r="C201" s="12">
        <f t="shared" ref="C201:W201" si="80">IFERROR(C188/C191,0)</f>
        <v>0</v>
      </c>
      <c r="D201" s="12">
        <f t="shared" si="80"/>
        <v>0</v>
      </c>
      <c r="E201" s="12">
        <f t="shared" si="80"/>
        <v>0</v>
      </c>
      <c r="F201" s="12">
        <f t="shared" si="80"/>
        <v>0</v>
      </c>
      <c r="G201" s="12">
        <f t="shared" si="80"/>
        <v>0</v>
      </c>
      <c r="H201" s="12">
        <f t="shared" si="80"/>
        <v>0</v>
      </c>
      <c r="I201" s="12">
        <f t="shared" si="80"/>
        <v>0</v>
      </c>
      <c r="J201" s="12">
        <f t="shared" si="80"/>
        <v>0</v>
      </c>
      <c r="K201" s="12">
        <f t="shared" si="80"/>
        <v>0</v>
      </c>
      <c r="L201" s="12">
        <f t="shared" si="80"/>
        <v>0</v>
      </c>
      <c r="M201" s="12">
        <f t="shared" si="80"/>
        <v>0</v>
      </c>
      <c r="N201" s="12">
        <f t="shared" si="80"/>
        <v>0</v>
      </c>
      <c r="O201" s="12">
        <f t="shared" si="80"/>
        <v>0</v>
      </c>
      <c r="P201" s="12">
        <f t="shared" si="80"/>
        <v>0</v>
      </c>
      <c r="Q201" s="12">
        <f t="shared" si="80"/>
        <v>0</v>
      </c>
      <c r="R201" s="12">
        <f t="shared" si="80"/>
        <v>0</v>
      </c>
      <c r="S201" s="12">
        <f t="shared" si="80"/>
        <v>0</v>
      </c>
      <c r="T201" s="12">
        <f t="shared" si="80"/>
        <v>0</v>
      </c>
      <c r="U201" s="12">
        <f t="shared" si="80"/>
        <v>0</v>
      </c>
      <c r="V201" s="12">
        <f t="shared" si="80"/>
        <v>0</v>
      </c>
      <c r="W201" s="12">
        <f t="shared" si="80"/>
        <v>0</v>
      </c>
    </row>
    <row r="202" spans="1:26" outlineLevel="1" x14ac:dyDescent="0.25">
      <c r="B202" s="4" t="s">
        <v>22</v>
      </c>
      <c r="C202" s="12">
        <f t="shared" ref="C202:W202" si="81">IFERROR(C189/C191,0)</f>
        <v>0</v>
      </c>
      <c r="D202" s="12">
        <f t="shared" si="81"/>
        <v>0</v>
      </c>
      <c r="E202" s="12">
        <f t="shared" si="81"/>
        <v>0</v>
      </c>
      <c r="F202" s="12">
        <f t="shared" si="81"/>
        <v>0</v>
      </c>
      <c r="G202" s="12">
        <f t="shared" si="81"/>
        <v>0</v>
      </c>
      <c r="H202" s="12">
        <f t="shared" si="81"/>
        <v>0</v>
      </c>
      <c r="I202" s="12">
        <f t="shared" si="81"/>
        <v>0</v>
      </c>
      <c r="J202" s="12">
        <f t="shared" si="81"/>
        <v>0</v>
      </c>
      <c r="K202" s="12">
        <f t="shared" si="81"/>
        <v>0</v>
      </c>
      <c r="L202" s="12">
        <f t="shared" si="81"/>
        <v>0</v>
      </c>
      <c r="M202" s="12">
        <f t="shared" si="81"/>
        <v>0</v>
      </c>
      <c r="N202" s="12">
        <f t="shared" si="81"/>
        <v>0</v>
      </c>
      <c r="O202" s="12">
        <f t="shared" si="81"/>
        <v>0</v>
      </c>
      <c r="P202" s="12">
        <f t="shared" si="81"/>
        <v>0</v>
      </c>
      <c r="Q202" s="12">
        <f t="shared" si="81"/>
        <v>0</v>
      </c>
      <c r="R202" s="12">
        <f t="shared" si="81"/>
        <v>0</v>
      </c>
      <c r="S202" s="12">
        <f t="shared" si="81"/>
        <v>0</v>
      </c>
      <c r="T202" s="12">
        <f t="shared" si="81"/>
        <v>0</v>
      </c>
      <c r="U202" s="12">
        <f t="shared" si="81"/>
        <v>0</v>
      </c>
      <c r="V202" s="12">
        <f t="shared" si="81"/>
        <v>0</v>
      </c>
      <c r="W202" s="12">
        <f t="shared" si="81"/>
        <v>0</v>
      </c>
    </row>
    <row r="203" spans="1:26" outlineLevel="1" x14ac:dyDescent="0.25">
      <c r="B203" s="4" t="s">
        <v>1</v>
      </c>
      <c r="C203" s="12">
        <f t="shared" ref="C203:W203" si="82">IFERROR(C190/C191,0)</f>
        <v>0</v>
      </c>
      <c r="D203" s="12">
        <f t="shared" si="82"/>
        <v>0</v>
      </c>
      <c r="E203" s="12">
        <f t="shared" si="82"/>
        <v>0</v>
      </c>
      <c r="F203" s="12">
        <f t="shared" si="82"/>
        <v>0</v>
      </c>
      <c r="G203" s="12">
        <f t="shared" si="82"/>
        <v>0</v>
      </c>
      <c r="H203" s="12">
        <f t="shared" si="82"/>
        <v>0</v>
      </c>
      <c r="I203" s="12">
        <f t="shared" si="82"/>
        <v>0</v>
      </c>
      <c r="J203" s="12">
        <f t="shared" si="82"/>
        <v>0</v>
      </c>
      <c r="K203" s="12">
        <f t="shared" si="82"/>
        <v>0</v>
      </c>
      <c r="L203" s="12">
        <f t="shared" si="82"/>
        <v>0</v>
      </c>
      <c r="M203" s="12">
        <f t="shared" si="82"/>
        <v>0</v>
      </c>
      <c r="N203" s="12">
        <f t="shared" si="82"/>
        <v>0</v>
      </c>
      <c r="O203" s="12">
        <f t="shared" si="82"/>
        <v>0</v>
      </c>
      <c r="P203" s="12">
        <f t="shared" si="82"/>
        <v>0</v>
      </c>
      <c r="Q203" s="12">
        <f t="shared" si="82"/>
        <v>0</v>
      </c>
      <c r="R203" s="12">
        <f t="shared" si="82"/>
        <v>0</v>
      </c>
      <c r="S203" s="12">
        <f t="shared" si="82"/>
        <v>0</v>
      </c>
      <c r="T203" s="12">
        <f t="shared" si="82"/>
        <v>0</v>
      </c>
      <c r="U203" s="12">
        <f t="shared" si="82"/>
        <v>0</v>
      </c>
      <c r="V203" s="12">
        <f t="shared" si="82"/>
        <v>0</v>
      </c>
      <c r="W203" s="12">
        <f t="shared" si="82"/>
        <v>0</v>
      </c>
    </row>
    <row r="206" spans="1:26" s="37" customFormat="1" x14ac:dyDescent="0.25">
      <c r="A206" s="36" t="s">
        <v>55</v>
      </c>
      <c r="Z206" s="38"/>
    </row>
    <row r="207" spans="1:26" outlineLevel="1" x14ac:dyDescent="0.25">
      <c r="B207" s="9" t="s">
        <v>5</v>
      </c>
      <c r="C207" s="14"/>
    </row>
    <row r="208" spans="1:26" outlineLevel="1" x14ac:dyDescent="0.25">
      <c r="B208" s="16" t="s">
        <v>8</v>
      </c>
    </row>
    <row r="209" spans="2:28" outlineLevel="1" x14ac:dyDescent="0.25">
      <c r="B209" s="10" t="s">
        <v>10</v>
      </c>
      <c r="C209" s="5">
        <f>C$214*CAN!C215</f>
        <v>62547.589029884031</v>
      </c>
      <c r="D209" s="5">
        <f>D$214*CAN!D215</f>
        <v>52442.338687818308</v>
      </c>
      <c r="E209" s="5">
        <f>E$214*CAN!E215</f>
        <v>46230.642190251121</v>
      </c>
      <c r="F209" s="5">
        <f>F$214*CAN!F215</f>
        <v>30333.012741824008</v>
      </c>
      <c r="G209" s="5">
        <f>G$214*CAN!G215</f>
        <v>22139.559062857374</v>
      </c>
      <c r="H209" s="5">
        <f>H$214*CAN!H215</f>
        <v>23103.822288707717</v>
      </c>
      <c r="I209" s="5">
        <f>I$214*CAN!I215</f>
        <v>21621.63773813823</v>
      </c>
      <c r="J209" s="5">
        <f>J$214*CAN!J215</f>
        <v>20535.176686440318</v>
      </c>
      <c r="K209" s="5">
        <f>K$214*CAN!K215</f>
        <v>28562.080131345891</v>
      </c>
      <c r="L209" s="5">
        <f>L$214*CAN!L215</f>
        <v>19842.296867657227</v>
      </c>
      <c r="M209" s="5">
        <f>M$214*CAN!M215</f>
        <v>26667.100244840276</v>
      </c>
      <c r="N209" s="5">
        <f>N$214*CAN!N215</f>
        <v>31954.609700795914</v>
      </c>
      <c r="O209" s="5">
        <f>O$214*CAN!O215</f>
        <v>33653.922556966325</v>
      </c>
      <c r="P209" s="5">
        <f>P$214*CAN!P215</f>
        <v>28278.695361283197</v>
      </c>
      <c r="Q209" s="5">
        <f>Q$214*CAN!Q215</f>
        <v>36933.156995506419</v>
      </c>
      <c r="R209" s="5">
        <f>R$214*CAN!R215</f>
        <v>38494.626373186642</v>
      </c>
      <c r="S209" s="5">
        <f>S$214*CAN!S215</f>
        <v>47742.75422968957</v>
      </c>
      <c r="T209" s="5">
        <f>T$214*CAN!T215</f>
        <v>62195.327304971885</v>
      </c>
      <c r="U209" s="5">
        <f>U$214*CAN!U215</f>
        <v>58914.481095281924</v>
      </c>
      <c r="V209" s="5">
        <f>V$214*CAN!V215</f>
        <v>57699.762137046731</v>
      </c>
      <c r="W209" s="5">
        <f>W$214*CAN!W215</f>
        <v>54421.864741062011</v>
      </c>
      <c r="Z209" s="23"/>
    </row>
    <row r="210" spans="2:28" outlineLevel="1" x14ac:dyDescent="0.25">
      <c r="B210" s="17" t="s">
        <v>9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2:28" outlineLevel="1" x14ac:dyDescent="0.25">
      <c r="B211" s="10" t="s">
        <v>11</v>
      </c>
      <c r="C211" s="5">
        <f>C212/Inputs!D$7</f>
        <v>300.31651461779177</v>
      </c>
      <c r="D211" s="5">
        <f>D212/Inputs!E$7</f>
        <v>251.99032854749504</v>
      </c>
      <c r="E211" s="5">
        <f>E212/Inputs!F$7</f>
        <v>232.30415111622764</v>
      </c>
      <c r="F211" s="5">
        <f>F212/Inputs!G$7</f>
        <v>136.63765937676322</v>
      </c>
      <c r="G211" s="5">
        <f>G212/Inputs!H$7</f>
        <v>92.818411659980327</v>
      </c>
      <c r="H211" s="5">
        <f>H212/Inputs!I$7</f>
        <v>97.001017998605874</v>
      </c>
      <c r="I211" s="5">
        <f>I212/Inputs!J$7</f>
        <v>88.975379182336667</v>
      </c>
      <c r="J211" s="5">
        <f>J212/Inputs!K$7</f>
        <v>83.152323096271289</v>
      </c>
      <c r="K211" s="5">
        <f>K212/Inputs!L$7</f>
        <v>132.21446789755981</v>
      </c>
      <c r="L211" s="5">
        <f>L212/Inputs!M$7</f>
        <v>93.533814149055232</v>
      </c>
      <c r="M211" s="5">
        <f>M212/Inputs!N$7</f>
        <v>109.68047661325643</v>
      </c>
      <c r="N211" s="5">
        <f>N212/Inputs!O$7</f>
        <v>127.45777176269992</v>
      </c>
      <c r="O211" s="5">
        <f>O212/Inputs!P$7</f>
        <v>124.59453495174249</v>
      </c>
      <c r="P211" s="5">
        <f>P212/Inputs!Q$7</f>
        <v>99.997219987028103</v>
      </c>
      <c r="Q211" s="5">
        <f>Q212/Inputs!R$7</f>
        <v>117.98507162653877</v>
      </c>
      <c r="R211" s="5">
        <f>R212/Inputs!S$7</f>
        <v>126.1337851981682</v>
      </c>
      <c r="S211" s="5">
        <f>S212/Inputs!T$7</f>
        <v>169.81709684978924</v>
      </c>
      <c r="T211" s="5">
        <f>T212/Inputs!U$7</f>
        <v>224.40797656367275</v>
      </c>
      <c r="U211" s="5">
        <f>U212/Inputs!V$7</f>
        <v>200.99867546132921</v>
      </c>
      <c r="V211" s="5">
        <f>V212/Inputs!W$7</f>
        <v>221.10184913461163</v>
      </c>
      <c r="W211" s="5">
        <f>W212/Inputs!X$7</f>
        <v>30.485247374780176</v>
      </c>
      <c r="Z211" s="23"/>
    </row>
    <row r="212" spans="2:28" outlineLevel="1" x14ac:dyDescent="0.25">
      <c r="B212" s="10" t="s">
        <v>12</v>
      </c>
      <c r="C212" s="5">
        <f>C$214*CAN!C216</f>
        <v>30.031651461779177</v>
      </c>
      <c r="D212" s="5">
        <f>D$214*CAN!D216</f>
        <v>25.199032854749504</v>
      </c>
      <c r="E212" s="5">
        <f>E$214*CAN!E216</f>
        <v>23.230415111622765</v>
      </c>
      <c r="F212" s="5">
        <f>F$214*CAN!F216</f>
        <v>13.663765937676324</v>
      </c>
      <c r="G212" s="5">
        <f>G$214*CAN!G216</f>
        <v>9.2818411659980331</v>
      </c>
      <c r="H212" s="5">
        <f>H$214*CAN!H216</f>
        <v>9.7001017998605885</v>
      </c>
      <c r="I212" s="5">
        <f>I$214*CAN!I216</f>
        <v>8.8975379182336667</v>
      </c>
      <c r="J212" s="5">
        <f>J$214*CAN!J216</f>
        <v>8.3152323096271292</v>
      </c>
      <c r="K212" s="5">
        <f>K$214*CAN!K216</f>
        <v>13.221446789755984</v>
      </c>
      <c r="L212" s="5">
        <f>L$214*CAN!L216</f>
        <v>9.3533814149055239</v>
      </c>
      <c r="M212" s="5">
        <f>M$214*CAN!M216</f>
        <v>10.968047661325643</v>
      </c>
      <c r="N212" s="5">
        <f>N$214*CAN!N216</f>
        <v>12.745777176269993</v>
      </c>
      <c r="O212" s="5">
        <f>O$214*CAN!O216</f>
        <v>12.45945349517425</v>
      </c>
      <c r="P212" s="5">
        <f>P$214*CAN!P216</f>
        <v>9.9997219987028103</v>
      </c>
      <c r="Q212" s="5">
        <f>Q$214*CAN!Q216</f>
        <v>11.798507162653877</v>
      </c>
      <c r="R212" s="5">
        <f>R$214*CAN!R216</f>
        <v>12.61337851981682</v>
      </c>
      <c r="S212" s="5">
        <f>S$214*CAN!S216</f>
        <v>16.981709684978924</v>
      </c>
      <c r="T212" s="5">
        <f>T$214*CAN!T216</f>
        <v>22.440797656367277</v>
      </c>
      <c r="U212" s="5">
        <f>U$214*CAN!U216</f>
        <v>20.099867546132923</v>
      </c>
      <c r="V212" s="5">
        <f>V$214*CAN!V216</f>
        <v>22.110184913461165</v>
      </c>
      <c r="W212" s="5">
        <f>W$214*CAN!W216</f>
        <v>3.0485247374780178</v>
      </c>
      <c r="Y212" s="1" t="s">
        <v>59</v>
      </c>
    </row>
    <row r="213" spans="2:28" outlineLevel="1" x14ac:dyDescent="0.25">
      <c r="B213" s="16" t="s">
        <v>13</v>
      </c>
    </row>
    <row r="214" spans="2:28" outlineLevel="1" x14ac:dyDescent="0.25">
      <c r="B214" s="10" t="s">
        <v>10</v>
      </c>
      <c r="C214" s="5">
        <f>C229/CAN!C230/1000</f>
        <v>62577.620681345812</v>
      </c>
      <c r="D214" s="5">
        <f>D229/CAN!D230/1000</f>
        <v>52467.537720673055</v>
      </c>
      <c r="E214" s="5">
        <f>E229/CAN!E230/1000</f>
        <v>46253.87260536274</v>
      </c>
      <c r="F214" s="5">
        <f>F229/CAN!F230/1000</f>
        <v>30346.676507761684</v>
      </c>
      <c r="G214" s="5">
        <f>G229/CAN!G230/1000</f>
        <v>22148.840904023371</v>
      </c>
      <c r="H214" s="5">
        <f>H229/CAN!H230/1000</f>
        <v>23113.522390507576</v>
      </c>
      <c r="I214" s="5">
        <f>I229/CAN!I230/1000</f>
        <v>21630.535276056464</v>
      </c>
      <c r="J214" s="5">
        <f>J229/CAN!J230/1000</f>
        <v>20543.491918749947</v>
      </c>
      <c r="K214" s="5">
        <f>K229/CAN!K230/1000</f>
        <v>28575.301578135648</v>
      </c>
      <c r="L214" s="5">
        <f>L229/CAN!L230/1000</f>
        <v>19851.650249072132</v>
      </c>
      <c r="M214" s="5">
        <f>M229/CAN!M230/1000</f>
        <v>26678.068292501604</v>
      </c>
      <c r="N214" s="5">
        <f>N229/CAN!N230/1000</f>
        <v>31967.355477972185</v>
      </c>
      <c r="O214" s="5">
        <f>O229/CAN!O230/1000</f>
        <v>33666.382010461501</v>
      </c>
      <c r="P214" s="5">
        <f>P229/CAN!P230/1000</f>
        <v>28288.695083281898</v>
      </c>
      <c r="Q214" s="5">
        <f>Q229/CAN!Q230/1000</f>
        <v>36944.955502669072</v>
      </c>
      <c r="R214" s="5">
        <f>R229/CAN!R230/1000</f>
        <v>38507.23975170646</v>
      </c>
      <c r="S214" s="5">
        <f>S229/CAN!S230/1000</f>
        <v>47759.735939374543</v>
      </c>
      <c r="T214" s="5">
        <f>T229/CAN!T230/1000</f>
        <v>62217.768102628252</v>
      </c>
      <c r="U214" s="5">
        <f>U229/CAN!U230/1000</f>
        <v>58934.580962828055</v>
      </c>
      <c r="V214" s="5">
        <f>V229/CAN!V230/1000</f>
        <v>57721.872321960189</v>
      </c>
      <c r="W214" s="5">
        <f>W229/CAN!W230/1000</f>
        <v>54424.913265799485</v>
      </c>
    </row>
    <row r="215" spans="2:28" outlineLevel="1" x14ac:dyDescent="0.25">
      <c r="B215" s="18" t="s">
        <v>14</v>
      </c>
      <c r="C215" s="13">
        <f t="shared" ref="C215:W215" si="83">IFERROR(C209/C214,0)</f>
        <v>0.99952008959217697</v>
      </c>
      <c r="D215" s="13">
        <f t="shared" si="83"/>
        <v>0.99951972145159729</v>
      </c>
      <c r="E215" s="13">
        <f t="shared" si="83"/>
        <v>0.99949776280767189</v>
      </c>
      <c r="F215" s="13">
        <f t="shared" si="83"/>
        <v>0.99954974423857645</v>
      </c>
      <c r="G215" s="13">
        <f t="shared" si="83"/>
        <v>0.99958093332259612</v>
      </c>
      <c r="H215" s="13">
        <f t="shared" si="83"/>
        <v>0.99958032784289763</v>
      </c>
      <c r="I215" s="13">
        <f t="shared" si="83"/>
        <v>0.99958865844951683</v>
      </c>
      <c r="J215" s="13">
        <f t="shared" si="83"/>
        <v>0.9995952376381525</v>
      </c>
      <c r="K215" s="13">
        <f t="shared" si="83"/>
        <v>0.99953731208212782</v>
      </c>
      <c r="L215" s="13">
        <f t="shared" si="83"/>
        <v>0.99952883607672149</v>
      </c>
      <c r="M215" s="13">
        <f t="shared" si="83"/>
        <v>0.99958887399413354</v>
      </c>
      <c r="N215" s="13">
        <f t="shared" si="83"/>
        <v>0.99960128772037293</v>
      </c>
      <c r="O215" s="13">
        <f t="shared" si="83"/>
        <v>0.99962991409378932</v>
      </c>
      <c r="P215" s="13">
        <f t="shared" si="83"/>
        <v>0.99964651172599994</v>
      </c>
      <c r="Q215" s="13">
        <f t="shared" si="83"/>
        <v>0.99968064632905562</v>
      </c>
      <c r="R215" s="13">
        <f t="shared" si="83"/>
        <v>0.99967244137463118</v>
      </c>
      <c r="S215" s="13">
        <f t="shared" si="83"/>
        <v>0.99964443459849672</v>
      </c>
      <c r="T215" s="13">
        <f t="shared" si="83"/>
        <v>0.99963931850433219</v>
      </c>
      <c r="U215" s="13">
        <f t="shared" si="83"/>
        <v>0.99965894611927741</v>
      </c>
      <c r="V215" s="13">
        <f t="shared" si="83"/>
        <v>0.99961695308859466</v>
      </c>
      <c r="W215" s="13">
        <f t="shared" si="83"/>
        <v>0.99994398659447403</v>
      </c>
    </row>
    <row r="216" spans="2:28" outlineLevel="1" x14ac:dyDescent="0.25">
      <c r="B216" s="18" t="s">
        <v>15</v>
      </c>
      <c r="C216" s="13">
        <f t="shared" ref="C216:W216" si="84">IFERROR(C212/C214,0)</f>
        <v>4.7991040782302411E-4</v>
      </c>
      <c r="D216" s="13">
        <f t="shared" si="84"/>
        <v>4.8027854840271413E-4</v>
      </c>
      <c r="E216" s="13">
        <f t="shared" si="84"/>
        <v>5.0223719232818137E-4</v>
      </c>
      <c r="F216" s="13">
        <f t="shared" si="84"/>
        <v>4.5025576142354768E-4</v>
      </c>
      <c r="G216" s="13">
        <f t="shared" si="84"/>
        <v>4.190666774039617E-4</v>
      </c>
      <c r="H216" s="13">
        <f t="shared" si="84"/>
        <v>4.196721571024715E-4</v>
      </c>
      <c r="I216" s="13">
        <f t="shared" si="84"/>
        <v>4.1134155048315598E-4</v>
      </c>
      <c r="J216" s="13">
        <f t="shared" si="84"/>
        <v>4.0476236184744504E-4</v>
      </c>
      <c r="K216" s="13">
        <f t="shared" si="84"/>
        <v>4.6268791787213733E-4</v>
      </c>
      <c r="L216" s="13">
        <f t="shared" si="84"/>
        <v>4.7116392327850435E-4</v>
      </c>
      <c r="M216" s="13">
        <f t="shared" si="84"/>
        <v>4.1112600586634034E-4</v>
      </c>
      <c r="N216" s="13">
        <f t="shared" si="84"/>
        <v>3.9871227962703243E-4</v>
      </c>
      <c r="O216" s="13">
        <f t="shared" si="84"/>
        <v>3.7008590621061082E-4</v>
      </c>
      <c r="P216" s="13">
        <f t="shared" si="84"/>
        <v>3.534882740000426E-4</v>
      </c>
      <c r="Q216" s="13">
        <f t="shared" si="84"/>
        <v>3.193536709443729E-4</v>
      </c>
      <c r="R216" s="13">
        <f t="shared" si="84"/>
        <v>3.2755862536882702E-4</v>
      </c>
      <c r="S216" s="13">
        <f t="shared" si="84"/>
        <v>3.5556540150337597E-4</v>
      </c>
      <c r="T216" s="13">
        <f t="shared" si="84"/>
        <v>3.6068149566778363E-4</v>
      </c>
      <c r="U216" s="13">
        <f t="shared" si="84"/>
        <v>3.4105388072260256E-4</v>
      </c>
      <c r="V216" s="13">
        <f t="shared" si="84"/>
        <v>3.8304691140535619E-4</v>
      </c>
      <c r="W216" s="13">
        <f t="shared" si="84"/>
        <v>5.6013405526062729E-5</v>
      </c>
    </row>
    <row r="217" spans="2:28" outlineLevel="1" x14ac:dyDescent="0.25"/>
    <row r="218" spans="2:28" outlineLevel="1" x14ac:dyDescent="0.25">
      <c r="B218" s="9" t="s">
        <v>19</v>
      </c>
      <c r="C218" s="14"/>
    </row>
    <row r="219" spans="2:28" outlineLevel="1" x14ac:dyDescent="0.25">
      <c r="B219" s="4" t="s">
        <v>23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Z219" s="23"/>
      <c r="AB219" t="s">
        <v>18</v>
      </c>
    </row>
    <row r="220" spans="2:28" outlineLevel="1" x14ac:dyDescent="0.25">
      <c r="B220" s="4" t="s">
        <v>24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Z220" s="23"/>
      <c r="AB220" t="s">
        <v>18</v>
      </c>
    </row>
    <row r="221" spans="2:28" outlineLevel="1" x14ac:dyDescent="0.25">
      <c r="B221" s="4" t="s">
        <v>21</v>
      </c>
      <c r="C221" s="5">
        <f>'[2]Table 18'!C$12*1000</f>
        <v>15807.248</v>
      </c>
      <c r="D221" s="5">
        <f>'[2]Table 18'!D$12*1000</f>
        <v>13100.632</v>
      </c>
      <c r="E221" s="5">
        <f>'[2]Table 18'!E$12*1000</f>
        <v>10688.748</v>
      </c>
      <c r="F221" s="5">
        <f>'[2]Table 18'!F$12*1000</f>
        <v>7086.46</v>
      </c>
      <c r="G221" s="5">
        <f>'[2]Table 18'!G$12*1000</f>
        <v>5003.9250000000002</v>
      </c>
      <c r="H221" s="5">
        <f>'[2]Table 18'!H$12*1000</f>
        <v>5353.96</v>
      </c>
      <c r="I221" s="5">
        <f>'[2]Table 18'!I$12*1000</f>
        <v>5247.4780000000001</v>
      </c>
      <c r="J221" s="5">
        <f>'[2]Table 18'!J$12*1000</f>
        <v>5246.5159999999996</v>
      </c>
      <c r="K221" s="5">
        <f>'[2]Table 18'!K$12*1000</f>
        <v>8111.2529999999997</v>
      </c>
      <c r="L221" s="5">
        <f>'[2]Table 18'!L$12*1000</f>
        <v>5443.8519999999999</v>
      </c>
      <c r="M221" s="5">
        <f>'[2]Table 18'!M$12*1000</f>
        <v>6339.8820000000005</v>
      </c>
      <c r="N221" s="5">
        <f>'[2]Table 18'!N$12*1000</f>
        <v>8302.23</v>
      </c>
      <c r="O221" s="5">
        <f>'[2]Table 18'!O$12*1000</f>
        <v>8533.2579999999998</v>
      </c>
      <c r="P221" s="5">
        <f>'[2]Table 18'!P$12*1000</f>
        <v>6651.2339999999995</v>
      </c>
      <c r="Q221" s="5">
        <f>'[2]Table 18'!Q$12*1000</f>
        <v>8284.6879999999983</v>
      </c>
      <c r="R221" s="5">
        <f>'[2]Table 18'!R$12*1000</f>
        <v>8288.0760000000009</v>
      </c>
      <c r="S221" s="5">
        <f>'[2]Table 18'!S$12*1000</f>
        <v>9803.2540000000008</v>
      </c>
      <c r="T221" s="5">
        <f>'[2]Table 18'!T$12*1000</f>
        <v>13662.468999999999</v>
      </c>
      <c r="U221" s="5">
        <f>'[2]Table 18'!U$12*1000</f>
        <v>12505.5</v>
      </c>
      <c r="V221" s="5">
        <f>'[2]Table 18'!V$12*1000</f>
        <v>12252.349</v>
      </c>
      <c r="W221" s="5">
        <f>'[2]Table 18'!W$12*1000</f>
        <v>11715.396000000001</v>
      </c>
      <c r="Z221" s="23" t="s">
        <v>32</v>
      </c>
      <c r="AB221" t="s">
        <v>18</v>
      </c>
    </row>
    <row r="222" spans="2:28" outlineLevel="1" x14ac:dyDescent="0.25">
      <c r="B222" s="4" t="s">
        <v>26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Z222" s="23"/>
      <c r="AB222" t="s">
        <v>18</v>
      </c>
    </row>
    <row r="223" spans="2:28" outlineLevel="1" x14ac:dyDescent="0.25">
      <c r="B223" s="4" t="s">
        <v>25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Z223" s="23"/>
      <c r="AB223" t="s">
        <v>18</v>
      </c>
    </row>
    <row r="224" spans="2:28" outlineLevel="1" x14ac:dyDescent="0.25">
      <c r="B224" s="4" t="s">
        <v>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Z224" s="23"/>
      <c r="AB224" t="s">
        <v>18</v>
      </c>
    </row>
    <row r="225" spans="2:28" outlineLevel="1" x14ac:dyDescent="0.25">
      <c r="B225" s="4" t="s">
        <v>27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Z225" s="23"/>
      <c r="AB225" t="s">
        <v>18</v>
      </c>
    </row>
    <row r="226" spans="2:28" outlineLevel="1" x14ac:dyDescent="0.25">
      <c r="B226" s="4" t="s">
        <v>28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Z226" s="23"/>
      <c r="AB226" t="s">
        <v>18</v>
      </c>
    </row>
    <row r="227" spans="2:28" outlineLevel="1" x14ac:dyDescent="0.25">
      <c r="B227" s="4" t="s">
        <v>22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Z227" s="23"/>
      <c r="AB227" t="s">
        <v>18</v>
      </c>
    </row>
    <row r="228" spans="2:28" outlineLevel="1" x14ac:dyDescent="0.25">
      <c r="B228" s="4" t="s">
        <v>29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Z228" s="23"/>
      <c r="AB228" t="s">
        <v>18</v>
      </c>
    </row>
    <row r="229" spans="2:28" outlineLevel="1" x14ac:dyDescent="0.25">
      <c r="B229" s="16" t="s">
        <v>13</v>
      </c>
      <c r="C229" s="21">
        <f t="shared" ref="C229:W229" si="85">SUM(C219:C228)</f>
        <v>15807.248</v>
      </c>
      <c r="D229" s="21">
        <f t="shared" si="85"/>
        <v>13100.632</v>
      </c>
      <c r="E229" s="21">
        <f t="shared" si="85"/>
        <v>10688.748</v>
      </c>
      <c r="F229" s="21">
        <f t="shared" si="85"/>
        <v>7086.46</v>
      </c>
      <c r="G229" s="21">
        <f t="shared" si="85"/>
        <v>5003.9250000000002</v>
      </c>
      <c r="H229" s="21">
        <f t="shared" si="85"/>
        <v>5353.96</v>
      </c>
      <c r="I229" s="21">
        <f t="shared" si="85"/>
        <v>5247.4780000000001</v>
      </c>
      <c r="J229" s="21">
        <f t="shared" si="85"/>
        <v>5246.5159999999996</v>
      </c>
      <c r="K229" s="21">
        <f t="shared" si="85"/>
        <v>8111.2529999999997</v>
      </c>
      <c r="L229" s="21">
        <f t="shared" si="85"/>
        <v>5443.8519999999999</v>
      </c>
      <c r="M229" s="21">
        <f t="shared" si="85"/>
        <v>6339.8820000000005</v>
      </c>
      <c r="N229" s="21">
        <f t="shared" si="85"/>
        <v>8302.23</v>
      </c>
      <c r="O229" s="21">
        <f t="shared" si="85"/>
        <v>8533.2579999999998</v>
      </c>
      <c r="P229" s="21">
        <f t="shared" si="85"/>
        <v>6651.2339999999995</v>
      </c>
      <c r="Q229" s="21">
        <f t="shared" si="85"/>
        <v>8284.6879999999983</v>
      </c>
      <c r="R229" s="21">
        <f t="shared" si="85"/>
        <v>8288.0760000000009</v>
      </c>
      <c r="S229" s="21">
        <f t="shared" si="85"/>
        <v>9803.2540000000008</v>
      </c>
      <c r="T229" s="21">
        <f t="shared" si="85"/>
        <v>13662.468999999999</v>
      </c>
      <c r="U229" s="21">
        <f t="shared" si="85"/>
        <v>12505.5</v>
      </c>
      <c r="V229" s="21">
        <f t="shared" si="85"/>
        <v>12252.349</v>
      </c>
      <c r="W229" s="21">
        <f t="shared" si="85"/>
        <v>11715.396000000001</v>
      </c>
    </row>
    <row r="230" spans="2:28" outlineLevel="1" x14ac:dyDescent="0.25">
      <c r="B230" s="29" t="s">
        <v>46</v>
      </c>
      <c r="C230" s="28">
        <f>IFERROR(C229/C209/1000,0)</f>
        <v>2.527235381118783E-4</v>
      </c>
      <c r="D230" s="28">
        <f t="shared" ref="D230:W230" si="86">IFERROR(D229/D209/1000,0)</f>
        <v>2.4981021685524318E-4</v>
      </c>
      <c r="E230" s="28">
        <f t="shared" si="86"/>
        <v>2.312048350099274E-4</v>
      </c>
      <c r="F230" s="28">
        <f t="shared" si="86"/>
        <v>2.3362202957931015E-4</v>
      </c>
      <c r="G230" s="28">
        <f t="shared" si="86"/>
        <v>2.2601737395912635E-4</v>
      </c>
      <c r="H230" s="28">
        <f t="shared" si="86"/>
        <v>2.3173481569830178E-4</v>
      </c>
      <c r="I230" s="28">
        <f t="shared" si="86"/>
        <v>2.4269567659733826E-4</v>
      </c>
      <c r="J230" s="28">
        <f t="shared" si="86"/>
        <v>2.5548920664823652E-4</v>
      </c>
      <c r="K230" s="28">
        <f t="shared" si="86"/>
        <v>2.8398677416699008E-4</v>
      </c>
      <c r="L230" s="28">
        <f t="shared" si="86"/>
        <v>2.7435593955221137E-4</v>
      </c>
      <c r="M230" s="28">
        <f t="shared" si="86"/>
        <v>2.3774170951439244E-4</v>
      </c>
      <c r="N230" s="28">
        <f t="shared" si="86"/>
        <v>2.5981321874174576E-4</v>
      </c>
      <c r="O230" s="28">
        <f t="shared" si="86"/>
        <v>2.5355909063960285E-4</v>
      </c>
      <c r="P230" s="28">
        <f t="shared" si="86"/>
        <v>2.3520300052831672E-4</v>
      </c>
      <c r="Q230" s="28">
        <f t="shared" si="86"/>
        <v>2.2431572803288869E-4</v>
      </c>
      <c r="R230" s="28">
        <f t="shared" si="86"/>
        <v>2.1530475239975427E-4</v>
      </c>
      <c r="S230" s="28">
        <f t="shared" si="86"/>
        <v>2.0533490700676198E-4</v>
      </c>
      <c r="T230" s="28">
        <f t="shared" si="86"/>
        <v>2.1967034489595529E-4</v>
      </c>
      <c r="U230" s="28">
        <f t="shared" si="86"/>
        <v>2.1226529993152198E-4</v>
      </c>
      <c r="V230" s="28">
        <f t="shared" si="86"/>
        <v>2.1234661194787234E-4</v>
      </c>
      <c r="W230" s="28">
        <f t="shared" si="86"/>
        <v>2.1527002163085714E-4</v>
      </c>
    </row>
    <row r="231" spans="2:28" outlineLevel="1" x14ac:dyDescent="0.25"/>
    <row r="232" spans="2:28" outlineLevel="1" x14ac:dyDescent="0.25">
      <c r="B232" s="4" t="s">
        <v>23</v>
      </c>
      <c r="C232" s="12">
        <f t="shared" ref="C232:W232" si="87">IFERROR(C219/C229,0)</f>
        <v>0</v>
      </c>
      <c r="D232" s="12">
        <f t="shared" si="87"/>
        <v>0</v>
      </c>
      <c r="E232" s="12">
        <f t="shared" si="87"/>
        <v>0</v>
      </c>
      <c r="F232" s="12">
        <f t="shared" si="87"/>
        <v>0</v>
      </c>
      <c r="G232" s="12">
        <f t="shared" si="87"/>
        <v>0</v>
      </c>
      <c r="H232" s="12">
        <f t="shared" si="87"/>
        <v>0</v>
      </c>
      <c r="I232" s="12">
        <f t="shared" si="87"/>
        <v>0</v>
      </c>
      <c r="J232" s="12">
        <f t="shared" si="87"/>
        <v>0</v>
      </c>
      <c r="K232" s="12">
        <f t="shared" si="87"/>
        <v>0</v>
      </c>
      <c r="L232" s="12">
        <f t="shared" si="87"/>
        <v>0</v>
      </c>
      <c r="M232" s="12">
        <f t="shared" si="87"/>
        <v>0</v>
      </c>
      <c r="N232" s="12">
        <f t="shared" si="87"/>
        <v>0</v>
      </c>
      <c r="O232" s="12">
        <f t="shared" si="87"/>
        <v>0</v>
      </c>
      <c r="P232" s="12">
        <f t="shared" si="87"/>
        <v>0</v>
      </c>
      <c r="Q232" s="12">
        <f t="shared" si="87"/>
        <v>0</v>
      </c>
      <c r="R232" s="12">
        <f t="shared" si="87"/>
        <v>0</v>
      </c>
      <c r="S232" s="12">
        <f t="shared" si="87"/>
        <v>0</v>
      </c>
      <c r="T232" s="12">
        <f t="shared" si="87"/>
        <v>0</v>
      </c>
      <c r="U232" s="12">
        <f t="shared" si="87"/>
        <v>0</v>
      </c>
      <c r="V232" s="12">
        <f t="shared" si="87"/>
        <v>0</v>
      </c>
      <c r="W232" s="12">
        <f t="shared" si="87"/>
        <v>0</v>
      </c>
    </row>
    <row r="233" spans="2:28" outlineLevel="1" x14ac:dyDescent="0.25">
      <c r="B233" s="4" t="s">
        <v>24</v>
      </c>
      <c r="C233" s="12">
        <f t="shared" ref="C233:W233" si="88">IFERROR(C220/C229,0)</f>
        <v>0</v>
      </c>
      <c r="D233" s="12">
        <f t="shared" si="88"/>
        <v>0</v>
      </c>
      <c r="E233" s="12">
        <f t="shared" si="88"/>
        <v>0</v>
      </c>
      <c r="F233" s="12">
        <f t="shared" si="88"/>
        <v>0</v>
      </c>
      <c r="G233" s="12">
        <f t="shared" si="88"/>
        <v>0</v>
      </c>
      <c r="H233" s="12">
        <f t="shared" si="88"/>
        <v>0</v>
      </c>
      <c r="I233" s="12">
        <f t="shared" si="88"/>
        <v>0</v>
      </c>
      <c r="J233" s="12">
        <f t="shared" si="88"/>
        <v>0</v>
      </c>
      <c r="K233" s="12">
        <f t="shared" si="88"/>
        <v>0</v>
      </c>
      <c r="L233" s="12">
        <f t="shared" si="88"/>
        <v>0</v>
      </c>
      <c r="M233" s="12">
        <f t="shared" si="88"/>
        <v>0</v>
      </c>
      <c r="N233" s="12">
        <f t="shared" si="88"/>
        <v>0</v>
      </c>
      <c r="O233" s="12">
        <f t="shared" si="88"/>
        <v>0</v>
      </c>
      <c r="P233" s="12">
        <f t="shared" si="88"/>
        <v>0</v>
      </c>
      <c r="Q233" s="12">
        <f t="shared" si="88"/>
        <v>0</v>
      </c>
      <c r="R233" s="12">
        <f t="shared" si="88"/>
        <v>0</v>
      </c>
      <c r="S233" s="12">
        <f t="shared" si="88"/>
        <v>0</v>
      </c>
      <c r="T233" s="12">
        <f t="shared" si="88"/>
        <v>0</v>
      </c>
      <c r="U233" s="12">
        <f t="shared" si="88"/>
        <v>0</v>
      </c>
      <c r="V233" s="12">
        <f t="shared" si="88"/>
        <v>0</v>
      </c>
      <c r="W233" s="12">
        <f t="shared" si="88"/>
        <v>0</v>
      </c>
    </row>
    <row r="234" spans="2:28" outlineLevel="1" x14ac:dyDescent="0.25">
      <c r="B234" s="4" t="s">
        <v>21</v>
      </c>
      <c r="C234" s="12">
        <f t="shared" ref="C234:W234" si="89">IFERROR(C221/C229,0)</f>
        <v>1</v>
      </c>
      <c r="D234" s="12">
        <f t="shared" si="89"/>
        <v>1</v>
      </c>
      <c r="E234" s="12">
        <f t="shared" si="89"/>
        <v>1</v>
      </c>
      <c r="F234" s="12">
        <f t="shared" si="89"/>
        <v>1</v>
      </c>
      <c r="G234" s="12">
        <f t="shared" si="89"/>
        <v>1</v>
      </c>
      <c r="H234" s="12">
        <f t="shared" si="89"/>
        <v>1</v>
      </c>
      <c r="I234" s="12">
        <f t="shared" si="89"/>
        <v>1</v>
      </c>
      <c r="J234" s="12">
        <f t="shared" si="89"/>
        <v>1</v>
      </c>
      <c r="K234" s="12">
        <f t="shared" si="89"/>
        <v>1</v>
      </c>
      <c r="L234" s="12">
        <f t="shared" si="89"/>
        <v>1</v>
      </c>
      <c r="M234" s="12">
        <f t="shared" si="89"/>
        <v>1</v>
      </c>
      <c r="N234" s="12">
        <f t="shared" si="89"/>
        <v>1</v>
      </c>
      <c r="O234" s="12">
        <f t="shared" si="89"/>
        <v>1</v>
      </c>
      <c r="P234" s="12">
        <f t="shared" si="89"/>
        <v>1</v>
      </c>
      <c r="Q234" s="12">
        <f t="shared" si="89"/>
        <v>1</v>
      </c>
      <c r="R234" s="12">
        <f t="shared" si="89"/>
        <v>1</v>
      </c>
      <c r="S234" s="12">
        <f t="shared" si="89"/>
        <v>1</v>
      </c>
      <c r="T234" s="12">
        <f t="shared" si="89"/>
        <v>1</v>
      </c>
      <c r="U234" s="12">
        <f t="shared" si="89"/>
        <v>1</v>
      </c>
      <c r="V234" s="12">
        <f t="shared" si="89"/>
        <v>1</v>
      </c>
      <c r="W234" s="12">
        <f t="shared" si="89"/>
        <v>1</v>
      </c>
    </row>
    <row r="235" spans="2:28" outlineLevel="1" x14ac:dyDescent="0.25">
      <c r="B235" s="4" t="s">
        <v>26</v>
      </c>
      <c r="C235" s="12">
        <f t="shared" ref="C235:W235" si="90">IFERROR(C222/C229,0)</f>
        <v>0</v>
      </c>
      <c r="D235" s="12">
        <f t="shared" si="90"/>
        <v>0</v>
      </c>
      <c r="E235" s="12">
        <f t="shared" si="90"/>
        <v>0</v>
      </c>
      <c r="F235" s="12">
        <f t="shared" si="90"/>
        <v>0</v>
      </c>
      <c r="G235" s="12">
        <f t="shared" si="90"/>
        <v>0</v>
      </c>
      <c r="H235" s="12">
        <f t="shared" si="90"/>
        <v>0</v>
      </c>
      <c r="I235" s="12">
        <f t="shared" si="90"/>
        <v>0</v>
      </c>
      <c r="J235" s="12">
        <f t="shared" si="90"/>
        <v>0</v>
      </c>
      <c r="K235" s="12">
        <f t="shared" si="90"/>
        <v>0</v>
      </c>
      <c r="L235" s="12">
        <f t="shared" si="90"/>
        <v>0</v>
      </c>
      <c r="M235" s="12">
        <f t="shared" si="90"/>
        <v>0</v>
      </c>
      <c r="N235" s="12">
        <f t="shared" si="90"/>
        <v>0</v>
      </c>
      <c r="O235" s="12">
        <f t="shared" si="90"/>
        <v>0</v>
      </c>
      <c r="P235" s="12">
        <f t="shared" si="90"/>
        <v>0</v>
      </c>
      <c r="Q235" s="12">
        <f t="shared" si="90"/>
        <v>0</v>
      </c>
      <c r="R235" s="12">
        <f t="shared" si="90"/>
        <v>0</v>
      </c>
      <c r="S235" s="12">
        <f t="shared" si="90"/>
        <v>0</v>
      </c>
      <c r="T235" s="12">
        <f t="shared" si="90"/>
        <v>0</v>
      </c>
      <c r="U235" s="12">
        <f t="shared" si="90"/>
        <v>0</v>
      </c>
      <c r="V235" s="12">
        <f t="shared" si="90"/>
        <v>0</v>
      </c>
      <c r="W235" s="12">
        <f t="shared" si="90"/>
        <v>0</v>
      </c>
    </row>
    <row r="236" spans="2:28" outlineLevel="1" x14ac:dyDescent="0.25">
      <c r="B236" s="4" t="s">
        <v>25</v>
      </c>
      <c r="C236" s="12">
        <f t="shared" ref="C236:W236" si="91">IFERROR(C223/C229,0)</f>
        <v>0</v>
      </c>
      <c r="D236" s="12">
        <f t="shared" si="91"/>
        <v>0</v>
      </c>
      <c r="E236" s="12">
        <f t="shared" si="91"/>
        <v>0</v>
      </c>
      <c r="F236" s="12">
        <f t="shared" si="91"/>
        <v>0</v>
      </c>
      <c r="G236" s="12">
        <f t="shared" si="91"/>
        <v>0</v>
      </c>
      <c r="H236" s="12">
        <f t="shared" si="91"/>
        <v>0</v>
      </c>
      <c r="I236" s="12">
        <f t="shared" si="91"/>
        <v>0</v>
      </c>
      <c r="J236" s="12">
        <f t="shared" si="91"/>
        <v>0</v>
      </c>
      <c r="K236" s="12">
        <f t="shared" si="91"/>
        <v>0</v>
      </c>
      <c r="L236" s="12">
        <f t="shared" si="91"/>
        <v>0</v>
      </c>
      <c r="M236" s="12">
        <f t="shared" si="91"/>
        <v>0</v>
      </c>
      <c r="N236" s="12">
        <f t="shared" si="91"/>
        <v>0</v>
      </c>
      <c r="O236" s="12">
        <f t="shared" si="91"/>
        <v>0</v>
      </c>
      <c r="P236" s="12">
        <f t="shared" si="91"/>
        <v>0</v>
      </c>
      <c r="Q236" s="12">
        <f t="shared" si="91"/>
        <v>0</v>
      </c>
      <c r="R236" s="12">
        <f t="shared" si="91"/>
        <v>0</v>
      </c>
      <c r="S236" s="12">
        <f t="shared" si="91"/>
        <v>0</v>
      </c>
      <c r="T236" s="12">
        <f t="shared" si="91"/>
        <v>0</v>
      </c>
      <c r="U236" s="12">
        <f t="shared" si="91"/>
        <v>0</v>
      </c>
      <c r="V236" s="12">
        <f t="shared" si="91"/>
        <v>0</v>
      </c>
      <c r="W236" s="12">
        <f t="shared" si="91"/>
        <v>0</v>
      </c>
    </row>
    <row r="237" spans="2:28" outlineLevel="1" x14ac:dyDescent="0.25">
      <c r="B237" s="4" t="s">
        <v>0</v>
      </c>
      <c r="C237" s="12">
        <f t="shared" ref="C237:W237" si="92">IFERROR(C224/C229,0)</f>
        <v>0</v>
      </c>
      <c r="D237" s="12">
        <f t="shared" si="92"/>
        <v>0</v>
      </c>
      <c r="E237" s="12">
        <f t="shared" si="92"/>
        <v>0</v>
      </c>
      <c r="F237" s="12">
        <f t="shared" si="92"/>
        <v>0</v>
      </c>
      <c r="G237" s="12">
        <f t="shared" si="92"/>
        <v>0</v>
      </c>
      <c r="H237" s="12">
        <f t="shared" si="92"/>
        <v>0</v>
      </c>
      <c r="I237" s="12">
        <f t="shared" si="92"/>
        <v>0</v>
      </c>
      <c r="J237" s="12">
        <f t="shared" si="92"/>
        <v>0</v>
      </c>
      <c r="K237" s="12">
        <f t="shared" si="92"/>
        <v>0</v>
      </c>
      <c r="L237" s="12">
        <f t="shared" si="92"/>
        <v>0</v>
      </c>
      <c r="M237" s="12">
        <f t="shared" si="92"/>
        <v>0</v>
      </c>
      <c r="N237" s="12">
        <f t="shared" si="92"/>
        <v>0</v>
      </c>
      <c r="O237" s="12">
        <f t="shared" si="92"/>
        <v>0</v>
      </c>
      <c r="P237" s="12">
        <f t="shared" si="92"/>
        <v>0</v>
      </c>
      <c r="Q237" s="12">
        <f t="shared" si="92"/>
        <v>0</v>
      </c>
      <c r="R237" s="12">
        <f t="shared" si="92"/>
        <v>0</v>
      </c>
      <c r="S237" s="12">
        <f t="shared" si="92"/>
        <v>0</v>
      </c>
      <c r="T237" s="12">
        <f t="shared" si="92"/>
        <v>0</v>
      </c>
      <c r="U237" s="12">
        <f t="shared" si="92"/>
        <v>0</v>
      </c>
      <c r="V237" s="12">
        <f t="shared" si="92"/>
        <v>0</v>
      </c>
      <c r="W237" s="12">
        <f t="shared" si="92"/>
        <v>0</v>
      </c>
    </row>
    <row r="238" spans="2:28" outlineLevel="1" x14ac:dyDescent="0.25">
      <c r="B238" s="4" t="s">
        <v>27</v>
      </c>
      <c r="C238" s="12">
        <f t="shared" ref="C238:W238" si="93">IFERROR(C225/C229,0)</f>
        <v>0</v>
      </c>
      <c r="D238" s="12">
        <f t="shared" si="93"/>
        <v>0</v>
      </c>
      <c r="E238" s="12">
        <f t="shared" si="93"/>
        <v>0</v>
      </c>
      <c r="F238" s="12">
        <f t="shared" si="93"/>
        <v>0</v>
      </c>
      <c r="G238" s="12">
        <f t="shared" si="93"/>
        <v>0</v>
      </c>
      <c r="H238" s="12">
        <f t="shared" si="93"/>
        <v>0</v>
      </c>
      <c r="I238" s="12">
        <f t="shared" si="93"/>
        <v>0</v>
      </c>
      <c r="J238" s="12">
        <f t="shared" si="93"/>
        <v>0</v>
      </c>
      <c r="K238" s="12">
        <f t="shared" si="93"/>
        <v>0</v>
      </c>
      <c r="L238" s="12">
        <f t="shared" si="93"/>
        <v>0</v>
      </c>
      <c r="M238" s="12">
        <f t="shared" si="93"/>
        <v>0</v>
      </c>
      <c r="N238" s="12">
        <f t="shared" si="93"/>
        <v>0</v>
      </c>
      <c r="O238" s="12">
        <f t="shared" si="93"/>
        <v>0</v>
      </c>
      <c r="P238" s="12">
        <f t="shared" si="93"/>
        <v>0</v>
      </c>
      <c r="Q238" s="12">
        <f t="shared" si="93"/>
        <v>0</v>
      </c>
      <c r="R238" s="12">
        <f t="shared" si="93"/>
        <v>0</v>
      </c>
      <c r="S238" s="12">
        <f t="shared" si="93"/>
        <v>0</v>
      </c>
      <c r="T238" s="12">
        <f t="shared" si="93"/>
        <v>0</v>
      </c>
      <c r="U238" s="12">
        <f t="shared" si="93"/>
        <v>0</v>
      </c>
      <c r="V238" s="12">
        <f t="shared" si="93"/>
        <v>0</v>
      </c>
      <c r="W238" s="12">
        <f t="shared" si="93"/>
        <v>0</v>
      </c>
    </row>
    <row r="239" spans="2:28" outlineLevel="1" x14ac:dyDescent="0.25">
      <c r="B239" s="4" t="s">
        <v>28</v>
      </c>
      <c r="C239" s="12">
        <f t="shared" ref="C239:W239" si="94">IFERROR(C226/C229,0)</f>
        <v>0</v>
      </c>
      <c r="D239" s="12">
        <f t="shared" si="94"/>
        <v>0</v>
      </c>
      <c r="E239" s="12">
        <f t="shared" si="94"/>
        <v>0</v>
      </c>
      <c r="F239" s="12">
        <f t="shared" si="94"/>
        <v>0</v>
      </c>
      <c r="G239" s="12">
        <f t="shared" si="94"/>
        <v>0</v>
      </c>
      <c r="H239" s="12">
        <f t="shared" si="94"/>
        <v>0</v>
      </c>
      <c r="I239" s="12">
        <f t="shared" si="94"/>
        <v>0</v>
      </c>
      <c r="J239" s="12">
        <f t="shared" si="94"/>
        <v>0</v>
      </c>
      <c r="K239" s="12">
        <f t="shared" si="94"/>
        <v>0</v>
      </c>
      <c r="L239" s="12">
        <f t="shared" si="94"/>
        <v>0</v>
      </c>
      <c r="M239" s="12">
        <f t="shared" si="94"/>
        <v>0</v>
      </c>
      <c r="N239" s="12">
        <f t="shared" si="94"/>
        <v>0</v>
      </c>
      <c r="O239" s="12">
        <f t="shared" si="94"/>
        <v>0</v>
      </c>
      <c r="P239" s="12">
        <f t="shared" si="94"/>
        <v>0</v>
      </c>
      <c r="Q239" s="12">
        <f t="shared" si="94"/>
        <v>0</v>
      </c>
      <c r="R239" s="12">
        <f t="shared" si="94"/>
        <v>0</v>
      </c>
      <c r="S239" s="12">
        <f t="shared" si="94"/>
        <v>0</v>
      </c>
      <c r="T239" s="12">
        <f t="shared" si="94"/>
        <v>0</v>
      </c>
      <c r="U239" s="12">
        <f t="shared" si="94"/>
        <v>0</v>
      </c>
      <c r="V239" s="12">
        <f t="shared" si="94"/>
        <v>0</v>
      </c>
      <c r="W239" s="12">
        <f t="shared" si="94"/>
        <v>0</v>
      </c>
    </row>
    <row r="240" spans="2:28" outlineLevel="1" x14ac:dyDescent="0.25">
      <c r="B240" s="4" t="s">
        <v>22</v>
      </c>
      <c r="C240" s="12">
        <f t="shared" ref="C240:W240" si="95">IFERROR(C227/C229,0)</f>
        <v>0</v>
      </c>
      <c r="D240" s="12">
        <f t="shared" si="95"/>
        <v>0</v>
      </c>
      <c r="E240" s="12">
        <f t="shared" si="95"/>
        <v>0</v>
      </c>
      <c r="F240" s="12">
        <f t="shared" si="95"/>
        <v>0</v>
      </c>
      <c r="G240" s="12">
        <f t="shared" si="95"/>
        <v>0</v>
      </c>
      <c r="H240" s="12">
        <f t="shared" si="95"/>
        <v>0</v>
      </c>
      <c r="I240" s="12">
        <f t="shared" si="95"/>
        <v>0</v>
      </c>
      <c r="J240" s="12">
        <f t="shared" si="95"/>
        <v>0</v>
      </c>
      <c r="K240" s="12">
        <f t="shared" si="95"/>
        <v>0</v>
      </c>
      <c r="L240" s="12">
        <f t="shared" si="95"/>
        <v>0</v>
      </c>
      <c r="M240" s="12">
        <f t="shared" si="95"/>
        <v>0</v>
      </c>
      <c r="N240" s="12">
        <f t="shared" si="95"/>
        <v>0</v>
      </c>
      <c r="O240" s="12">
        <f t="shared" si="95"/>
        <v>0</v>
      </c>
      <c r="P240" s="12">
        <f t="shared" si="95"/>
        <v>0</v>
      </c>
      <c r="Q240" s="12">
        <f t="shared" si="95"/>
        <v>0</v>
      </c>
      <c r="R240" s="12">
        <f t="shared" si="95"/>
        <v>0</v>
      </c>
      <c r="S240" s="12">
        <f t="shared" si="95"/>
        <v>0</v>
      </c>
      <c r="T240" s="12">
        <f t="shared" si="95"/>
        <v>0</v>
      </c>
      <c r="U240" s="12">
        <f t="shared" si="95"/>
        <v>0</v>
      </c>
      <c r="V240" s="12">
        <f t="shared" si="95"/>
        <v>0</v>
      </c>
      <c r="W240" s="12">
        <f t="shared" si="95"/>
        <v>0</v>
      </c>
    </row>
    <row r="241" spans="1:26" outlineLevel="1" x14ac:dyDescent="0.25">
      <c r="B241" s="4" t="s">
        <v>29</v>
      </c>
      <c r="C241" s="12">
        <f t="shared" ref="C241:W241" si="96">IFERROR(C228/C229,0)</f>
        <v>0</v>
      </c>
      <c r="D241" s="12">
        <f t="shared" si="96"/>
        <v>0</v>
      </c>
      <c r="E241" s="12">
        <f t="shared" si="96"/>
        <v>0</v>
      </c>
      <c r="F241" s="12">
        <f t="shared" si="96"/>
        <v>0</v>
      </c>
      <c r="G241" s="12">
        <f t="shared" si="96"/>
        <v>0</v>
      </c>
      <c r="H241" s="12">
        <f t="shared" si="96"/>
        <v>0</v>
      </c>
      <c r="I241" s="12">
        <f t="shared" si="96"/>
        <v>0</v>
      </c>
      <c r="J241" s="12">
        <f t="shared" si="96"/>
        <v>0</v>
      </c>
      <c r="K241" s="12">
        <f t="shared" si="96"/>
        <v>0</v>
      </c>
      <c r="L241" s="12">
        <f t="shared" si="96"/>
        <v>0</v>
      </c>
      <c r="M241" s="12">
        <f t="shared" si="96"/>
        <v>0</v>
      </c>
      <c r="N241" s="12">
        <f t="shared" si="96"/>
        <v>0</v>
      </c>
      <c r="O241" s="12">
        <f t="shared" si="96"/>
        <v>0</v>
      </c>
      <c r="P241" s="12">
        <f t="shared" si="96"/>
        <v>0</v>
      </c>
      <c r="Q241" s="12">
        <f t="shared" si="96"/>
        <v>0</v>
      </c>
      <c r="R241" s="12">
        <f t="shared" si="96"/>
        <v>0</v>
      </c>
      <c r="S241" s="12">
        <f t="shared" si="96"/>
        <v>0</v>
      </c>
      <c r="T241" s="12">
        <f t="shared" si="96"/>
        <v>0</v>
      </c>
      <c r="U241" s="12">
        <f t="shared" si="96"/>
        <v>0</v>
      </c>
      <c r="V241" s="12">
        <f t="shared" si="96"/>
        <v>0</v>
      </c>
      <c r="W241" s="12">
        <f t="shared" si="96"/>
        <v>0</v>
      </c>
    </row>
    <row r="244" spans="1:26" s="34" customFormat="1" x14ac:dyDescent="0.25">
      <c r="A244" s="33" t="s">
        <v>49</v>
      </c>
    </row>
    <row r="245" spans="1:26" outlineLevel="1" x14ac:dyDescent="0.25">
      <c r="B245" s="9" t="s">
        <v>5</v>
      </c>
      <c r="C245" s="14"/>
    </row>
    <row r="246" spans="1:26" outlineLevel="1" x14ac:dyDescent="0.25">
      <c r="B246" s="16" t="s">
        <v>8</v>
      </c>
    </row>
    <row r="247" spans="1:26" outlineLevel="1" x14ac:dyDescent="0.25">
      <c r="B247" s="10" t="s">
        <v>10</v>
      </c>
      <c r="C247" s="5">
        <f>C$252*CAN!C253</f>
        <v>16485.321097767963</v>
      </c>
      <c r="D247" s="5">
        <f>D$252*CAN!D253</f>
        <v>18160.588082448859</v>
      </c>
      <c r="E247" s="5">
        <f>E$252*CAN!E253</f>
        <v>21849.009404547571</v>
      </c>
      <c r="F247" s="5">
        <f>F$252*CAN!F253</f>
        <v>28938.348997650799</v>
      </c>
      <c r="G247" s="5">
        <f>G$252*CAN!G253</f>
        <v>25880.444362189377</v>
      </c>
      <c r="H247" s="5">
        <f>H$252*CAN!H253</f>
        <v>26322.465490315248</v>
      </c>
      <c r="I247" s="5">
        <f>I$252*CAN!I253</f>
        <v>29409.617178842818</v>
      </c>
      <c r="J247" s="5">
        <f>J$252*CAN!J253</f>
        <v>28113.500226762779</v>
      </c>
      <c r="K247" s="5">
        <f>K$252*CAN!K253</f>
        <v>24733.375689107419</v>
      </c>
      <c r="L247" s="5">
        <f>L$252*CAN!L253</f>
        <v>21409.212748588576</v>
      </c>
      <c r="M247" s="5">
        <f>M$252*CAN!M253</f>
        <v>21750.036436750455</v>
      </c>
      <c r="N247" s="5">
        <f>N$252*CAN!N253</f>
        <v>17832.329300505578</v>
      </c>
      <c r="O247" s="5">
        <f>O$252*CAN!O253</f>
        <v>19610.408611839121</v>
      </c>
      <c r="P247" s="5">
        <f>P$252*CAN!P253</f>
        <v>18660.572068271569</v>
      </c>
      <c r="Q247" s="5">
        <f>Q$252*CAN!Q253</f>
        <v>17951.299792112764</v>
      </c>
      <c r="R247" s="5">
        <f>R$252*CAN!R253</f>
        <v>20508.374287836716</v>
      </c>
      <c r="S247" s="5">
        <f>S$252*CAN!S253</f>
        <v>20395.060827058282</v>
      </c>
      <c r="T247" s="5">
        <f>T$252*CAN!T253</f>
        <v>18781.627072218453</v>
      </c>
      <c r="U247" s="5">
        <f>U$252*CAN!U253</f>
        <v>19585.832815442063</v>
      </c>
      <c r="V247" s="5">
        <f>V$252*CAN!V253</f>
        <v>20716.226209857872</v>
      </c>
      <c r="W247" s="5">
        <f>W$252*CAN!W253</f>
        <v>20068.005031811859</v>
      </c>
      <c r="Z247" s="23"/>
    </row>
    <row r="248" spans="1:26" outlineLevel="1" x14ac:dyDescent="0.25">
      <c r="B248" s="17" t="s">
        <v>9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6" outlineLevel="1" x14ac:dyDescent="0.25">
      <c r="B249" s="10" t="s">
        <v>11</v>
      </c>
      <c r="C249" s="5">
        <f>C250/Inputs!D$7</f>
        <v>0</v>
      </c>
      <c r="D249" s="5">
        <f>D250/Inputs!E$7</f>
        <v>0</v>
      </c>
      <c r="E249" s="5">
        <f>E250/Inputs!F$7</f>
        <v>0</v>
      </c>
      <c r="F249" s="5">
        <f>F250/Inputs!G$7</f>
        <v>0</v>
      </c>
      <c r="G249" s="5">
        <f>G250/Inputs!H$7</f>
        <v>0</v>
      </c>
      <c r="H249" s="5">
        <f>H250/Inputs!I$7</f>
        <v>0</v>
      </c>
      <c r="I249" s="5">
        <f>I250/Inputs!J$7</f>
        <v>0</v>
      </c>
      <c r="J249" s="5">
        <f>J250/Inputs!K$7</f>
        <v>0</v>
      </c>
      <c r="K249" s="5">
        <f>K250/Inputs!L$7</f>
        <v>0</v>
      </c>
      <c r="L249" s="5">
        <f>L250/Inputs!M$7</f>
        <v>0</v>
      </c>
      <c r="M249" s="5">
        <f>M250/Inputs!N$7</f>
        <v>0</v>
      </c>
      <c r="N249" s="5">
        <f>N250/Inputs!O$7</f>
        <v>0</v>
      </c>
      <c r="O249" s="5">
        <f>O250/Inputs!P$7</f>
        <v>0</v>
      </c>
      <c r="P249" s="5">
        <f>P250/Inputs!Q$7</f>
        <v>0</v>
      </c>
      <c r="Q249" s="5">
        <f>Q250/Inputs!R$7</f>
        <v>0</v>
      </c>
      <c r="R249" s="5">
        <f>R250/Inputs!S$7</f>
        <v>0</v>
      </c>
      <c r="S249" s="5">
        <f>S250/Inputs!T$7</f>
        <v>0</v>
      </c>
      <c r="T249" s="5">
        <f>T250/Inputs!U$7</f>
        <v>0</v>
      </c>
      <c r="U249" s="5">
        <f>U250/Inputs!V$7</f>
        <v>0</v>
      </c>
      <c r="V249" s="5">
        <f>V250/Inputs!W$7</f>
        <v>0</v>
      </c>
      <c r="W249" s="5">
        <f>W250/Inputs!X$7</f>
        <v>0</v>
      </c>
    </row>
    <row r="250" spans="1:26" outlineLevel="1" x14ac:dyDescent="0.25">
      <c r="B250" s="10" t="s">
        <v>12</v>
      </c>
      <c r="C250" s="5">
        <f>C$252*CAN!C254</f>
        <v>0</v>
      </c>
      <c r="D250" s="5">
        <f>D$252*CAN!D254</f>
        <v>0</v>
      </c>
      <c r="E250" s="5">
        <f>E$252*CAN!E254</f>
        <v>0</v>
      </c>
      <c r="F250" s="5">
        <f>F$252*CAN!F254</f>
        <v>0</v>
      </c>
      <c r="G250" s="5">
        <f>G$252*CAN!G254</f>
        <v>0</v>
      </c>
      <c r="H250" s="5">
        <f>H$252*CAN!H254</f>
        <v>0</v>
      </c>
      <c r="I250" s="5">
        <f>I$252*CAN!I254</f>
        <v>0</v>
      </c>
      <c r="J250" s="5">
        <f>J$252*CAN!J254</f>
        <v>0</v>
      </c>
      <c r="K250" s="5">
        <f>K$252*CAN!K254</f>
        <v>0</v>
      </c>
      <c r="L250" s="5">
        <f>L$252*CAN!L254</f>
        <v>0</v>
      </c>
      <c r="M250" s="5">
        <f>M$252*CAN!M254</f>
        <v>0</v>
      </c>
      <c r="N250" s="5">
        <f>N$252*CAN!N254</f>
        <v>0</v>
      </c>
      <c r="O250" s="5">
        <f>O$252*CAN!O254</f>
        <v>0</v>
      </c>
      <c r="P250" s="5">
        <f>P$252*CAN!P254</f>
        <v>0</v>
      </c>
      <c r="Q250" s="5">
        <f>Q$252*CAN!Q254</f>
        <v>0</v>
      </c>
      <c r="R250" s="5">
        <f>R$252*CAN!R254</f>
        <v>0</v>
      </c>
      <c r="S250" s="5">
        <f>S$252*CAN!S254</f>
        <v>0</v>
      </c>
      <c r="T250" s="5">
        <f>T$252*CAN!T254</f>
        <v>0</v>
      </c>
      <c r="U250" s="5">
        <f>U$252*CAN!U254</f>
        <v>0</v>
      </c>
      <c r="V250" s="5">
        <f>V$252*CAN!V254</f>
        <v>0</v>
      </c>
      <c r="W250" s="5">
        <f>W$252*CAN!W254</f>
        <v>0</v>
      </c>
      <c r="Y250" s="1" t="s">
        <v>59</v>
      </c>
    </row>
    <row r="251" spans="1:26" outlineLevel="1" x14ac:dyDescent="0.25">
      <c r="B251" s="16" t="s">
        <v>13</v>
      </c>
    </row>
    <row r="252" spans="1:26" outlineLevel="1" x14ac:dyDescent="0.25">
      <c r="B252" s="10" t="s">
        <v>10</v>
      </c>
      <c r="C252" s="5">
        <f>C267/CAN!C268/1000</f>
        <v>16485.321097767963</v>
      </c>
      <c r="D252" s="5">
        <f>D267/CAN!D268/1000</f>
        <v>18160.588082448859</v>
      </c>
      <c r="E252" s="5">
        <f>E267/CAN!E268/1000</f>
        <v>21849.009404547571</v>
      </c>
      <c r="F252" s="5">
        <f>F267/CAN!F268/1000</f>
        <v>28938.348997650799</v>
      </c>
      <c r="G252" s="5">
        <f>G267/CAN!G268/1000</f>
        <v>25880.444362189377</v>
      </c>
      <c r="H252" s="5">
        <f>H267/CAN!H268/1000</f>
        <v>26322.465490315248</v>
      </c>
      <c r="I252" s="5">
        <f>I267/CAN!I268/1000</f>
        <v>29409.617178842818</v>
      </c>
      <c r="J252" s="5">
        <f>J267/CAN!J268/1000</f>
        <v>28113.500226762779</v>
      </c>
      <c r="K252" s="5">
        <f>K267/CAN!K268/1000</f>
        <v>24733.375689107419</v>
      </c>
      <c r="L252" s="5">
        <f>L267/CAN!L268/1000</f>
        <v>21409.212748588576</v>
      </c>
      <c r="M252" s="5">
        <f>M267/CAN!M268/1000</f>
        <v>21750.036436750455</v>
      </c>
      <c r="N252" s="5">
        <f>N267/CAN!N268/1000</f>
        <v>17832.329300505578</v>
      </c>
      <c r="O252" s="5">
        <f>O267/CAN!O268/1000</f>
        <v>19610.408611839121</v>
      </c>
      <c r="P252" s="5">
        <f>P267/CAN!P268/1000</f>
        <v>18660.572068271569</v>
      </c>
      <c r="Q252" s="5">
        <f>Q267/CAN!Q268/1000</f>
        <v>17951.299792112764</v>
      </c>
      <c r="R252" s="5">
        <f>R267/CAN!R268/1000</f>
        <v>20508.374287836716</v>
      </c>
      <c r="S252" s="5">
        <f>S267/CAN!S268/1000</f>
        <v>20395.060827058282</v>
      </c>
      <c r="T252" s="5">
        <f>T267/CAN!T268/1000</f>
        <v>18781.627072218453</v>
      </c>
      <c r="U252" s="5">
        <f>U267/CAN!U268/1000</f>
        <v>19585.832815442063</v>
      </c>
      <c r="V252" s="5">
        <f>V267/CAN!V268/1000</f>
        <v>20716.226209857872</v>
      </c>
      <c r="W252" s="5">
        <f>W267/CAN!W268/1000</f>
        <v>20068.005031811859</v>
      </c>
    </row>
    <row r="253" spans="1:26" outlineLevel="1" x14ac:dyDescent="0.25">
      <c r="B253" s="18" t="s">
        <v>14</v>
      </c>
      <c r="C253" s="13">
        <f t="shared" ref="C253:W253" si="97">IFERROR(C247/C252,0)</f>
        <v>1</v>
      </c>
      <c r="D253" s="13">
        <f t="shared" si="97"/>
        <v>1</v>
      </c>
      <c r="E253" s="13">
        <f t="shared" si="97"/>
        <v>1</v>
      </c>
      <c r="F253" s="13">
        <f t="shared" si="97"/>
        <v>1</v>
      </c>
      <c r="G253" s="13">
        <f t="shared" si="97"/>
        <v>1</v>
      </c>
      <c r="H253" s="13">
        <f t="shared" si="97"/>
        <v>1</v>
      </c>
      <c r="I253" s="13">
        <f t="shared" si="97"/>
        <v>1</v>
      </c>
      <c r="J253" s="13">
        <f t="shared" si="97"/>
        <v>1</v>
      </c>
      <c r="K253" s="13">
        <f t="shared" si="97"/>
        <v>1</v>
      </c>
      <c r="L253" s="13">
        <f t="shared" si="97"/>
        <v>1</v>
      </c>
      <c r="M253" s="13">
        <f t="shared" si="97"/>
        <v>1</v>
      </c>
      <c r="N253" s="13">
        <f t="shared" si="97"/>
        <v>1</v>
      </c>
      <c r="O253" s="13">
        <f t="shared" si="97"/>
        <v>1</v>
      </c>
      <c r="P253" s="13">
        <f t="shared" si="97"/>
        <v>1</v>
      </c>
      <c r="Q253" s="13">
        <f t="shared" si="97"/>
        <v>1</v>
      </c>
      <c r="R253" s="13">
        <f t="shared" si="97"/>
        <v>1</v>
      </c>
      <c r="S253" s="13">
        <f t="shared" si="97"/>
        <v>1</v>
      </c>
      <c r="T253" s="13">
        <f t="shared" si="97"/>
        <v>1</v>
      </c>
      <c r="U253" s="13">
        <f t="shared" si="97"/>
        <v>1</v>
      </c>
      <c r="V253" s="13">
        <f t="shared" si="97"/>
        <v>1</v>
      </c>
      <c r="W253" s="13">
        <f t="shared" si="97"/>
        <v>1</v>
      </c>
    </row>
    <row r="254" spans="1:26" outlineLevel="1" x14ac:dyDescent="0.25">
      <c r="B254" s="18" t="s">
        <v>15</v>
      </c>
      <c r="C254" s="13">
        <f t="shared" ref="C254:W254" si="98">IFERROR(C250/C252,0)</f>
        <v>0</v>
      </c>
      <c r="D254" s="13">
        <f t="shared" si="98"/>
        <v>0</v>
      </c>
      <c r="E254" s="13">
        <f t="shared" si="98"/>
        <v>0</v>
      </c>
      <c r="F254" s="13">
        <f t="shared" si="98"/>
        <v>0</v>
      </c>
      <c r="G254" s="13">
        <f t="shared" si="98"/>
        <v>0</v>
      </c>
      <c r="H254" s="13">
        <f t="shared" si="98"/>
        <v>0</v>
      </c>
      <c r="I254" s="13">
        <f t="shared" si="98"/>
        <v>0</v>
      </c>
      <c r="J254" s="13">
        <f t="shared" si="98"/>
        <v>0</v>
      </c>
      <c r="K254" s="13">
        <f t="shared" si="98"/>
        <v>0</v>
      </c>
      <c r="L254" s="13">
        <f t="shared" si="98"/>
        <v>0</v>
      </c>
      <c r="M254" s="13">
        <f t="shared" si="98"/>
        <v>0</v>
      </c>
      <c r="N254" s="13">
        <f t="shared" si="98"/>
        <v>0</v>
      </c>
      <c r="O254" s="13">
        <f t="shared" si="98"/>
        <v>0</v>
      </c>
      <c r="P254" s="13">
        <f t="shared" si="98"/>
        <v>0</v>
      </c>
      <c r="Q254" s="13">
        <f t="shared" si="98"/>
        <v>0</v>
      </c>
      <c r="R254" s="13">
        <f t="shared" si="98"/>
        <v>0</v>
      </c>
      <c r="S254" s="13">
        <f t="shared" si="98"/>
        <v>0</v>
      </c>
      <c r="T254" s="13">
        <f t="shared" si="98"/>
        <v>0</v>
      </c>
      <c r="U254" s="13">
        <f t="shared" si="98"/>
        <v>0</v>
      </c>
      <c r="V254" s="13">
        <f t="shared" si="98"/>
        <v>0</v>
      </c>
      <c r="W254" s="13">
        <f t="shared" si="98"/>
        <v>0</v>
      </c>
    </row>
    <row r="255" spans="1:26" outlineLevel="1" x14ac:dyDescent="0.25"/>
    <row r="256" spans="1:26" outlineLevel="1" x14ac:dyDescent="0.25">
      <c r="B256" s="9" t="s">
        <v>19</v>
      </c>
      <c r="C256" s="14"/>
    </row>
    <row r="257" spans="1:26" outlineLevel="1" x14ac:dyDescent="0.25">
      <c r="B257" s="4" t="s">
        <v>23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6" outlineLevel="1" x14ac:dyDescent="0.25">
      <c r="B258" s="4" t="s">
        <v>24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6" outlineLevel="1" x14ac:dyDescent="0.25">
      <c r="B259" s="4" t="s">
        <v>21</v>
      </c>
      <c r="C259" s="25">
        <f>'[2]Table 19'!C$14*INDEX(Inputs!$D$71:$T$71,MATCH($A$1,Inputs!$D$68:$T$68,0))*1000</f>
        <v>10768.5</v>
      </c>
      <c r="D259" s="25">
        <f>'[2]Table 19'!D$14*INDEX(Inputs!$D$71:$T$71,MATCH($A$1,Inputs!$D$68:$T$68,0))*1000</f>
        <v>13044</v>
      </c>
      <c r="E259" s="25">
        <f>'[2]Table 19'!E$14*INDEX(Inputs!$D$71:$T$71,MATCH($A$1,Inputs!$D$68:$T$68,0))*1000</f>
        <v>14487.75</v>
      </c>
      <c r="F259" s="25">
        <f>'[2]Table 19'!F$14*INDEX(Inputs!$D$71:$T$71,MATCH($A$1,Inputs!$D$68:$T$68,0))*1000</f>
        <v>11817</v>
      </c>
      <c r="G259" s="25">
        <f>'[2]Table 19'!G$14*INDEX(Inputs!$D$71:$T$71,MATCH($A$1,Inputs!$D$68:$T$68,0))*1000</f>
        <v>12150.75</v>
      </c>
      <c r="H259" s="25">
        <f>'[2]Table 19'!H$14*INDEX(Inputs!$D$71:$T$71,MATCH($A$1,Inputs!$D$68:$T$68,0))*1000</f>
        <v>11478.75</v>
      </c>
      <c r="I259" s="25">
        <f>'[2]Table 19'!I$14*INDEX(Inputs!$D$71:$T$71,MATCH($A$1,Inputs!$D$68:$T$68,0))*1000</f>
        <v>11597.249999999998</v>
      </c>
      <c r="J259" s="25">
        <f>'[2]Table 19'!J$14*INDEX(Inputs!$D$71:$T$71,MATCH($A$1,Inputs!$D$68:$T$68,0))*1000</f>
        <v>9913.5</v>
      </c>
      <c r="K259" s="25">
        <f>'[2]Table 19'!K$14*INDEX(Inputs!$D$71:$T$71,MATCH($A$1,Inputs!$D$68:$T$68,0))*1000</f>
        <v>10719.75</v>
      </c>
      <c r="L259" s="25">
        <f>'[2]Table 19'!L$14*INDEX(Inputs!$D$71:$T$71,MATCH($A$1,Inputs!$D$68:$T$68,0))*1000</f>
        <v>8129.2500000000009</v>
      </c>
      <c r="M259" s="25">
        <f>'[2]Table 19'!M$14*INDEX(Inputs!$D$71:$T$71,MATCH($A$1,Inputs!$D$68:$T$68,0))*1000</f>
        <v>8357.25</v>
      </c>
      <c r="N259" s="25">
        <f>'[2]Table 19'!N$14*INDEX(Inputs!$D$71:$T$71,MATCH($A$1,Inputs!$D$68:$T$68,0))*1000</f>
        <v>7947.7499999999991</v>
      </c>
      <c r="O259" s="25">
        <f>'[2]Table 19'!O$14*INDEX(Inputs!$D$71:$T$71,MATCH($A$1,Inputs!$D$68:$T$68,0))*1000</f>
        <v>8033.2500000000009</v>
      </c>
      <c r="P259" s="25">
        <f>'[2]Table 19'!P$14*INDEX(Inputs!$D$71:$T$71,MATCH($A$1,Inputs!$D$68:$T$68,0))*1000</f>
        <v>8070</v>
      </c>
      <c r="Q259" s="25">
        <f>'[2]Table 19'!Q$14*INDEX(Inputs!$D$71:$T$71,MATCH($A$1,Inputs!$D$68:$T$68,0))*1000</f>
        <v>7902.7500000000009</v>
      </c>
      <c r="R259" s="25">
        <f>'[2]Table 19'!R$14*INDEX(Inputs!$D$71:$T$71,MATCH($A$1,Inputs!$D$68:$T$68,0))*1000</f>
        <v>10145.249999999998</v>
      </c>
      <c r="S259" s="25">
        <f>'[2]Table 19'!S$14*INDEX(Inputs!$D$71:$T$71,MATCH($A$1,Inputs!$D$68:$T$68,0))*1000</f>
        <v>10980.75</v>
      </c>
      <c r="T259" s="25">
        <f>'[2]Table 19'!T$14*INDEX(Inputs!$D$71:$T$71,MATCH($A$1,Inputs!$D$68:$T$68,0))*1000</f>
        <v>10431.750000000002</v>
      </c>
      <c r="U259" s="25">
        <f>'[2]Table 19'!U$14*INDEX(Inputs!$D$71:$T$71,MATCH($A$1,Inputs!$D$68:$T$68,0))*1000</f>
        <v>10650.75</v>
      </c>
      <c r="V259" s="25">
        <f>'[2]Table 19'!V$14*INDEX(Inputs!$D$71:$T$71,MATCH($A$1,Inputs!$D$68:$T$68,0))*1000</f>
        <v>13172.249999999998</v>
      </c>
      <c r="W259" s="25">
        <f>'[2]Table 19'!W$14*INDEX(Inputs!$D$71:$T$71,MATCH($A$1,Inputs!$D$68:$T$68,0))*1000</f>
        <v>14293.5</v>
      </c>
      <c r="Z259" s="23" t="s">
        <v>32</v>
      </c>
    </row>
    <row r="260" spans="1:26" outlineLevel="1" x14ac:dyDescent="0.25">
      <c r="B260" s="4" t="s">
        <v>26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6" outlineLevel="1" x14ac:dyDescent="0.25">
      <c r="B261" s="4" t="s">
        <v>25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6" outlineLevel="1" x14ac:dyDescent="0.25">
      <c r="B262" s="4" t="s">
        <v>0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6" outlineLevel="1" x14ac:dyDescent="0.25">
      <c r="B263" s="4" t="s">
        <v>27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6" outlineLevel="1" x14ac:dyDescent="0.25">
      <c r="B264" s="4" t="s">
        <v>28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6" outlineLevel="1" x14ac:dyDescent="0.25">
      <c r="B265" s="4" t="s">
        <v>22</v>
      </c>
      <c r="C265" s="25">
        <f>'[2]Table 19'!C$15*INDEX(Inputs!$D$71:$T$71,MATCH($A$1,Inputs!$D$68:$T$68,0))*1000</f>
        <v>14274</v>
      </c>
      <c r="D265" s="25">
        <f>'[2]Table 19'!D$15*INDEX(Inputs!$D$71:$T$71,MATCH($A$1,Inputs!$D$68:$T$68,0))*1000</f>
        <v>18066.75</v>
      </c>
      <c r="E265" s="25">
        <f>'[2]Table 19'!E$15*INDEX(Inputs!$D$71:$T$71,MATCH($A$1,Inputs!$D$68:$T$68,0))*1000</f>
        <v>16755.75</v>
      </c>
      <c r="F265" s="25">
        <f>'[2]Table 19'!F$15*INDEX(Inputs!$D$71:$T$71,MATCH($A$1,Inputs!$D$68:$T$68,0))*1000</f>
        <v>27802.500000000004</v>
      </c>
      <c r="G265" s="25">
        <f>'[2]Table 19'!G$15*INDEX(Inputs!$D$71:$T$71,MATCH($A$1,Inputs!$D$68:$T$68,0))*1000</f>
        <v>27603</v>
      </c>
      <c r="H265" s="25">
        <f>'[2]Table 19'!H$15*INDEX(Inputs!$D$71:$T$71,MATCH($A$1,Inputs!$D$68:$T$68,0))*1000</f>
        <v>26964.750000000004</v>
      </c>
      <c r="I265" s="25">
        <f>'[2]Table 19'!I$15*INDEX(Inputs!$D$71:$T$71,MATCH($A$1,Inputs!$D$68:$T$68,0))*1000</f>
        <v>26223.750000000004</v>
      </c>
      <c r="J265" s="25">
        <f>'[2]Table 19'!J$15*INDEX(Inputs!$D$71:$T$71,MATCH($A$1,Inputs!$D$68:$T$68,0))*1000</f>
        <v>31572.75</v>
      </c>
      <c r="K265" s="25">
        <f>'[2]Table 19'!K$15*INDEX(Inputs!$D$71:$T$71,MATCH($A$1,Inputs!$D$68:$T$68,0))*1000</f>
        <v>26052</v>
      </c>
      <c r="L265" s="25">
        <f>'[2]Table 19'!L$15*INDEX(Inputs!$D$71:$T$71,MATCH($A$1,Inputs!$D$68:$T$68,0))*1000</f>
        <v>27125.999999999996</v>
      </c>
      <c r="M265" s="25">
        <f>'[2]Table 19'!M$15*INDEX(Inputs!$D$71:$T$71,MATCH($A$1,Inputs!$D$68:$T$68,0))*1000</f>
        <v>28227.75</v>
      </c>
      <c r="N265" s="25">
        <f>'[2]Table 19'!N$15*INDEX(Inputs!$D$71:$T$71,MATCH($A$1,Inputs!$D$68:$T$68,0))*1000</f>
        <v>18586.5</v>
      </c>
      <c r="O265" s="25">
        <f>'[2]Table 19'!O$15*INDEX(Inputs!$D$71:$T$71,MATCH($A$1,Inputs!$D$68:$T$68,0))*1000</f>
        <v>19405.5</v>
      </c>
      <c r="P265" s="25">
        <f>'[2]Table 19'!P$15*INDEX(Inputs!$D$71:$T$71,MATCH($A$1,Inputs!$D$68:$T$68,0))*1000</f>
        <v>16328.25</v>
      </c>
      <c r="Q265" s="25">
        <f>'[2]Table 19'!Q$15*INDEX(Inputs!$D$71:$T$71,MATCH($A$1,Inputs!$D$68:$T$68,0))*1000</f>
        <v>13348.499999999998</v>
      </c>
      <c r="R265" s="25">
        <f>'[2]Table 19'!R$15*INDEX(Inputs!$D$71:$T$71,MATCH($A$1,Inputs!$D$68:$T$68,0))*1000</f>
        <v>11777.249999999998</v>
      </c>
      <c r="S265" s="25">
        <f>'[2]Table 19'!S$15*INDEX(Inputs!$D$71:$T$71,MATCH($A$1,Inputs!$D$68:$T$68,0))*1000</f>
        <v>8127.0000000000009</v>
      </c>
      <c r="T265" s="25">
        <f>'[2]Table 19'!T$15*INDEX(Inputs!$D$71:$T$71,MATCH($A$1,Inputs!$D$68:$T$68,0))*1000</f>
        <v>8408.9999999999982</v>
      </c>
      <c r="U265" s="25">
        <f>'[2]Table 19'!U$15*INDEX(Inputs!$D$71:$T$71,MATCH($A$1,Inputs!$D$68:$T$68,0))*1000</f>
        <v>9565.5</v>
      </c>
      <c r="V265" s="25">
        <f>'[2]Table 19'!V$15*INDEX(Inputs!$D$71:$T$71,MATCH($A$1,Inputs!$D$68:$T$68,0))*1000</f>
        <v>11106</v>
      </c>
      <c r="W265" s="25">
        <f>'[2]Table 19'!W$15*INDEX(Inputs!$D$71:$T$71,MATCH($A$1,Inputs!$D$68:$T$68,0))*1000</f>
        <v>6620.25</v>
      </c>
      <c r="Z265" s="23" t="s">
        <v>32</v>
      </c>
    </row>
    <row r="266" spans="1:26" outlineLevel="1" x14ac:dyDescent="0.25">
      <c r="B266" s="4" t="s">
        <v>29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6" outlineLevel="1" x14ac:dyDescent="0.25">
      <c r="B267" s="16" t="s">
        <v>13</v>
      </c>
      <c r="C267" s="21">
        <f t="shared" ref="C267:W267" si="99">SUM(C257:C266)</f>
        <v>25042.5</v>
      </c>
      <c r="D267" s="21">
        <f t="shared" si="99"/>
        <v>31110.75</v>
      </c>
      <c r="E267" s="21">
        <f t="shared" si="99"/>
        <v>31243.5</v>
      </c>
      <c r="F267" s="21">
        <f t="shared" si="99"/>
        <v>39619.5</v>
      </c>
      <c r="G267" s="21">
        <f t="shared" si="99"/>
        <v>39753.75</v>
      </c>
      <c r="H267" s="21">
        <f t="shared" si="99"/>
        <v>38443.5</v>
      </c>
      <c r="I267" s="21">
        <f t="shared" si="99"/>
        <v>37821</v>
      </c>
      <c r="J267" s="21">
        <f t="shared" si="99"/>
        <v>41486.25</v>
      </c>
      <c r="K267" s="21">
        <f t="shared" si="99"/>
        <v>36771.75</v>
      </c>
      <c r="L267" s="21">
        <f t="shared" si="99"/>
        <v>35255.25</v>
      </c>
      <c r="M267" s="21">
        <f t="shared" si="99"/>
        <v>36585</v>
      </c>
      <c r="N267" s="21">
        <f t="shared" si="99"/>
        <v>26534.25</v>
      </c>
      <c r="O267" s="21">
        <f t="shared" si="99"/>
        <v>27438.75</v>
      </c>
      <c r="P267" s="21">
        <f t="shared" si="99"/>
        <v>24398.25</v>
      </c>
      <c r="Q267" s="21">
        <f t="shared" si="99"/>
        <v>21251.25</v>
      </c>
      <c r="R267" s="21">
        <f t="shared" si="99"/>
        <v>21922.499999999996</v>
      </c>
      <c r="S267" s="21">
        <f t="shared" si="99"/>
        <v>19107.75</v>
      </c>
      <c r="T267" s="21">
        <f t="shared" si="99"/>
        <v>18840.75</v>
      </c>
      <c r="U267" s="21">
        <f t="shared" si="99"/>
        <v>20216.25</v>
      </c>
      <c r="V267" s="21">
        <f t="shared" si="99"/>
        <v>24278.25</v>
      </c>
      <c r="W267" s="21">
        <f t="shared" si="99"/>
        <v>20913.75</v>
      </c>
    </row>
    <row r="268" spans="1:26" outlineLevel="1" x14ac:dyDescent="0.25">
      <c r="A268" s="3" t="s">
        <v>8</v>
      </c>
      <c r="B268" s="29" t="s">
        <v>46</v>
      </c>
      <c r="C268" s="28">
        <f>IFERROR(C267/C247/1000,0)</f>
        <v>1.5190786913692957E-3</v>
      </c>
      <c r="D268" s="28">
        <f t="shared" ref="D268:W268" si="100">IFERROR(D267/D247/1000,0)</f>
        <v>1.7130915507117697E-3</v>
      </c>
      <c r="E268" s="28">
        <f t="shared" si="100"/>
        <v>1.4299732963407069E-3</v>
      </c>
      <c r="F268" s="28">
        <f t="shared" si="100"/>
        <v>1.3691002207215171E-3</v>
      </c>
      <c r="G268" s="28">
        <f t="shared" si="100"/>
        <v>1.5360536103498728E-3</v>
      </c>
      <c r="H268" s="28">
        <f t="shared" si="100"/>
        <v>1.4604824921945253E-3</v>
      </c>
      <c r="I268" s="28">
        <f t="shared" si="100"/>
        <v>1.286007899049033E-3</v>
      </c>
      <c r="J268" s="28">
        <f t="shared" si="100"/>
        <v>1.475670039851778E-3</v>
      </c>
      <c r="K268" s="28">
        <f t="shared" si="100"/>
        <v>1.4867258906431555E-3</v>
      </c>
      <c r="L268" s="28">
        <f t="shared" si="100"/>
        <v>1.6467326666331642E-3</v>
      </c>
      <c r="M268" s="28">
        <f t="shared" si="100"/>
        <v>1.6820661476310587E-3</v>
      </c>
      <c r="N268" s="28">
        <f t="shared" si="100"/>
        <v>1.4879856440990975E-3</v>
      </c>
      <c r="O268" s="28">
        <f t="shared" si="100"/>
        <v>1.3991931806782844E-3</v>
      </c>
      <c r="P268" s="28">
        <f t="shared" si="100"/>
        <v>1.3074759932726907E-3</v>
      </c>
      <c r="Q268" s="28">
        <f t="shared" si="100"/>
        <v>1.1838279258940976E-3</v>
      </c>
      <c r="R268" s="28">
        <f t="shared" si="100"/>
        <v>1.0689535743943382E-3</v>
      </c>
      <c r="S268" s="28">
        <f t="shared" si="100"/>
        <v>9.3688124600489568E-4</v>
      </c>
      <c r="T268" s="28">
        <f t="shared" si="100"/>
        <v>1.0031479129872086E-3</v>
      </c>
      <c r="U268" s="28">
        <f t="shared" si="100"/>
        <v>1.0321874076276653E-3</v>
      </c>
      <c r="V268" s="28">
        <f t="shared" si="100"/>
        <v>1.1719436616523878E-3</v>
      </c>
      <c r="W268" s="28">
        <f t="shared" si="100"/>
        <v>1.0421439483818877E-3</v>
      </c>
    </row>
    <row r="269" spans="1:26" outlineLevel="1" x14ac:dyDescent="0.25"/>
    <row r="270" spans="1:26" outlineLevel="1" x14ac:dyDescent="0.25">
      <c r="B270" s="4" t="s">
        <v>23</v>
      </c>
      <c r="C270" s="12">
        <f t="shared" ref="C270:W270" si="101">IFERROR(C257/C267,0)</f>
        <v>0</v>
      </c>
      <c r="D270" s="12">
        <f t="shared" si="101"/>
        <v>0</v>
      </c>
      <c r="E270" s="12">
        <f t="shared" si="101"/>
        <v>0</v>
      </c>
      <c r="F270" s="12">
        <f t="shared" si="101"/>
        <v>0</v>
      </c>
      <c r="G270" s="12">
        <f t="shared" si="101"/>
        <v>0</v>
      </c>
      <c r="H270" s="12">
        <f t="shared" si="101"/>
        <v>0</v>
      </c>
      <c r="I270" s="12">
        <f t="shared" si="101"/>
        <v>0</v>
      </c>
      <c r="J270" s="12">
        <f t="shared" si="101"/>
        <v>0</v>
      </c>
      <c r="K270" s="12">
        <f t="shared" si="101"/>
        <v>0</v>
      </c>
      <c r="L270" s="12">
        <f t="shared" si="101"/>
        <v>0</v>
      </c>
      <c r="M270" s="12">
        <f t="shared" si="101"/>
        <v>0</v>
      </c>
      <c r="N270" s="12">
        <f t="shared" si="101"/>
        <v>0</v>
      </c>
      <c r="O270" s="12">
        <f t="shared" si="101"/>
        <v>0</v>
      </c>
      <c r="P270" s="12">
        <f t="shared" si="101"/>
        <v>0</v>
      </c>
      <c r="Q270" s="12">
        <f t="shared" si="101"/>
        <v>0</v>
      </c>
      <c r="R270" s="12">
        <f t="shared" si="101"/>
        <v>0</v>
      </c>
      <c r="S270" s="12">
        <f t="shared" si="101"/>
        <v>0</v>
      </c>
      <c r="T270" s="12">
        <f t="shared" si="101"/>
        <v>0</v>
      </c>
      <c r="U270" s="12">
        <f t="shared" si="101"/>
        <v>0</v>
      </c>
      <c r="V270" s="12">
        <f t="shared" si="101"/>
        <v>0</v>
      </c>
      <c r="W270" s="12">
        <f t="shared" si="101"/>
        <v>0</v>
      </c>
    </row>
    <row r="271" spans="1:26" outlineLevel="1" x14ac:dyDescent="0.25">
      <c r="B271" s="4" t="s">
        <v>24</v>
      </c>
      <c r="C271" s="12">
        <f t="shared" ref="C271:W271" si="102">IFERROR(C258/C267,0)</f>
        <v>0</v>
      </c>
      <c r="D271" s="12">
        <f t="shared" si="102"/>
        <v>0</v>
      </c>
      <c r="E271" s="12">
        <f t="shared" si="102"/>
        <v>0</v>
      </c>
      <c r="F271" s="12">
        <f t="shared" si="102"/>
        <v>0</v>
      </c>
      <c r="G271" s="12">
        <f t="shared" si="102"/>
        <v>0</v>
      </c>
      <c r="H271" s="12">
        <f t="shared" si="102"/>
        <v>0</v>
      </c>
      <c r="I271" s="12">
        <f t="shared" si="102"/>
        <v>0</v>
      </c>
      <c r="J271" s="12">
        <f t="shared" si="102"/>
        <v>0</v>
      </c>
      <c r="K271" s="12">
        <f t="shared" si="102"/>
        <v>0</v>
      </c>
      <c r="L271" s="12">
        <f t="shared" si="102"/>
        <v>0</v>
      </c>
      <c r="M271" s="12">
        <f t="shared" si="102"/>
        <v>0</v>
      </c>
      <c r="N271" s="12">
        <f t="shared" si="102"/>
        <v>0</v>
      </c>
      <c r="O271" s="12">
        <f t="shared" si="102"/>
        <v>0</v>
      </c>
      <c r="P271" s="12">
        <f t="shared" si="102"/>
        <v>0</v>
      </c>
      <c r="Q271" s="12">
        <f t="shared" si="102"/>
        <v>0</v>
      </c>
      <c r="R271" s="12">
        <f t="shared" si="102"/>
        <v>0</v>
      </c>
      <c r="S271" s="12">
        <f t="shared" si="102"/>
        <v>0</v>
      </c>
      <c r="T271" s="12">
        <f t="shared" si="102"/>
        <v>0</v>
      </c>
      <c r="U271" s="12">
        <f t="shared" si="102"/>
        <v>0</v>
      </c>
      <c r="V271" s="12">
        <f t="shared" si="102"/>
        <v>0</v>
      </c>
      <c r="W271" s="12">
        <f t="shared" si="102"/>
        <v>0</v>
      </c>
    </row>
    <row r="272" spans="1:26" outlineLevel="1" x14ac:dyDescent="0.25">
      <c r="B272" s="4" t="s">
        <v>21</v>
      </c>
      <c r="C272" s="12">
        <f t="shared" ref="C272:W272" si="103">IFERROR(C259/C267,0)</f>
        <v>0.43000898472596588</v>
      </c>
      <c r="D272" s="12">
        <f t="shared" si="103"/>
        <v>0.41927629517128323</v>
      </c>
      <c r="E272" s="12">
        <f t="shared" si="103"/>
        <v>0.46370445052570936</v>
      </c>
      <c r="F272" s="12">
        <f t="shared" si="103"/>
        <v>0.29826221936167796</v>
      </c>
      <c r="G272" s="12">
        <f t="shared" si="103"/>
        <v>0.30565041033864732</v>
      </c>
      <c r="H272" s="12">
        <f t="shared" si="103"/>
        <v>0.29858753755511336</v>
      </c>
      <c r="I272" s="12">
        <f t="shared" si="103"/>
        <v>0.30663520266518596</v>
      </c>
      <c r="J272" s="12">
        <f t="shared" si="103"/>
        <v>0.23895869113260418</v>
      </c>
      <c r="K272" s="12">
        <f t="shared" si="103"/>
        <v>0.2915213445103918</v>
      </c>
      <c r="L272" s="12">
        <f t="shared" si="103"/>
        <v>0.23058267917544198</v>
      </c>
      <c r="M272" s="12">
        <f t="shared" si="103"/>
        <v>0.22843378433784337</v>
      </c>
      <c r="N272" s="12">
        <f t="shared" si="103"/>
        <v>0.29952796856892505</v>
      </c>
      <c r="O272" s="12">
        <f t="shared" si="103"/>
        <v>0.29277026103594372</v>
      </c>
      <c r="P272" s="12">
        <f t="shared" si="103"/>
        <v>0.33076142756140298</v>
      </c>
      <c r="Q272" s="12">
        <f t="shared" si="103"/>
        <v>0.37187224280924658</v>
      </c>
      <c r="R272" s="12">
        <f t="shared" si="103"/>
        <v>0.46277796784125896</v>
      </c>
      <c r="S272" s="12">
        <f t="shared" si="103"/>
        <v>0.57467519723672333</v>
      </c>
      <c r="T272" s="12">
        <f t="shared" si="103"/>
        <v>0.55368018789060958</v>
      </c>
      <c r="U272" s="12">
        <f t="shared" si="103"/>
        <v>0.52684103134854388</v>
      </c>
      <c r="V272" s="12">
        <f t="shared" si="103"/>
        <v>0.54255352012603864</v>
      </c>
      <c r="W272" s="12">
        <f t="shared" si="103"/>
        <v>0.68344988344988344</v>
      </c>
    </row>
    <row r="273" spans="1:26" outlineLevel="1" x14ac:dyDescent="0.25">
      <c r="B273" s="4" t="s">
        <v>26</v>
      </c>
      <c r="C273" s="12">
        <f t="shared" ref="C273:W273" si="104">IFERROR(C260/C267,0)</f>
        <v>0</v>
      </c>
      <c r="D273" s="12">
        <f t="shared" si="104"/>
        <v>0</v>
      </c>
      <c r="E273" s="12">
        <f t="shared" si="104"/>
        <v>0</v>
      </c>
      <c r="F273" s="12">
        <f t="shared" si="104"/>
        <v>0</v>
      </c>
      <c r="G273" s="12">
        <f t="shared" si="104"/>
        <v>0</v>
      </c>
      <c r="H273" s="12">
        <f t="shared" si="104"/>
        <v>0</v>
      </c>
      <c r="I273" s="12">
        <f t="shared" si="104"/>
        <v>0</v>
      </c>
      <c r="J273" s="12">
        <f t="shared" si="104"/>
        <v>0</v>
      </c>
      <c r="K273" s="12">
        <f t="shared" si="104"/>
        <v>0</v>
      </c>
      <c r="L273" s="12">
        <f t="shared" si="104"/>
        <v>0</v>
      </c>
      <c r="M273" s="12">
        <f t="shared" si="104"/>
        <v>0</v>
      </c>
      <c r="N273" s="12">
        <f t="shared" si="104"/>
        <v>0</v>
      </c>
      <c r="O273" s="12">
        <f t="shared" si="104"/>
        <v>0</v>
      </c>
      <c r="P273" s="12">
        <f t="shared" si="104"/>
        <v>0</v>
      </c>
      <c r="Q273" s="12">
        <f t="shared" si="104"/>
        <v>0</v>
      </c>
      <c r="R273" s="12">
        <f t="shared" si="104"/>
        <v>0</v>
      </c>
      <c r="S273" s="12">
        <f t="shared" si="104"/>
        <v>0</v>
      </c>
      <c r="T273" s="12">
        <f t="shared" si="104"/>
        <v>0</v>
      </c>
      <c r="U273" s="12">
        <f t="shared" si="104"/>
        <v>0</v>
      </c>
      <c r="V273" s="12">
        <f t="shared" si="104"/>
        <v>0</v>
      </c>
      <c r="W273" s="12">
        <f t="shared" si="104"/>
        <v>0</v>
      </c>
    </row>
    <row r="274" spans="1:26" outlineLevel="1" x14ac:dyDescent="0.25">
      <c r="B274" s="4" t="s">
        <v>25</v>
      </c>
      <c r="C274" s="12">
        <f t="shared" ref="C274:W274" si="105">IFERROR(C261/C267,0)</f>
        <v>0</v>
      </c>
      <c r="D274" s="12">
        <f t="shared" si="105"/>
        <v>0</v>
      </c>
      <c r="E274" s="12">
        <f t="shared" si="105"/>
        <v>0</v>
      </c>
      <c r="F274" s="12">
        <f t="shared" si="105"/>
        <v>0</v>
      </c>
      <c r="G274" s="12">
        <f t="shared" si="105"/>
        <v>0</v>
      </c>
      <c r="H274" s="12">
        <f t="shared" si="105"/>
        <v>0</v>
      </c>
      <c r="I274" s="12">
        <f t="shared" si="105"/>
        <v>0</v>
      </c>
      <c r="J274" s="12">
        <f t="shared" si="105"/>
        <v>0</v>
      </c>
      <c r="K274" s="12">
        <f t="shared" si="105"/>
        <v>0</v>
      </c>
      <c r="L274" s="12">
        <f t="shared" si="105"/>
        <v>0</v>
      </c>
      <c r="M274" s="12">
        <f t="shared" si="105"/>
        <v>0</v>
      </c>
      <c r="N274" s="12">
        <f t="shared" si="105"/>
        <v>0</v>
      </c>
      <c r="O274" s="12">
        <f t="shared" si="105"/>
        <v>0</v>
      </c>
      <c r="P274" s="12">
        <f t="shared" si="105"/>
        <v>0</v>
      </c>
      <c r="Q274" s="12">
        <f t="shared" si="105"/>
        <v>0</v>
      </c>
      <c r="R274" s="12">
        <f t="shared" si="105"/>
        <v>0</v>
      </c>
      <c r="S274" s="12">
        <f t="shared" si="105"/>
        <v>0</v>
      </c>
      <c r="T274" s="12">
        <f t="shared" si="105"/>
        <v>0</v>
      </c>
      <c r="U274" s="12">
        <f t="shared" si="105"/>
        <v>0</v>
      </c>
      <c r="V274" s="12">
        <f t="shared" si="105"/>
        <v>0</v>
      </c>
      <c r="W274" s="12">
        <f t="shared" si="105"/>
        <v>0</v>
      </c>
    </row>
    <row r="275" spans="1:26" outlineLevel="1" x14ac:dyDescent="0.25">
      <c r="B275" s="4" t="s">
        <v>0</v>
      </c>
      <c r="C275" s="12">
        <f t="shared" ref="C275:W275" si="106">IFERROR(C262/C267,0)</f>
        <v>0</v>
      </c>
      <c r="D275" s="12">
        <f t="shared" si="106"/>
        <v>0</v>
      </c>
      <c r="E275" s="12">
        <f t="shared" si="106"/>
        <v>0</v>
      </c>
      <c r="F275" s="12">
        <f t="shared" si="106"/>
        <v>0</v>
      </c>
      <c r="G275" s="12">
        <f t="shared" si="106"/>
        <v>0</v>
      </c>
      <c r="H275" s="12">
        <f t="shared" si="106"/>
        <v>0</v>
      </c>
      <c r="I275" s="12">
        <f t="shared" si="106"/>
        <v>0</v>
      </c>
      <c r="J275" s="12">
        <f t="shared" si="106"/>
        <v>0</v>
      </c>
      <c r="K275" s="12">
        <f t="shared" si="106"/>
        <v>0</v>
      </c>
      <c r="L275" s="12">
        <f t="shared" si="106"/>
        <v>0</v>
      </c>
      <c r="M275" s="12">
        <f t="shared" si="106"/>
        <v>0</v>
      </c>
      <c r="N275" s="12">
        <f t="shared" si="106"/>
        <v>0</v>
      </c>
      <c r="O275" s="12">
        <f t="shared" si="106"/>
        <v>0</v>
      </c>
      <c r="P275" s="12">
        <f t="shared" si="106"/>
        <v>0</v>
      </c>
      <c r="Q275" s="12">
        <f t="shared" si="106"/>
        <v>0</v>
      </c>
      <c r="R275" s="12">
        <f t="shared" si="106"/>
        <v>0</v>
      </c>
      <c r="S275" s="12">
        <f t="shared" si="106"/>
        <v>0</v>
      </c>
      <c r="T275" s="12">
        <f t="shared" si="106"/>
        <v>0</v>
      </c>
      <c r="U275" s="12">
        <f t="shared" si="106"/>
        <v>0</v>
      </c>
      <c r="V275" s="12">
        <f t="shared" si="106"/>
        <v>0</v>
      </c>
      <c r="W275" s="12">
        <f t="shared" si="106"/>
        <v>0</v>
      </c>
    </row>
    <row r="276" spans="1:26" outlineLevel="1" x14ac:dyDescent="0.25">
      <c r="B276" s="4" t="s">
        <v>27</v>
      </c>
      <c r="C276" s="12">
        <f t="shared" ref="C276:W276" si="107">IFERROR(C263/C267,0)</f>
        <v>0</v>
      </c>
      <c r="D276" s="12">
        <f t="shared" si="107"/>
        <v>0</v>
      </c>
      <c r="E276" s="12">
        <f t="shared" si="107"/>
        <v>0</v>
      </c>
      <c r="F276" s="12">
        <f t="shared" si="107"/>
        <v>0</v>
      </c>
      <c r="G276" s="12">
        <f t="shared" si="107"/>
        <v>0</v>
      </c>
      <c r="H276" s="12">
        <f t="shared" si="107"/>
        <v>0</v>
      </c>
      <c r="I276" s="12">
        <f t="shared" si="107"/>
        <v>0</v>
      </c>
      <c r="J276" s="12">
        <f t="shared" si="107"/>
        <v>0</v>
      </c>
      <c r="K276" s="12">
        <f t="shared" si="107"/>
        <v>0</v>
      </c>
      <c r="L276" s="12">
        <f t="shared" si="107"/>
        <v>0</v>
      </c>
      <c r="M276" s="12">
        <f t="shared" si="107"/>
        <v>0</v>
      </c>
      <c r="N276" s="12">
        <f t="shared" si="107"/>
        <v>0</v>
      </c>
      <c r="O276" s="12">
        <f t="shared" si="107"/>
        <v>0</v>
      </c>
      <c r="P276" s="12">
        <f t="shared" si="107"/>
        <v>0</v>
      </c>
      <c r="Q276" s="12">
        <f t="shared" si="107"/>
        <v>0</v>
      </c>
      <c r="R276" s="12">
        <f t="shared" si="107"/>
        <v>0</v>
      </c>
      <c r="S276" s="12">
        <f t="shared" si="107"/>
        <v>0</v>
      </c>
      <c r="T276" s="12">
        <f t="shared" si="107"/>
        <v>0</v>
      </c>
      <c r="U276" s="12">
        <f t="shared" si="107"/>
        <v>0</v>
      </c>
      <c r="V276" s="12">
        <f t="shared" si="107"/>
        <v>0</v>
      </c>
      <c r="W276" s="12">
        <f t="shared" si="107"/>
        <v>0</v>
      </c>
    </row>
    <row r="277" spans="1:26" outlineLevel="1" x14ac:dyDescent="0.25">
      <c r="B277" s="4" t="s">
        <v>28</v>
      </c>
      <c r="C277" s="12">
        <f t="shared" ref="C277:W277" si="108">IFERROR(C264/C267,0)</f>
        <v>0</v>
      </c>
      <c r="D277" s="12">
        <f t="shared" si="108"/>
        <v>0</v>
      </c>
      <c r="E277" s="12">
        <f t="shared" si="108"/>
        <v>0</v>
      </c>
      <c r="F277" s="12">
        <f t="shared" si="108"/>
        <v>0</v>
      </c>
      <c r="G277" s="12">
        <f t="shared" si="108"/>
        <v>0</v>
      </c>
      <c r="H277" s="12">
        <f t="shared" si="108"/>
        <v>0</v>
      </c>
      <c r="I277" s="12">
        <f t="shared" si="108"/>
        <v>0</v>
      </c>
      <c r="J277" s="12">
        <f t="shared" si="108"/>
        <v>0</v>
      </c>
      <c r="K277" s="12">
        <f t="shared" si="108"/>
        <v>0</v>
      </c>
      <c r="L277" s="12">
        <f t="shared" si="108"/>
        <v>0</v>
      </c>
      <c r="M277" s="12">
        <f t="shared" si="108"/>
        <v>0</v>
      </c>
      <c r="N277" s="12">
        <f t="shared" si="108"/>
        <v>0</v>
      </c>
      <c r="O277" s="12">
        <f t="shared" si="108"/>
        <v>0</v>
      </c>
      <c r="P277" s="12">
        <f t="shared" si="108"/>
        <v>0</v>
      </c>
      <c r="Q277" s="12">
        <f t="shared" si="108"/>
        <v>0</v>
      </c>
      <c r="R277" s="12">
        <f t="shared" si="108"/>
        <v>0</v>
      </c>
      <c r="S277" s="12">
        <f t="shared" si="108"/>
        <v>0</v>
      </c>
      <c r="T277" s="12">
        <f t="shared" si="108"/>
        <v>0</v>
      </c>
      <c r="U277" s="12">
        <f t="shared" si="108"/>
        <v>0</v>
      </c>
      <c r="V277" s="12">
        <f t="shared" si="108"/>
        <v>0</v>
      </c>
      <c r="W277" s="12">
        <f t="shared" si="108"/>
        <v>0</v>
      </c>
    </row>
    <row r="278" spans="1:26" outlineLevel="1" x14ac:dyDescent="0.25">
      <c r="B278" s="4" t="s">
        <v>22</v>
      </c>
      <c r="C278" s="12">
        <f t="shared" ref="C278:W278" si="109">IFERROR(C265/C267,0)</f>
        <v>0.56999101527403417</v>
      </c>
      <c r="D278" s="12">
        <f t="shared" si="109"/>
        <v>0.58072370482871671</v>
      </c>
      <c r="E278" s="12">
        <f t="shared" si="109"/>
        <v>0.5362955494742907</v>
      </c>
      <c r="F278" s="12">
        <f t="shared" si="109"/>
        <v>0.70173778063832215</v>
      </c>
      <c r="G278" s="12">
        <f t="shared" si="109"/>
        <v>0.69434958966135274</v>
      </c>
      <c r="H278" s="12">
        <f t="shared" si="109"/>
        <v>0.70141246244488675</v>
      </c>
      <c r="I278" s="12">
        <f t="shared" si="109"/>
        <v>0.69336479733481404</v>
      </c>
      <c r="J278" s="12">
        <f t="shared" si="109"/>
        <v>0.76104130886739585</v>
      </c>
      <c r="K278" s="12">
        <f t="shared" si="109"/>
        <v>0.7084786554896082</v>
      </c>
      <c r="L278" s="12">
        <f t="shared" si="109"/>
        <v>0.76941732082455794</v>
      </c>
      <c r="M278" s="12">
        <f t="shared" si="109"/>
        <v>0.77156621566215666</v>
      </c>
      <c r="N278" s="12">
        <f t="shared" si="109"/>
        <v>0.70047203143107495</v>
      </c>
      <c r="O278" s="12">
        <f t="shared" si="109"/>
        <v>0.70722973896405628</v>
      </c>
      <c r="P278" s="12">
        <f t="shared" si="109"/>
        <v>0.66923857243859708</v>
      </c>
      <c r="Q278" s="12">
        <f t="shared" si="109"/>
        <v>0.62812775719075342</v>
      </c>
      <c r="R278" s="12">
        <f t="shared" si="109"/>
        <v>0.53722203215874098</v>
      </c>
      <c r="S278" s="12">
        <f t="shared" si="109"/>
        <v>0.42532480276327672</v>
      </c>
      <c r="T278" s="12">
        <f t="shared" si="109"/>
        <v>0.44631981210939048</v>
      </c>
      <c r="U278" s="12">
        <f t="shared" si="109"/>
        <v>0.47315896865145612</v>
      </c>
      <c r="V278" s="12">
        <f t="shared" si="109"/>
        <v>0.45744647987396125</v>
      </c>
      <c r="W278" s="12">
        <f t="shared" si="109"/>
        <v>0.31655011655011656</v>
      </c>
    </row>
    <row r="279" spans="1:26" outlineLevel="1" x14ac:dyDescent="0.25">
      <c r="B279" s="4" t="s">
        <v>29</v>
      </c>
      <c r="C279" s="12">
        <f t="shared" ref="C279:W279" si="110">IFERROR(C266/C267,0)</f>
        <v>0</v>
      </c>
      <c r="D279" s="12">
        <f t="shared" si="110"/>
        <v>0</v>
      </c>
      <c r="E279" s="12">
        <f t="shared" si="110"/>
        <v>0</v>
      </c>
      <c r="F279" s="12">
        <f t="shared" si="110"/>
        <v>0</v>
      </c>
      <c r="G279" s="12">
        <f t="shared" si="110"/>
        <v>0</v>
      </c>
      <c r="H279" s="12">
        <f t="shared" si="110"/>
        <v>0</v>
      </c>
      <c r="I279" s="12">
        <f t="shared" si="110"/>
        <v>0</v>
      </c>
      <c r="J279" s="12">
        <f t="shared" si="110"/>
        <v>0</v>
      </c>
      <c r="K279" s="12">
        <f t="shared" si="110"/>
        <v>0</v>
      </c>
      <c r="L279" s="12">
        <f t="shared" si="110"/>
        <v>0</v>
      </c>
      <c r="M279" s="12">
        <f t="shared" si="110"/>
        <v>0</v>
      </c>
      <c r="N279" s="12">
        <f t="shared" si="110"/>
        <v>0</v>
      </c>
      <c r="O279" s="12">
        <f t="shared" si="110"/>
        <v>0</v>
      </c>
      <c r="P279" s="12">
        <f t="shared" si="110"/>
        <v>0</v>
      </c>
      <c r="Q279" s="12">
        <f t="shared" si="110"/>
        <v>0</v>
      </c>
      <c r="R279" s="12">
        <f t="shared" si="110"/>
        <v>0</v>
      </c>
      <c r="S279" s="12">
        <f t="shared" si="110"/>
        <v>0</v>
      </c>
      <c r="T279" s="12">
        <f t="shared" si="110"/>
        <v>0</v>
      </c>
      <c r="U279" s="12">
        <f t="shared" si="110"/>
        <v>0</v>
      </c>
      <c r="V279" s="12">
        <f t="shared" si="110"/>
        <v>0</v>
      </c>
      <c r="W279" s="12">
        <f t="shared" si="110"/>
        <v>0</v>
      </c>
    </row>
    <row r="282" spans="1:26" s="34" customFormat="1" x14ac:dyDescent="0.25">
      <c r="A282" s="33" t="s">
        <v>50</v>
      </c>
    </row>
    <row r="283" spans="1:26" outlineLevel="1" x14ac:dyDescent="0.25">
      <c r="B283" s="9" t="s">
        <v>5</v>
      </c>
      <c r="C283" s="14"/>
    </row>
    <row r="284" spans="1:26" outlineLevel="1" x14ac:dyDescent="0.25">
      <c r="B284" s="16" t="s">
        <v>8</v>
      </c>
    </row>
    <row r="285" spans="1:26" outlineLevel="1" x14ac:dyDescent="0.25">
      <c r="B285" s="10" t="s">
        <v>10</v>
      </c>
      <c r="C285" s="5">
        <f>C$290*CAN!C291</f>
        <v>281.23457669129965</v>
      </c>
      <c r="D285" s="5">
        <f>D$290*CAN!D291</f>
        <v>233.31711219499894</v>
      </c>
      <c r="E285" s="5">
        <f>E$290*CAN!E291</f>
        <v>272.919537341715</v>
      </c>
      <c r="F285" s="5">
        <f>F$290*CAN!F291</f>
        <v>212.08535470302198</v>
      </c>
      <c r="G285" s="5">
        <f>G$290*CAN!G291</f>
        <v>223.73192819333093</v>
      </c>
      <c r="H285" s="5">
        <f>H$290*CAN!H291</f>
        <v>235.36691094208308</v>
      </c>
      <c r="I285" s="5">
        <f>I$290*CAN!I291</f>
        <v>240.87769508942105</v>
      </c>
      <c r="J285" s="5">
        <f>J$290*CAN!J291</f>
        <v>224.02373901490898</v>
      </c>
      <c r="K285" s="5">
        <f>K$290*CAN!K291</f>
        <v>223.98804398857078</v>
      </c>
      <c r="L285" s="5">
        <f>L$290*CAN!L291</f>
        <v>196.86396599435724</v>
      </c>
      <c r="M285" s="5">
        <f>M$290*CAN!M291</f>
        <v>271.11683712403902</v>
      </c>
      <c r="N285" s="5">
        <f>N$290*CAN!N291</f>
        <v>294.76475007376177</v>
      </c>
      <c r="O285" s="5">
        <f>O$290*CAN!O291</f>
        <v>231.80255561968687</v>
      </c>
      <c r="P285" s="5">
        <f>P$290*CAN!P291</f>
        <v>230.0553711491176</v>
      </c>
      <c r="Q285" s="5">
        <f>Q$290*CAN!Q291</f>
        <v>227.69035743312506</v>
      </c>
      <c r="R285" s="5">
        <f>R$290*CAN!R291</f>
        <v>176.40313564623924</v>
      </c>
      <c r="S285" s="5">
        <f>S$290*CAN!S291</f>
        <v>186.20855788678844</v>
      </c>
      <c r="T285" s="5">
        <f>T$290*CAN!T291</f>
        <v>255.20015632027111</v>
      </c>
      <c r="U285" s="5">
        <f>U$290*CAN!U291</f>
        <v>343.30621590022355</v>
      </c>
      <c r="V285" s="5">
        <f>V$290*CAN!V291</f>
        <v>333.7158479468456</v>
      </c>
      <c r="W285" s="5">
        <f>W$290*CAN!W291</f>
        <v>293.88998352279157</v>
      </c>
      <c r="Z285" s="23"/>
    </row>
    <row r="286" spans="1:26" outlineLevel="1" x14ac:dyDescent="0.25">
      <c r="B286" s="17" t="s">
        <v>9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6" outlineLevel="1" x14ac:dyDescent="0.25">
      <c r="B287" s="10" t="s">
        <v>11</v>
      </c>
      <c r="C287" s="5">
        <f>C288/Inputs!D$7</f>
        <v>12674.054482985515</v>
      </c>
      <c r="D287" s="5">
        <f>D288/Inputs!E$7</f>
        <v>11012.176460938756</v>
      </c>
      <c r="E287" s="5">
        <f>E288/Inputs!F$7</f>
        <v>12066.095296122878</v>
      </c>
      <c r="F287" s="5">
        <f>F288/Inputs!G$7</f>
        <v>10326.7509907899</v>
      </c>
      <c r="G287" s="5">
        <f>G288/Inputs!H$7</f>
        <v>11333.114920404047</v>
      </c>
      <c r="H287" s="5">
        <f>H288/Inputs!I$7</f>
        <v>11578.588806291664</v>
      </c>
      <c r="I287" s="5">
        <f>I288/Inputs!J$7</f>
        <v>12842.01562074235</v>
      </c>
      <c r="J287" s="5">
        <f>J288/Inputs!K$7</f>
        <v>14170.910267659743</v>
      </c>
      <c r="K287" s="5">
        <f>K288/Inputs!L$7</f>
        <v>16042.563719039596</v>
      </c>
      <c r="L287" s="5">
        <f>L288/Inputs!M$7</f>
        <v>14834.305329913914</v>
      </c>
      <c r="M287" s="5">
        <f>M288/Inputs!N$7</f>
        <v>17719.70856335017</v>
      </c>
      <c r="N287" s="5">
        <f>N288/Inputs!O$7</f>
        <v>19604.319767912966</v>
      </c>
      <c r="O287" s="5">
        <f>O288/Inputs!P$7</f>
        <v>15842.872327259362</v>
      </c>
      <c r="P287" s="5">
        <f>P288/Inputs!Q$7</f>
        <v>15781.301967497913</v>
      </c>
      <c r="Q287" s="5">
        <f>Q288/Inputs!R$7</f>
        <v>15974.598376715494</v>
      </c>
      <c r="R287" s="5">
        <f>R288/Inputs!S$7</f>
        <v>13568.107055980166</v>
      </c>
      <c r="S287" s="5">
        <f>S288/Inputs!T$7</f>
        <v>14085.408656123087</v>
      </c>
      <c r="T287" s="5">
        <f>T288/Inputs!U$7</f>
        <v>17385.625947807675</v>
      </c>
      <c r="U287" s="5">
        <f>U288/Inputs!V$7</f>
        <v>23367.852712950251</v>
      </c>
      <c r="V287" s="5">
        <f>V288/Inputs!W$7</f>
        <v>23895.801766610097</v>
      </c>
      <c r="W287" s="5">
        <f>W288/Inputs!X$7</f>
        <v>7395.3743184363957</v>
      </c>
      <c r="Z287" s="23"/>
    </row>
    <row r="288" spans="1:26" outlineLevel="1" x14ac:dyDescent="0.25">
      <c r="B288" s="10" t="s">
        <v>12</v>
      </c>
      <c r="C288" s="5">
        <f>C$290*CAN!C292</f>
        <v>1267.4054482985516</v>
      </c>
      <c r="D288" s="5">
        <f>D$290*CAN!D292</f>
        <v>1101.2176460938756</v>
      </c>
      <c r="E288" s="5">
        <f>E$290*CAN!E292</f>
        <v>1206.6095296122878</v>
      </c>
      <c r="F288" s="5">
        <f>F$290*CAN!F292</f>
        <v>1032.6750990789901</v>
      </c>
      <c r="G288" s="5">
        <f>G$290*CAN!G292</f>
        <v>1133.3114920404048</v>
      </c>
      <c r="H288" s="5">
        <f>H$290*CAN!H292</f>
        <v>1157.8588806291664</v>
      </c>
      <c r="I288" s="5">
        <f>I$290*CAN!I292</f>
        <v>1284.201562074235</v>
      </c>
      <c r="J288" s="5">
        <f>J$290*CAN!J292</f>
        <v>1417.0910267659744</v>
      </c>
      <c r="K288" s="5">
        <f>K$290*CAN!K292</f>
        <v>1604.2563719039597</v>
      </c>
      <c r="L288" s="5">
        <f>L$290*CAN!L292</f>
        <v>1483.4305329913914</v>
      </c>
      <c r="M288" s="5">
        <f>M$290*CAN!M292</f>
        <v>1771.9708563350173</v>
      </c>
      <c r="N288" s="5">
        <f>N$290*CAN!N292</f>
        <v>1960.4319767912966</v>
      </c>
      <c r="O288" s="5">
        <f>O$290*CAN!O292</f>
        <v>1584.2872327259363</v>
      </c>
      <c r="P288" s="5">
        <f>P$290*CAN!P292</f>
        <v>1578.1301967497914</v>
      </c>
      <c r="Q288" s="5">
        <f>Q$290*CAN!Q292</f>
        <v>1597.4598376715494</v>
      </c>
      <c r="R288" s="5">
        <f>R$290*CAN!R292</f>
        <v>1356.8107055980167</v>
      </c>
      <c r="S288" s="5">
        <f>S$290*CAN!S292</f>
        <v>1408.5408656123088</v>
      </c>
      <c r="T288" s="5">
        <f>T$290*CAN!T292</f>
        <v>1738.5625947807678</v>
      </c>
      <c r="U288" s="5">
        <f>U$290*CAN!U292</f>
        <v>2336.7852712950253</v>
      </c>
      <c r="V288" s="5">
        <f>V$290*CAN!V292</f>
        <v>2389.5801766610098</v>
      </c>
      <c r="W288" s="5">
        <f>W$290*CAN!W292</f>
        <v>739.53743184363964</v>
      </c>
      <c r="Y288" s="1" t="s">
        <v>59</v>
      </c>
    </row>
    <row r="289" spans="2:26" outlineLevel="1" x14ac:dyDescent="0.25">
      <c r="B289" s="16" t="s">
        <v>13</v>
      </c>
    </row>
    <row r="290" spans="2:26" outlineLevel="1" x14ac:dyDescent="0.25">
      <c r="B290" s="10" t="s">
        <v>10</v>
      </c>
      <c r="C290" s="5">
        <f>C305/CAN!C306/1000</f>
        <v>1548.6400249898513</v>
      </c>
      <c r="D290" s="5">
        <f>D305/CAN!D306/1000</f>
        <v>1334.5347582888746</v>
      </c>
      <c r="E290" s="5">
        <f>E305/CAN!E306/1000</f>
        <v>1479.5290669540027</v>
      </c>
      <c r="F290" s="5">
        <f>F305/CAN!F306/1000</f>
        <v>1244.7604537820121</v>
      </c>
      <c r="G290" s="5">
        <f>G305/CAN!G306/1000</f>
        <v>1357.0434202337356</v>
      </c>
      <c r="H290" s="5">
        <f>H305/CAN!H306/1000</f>
        <v>1393.2257915712494</v>
      </c>
      <c r="I290" s="5">
        <f>I305/CAN!I306/1000</f>
        <v>1525.0792571636562</v>
      </c>
      <c r="J290" s="5">
        <f>J305/CAN!J306/1000</f>
        <v>1641.1147657808833</v>
      </c>
      <c r="K290" s="5">
        <f>K305/CAN!K306/1000</f>
        <v>1828.2444158925305</v>
      </c>
      <c r="L290" s="5">
        <f>L305/CAN!L306/1000</f>
        <v>1680.2944989857485</v>
      </c>
      <c r="M290" s="5">
        <f>M305/CAN!M306/1000</f>
        <v>2043.0876934590565</v>
      </c>
      <c r="N290" s="5">
        <f>N305/CAN!N306/1000</f>
        <v>2255.1967268650583</v>
      </c>
      <c r="O290" s="5">
        <f>O305/CAN!O306/1000</f>
        <v>1816.089788345623</v>
      </c>
      <c r="P290" s="5">
        <f>P305/CAN!P306/1000</f>
        <v>1808.1855678989091</v>
      </c>
      <c r="Q290" s="5">
        <f>Q305/CAN!Q306/1000</f>
        <v>1825.1501951046746</v>
      </c>
      <c r="R290" s="5">
        <f>R305/CAN!R306/1000</f>
        <v>1533.2138412442557</v>
      </c>
      <c r="S290" s="5">
        <f>S305/CAN!S306/1000</f>
        <v>1594.7494234990972</v>
      </c>
      <c r="T290" s="5">
        <f>T305/CAN!T306/1000</f>
        <v>1993.7627511010389</v>
      </c>
      <c r="U290" s="5">
        <f>U305/CAN!U306/1000</f>
        <v>2680.0914871952486</v>
      </c>
      <c r="V290" s="5">
        <f>V305/CAN!V306/1000</f>
        <v>2723.2960246078551</v>
      </c>
      <c r="W290" s="5">
        <f>W305/CAN!W306/1000</f>
        <v>1033.4274153664312</v>
      </c>
    </row>
    <row r="291" spans="2:26" outlineLevel="1" x14ac:dyDescent="0.25">
      <c r="B291" s="18" t="s">
        <v>14</v>
      </c>
      <c r="C291" s="13">
        <f t="shared" ref="C291:W291" si="111">IFERROR(C285/C290,0)</f>
        <v>0.1816009996856065</v>
      </c>
      <c r="D291" s="13">
        <f t="shared" si="111"/>
        <v>0.17483030003216665</v>
      </c>
      <c r="E291" s="13">
        <f t="shared" si="111"/>
        <v>0.18446378880787465</v>
      </c>
      <c r="F291" s="13">
        <f t="shared" si="111"/>
        <v>0.17038246520335174</v>
      </c>
      <c r="G291" s="13">
        <f t="shared" si="111"/>
        <v>0.16486718468801506</v>
      </c>
      <c r="H291" s="13">
        <f t="shared" si="111"/>
        <v>0.16893665934553326</v>
      </c>
      <c r="I291" s="13">
        <f t="shared" si="111"/>
        <v>0.15794437827277621</v>
      </c>
      <c r="J291" s="13">
        <f t="shared" si="111"/>
        <v>0.13650705220991227</v>
      </c>
      <c r="K291" s="13">
        <f t="shared" si="111"/>
        <v>0.12251537159993024</v>
      </c>
      <c r="L291" s="13">
        <f t="shared" si="111"/>
        <v>0.11716039427206799</v>
      </c>
      <c r="M291" s="13">
        <f t="shared" si="111"/>
        <v>0.13269955958915486</v>
      </c>
      <c r="N291" s="13">
        <f t="shared" si="111"/>
        <v>0.13070467270654179</v>
      </c>
      <c r="O291" s="13">
        <f t="shared" si="111"/>
        <v>0.12763826827683927</v>
      </c>
      <c r="P291" s="13">
        <f t="shared" si="111"/>
        <v>0.12722995650078067</v>
      </c>
      <c r="Q291" s="13">
        <f t="shared" si="111"/>
        <v>0.12475157279867959</v>
      </c>
      <c r="R291" s="13">
        <f t="shared" si="111"/>
        <v>0.1150544894005666</v>
      </c>
      <c r="S291" s="13">
        <f t="shared" si="111"/>
        <v>0.11676352105412367</v>
      </c>
      <c r="T291" s="13">
        <f t="shared" si="111"/>
        <v>0.12799925978120463</v>
      </c>
      <c r="U291" s="13">
        <f t="shared" si="111"/>
        <v>0.12809496151174229</v>
      </c>
      <c r="V291" s="13">
        <f t="shared" si="111"/>
        <v>0.12254115782176103</v>
      </c>
      <c r="W291" s="13">
        <f t="shared" si="111"/>
        <v>0.28438376914800978</v>
      </c>
    </row>
    <row r="292" spans="2:26" outlineLevel="1" x14ac:dyDescent="0.25">
      <c r="B292" s="18" t="s">
        <v>15</v>
      </c>
      <c r="C292" s="13">
        <f t="shared" ref="C292:W292" si="112">IFERROR(C288/C290,0)</f>
        <v>0.8183990003143935</v>
      </c>
      <c r="D292" s="13">
        <f t="shared" si="112"/>
        <v>0.82516969996783329</v>
      </c>
      <c r="E292" s="13">
        <f t="shared" si="112"/>
        <v>0.81553621119212538</v>
      </c>
      <c r="F292" s="13">
        <f t="shared" si="112"/>
        <v>0.82961753479664835</v>
      </c>
      <c r="G292" s="13">
        <f t="shared" si="112"/>
        <v>0.83513281531198502</v>
      </c>
      <c r="H292" s="13">
        <f t="shared" si="112"/>
        <v>0.83106334065446685</v>
      </c>
      <c r="I292" s="13">
        <f t="shared" si="112"/>
        <v>0.8420556217272237</v>
      </c>
      <c r="J292" s="13">
        <f t="shared" si="112"/>
        <v>0.86349294779008778</v>
      </c>
      <c r="K292" s="13">
        <f t="shared" si="112"/>
        <v>0.8774846284000698</v>
      </c>
      <c r="L292" s="13">
        <f t="shared" si="112"/>
        <v>0.88283960572793208</v>
      </c>
      <c r="M292" s="13">
        <f t="shared" si="112"/>
        <v>0.86730044041084509</v>
      </c>
      <c r="N292" s="13">
        <f t="shared" si="112"/>
        <v>0.86929532729345826</v>
      </c>
      <c r="O292" s="13">
        <f t="shared" si="112"/>
        <v>0.87236173172316078</v>
      </c>
      <c r="P292" s="13">
        <f t="shared" si="112"/>
        <v>0.87277004349921927</v>
      </c>
      <c r="Q292" s="13">
        <f t="shared" si="112"/>
        <v>0.87524842720132034</v>
      </c>
      <c r="R292" s="13">
        <f t="shared" si="112"/>
        <v>0.8849455105994336</v>
      </c>
      <c r="S292" s="13">
        <f t="shared" si="112"/>
        <v>0.88323647894587631</v>
      </c>
      <c r="T292" s="13">
        <f t="shared" si="112"/>
        <v>0.87200074021879537</v>
      </c>
      <c r="U292" s="13">
        <f t="shared" si="112"/>
        <v>0.87190503848825773</v>
      </c>
      <c r="V292" s="13">
        <f t="shared" si="112"/>
        <v>0.87745884217823911</v>
      </c>
      <c r="W292" s="13">
        <f t="shared" si="112"/>
        <v>0.71561623085199022</v>
      </c>
    </row>
    <row r="293" spans="2:26" outlineLevel="1" x14ac:dyDescent="0.25"/>
    <row r="294" spans="2:26" outlineLevel="1" x14ac:dyDescent="0.25">
      <c r="B294" s="9" t="s">
        <v>19</v>
      </c>
      <c r="C294" s="14"/>
      <c r="S294" s="20"/>
      <c r="T294" s="20"/>
      <c r="U294" s="20"/>
      <c r="V294" s="20"/>
      <c r="W294" s="20"/>
    </row>
    <row r="295" spans="2:26" outlineLevel="1" x14ac:dyDescent="0.25">
      <c r="B295" s="4" t="s">
        <v>23</v>
      </c>
      <c r="C295" s="25">
        <f>'[2]Table 15'!C$15*INDEX(Inputs!$D$60:$T$60,MATCH($A$1,Inputs!$D$57:$T$57,0))*1000</f>
        <v>1391.826</v>
      </c>
      <c r="D295" s="25">
        <f>'[2]Table 15'!D$15*INDEX(Inputs!$D$60:$T$60,MATCH($A$1,Inputs!$D$57:$T$57,0))*1000</f>
        <v>1045.6776</v>
      </c>
      <c r="E295" s="25">
        <f>'[2]Table 15'!E$15*INDEX(Inputs!$D$60:$T$60,MATCH($A$1,Inputs!$D$57:$T$57,0))*1000</f>
        <v>1321.6931999999999</v>
      </c>
      <c r="F295" s="25">
        <f>'[2]Table 15'!F$15*INDEX(Inputs!$D$60:$T$60,MATCH($A$1,Inputs!$D$57:$T$57,0))*1000</f>
        <v>1106.049</v>
      </c>
      <c r="G295" s="25">
        <f>'[2]Table 15'!G$15*INDEX(Inputs!$D$60:$T$60,MATCH($A$1,Inputs!$D$57:$T$57,0))*1000</f>
        <v>1144.7867999999999</v>
      </c>
      <c r="H295" s="25">
        <f>'[2]Table 15'!H$15*INDEX(Inputs!$D$60:$T$60,MATCH($A$1,Inputs!$D$57:$T$57,0))*1000</f>
        <v>1178.5619999999999</v>
      </c>
      <c r="I295" s="25">
        <f>'[2]Table 15'!I$15*INDEX(Inputs!$D$60:$T$60,MATCH($A$1,Inputs!$D$57:$T$57,0))*1000</f>
        <v>1108.6847999999998</v>
      </c>
      <c r="J295" s="25">
        <f>'[2]Table 15'!J$15*INDEX(Inputs!$D$60:$T$60,MATCH($A$1,Inputs!$D$57:$T$57,0))*1000</f>
        <v>940.83119999999997</v>
      </c>
      <c r="K295" s="25">
        <f>'[2]Table 15'!K$15*INDEX(Inputs!$D$60:$T$60,MATCH($A$1,Inputs!$D$57:$T$57,0))*1000</f>
        <v>869.12639999999999</v>
      </c>
      <c r="L295" s="25">
        <f>'[2]Table 15'!L$15*INDEX(Inputs!$D$60:$T$60,MATCH($A$1,Inputs!$D$57:$T$57,0))*1000</f>
        <v>765.94140000000004</v>
      </c>
      <c r="M295" s="25">
        <f>'[2]Table 15'!M$15*INDEX(Inputs!$D$60:$T$60,MATCH($A$1,Inputs!$D$57:$T$57,0))*1000</f>
        <v>979.64879999999994</v>
      </c>
      <c r="N295" s="25">
        <f>'[2]Table 15'!N$15*INDEX(Inputs!$D$60:$T$60,MATCH($A$1,Inputs!$D$57:$T$57,0))*1000</f>
        <v>1035.1535999999999</v>
      </c>
      <c r="O295" s="25">
        <f>'[2]Table 15'!O$15*INDEX(Inputs!$D$60:$T$60,MATCH($A$1,Inputs!$D$57:$T$57,0))*1000</f>
        <v>885.94499999999994</v>
      </c>
      <c r="P295" s="25">
        <f>'[2]Table 15'!P$15*INDEX(Inputs!$D$60:$T$60,MATCH($A$1,Inputs!$D$57:$T$57,0))*1000</f>
        <v>912.04499999999996</v>
      </c>
      <c r="Q295" s="25">
        <f>'[2]Table 15'!Q$15*INDEX(Inputs!$D$60:$T$60,MATCH($A$1,Inputs!$D$57:$T$57,0))*1000</f>
        <v>852.95999999999992</v>
      </c>
      <c r="R295" s="25">
        <f>'[2]Table 15'!R$15*INDEX(Inputs!$D$60:$T$60,MATCH($A$1,Inputs!$D$57:$T$57,0))*1000</f>
        <v>614.55240000000003</v>
      </c>
      <c r="S295" s="25">
        <f>'[2]Table 15'!S$15*INDEX(Inputs!$D$60:$T$60,MATCH($A$1,Inputs!$D$57:$T$57,0))*1000</f>
        <v>621.20699999999999</v>
      </c>
      <c r="T295" s="25">
        <f>'[2]Table 15'!T$15*INDEX(Inputs!$D$60:$T$60,MATCH($A$1,Inputs!$D$57:$T$57,0))*1000</f>
        <v>831.19499999999994</v>
      </c>
      <c r="U295" s="25">
        <f>'[2]Table 15'!U$15*INDEX(Inputs!$D$60:$T$60,MATCH($A$1,Inputs!$D$57:$T$57,0))*1000</f>
        <v>1160.52</v>
      </c>
      <c r="V295" s="25">
        <f>'[2]Table 15'!V$15*INDEX(Inputs!$D$60:$T$60,MATCH($A$1,Inputs!$D$57:$T$57,0))*1000</f>
        <v>1117.44</v>
      </c>
      <c r="W295" s="25">
        <f>'[2]Table 15'!W$15*INDEX(Inputs!$D$60:$T$60,MATCH($A$1,Inputs!$D$57:$T$57,0))*1000</f>
        <v>1603.4831999999999</v>
      </c>
      <c r="Z295" s="23" t="s">
        <v>32</v>
      </c>
    </row>
    <row r="296" spans="2:26" outlineLevel="1" x14ac:dyDescent="0.25">
      <c r="B296" s="4" t="s">
        <v>24</v>
      </c>
      <c r="C296" s="25">
        <f>'[2]Table 15'!C$14*INDEX(Inputs!$D$60:$T$60,MATCH($A$1,Inputs!$D$57:$T$57,0))*1000</f>
        <v>6.2928000000000006</v>
      </c>
      <c r="D296" s="25">
        <f>'[2]Table 15'!D$14*INDEX(Inputs!$D$60:$T$60,MATCH($A$1,Inputs!$D$57:$T$57,0))*1000</f>
        <v>5.9832000000000001</v>
      </c>
      <c r="E296" s="25">
        <f>'[2]Table 15'!E$14*INDEX(Inputs!$D$60:$T$60,MATCH($A$1,Inputs!$D$57:$T$57,0))*1000</f>
        <v>5.2439999999999998</v>
      </c>
      <c r="F296" s="25">
        <f>'[2]Table 15'!F$14*INDEX(Inputs!$D$60:$T$60,MATCH($A$1,Inputs!$D$57:$T$57,0))*1000</f>
        <v>4.8720000000000008</v>
      </c>
      <c r="G296" s="25">
        <f>'[2]Table 15'!G$14*INDEX(Inputs!$D$60:$T$60,MATCH($A$1,Inputs!$D$57:$T$57,0))*1000</f>
        <v>5.3447999999999993</v>
      </c>
      <c r="H296" s="25">
        <f>'[2]Table 15'!H$14*INDEX(Inputs!$D$60:$T$60,MATCH($A$1,Inputs!$D$57:$T$57,0))*1000</f>
        <v>5.9430000000000005</v>
      </c>
      <c r="I296" s="25">
        <f>'[2]Table 15'!I$14*INDEX(Inputs!$D$60:$T$60,MATCH($A$1,Inputs!$D$57:$T$57,0))*1000</f>
        <v>4.9728000000000003</v>
      </c>
      <c r="J296" s="25">
        <f>'[2]Table 15'!J$14*INDEX(Inputs!$D$60:$T$60,MATCH($A$1,Inputs!$D$57:$T$57,0))*1000</f>
        <v>5.2164000000000001</v>
      </c>
      <c r="K296" s="25">
        <f>'[2]Table 15'!K$14*INDEX(Inputs!$D$60:$T$60,MATCH($A$1,Inputs!$D$57:$T$57,0))*1000</f>
        <v>4.2480000000000002</v>
      </c>
      <c r="L296" s="25">
        <f>'[2]Table 15'!L$14*INDEX(Inputs!$D$60:$T$60,MATCH($A$1,Inputs!$D$57:$T$57,0))*1000</f>
        <v>2.9117999999999995</v>
      </c>
      <c r="M296" s="25">
        <f>'[2]Table 15'!M$14*INDEX(Inputs!$D$60:$T$60,MATCH($A$1,Inputs!$D$57:$T$57,0))*1000</f>
        <v>2.8704000000000001</v>
      </c>
      <c r="N296" s="25">
        <f>'[2]Table 15'!N$14*INDEX(Inputs!$D$60:$T$60,MATCH($A$1,Inputs!$D$57:$T$57,0))*1000</f>
        <v>2.9795999999999996</v>
      </c>
      <c r="O296" s="25">
        <f>'[2]Table 15'!O$14*INDEX(Inputs!$D$60:$T$60,MATCH($A$1,Inputs!$D$57:$T$57,0))*1000</f>
        <v>2.2349999999999999</v>
      </c>
      <c r="P296" s="25">
        <f>'[2]Table 15'!P$14*INDEX(Inputs!$D$60:$T$60,MATCH($A$1,Inputs!$D$57:$T$57,0))*1000</f>
        <v>2.0249999999999999</v>
      </c>
      <c r="Q296" s="25">
        <f>'[2]Table 15'!Q$14*INDEX(Inputs!$D$60:$T$60,MATCH($A$1,Inputs!$D$57:$T$57,0))*1000</f>
        <v>2.31</v>
      </c>
      <c r="R296" s="25">
        <f>'[2]Table 15'!R$14*INDEX(Inputs!$D$60:$T$60,MATCH($A$1,Inputs!$D$57:$T$57,0))*1000</f>
        <v>2.2307999999999999</v>
      </c>
      <c r="S296" s="25">
        <f>'[2]Table 15'!S$14*INDEX(Inputs!$D$60:$T$60,MATCH($A$1,Inputs!$D$57:$T$57,0))*1000</f>
        <v>2.3736000000000002</v>
      </c>
      <c r="T296" s="25">
        <f>'[2]Table 15'!T$14*INDEX(Inputs!$D$60:$T$60,MATCH($A$1,Inputs!$D$57:$T$57,0))*1000</f>
        <v>2.61</v>
      </c>
      <c r="U296" s="25">
        <f>'[2]Table 15'!U$14*INDEX(Inputs!$D$60:$T$60,MATCH($A$1,Inputs!$D$57:$T$57,0))*1000</f>
        <v>2.88</v>
      </c>
      <c r="V296" s="25">
        <f>'[2]Table 15'!V$14*INDEX(Inputs!$D$60:$T$60,MATCH($A$1,Inputs!$D$57:$T$57,0))*1000</f>
        <v>3.9743999999999993</v>
      </c>
      <c r="W296" s="25">
        <f>'[2]Table 15'!W$14*INDEX(Inputs!$D$60:$T$60,MATCH($A$1,Inputs!$D$57:$T$57,0))*1000</f>
        <v>6.3755999999999995</v>
      </c>
      <c r="Z296" s="23" t="s">
        <v>32</v>
      </c>
    </row>
    <row r="297" spans="2:26" outlineLevel="1" x14ac:dyDescent="0.25">
      <c r="B297" s="4" t="s">
        <v>21</v>
      </c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</row>
    <row r="298" spans="2:26" outlineLevel="1" x14ac:dyDescent="0.25">
      <c r="B298" s="4" t="s">
        <v>26</v>
      </c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</row>
    <row r="299" spans="2:26" outlineLevel="1" x14ac:dyDescent="0.25">
      <c r="B299" s="4" t="s">
        <v>25</v>
      </c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</row>
    <row r="300" spans="2:26" outlineLevel="1" x14ac:dyDescent="0.25">
      <c r="B300" s="4" t="s">
        <v>0</v>
      </c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</row>
    <row r="301" spans="2:26" outlineLevel="1" x14ac:dyDescent="0.25">
      <c r="B301" s="4" t="s">
        <v>27</v>
      </c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</row>
    <row r="302" spans="2:26" outlineLevel="1" x14ac:dyDescent="0.25">
      <c r="B302" s="4" t="s">
        <v>28</v>
      </c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</row>
    <row r="303" spans="2:26" outlineLevel="1" x14ac:dyDescent="0.25">
      <c r="B303" s="4" t="s">
        <v>22</v>
      </c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</row>
    <row r="304" spans="2:26" outlineLevel="1" x14ac:dyDescent="0.25">
      <c r="B304" s="4" t="s">
        <v>29</v>
      </c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</row>
    <row r="305" spans="1:23" outlineLevel="1" x14ac:dyDescent="0.25">
      <c r="B305" s="16" t="s">
        <v>13</v>
      </c>
      <c r="C305" s="21">
        <f t="shared" ref="C305:W305" si="113">SUM(C295:C304)</f>
        <v>1398.1188</v>
      </c>
      <c r="D305" s="21">
        <f t="shared" si="113"/>
        <v>1051.6607999999999</v>
      </c>
      <c r="E305" s="21">
        <f t="shared" si="113"/>
        <v>1326.9371999999998</v>
      </c>
      <c r="F305" s="21">
        <f t="shared" si="113"/>
        <v>1110.921</v>
      </c>
      <c r="G305" s="21">
        <f t="shared" si="113"/>
        <v>1150.1315999999999</v>
      </c>
      <c r="H305" s="21">
        <f t="shared" si="113"/>
        <v>1184.5049999999999</v>
      </c>
      <c r="I305" s="21">
        <f t="shared" si="113"/>
        <v>1113.6575999999998</v>
      </c>
      <c r="J305" s="21">
        <f t="shared" si="113"/>
        <v>946.04759999999999</v>
      </c>
      <c r="K305" s="21">
        <f t="shared" si="113"/>
        <v>873.37440000000004</v>
      </c>
      <c r="L305" s="21">
        <f t="shared" si="113"/>
        <v>768.85320000000002</v>
      </c>
      <c r="M305" s="21">
        <f t="shared" si="113"/>
        <v>982.51919999999996</v>
      </c>
      <c r="N305" s="21">
        <f t="shared" si="113"/>
        <v>1038.1331999999998</v>
      </c>
      <c r="O305" s="21">
        <f t="shared" si="113"/>
        <v>888.18</v>
      </c>
      <c r="P305" s="21">
        <f t="shared" si="113"/>
        <v>914.06999999999994</v>
      </c>
      <c r="Q305" s="21">
        <f t="shared" si="113"/>
        <v>855.26999999999987</v>
      </c>
      <c r="R305" s="21">
        <f t="shared" si="113"/>
        <v>616.78320000000008</v>
      </c>
      <c r="S305" s="21">
        <f t="shared" si="113"/>
        <v>623.5806</v>
      </c>
      <c r="T305" s="21">
        <f t="shared" si="113"/>
        <v>833.80499999999995</v>
      </c>
      <c r="U305" s="21">
        <f t="shared" si="113"/>
        <v>1163.4000000000001</v>
      </c>
      <c r="V305" s="21">
        <f t="shared" si="113"/>
        <v>1121.4144000000001</v>
      </c>
      <c r="W305" s="21">
        <f t="shared" si="113"/>
        <v>1609.8588</v>
      </c>
    </row>
    <row r="306" spans="1:23" outlineLevel="1" x14ac:dyDescent="0.25">
      <c r="A306" s="3" t="s">
        <v>8</v>
      </c>
      <c r="B306" s="29" t="s">
        <v>46</v>
      </c>
      <c r="C306" s="28">
        <f>IFERROR(C305/C285/1000,0)</f>
        <v>4.971361688341263E-3</v>
      </c>
      <c r="D306" s="28">
        <f t="shared" ref="D306:W306" si="114">IFERROR(D305/D285/1000,0)</f>
        <v>4.5074310671265961E-3</v>
      </c>
      <c r="E306" s="28">
        <f t="shared" si="114"/>
        <v>4.8620088284063688E-3</v>
      </c>
      <c r="F306" s="28">
        <f t="shared" si="114"/>
        <v>5.2380844568716027E-3</v>
      </c>
      <c r="G306" s="28">
        <f t="shared" si="114"/>
        <v>5.1406681616141519E-3</v>
      </c>
      <c r="H306" s="28">
        <f t="shared" si="114"/>
        <v>5.0325893102768039E-3</v>
      </c>
      <c r="I306" s="28">
        <f t="shared" si="114"/>
        <v>4.6233321835239937E-3</v>
      </c>
      <c r="J306" s="28">
        <f t="shared" si="114"/>
        <v>4.2229792438962894E-3</v>
      </c>
      <c r="K306" s="28">
        <f t="shared" si="114"/>
        <v>3.8992009771939653E-3</v>
      </c>
      <c r="L306" s="28">
        <f t="shared" si="114"/>
        <v>3.9055049821664052E-3</v>
      </c>
      <c r="M306" s="28">
        <f t="shared" si="114"/>
        <v>3.6239696893132695E-3</v>
      </c>
      <c r="N306" s="28">
        <f t="shared" si="114"/>
        <v>3.5219041616754306E-3</v>
      </c>
      <c r="O306" s="28">
        <f t="shared" si="114"/>
        <v>3.8316229845939079E-3</v>
      </c>
      <c r="P306" s="28">
        <f t="shared" si="114"/>
        <v>3.9732608520907636E-3</v>
      </c>
      <c r="Q306" s="28">
        <f t="shared" si="114"/>
        <v>3.7562855521942832E-3</v>
      </c>
      <c r="R306" s="28">
        <f t="shared" si="114"/>
        <v>3.4964412494169254E-3</v>
      </c>
      <c r="S306" s="28">
        <f t="shared" si="114"/>
        <v>3.3488288995778925E-3</v>
      </c>
      <c r="T306" s="28">
        <f t="shared" si="114"/>
        <v>3.2672589704592159E-3</v>
      </c>
      <c r="U306" s="28">
        <f t="shared" si="114"/>
        <v>3.3888113471796958E-3</v>
      </c>
      <c r="V306" s="28">
        <f t="shared" si="114"/>
        <v>3.3603870085864773E-3</v>
      </c>
      <c r="W306" s="28">
        <f t="shared" si="114"/>
        <v>5.4777600131280186E-3</v>
      </c>
    </row>
    <row r="307" spans="1:23" outlineLevel="1" x14ac:dyDescent="0.25"/>
    <row r="308" spans="1:23" outlineLevel="1" x14ac:dyDescent="0.25">
      <c r="B308" s="4" t="s">
        <v>23</v>
      </c>
      <c r="C308" s="12">
        <f t="shared" ref="C308:W308" si="115">IFERROR(C295/C305,0)</f>
        <v>0.9954990949266973</v>
      </c>
      <c r="D308" s="12">
        <f t="shared" si="115"/>
        <v>0.99431071311206054</v>
      </c>
      <c r="E308" s="12">
        <f t="shared" si="115"/>
        <v>0.99604804206257846</v>
      </c>
      <c r="F308" s="12">
        <f t="shared" si="115"/>
        <v>0.99561444963233203</v>
      </c>
      <c r="G308" s="12">
        <f t="shared" si="115"/>
        <v>0.99535287961829755</v>
      </c>
      <c r="H308" s="12">
        <f t="shared" si="115"/>
        <v>0.99498271429837781</v>
      </c>
      <c r="I308" s="12">
        <f t="shared" si="115"/>
        <v>0.99553471372170399</v>
      </c>
      <c r="J308" s="12">
        <f t="shared" si="115"/>
        <v>0.9944861125381006</v>
      </c>
      <c r="K308" s="12">
        <f t="shared" si="115"/>
        <v>0.99513610657697316</v>
      </c>
      <c r="L308" s="12">
        <f t="shared" si="115"/>
        <v>0.99621280109128774</v>
      </c>
      <c r="M308" s="12">
        <f t="shared" si="115"/>
        <v>0.9970785303737576</v>
      </c>
      <c r="N308" s="12">
        <f t="shared" si="115"/>
        <v>0.99712984807729887</v>
      </c>
      <c r="O308" s="12">
        <f t="shared" si="115"/>
        <v>0.99748361818550291</v>
      </c>
      <c r="P308" s="12">
        <f t="shared" si="115"/>
        <v>0.9977846335619811</v>
      </c>
      <c r="Q308" s="12">
        <f t="shared" si="115"/>
        <v>0.99729909853028875</v>
      </c>
      <c r="R308" s="12">
        <f t="shared" si="115"/>
        <v>0.99638316996960996</v>
      </c>
      <c r="S308" s="12">
        <f t="shared" si="115"/>
        <v>0.99619359550313147</v>
      </c>
      <c r="T308" s="12">
        <f t="shared" si="115"/>
        <v>0.99686977170921254</v>
      </c>
      <c r="U308" s="12">
        <f t="shared" si="115"/>
        <v>0.99752449716348623</v>
      </c>
      <c r="V308" s="12">
        <f t="shared" si="115"/>
        <v>0.99645590425805119</v>
      </c>
      <c r="W308" s="12">
        <f t="shared" si="115"/>
        <v>0.99603965267015959</v>
      </c>
    </row>
    <row r="309" spans="1:23" outlineLevel="1" x14ac:dyDescent="0.25">
      <c r="B309" s="4" t="s">
        <v>24</v>
      </c>
      <c r="C309" s="12">
        <f t="shared" ref="C309:W309" si="116">IFERROR(C296/C305,0)</f>
        <v>4.5009050733027843E-3</v>
      </c>
      <c r="D309" s="12">
        <f t="shared" si="116"/>
        <v>5.6892868879395344E-3</v>
      </c>
      <c r="E309" s="12">
        <f t="shared" si="116"/>
        <v>3.9519579374216055E-3</v>
      </c>
      <c r="F309" s="12">
        <f t="shared" si="116"/>
        <v>4.3855503676679085E-3</v>
      </c>
      <c r="G309" s="12">
        <f t="shared" si="116"/>
        <v>4.6471203817024069E-3</v>
      </c>
      <c r="H309" s="12">
        <f t="shared" si="116"/>
        <v>5.0172857016221976E-3</v>
      </c>
      <c r="I309" s="12">
        <f t="shared" si="116"/>
        <v>4.4652862782959511E-3</v>
      </c>
      <c r="J309" s="12">
        <f t="shared" si="116"/>
        <v>5.5138874618993802E-3</v>
      </c>
      <c r="K309" s="12">
        <f t="shared" si="116"/>
        <v>4.8638934230268256E-3</v>
      </c>
      <c r="L309" s="12">
        <f t="shared" si="116"/>
        <v>3.7871989087123518E-3</v>
      </c>
      <c r="M309" s="12">
        <f t="shared" si="116"/>
        <v>2.9214696262424185E-3</v>
      </c>
      <c r="N309" s="12">
        <f t="shared" si="116"/>
        <v>2.8701519227012492E-3</v>
      </c>
      <c r="O309" s="12">
        <f t="shared" si="116"/>
        <v>2.5163818144970612E-3</v>
      </c>
      <c r="P309" s="12">
        <f t="shared" si="116"/>
        <v>2.2153664380189703E-3</v>
      </c>
      <c r="Q309" s="12">
        <f t="shared" si="116"/>
        <v>2.7009014697113197E-3</v>
      </c>
      <c r="R309" s="12">
        <f t="shared" si="116"/>
        <v>3.616830030389932E-3</v>
      </c>
      <c r="S309" s="12">
        <f t="shared" si="116"/>
        <v>3.8064044968685686E-3</v>
      </c>
      <c r="T309" s="12">
        <f t="shared" si="116"/>
        <v>3.1302282907874142E-3</v>
      </c>
      <c r="U309" s="12">
        <f t="shared" si="116"/>
        <v>2.4755028365136666E-3</v>
      </c>
      <c r="V309" s="12">
        <f t="shared" si="116"/>
        <v>3.5440957419487378E-3</v>
      </c>
      <c r="W309" s="12">
        <f t="shared" si="116"/>
        <v>3.9603473298403559E-3</v>
      </c>
    </row>
    <row r="310" spans="1:23" outlineLevel="1" x14ac:dyDescent="0.25">
      <c r="B310" s="4" t="s">
        <v>21</v>
      </c>
      <c r="C310" s="12">
        <f t="shared" ref="C310:W310" si="117">IFERROR(C297/C305,0)</f>
        <v>0</v>
      </c>
      <c r="D310" s="12">
        <f t="shared" si="117"/>
        <v>0</v>
      </c>
      <c r="E310" s="12">
        <f t="shared" si="117"/>
        <v>0</v>
      </c>
      <c r="F310" s="12">
        <f t="shared" si="117"/>
        <v>0</v>
      </c>
      <c r="G310" s="12">
        <f t="shared" si="117"/>
        <v>0</v>
      </c>
      <c r="H310" s="12">
        <f t="shared" si="117"/>
        <v>0</v>
      </c>
      <c r="I310" s="12">
        <f t="shared" si="117"/>
        <v>0</v>
      </c>
      <c r="J310" s="12">
        <f t="shared" si="117"/>
        <v>0</v>
      </c>
      <c r="K310" s="12">
        <f t="shared" si="117"/>
        <v>0</v>
      </c>
      <c r="L310" s="12">
        <f t="shared" si="117"/>
        <v>0</v>
      </c>
      <c r="M310" s="12">
        <f t="shared" si="117"/>
        <v>0</v>
      </c>
      <c r="N310" s="12">
        <f t="shared" si="117"/>
        <v>0</v>
      </c>
      <c r="O310" s="12">
        <f t="shared" si="117"/>
        <v>0</v>
      </c>
      <c r="P310" s="12">
        <f t="shared" si="117"/>
        <v>0</v>
      </c>
      <c r="Q310" s="12">
        <f t="shared" si="117"/>
        <v>0</v>
      </c>
      <c r="R310" s="12">
        <f t="shared" si="117"/>
        <v>0</v>
      </c>
      <c r="S310" s="12">
        <f t="shared" si="117"/>
        <v>0</v>
      </c>
      <c r="T310" s="12">
        <f t="shared" si="117"/>
        <v>0</v>
      </c>
      <c r="U310" s="12">
        <f t="shared" si="117"/>
        <v>0</v>
      </c>
      <c r="V310" s="12">
        <f t="shared" si="117"/>
        <v>0</v>
      </c>
      <c r="W310" s="12">
        <f t="shared" si="117"/>
        <v>0</v>
      </c>
    </row>
    <row r="311" spans="1:23" outlineLevel="1" x14ac:dyDescent="0.25">
      <c r="B311" s="4" t="s">
        <v>26</v>
      </c>
      <c r="C311" s="12">
        <f t="shared" ref="C311:W311" si="118">IFERROR(C298/C305,0)</f>
        <v>0</v>
      </c>
      <c r="D311" s="12">
        <f t="shared" si="118"/>
        <v>0</v>
      </c>
      <c r="E311" s="12">
        <f t="shared" si="118"/>
        <v>0</v>
      </c>
      <c r="F311" s="12">
        <f t="shared" si="118"/>
        <v>0</v>
      </c>
      <c r="G311" s="12">
        <f t="shared" si="118"/>
        <v>0</v>
      </c>
      <c r="H311" s="12">
        <f t="shared" si="118"/>
        <v>0</v>
      </c>
      <c r="I311" s="12">
        <f t="shared" si="118"/>
        <v>0</v>
      </c>
      <c r="J311" s="12">
        <f t="shared" si="118"/>
        <v>0</v>
      </c>
      <c r="K311" s="12">
        <f t="shared" si="118"/>
        <v>0</v>
      </c>
      <c r="L311" s="12">
        <f t="shared" si="118"/>
        <v>0</v>
      </c>
      <c r="M311" s="12">
        <f t="shared" si="118"/>
        <v>0</v>
      </c>
      <c r="N311" s="12">
        <f t="shared" si="118"/>
        <v>0</v>
      </c>
      <c r="O311" s="12">
        <f t="shared" si="118"/>
        <v>0</v>
      </c>
      <c r="P311" s="12">
        <f t="shared" si="118"/>
        <v>0</v>
      </c>
      <c r="Q311" s="12">
        <f t="shared" si="118"/>
        <v>0</v>
      </c>
      <c r="R311" s="12">
        <f t="shared" si="118"/>
        <v>0</v>
      </c>
      <c r="S311" s="12">
        <f t="shared" si="118"/>
        <v>0</v>
      </c>
      <c r="T311" s="12">
        <f t="shared" si="118"/>
        <v>0</v>
      </c>
      <c r="U311" s="12">
        <f t="shared" si="118"/>
        <v>0</v>
      </c>
      <c r="V311" s="12">
        <f t="shared" si="118"/>
        <v>0</v>
      </c>
      <c r="W311" s="12">
        <f t="shared" si="118"/>
        <v>0</v>
      </c>
    </row>
    <row r="312" spans="1:23" outlineLevel="1" x14ac:dyDescent="0.25">
      <c r="B312" s="4" t="s">
        <v>25</v>
      </c>
      <c r="C312" s="12">
        <f t="shared" ref="C312:W312" si="119">IFERROR(C299/C305,0)</f>
        <v>0</v>
      </c>
      <c r="D312" s="12">
        <f t="shared" si="119"/>
        <v>0</v>
      </c>
      <c r="E312" s="12">
        <f t="shared" si="119"/>
        <v>0</v>
      </c>
      <c r="F312" s="12">
        <f t="shared" si="119"/>
        <v>0</v>
      </c>
      <c r="G312" s="12">
        <f t="shared" si="119"/>
        <v>0</v>
      </c>
      <c r="H312" s="12">
        <f t="shared" si="119"/>
        <v>0</v>
      </c>
      <c r="I312" s="12">
        <f t="shared" si="119"/>
        <v>0</v>
      </c>
      <c r="J312" s="12">
        <f t="shared" si="119"/>
        <v>0</v>
      </c>
      <c r="K312" s="12">
        <f t="shared" si="119"/>
        <v>0</v>
      </c>
      <c r="L312" s="12">
        <f t="shared" si="119"/>
        <v>0</v>
      </c>
      <c r="M312" s="12">
        <f t="shared" si="119"/>
        <v>0</v>
      </c>
      <c r="N312" s="12">
        <f t="shared" si="119"/>
        <v>0</v>
      </c>
      <c r="O312" s="12">
        <f t="shared" si="119"/>
        <v>0</v>
      </c>
      <c r="P312" s="12">
        <f t="shared" si="119"/>
        <v>0</v>
      </c>
      <c r="Q312" s="12">
        <f t="shared" si="119"/>
        <v>0</v>
      </c>
      <c r="R312" s="12">
        <f t="shared" si="119"/>
        <v>0</v>
      </c>
      <c r="S312" s="12">
        <f t="shared" si="119"/>
        <v>0</v>
      </c>
      <c r="T312" s="12">
        <f t="shared" si="119"/>
        <v>0</v>
      </c>
      <c r="U312" s="12">
        <f t="shared" si="119"/>
        <v>0</v>
      </c>
      <c r="V312" s="12">
        <f t="shared" si="119"/>
        <v>0</v>
      </c>
      <c r="W312" s="12">
        <f t="shared" si="119"/>
        <v>0</v>
      </c>
    </row>
    <row r="313" spans="1:23" outlineLevel="1" x14ac:dyDescent="0.25">
      <c r="B313" s="4" t="s">
        <v>0</v>
      </c>
      <c r="C313" s="12">
        <f t="shared" ref="C313:W313" si="120">IFERROR(C300/C305,0)</f>
        <v>0</v>
      </c>
      <c r="D313" s="12">
        <f t="shared" si="120"/>
        <v>0</v>
      </c>
      <c r="E313" s="12">
        <f t="shared" si="120"/>
        <v>0</v>
      </c>
      <c r="F313" s="12">
        <f t="shared" si="120"/>
        <v>0</v>
      </c>
      <c r="G313" s="12">
        <f t="shared" si="120"/>
        <v>0</v>
      </c>
      <c r="H313" s="12">
        <f t="shared" si="120"/>
        <v>0</v>
      </c>
      <c r="I313" s="12">
        <f t="shared" si="120"/>
        <v>0</v>
      </c>
      <c r="J313" s="12">
        <f t="shared" si="120"/>
        <v>0</v>
      </c>
      <c r="K313" s="12">
        <f t="shared" si="120"/>
        <v>0</v>
      </c>
      <c r="L313" s="12">
        <f t="shared" si="120"/>
        <v>0</v>
      </c>
      <c r="M313" s="12">
        <f t="shared" si="120"/>
        <v>0</v>
      </c>
      <c r="N313" s="12">
        <f t="shared" si="120"/>
        <v>0</v>
      </c>
      <c r="O313" s="12">
        <f t="shared" si="120"/>
        <v>0</v>
      </c>
      <c r="P313" s="12">
        <f t="shared" si="120"/>
        <v>0</v>
      </c>
      <c r="Q313" s="12">
        <f t="shared" si="120"/>
        <v>0</v>
      </c>
      <c r="R313" s="12">
        <f t="shared" si="120"/>
        <v>0</v>
      </c>
      <c r="S313" s="12">
        <f t="shared" si="120"/>
        <v>0</v>
      </c>
      <c r="T313" s="12">
        <f t="shared" si="120"/>
        <v>0</v>
      </c>
      <c r="U313" s="12">
        <f t="shared" si="120"/>
        <v>0</v>
      </c>
      <c r="V313" s="12">
        <f t="shared" si="120"/>
        <v>0</v>
      </c>
      <c r="W313" s="12">
        <f t="shared" si="120"/>
        <v>0</v>
      </c>
    </row>
    <row r="314" spans="1:23" outlineLevel="1" x14ac:dyDescent="0.25">
      <c r="B314" s="4" t="s">
        <v>27</v>
      </c>
      <c r="C314" s="12">
        <f t="shared" ref="C314:W314" si="121">IFERROR(C301/C305,0)</f>
        <v>0</v>
      </c>
      <c r="D314" s="12">
        <f t="shared" si="121"/>
        <v>0</v>
      </c>
      <c r="E314" s="12">
        <f t="shared" si="121"/>
        <v>0</v>
      </c>
      <c r="F314" s="12">
        <f t="shared" si="121"/>
        <v>0</v>
      </c>
      <c r="G314" s="12">
        <f t="shared" si="121"/>
        <v>0</v>
      </c>
      <c r="H314" s="12">
        <f t="shared" si="121"/>
        <v>0</v>
      </c>
      <c r="I314" s="12">
        <f t="shared" si="121"/>
        <v>0</v>
      </c>
      <c r="J314" s="12">
        <f t="shared" si="121"/>
        <v>0</v>
      </c>
      <c r="K314" s="12">
        <f t="shared" si="121"/>
        <v>0</v>
      </c>
      <c r="L314" s="12">
        <f t="shared" si="121"/>
        <v>0</v>
      </c>
      <c r="M314" s="12">
        <f t="shared" si="121"/>
        <v>0</v>
      </c>
      <c r="N314" s="12">
        <f t="shared" si="121"/>
        <v>0</v>
      </c>
      <c r="O314" s="12">
        <f t="shared" si="121"/>
        <v>0</v>
      </c>
      <c r="P314" s="12">
        <f t="shared" si="121"/>
        <v>0</v>
      </c>
      <c r="Q314" s="12">
        <f t="shared" si="121"/>
        <v>0</v>
      </c>
      <c r="R314" s="12">
        <f t="shared" si="121"/>
        <v>0</v>
      </c>
      <c r="S314" s="12">
        <f t="shared" si="121"/>
        <v>0</v>
      </c>
      <c r="T314" s="12">
        <f t="shared" si="121"/>
        <v>0</v>
      </c>
      <c r="U314" s="12">
        <f t="shared" si="121"/>
        <v>0</v>
      </c>
      <c r="V314" s="12">
        <f t="shared" si="121"/>
        <v>0</v>
      </c>
      <c r="W314" s="12">
        <f t="shared" si="121"/>
        <v>0</v>
      </c>
    </row>
    <row r="315" spans="1:23" outlineLevel="1" x14ac:dyDescent="0.25">
      <c r="B315" s="4" t="s">
        <v>28</v>
      </c>
      <c r="C315" s="12">
        <f t="shared" ref="C315:W315" si="122">IFERROR(C302/C305,0)</f>
        <v>0</v>
      </c>
      <c r="D315" s="12">
        <f t="shared" si="122"/>
        <v>0</v>
      </c>
      <c r="E315" s="12">
        <f t="shared" si="122"/>
        <v>0</v>
      </c>
      <c r="F315" s="12">
        <f t="shared" si="122"/>
        <v>0</v>
      </c>
      <c r="G315" s="12">
        <f t="shared" si="122"/>
        <v>0</v>
      </c>
      <c r="H315" s="12">
        <f t="shared" si="122"/>
        <v>0</v>
      </c>
      <c r="I315" s="12">
        <f t="shared" si="122"/>
        <v>0</v>
      </c>
      <c r="J315" s="12">
        <f t="shared" si="122"/>
        <v>0</v>
      </c>
      <c r="K315" s="12">
        <f t="shared" si="122"/>
        <v>0</v>
      </c>
      <c r="L315" s="12">
        <f t="shared" si="122"/>
        <v>0</v>
      </c>
      <c r="M315" s="12">
        <f t="shared" si="122"/>
        <v>0</v>
      </c>
      <c r="N315" s="12">
        <f t="shared" si="122"/>
        <v>0</v>
      </c>
      <c r="O315" s="12">
        <f t="shared" si="122"/>
        <v>0</v>
      </c>
      <c r="P315" s="12">
        <f t="shared" si="122"/>
        <v>0</v>
      </c>
      <c r="Q315" s="12">
        <f t="shared" si="122"/>
        <v>0</v>
      </c>
      <c r="R315" s="12">
        <f t="shared" si="122"/>
        <v>0</v>
      </c>
      <c r="S315" s="12">
        <f t="shared" si="122"/>
        <v>0</v>
      </c>
      <c r="T315" s="12">
        <f t="shared" si="122"/>
        <v>0</v>
      </c>
      <c r="U315" s="12">
        <f t="shared" si="122"/>
        <v>0</v>
      </c>
      <c r="V315" s="12">
        <f t="shared" si="122"/>
        <v>0</v>
      </c>
      <c r="W315" s="12">
        <f t="shared" si="122"/>
        <v>0</v>
      </c>
    </row>
    <row r="316" spans="1:23" outlineLevel="1" x14ac:dyDescent="0.25">
      <c r="B316" s="4" t="s">
        <v>22</v>
      </c>
      <c r="C316" s="12">
        <f t="shared" ref="C316:W316" si="123">IFERROR(C303/C305,0)</f>
        <v>0</v>
      </c>
      <c r="D316" s="12">
        <f t="shared" si="123"/>
        <v>0</v>
      </c>
      <c r="E316" s="12">
        <f t="shared" si="123"/>
        <v>0</v>
      </c>
      <c r="F316" s="12">
        <f t="shared" si="123"/>
        <v>0</v>
      </c>
      <c r="G316" s="12">
        <f t="shared" si="123"/>
        <v>0</v>
      </c>
      <c r="H316" s="12">
        <f t="shared" si="123"/>
        <v>0</v>
      </c>
      <c r="I316" s="12">
        <f t="shared" si="123"/>
        <v>0</v>
      </c>
      <c r="J316" s="12">
        <f t="shared" si="123"/>
        <v>0</v>
      </c>
      <c r="K316" s="12">
        <f t="shared" si="123"/>
        <v>0</v>
      </c>
      <c r="L316" s="12">
        <f t="shared" si="123"/>
        <v>0</v>
      </c>
      <c r="M316" s="12">
        <f t="shared" si="123"/>
        <v>0</v>
      </c>
      <c r="N316" s="12">
        <f t="shared" si="123"/>
        <v>0</v>
      </c>
      <c r="O316" s="12">
        <f t="shared" si="123"/>
        <v>0</v>
      </c>
      <c r="P316" s="12">
        <f t="shared" si="123"/>
        <v>0</v>
      </c>
      <c r="Q316" s="12">
        <f t="shared" si="123"/>
        <v>0</v>
      </c>
      <c r="R316" s="12">
        <f t="shared" si="123"/>
        <v>0</v>
      </c>
      <c r="S316" s="12">
        <f t="shared" si="123"/>
        <v>0</v>
      </c>
      <c r="T316" s="12">
        <f t="shared" si="123"/>
        <v>0</v>
      </c>
      <c r="U316" s="12">
        <f t="shared" si="123"/>
        <v>0</v>
      </c>
      <c r="V316" s="12">
        <f t="shared" si="123"/>
        <v>0</v>
      </c>
      <c r="W316" s="12">
        <f t="shared" si="123"/>
        <v>0</v>
      </c>
    </row>
    <row r="317" spans="1:23" outlineLevel="1" x14ac:dyDescent="0.25">
      <c r="B317" s="4" t="s">
        <v>29</v>
      </c>
      <c r="C317" s="12">
        <f t="shared" ref="C317:W317" si="124">IFERROR(C304/C305,0)</f>
        <v>0</v>
      </c>
      <c r="D317" s="12">
        <f t="shared" si="124"/>
        <v>0</v>
      </c>
      <c r="E317" s="12">
        <f t="shared" si="124"/>
        <v>0</v>
      </c>
      <c r="F317" s="12">
        <f t="shared" si="124"/>
        <v>0</v>
      </c>
      <c r="G317" s="12">
        <f t="shared" si="124"/>
        <v>0</v>
      </c>
      <c r="H317" s="12">
        <f t="shared" si="124"/>
        <v>0</v>
      </c>
      <c r="I317" s="12">
        <f t="shared" si="124"/>
        <v>0</v>
      </c>
      <c r="J317" s="12">
        <f t="shared" si="124"/>
        <v>0</v>
      </c>
      <c r="K317" s="12">
        <f t="shared" si="124"/>
        <v>0</v>
      </c>
      <c r="L317" s="12">
        <f t="shared" si="124"/>
        <v>0</v>
      </c>
      <c r="M317" s="12">
        <f t="shared" si="124"/>
        <v>0</v>
      </c>
      <c r="N317" s="12">
        <f t="shared" si="124"/>
        <v>0</v>
      </c>
      <c r="O317" s="12">
        <f t="shared" si="124"/>
        <v>0</v>
      </c>
      <c r="P317" s="12">
        <f t="shared" si="124"/>
        <v>0</v>
      </c>
      <c r="Q317" s="12">
        <f t="shared" si="124"/>
        <v>0</v>
      </c>
      <c r="R317" s="12">
        <f t="shared" si="124"/>
        <v>0</v>
      </c>
      <c r="S317" s="12">
        <f t="shared" si="124"/>
        <v>0</v>
      </c>
      <c r="T317" s="12">
        <f t="shared" si="124"/>
        <v>0</v>
      </c>
      <c r="U317" s="12">
        <f t="shared" si="124"/>
        <v>0</v>
      </c>
      <c r="V317" s="12">
        <f t="shared" si="124"/>
        <v>0</v>
      </c>
      <c r="W317" s="12">
        <f t="shared" si="124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81C93-F8DA-46BD-9424-2B3345B52263}">
  <sheetPr codeName="Sheet18">
    <tabColor rgb="FFFF0000"/>
    <outlinePr summaryBelow="0"/>
  </sheetPr>
  <dimension ref="A1:AB317"/>
  <sheetViews>
    <sheetView zoomScale="85" zoomScaleNormal="85" workbookViewId="0">
      <pane xSplit="2" ySplit="1" topLeftCell="C232" activePane="bottomRight" state="frozen"/>
      <selection activeCell="C259" sqref="C259:W259"/>
      <selection pane="topRight" activeCell="C259" sqref="C259:W259"/>
      <selection pane="bottomLeft" activeCell="C259" sqref="C259:W259"/>
      <selection pane="bottomRight" activeCell="C265" sqref="C265:W265"/>
    </sheetView>
  </sheetViews>
  <sheetFormatPr defaultColWidth="9.109375" defaultRowHeight="13.2" outlineLevelRow="1" x14ac:dyDescent="0.25"/>
  <cols>
    <col min="1" max="1" width="7.6640625" style="1" bestFit="1" customWidth="1"/>
    <col min="2" max="2" width="37.33203125" style="1" bestFit="1" customWidth="1"/>
    <col min="3" max="23" width="9.6640625" style="1" customWidth="1"/>
    <col min="24" max="24" width="4.6640625" style="1" customWidth="1"/>
    <col min="25" max="25" width="39.88671875" style="1" customWidth="1"/>
    <col min="26" max="26" width="46.44140625" bestFit="1" customWidth="1"/>
    <col min="27" max="27" width="4.6640625" style="1" customWidth="1"/>
    <col min="28" max="28" width="8.6640625" style="1" customWidth="1"/>
    <col min="29" max="16384" width="9.109375" style="1"/>
  </cols>
  <sheetData>
    <row r="1" spans="1:28" ht="46.95" customHeight="1" thickBot="1" x14ac:dyDescent="0.3">
      <c r="A1" s="30" t="s">
        <v>306</v>
      </c>
      <c r="B1" s="30" t="s">
        <v>71</v>
      </c>
      <c r="C1" s="2">
        <v>2000</v>
      </c>
      <c r="D1" s="2">
        <v>2001</v>
      </c>
      <c r="E1" s="2">
        <v>2002</v>
      </c>
      <c r="F1" s="2">
        <v>2003</v>
      </c>
      <c r="G1" s="2">
        <v>2004</v>
      </c>
      <c r="H1" s="2">
        <v>2005</v>
      </c>
      <c r="I1" s="2">
        <v>2006</v>
      </c>
      <c r="J1" s="2">
        <v>2007</v>
      </c>
      <c r="K1" s="2">
        <v>2008</v>
      </c>
      <c r="L1" s="2">
        <v>2009</v>
      </c>
      <c r="M1" s="2">
        <v>2010</v>
      </c>
      <c r="N1" s="2">
        <v>2011</v>
      </c>
      <c r="O1" s="2">
        <v>2012</v>
      </c>
      <c r="P1" s="2">
        <v>2013</v>
      </c>
      <c r="Q1" s="2">
        <v>2014</v>
      </c>
      <c r="R1" s="2">
        <v>2015</v>
      </c>
      <c r="S1" s="2">
        <v>2016</v>
      </c>
      <c r="T1" s="2">
        <v>2017</v>
      </c>
      <c r="U1" s="2">
        <v>2018</v>
      </c>
      <c r="V1" s="2">
        <v>2019</v>
      </c>
      <c r="W1" s="2">
        <v>2020</v>
      </c>
      <c r="X1" s="2"/>
      <c r="Y1" s="2" t="s">
        <v>52</v>
      </c>
      <c r="Z1" s="2" t="s">
        <v>51</v>
      </c>
      <c r="AA1" s="2"/>
      <c r="AB1" s="2" t="s">
        <v>53</v>
      </c>
    </row>
    <row r="2" spans="1:28" s="32" customFormat="1" ht="13.8" thickTop="1" x14ac:dyDescent="0.25">
      <c r="A2" s="31" t="s">
        <v>8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AA2" s="31"/>
      <c r="AB2" s="31"/>
    </row>
    <row r="3" spans="1:28" outlineLevel="1" x14ac:dyDescent="0.25">
      <c r="A3" s="6"/>
      <c r="B3" s="22" t="s">
        <v>31</v>
      </c>
      <c r="C3" s="5">
        <f t="shared" ref="C3:W3" si="0">C37+C139+C247+C285</f>
        <v>104854.26045362787</v>
      </c>
      <c r="D3" s="5">
        <f t="shared" si="0"/>
        <v>93945.522197021666</v>
      </c>
      <c r="E3" s="5">
        <f t="shared" si="0"/>
        <v>91364.227158283946</v>
      </c>
      <c r="F3" s="5">
        <f t="shared" si="0"/>
        <v>85228.097413501338</v>
      </c>
      <c r="G3" s="5">
        <f t="shared" si="0"/>
        <v>77489.773742988502</v>
      </c>
      <c r="H3" s="5">
        <f t="shared" si="0"/>
        <v>78112.820825069328</v>
      </c>
      <c r="I3" s="5">
        <f t="shared" si="0"/>
        <v>77421.21752179302</v>
      </c>
      <c r="J3" s="5">
        <f t="shared" si="0"/>
        <v>76545.600159050475</v>
      </c>
      <c r="K3" s="5">
        <f t="shared" si="0"/>
        <v>82756.710573571851</v>
      </c>
      <c r="L3" s="5">
        <f t="shared" si="0"/>
        <v>66325.676675475173</v>
      </c>
      <c r="M3" s="5">
        <f t="shared" si="0"/>
        <v>74856.993844644559</v>
      </c>
      <c r="N3" s="5">
        <f t="shared" si="0"/>
        <v>74728.798608464625</v>
      </c>
      <c r="O3" s="5">
        <f t="shared" si="0"/>
        <v>80100.375262562273</v>
      </c>
      <c r="P3" s="5">
        <f t="shared" si="0"/>
        <v>76597.571079425979</v>
      </c>
      <c r="Q3" s="5">
        <f t="shared" si="0"/>
        <v>85387.568466285171</v>
      </c>
      <c r="R3" s="5">
        <f t="shared" si="0"/>
        <v>90103.544822417258</v>
      </c>
      <c r="S3" s="5">
        <f t="shared" si="0"/>
        <v>102910.87443627666</v>
      </c>
      <c r="T3" s="5">
        <f t="shared" si="0"/>
        <v>116602.08757646117</v>
      </c>
      <c r="U3" s="5">
        <f t="shared" si="0"/>
        <v>113875.66630226838</v>
      </c>
      <c r="V3" s="5">
        <f t="shared" si="0"/>
        <v>114950.43052843006</v>
      </c>
      <c r="W3" s="5">
        <f t="shared" si="0"/>
        <v>109138.9210678682</v>
      </c>
      <c r="Z3" s="23"/>
    </row>
    <row r="4" spans="1:28" outlineLevel="1" x14ac:dyDescent="0.25">
      <c r="A4" s="6"/>
      <c r="B4" s="8" t="s">
        <v>30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28" outlineLevel="1" x14ac:dyDescent="0.25">
      <c r="A5" s="6"/>
      <c r="B5" s="8" t="s">
        <v>43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</row>
    <row r="6" spans="1:28" outlineLevel="1" x14ac:dyDescent="0.25">
      <c r="A6" s="6"/>
      <c r="B6" s="8" t="s">
        <v>44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28" outlineLevel="1" x14ac:dyDescent="0.25">
      <c r="A7" s="6"/>
      <c r="B7" s="8" t="s">
        <v>45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</row>
    <row r="8" spans="1:28" outlineLevel="1" x14ac:dyDescent="0.25">
      <c r="A8" s="6"/>
      <c r="B8" s="8" t="s">
        <v>47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spans="1:28" outlineLevel="1" x14ac:dyDescent="0.25"/>
    <row r="10" spans="1:28" outlineLevel="1" x14ac:dyDescent="0.25">
      <c r="B10" s="9" t="s">
        <v>19</v>
      </c>
      <c r="C10" s="14"/>
    </row>
    <row r="11" spans="1:28" outlineLevel="1" x14ac:dyDescent="0.25">
      <c r="B11" s="4" t="s">
        <v>23</v>
      </c>
      <c r="C11" s="5">
        <f t="shared" ref="C11:W20" si="1">C45+C147+C257+C295</f>
        <v>1391.826</v>
      </c>
      <c r="D11" s="5">
        <f t="shared" si="1"/>
        <v>1045.6776</v>
      </c>
      <c r="E11" s="5">
        <f t="shared" si="1"/>
        <v>1321.6931999999999</v>
      </c>
      <c r="F11" s="5">
        <f t="shared" si="1"/>
        <v>1106.049</v>
      </c>
      <c r="G11" s="5">
        <f t="shared" si="1"/>
        <v>1144.7867999999999</v>
      </c>
      <c r="H11" s="5">
        <f t="shared" si="1"/>
        <v>1178.5619999999999</v>
      </c>
      <c r="I11" s="5">
        <f t="shared" si="1"/>
        <v>1108.6847999999998</v>
      </c>
      <c r="J11" s="5">
        <f t="shared" si="1"/>
        <v>940.83119999999997</v>
      </c>
      <c r="K11" s="5">
        <f t="shared" si="1"/>
        <v>869.12639999999999</v>
      </c>
      <c r="L11" s="5">
        <f t="shared" si="1"/>
        <v>765.94140000000004</v>
      </c>
      <c r="M11" s="5">
        <f t="shared" si="1"/>
        <v>979.64879999999994</v>
      </c>
      <c r="N11" s="5">
        <f t="shared" si="1"/>
        <v>1035.1535999999999</v>
      </c>
      <c r="O11" s="5">
        <f t="shared" si="1"/>
        <v>885.94499999999994</v>
      </c>
      <c r="P11" s="5">
        <f t="shared" si="1"/>
        <v>912.04499999999996</v>
      </c>
      <c r="Q11" s="5">
        <f t="shared" si="1"/>
        <v>852.95999999999992</v>
      </c>
      <c r="R11" s="5">
        <f t="shared" si="1"/>
        <v>614.55240000000003</v>
      </c>
      <c r="S11" s="5">
        <f t="shared" si="1"/>
        <v>621.20699999999999</v>
      </c>
      <c r="T11" s="5">
        <f t="shared" si="1"/>
        <v>831.19499999999994</v>
      </c>
      <c r="U11" s="5">
        <f t="shared" si="1"/>
        <v>1160.52</v>
      </c>
      <c r="V11" s="5">
        <f t="shared" si="1"/>
        <v>1117.44</v>
      </c>
      <c r="W11" s="5">
        <f t="shared" si="1"/>
        <v>1603.4831999999999</v>
      </c>
    </row>
    <row r="12" spans="1:28" outlineLevel="1" x14ac:dyDescent="0.25">
      <c r="B12" s="4" t="s">
        <v>24</v>
      </c>
      <c r="C12" s="5">
        <f t="shared" si="1"/>
        <v>6.2928000000000006</v>
      </c>
      <c r="D12" s="5">
        <f t="shared" si="1"/>
        <v>5.9832000000000001</v>
      </c>
      <c r="E12" s="5">
        <f t="shared" si="1"/>
        <v>5.2439999999999998</v>
      </c>
      <c r="F12" s="5">
        <f t="shared" si="1"/>
        <v>4.8720000000000008</v>
      </c>
      <c r="G12" s="5">
        <f t="shared" si="1"/>
        <v>5.3447999999999993</v>
      </c>
      <c r="H12" s="5">
        <f t="shared" si="1"/>
        <v>5.9430000000000005</v>
      </c>
      <c r="I12" s="5">
        <f t="shared" si="1"/>
        <v>4.9728000000000003</v>
      </c>
      <c r="J12" s="5">
        <f t="shared" si="1"/>
        <v>5.2164000000000001</v>
      </c>
      <c r="K12" s="5">
        <f t="shared" si="1"/>
        <v>4.2480000000000002</v>
      </c>
      <c r="L12" s="5">
        <f t="shared" si="1"/>
        <v>2.9117999999999995</v>
      </c>
      <c r="M12" s="5">
        <f t="shared" si="1"/>
        <v>2.8704000000000001</v>
      </c>
      <c r="N12" s="5">
        <f t="shared" si="1"/>
        <v>2.9795999999999996</v>
      </c>
      <c r="O12" s="5">
        <f t="shared" si="1"/>
        <v>2.2349999999999999</v>
      </c>
      <c r="P12" s="5">
        <f t="shared" si="1"/>
        <v>2.0249999999999999</v>
      </c>
      <c r="Q12" s="5">
        <f t="shared" si="1"/>
        <v>2.31</v>
      </c>
      <c r="R12" s="5">
        <f t="shared" si="1"/>
        <v>2.2307999999999999</v>
      </c>
      <c r="S12" s="5">
        <f t="shared" si="1"/>
        <v>2.3736000000000002</v>
      </c>
      <c r="T12" s="5">
        <f t="shared" si="1"/>
        <v>2.61</v>
      </c>
      <c r="U12" s="5">
        <f t="shared" si="1"/>
        <v>2.88</v>
      </c>
      <c r="V12" s="5">
        <f t="shared" si="1"/>
        <v>3.9743999999999993</v>
      </c>
      <c r="W12" s="5">
        <f t="shared" si="1"/>
        <v>6.3755999999999995</v>
      </c>
    </row>
    <row r="13" spans="1:28" outlineLevel="1" x14ac:dyDescent="0.25">
      <c r="B13" s="4" t="s">
        <v>21</v>
      </c>
      <c r="C13" s="5">
        <f t="shared" si="1"/>
        <v>78986.849000000002</v>
      </c>
      <c r="D13" s="5">
        <f t="shared" si="1"/>
        <v>76888.122999999992</v>
      </c>
      <c r="E13" s="5">
        <f t="shared" si="1"/>
        <v>76288.411999999997</v>
      </c>
      <c r="F13" s="5">
        <f t="shared" si="1"/>
        <v>78527.351999999999</v>
      </c>
      <c r="G13" s="5">
        <f t="shared" si="1"/>
        <v>83569.960999999996</v>
      </c>
      <c r="H13" s="5">
        <f t="shared" si="1"/>
        <v>85289.443999999989</v>
      </c>
      <c r="I13" s="5">
        <f t="shared" si="1"/>
        <v>84162.331000000006</v>
      </c>
      <c r="J13" s="5">
        <f t="shared" si="1"/>
        <v>86506.542999999991</v>
      </c>
      <c r="K13" s="5">
        <f t="shared" si="1"/>
        <v>94501.247999999992</v>
      </c>
      <c r="L13" s="5">
        <f t="shared" si="1"/>
        <v>80805.468000000008</v>
      </c>
      <c r="M13" s="5">
        <f t="shared" si="1"/>
        <v>85591.832999999999</v>
      </c>
      <c r="N13" s="5">
        <f t="shared" si="1"/>
        <v>83512.214999999997</v>
      </c>
      <c r="O13" s="5">
        <f t="shared" si="1"/>
        <v>87607.877999999997</v>
      </c>
      <c r="P13" s="5">
        <f t="shared" si="1"/>
        <v>93472.01999999999</v>
      </c>
      <c r="Q13" s="5">
        <f t="shared" si="1"/>
        <v>92871.005000000005</v>
      </c>
      <c r="R13" s="5">
        <f t="shared" si="1"/>
        <v>91067.79800000001</v>
      </c>
      <c r="S13" s="5">
        <f t="shared" si="1"/>
        <v>94437.909000000014</v>
      </c>
      <c r="T13" s="5">
        <f t="shared" si="1"/>
        <v>102494.799</v>
      </c>
      <c r="U13" s="5">
        <f t="shared" si="1"/>
        <v>108946.78600000001</v>
      </c>
      <c r="V13" s="5">
        <f t="shared" si="1"/>
        <v>112159.38</v>
      </c>
      <c r="W13" s="5">
        <f t="shared" si="1"/>
        <v>109581.10500000001</v>
      </c>
    </row>
    <row r="14" spans="1:28" outlineLevel="1" x14ac:dyDescent="0.25">
      <c r="B14" s="4" t="s">
        <v>26</v>
      </c>
      <c r="C14" s="5">
        <f t="shared" si="1"/>
        <v>0</v>
      </c>
      <c r="D14" s="5">
        <f t="shared" si="1"/>
        <v>0</v>
      </c>
      <c r="E14" s="5">
        <f t="shared" si="1"/>
        <v>0</v>
      </c>
      <c r="F14" s="5">
        <f t="shared" si="1"/>
        <v>0</v>
      </c>
      <c r="G14" s="5">
        <f t="shared" si="1"/>
        <v>0</v>
      </c>
      <c r="H14" s="5">
        <f t="shared" si="1"/>
        <v>0</v>
      </c>
      <c r="I14" s="5">
        <f t="shared" si="1"/>
        <v>0</v>
      </c>
      <c r="J14" s="5">
        <f t="shared" si="1"/>
        <v>0</v>
      </c>
      <c r="K14" s="5">
        <f t="shared" si="1"/>
        <v>0</v>
      </c>
      <c r="L14" s="5">
        <f t="shared" si="1"/>
        <v>0</v>
      </c>
      <c r="M14" s="5">
        <f t="shared" si="1"/>
        <v>0</v>
      </c>
      <c r="N14" s="5">
        <f t="shared" si="1"/>
        <v>0</v>
      </c>
      <c r="O14" s="5">
        <f t="shared" si="1"/>
        <v>0</v>
      </c>
      <c r="P14" s="5">
        <f t="shared" si="1"/>
        <v>0</v>
      </c>
      <c r="Q14" s="5">
        <f t="shared" si="1"/>
        <v>0</v>
      </c>
      <c r="R14" s="5">
        <f t="shared" si="1"/>
        <v>0</v>
      </c>
      <c r="S14" s="5">
        <f t="shared" si="1"/>
        <v>0</v>
      </c>
      <c r="T14" s="5">
        <f t="shared" si="1"/>
        <v>0</v>
      </c>
      <c r="U14" s="5">
        <f t="shared" si="1"/>
        <v>0</v>
      </c>
      <c r="V14" s="5">
        <f t="shared" si="1"/>
        <v>0</v>
      </c>
      <c r="W14" s="5">
        <f t="shared" si="1"/>
        <v>0</v>
      </c>
    </row>
    <row r="15" spans="1:28" outlineLevel="1" x14ac:dyDescent="0.25">
      <c r="B15" s="4" t="s">
        <v>25</v>
      </c>
      <c r="C15" s="5">
        <f t="shared" si="1"/>
        <v>32820.528999999995</v>
      </c>
      <c r="D15" s="5">
        <f t="shared" si="1"/>
        <v>32135.703000000001</v>
      </c>
      <c r="E15" s="5">
        <f t="shared" si="1"/>
        <v>31451.309999999998</v>
      </c>
      <c r="F15" s="5">
        <f t="shared" si="1"/>
        <v>34521.372000000003</v>
      </c>
      <c r="G15" s="5">
        <f t="shared" si="1"/>
        <v>38429.841</v>
      </c>
      <c r="H15" s="5">
        <f t="shared" si="1"/>
        <v>37876.331999999995</v>
      </c>
      <c r="I15" s="5">
        <f t="shared" si="1"/>
        <v>42951.739000000001</v>
      </c>
      <c r="J15" s="5">
        <f t="shared" si="1"/>
        <v>38624.675999999999</v>
      </c>
      <c r="K15" s="5">
        <f t="shared" si="1"/>
        <v>40341.788999999997</v>
      </c>
      <c r="L15" s="5">
        <f t="shared" si="1"/>
        <v>44217.269</v>
      </c>
      <c r="M15" s="5">
        <f t="shared" si="1"/>
        <v>43927.455000000002</v>
      </c>
      <c r="N15" s="5">
        <f t="shared" si="1"/>
        <v>41101.743000000002</v>
      </c>
      <c r="O15" s="5">
        <f t="shared" si="1"/>
        <v>42271.741999999998</v>
      </c>
      <c r="P15" s="5">
        <f t="shared" si="1"/>
        <v>43825.561000000002</v>
      </c>
      <c r="Q15" s="5">
        <f t="shared" si="1"/>
        <v>44721.471000000005</v>
      </c>
      <c r="R15" s="5">
        <f t="shared" si="1"/>
        <v>47809.667999999998</v>
      </c>
      <c r="S15" s="5">
        <f t="shared" si="1"/>
        <v>52255.607000000004</v>
      </c>
      <c r="T15" s="5">
        <f t="shared" si="1"/>
        <v>52766.705000000002</v>
      </c>
      <c r="U15" s="5">
        <f t="shared" si="1"/>
        <v>54100.593000000001</v>
      </c>
      <c r="V15" s="5">
        <f t="shared" si="1"/>
        <v>52424.650999999998</v>
      </c>
      <c r="W15" s="5">
        <f t="shared" si="1"/>
        <v>46973.063999999998</v>
      </c>
    </row>
    <row r="16" spans="1:28" outlineLevel="1" x14ac:dyDescent="0.25">
      <c r="B16" s="4" t="s">
        <v>0</v>
      </c>
      <c r="C16" s="5">
        <f t="shared" si="1"/>
        <v>0</v>
      </c>
      <c r="D16" s="5">
        <f t="shared" si="1"/>
        <v>0</v>
      </c>
      <c r="E16" s="5">
        <f t="shared" si="1"/>
        <v>0</v>
      </c>
      <c r="F16" s="5">
        <f t="shared" si="1"/>
        <v>0</v>
      </c>
      <c r="G16" s="5">
        <f t="shared" si="1"/>
        <v>0</v>
      </c>
      <c r="H16" s="5">
        <f t="shared" si="1"/>
        <v>0</v>
      </c>
      <c r="I16" s="5">
        <f t="shared" si="1"/>
        <v>0</v>
      </c>
      <c r="J16" s="5">
        <f t="shared" si="1"/>
        <v>0</v>
      </c>
      <c r="K16" s="5">
        <f t="shared" si="1"/>
        <v>0</v>
      </c>
      <c r="L16" s="5">
        <f t="shared" si="1"/>
        <v>0</v>
      </c>
      <c r="M16" s="5">
        <f t="shared" si="1"/>
        <v>1563.5619999999999</v>
      </c>
      <c r="N16" s="5">
        <f t="shared" si="1"/>
        <v>1748.3319999999999</v>
      </c>
      <c r="O16" s="5">
        <f t="shared" si="1"/>
        <v>1673.6569999999999</v>
      </c>
      <c r="P16" s="5">
        <f t="shared" si="1"/>
        <v>1564.9850000000001</v>
      </c>
      <c r="Q16" s="5">
        <f t="shared" si="1"/>
        <v>1635.9159999999999</v>
      </c>
      <c r="R16" s="5">
        <f t="shared" si="1"/>
        <v>0</v>
      </c>
      <c r="S16" s="5">
        <f t="shared" si="1"/>
        <v>0</v>
      </c>
      <c r="T16" s="5">
        <f t="shared" si="1"/>
        <v>0</v>
      </c>
      <c r="U16" s="5">
        <f t="shared" si="1"/>
        <v>0</v>
      </c>
      <c r="V16" s="5">
        <f t="shared" si="1"/>
        <v>0</v>
      </c>
      <c r="W16" s="5">
        <f t="shared" si="1"/>
        <v>0</v>
      </c>
    </row>
    <row r="17" spans="2:23" outlineLevel="1" x14ac:dyDescent="0.25">
      <c r="B17" s="4" t="s">
        <v>27</v>
      </c>
      <c r="C17" s="5">
        <f t="shared" si="1"/>
        <v>0</v>
      </c>
      <c r="D17" s="5">
        <f t="shared" si="1"/>
        <v>0</v>
      </c>
      <c r="E17" s="5">
        <f t="shared" si="1"/>
        <v>0</v>
      </c>
      <c r="F17" s="5">
        <f t="shared" si="1"/>
        <v>0</v>
      </c>
      <c r="G17" s="5">
        <f t="shared" si="1"/>
        <v>0</v>
      </c>
      <c r="H17" s="5">
        <f t="shared" si="1"/>
        <v>0</v>
      </c>
      <c r="I17" s="5">
        <f t="shared" si="1"/>
        <v>0</v>
      </c>
      <c r="J17" s="5">
        <f t="shared" si="1"/>
        <v>0</v>
      </c>
      <c r="K17" s="5">
        <f t="shared" si="1"/>
        <v>0</v>
      </c>
      <c r="L17" s="5">
        <f t="shared" si="1"/>
        <v>0</v>
      </c>
      <c r="M17" s="5">
        <f t="shared" si="1"/>
        <v>0</v>
      </c>
      <c r="N17" s="5">
        <f t="shared" si="1"/>
        <v>0</v>
      </c>
      <c r="O17" s="5">
        <f t="shared" si="1"/>
        <v>0</v>
      </c>
      <c r="P17" s="5">
        <f t="shared" si="1"/>
        <v>0</v>
      </c>
      <c r="Q17" s="5">
        <f t="shared" si="1"/>
        <v>0</v>
      </c>
      <c r="R17" s="5">
        <f t="shared" si="1"/>
        <v>0</v>
      </c>
      <c r="S17" s="5">
        <f t="shared" si="1"/>
        <v>0</v>
      </c>
      <c r="T17" s="5">
        <f t="shared" si="1"/>
        <v>0</v>
      </c>
      <c r="U17" s="5">
        <f t="shared" si="1"/>
        <v>0</v>
      </c>
      <c r="V17" s="5">
        <f t="shared" si="1"/>
        <v>0</v>
      </c>
      <c r="W17" s="5">
        <f t="shared" si="1"/>
        <v>0</v>
      </c>
    </row>
    <row r="18" spans="2:23" outlineLevel="1" x14ac:dyDescent="0.25">
      <c r="B18" s="4" t="s">
        <v>28</v>
      </c>
      <c r="C18" s="5">
        <f t="shared" si="1"/>
        <v>17.465999999999998</v>
      </c>
      <c r="D18" s="5">
        <f t="shared" si="1"/>
        <v>10.7</v>
      </c>
      <c r="E18" s="5">
        <f t="shared" si="1"/>
        <v>6.88</v>
      </c>
      <c r="F18" s="5">
        <f t="shared" si="1"/>
        <v>7.181</v>
      </c>
      <c r="G18" s="5">
        <f t="shared" si="1"/>
        <v>7.4130000000000003</v>
      </c>
      <c r="H18" s="5">
        <f t="shared" si="1"/>
        <v>8.36</v>
      </c>
      <c r="I18" s="5">
        <f t="shared" si="1"/>
        <v>20.074000000000002</v>
      </c>
      <c r="J18" s="5">
        <f t="shared" si="1"/>
        <v>19.588999999999999</v>
      </c>
      <c r="K18" s="5">
        <f t="shared" si="1"/>
        <v>21.426000000000002</v>
      </c>
      <c r="L18" s="5">
        <f t="shared" si="1"/>
        <v>24.460999999999999</v>
      </c>
      <c r="M18" s="5">
        <f t="shared" si="1"/>
        <v>40.410000000000004</v>
      </c>
      <c r="N18" s="5">
        <f t="shared" si="1"/>
        <v>76.186000000000007</v>
      </c>
      <c r="O18" s="5">
        <f t="shared" si="1"/>
        <v>82.762</v>
      </c>
      <c r="P18" s="5">
        <f t="shared" si="1"/>
        <v>68.056000000000012</v>
      </c>
      <c r="Q18" s="5">
        <f t="shared" si="1"/>
        <v>68.484000000000009</v>
      </c>
      <c r="R18" s="5">
        <f t="shared" si="1"/>
        <v>56.723000000000006</v>
      </c>
      <c r="S18" s="5">
        <f t="shared" si="1"/>
        <v>50.344999999999999</v>
      </c>
      <c r="T18" s="5">
        <f t="shared" si="1"/>
        <v>40.686999999999998</v>
      </c>
      <c r="U18" s="5">
        <f t="shared" si="1"/>
        <v>31.891999999999996</v>
      </c>
      <c r="V18" s="5">
        <f t="shared" si="1"/>
        <v>26.200999999999997</v>
      </c>
      <c r="W18" s="5">
        <f t="shared" si="1"/>
        <v>15.045</v>
      </c>
    </row>
    <row r="19" spans="2:23" outlineLevel="1" x14ac:dyDescent="0.25">
      <c r="B19" s="4" t="s">
        <v>22</v>
      </c>
      <c r="C19" s="5">
        <f t="shared" si="1"/>
        <v>14274</v>
      </c>
      <c r="D19" s="5">
        <f t="shared" si="1"/>
        <v>18066.75</v>
      </c>
      <c r="E19" s="5">
        <f t="shared" si="1"/>
        <v>16755.75</v>
      </c>
      <c r="F19" s="5">
        <f t="shared" si="1"/>
        <v>27802.500000000004</v>
      </c>
      <c r="G19" s="5">
        <f t="shared" si="1"/>
        <v>27603</v>
      </c>
      <c r="H19" s="5">
        <f t="shared" si="1"/>
        <v>26964.750000000004</v>
      </c>
      <c r="I19" s="5">
        <f t="shared" si="1"/>
        <v>26223.750000000004</v>
      </c>
      <c r="J19" s="5">
        <f t="shared" si="1"/>
        <v>31572.75</v>
      </c>
      <c r="K19" s="5">
        <f t="shared" si="1"/>
        <v>26052</v>
      </c>
      <c r="L19" s="5">
        <f t="shared" si="1"/>
        <v>27125.999999999996</v>
      </c>
      <c r="M19" s="5">
        <f t="shared" si="1"/>
        <v>28227.75</v>
      </c>
      <c r="N19" s="5">
        <f t="shared" si="1"/>
        <v>18586.5</v>
      </c>
      <c r="O19" s="5">
        <f t="shared" si="1"/>
        <v>19405.5</v>
      </c>
      <c r="P19" s="5">
        <f t="shared" si="1"/>
        <v>16328.25</v>
      </c>
      <c r="Q19" s="5">
        <f t="shared" si="1"/>
        <v>13348.499999999998</v>
      </c>
      <c r="R19" s="5">
        <f t="shared" si="1"/>
        <v>11777.249999999998</v>
      </c>
      <c r="S19" s="5">
        <f t="shared" si="1"/>
        <v>8127.0000000000009</v>
      </c>
      <c r="T19" s="5">
        <f t="shared" si="1"/>
        <v>8408.9999999999982</v>
      </c>
      <c r="U19" s="5">
        <f t="shared" si="1"/>
        <v>9565.5</v>
      </c>
      <c r="V19" s="5">
        <f t="shared" si="1"/>
        <v>11106</v>
      </c>
      <c r="W19" s="5">
        <f t="shared" si="1"/>
        <v>6620.25</v>
      </c>
    </row>
    <row r="20" spans="2:23" outlineLevel="1" x14ac:dyDescent="0.25">
      <c r="B20" s="4" t="s">
        <v>1</v>
      </c>
      <c r="C20" s="5">
        <f t="shared" si="1"/>
        <v>2295.6910000000003</v>
      </c>
      <c r="D20" s="5">
        <f t="shared" si="1"/>
        <v>2325.2999999999997</v>
      </c>
      <c r="E20" s="5">
        <f t="shared" si="1"/>
        <v>2057.71</v>
      </c>
      <c r="F20" s="5">
        <f t="shared" si="1"/>
        <v>1774.2080000000001</v>
      </c>
      <c r="G20" s="5">
        <f t="shared" si="1"/>
        <v>1638.8240000000001</v>
      </c>
      <c r="H20" s="5">
        <f t="shared" si="1"/>
        <v>1331.8609999999999</v>
      </c>
      <c r="I20" s="5">
        <f t="shared" si="1"/>
        <v>1567.1849999999999</v>
      </c>
      <c r="J20" s="5">
        <f t="shared" si="1"/>
        <v>2257.761</v>
      </c>
      <c r="K20" s="5">
        <f t="shared" si="1"/>
        <v>2762.0499999999997</v>
      </c>
      <c r="L20" s="5">
        <f t="shared" si="1"/>
        <v>1836.498</v>
      </c>
      <c r="M20" s="5">
        <f t="shared" si="1"/>
        <v>1942.308</v>
      </c>
      <c r="N20" s="5">
        <f t="shared" si="1"/>
        <v>1791.1399999999999</v>
      </c>
      <c r="O20" s="5">
        <f t="shared" si="1"/>
        <v>1651.3230000000001</v>
      </c>
      <c r="P20" s="5">
        <f t="shared" si="1"/>
        <v>1467.5800000000002</v>
      </c>
      <c r="Q20" s="5">
        <f t="shared" si="1"/>
        <v>1223.5229999999999</v>
      </c>
      <c r="R20" s="5">
        <f t="shared" si="1"/>
        <v>1267.9159999999999</v>
      </c>
      <c r="S20" s="5">
        <f t="shared" si="1"/>
        <v>1056.4070000000002</v>
      </c>
      <c r="T20" s="5">
        <f t="shared" si="1"/>
        <v>1130.4069999999999</v>
      </c>
      <c r="U20" s="5">
        <f t="shared" si="1"/>
        <v>1828.962</v>
      </c>
      <c r="V20" s="5">
        <f t="shared" si="1"/>
        <v>1740.251</v>
      </c>
      <c r="W20" s="5">
        <f t="shared" si="1"/>
        <v>1337.039</v>
      </c>
    </row>
    <row r="21" spans="2:23" outlineLevel="1" x14ac:dyDescent="0.25">
      <c r="B21" s="16" t="s">
        <v>13</v>
      </c>
      <c r="C21" s="21">
        <f t="shared" ref="C21:W21" si="2">SUM(C11:C20)</f>
        <v>129792.6538</v>
      </c>
      <c r="D21" s="21">
        <f t="shared" si="2"/>
        <v>130478.23679999998</v>
      </c>
      <c r="E21" s="21">
        <f t="shared" si="2"/>
        <v>127886.99920000001</v>
      </c>
      <c r="F21" s="21">
        <f t="shared" si="2"/>
        <v>143743.53400000001</v>
      </c>
      <c r="G21" s="21">
        <f t="shared" si="2"/>
        <v>152399.17059999998</v>
      </c>
      <c r="H21" s="21">
        <f t="shared" si="2"/>
        <v>152655.25200000001</v>
      </c>
      <c r="I21" s="21">
        <f t="shared" si="2"/>
        <v>156038.7366</v>
      </c>
      <c r="J21" s="21">
        <f t="shared" si="2"/>
        <v>159927.36660000001</v>
      </c>
      <c r="K21" s="21">
        <f t="shared" si="2"/>
        <v>164551.88739999998</v>
      </c>
      <c r="L21" s="21">
        <f t="shared" si="2"/>
        <v>154778.54919999998</v>
      </c>
      <c r="M21" s="21">
        <f t="shared" si="2"/>
        <v>162275.83719999998</v>
      </c>
      <c r="N21" s="21">
        <f t="shared" si="2"/>
        <v>147854.24920000002</v>
      </c>
      <c r="O21" s="21">
        <f t="shared" si="2"/>
        <v>153581.04199999999</v>
      </c>
      <c r="P21" s="21">
        <f t="shared" si="2"/>
        <v>157640.522</v>
      </c>
      <c r="Q21" s="21">
        <f t="shared" si="2"/>
        <v>154724.16899999999</v>
      </c>
      <c r="R21" s="21">
        <f t="shared" si="2"/>
        <v>152596.13820000002</v>
      </c>
      <c r="S21" s="21">
        <f t="shared" si="2"/>
        <v>156550.84860000003</v>
      </c>
      <c r="T21" s="21">
        <f t="shared" si="2"/>
        <v>165675.40300000002</v>
      </c>
      <c r="U21" s="21">
        <f t="shared" si="2"/>
        <v>175637.133</v>
      </c>
      <c r="V21" s="21">
        <f t="shared" si="2"/>
        <v>178577.89739999999</v>
      </c>
      <c r="W21" s="21">
        <f t="shared" si="2"/>
        <v>166136.36180000001</v>
      </c>
    </row>
    <row r="22" spans="2:23" outlineLevel="1" x14ac:dyDescent="0.25">
      <c r="B22" s="29" t="s">
        <v>46</v>
      </c>
      <c r="C22" s="28">
        <f>IFERROR(C21/C3/1000,0)</f>
        <v>1.2378386270475031E-3</v>
      </c>
      <c r="D22" s="28">
        <f t="shared" ref="D22:W22" si="3">IFERROR(D21/D3/1000,0)</f>
        <v>1.388871270802692E-3</v>
      </c>
      <c r="E22" s="28">
        <f t="shared" si="3"/>
        <v>1.399749148848402E-3</v>
      </c>
      <c r="F22" s="28">
        <f t="shared" si="3"/>
        <v>1.686574479101642E-3</v>
      </c>
      <c r="G22" s="28">
        <f t="shared" si="3"/>
        <v>1.966700420438245E-3</v>
      </c>
      <c r="H22" s="28">
        <f t="shared" si="3"/>
        <v>1.9542918868832759E-3</v>
      </c>
      <c r="I22" s="28">
        <f t="shared" si="3"/>
        <v>2.0154518566706499E-3</v>
      </c>
      <c r="J22" s="28">
        <f t="shared" si="3"/>
        <v>2.089308415737737E-3</v>
      </c>
      <c r="K22" s="28">
        <f t="shared" si="3"/>
        <v>1.9883811990534725E-3</v>
      </c>
      <c r="L22" s="28">
        <f t="shared" si="3"/>
        <v>2.3336143249214894E-3</v>
      </c>
      <c r="M22" s="28">
        <f t="shared" si="3"/>
        <v>2.1678113007955043E-3</v>
      </c>
      <c r="N22" s="28">
        <f t="shared" si="3"/>
        <v>1.9785444427478376E-3</v>
      </c>
      <c r="O22" s="28">
        <f t="shared" si="3"/>
        <v>1.9173573344266402E-3</v>
      </c>
      <c r="P22" s="28">
        <f t="shared" si="3"/>
        <v>2.058035519645114E-3</v>
      </c>
      <c r="Q22" s="28">
        <f t="shared" si="3"/>
        <v>1.8120221922128161E-3</v>
      </c>
      <c r="R22" s="28">
        <f t="shared" si="3"/>
        <v>1.6935642043911568E-3</v>
      </c>
      <c r="S22" s="28">
        <f t="shared" si="3"/>
        <v>1.5212274646149054E-3</v>
      </c>
      <c r="T22" s="28">
        <f t="shared" si="3"/>
        <v>1.4208613794445086E-3</v>
      </c>
      <c r="U22" s="28">
        <f t="shared" si="3"/>
        <v>1.5423587734169099E-3</v>
      </c>
      <c r="V22" s="28">
        <f t="shared" si="3"/>
        <v>1.553520909657083E-3</v>
      </c>
      <c r="W22" s="28">
        <f t="shared" si="3"/>
        <v>1.5222466941622766E-3</v>
      </c>
    </row>
    <row r="23" spans="2:23" outlineLevel="1" x14ac:dyDescent="0.25"/>
    <row r="24" spans="2:23" outlineLevel="1" x14ac:dyDescent="0.25">
      <c r="B24" s="4" t="s">
        <v>23</v>
      </c>
      <c r="C24" s="12">
        <f t="shared" ref="C24:W24" si="4">IFERROR(C11/C21,0)</f>
        <v>1.0723457447327424E-2</v>
      </c>
      <c r="D24" s="12">
        <f t="shared" si="4"/>
        <v>8.0141916816582857E-3</v>
      </c>
      <c r="E24" s="12">
        <f t="shared" si="4"/>
        <v>1.0334851926058798E-2</v>
      </c>
      <c r="F24" s="12">
        <f t="shared" si="4"/>
        <v>7.6946000228434617E-3</v>
      </c>
      <c r="G24" s="12">
        <f t="shared" si="4"/>
        <v>7.5117652904076893E-3</v>
      </c>
      <c r="H24" s="12">
        <f t="shared" si="4"/>
        <v>7.7204156723019255E-3</v>
      </c>
      <c r="I24" s="12">
        <f t="shared" si="4"/>
        <v>7.1051895456067139E-3</v>
      </c>
      <c r="J24" s="12">
        <f t="shared" si="4"/>
        <v>5.8828655783043447E-3</v>
      </c>
      <c r="K24" s="12">
        <f t="shared" si="4"/>
        <v>5.2817771569358503E-3</v>
      </c>
      <c r="L24" s="12">
        <f t="shared" si="4"/>
        <v>4.9486275970339706E-3</v>
      </c>
      <c r="M24" s="12">
        <f t="shared" si="4"/>
        <v>6.0369357317972914E-3</v>
      </c>
      <c r="N24" s="12">
        <f t="shared" si="4"/>
        <v>7.0011758579881225E-3</v>
      </c>
      <c r="O24" s="12">
        <f t="shared" si="4"/>
        <v>5.7685830781119456E-3</v>
      </c>
      <c r="P24" s="12">
        <f t="shared" si="4"/>
        <v>5.7855999740980303E-3</v>
      </c>
      <c r="Q24" s="12">
        <f t="shared" si="4"/>
        <v>5.5127780327584109E-3</v>
      </c>
      <c r="R24" s="12">
        <f t="shared" si="4"/>
        <v>4.0273129271104977E-3</v>
      </c>
      <c r="S24" s="12">
        <f t="shared" si="4"/>
        <v>3.9680845268825959E-3</v>
      </c>
      <c r="T24" s="12">
        <f t="shared" si="4"/>
        <v>5.0170090728555517E-3</v>
      </c>
      <c r="U24" s="12">
        <f t="shared" si="4"/>
        <v>6.6074865842862505E-3</v>
      </c>
      <c r="V24" s="12">
        <f t="shared" si="4"/>
        <v>6.2574373215797544E-3</v>
      </c>
      <c r="W24" s="12">
        <f t="shared" si="4"/>
        <v>9.65160897125171E-3</v>
      </c>
    </row>
    <row r="25" spans="2:23" outlineLevel="1" x14ac:dyDescent="0.25">
      <c r="B25" s="4" t="s">
        <v>24</v>
      </c>
      <c r="C25" s="12">
        <f t="shared" ref="C25:W25" si="5">IFERROR(C12/C21,0)</f>
        <v>4.8483483585262827E-5</v>
      </c>
      <c r="D25" s="12">
        <f t="shared" si="5"/>
        <v>4.585592315422828E-5</v>
      </c>
      <c r="E25" s="12">
        <f t="shared" si="5"/>
        <v>4.1004949938648646E-5</v>
      </c>
      <c r="F25" s="12">
        <f t="shared" si="5"/>
        <v>3.389369848107394E-5</v>
      </c>
      <c r="G25" s="12">
        <f t="shared" si="5"/>
        <v>3.5071057007445419E-5</v>
      </c>
      <c r="H25" s="12">
        <f t="shared" si="5"/>
        <v>3.8930858402434788E-5</v>
      </c>
      <c r="I25" s="12">
        <f t="shared" si="5"/>
        <v>3.1869009634111586E-5</v>
      </c>
      <c r="J25" s="12">
        <f t="shared" si="5"/>
        <v>3.2617306911874078E-5</v>
      </c>
      <c r="K25" s="12">
        <f t="shared" si="5"/>
        <v>2.5815565333953143E-5</v>
      </c>
      <c r="L25" s="12">
        <f t="shared" si="5"/>
        <v>1.8812684412989704E-5</v>
      </c>
      <c r="M25" s="12">
        <f t="shared" si="5"/>
        <v>1.7688400500823302E-5</v>
      </c>
      <c r="N25" s="12">
        <f t="shared" si="5"/>
        <v>2.0152278450716311E-5</v>
      </c>
      <c r="O25" s="12">
        <f t="shared" si="5"/>
        <v>1.4552577394285423E-5</v>
      </c>
      <c r="P25" s="12">
        <f t="shared" si="5"/>
        <v>1.2845681898972651E-5</v>
      </c>
      <c r="Q25" s="12">
        <f t="shared" si="5"/>
        <v>1.4929794193950398E-5</v>
      </c>
      <c r="R25" s="12">
        <f t="shared" si="5"/>
        <v>1.4618980704978284E-5</v>
      </c>
      <c r="S25" s="12">
        <f t="shared" si="5"/>
        <v>1.5161846909337034E-5</v>
      </c>
      <c r="T25" s="12">
        <f t="shared" si="5"/>
        <v>1.5753696401148936E-5</v>
      </c>
      <c r="U25" s="12">
        <f t="shared" si="5"/>
        <v>1.639744370001758E-5</v>
      </c>
      <c r="V25" s="12">
        <f t="shared" si="5"/>
        <v>2.2255833772629016E-5</v>
      </c>
      <c r="W25" s="12">
        <f t="shared" si="5"/>
        <v>3.8375704938544039E-5</v>
      </c>
    </row>
    <row r="26" spans="2:23" outlineLevel="1" x14ac:dyDescent="0.25">
      <c r="B26" s="4" t="s">
        <v>21</v>
      </c>
      <c r="C26" s="12">
        <f t="shared" ref="C26:W26" si="6">IFERROR(C13/C21,0)</f>
        <v>0.60856178441125308</v>
      </c>
      <c r="D26" s="12">
        <f t="shared" si="6"/>
        <v>0.58927929197767948</v>
      </c>
      <c r="E26" s="12">
        <f t="shared" si="6"/>
        <v>0.59652984648341012</v>
      </c>
      <c r="F26" s="12">
        <f t="shared" si="6"/>
        <v>0.54630180443455623</v>
      </c>
      <c r="G26" s="12">
        <f t="shared" si="6"/>
        <v>0.54836230847571299</v>
      </c>
      <c r="H26" s="12">
        <f t="shared" si="6"/>
        <v>0.55870625401083474</v>
      </c>
      <c r="I26" s="12">
        <f t="shared" si="6"/>
        <v>0.53936819044970408</v>
      </c>
      <c r="J26" s="12">
        <f t="shared" si="6"/>
        <v>0.54091144523353885</v>
      </c>
      <c r="K26" s="12">
        <f t="shared" si="6"/>
        <v>0.5742945249256376</v>
      </c>
      <c r="L26" s="12">
        <f t="shared" si="6"/>
        <v>0.52207149128646835</v>
      </c>
      <c r="M26" s="12">
        <f t="shared" si="6"/>
        <v>0.52744656553218516</v>
      </c>
      <c r="N26" s="12">
        <f t="shared" si="6"/>
        <v>0.56482796708151684</v>
      </c>
      <c r="O26" s="12">
        <f t="shared" si="6"/>
        <v>0.57043419460586808</v>
      </c>
      <c r="P26" s="12">
        <f t="shared" si="6"/>
        <v>0.59294411623427634</v>
      </c>
      <c r="Q26" s="12">
        <f t="shared" si="6"/>
        <v>0.60023592694170491</v>
      </c>
      <c r="R26" s="12">
        <f t="shared" si="6"/>
        <v>0.59678966371116204</v>
      </c>
      <c r="S26" s="12">
        <f t="shared" si="6"/>
        <v>0.60324111842597827</v>
      </c>
      <c r="T26" s="12">
        <f t="shared" si="6"/>
        <v>0.61864825522712019</v>
      </c>
      <c r="U26" s="12">
        <f t="shared" si="6"/>
        <v>0.62029471865724439</v>
      </c>
      <c r="V26" s="12">
        <f t="shared" si="6"/>
        <v>0.62806977589601753</v>
      </c>
      <c r="W26" s="12">
        <f t="shared" si="6"/>
        <v>0.6595853178241442</v>
      </c>
    </row>
    <row r="27" spans="2:23" outlineLevel="1" x14ac:dyDescent="0.25">
      <c r="B27" s="4" t="s">
        <v>26</v>
      </c>
      <c r="C27" s="12">
        <f t="shared" ref="C27:W27" si="7">IFERROR(C14/C21,0)</f>
        <v>0</v>
      </c>
      <c r="D27" s="12">
        <f t="shared" si="7"/>
        <v>0</v>
      </c>
      <c r="E27" s="12">
        <f t="shared" si="7"/>
        <v>0</v>
      </c>
      <c r="F27" s="12">
        <f t="shared" si="7"/>
        <v>0</v>
      </c>
      <c r="G27" s="12">
        <f t="shared" si="7"/>
        <v>0</v>
      </c>
      <c r="H27" s="12">
        <f t="shared" si="7"/>
        <v>0</v>
      </c>
      <c r="I27" s="12">
        <f t="shared" si="7"/>
        <v>0</v>
      </c>
      <c r="J27" s="12">
        <f t="shared" si="7"/>
        <v>0</v>
      </c>
      <c r="K27" s="12">
        <f t="shared" si="7"/>
        <v>0</v>
      </c>
      <c r="L27" s="12">
        <f t="shared" si="7"/>
        <v>0</v>
      </c>
      <c r="M27" s="12">
        <f t="shared" si="7"/>
        <v>0</v>
      </c>
      <c r="N27" s="12">
        <f t="shared" si="7"/>
        <v>0</v>
      </c>
      <c r="O27" s="12">
        <f t="shared" si="7"/>
        <v>0</v>
      </c>
      <c r="P27" s="12">
        <f t="shared" si="7"/>
        <v>0</v>
      </c>
      <c r="Q27" s="12">
        <f t="shared" si="7"/>
        <v>0</v>
      </c>
      <c r="R27" s="12">
        <f t="shared" si="7"/>
        <v>0</v>
      </c>
      <c r="S27" s="12">
        <f t="shared" si="7"/>
        <v>0</v>
      </c>
      <c r="T27" s="12">
        <f t="shared" si="7"/>
        <v>0</v>
      </c>
      <c r="U27" s="12">
        <f t="shared" si="7"/>
        <v>0</v>
      </c>
      <c r="V27" s="12">
        <f t="shared" si="7"/>
        <v>0</v>
      </c>
      <c r="W27" s="12">
        <f t="shared" si="7"/>
        <v>0</v>
      </c>
    </row>
    <row r="28" spans="2:23" outlineLevel="1" x14ac:dyDescent="0.25">
      <c r="B28" s="4" t="s">
        <v>25</v>
      </c>
      <c r="C28" s="12">
        <f t="shared" ref="C28:W28" si="8">IFERROR(C15/C21,0)</f>
        <v>0.2528689262381042</v>
      </c>
      <c r="D28" s="12">
        <f t="shared" si="8"/>
        <v>0.24629167122528134</v>
      </c>
      <c r="E28" s="12">
        <f t="shared" si="8"/>
        <v>0.24593047140635385</v>
      </c>
      <c r="F28" s="12">
        <f t="shared" si="8"/>
        <v>0.24015947736473489</v>
      </c>
      <c r="G28" s="12">
        <f t="shared" si="8"/>
        <v>0.25216568337413253</v>
      </c>
      <c r="H28" s="12">
        <f t="shared" si="8"/>
        <v>0.24811679587676416</v>
      </c>
      <c r="I28" s="12">
        <f t="shared" si="8"/>
        <v>0.27526330920062064</v>
      </c>
      <c r="J28" s="12">
        <f t="shared" si="8"/>
        <v>0.24151386233105146</v>
      </c>
      <c r="K28" s="12">
        <f t="shared" si="8"/>
        <v>0.24516150885547364</v>
      </c>
      <c r="L28" s="12">
        <f t="shared" si="8"/>
        <v>0.28568085970920837</v>
      </c>
      <c r="M28" s="12">
        <f t="shared" si="8"/>
        <v>0.2706962155176606</v>
      </c>
      <c r="N28" s="12">
        <f t="shared" si="8"/>
        <v>0.27798824330305411</v>
      </c>
      <c r="O28" s="12">
        <f t="shared" si="8"/>
        <v>0.27524062507662894</v>
      </c>
      <c r="P28" s="12">
        <f t="shared" si="8"/>
        <v>0.27800948920988733</v>
      </c>
      <c r="Q28" s="12">
        <f t="shared" si="8"/>
        <v>0.28903998185312602</v>
      </c>
      <c r="R28" s="12">
        <f t="shared" si="8"/>
        <v>0.31330850547042216</v>
      </c>
      <c r="S28" s="12">
        <f t="shared" si="8"/>
        <v>0.33379318903289545</v>
      </c>
      <c r="T28" s="12">
        <f t="shared" si="8"/>
        <v>0.31849450216819447</v>
      </c>
      <c r="U28" s="12">
        <f t="shared" si="8"/>
        <v>0.3080248013385643</v>
      </c>
      <c r="V28" s="12">
        <f t="shared" si="8"/>
        <v>0.29356741099136718</v>
      </c>
      <c r="W28" s="12">
        <f t="shared" si="8"/>
        <v>0.28273800804996319</v>
      </c>
    </row>
    <row r="29" spans="2:23" outlineLevel="1" x14ac:dyDescent="0.25">
      <c r="B29" s="4" t="s">
        <v>0</v>
      </c>
      <c r="C29" s="12">
        <f t="shared" ref="C29:W29" si="9">IFERROR(C16/C21,0)</f>
        <v>0</v>
      </c>
      <c r="D29" s="12">
        <f t="shared" si="9"/>
        <v>0</v>
      </c>
      <c r="E29" s="12">
        <f t="shared" si="9"/>
        <v>0</v>
      </c>
      <c r="F29" s="12">
        <f t="shared" si="9"/>
        <v>0</v>
      </c>
      <c r="G29" s="12">
        <f t="shared" si="9"/>
        <v>0</v>
      </c>
      <c r="H29" s="12">
        <f t="shared" si="9"/>
        <v>0</v>
      </c>
      <c r="I29" s="12">
        <f t="shared" si="9"/>
        <v>0</v>
      </c>
      <c r="J29" s="12">
        <f t="shared" si="9"/>
        <v>0</v>
      </c>
      <c r="K29" s="12">
        <f t="shared" si="9"/>
        <v>0</v>
      </c>
      <c r="L29" s="12">
        <f t="shared" si="9"/>
        <v>0</v>
      </c>
      <c r="M29" s="12">
        <f t="shared" si="9"/>
        <v>9.6352114213587928E-3</v>
      </c>
      <c r="N29" s="12">
        <f t="shared" si="9"/>
        <v>1.182469904963678E-2</v>
      </c>
      <c r="O29" s="12">
        <f t="shared" si="9"/>
        <v>1.0897549451448572E-2</v>
      </c>
      <c r="P29" s="12">
        <f t="shared" si="9"/>
        <v>9.9275553020561555E-3</v>
      </c>
      <c r="Q29" s="12">
        <f t="shared" si="9"/>
        <v>1.0573112207182059E-2</v>
      </c>
      <c r="R29" s="12">
        <f t="shared" si="9"/>
        <v>0</v>
      </c>
      <c r="S29" s="12">
        <f t="shared" si="9"/>
        <v>0</v>
      </c>
      <c r="T29" s="12">
        <f t="shared" si="9"/>
        <v>0</v>
      </c>
      <c r="U29" s="12">
        <f t="shared" si="9"/>
        <v>0</v>
      </c>
      <c r="V29" s="12">
        <f t="shared" si="9"/>
        <v>0</v>
      </c>
      <c r="W29" s="12">
        <f t="shared" si="9"/>
        <v>0</v>
      </c>
    </row>
    <row r="30" spans="2:23" outlineLevel="1" x14ac:dyDescent="0.25">
      <c r="B30" s="4" t="s">
        <v>27</v>
      </c>
      <c r="C30" s="12">
        <f t="shared" ref="C30:W30" si="10">IFERROR(C17/C21,0)</f>
        <v>0</v>
      </c>
      <c r="D30" s="12">
        <f t="shared" si="10"/>
        <v>0</v>
      </c>
      <c r="E30" s="12">
        <f t="shared" si="10"/>
        <v>0</v>
      </c>
      <c r="F30" s="12">
        <f t="shared" si="10"/>
        <v>0</v>
      </c>
      <c r="G30" s="12">
        <f t="shared" si="10"/>
        <v>0</v>
      </c>
      <c r="H30" s="12">
        <f t="shared" si="10"/>
        <v>0</v>
      </c>
      <c r="I30" s="12">
        <f t="shared" si="10"/>
        <v>0</v>
      </c>
      <c r="J30" s="12">
        <f t="shared" si="10"/>
        <v>0</v>
      </c>
      <c r="K30" s="12">
        <f t="shared" si="10"/>
        <v>0</v>
      </c>
      <c r="L30" s="12">
        <f t="shared" si="10"/>
        <v>0</v>
      </c>
      <c r="M30" s="12">
        <f t="shared" si="10"/>
        <v>0</v>
      </c>
      <c r="N30" s="12">
        <f t="shared" si="10"/>
        <v>0</v>
      </c>
      <c r="O30" s="12">
        <f t="shared" si="10"/>
        <v>0</v>
      </c>
      <c r="P30" s="12">
        <f t="shared" si="10"/>
        <v>0</v>
      </c>
      <c r="Q30" s="12">
        <f t="shared" si="10"/>
        <v>0</v>
      </c>
      <c r="R30" s="12">
        <f t="shared" si="10"/>
        <v>0</v>
      </c>
      <c r="S30" s="12">
        <f t="shared" si="10"/>
        <v>0</v>
      </c>
      <c r="T30" s="12">
        <f t="shared" si="10"/>
        <v>0</v>
      </c>
      <c r="U30" s="12">
        <f t="shared" si="10"/>
        <v>0</v>
      </c>
      <c r="V30" s="12">
        <f t="shared" si="10"/>
        <v>0</v>
      </c>
      <c r="W30" s="12">
        <f t="shared" si="10"/>
        <v>0</v>
      </c>
    </row>
    <row r="31" spans="2:23" outlineLevel="1" x14ac:dyDescent="0.25">
      <c r="B31" s="4" t="s">
        <v>28</v>
      </c>
      <c r="C31" s="12">
        <f t="shared" ref="C31:W31" si="11">IFERROR(C18/C21,0)</f>
        <v>1.3456847894422201E-4</v>
      </c>
      <c r="D31" s="12">
        <f t="shared" si="11"/>
        <v>8.2006013128466807E-5</v>
      </c>
      <c r="E31" s="12">
        <f t="shared" si="11"/>
        <v>5.3797493435908215E-5</v>
      </c>
      <c r="F31" s="12">
        <f t="shared" si="11"/>
        <v>4.9957029719333321E-5</v>
      </c>
      <c r="G31" s="12">
        <f t="shared" si="11"/>
        <v>4.8641997005723867E-5</v>
      </c>
      <c r="H31" s="12">
        <f t="shared" si="11"/>
        <v>5.4763919946887897E-5</v>
      </c>
      <c r="I31" s="12">
        <f t="shared" si="11"/>
        <v>1.2864754251028717E-4</v>
      </c>
      <c r="J31" s="12">
        <f t="shared" si="11"/>
        <v>1.2248685397912379E-4</v>
      </c>
      <c r="K31" s="12">
        <f t="shared" si="11"/>
        <v>1.302081692196987E-4</v>
      </c>
      <c r="L31" s="12">
        <f t="shared" si="11"/>
        <v>1.5803869545509346E-4</v>
      </c>
      <c r="M31" s="12">
        <f t="shared" si="11"/>
        <v>2.4902043765268593E-4</v>
      </c>
      <c r="N31" s="12">
        <f t="shared" si="11"/>
        <v>5.152777171587707E-4</v>
      </c>
      <c r="O31" s="12">
        <f t="shared" si="11"/>
        <v>5.3888161534937373E-4</v>
      </c>
      <c r="P31" s="12">
        <f t="shared" si="11"/>
        <v>4.3171640855134961E-4</v>
      </c>
      <c r="Q31" s="12">
        <f t="shared" si="11"/>
        <v>4.4261992449285678E-4</v>
      </c>
      <c r="R31" s="12">
        <f t="shared" si="11"/>
        <v>3.7171976086089443E-4</v>
      </c>
      <c r="S31" s="12">
        <f t="shared" si="11"/>
        <v>3.2158880293670913E-4</v>
      </c>
      <c r="T31" s="12">
        <f t="shared" si="11"/>
        <v>2.455826227867995E-4</v>
      </c>
      <c r="U31" s="12">
        <f t="shared" si="11"/>
        <v>1.8157891475033356E-4</v>
      </c>
      <c r="V31" s="12">
        <f t="shared" si="11"/>
        <v>1.467202849931192E-4</v>
      </c>
      <c r="W31" s="12">
        <f t="shared" si="11"/>
        <v>9.0558140535854678E-5</v>
      </c>
    </row>
    <row r="32" spans="2:23" outlineLevel="1" x14ac:dyDescent="0.25">
      <c r="B32" s="4" t="s">
        <v>22</v>
      </c>
      <c r="C32" s="12">
        <f t="shared" ref="C32:W32" si="12">IFERROR(C19/C21,0)</f>
        <v>0.10997540756039306</v>
      </c>
      <c r="D32" s="12">
        <f t="shared" si="12"/>
        <v>0.13846562034474091</v>
      </c>
      <c r="E32" s="12">
        <f t="shared" si="12"/>
        <v>0.13101996375562777</v>
      </c>
      <c r="F32" s="12">
        <f t="shared" si="12"/>
        <v>0.19341739573482311</v>
      </c>
      <c r="G32" s="12">
        <f t="shared" si="12"/>
        <v>0.18112303296222795</v>
      </c>
      <c r="H32" s="12">
        <f t="shared" si="12"/>
        <v>0.17663820698419208</v>
      </c>
      <c r="I32" s="12">
        <f t="shared" si="12"/>
        <v>0.16805923049238533</v>
      </c>
      <c r="J32" s="12">
        <f t="shared" si="12"/>
        <v>0.1974193077221594</v>
      </c>
      <c r="K32" s="12">
        <f t="shared" si="12"/>
        <v>0.15832088231641883</v>
      </c>
      <c r="L32" s="12">
        <f t="shared" si="12"/>
        <v>0.17525684366603431</v>
      </c>
      <c r="M32" s="12">
        <f t="shared" si="12"/>
        <v>0.17394918730390013</v>
      </c>
      <c r="N32" s="12">
        <f t="shared" si="12"/>
        <v>0.12570825729099167</v>
      </c>
      <c r="O32" s="12">
        <f t="shared" si="12"/>
        <v>0.12635348573816813</v>
      </c>
      <c r="P32" s="12">
        <f t="shared" si="12"/>
        <v>0.10357901504538282</v>
      </c>
      <c r="Q32" s="12">
        <f t="shared" si="12"/>
        <v>8.6272882163613354E-2</v>
      </c>
      <c r="R32" s="12">
        <f t="shared" si="12"/>
        <v>7.7179213962571935E-2</v>
      </c>
      <c r="S32" s="12">
        <f t="shared" si="12"/>
        <v>5.1912845396099624E-2</v>
      </c>
      <c r="T32" s="12">
        <f t="shared" si="12"/>
        <v>5.0755874726920065E-2</v>
      </c>
      <c r="U32" s="12">
        <f t="shared" si="12"/>
        <v>5.4461717955735477E-2</v>
      </c>
      <c r="V32" s="12">
        <f t="shared" si="12"/>
        <v>6.2191347091087437E-2</v>
      </c>
      <c r="W32" s="12">
        <f t="shared" si="12"/>
        <v>3.9848290454137049E-2</v>
      </c>
    </row>
    <row r="33" spans="1:23" outlineLevel="1" x14ac:dyDescent="0.25">
      <c r="B33" s="4" t="s">
        <v>1</v>
      </c>
      <c r="C33" s="12">
        <f t="shared" ref="C33:W33" si="13">IFERROR(C20/C21,0)</f>
        <v>1.7687372380392766E-2</v>
      </c>
      <c r="D33" s="12">
        <f t="shared" si="13"/>
        <v>1.7821362834357368E-2</v>
      </c>
      <c r="E33" s="12">
        <f t="shared" si="13"/>
        <v>1.6090063985174811E-2</v>
      </c>
      <c r="F33" s="12">
        <f t="shared" si="13"/>
        <v>1.2342871714841795E-2</v>
      </c>
      <c r="G33" s="12">
        <f t="shared" si="13"/>
        <v>1.0753496843505789E-2</v>
      </c>
      <c r="H33" s="12">
        <f t="shared" si="13"/>
        <v>8.7246326775576623E-3</v>
      </c>
      <c r="I33" s="12">
        <f t="shared" si="13"/>
        <v>1.0043563759538923E-2</v>
      </c>
      <c r="J33" s="12">
        <f t="shared" si="13"/>
        <v>1.4117414974054852E-2</v>
      </c>
      <c r="K33" s="12">
        <f t="shared" si="13"/>
        <v>1.6785283010980524E-2</v>
      </c>
      <c r="L33" s="12">
        <f t="shared" si="13"/>
        <v>1.1865326361387036E-2</v>
      </c>
      <c r="M33" s="12">
        <f t="shared" si="13"/>
        <v>1.1969175654944642E-2</v>
      </c>
      <c r="N33" s="12">
        <f t="shared" si="13"/>
        <v>1.211422742120285E-2</v>
      </c>
      <c r="O33" s="12">
        <f t="shared" si="13"/>
        <v>1.075212785703069E-2</v>
      </c>
      <c r="P33" s="12">
        <f t="shared" si="13"/>
        <v>9.3096621438490297E-3</v>
      </c>
      <c r="Q33" s="12">
        <f t="shared" si="13"/>
        <v>7.9077690829284716E-3</v>
      </c>
      <c r="R33" s="12">
        <f t="shared" si="13"/>
        <v>8.3089651871674948E-3</v>
      </c>
      <c r="S33" s="12">
        <f t="shared" si="13"/>
        <v>6.7480119682979478E-3</v>
      </c>
      <c r="T33" s="12">
        <f t="shared" si="13"/>
        <v>6.8230224857216719E-3</v>
      </c>
      <c r="U33" s="12">
        <f t="shared" si="13"/>
        <v>1.041329910571929E-2</v>
      </c>
      <c r="V33" s="12">
        <f t="shared" si="13"/>
        <v>9.7450525811824239E-3</v>
      </c>
      <c r="W33" s="12">
        <f t="shared" si="13"/>
        <v>8.0478408550294853E-3</v>
      </c>
    </row>
    <row r="34" spans="1:23" x14ac:dyDescent="0.25">
      <c r="B34" s="16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</row>
    <row r="36" spans="1:23" s="34" customFormat="1" x14ac:dyDescent="0.25">
      <c r="A36" s="33" t="s">
        <v>48</v>
      </c>
      <c r="C36" s="35"/>
    </row>
    <row r="37" spans="1:23" outlineLevel="1" x14ac:dyDescent="0.25">
      <c r="B37" s="22" t="s">
        <v>31</v>
      </c>
      <c r="C37" s="5">
        <f t="shared" ref="C37:W38" si="14">C71+C105</f>
        <v>5957.7371032673782</v>
      </c>
      <c r="D37" s="5">
        <f t="shared" si="14"/>
        <v>6519.4105354577923</v>
      </c>
      <c r="E37" s="5">
        <f t="shared" si="14"/>
        <v>6563.6303733647392</v>
      </c>
      <c r="F37" s="5">
        <f t="shared" si="14"/>
        <v>7772.2361623485122</v>
      </c>
      <c r="G37" s="5">
        <f t="shared" si="14"/>
        <v>8642.6725775530613</v>
      </c>
      <c r="H37" s="5">
        <f t="shared" si="14"/>
        <v>9030.8301622268573</v>
      </c>
      <c r="I37" s="5">
        <f t="shared" si="14"/>
        <v>11153.319844959582</v>
      </c>
      <c r="J37" s="5">
        <f t="shared" si="14"/>
        <v>10309.88165596408</v>
      </c>
      <c r="K37" s="5">
        <f t="shared" si="14"/>
        <v>11304.363595249803</v>
      </c>
      <c r="L37" s="5">
        <f t="shared" si="14"/>
        <v>11146.793416763518</v>
      </c>
      <c r="M37" s="5">
        <f t="shared" si="14"/>
        <v>12557.827345317986</v>
      </c>
      <c r="N37" s="5">
        <f t="shared" si="14"/>
        <v>11984.50388315193</v>
      </c>
      <c r="O37" s="5">
        <f t="shared" si="14"/>
        <v>12459.057068236169</v>
      </c>
      <c r="P37" s="5">
        <f t="shared" si="14"/>
        <v>13423.54853063583</v>
      </c>
      <c r="Q37" s="5">
        <f t="shared" si="14"/>
        <v>13335.713663265373</v>
      </c>
      <c r="R37" s="5">
        <f t="shared" si="14"/>
        <v>13336.062253369862</v>
      </c>
      <c r="S37" s="5">
        <f t="shared" si="14"/>
        <v>14130.686426067641</v>
      </c>
      <c r="T37" s="5">
        <f t="shared" si="14"/>
        <v>14806.363220833098</v>
      </c>
      <c r="U37" s="5">
        <f t="shared" si="14"/>
        <v>15948.90752243948</v>
      </c>
      <c r="V37" s="5">
        <f t="shared" si="14"/>
        <v>15769.870288049471</v>
      </c>
      <c r="W37" s="5">
        <f t="shared" si="14"/>
        <v>14783.43339028413</v>
      </c>
    </row>
    <row r="38" spans="1:23" outlineLevel="1" x14ac:dyDescent="0.25">
      <c r="B38" s="8" t="s">
        <v>30</v>
      </c>
      <c r="C38" s="5">
        <f t="shared" si="14"/>
        <v>330.05799999999999</v>
      </c>
      <c r="D38" s="5">
        <f t="shared" si="14"/>
        <v>355.35300000000001</v>
      </c>
      <c r="E38" s="5">
        <f t="shared" si="14"/>
        <v>366.44099999999997</v>
      </c>
      <c r="F38" s="5">
        <f t="shared" si="14"/>
        <v>387.73400000000004</v>
      </c>
      <c r="G38" s="5">
        <f t="shared" si="14"/>
        <v>409.29599999999999</v>
      </c>
      <c r="H38" s="5">
        <f t="shared" si="14"/>
        <v>420.94499999999999</v>
      </c>
      <c r="I38" s="5">
        <f t="shared" si="14"/>
        <v>481.928</v>
      </c>
      <c r="J38" s="5">
        <f t="shared" si="14"/>
        <v>530.62699999999995</v>
      </c>
      <c r="K38" s="5">
        <f t="shared" si="14"/>
        <v>591.88300000000004</v>
      </c>
      <c r="L38" s="5">
        <f t="shared" si="14"/>
        <v>622.19000000000005</v>
      </c>
      <c r="M38" s="5">
        <f t="shared" si="14"/>
        <v>650.33100000000002</v>
      </c>
      <c r="N38" s="5">
        <f t="shared" si="14"/>
        <v>663.70399999999995</v>
      </c>
      <c r="O38" s="5">
        <f t="shared" si="14"/>
        <v>661.00199999999995</v>
      </c>
      <c r="P38" s="5">
        <f t="shared" si="14"/>
        <v>701.67599999999993</v>
      </c>
      <c r="Q38" s="5">
        <f t="shared" si="14"/>
        <v>728.70499999999993</v>
      </c>
      <c r="R38" s="5">
        <f t="shared" si="14"/>
        <v>763.83600000000001</v>
      </c>
      <c r="S38" s="5">
        <f t="shared" si="14"/>
        <v>799.81100000000004</v>
      </c>
      <c r="T38" s="5">
        <f t="shared" si="14"/>
        <v>833.31500000000005</v>
      </c>
      <c r="U38" s="5">
        <f t="shared" si="14"/>
        <v>854.47</v>
      </c>
      <c r="V38" s="5">
        <f t="shared" si="14"/>
        <v>889.33600000000001</v>
      </c>
      <c r="W38" s="5">
        <f t="shared" si="14"/>
        <v>901.65700000000004</v>
      </c>
    </row>
    <row r="39" spans="1:23" outlineLevel="1" x14ac:dyDescent="0.25">
      <c r="B39" s="8" t="s">
        <v>43</v>
      </c>
      <c r="C39" s="5">
        <f t="shared" ref="C39:W39" si="15">C40/C38*1000</f>
        <v>23234.550257008872</v>
      </c>
      <c r="D39" s="5">
        <f t="shared" si="15"/>
        <v>22765.503871688146</v>
      </c>
      <c r="E39" s="5">
        <f t="shared" si="15"/>
        <v>22177.88255846635</v>
      </c>
      <c r="F39" s="5">
        <f t="shared" si="15"/>
        <v>23353.716010458924</v>
      </c>
      <c r="G39" s="5">
        <f t="shared" si="15"/>
        <v>24019.707093681496</v>
      </c>
      <c r="H39" s="5">
        <f t="shared" si="15"/>
        <v>23666.156459536687</v>
      </c>
      <c r="I39" s="5">
        <f t="shared" si="15"/>
        <v>23701.396033265337</v>
      </c>
      <c r="J39" s="5">
        <f t="shared" si="15"/>
        <v>20684.397710639747</v>
      </c>
      <c r="K39" s="5">
        <f t="shared" si="15"/>
        <v>19861.343016138071</v>
      </c>
      <c r="L39" s="5">
        <f t="shared" si="15"/>
        <v>18633.82335616208</v>
      </c>
      <c r="M39" s="5">
        <f t="shared" si="15"/>
        <v>19742.911996975239</v>
      </c>
      <c r="N39" s="5">
        <f t="shared" si="15"/>
        <v>18484.382135171949</v>
      </c>
      <c r="O39" s="5">
        <f t="shared" si="15"/>
        <v>19296.623015937472</v>
      </c>
      <c r="P39" s="5">
        <f t="shared" si="15"/>
        <v>19445.294200290857</v>
      </c>
      <c r="Q39" s="5">
        <f t="shared" si="15"/>
        <v>18809.007508908766</v>
      </c>
      <c r="R39" s="5">
        <f t="shared" si="15"/>
        <v>18206.918679178874</v>
      </c>
      <c r="S39" s="5">
        <f t="shared" si="15"/>
        <v>18706.682910612566</v>
      </c>
      <c r="T39" s="5">
        <f t="shared" si="15"/>
        <v>18789.939086123581</v>
      </c>
      <c r="U39" s="5">
        <f t="shared" si="15"/>
        <v>19696.131763666952</v>
      </c>
      <c r="V39" s="5">
        <f t="shared" si="15"/>
        <v>18839.151072875393</v>
      </c>
      <c r="W39" s="5">
        <f t="shared" si="15"/>
        <v>17384.68499309984</v>
      </c>
    </row>
    <row r="40" spans="1:23" outlineLevel="1" x14ac:dyDescent="0.25">
      <c r="B40" s="8" t="s">
        <v>44</v>
      </c>
      <c r="C40" s="5">
        <f t="shared" ref="C40:W40" si="16">C74+C108</f>
        <v>7668.7491887278347</v>
      </c>
      <c r="D40" s="5">
        <f t="shared" si="16"/>
        <v>8089.7900973159976</v>
      </c>
      <c r="E40" s="5">
        <f t="shared" si="16"/>
        <v>8126.8854626069678</v>
      </c>
      <c r="F40" s="5">
        <f t="shared" si="16"/>
        <v>9055.0297235992821</v>
      </c>
      <c r="G40" s="5">
        <f t="shared" si="16"/>
        <v>9831.1700346154612</v>
      </c>
      <c r="H40" s="5">
        <f t="shared" si="16"/>
        <v>9962.15023085967</v>
      </c>
      <c r="I40" s="5">
        <f t="shared" si="16"/>
        <v>11422.366387519496</v>
      </c>
      <c r="J40" s="5">
        <f t="shared" si="16"/>
        <v>10975.699904003635</v>
      </c>
      <c r="K40" s="5">
        <f t="shared" si="16"/>
        <v>11755.591288420852</v>
      </c>
      <c r="L40" s="5">
        <f t="shared" si="16"/>
        <v>11593.778553970486</v>
      </c>
      <c r="M40" s="5">
        <f t="shared" si="16"/>
        <v>12839.427701904904</v>
      </c>
      <c r="N40" s="5">
        <f t="shared" si="16"/>
        <v>12268.158360642163</v>
      </c>
      <c r="O40" s="5">
        <f t="shared" si="16"/>
        <v>12755.106406780698</v>
      </c>
      <c r="P40" s="5">
        <f t="shared" si="16"/>
        <v>13644.296253283284</v>
      </c>
      <c r="Q40" s="5">
        <f t="shared" si="16"/>
        <v>13706.217816779361</v>
      </c>
      <c r="R40" s="5">
        <f t="shared" si="16"/>
        <v>13907.099936229275</v>
      </c>
      <c r="S40" s="5">
        <f t="shared" si="16"/>
        <v>14961.810765419948</v>
      </c>
      <c r="T40" s="5">
        <f t="shared" si="16"/>
        <v>15657.938089553074</v>
      </c>
      <c r="U40" s="5">
        <f t="shared" si="16"/>
        <v>16829.753708100499</v>
      </c>
      <c r="V40" s="5">
        <f t="shared" si="16"/>
        <v>16754.335258546711</v>
      </c>
      <c r="W40" s="5">
        <f t="shared" si="16"/>
        <v>15675.022916823422</v>
      </c>
    </row>
    <row r="41" spans="1:23" outlineLevel="1" x14ac:dyDescent="0.25">
      <c r="B41" s="8" t="s">
        <v>45</v>
      </c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outlineLevel="1" x14ac:dyDescent="0.25">
      <c r="B42" s="8" t="s">
        <v>47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</row>
    <row r="43" spans="1:23" outlineLevel="1" x14ac:dyDescent="0.25"/>
    <row r="44" spans="1:23" outlineLevel="1" x14ac:dyDescent="0.25">
      <c r="B44" s="9" t="s">
        <v>19</v>
      </c>
      <c r="C44" s="14"/>
    </row>
    <row r="45" spans="1:23" outlineLevel="1" x14ac:dyDescent="0.25">
      <c r="B45" s="4" t="s">
        <v>23</v>
      </c>
      <c r="C45" s="5">
        <f t="shared" ref="C45:W54" si="17">C79+C113</f>
        <v>0</v>
      </c>
      <c r="D45" s="5">
        <f t="shared" si="17"/>
        <v>0</v>
      </c>
      <c r="E45" s="5">
        <f t="shared" si="17"/>
        <v>0</v>
      </c>
      <c r="F45" s="5">
        <f t="shared" si="17"/>
        <v>0</v>
      </c>
      <c r="G45" s="5">
        <f t="shared" si="17"/>
        <v>0</v>
      </c>
      <c r="H45" s="5">
        <f t="shared" si="17"/>
        <v>0</v>
      </c>
      <c r="I45" s="5">
        <f t="shared" si="17"/>
        <v>0</v>
      </c>
      <c r="J45" s="5">
        <f t="shared" si="17"/>
        <v>0</v>
      </c>
      <c r="K45" s="5">
        <f t="shared" si="17"/>
        <v>0</v>
      </c>
      <c r="L45" s="5">
        <f t="shared" si="17"/>
        <v>0</v>
      </c>
      <c r="M45" s="5">
        <f t="shared" si="17"/>
        <v>0</v>
      </c>
      <c r="N45" s="5">
        <f t="shared" si="17"/>
        <v>0</v>
      </c>
      <c r="O45" s="5">
        <f t="shared" si="17"/>
        <v>0</v>
      </c>
      <c r="P45" s="5">
        <f t="shared" si="17"/>
        <v>0</v>
      </c>
      <c r="Q45" s="5">
        <f t="shared" si="17"/>
        <v>0</v>
      </c>
      <c r="R45" s="5">
        <f t="shared" si="17"/>
        <v>0</v>
      </c>
      <c r="S45" s="5">
        <f t="shared" si="17"/>
        <v>0</v>
      </c>
      <c r="T45" s="5">
        <f t="shared" si="17"/>
        <v>0</v>
      </c>
      <c r="U45" s="5">
        <f t="shared" si="17"/>
        <v>0</v>
      </c>
      <c r="V45" s="5">
        <f t="shared" si="17"/>
        <v>0</v>
      </c>
      <c r="W45" s="5">
        <f t="shared" si="17"/>
        <v>0</v>
      </c>
    </row>
    <row r="46" spans="1:23" outlineLevel="1" x14ac:dyDescent="0.25">
      <c r="B46" s="4" t="s">
        <v>24</v>
      </c>
      <c r="C46" s="5">
        <f t="shared" si="17"/>
        <v>0</v>
      </c>
      <c r="D46" s="5">
        <f t="shared" si="17"/>
        <v>0</v>
      </c>
      <c r="E46" s="5">
        <f t="shared" si="17"/>
        <v>0</v>
      </c>
      <c r="F46" s="5">
        <f t="shared" si="17"/>
        <v>0</v>
      </c>
      <c r="G46" s="5">
        <f t="shared" si="17"/>
        <v>0</v>
      </c>
      <c r="H46" s="5">
        <f t="shared" si="17"/>
        <v>0</v>
      </c>
      <c r="I46" s="5">
        <f t="shared" si="17"/>
        <v>0</v>
      </c>
      <c r="J46" s="5">
        <f t="shared" si="17"/>
        <v>0</v>
      </c>
      <c r="K46" s="5">
        <f t="shared" si="17"/>
        <v>0</v>
      </c>
      <c r="L46" s="5">
        <f t="shared" si="17"/>
        <v>0</v>
      </c>
      <c r="M46" s="5">
        <f t="shared" si="17"/>
        <v>0</v>
      </c>
      <c r="N46" s="5">
        <f t="shared" si="17"/>
        <v>0</v>
      </c>
      <c r="O46" s="5">
        <f t="shared" si="17"/>
        <v>0</v>
      </c>
      <c r="P46" s="5">
        <f t="shared" si="17"/>
        <v>0</v>
      </c>
      <c r="Q46" s="5">
        <f t="shared" si="17"/>
        <v>0</v>
      </c>
      <c r="R46" s="5">
        <f t="shared" si="17"/>
        <v>0</v>
      </c>
      <c r="S46" s="5">
        <f t="shared" si="17"/>
        <v>0</v>
      </c>
      <c r="T46" s="5">
        <f t="shared" si="17"/>
        <v>0</v>
      </c>
      <c r="U46" s="5">
        <f t="shared" si="17"/>
        <v>0</v>
      </c>
      <c r="V46" s="5">
        <f t="shared" si="17"/>
        <v>0</v>
      </c>
      <c r="W46" s="5">
        <f t="shared" si="17"/>
        <v>0</v>
      </c>
    </row>
    <row r="47" spans="1:23" outlineLevel="1" x14ac:dyDescent="0.25">
      <c r="B47" s="4" t="s">
        <v>21</v>
      </c>
      <c r="C47" s="5">
        <f t="shared" si="17"/>
        <v>12642.814999999999</v>
      </c>
      <c r="D47" s="5">
        <f t="shared" si="17"/>
        <v>17414.345000000001</v>
      </c>
      <c r="E47" s="5">
        <f t="shared" si="17"/>
        <v>18426.524999999998</v>
      </c>
      <c r="F47" s="5">
        <f t="shared" si="17"/>
        <v>24301.298999999999</v>
      </c>
      <c r="G47" s="5">
        <f t="shared" si="17"/>
        <v>26371.316999999999</v>
      </c>
      <c r="H47" s="5">
        <f t="shared" si="17"/>
        <v>29529.699000000001</v>
      </c>
      <c r="I47" s="5">
        <f t="shared" si="17"/>
        <v>33536.798999999999</v>
      </c>
      <c r="J47" s="5">
        <f t="shared" si="17"/>
        <v>30875.913000000004</v>
      </c>
      <c r="K47" s="5">
        <f t="shared" si="17"/>
        <v>36166.065999999999</v>
      </c>
      <c r="L47" s="5">
        <f t="shared" si="17"/>
        <v>34786.275000000001</v>
      </c>
      <c r="M47" s="5">
        <f t="shared" si="17"/>
        <v>38945.292000000001</v>
      </c>
      <c r="N47" s="5">
        <f t="shared" si="17"/>
        <v>36716.735999999997</v>
      </c>
      <c r="O47" s="5">
        <f t="shared" si="17"/>
        <v>37837.559000000001</v>
      </c>
      <c r="P47" s="5">
        <f t="shared" si="17"/>
        <v>41949.881000000001</v>
      </c>
      <c r="Q47" s="5">
        <f t="shared" si="17"/>
        <v>39572.030999999995</v>
      </c>
      <c r="R47" s="5">
        <f t="shared" si="17"/>
        <v>36977.330999999998</v>
      </c>
      <c r="S47" s="5">
        <f t="shared" si="17"/>
        <v>36722.893000000004</v>
      </c>
      <c r="T47" s="5">
        <f t="shared" si="17"/>
        <v>39204.636000000006</v>
      </c>
      <c r="U47" s="5">
        <f t="shared" si="17"/>
        <v>43011.611000000004</v>
      </c>
      <c r="V47" s="5">
        <f t="shared" si="17"/>
        <v>42206.111000000004</v>
      </c>
      <c r="W47" s="5">
        <f t="shared" si="17"/>
        <v>40835.315000000002</v>
      </c>
    </row>
    <row r="48" spans="1:23" outlineLevel="1" x14ac:dyDescent="0.25">
      <c r="B48" s="4" t="s">
        <v>26</v>
      </c>
      <c r="C48" s="5">
        <f t="shared" si="17"/>
        <v>0</v>
      </c>
      <c r="D48" s="5">
        <f t="shared" si="17"/>
        <v>0</v>
      </c>
      <c r="E48" s="5">
        <f t="shared" si="17"/>
        <v>0</v>
      </c>
      <c r="F48" s="5">
        <f t="shared" si="17"/>
        <v>0</v>
      </c>
      <c r="G48" s="5">
        <f t="shared" si="17"/>
        <v>0</v>
      </c>
      <c r="H48" s="5">
        <f t="shared" si="17"/>
        <v>0</v>
      </c>
      <c r="I48" s="5">
        <f t="shared" si="17"/>
        <v>0</v>
      </c>
      <c r="J48" s="5">
        <f t="shared" si="17"/>
        <v>0</v>
      </c>
      <c r="K48" s="5">
        <f t="shared" si="17"/>
        <v>0</v>
      </c>
      <c r="L48" s="5">
        <f t="shared" si="17"/>
        <v>0</v>
      </c>
      <c r="M48" s="5">
        <f t="shared" si="17"/>
        <v>0</v>
      </c>
      <c r="N48" s="5">
        <f t="shared" si="17"/>
        <v>0</v>
      </c>
      <c r="O48" s="5">
        <f t="shared" si="17"/>
        <v>0</v>
      </c>
      <c r="P48" s="5">
        <f t="shared" si="17"/>
        <v>0</v>
      </c>
      <c r="Q48" s="5">
        <f t="shared" si="17"/>
        <v>0</v>
      </c>
      <c r="R48" s="5">
        <f t="shared" si="17"/>
        <v>0</v>
      </c>
      <c r="S48" s="5">
        <f t="shared" si="17"/>
        <v>0</v>
      </c>
      <c r="T48" s="5">
        <f t="shared" si="17"/>
        <v>0</v>
      </c>
      <c r="U48" s="5">
        <f t="shared" si="17"/>
        <v>0</v>
      </c>
      <c r="V48" s="5">
        <f t="shared" si="17"/>
        <v>0</v>
      </c>
      <c r="W48" s="5">
        <f t="shared" si="17"/>
        <v>0</v>
      </c>
    </row>
    <row r="49" spans="2:23" outlineLevel="1" x14ac:dyDescent="0.25">
      <c r="B49" s="4" t="s">
        <v>25</v>
      </c>
      <c r="C49" s="5">
        <f t="shared" si="17"/>
        <v>32820.528999999995</v>
      </c>
      <c r="D49" s="5">
        <f t="shared" si="17"/>
        <v>32135.703000000001</v>
      </c>
      <c r="E49" s="5">
        <f t="shared" si="17"/>
        <v>31451.309999999998</v>
      </c>
      <c r="F49" s="5">
        <f t="shared" si="17"/>
        <v>34521.372000000003</v>
      </c>
      <c r="G49" s="5">
        <f t="shared" si="17"/>
        <v>38429.841</v>
      </c>
      <c r="H49" s="5">
        <f t="shared" si="17"/>
        <v>37876.331999999995</v>
      </c>
      <c r="I49" s="5">
        <f t="shared" si="17"/>
        <v>42951.739000000001</v>
      </c>
      <c r="J49" s="5">
        <f t="shared" si="17"/>
        <v>38624.675999999999</v>
      </c>
      <c r="K49" s="5">
        <f t="shared" si="17"/>
        <v>40341.788999999997</v>
      </c>
      <c r="L49" s="5">
        <f t="shared" si="17"/>
        <v>44217.269</v>
      </c>
      <c r="M49" s="5">
        <f t="shared" si="17"/>
        <v>43927.455000000002</v>
      </c>
      <c r="N49" s="5">
        <f t="shared" si="17"/>
        <v>41101.743000000002</v>
      </c>
      <c r="O49" s="5">
        <f t="shared" si="17"/>
        <v>42271.741999999998</v>
      </c>
      <c r="P49" s="5">
        <f t="shared" si="17"/>
        <v>43825.561000000002</v>
      </c>
      <c r="Q49" s="5">
        <f t="shared" si="17"/>
        <v>44721.471000000005</v>
      </c>
      <c r="R49" s="5">
        <f t="shared" si="17"/>
        <v>47809.667999999998</v>
      </c>
      <c r="S49" s="5">
        <f t="shared" si="17"/>
        <v>52255.607000000004</v>
      </c>
      <c r="T49" s="5">
        <f t="shared" si="17"/>
        <v>52766.705000000002</v>
      </c>
      <c r="U49" s="5">
        <f t="shared" si="17"/>
        <v>54100.593000000001</v>
      </c>
      <c r="V49" s="5">
        <f t="shared" si="17"/>
        <v>52424.650999999998</v>
      </c>
      <c r="W49" s="5">
        <f t="shared" si="17"/>
        <v>46973.063999999998</v>
      </c>
    </row>
    <row r="50" spans="2:23" outlineLevel="1" x14ac:dyDescent="0.25">
      <c r="B50" s="4" t="s">
        <v>0</v>
      </c>
      <c r="C50" s="5">
        <f t="shared" si="17"/>
        <v>0</v>
      </c>
      <c r="D50" s="5">
        <f t="shared" si="17"/>
        <v>0</v>
      </c>
      <c r="E50" s="5">
        <f t="shared" si="17"/>
        <v>0</v>
      </c>
      <c r="F50" s="5">
        <f t="shared" si="17"/>
        <v>0</v>
      </c>
      <c r="G50" s="5">
        <f t="shared" si="17"/>
        <v>0</v>
      </c>
      <c r="H50" s="5">
        <f t="shared" si="17"/>
        <v>0</v>
      </c>
      <c r="I50" s="5">
        <f t="shared" si="17"/>
        <v>0</v>
      </c>
      <c r="J50" s="5">
        <f t="shared" si="17"/>
        <v>0</v>
      </c>
      <c r="K50" s="5">
        <f t="shared" si="17"/>
        <v>0</v>
      </c>
      <c r="L50" s="5">
        <f t="shared" si="17"/>
        <v>0</v>
      </c>
      <c r="M50" s="5">
        <f t="shared" si="17"/>
        <v>1563.5619999999999</v>
      </c>
      <c r="N50" s="5">
        <f t="shared" si="17"/>
        <v>1748.3319999999999</v>
      </c>
      <c r="O50" s="5">
        <f t="shared" si="17"/>
        <v>1673.6569999999999</v>
      </c>
      <c r="P50" s="5">
        <f t="shared" si="17"/>
        <v>1564.9850000000001</v>
      </c>
      <c r="Q50" s="5">
        <f t="shared" si="17"/>
        <v>1635.9159999999999</v>
      </c>
      <c r="R50" s="5">
        <f t="shared" si="17"/>
        <v>0</v>
      </c>
      <c r="S50" s="5">
        <f t="shared" si="17"/>
        <v>0</v>
      </c>
      <c r="T50" s="5">
        <f t="shared" si="17"/>
        <v>0</v>
      </c>
      <c r="U50" s="5">
        <f t="shared" si="17"/>
        <v>0</v>
      </c>
      <c r="V50" s="5">
        <f t="shared" si="17"/>
        <v>0</v>
      </c>
      <c r="W50" s="5">
        <f t="shared" si="17"/>
        <v>0</v>
      </c>
    </row>
    <row r="51" spans="2:23" outlineLevel="1" x14ac:dyDescent="0.25">
      <c r="B51" s="4" t="s">
        <v>27</v>
      </c>
      <c r="C51" s="5">
        <f t="shared" si="17"/>
        <v>0</v>
      </c>
      <c r="D51" s="5">
        <f t="shared" si="17"/>
        <v>0</v>
      </c>
      <c r="E51" s="5">
        <f t="shared" si="17"/>
        <v>0</v>
      </c>
      <c r="F51" s="5">
        <f t="shared" si="17"/>
        <v>0</v>
      </c>
      <c r="G51" s="5">
        <f t="shared" si="17"/>
        <v>0</v>
      </c>
      <c r="H51" s="5">
        <f t="shared" si="17"/>
        <v>0</v>
      </c>
      <c r="I51" s="5">
        <f t="shared" si="17"/>
        <v>0</v>
      </c>
      <c r="J51" s="5">
        <f t="shared" si="17"/>
        <v>0</v>
      </c>
      <c r="K51" s="5">
        <f t="shared" si="17"/>
        <v>0</v>
      </c>
      <c r="L51" s="5">
        <f t="shared" si="17"/>
        <v>0</v>
      </c>
      <c r="M51" s="5">
        <f t="shared" si="17"/>
        <v>0</v>
      </c>
      <c r="N51" s="5">
        <f t="shared" si="17"/>
        <v>0</v>
      </c>
      <c r="O51" s="5">
        <f t="shared" si="17"/>
        <v>0</v>
      </c>
      <c r="P51" s="5">
        <f t="shared" si="17"/>
        <v>0</v>
      </c>
      <c r="Q51" s="5">
        <f t="shared" si="17"/>
        <v>0</v>
      </c>
      <c r="R51" s="5">
        <f t="shared" si="17"/>
        <v>0</v>
      </c>
      <c r="S51" s="5">
        <f t="shared" si="17"/>
        <v>0</v>
      </c>
      <c r="T51" s="5">
        <f t="shared" si="17"/>
        <v>0</v>
      </c>
      <c r="U51" s="5">
        <f t="shared" si="17"/>
        <v>0</v>
      </c>
      <c r="V51" s="5">
        <f t="shared" si="17"/>
        <v>0</v>
      </c>
      <c r="W51" s="5">
        <f t="shared" si="17"/>
        <v>0</v>
      </c>
    </row>
    <row r="52" spans="2:23" outlineLevel="1" x14ac:dyDescent="0.25">
      <c r="B52" s="4" t="s">
        <v>28</v>
      </c>
      <c r="C52" s="5">
        <f t="shared" si="17"/>
        <v>17.465999999999998</v>
      </c>
      <c r="D52" s="5">
        <f t="shared" si="17"/>
        <v>10.7</v>
      </c>
      <c r="E52" s="5">
        <f t="shared" si="17"/>
        <v>6.88</v>
      </c>
      <c r="F52" s="5">
        <f t="shared" si="17"/>
        <v>7.181</v>
      </c>
      <c r="G52" s="5">
        <f t="shared" si="17"/>
        <v>7.4130000000000003</v>
      </c>
      <c r="H52" s="5">
        <f t="shared" si="17"/>
        <v>8.36</v>
      </c>
      <c r="I52" s="5">
        <f t="shared" si="17"/>
        <v>20.074000000000002</v>
      </c>
      <c r="J52" s="5">
        <f t="shared" si="17"/>
        <v>19.588999999999999</v>
      </c>
      <c r="K52" s="5">
        <f t="shared" si="17"/>
        <v>21.426000000000002</v>
      </c>
      <c r="L52" s="5">
        <f t="shared" si="17"/>
        <v>24.460999999999999</v>
      </c>
      <c r="M52" s="5">
        <f t="shared" si="17"/>
        <v>40.410000000000004</v>
      </c>
      <c r="N52" s="5">
        <f t="shared" si="17"/>
        <v>76.186000000000007</v>
      </c>
      <c r="O52" s="5">
        <f t="shared" si="17"/>
        <v>82.762</v>
      </c>
      <c r="P52" s="5">
        <f t="shared" si="17"/>
        <v>68.056000000000012</v>
      </c>
      <c r="Q52" s="5">
        <f t="shared" si="17"/>
        <v>68.484000000000009</v>
      </c>
      <c r="R52" s="5">
        <f t="shared" si="17"/>
        <v>56.723000000000006</v>
      </c>
      <c r="S52" s="5">
        <f t="shared" si="17"/>
        <v>50.344999999999999</v>
      </c>
      <c r="T52" s="5">
        <f t="shared" si="17"/>
        <v>40.686999999999998</v>
      </c>
      <c r="U52" s="5">
        <f t="shared" si="17"/>
        <v>31.891999999999996</v>
      </c>
      <c r="V52" s="5">
        <f t="shared" si="17"/>
        <v>26.200999999999997</v>
      </c>
      <c r="W52" s="5">
        <f t="shared" si="17"/>
        <v>15.045</v>
      </c>
    </row>
    <row r="53" spans="2:23" outlineLevel="1" x14ac:dyDescent="0.25">
      <c r="B53" s="4" t="s">
        <v>22</v>
      </c>
      <c r="C53" s="5">
        <f t="shared" si="17"/>
        <v>0</v>
      </c>
      <c r="D53" s="5">
        <f t="shared" si="17"/>
        <v>0</v>
      </c>
      <c r="E53" s="5">
        <f t="shared" si="17"/>
        <v>0</v>
      </c>
      <c r="F53" s="5">
        <f t="shared" si="17"/>
        <v>0</v>
      </c>
      <c r="G53" s="5">
        <f t="shared" si="17"/>
        <v>0</v>
      </c>
      <c r="H53" s="5">
        <f t="shared" si="17"/>
        <v>0</v>
      </c>
      <c r="I53" s="5">
        <f t="shared" si="17"/>
        <v>0</v>
      </c>
      <c r="J53" s="5">
        <f t="shared" si="17"/>
        <v>0</v>
      </c>
      <c r="K53" s="5">
        <f t="shared" si="17"/>
        <v>0</v>
      </c>
      <c r="L53" s="5">
        <f t="shared" si="17"/>
        <v>0</v>
      </c>
      <c r="M53" s="5">
        <f t="shared" si="17"/>
        <v>0</v>
      </c>
      <c r="N53" s="5">
        <f t="shared" si="17"/>
        <v>0</v>
      </c>
      <c r="O53" s="5">
        <f t="shared" si="17"/>
        <v>0</v>
      </c>
      <c r="P53" s="5">
        <f t="shared" si="17"/>
        <v>0</v>
      </c>
      <c r="Q53" s="5">
        <f t="shared" si="17"/>
        <v>0</v>
      </c>
      <c r="R53" s="5">
        <f t="shared" si="17"/>
        <v>0</v>
      </c>
      <c r="S53" s="5">
        <f t="shared" si="17"/>
        <v>0</v>
      </c>
      <c r="T53" s="5">
        <f t="shared" si="17"/>
        <v>0</v>
      </c>
      <c r="U53" s="5">
        <f t="shared" si="17"/>
        <v>0</v>
      </c>
      <c r="V53" s="5">
        <f t="shared" si="17"/>
        <v>0</v>
      </c>
      <c r="W53" s="5">
        <f t="shared" si="17"/>
        <v>0</v>
      </c>
    </row>
    <row r="54" spans="2:23" outlineLevel="1" x14ac:dyDescent="0.25">
      <c r="B54" s="4" t="s">
        <v>1</v>
      </c>
      <c r="C54" s="5">
        <f t="shared" si="17"/>
        <v>2295.6910000000003</v>
      </c>
      <c r="D54" s="5">
        <f t="shared" si="17"/>
        <v>2325.2999999999997</v>
      </c>
      <c r="E54" s="5">
        <f t="shared" si="17"/>
        <v>2057.71</v>
      </c>
      <c r="F54" s="5">
        <f t="shared" si="17"/>
        <v>1774.2080000000001</v>
      </c>
      <c r="G54" s="5">
        <f t="shared" si="17"/>
        <v>1638.8240000000001</v>
      </c>
      <c r="H54" s="5">
        <f t="shared" si="17"/>
        <v>1331.8609999999999</v>
      </c>
      <c r="I54" s="5">
        <f t="shared" si="17"/>
        <v>1567.1849999999999</v>
      </c>
      <c r="J54" s="5">
        <f t="shared" si="17"/>
        <v>2257.761</v>
      </c>
      <c r="K54" s="5">
        <f t="shared" si="17"/>
        <v>2762.0499999999997</v>
      </c>
      <c r="L54" s="5">
        <f t="shared" si="17"/>
        <v>1836.498</v>
      </c>
      <c r="M54" s="5">
        <f t="shared" si="17"/>
        <v>1942.308</v>
      </c>
      <c r="N54" s="5">
        <f t="shared" si="17"/>
        <v>1791.1399999999999</v>
      </c>
      <c r="O54" s="5">
        <f t="shared" si="17"/>
        <v>1651.3230000000001</v>
      </c>
      <c r="P54" s="5">
        <f t="shared" si="17"/>
        <v>1467.5800000000002</v>
      </c>
      <c r="Q54" s="5">
        <f t="shared" si="17"/>
        <v>1223.5229999999999</v>
      </c>
      <c r="R54" s="5">
        <f t="shared" si="17"/>
        <v>1267.9159999999999</v>
      </c>
      <c r="S54" s="5">
        <f t="shared" si="17"/>
        <v>1056.4070000000002</v>
      </c>
      <c r="T54" s="5">
        <f t="shared" si="17"/>
        <v>1130.4069999999999</v>
      </c>
      <c r="U54" s="5">
        <f t="shared" si="17"/>
        <v>1828.962</v>
      </c>
      <c r="V54" s="5">
        <f t="shared" si="17"/>
        <v>1740.251</v>
      </c>
      <c r="W54" s="5">
        <f t="shared" si="17"/>
        <v>1337.039</v>
      </c>
    </row>
    <row r="55" spans="2:23" outlineLevel="1" x14ac:dyDescent="0.25">
      <c r="B55" s="16" t="s">
        <v>13</v>
      </c>
      <c r="C55" s="21">
        <f t="shared" ref="C55:W55" si="18">SUM(C45:C54)</f>
        <v>47776.500999999997</v>
      </c>
      <c r="D55" s="21">
        <f t="shared" si="18"/>
        <v>51886.048000000003</v>
      </c>
      <c r="E55" s="21">
        <f t="shared" si="18"/>
        <v>51942.424999999988</v>
      </c>
      <c r="F55" s="21">
        <f t="shared" si="18"/>
        <v>60604.06</v>
      </c>
      <c r="G55" s="21">
        <f t="shared" si="18"/>
        <v>66447.39499999999</v>
      </c>
      <c r="H55" s="21">
        <f t="shared" si="18"/>
        <v>68746.251999999993</v>
      </c>
      <c r="I55" s="21">
        <f t="shared" si="18"/>
        <v>78075.796999999991</v>
      </c>
      <c r="J55" s="21">
        <f t="shared" si="18"/>
        <v>71777.939000000013</v>
      </c>
      <c r="K55" s="21">
        <f t="shared" si="18"/>
        <v>79291.331000000006</v>
      </c>
      <c r="L55" s="21">
        <f t="shared" si="18"/>
        <v>80864.502999999997</v>
      </c>
      <c r="M55" s="21">
        <f t="shared" si="18"/>
        <v>86419.027000000016</v>
      </c>
      <c r="N55" s="21">
        <f t="shared" si="18"/>
        <v>81434.136999999988</v>
      </c>
      <c r="O55" s="21">
        <f t="shared" si="18"/>
        <v>83517.04300000002</v>
      </c>
      <c r="P55" s="21">
        <f t="shared" si="18"/>
        <v>88876.063000000009</v>
      </c>
      <c r="Q55" s="21">
        <f t="shared" si="18"/>
        <v>87221.425000000003</v>
      </c>
      <c r="R55" s="21">
        <f t="shared" si="18"/>
        <v>86111.637999999992</v>
      </c>
      <c r="S55" s="21">
        <f t="shared" si="18"/>
        <v>90085.252000000008</v>
      </c>
      <c r="T55" s="21">
        <f t="shared" si="18"/>
        <v>93142.435000000027</v>
      </c>
      <c r="U55" s="21">
        <f t="shared" si="18"/>
        <v>98973.058000000005</v>
      </c>
      <c r="V55" s="21">
        <f t="shared" si="18"/>
        <v>96397.214000000007</v>
      </c>
      <c r="W55" s="21">
        <f t="shared" si="18"/>
        <v>89160.463000000003</v>
      </c>
    </row>
    <row r="56" spans="2:23" outlineLevel="1" x14ac:dyDescent="0.25">
      <c r="B56" s="29" t="s">
        <v>46</v>
      </c>
      <c r="C56" s="28">
        <f>IFERROR(C55/C37/1000,0)</f>
        <v>8.0192361918417169E-3</v>
      </c>
      <c r="D56" s="28">
        <f t="shared" ref="D56:W56" si="19">IFERROR(D55/D37/1000,0)</f>
        <v>7.9587023577978398E-3</v>
      </c>
      <c r="E56" s="28">
        <f t="shared" si="19"/>
        <v>7.9136730811019979E-3</v>
      </c>
      <c r="F56" s="28">
        <f t="shared" si="19"/>
        <v>7.797506243259528E-3</v>
      </c>
      <c r="G56" s="28">
        <f t="shared" si="19"/>
        <v>7.6882925280055874E-3</v>
      </c>
      <c r="H56" s="28">
        <f t="shared" si="19"/>
        <v>7.6123956231116049E-3</v>
      </c>
      <c r="I56" s="28">
        <f t="shared" si="19"/>
        <v>7.0002293563995724E-3</v>
      </c>
      <c r="J56" s="28">
        <f t="shared" si="19"/>
        <v>6.9620526593026184E-3</v>
      </c>
      <c r="K56" s="28">
        <f t="shared" si="19"/>
        <v>7.0142233423311816E-3</v>
      </c>
      <c r="L56" s="28">
        <f t="shared" si="19"/>
        <v>7.2545080882533376E-3</v>
      </c>
      <c r="M56" s="28">
        <f t="shared" si="19"/>
        <v>6.8816861885125508E-3</v>
      </c>
      <c r="N56" s="28">
        <f t="shared" si="19"/>
        <v>6.7949526984159786E-3</v>
      </c>
      <c r="O56" s="28">
        <f t="shared" si="19"/>
        <v>6.70331972496724E-3</v>
      </c>
      <c r="P56" s="28">
        <f t="shared" si="19"/>
        <v>6.6209067443800743E-3</v>
      </c>
      <c r="Q56" s="28">
        <f t="shared" si="19"/>
        <v>6.5404392447522769E-3</v>
      </c>
      <c r="R56" s="28">
        <f t="shared" si="19"/>
        <v>6.4570512917514781E-3</v>
      </c>
      <c r="S56" s="28">
        <f t="shared" si="19"/>
        <v>6.3751504550985487E-3</v>
      </c>
      <c r="T56" s="28">
        <f t="shared" si="19"/>
        <v>6.2907030991205997E-3</v>
      </c>
      <c r="U56" s="28">
        <f t="shared" si="19"/>
        <v>6.2056324460311053E-3</v>
      </c>
      <c r="V56" s="28">
        <f t="shared" si="19"/>
        <v>6.1127461570213773E-3</v>
      </c>
      <c r="W56" s="28">
        <f t="shared" si="19"/>
        <v>6.0311066209151019E-3</v>
      </c>
    </row>
    <row r="57" spans="2:23" outlineLevel="1" x14ac:dyDescent="0.25"/>
    <row r="58" spans="2:23" outlineLevel="1" x14ac:dyDescent="0.25">
      <c r="B58" s="4" t="s">
        <v>23</v>
      </c>
      <c r="C58" s="12">
        <f t="shared" ref="C58:W58" si="20">IFERROR(C45/C55,0)</f>
        <v>0</v>
      </c>
      <c r="D58" s="12">
        <f t="shared" si="20"/>
        <v>0</v>
      </c>
      <c r="E58" s="12">
        <f t="shared" si="20"/>
        <v>0</v>
      </c>
      <c r="F58" s="12">
        <f t="shared" si="20"/>
        <v>0</v>
      </c>
      <c r="G58" s="12">
        <f t="shared" si="20"/>
        <v>0</v>
      </c>
      <c r="H58" s="12">
        <f t="shared" si="20"/>
        <v>0</v>
      </c>
      <c r="I58" s="12">
        <f t="shared" si="20"/>
        <v>0</v>
      </c>
      <c r="J58" s="12">
        <f t="shared" si="20"/>
        <v>0</v>
      </c>
      <c r="K58" s="12">
        <f t="shared" si="20"/>
        <v>0</v>
      </c>
      <c r="L58" s="12">
        <f t="shared" si="20"/>
        <v>0</v>
      </c>
      <c r="M58" s="12">
        <f t="shared" si="20"/>
        <v>0</v>
      </c>
      <c r="N58" s="12">
        <f t="shared" si="20"/>
        <v>0</v>
      </c>
      <c r="O58" s="12">
        <f t="shared" si="20"/>
        <v>0</v>
      </c>
      <c r="P58" s="12">
        <f t="shared" si="20"/>
        <v>0</v>
      </c>
      <c r="Q58" s="12">
        <f t="shared" si="20"/>
        <v>0</v>
      </c>
      <c r="R58" s="12">
        <f t="shared" si="20"/>
        <v>0</v>
      </c>
      <c r="S58" s="12">
        <f t="shared" si="20"/>
        <v>0</v>
      </c>
      <c r="T58" s="12">
        <f t="shared" si="20"/>
        <v>0</v>
      </c>
      <c r="U58" s="12">
        <f t="shared" si="20"/>
        <v>0</v>
      </c>
      <c r="V58" s="12">
        <f t="shared" si="20"/>
        <v>0</v>
      </c>
      <c r="W58" s="12">
        <f t="shared" si="20"/>
        <v>0</v>
      </c>
    </row>
    <row r="59" spans="2:23" outlineLevel="1" x14ac:dyDescent="0.25">
      <c r="B59" s="4" t="s">
        <v>24</v>
      </c>
      <c r="C59" s="12">
        <f t="shared" ref="C59:W59" si="21">IFERROR(C46/C55,0)</f>
        <v>0</v>
      </c>
      <c r="D59" s="12">
        <f t="shared" si="21"/>
        <v>0</v>
      </c>
      <c r="E59" s="12">
        <f t="shared" si="21"/>
        <v>0</v>
      </c>
      <c r="F59" s="12">
        <f t="shared" si="21"/>
        <v>0</v>
      </c>
      <c r="G59" s="12">
        <f t="shared" si="21"/>
        <v>0</v>
      </c>
      <c r="H59" s="12">
        <f t="shared" si="21"/>
        <v>0</v>
      </c>
      <c r="I59" s="12">
        <f t="shared" si="21"/>
        <v>0</v>
      </c>
      <c r="J59" s="12">
        <f t="shared" si="21"/>
        <v>0</v>
      </c>
      <c r="K59" s="12">
        <f t="shared" si="21"/>
        <v>0</v>
      </c>
      <c r="L59" s="12">
        <f t="shared" si="21"/>
        <v>0</v>
      </c>
      <c r="M59" s="12">
        <f t="shared" si="21"/>
        <v>0</v>
      </c>
      <c r="N59" s="12">
        <f t="shared" si="21"/>
        <v>0</v>
      </c>
      <c r="O59" s="12">
        <f t="shared" si="21"/>
        <v>0</v>
      </c>
      <c r="P59" s="12">
        <f t="shared" si="21"/>
        <v>0</v>
      </c>
      <c r="Q59" s="12">
        <f t="shared" si="21"/>
        <v>0</v>
      </c>
      <c r="R59" s="12">
        <f t="shared" si="21"/>
        <v>0</v>
      </c>
      <c r="S59" s="12">
        <f t="shared" si="21"/>
        <v>0</v>
      </c>
      <c r="T59" s="12">
        <f t="shared" si="21"/>
        <v>0</v>
      </c>
      <c r="U59" s="12">
        <f t="shared" si="21"/>
        <v>0</v>
      </c>
      <c r="V59" s="12">
        <f t="shared" si="21"/>
        <v>0</v>
      </c>
      <c r="W59" s="12">
        <f t="shared" si="21"/>
        <v>0</v>
      </c>
    </row>
    <row r="60" spans="2:23" outlineLevel="1" x14ac:dyDescent="0.25">
      <c r="B60" s="4" t="s">
        <v>21</v>
      </c>
      <c r="C60" s="12">
        <f t="shared" ref="C60:W60" si="22">IFERROR(C47/C55,0)</f>
        <v>0.26462412975784894</v>
      </c>
      <c r="D60" s="12">
        <f t="shared" si="22"/>
        <v>0.33562673726856207</v>
      </c>
      <c r="E60" s="12">
        <f t="shared" si="22"/>
        <v>0.35474903222173398</v>
      </c>
      <c r="F60" s="12">
        <f t="shared" si="22"/>
        <v>0.40098467000395682</v>
      </c>
      <c r="G60" s="12">
        <f t="shared" si="22"/>
        <v>0.39687510699253153</v>
      </c>
      <c r="H60" s="12">
        <f t="shared" si="22"/>
        <v>0.42954631184838998</v>
      </c>
      <c r="I60" s="12">
        <f t="shared" si="22"/>
        <v>0.42954155178204589</v>
      </c>
      <c r="J60" s="12">
        <f t="shared" si="22"/>
        <v>0.43015881244514415</v>
      </c>
      <c r="K60" s="12">
        <f t="shared" si="22"/>
        <v>0.45611626824627266</v>
      </c>
      <c r="L60" s="12">
        <f t="shared" si="22"/>
        <v>0.43017979100174525</v>
      </c>
      <c r="M60" s="12">
        <f t="shared" si="22"/>
        <v>0.45065645092254963</v>
      </c>
      <c r="N60" s="12">
        <f t="shared" si="22"/>
        <v>0.45087646719949892</v>
      </c>
      <c r="O60" s="12">
        <f t="shared" si="22"/>
        <v>0.45305194773239266</v>
      </c>
      <c r="P60" s="12">
        <f t="shared" si="22"/>
        <v>0.47200426733573919</v>
      </c>
      <c r="Q60" s="12">
        <f t="shared" si="22"/>
        <v>0.45369622200050036</v>
      </c>
      <c r="R60" s="12">
        <f t="shared" si="22"/>
        <v>0.42941153900707363</v>
      </c>
      <c r="S60" s="12">
        <f t="shared" si="22"/>
        <v>0.40764600403182533</v>
      </c>
      <c r="T60" s="12">
        <f t="shared" si="22"/>
        <v>0.42091057636618578</v>
      </c>
      <c r="U60" s="12">
        <f t="shared" si="22"/>
        <v>0.43457898411100931</v>
      </c>
      <c r="V60" s="12">
        <f t="shared" si="22"/>
        <v>0.43783538183997728</v>
      </c>
      <c r="W60" s="12">
        <f t="shared" si="22"/>
        <v>0.45799801420950453</v>
      </c>
    </row>
    <row r="61" spans="2:23" outlineLevel="1" x14ac:dyDescent="0.25">
      <c r="B61" s="4" t="s">
        <v>26</v>
      </c>
      <c r="C61" s="12">
        <f t="shared" ref="C61:W61" si="23">IFERROR(C48/C55,0)</f>
        <v>0</v>
      </c>
      <c r="D61" s="12">
        <f t="shared" si="23"/>
        <v>0</v>
      </c>
      <c r="E61" s="12">
        <f t="shared" si="23"/>
        <v>0</v>
      </c>
      <c r="F61" s="12">
        <f t="shared" si="23"/>
        <v>0</v>
      </c>
      <c r="G61" s="12">
        <f t="shared" si="23"/>
        <v>0</v>
      </c>
      <c r="H61" s="12">
        <f t="shared" si="23"/>
        <v>0</v>
      </c>
      <c r="I61" s="12">
        <f t="shared" si="23"/>
        <v>0</v>
      </c>
      <c r="J61" s="12">
        <f t="shared" si="23"/>
        <v>0</v>
      </c>
      <c r="K61" s="12">
        <f t="shared" si="23"/>
        <v>0</v>
      </c>
      <c r="L61" s="12">
        <f t="shared" si="23"/>
        <v>0</v>
      </c>
      <c r="M61" s="12">
        <f t="shared" si="23"/>
        <v>0</v>
      </c>
      <c r="N61" s="12">
        <f t="shared" si="23"/>
        <v>0</v>
      </c>
      <c r="O61" s="12">
        <f t="shared" si="23"/>
        <v>0</v>
      </c>
      <c r="P61" s="12">
        <f t="shared" si="23"/>
        <v>0</v>
      </c>
      <c r="Q61" s="12">
        <f t="shared" si="23"/>
        <v>0</v>
      </c>
      <c r="R61" s="12">
        <f t="shared" si="23"/>
        <v>0</v>
      </c>
      <c r="S61" s="12">
        <f t="shared" si="23"/>
        <v>0</v>
      </c>
      <c r="T61" s="12">
        <f t="shared" si="23"/>
        <v>0</v>
      </c>
      <c r="U61" s="12">
        <f t="shared" si="23"/>
        <v>0</v>
      </c>
      <c r="V61" s="12">
        <f t="shared" si="23"/>
        <v>0</v>
      </c>
      <c r="W61" s="12">
        <f t="shared" si="23"/>
        <v>0</v>
      </c>
    </row>
    <row r="62" spans="2:23" outlineLevel="1" x14ac:dyDescent="0.25">
      <c r="B62" s="4" t="s">
        <v>25</v>
      </c>
      <c r="C62" s="12">
        <f t="shared" ref="C62:W62" si="24">IFERROR(C49/C55,0)</f>
        <v>0.68695966244995621</v>
      </c>
      <c r="D62" s="12">
        <f t="shared" si="24"/>
        <v>0.61935152586683806</v>
      </c>
      <c r="E62" s="12">
        <f t="shared" si="24"/>
        <v>0.60550330486110349</v>
      </c>
      <c r="F62" s="12">
        <f t="shared" si="24"/>
        <v>0.56962144120377423</v>
      </c>
      <c r="G62" s="12">
        <f t="shared" si="24"/>
        <v>0.57834985103629732</v>
      </c>
      <c r="H62" s="12">
        <f t="shared" si="24"/>
        <v>0.55095850170857308</v>
      </c>
      <c r="I62" s="12">
        <f t="shared" si="24"/>
        <v>0.55012872939356616</v>
      </c>
      <c r="J62" s="12">
        <f t="shared" si="24"/>
        <v>0.53811347244172048</v>
      </c>
      <c r="K62" s="12">
        <f t="shared" si="24"/>
        <v>0.50877931409677046</v>
      </c>
      <c r="L62" s="12">
        <f t="shared" si="24"/>
        <v>0.54680690982543978</v>
      </c>
      <c r="M62" s="12">
        <f t="shared" si="24"/>
        <v>0.50830767858564285</v>
      </c>
      <c r="N62" s="12">
        <f t="shared" si="24"/>
        <v>0.50472374994285274</v>
      </c>
      <c r="O62" s="12">
        <f t="shared" si="24"/>
        <v>0.50614509903086469</v>
      </c>
      <c r="P62" s="12">
        <f t="shared" si="24"/>
        <v>0.49310871252251576</v>
      </c>
      <c r="Q62" s="12">
        <f t="shared" si="24"/>
        <v>0.51273492722688263</v>
      </c>
      <c r="R62" s="12">
        <f t="shared" si="24"/>
        <v>0.55520565059974825</v>
      </c>
      <c r="S62" s="12">
        <f t="shared" si="24"/>
        <v>0.58006838899668056</v>
      </c>
      <c r="T62" s="12">
        <f t="shared" si="24"/>
        <v>0.56651627155764162</v>
      </c>
      <c r="U62" s="12">
        <f t="shared" si="24"/>
        <v>0.54661939413855432</v>
      </c>
      <c r="V62" s="12">
        <f t="shared" si="24"/>
        <v>0.54383989769662844</v>
      </c>
      <c r="W62" s="12">
        <f t="shared" si="24"/>
        <v>0.52683737185169166</v>
      </c>
    </row>
    <row r="63" spans="2:23" outlineLevel="1" x14ac:dyDescent="0.25">
      <c r="B63" s="4" t="s">
        <v>0</v>
      </c>
      <c r="C63" s="12">
        <f t="shared" ref="C63:W63" si="25">IFERROR(C50/C55,0)</f>
        <v>0</v>
      </c>
      <c r="D63" s="12">
        <f t="shared" si="25"/>
        <v>0</v>
      </c>
      <c r="E63" s="12">
        <f t="shared" si="25"/>
        <v>0</v>
      </c>
      <c r="F63" s="12">
        <f t="shared" si="25"/>
        <v>0</v>
      </c>
      <c r="G63" s="12">
        <f t="shared" si="25"/>
        <v>0</v>
      </c>
      <c r="H63" s="12">
        <f t="shared" si="25"/>
        <v>0</v>
      </c>
      <c r="I63" s="12">
        <f t="shared" si="25"/>
        <v>0</v>
      </c>
      <c r="J63" s="12">
        <f t="shared" si="25"/>
        <v>0</v>
      </c>
      <c r="K63" s="12">
        <f t="shared" si="25"/>
        <v>0</v>
      </c>
      <c r="L63" s="12">
        <f t="shared" si="25"/>
        <v>0</v>
      </c>
      <c r="M63" s="12">
        <f t="shared" si="25"/>
        <v>1.8092798013104216E-2</v>
      </c>
      <c r="N63" s="12">
        <f t="shared" si="25"/>
        <v>2.1469276453436232E-2</v>
      </c>
      <c r="O63" s="12">
        <f t="shared" si="25"/>
        <v>2.0039706147163276E-2</v>
      </c>
      <c r="P63" s="12">
        <f t="shared" si="25"/>
        <v>1.7608622020082055E-2</v>
      </c>
      <c r="Q63" s="12">
        <f t="shared" si="25"/>
        <v>1.8755896272045543E-2</v>
      </c>
      <c r="R63" s="12">
        <f t="shared" si="25"/>
        <v>0</v>
      </c>
      <c r="S63" s="12">
        <f t="shared" si="25"/>
        <v>0</v>
      </c>
      <c r="T63" s="12">
        <f t="shared" si="25"/>
        <v>0</v>
      </c>
      <c r="U63" s="12">
        <f t="shared" si="25"/>
        <v>0</v>
      </c>
      <c r="V63" s="12">
        <f t="shared" si="25"/>
        <v>0</v>
      </c>
      <c r="W63" s="12">
        <f t="shared" si="25"/>
        <v>0</v>
      </c>
    </row>
    <row r="64" spans="2:23" outlineLevel="1" x14ac:dyDescent="0.25">
      <c r="B64" s="4" t="s">
        <v>27</v>
      </c>
      <c r="C64" s="12">
        <f t="shared" ref="C64:W64" si="26">IFERROR(C51/C55,0)</f>
        <v>0</v>
      </c>
      <c r="D64" s="12">
        <f t="shared" si="26"/>
        <v>0</v>
      </c>
      <c r="E64" s="12">
        <f t="shared" si="26"/>
        <v>0</v>
      </c>
      <c r="F64" s="12">
        <f t="shared" si="26"/>
        <v>0</v>
      </c>
      <c r="G64" s="12">
        <f t="shared" si="26"/>
        <v>0</v>
      </c>
      <c r="H64" s="12">
        <f t="shared" si="26"/>
        <v>0</v>
      </c>
      <c r="I64" s="12">
        <f t="shared" si="26"/>
        <v>0</v>
      </c>
      <c r="J64" s="12">
        <f t="shared" si="26"/>
        <v>0</v>
      </c>
      <c r="K64" s="12">
        <f t="shared" si="26"/>
        <v>0</v>
      </c>
      <c r="L64" s="12">
        <f t="shared" si="26"/>
        <v>0</v>
      </c>
      <c r="M64" s="12">
        <f t="shared" si="26"/>
        <v>0</v>
      </c>
      <c r="N64" s="12">
        <f t="shared" si="26"/>
        <v>0</v>
      </c>
      <c r="O64" s="12">
        <f t="shared" si="26"/>
        <v>0</v>
      </c>
      <c r="P64" s="12">
        <f t="shared" si="26"/>
        <v>0</v>
      </c>
      <c r="Q64" s="12">
        <f t="shared" si="26"/>
        <v>0</v>
      </c>
      <c r="R64" s="12">
        <f t="shared" si="26"/>
        <v>0</v>
      </c>
      <c r="S64" s="12">
        <f t="shared" si="26"/>
        <v>0</v>
      </c>
      <c r="T64" s="12">
        <f t="shared" si="26"/>
        <v>0</v>
      </c>
      <c r="U64" s="12">
        <f t="shared" si="26"/>
        <v>0</v>
      </c>
      <c r="V64" s="12">
        <f t="shared" si="26"/>
        <v>0</v>
      </c>
      <c r="W64" s="12">
        <f t="shared" si="26"/>
        <v>0</v>
      </c>
    </row>
    <row r="65" spans="1:28" outlineLevel="1" x14ac:dyDescent="0.25">
      <c r="B65" s="4" t="s">
        <v>28</v>
      </c>
      <c r="C65" s="12">
        <f t="shared" ref="C65:W65" si="27">IFERROR(C52/C55,0)</f>
        <v>3.6557721127380169E-4</v>
      </c>
      <c r="D65" s="12">
        <f t="shared" si="27"/>
        <v>2.0622114060411768E-4</v>
      </c>
      <c r="E65" s="12">
        <f t="shared" si="27"/>
        <v>1.3245434728933046E-4</v>
      </c>
      <c r="F65" s="12">
        <f t="shared" si="27"/>
        <v>1.1849041136847928E-4</v>
      </c>
      <c r="G65" s="12">
        <f t="shared" si="27"/>
        <v>1.115619355732456E-4</v>
      </c>
      <c r="H65" s="12">
        <f t="shared" si="27"/>
        <v>1.2160662955123721E-4</v>
      </c>
      <c r="I65" s="12">
        <f t="shared" si="27"/>
        <v>2.5710912691675764E-4</v>
      </c>
      <c r="J65" s="12">
        <f t="shared" si="27"/>
        <v>2.7291115171194864E-4</v>
      </c>
      <c r="K65" s="12">
        <f t="shared" si="27"/>
        <v>2.7021869515596856E-4</v>
      </c>
      <c r="L65" s="12">
        <f t="shared" si="27"/>
        <v>3.024936664731619E-4</v>
      </c>
      <c r="M65" s="12">
        <f t="shared" si="27"/>
        <v>4.6760535732484002E-4</v>
      </c>
      <c r="N65" s="12">
        <f t="shared" si="27"/>
        <v>9.3555359959177835E-4</v>
      </c>
      <c r="O65" s="12">
        <f t="shared" si="27"/>
        <v>9.9095941411622983E-4</v>
      </c>
      <c r="P65" s="12">
        <f t="shared" si="27"/>
        <v>7.6574048965242765E-4</v>
      </c>
      <c r="Q65" s="12">
        <f t="shared" si="27"/>
        <v>7.851740555717819E-4</v>
      </c>
      <c r="R65" s="12">
        <f t="shared" si="27"/>
        <v>6.5871467919353726E-4</v>
      </c>
      <c r="S65" s="12">
        <f t="shared" si="27"/>
        <v>5.588595123206182E-4</v>
      </c>
      <c r="T65" s="12">
        <f t="shared" si="27"/>
        <v>4.3682559941663526E-4</v>
      </c>
      <c r="U65" s="12">
        <f t="shared" si="27"/>
        <v>3.2222910602600551E-4</v>
      </c>
      <c r="V65" s="12">
        <f t="shared" si="27"/>
        <v>2.7180246101303295E-4</v>
      </c>
      <c r="W65" s="12">
        <f t="shared" si="27"/>
        <v>1.6874071190052029E-4</v>
      </c>
    </row>
    <row r="66" spans="1:28" outlineLevel="1" x14ac:dyDescent="0.25">
      <c r="B66" s="4" t="s">
        <v>22</v>
      </c>
      <c r="C66" s="12">
        <f t="shared" ref="C66:W66" si="28">IFERROR(C53/C55,0)</f>
        <v>0</v>
      </c>
      <c r="D66" s="12">
        <f t="shared" si="28"/>
        <v>0</v>
      </c>
      <c r="E66" s="12">
        <f t="shared" si="28"/>
        <v>0</v>
      </c>
      <c r="F66" s="12">
        <f t="shared" si="28"/>
        <v>0</v>
      </c>
      <c r="G66" s="12">
        <f t="shared" si="28"/>
        <v>0</v>
      </c>
      <c r="H66" s="12">
        <f t="shared" si="28"/>
        <v>0</v>
      </c>
      <c r="I66" s="12">
        <f t="shared" si="28"/>
        <v>0</v>
      </c>
      <c r="J66" s="12">
        <f t="shared" si="28"/>
        <v>0</v>
      </c>
      <c r="K66" s="12">
        <f t="shared" si="28"/>
        <v>0</v>
      </c>
      <c r="L66" s="12">
        <f t="shared" si="28"/>
        <v>0</v>
      </c>
      <c r="M66" s="12">
        <f t="shared" si="28"/>
        <v>0</v>
      </c>
      <c r="N66" s="12">
        <f t="shared" si="28"/>
        <v>0</v>
      </c>
      <c r="O66" s="12">
        <f t="shared" si="28"/>
        <v>0</v>
      </c>
      <c r="P66" s="12">
        <f t="shared" si="28"/>
        <v>0</v>
      </c>
      <c r="Q66" s="12">
        <f t="shared" si="28"/>
        <v>0</v>
      </c>
      <c r="R66" s="12">
        <f t="shared" si="28"/>
        <v>0</v>
      </c>
      <c r="S66" s="12">
        <f t="shared" si="28"/>
        <v>0</v>
      </c>
      <c r="T66" s="12">
        <f t="shared" si="28"/>
        <v>0</v>
      </c>
      <c r="U66" s="12">
        <f t="shared" si="28"/>
        <v>0</v>
      </c>
      <c r="V66" s="12">
        <f t="shared" si="28"/>
        <v>0</v>
      </c>
      <c r="W66" s="12">
        <f t="shared" si="28"/>
        <v>0</v>
      </c>
    </row>
    <row r="67" spans="1:28" outlineLevel="1" x14ac:dyDescent="0.25">
      <c r="B67" s="4" t="s">
        <v>1</v>
      </c>
      <c r="C67" s="12">
        <f t="shared" ref="C67:W67" si="29">IFERROR(C54/C55,0)</f>
        <v>4.8050630580920954E-2</v>
      </c>
      <c r="D67" s="12">
        <f t="shared" si="29"/>
        <v>4.4815515723995773E-2</v>
      </c>
      <c r="E67" s="12">
        <f t="shared" si="29"/>
        <v>3.9615208569873286E-2</v>
      </c>
      <c r="F67" s="12">
        <f t="shared" si="29"/>
        <v>2.9275398380900555E-2</v>
      </c>
      <c r="G67" s="12">
        <f t="shared" si="29"/>
        <v>2.4663480035598088E-2</v>
      </c>
      <c r="H67" s="12">
        <f t="shared" si="29"/>
        <v>1.9373579813485687E-2</v>
      </c>
      <c r="I67" s="12">
        <f t="shared" si="29"/>
        <v>2.0072609697471294E-2</v>
      </c>
      <c r="J67" s="12">
        <f t="shared" si="29"/>
        <v>3.1454803961423292E-2</v>
      </c>
      <c r="K67" s="12">
        <f t="shared" si="29"/>
        <v>3.4834198961800747E-2</v>
      </c>
      <c r="L67" s="12">
        <f t="shared" si="29"/>
        <v>2.2710805506341889E-2</v>
      </c>
      <c r="M67" s="12">
        <f t="shared" si="29"/>
        <v>2.2475467121378254E-2</v>
      </c>
      <c r="N67" s="12">
        <f t="shared" si="29"/>
        <v>2.19949528046205E-2</v>
      </c>
      <c r="O67" s="12">
        <f t="shared" si="29"/>
        <v>1.9772287675462834E-2</v>
      </c>
      <c r="P67" s="12">
        <f t="shared" si="29"/>
        <v>1.6512657632010545E-2</v>
      </c>
      <c r="Q67" s="12">
        <f t="shared" si="29"/>
        <v>1.4027780444999607E-2</v>
      </c>
      <c r="R67" s="12">
        <f t="shared" si="29"/>
        <v>1.4724095713984676E-2</v>
      </c>
      <c r="S67" s="12">
        <f t="shared" si="29"/>
        <v>1.1726747459173452E-2</v>
      </c>
      <c r="T67" s="12">
        <f t="shared" si="29"/>
        <v>1.213632647675573E-2</v>
      </c>
      <c r="U67" s="12">
        <f t="shared" si="29"/>
        <v>1.8479392644410359E-2</v>
      </c>
      <c r="V67" s="12">
        <f t="shared" si="29"/>
        <v>1.805291800238127E-2</v>
      </c>
      <c r="W67" s="12">
        <f t="shared" si="29"/>
        <v>1.4995873226903274E-2</v>
      </c>
    </row>
    <row r="70" spans="1:28" s="37" customFormat="1" x14ac:dyDescent="0.25">
      <c r="A70" s="36" t="s">
        <v>2</v>
      </c>
      <c r="Z70" s="38"/>
    </row>
    <row r="71" spans="1:28" outlineLevel="1" x14ac:dyDescent="0.25">
      <c r="B71" s="22" t="s">
        <v>31</v>
      </c>
      <c r="C71" s="5">
        <f>C74*CAN!C75</f>
        <v>2595.8108507996453</v>
      </c>
      <c r="D71" s="5">
        <f>D74*CAN!D75</f>
        <v>2605.6788701093951</v>
      </c>
      <c r="E71" s="5">
        <f>E74*CAN!E75</f>
        <v>2661.2238794015611</v>
      </c>
      <c r="F71" s="5">
        <f>F74*CAN!F75</f>
        <v>2662.9533439007541</v>
      </c>
      <c r="G71" s="5">
        <f>G74*CAN!G75</f>
        <v>2797.4444278716519</v>
      </c>
      <c r="H71" s="5">
        <f>H74*CAN!H75</f>
        <v>2688.6030580393885</v>
      </c>
      <c r="I71" s="5">
        <f>I74*CAN!I75</f>
        <v>2509.1219029776489</v>
      </c>
      <c r="J71" s="5">
        <f>J74*CAN!J75</f>
        <v>2785.5774747143087</v>
      </c>
      <c r="K71" s="5">
        <f>K74*CAN!K75</f>
        <v>2776.2228192765906</v>
      </c>
      <c r="L71" s="5">
        <f>L74*CAN!L75</f>
        <v>2739.5673446477749</v>
      </c>
      <c r="M71" s="5">
        <f>M74*CAN!M75</f>
        <v>2865.0017107791282</v>
      </c>
      <c r="N71" s="5">
        <f>N74*CAN!N75</f>
        <v>2749.0692546643008</v>
      </c>
      <c r="O71" s="5">
        <f>O74*CAN!O75</f>
        <v>2859.0861757078337</v>
      </c>
      <c r="P71" s="5">
        <f>P74*CAN!P75</f>
        <v>2982.4657197052907</v>
      </c>
      <c r="Q71" s="5">
        <f>Q74*CAN!Q75</f>
        <v>3113.7361349026992</v>
      </c>
      <c r="R71" s="5">
        <f>R74*CAN!R75</f>
        <v>3313.789636187314</v>
      </c>
      <c r="S71" s="5">
        <f>S74*CAN!S75</f>
        <v>3736.6799543643506</v>
      </c>
      <c r="T71" s="5">
        <f>T74*CAN!T75</f>
        <v>3896.1167875277861</v>
      </c>
      <c r="U71" s="5">
        <f>U74*CAN!U75</f>
        <v>4160.422583693472</v>
      </c>
      <c r="V71" s="5">
        <f>V74*CAN!V75</f>
        <v>4226.9143238132465</v>
      </c>
      <c r="W71" s="5">
        <f>W74*CAN!W75</f>
        <v>3931.3027088998497</v>
      </c>
      <c r="Z71" s="23"/>
      <c r="AB71"/>
    </row>
    <row r="72" spans="1:28" outlineLevel="1" x14ac:dyDescent="0.25">
      <c r="B72" s="8" t="s">
        <v>30</v>
      </c>
      <c r="C72" s="5">
        <f>INDEX('[2]Table 37'!C$26:C$28,MATCH($AB72,'[2]Table 37'!$B$26:$B$28,0))</f>
        <v>236.25</v>
      </c>
      <c r="D72" s="5">
        <f>INDEX('[2]Table 37'!D$26:D$28,MATCH($AB72,'[2]Table 37'!$B$26:$B$28,0))</f>
        <v>251.14400000000001</v>
      </c>
      <c r="E72" s="5">
        <f>INDEX('[2]Table 37'!E$26:E$28,MATCH($AB72,'[2]Table 37'!$B$26:$B$28,0))</f>
        <v>256.88299999999998</v>
      </c>
      <c r="F72" s="5">
        <f>INDEX('[2]Table 37'!F$26:F$28,MATCH($AB72,'[2]Table 37'!$B$26:$B$28,0))</f>
        <v>266.55200000000002</v>
      </c>
      <c r="G72" s="5">
        <f>INDEX('[2]Table 37'!G$26:G$28,MATCH($AB72,'[2]Table 37'!$B$26:$B$28,0))</f>
        <v>275.17099999999999</v>
      </c>
      <c r="H72" s="5">
        <f>INDEX('[2]Table 37'!H$26:H$28,MATCH($AB72,'[2]Table 37'!$B$26:$B$28,0))</f>
        <v>275.95499999999998</v>
      </c>
      <c r="I72" s="5">
        <f>INDEX('[2]Table 37'!I$26:I$28,MATCH($AB72,'[2]Table 37'!$B$26:$B$28,0))</f>
        <v>281.37400000000002</v>
      </c>
      <c r="J72" s="5">
        <f>INDEX('[2]Table 37'!J$26:J$28,MATCH($AB72,'[2]Table 37'!$B$26:$B$28,0))</f>
        <v>305.94799999999998</v>
      </c>
      <c r="K72" s="5">
        <f>INDEX('[2]Table 37'!K$26:K$28,MATCH($AB72,'[2]Table 37'!$B$26:$B$28,0))</f>
        <v>340.04199999999997</v>
      </c>
      <c r="L72" s="5">
        <f>INDEX('[2]Table 37'!L$26:L$28,MATCH($AB72,'[2]Table 37'!$B$26:$B$28,0))</f>
        <v>352.84899999999999</v>
      </c>
      <c r="M72" s="5">
        <f>INDEX('[2]Table 37'!M$26:M$28,MATCH($AB72,'[2]Table 37'!$B$26:$B$28,0))</f>
        <v>362.12</v>
      </c>
      <c r="N72" s="5">
        <f>INDEX('[2]Table 37'!N$26:N$28,MATCH($AB72,'[2]Table 37'!$B$26:$B$28,0))</f>
        <v>372.26600000000002</v>
      </c>
      <c r="O72" s="5">
        <f>INDEX('[2]Table 37'!O$26:O$28,MATCH($AB72,'[2]Table 37'!$B$26:$B$28,0))</f>
        <v>371.05799999999999</v>
      </c>
      <c r="P72" s="5">
        <f>INDEX('[2]Table 37'!P$26:P$28,MATCH($AB72,'[2]Table 37'!$B$26:$B$28,0))</f>
        <v>398.81799999999998</v>
      </c>
      <c r="Q72" s="5">
        <f>INDEX('[2]Table 37'!Q$26:Q$28,MATCH($AB72,'[2]Table 37'!$B$26:$B$28,0))</f>
        <v>421.20499999999998</v>
      </c>
      <c r="R72" s="5">
        <f>INDEX('[2]Table 37'!R$26:R$28,MATCH($AB72,'[2]Table 37'!$B$26:$B$28,0))</f>
        <v>448.88099999999997</v>
      </c>
      <c r="S72" s="5">
        <f>INDEX('[2]Table 37'!S$26:S$28,MATCH($AB72,'[2]Table 37'!$B$26:$B$28,0))</f>
        <v>481.10500000000002</v>
      </c>
      <c r="T72" s="5">
        <f>INDEX('[2]Table 37'!T$26:T$28,MATCH($AB72,'[2]Table 37'!$B$26:$B$28,0))</f>
        <v>506.11200000000002</v>
      </c>
      <c r="U72" s="5">
        <f>INDEX('[2]Table 37'!U$26:U$28,MATCH($AB72,'[2]Table 37'!$B$26:$B$28,0))</f>
        <v>520.91300000000001</v>
      </c>
      <c r="V72" s="5">
        <f>INDEX('[2]Table 37'!V$26:V$28,MATCH($AB72,'[2]Table 37'!$B$26:$B$28,0))</f>
        <v>553.66399999999999</v>
      </c>
      <c r="W72" s="5">
        <f>INDEX('[2]Table 37'!W$26:W$28,MATCH($AB72,'[2]Table 37'!$B$26:$B$28,0))</f>
        <v>567.70500000000004</v>
      </c>
      <c r="Z72" s="23" t="s">
        <v>32</v>
      </c>
      <c r="AB72" t="s">
        <v>75</v>
      </c>
    </row>
    <row r="73" spans="1:28" outlineLevel="1" x14ac:dyDescent="0.25">
      <c r="B73" s="8" t="s">
        <v>43</v>
      </c>
      <c r="C73" s="5">
        <f>INDEX('[2]Table 37'!C$38:C$40,MATCH($AB73,'[2]Table 37'!$B$38:$B$40,0))</f>
        <v>20601.666825</v>
      </c>
      <c r="D73" s="5">
        <f>INDEX('[2]Table 37'!D$38:D$40,MATCH($AB73,'[2]Table 37'!$B$38:$B$40,0))</f>
        <v>19332.737241999999</v>
      </c>
      <c r="E73" s="5">
        <f>INDEX('[2]Table 37'!E$38:E$40,MATCH($AB73,'[2]Table 37'!$B$38:$B$40,0))</f>
        <v>19184.576192</v>
      </c>
      <c r="F73" s="5">
        <f>INDEX('[2]Table 37'!F$38:F$40,MATCH($AB73,'[2]Table 37'!$B$38:$B$40,0))</f>
        <v>18387.186240999999</v>
      </c>
      <c r="G73" s="5">
        <f>INDEX('[2]Table 37'!G$38:G$40,MATCH($AB73,'[2]Table 37'!$B$38:$B$40,0))</f>
        <v>18596.713991000001</v>
      </c>
      <c r="H73" s="5">
        <f>INDEX('[2]Table 37'!H$38:H$40,MATCH($AB73,'[2]Table 37'!$B$38:$B$40,0))</f>
        <v>17714.368488</v>
      </c>
      <c r="I73" s="5">
        <f>INDEX('[2]Table 37'!I$38:I$40,MATCH($AB73,'[2]Table 37'!$B$38:$B$40,0))</f>
        <v>16115.767231</v>
      </c>
      <c r="J73" s="5">
        <f>INDEX('[2]Table 37'!J$38:J$40,MATCH($AB73,'[2]Table 37'!$B$38:$B$40,0))</f>
        <v>16355.821995</v>
      </c>
      <c r="K73" s="5">
        <f>INDEX('[2]Table 37'!K$38:K$40,MATCH($AB73,'[2]Table 37'!$B$38:$B$40,0))</f>
        <v>14666.502122</v>
      </c>
      <c r="L73" s="5">
        <f>INDEX('[2]Table 37'!L$38:L$40,MATCH($AB73,'[2]Table 37'!$B$38:$B$40,0))</f>
        <v>13947.545367999999</v>
      </c>
      <c r="M73" s="5">
        <f>INDEX('[2]Table 37'!M$38:M$40,MATCH($AB73,'[2]Table 37'!$B$38:$B$40,0))</f>
        <v>14212.716641999999</v>
      </c>
      <c r="N73" s="5">
        <f>INDEX('[2]Table 37'!N$38:N$40,MATCH($AB73,'[2]Table 37'!$B$38:$B$40,0))</f>
        <v>13265.912934</v>
      </c>
      <c r="O73" s="5">
        <f>INDEX('[2]Table 37'!O$38:O$40,MATCH($AB73,'[2]Table 37'!$B$38:$B$40,0))</f>
        <v>13841.722577</v>
      </c>
      <c r="P73" s="5">
        <f>INDEX('[2]Table 37'!P$38:P$40,MATCH($AB73,'[2]Table 37'!$B$38:$B$40,0))</f>
        <v>13434.004003</v>
      </c>
      <c r="Q73" s="5">
        <f>INDEX('[2]Table 37'!Q$38:Q$40,MATCH($AB73,'[2]Table 37'!$B$38:$B$40,0))</f>
        <v>13279.845292</v>
      </c>
      <c r="R73" s="5">
        <f>INDEX('[2]Table 37'!R$38:R$40,MATCH($AB73,'[2]Table 37'!$B$38:$B$40,0))</f>
        <v>13261.678105999999</v>
      </c>
      <c r="S73" s="5">
        <f>INDEX('[2]Table 37'!S$38:S$40,MATCH($AB73,'[2]Table 37'!$B$38:$B$40,0))</f>
        <v>13952.462121</v>
      </c>
      <c r="T73" s="5">
        <f>INDEX('[2]Table 37'!T$38:T$40,MATCH($AB73,'[2]Table 37'!$B$38:$B$40,0))</f>
        <v>13828.979281</v>
      </c>
      <c r="U73" s="5">
        <f>INDEX('[2]Table 37'!U$38:U$40,MATCH($AB73,'[2]Table 37'!$B$38:$B$40,0))</f>
        <v>14347.52693</v>
      </c>
      <c r="V73" s="5">
        <f>INDEX('[2]Table 37'!V$38:V$40,MATCH($AB73,'[2]Table 37'!$B$38:$B$40,0))</f>
        <v>13714.561722</v>
      </c>
      <c r="W73" s="5">
        <f>INDEX('[2]Table 37'!W$38:W$40,MATCH($AB73,'[2]Table 37'!$B$38:$B$40,0))</f>
        <v>12439.948205999999</v>
      </c>
      <c r="Z73" s="23" t="s">
        <v>32</v>
      </c>
      <c r="AB73" t="s">
        <v>75</v>
      </c>
    </row>
    <row r="74" spans="1:28" outlineLevel="1" x14ac:dyDescent="0.25">
      <c r="B74" s="8" t="s">
        <v>44</v>
      </c>
      <c r="C74" s="5">
        <f t="shared" ref="C74:W74" si="30">C72*C73/1000</f>
        <v>4867.1437874062503</v>
      </c>
      <c r="D74" s="5">
        <f t="shared" si="30"/>
        <v>4855.300961904848</v>
      </c>
      <c r="E74" s="5">
        <f t="shared" si="30"/>
        <v>4928.1914859295357</v>
      </c>
      <c r="F74" s="5">
        <f t="shared" si="30"/>
        <v>4901.1412669110323</v>
      </c>
      <c r="G74" s="5">
        <f t="shared" si="30"/>
        <v>5117.2763856174606</v>
      </c>
      <c r="H74" s="5">
        <f t="shared" si="30"/>
        <v>4888.3685561060393</v>
      </c>
      <c r="I74" s="5">
        <f t="shared" si="30"/>
        <v>4534.5578888553937</v>
      </c>
      <c r="J74" s="5">
        <f t="shared" si="30"/>
        <v>5004.0310277262597</v>
      </c>
      <c r="K74" s="5">
        <f t="shared" si="30"/>
        <v>4987.226714569123</v>
      </c>
      <c r="L74" s="5">
        <f t="shared" si="30"/>
        <v>4921.3774355534315</v>
      </c>
      <c r="M74" s="5">
        <f t="shared" si="30"/>
        <v>5146.7089504010401</v>
      </c>
      <c r="N74" s="5">
        <f t="shared" si="30"/>
        <v>4938.4483442884439</v>
      </c>
      <c r="O74" s="5">
        <f t="shared" si="30"/>
        <v>5136.0818959764665</v>
      </c>
      <c r="P74" s="5">
        <f t="shared" si="30"/>
        <v>5357.7226084684535</v>
      </c>
      <c r="Q74" s="5">
        <f t="shared" si="30"/>
        <v>5593.53723621686</v>
      </c>
      <c r="R74" s="5">
        <f t="shared" si="30"/>
        <v>5952.9153298993851</v>
      </c>
      <c r="S74" s="5">
        <f t="shared" si="30"/>
        <v>6712.5992887237053</v>
      </c>
      <c r="T74" s="5">
        <f t="shared" si="30"/>
        <v>6999.0123618654725</v>
      </c>
      <c r="U74" s="5">
        <f t="shared" si="30"/>
        <v>7473.8132956870904</v>
      </c>
      <c r="V74" s="5">
        <f t="shared" si="30"/>
        <v>7593.2591012494076</v>
      </c>
      <c r="W74" s="5">
        <f t="shared" si="30"/>
        <v>7062.2207962872299</v>
      </c>
    </row>
    <row r="75" spans="1:28" outlineLevel="1" x14ac:dyDescent="0.25">
      <c r="B75" s="8" t="s">
        <v>45</v>
      </c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8" outlineLevel="1" x14ac:dyDescent="0.25">
      <c r="B76" s="8" t="s">
        <v>47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8" outlineLevel="1" x14ac:dyDescent="0.25"/>
    <row r="78" spans="1:28" outlineLevel="1" x14ac:dyDescent="0.25">
      <c r="B78" s="9" t="s">
        <v>19</v>
      </c>
      <c r="C78" s="14"/>
    </row>
    <row r="79" spans="1:28" outlineLevel="1" x14ac:dyDescent="0.25">
      <c r="B79" s="4" t="s">
        <v>23</v>
      </c>
      <c r="C79" s="5">
        <f>IFERROR(INDEX('[2]Table 35'!C$14:C$19,MATCH(CAN!$B92,'[2]Table 35'!$B$14:$B$19,0))*1000,0)</f>
        <v>0</v>
      </c>
      <c r="D79" s="5">
        <f>IFERROR(INDEX('[2]Table 35'!D$14:D$19,MATCH(CAN!$B92,'[2]Table 35'!$B$14:$B$19,0))*1000,0)</f>
        <v>0</v>
      </c>
      <c r="E79" s="5">
        <f>IFERROR(INDEX('[2]Table 35'!E$14:E$19,MATCH(CAN!$B92,'[2]Table 35'!$B$14:$B$19,0))*1000,0)</f>
        <v>0</v>
      </c>
      <c r="F79" s="5">
        <f>IFERROR(INDEX('[2]Table 35'!F$14:F$19,MATCH(CAN!$B92,'[2]Table 35'!$B$14:$B$19,0))*1000,0)</f>
        <v>0</v>
      </c>
      <c r="G79" s="5">
        <f>IFERROR(INDEX('[2]Table 35'!G$14:G$19,MATCH(CAN!$B92,'[2]Table 35'!$B$14:$B$19,0))*1000,0)</f>
        <v>0</v>
      </c>
      <c r="H79" s="5">
        <f>IFERROR(INDEX('[2]Table 35'!H$14:H$19,MATCH(CAN!$B92,'[2]Table 35'!$B$14:$B$19,0))*1000,0)</f>
        <v>0</v>
      </c>
      <c r="I79" s="5">
        <f>IFERROR(INDEX('[2]Table 35'!I$14:I$19,MATCH(CAN!$B92,'[2]Table 35'!$B$14:$B$19,0))*1000,0)</f>
        <v>0</v>
      </c>
      <c r="J79" s="5">
        <f>IFERROR(INDEX('[2]Table 35'!J$14:J$19,MATCH(CAN!$B92,'[2]Table 35'!$B$14:$B$19,0))*1000,0)</f>
        <v>0</v>
      </c>
      <c r="K79" s="5">
        <f>IFERROR(INDEX('[2]Table 35'!K$14:K$19,MATCH(CAN!$B92,'[2]Table 35'!$B$14:$B$19,0))*1000,0)</f>
        <v>0</v>
      </c>
      <c r="L79" s="5">
        <f>IFERROR(INDEX('[2]Table 35'!L$14:L$19,MATCH(CAN!$B92,'[2]Table 35'!$B$14:$B$19,0))*1000,0)</f>
        <v>0</v>
      </c>
      <c r="M79" s="5">
        <f>IFERROR(INDEX('[2]Table 35'!M$14:M$19,MATCH(CAN!$B92,'[2]Table 35'!$B$14:$B$19,0))*1000,0)</f>
        <v>0</v>
      </c>
      <c r="N79" s="5">
        <f>IFERROR(INDEX('[2]Table 35'!N$14:N$19,MATCH(CAN!$B92,'[2]Table 35'!$B$14:$B$19,0))*1000,0)</f>
        <v>0</v>
      </c>
      <c r="O79" s="5">
        <f>IFERROR(INDEX('[2]Table 35'!O$14:O$19,MATCH(CAN!$B92,'[2]Table 35'!$B$14:$B$19,0))*1000,0)</f>
        <v>0</v>
      </c>
      <c r="P79" s="5">
        <f>IFERROR(INDEX('[2]Table 35'!P$14:P$19,MATCH(CAN!$B92,'[2]Table 35'!$B$14:$B$19,0))*1000,0)</f>
        <v>0</v>
      </c>
      <c r="Q79" s="5">
        <f>IFERROR(INDEX('[2]Table 35'!Q$14:Q$19,MATCH(CAN!$B92,'[2]Table 35'!$B$14:$B$19,0))*1000,0)</f>
        <v>0</v>
      </c>
      <c r="R79" s="5">
        <f>IFERROR(INDEX('[2]Table 35'!R$14:R$19,MATCH(CAN!$B92,'[2]Table 35'!$B$14:$B$19,0))*1000,0)</f>
        <v>0</v>
      </c>
      <c r="S79" s="5">
        <f>IFERROR(INDEX('[2]Table 35'!S$14:S$19,MATCH(CAN!$B92,'[2]Table 35'!$B$14:$B$19,0))*1000,0)</f>
        <v>0</v>
      </c>
      <c r="T79" s="5">
        <f>IFERROR(INDEX('[2]Table 35'!T$14:T$19,MATCH(CAN!$B92,'[2]Table 35'!$B$14:$B$19,0))*1000,0)</f>
        <v>0</v>
      </c>
      <c r="U79" s="5">
        <f>IFERROR(INDEX('[2]Table 35'!U$14:U$19,MATCH(CAN!$B92,'[2]Table 35'!$B$14:$B$19,0))*1000,0)</f>
        <v>0</v>
      </c>
      <c r="V79" s="5">
        <f>IFERROR(INDEX('[2]Table 35'!V$14:V$19,MATCH(CAN!$B92,'[2]Table 35'!$B$14:$B$19,0))*1000,0)</f>
        <v>0</v>
      </c>
      <c r="W79" s="5">
        <f>IFERROR(INDEX('[2]Table 35'!W$14:W$19,MATCH(CAN!$B92,'[2]Table 35'!$B$14:$B$19,0))*1000,0)</f>
        <v>0</v>
      </c>
      <c r="Z79" s="23" t="s">
        <v>32</v>
      </c>
    </row>
    <row r="80" spans="1:28" outlineLevel="1" x14ac:dyDescent="0.25">
      <c r="B80" s="4" t="s">
        <v>24</v>
      </c>
      <c r="C80" s="5">
        <f>IFERROR(INDEX('[2]Table 35'!C$14:C$19,MATCH(CAN!$B93,'[2]Table 35'!$B$14:$B$19,0))*1000,0)</f>
        <v>0</v>
      </c>
      <c r="D80" s="5">
        <f>IFERROR(INDEX('[2]Table 35'!D$14:D$19,MATCH(CAN!$B93,'[2]Table 35'!$B$14:$B$19,0))*1000,0)</f>
        <v>0</v>
      </c>
      <c r="E80" s="5">
        <f>IFERROR(INDEX('[2]Table 35'!E$14:E$19,MATCH(CAN!$B93,'[2]Table 35'!$B$14:$B$19,0))*1000,0)</f>
        <v>0</v>
      </c>
      <c r="F80" s="5">
        <f>IFERROR(INDEX('[2]Table 35'!F$14:F$19,MATCH(CAN!$B93,'[2]Table 35'!$B$14:$B$19,0))*1000,0)</f>
        <v>0</v>
      </c>
      <c r="G80" s="5">
        <f>IFERROR(INDEX('[2]Table 35'!G$14:G$19,MATCH(CAN!$B93,'[2]Table 35'!$B$14:$B$19,0))*1000,0)</f>
        <v>0</v>
      </c>
      <c r="H80" s="5">
        <f>IFERROR(INDEX('[2]Table 35'!H$14:H$19,MATCH(CAN!$B93,'[2]Table 35'!$B$14:$B$19,0))*1000,0)</f>
        <v>0</v>
      </c>
      <c r="I80" s="5">
        <f>IFERROR(INDEX('[2]Table 35'!I$14:I$19,MATCH(CAN!$B93,'[2]Table 35'!$B$14:$B$19,0))*1000,0)</f>
        <v>0</v>
      </c>
      <c r="J80" s="5">
        <f>IFERROR(INDEX('[2]Table 35'!J$14:J$19,MATCH(CAN!$B93,'[2]Table 35'!$B$14:$B$19,0))*1000,0)</f>
        <v>0</v>
      </c>
      <c r="K80" s="5">
        <f>IFERROR(INDEX('[2]Table 35'!K$14:K$19,MATCH(CAN!$B93,'[2]Table 35'!$B$14:$B$19,0))*1000,0)</f>
        <v>0</v>
      </c>
      <c r="L80" s="5">
        <f>IFERROR(INDEX('[2]Table 35'!L$14:L$19,MATCH(CAN!$B93,'[2]Table 35'!$B$14:$B$19,0))*1000,0)</f>
        <v>0</v>
      </c>
      <c r="M80" s="5">
        <f>IFERROR(INDEX('[2]Table 35'!M$14:M$19,MATCH(CAN!$B93,'[2]Table 35'!$B$14:$B$19,0))*1000,0)</f>
        <v>0</v>
      </c>
      <c r="N80" s="5">
        <f>IFERROR(INDEX('[2]Table 35'!N$14:N$19,MATCH(CAN!$B93,'[2]Table 35'!$B$14:$B$19,0))*1000,0)</f>
        <v>0</v>
      </c>
      <c r="O80" s="5">
        <f>IFERROR(INDEX('[2]Table 35'!O$14:O$19,MATCH(CAN!$B93,'[2]Table 35'!$B$14:$B$19,0))*1000,0)</f>
        <v>0</v>
      </c>
      <c r="P80" s="5">
        <f>IFERROR(INDEX('[2]Table 35'!P$14:P$19,MATCH(CAN!$B93,'[2]Table 35'!$B$14:$B$19,0))*1000,0)</f>
        <v>0</v>
      </c>
      <c r="Q80" s="5">
        <f>IFERROR(INDEX('[2]Table 35'!Q$14:Q$19,MATCH(CAN!$B93,'[2]Table 35'!$B$14:$B$19,0))*1000,0)</f>
        <v>0</v>
      </c>
      <c r="R80" s="5">
        <f>IFERROR(INDEX('[2]Table 35'!R$14:R$19,MATCH(CAN!$B93,'[2]Table 35'!$B$14:$B$19,0))*1000,0)</f>
        <v>0</v>
      </c>
      <c r="S80" s="5">
        <f>IFERROR(INDEX('[2]Table 35'!S$14:S$19,MATCH(CAN!$B93,'[2]Table 35'!$B$14:$B$19,0))*1000,0)</f>
        <v>0</v>
      </c>
      <c r="T80" s="5">
        <f>IFERROR(INDEX('[2]Table 35'!T$14:T$19,MATCH(CAN!$B93,'[2]Table 35'!$B$14:$B$19,0))*1000,0)</f>
        <v>0</v>
      </c>
      <c r="U80" s="5">
        <f>IFERROR(INDEX('[2]Table 35'!U$14:U$19,MATCH(CAN!$B93,'[2]Table 35'!$B$14:$B$19,0))*1000,0)</f>
        <v>0</v>
      </c>
      <c r="V80" s="5">
        <f>IFERROR(INDEX('[2]Table 35'!V$14:V$19,MATCH(CAN!$B93,'[2]Table 35'!$B$14:$B$19,0))*1000,0)</f>
        <v>0</v>
      </c>
      <c r="W80" s="5">
        <f>IFERROR(INDEX('[2]Table 35'!W$14:W$19,MATCH(CAN!$B93,'[2]Table 35'!$B$14:$B$19,0))*1000,0)</f>
        <v>0</v>
      </c>
      <c r="Z80" s="23" t="s">
        <v>32</v>
      </c>
    </row>
    <row r="81" spans="2:26" outlineLevel="1" x14ac:dyDescent="0.25">
      <c r="B81" s="4" t="s">
        <v>21</v>
      </c>
      <c r="C81" s="5">
        <f>IFERROR(INDEX('[2]Table 35'!C$14:C$19,MATCH(CAN!$B94,'[2]Table 35'!$B$14:$B$19,0))*1000,0)</f>
        <v>956.24</v>
      </c>
      <c r="D81" s="5">
        <f>IFERROR(INDEX('[2]Table 35'!D$14:D$19,MATCH(CAN!$B94,'[2]Table 35'!$B$14:$B$19,0))*1000,0)</f>
        <v>1157.21</v>
      </c>
      <c r="E81" s="5">
        <f>IFERROR(INDEX('[2]Table 35'!E$14:E$19,MATCH(CAN!$B94,'[2]Table 35'!$B$14:$B$19,0))*1000,0)</f>
        <v>1192.9940000000001</v>
      </c>
      <c r="F81" s="5">
        <f>IFERROR(INDEX('[2]Table 35'!F$14:F$19,MATCH(CAN!$B94,'[2]Table 35'!$B$14:$B$19,0))*1000,0)</f>
        <v>1140.5369999999998</v>
      </c>
      <c r="G81" s="5">
        <f>IFERROR(INDEX('[2]Table 35'!G$14:G$19,MATCH(CAN!$B94,'[2]Table 35'!$B$14:$B$19,0))*1000,0)</f>
        <v>954.33199999999999</v>
      </c>
      <c r="H81" s="5">
        <f>IFERROR(INDEX('[2]Table 35'!H$14:H$19,MATCH(CAN!$B94,'[2]Table 35'!$B$14:$B$19,0))*1000,0)</f>
        <v>917.74599999999998</v>
      </c>
      <c r="I81" s="5">
        <f>IFERROR(INDEX('[2]Table 35'!I$14:I$19,MATCH(CAN!$B94,'[2]Table 35'!$B$14:$B$19,0))*1000,0)</f>
        <v>191.33700000000002</v>
      </c>
      <c r="J81" s="5">
        <f>IFERROR(INDEX('[2]Table 35'!J$14:J$19,MATCH(CAN!$B94,'[2]Table 35'!$B$14:$B$19,0))*1000,0)</f>
        <v>217.346</v>
      </c>
      <c r="K81" s="5">
        <f>IFERROR(INDEX('[2]Table 35'!K$14:K$19,MATCH(CAN!$B94,'[2]Table 35'!$B$14:$B$19,0))*1000,0)</f>
        <v>256.13799999999998</v>
      </c>
      <c r="L81" s="5">
        <f>IFERROR(INDEX('[2]Table 35'!L$14:L$19,MATCH(CAN!$B94,'[2]Table 35'!$B$14:$B$19,0))*1000,0)</f>
        <v>221.89099999999999</v>
      </c>
      <c r="M81" s="5">
        <f>IFERROR(INDEX('[2]Table 35'!M$14:M$19,MATCH(CAN!$B94,'[2]Table 35'!$B$14:$B$19,0))*1000,0)</f>
        <v>229.41900000000001</v>
      </c>
      <c r="N81" s="5">
        <f>IFERROR(INDEX('[2]Table 35'!N$14:N$19,MATCH(CAN!$B94,'[2]Table 35'!$B$14:$B$19,0))*1000,0)</f>
        <v>223.14600000000002</v>
      </c>
      <c r="O81" s="5">
        <f>IFERROR(INDEX('[2]Table 35'!O$14:O$19,MATCH(CAN!$B94,'[2]Table 35'!$B$14:$B$19,0))*1000,0)</f>
        <v>232.059</v>
      </c>
      <c r="P81" s="5">
        <f>IFERROR(INDEX('[2]Table 35'!P$14:P$19,MATCH(CAN!$B94,'[2]Table 35'!$B$14:$B$19,0))*1000,0)</f>
        <v>281.42499999999995</v>
      </c>
      <c r="Q81" s="5">
        <f>IFERROR(INDEX('[2]Table 35'!Q$14:Q$19,MATCH(CAN!$B94,'[2]Table 35'!$B$14:$B$19,0))*1000,0)</f>
        <v>322.517</v>
      </c>
      <c r="R81" s="5">
        <f>IFERROR(INDEX('[2]Table 35'!R$14:R$19,MATCH(CAN!$B94,'[2]Table 35'!$B$14:$B$19,0))*1000,0)</f>
        <v>383.904</v>
      </c>
      <c r="S81" s="5">
        <f>IFERROR(INDEX('[2]Table 35'!S$14:S$19,MATCH(CAN!$B94,'[2]Table 35'!$B$14:$B$19,0))*1000,0)</f>
        <v>470.84500000000003</v>
      </c>
      <c r="T81" s="5">
        <f>IFERROR(INDEX('[2]Table 35'!T$14:T$19,MATCH(CAN!$B94,'[2]Table 35'!$B$14:$B$19,0))*1000,0)</f>
        <v>526.47400000000005</v>
      </c>
      <c r="U81" s="5">
        <f>IFERROR(INDEX('[2]Table 35'!U$14:U$19,MATCH(CAN!$B94,'[2]Table 35'!$B$14:$B$19,0))*1000,0)</f>
        <v>618.24900000000002</v>
      </c>
      <c r="V81" s="5">
        <f>IFERROR(INDEX('[2]Table 35'!V$14:V$19,MATCH(CAN!$B94,'[2]Table 35'!$B$14:$B$19,0))*1000,0)</f>
        <v>665.60799999999995</v>
      </c>
      <c r="W81" s="5">
        <f>IFERROR(INDEX('[2]Table 35'!W$14:W$19,MATCH(CAN!$B94,'[2]Table 35'!$B$14:$B$19,0))*1000,0)</f>
        <v>726.02300000000002</v>
      </c>
      <c r="Z81" s="23" t="s">
        <v>32</v>
      </c>
    </row>
    <row r="82" spans="2:26" outlineLevel="1" x14ac:dyDescent="0.25">
      <c r="B82" s="4" t="s">
        <v>26</v>
      </c>
      <c r="C82" s="5">
        <f>IFERROR(INDEX('[2]Table 35'!C$14:C$19,MATCH(CAN!$B95,'[2]Table 35'!$B$14:$B$19,0))*1000,0)</f>
        <v>0</v>
      </c>
      <c r="D82" s="5">
        <f>IFERROR(INDEX('[2]Table 35'!D$14:D$19,MATCH(CAN!$B95,'[2]Table 35'!$B$14:$B$19,0))*1000,0)</f>
        <v>0</v>
      </c>
      <c r="E82" s="5">
        <f>IFERROR(INDEX('[2]Table 35'!E$14:E$19,MATCH(CAN!$B95,'[2]Table 35'!$B$14:$B$19,0))*1000,0)</f>
        <v>0</v>
      </c>
      <c r="F82" s="5">
        <f>IFERROR(INDEX('[2]Table 35'!F$14:F$19,MATCH(CAN!$B95,'[2]Table 35'!$B$14:$B$19,0))*1000,0)</f>
        <v>0</v>
      </c>
      <c r="G82" s="5">
        <f>IFERROR(INDEX('[2]Table 35'!G$14:G$19,MATCH(CAN!$B95,'[2]Table 35'!$B$14:$B$19,0))*1000,0)</f>
        <v>0</v>
      </c>
      <c r="H82" s="5">
        <f>IFERROR(INDEX('[2]Table 35'!H$14:H$19,MATCH(CAN!$B95,'[2]Table 35'!$B$14:$B$19,0))*1000,0)</f>
        <v>0</v>
      </c>
      <c r="I82" s="5">
        <f>IFERROR(INDEX('[2]Table 35'!I$14:I$19,MATCH(CAN!$B95,'[2]Table 35'!$B$14:$B$19,0))*1000,0)</f>
        <v>0</v>
      </c>
      <c r="J82" s="5">
        <f>IFERROR(INDEX('[2]Table 35'!J$14:J$19,MATCH(CAN!$B95,'[2]Table 35'!$B$14:$B$19,0))*1000,0)</f>
        <v>0</v>
      </c>
      <c r="K82" s="5">
        <f>IFERROR(INDEX('[2]Table 35'!K$14:K$19,MATCH(CAN!$B95,'[2]Table 35'!$B$14:$B$19,0))*1000,0)</f>
        <v>0</v>
      </c>
      <c r="L82" s="5">
        <f>IFERROR(INDEX('[2]Table 35'!L$14:L$19,MATCH(CAN!$B95,'[2]Table 35'!$B$14:$B$19,0))*1000,0)</f>
        <v>0</v>
      </c>
      <c r="M82" s="5">
        <f>IFERROR(INDEX('[2]Table 35'!M$14:M$19,MATCH(CAN!$B95,'[2]Table 35'!$B$14:$B$19,0))*1000,0)</f>
        <v>0</v>
      </c>
      <c r="N82" s="5">
        <f>IFERROR(INDEX('[2]Table 35'!N$14:N$19,MATCH(CAN!$B95,'[2]Table 35'!$B$14:$B$19,0))*1000,0)</f>
        <v>0</v>
      </c>
      <c r="O82" s="5">
        <f>IFERROR(INDEX('[2]Table 35'!O$14:O$19,MATCH(CAN!$B95,'[2]Table 35'!$B$14:$B$19,0))*1000,0)</f>
        <v>0</v>
      </c>
      <c r="P82" s="5">
        <f>IFERROR(INDEX('[2]Table 35'!P$14:P$19,MATCH(CAN!$B95,'[2]Table 35'!$B$14:$B$19,0))*1000,0)</f>
        <v>0</v>
      </c>
      <c r="Q82" s="5">
        <f>IFERROR(INDEX('[2]Table 35'!Q$14:Q$19,MATCH(CAN!$B95,'[2]Table 35'!$B$14:$B$19,0))*1000,0)</f>
        <v>0</v>
      </c>
      <c r="R82" s="5">
        <f>IFERROR(INDEX('[2]Table 35'!R$14:R$19,MATCH(CAN!$B95,'[2]Table 35'!$B$14:$B$19,0))*1000,0)</f>
        <v>0</v>
      </c>
      <c r="S82" s="5">
        <f>IFERROR(INDEX('[2]Table 35'!S$14:S$19,MATCH(CAN!$B95,'[2]Table 35'!$B$14:$B$19,0))*1000,0)</f>
        <v>0</v>
      </c>
      <c r="T82" s="5">
        <f>IFERROR(INDEX('[2]Table 35'!T$14:T$19,MATCH(CAN!$B95,'[2]Table 35'!$B$14:$B$19,0))*1000,0)</f>
        <v>0</v>
      </c>
      <c r="U82" s="5">
        <f>IFERROR(INDEX('[2]Table 35'!U$14:U$19,MATCH(CAN!$B95,'[2]Table 35'!$B$14:$B$19,0))*1000,0)</f>
        <v>0</v>
      </c>
      <c r="V82" s="5">
        <f>IFERROR(INDEX('[2]Table 35'!V$14:V$19,MATCH(CAN!$B95,'[2]Table 35'!$B$14:$B$19,0))*1000,0)</f>
        <v>0</v>
      </c>
      <c r="W82" s="5">
        <f>IFERROR(INDEX('[2]Table 35'!W$14:W$19,MATCH(CAN!$B95,'[2]Table 35'!$B$14:$B$19,0))*1000,0)</f>
        <v>0</v>
      </c>
      <c r="Z82" s="23" t="s">
        <v>32</v>
      </c>
    </row>
    <row r="83" spans="2:26" outlineLevel="1" x14ac:dyDescent="0.25">
      <c r="B83" s="4" t="s">
        <v>25</v>
      </c>
      <c r="C83" s="5">
        <f>IFERROR(INDEX('[2]Table 35'!C$14:C$19,MATCH(CAN!$B96,'[2]Table 35'!$B$14:$B$19,0))*1000,0)</f>
        <v>18310.498</v>
      </c>
      <c r="D83" s="5">
        <f>IFERROR(INDEX('[2]Table 35'!D$14:D$19,MATCH(CAN!$B96,'[2]Table 35'!$B$14:$B$19,0))*1000,0)</f>
        <v>17831.052</v>
      </c>
      <c r="E83" s="5">
        <f>IFERROR(INDEX('[2]Table 35'!E$14:E$19,MATCH(CAN!$B96,'[2]Table 35'!$B$14:$B$19,0))*1000,0)</f>
        <v>18333.635999999999</v>
      </c>
      <c r="F83" s="5">
        <f>IFERROR(INDEX('[2]Table 35'!F$14:F$19,MATCH(CAN!$B96,'[2]Table 35'!$B$14:$B$19,0))*1000,0)</f>
        <v>18493.98</v>
      </c>
      <c r="G83" s="5">
        <f>IFERROR(INDEX('[2]Table 35'!G$14:G$19,MATCH(CAN!$B96,'[2]Table 35'!$B$14:$B$19,0))*1000,0)</f>
        <v>19687.481</v>
      </c>
      <c r="H83" s="5">
        <f>IFERROR(INDEX('[2]Table 35'!H$14:H$19,MATCH(CAN!$B96,'[2]Table 35'!$B$14:$B$19,0))*1000,0)</f>
        <v>18909.317999999999</v>
      </c>
      <c r="I83" s="5">
        <f>IFERROR(INDEX('[2]Table 35'!I$14:I$19,MATCH(CAN!$B96,'[2]Table 35'!$B$14:$B$19,0))*1000,0)</f>
        <v>17684.258000000002</v>
      </c>
      <c r="J83" s="5">
        <f>IFERROR(INDEX('[2]Table 35'!J$14:J$19,MATCH(CAN!$B96,'[2]Table 35'!$B$14:$B$19,0))*1000,0)</f>
        <v>18915.736000000001</v>
      </c>
      <c r="K83" s="5">
        <f>IFERROR(INDEX('[2]Table 35'!K$14:K$19,MATCH(CAN!$B96,'[2]Table 35'!$B$14:$B$19,0))*1000,0)</f>
        <v>18274.384999999998</v>
      </c>
      <c r="L83" s="5">
        <f>IFERROR(INDEX('[2]Table 35'!L$14:L$19,MATCH(CAN!$B96,'[2]Table 35'!$B$14:$B$19,0))*1000,0)</f>
        <v>18722.961000000003</v>
      </c>
      <c r="M83" s="5">
        <f>IFERROR(INDEX('[2]Table 35'!M$14:M$19,MATCH(CAN!$B96,'[2]Table 35'!$B$14:$B$19,0))*1000,0)</f>
        <v>18669.203000000001</v>
      </c>
      <c r="N83" s="5">
        <f>IFERROR(INDEX('[2]Table 35'!N$14:N$19,MATCH(CAN!$B96,'[2]Table 35'!$B$14:$B$19,0))*1000,0)</f>
        <v>17706.695</v>
      </c>
      <c r="O83" s="5">
        <f>IFERROR(INDEX('[2]Table 35'!O$14:O$19,MATCH(CAN!$B96,'[2]Table 35'!$B$14:$B$19,0))*1000,0)</f>
        <v>18387.968999999997</v>
      </c>
      <c r="P83" s="5">
        <f>IFERROR(INDEX('[2]Table 35'!P$14:P$19,MATCH(CAN!$B96,'[2]Table 35'!$B$14:$B$19,0))*1000,0)</f>
        <v>19315.529000000002</v>
      </c>
      <c r="Q83" s="5">
        <f>IFERROR(INDEX('[2]Table 35'!Q$14:Q$19,MATCH(CAN!$B96,'[2]Table 35'!$B$14:$B$19,0))*1000,0)</f>
        <v>20253.498</v>
      </c>
      <c r="R83" s="5">
        <f>IFERROR(INDEX('[2]Table 35'!R$14:R$19,MATCH(CAN!$B96,'[2]Table 35'!$B$14:$B$19,0))*1000,0)</f>
        <v>22133.557000000001</v>
      </c>
      <c r="S83" s="5">
        <f>IFERROR(INDEX('[2]Table 35'!S$14:S$19,MATCH(CAN!$B96,'[2]Table 35'!$B$14:$B$19,0))*1000,0)</f>
        <v>24991.479000000003</v>
      </c>
      <c r="T83" s="5">
        <f>IFERROR(INDEX('[2]Table 35'!T$14:T$19,MATCH(CAN!$B96,'[2]Table 35'!$B$14:$B$19,0))*1000,0)</f>
        <v>25717.399000000001</v>
      </c>
      <c r="U83" s="5">
        <f>IFERROR(INDEX('[2]Table 35'!U$14:U$19,MATCH(CAN!$B96,'[2]Table 35'!$B$14:$B$19,0))*1000,0)</f>
        <v>26604.725999999999</v>
      </c>
      <c r="V83" s="5">
        <f>IFERROR(INDEX('[2]Table 35'!V$14:V$19,MATCH(CAN!$B96,'[2]Table 35'!$B$14:$B$19,0))*1000,0)</f>
        <v>26616.357</v>
      </c>
      <c r="W83" s="5">
        <f>IFERROR(INDEX('[2]Table 35'!W$14:W$19,MATCH(CAN!$B96,'[2]Table 35'!$B$14:$B$19,0))*1000,0)</f>
        <v>24641.71</v>
      </c>
      <c r="Z83" s="23" t="s">
        <v>32</v>
      </c>
    </row>
    <row r="84" spans="2:26" outlineLevel="1" x14ac:dyDescent="0.25">
      <c r="B84" s="4" t="s">
        <v>0</v>
      </c>
      <c r="C84" s="5">
        <f>IFERROR(INDEX('[2]Table 35'!C$14:C$19,MATCH(CAN!$B97,'[2]Table 35'!$B$14:$B$19,0))*1000,0)</f>
        <v>0</v>
      </c>
      <c r="D84" s="5">
        <f>IFERROR(INDEX('[2]Table 35'!D$14:D$19,MATCH(CAN!$B97,'[2]Table 35'!$B$14:$B$19,0))*1000,0)</f>
        <v>0</v>
      </c>
      <c r="E84" s="5">
        <f>IFERROR(INDEX('[2]Table 35'!E$14:E$19,MATCH(CAN!$B97,'[2]Table 35'!$B$14:$B$19,0))*1000,0)</f>
        <v>0</v>
      </c>
      <c r="F84" s="5">
        <f>IFERROR(INDEX('[2]Table 35'!F$14:F$19,MATCH(CAN!$B97,'[2]Table 35'!$B$14:$B$19,0))*1000,0)</f>
        <v>0</v>
      </c>
      <c r="G84" s="5">
        <f>IFERROR(INDEX('[2]Table 35'!G$14:G$19,MATCH(CAN!$B97,'[2]Table 35'!$B$14:$B$19,0))*1000,0)</f>
        <v>0</v>
      </c>
      <c r="H84" s="5">
        <f>IFERROR(INDEX('[2]Table 35'!H$14:H$19,MATCH(CAN!$B97,'[2]Table 35'!$B$14:$B$19,0))*1000,0)</f>
        <v>0</v>
      </c>
      <c r="I84" s="5">
        <f>IFERROR(INDEX('[2]Table 35'!I$14:I$19,MATCH(CAN!$B97,'[2]Table 35'!$B$14:$B$19,0))*1000,0)</f>
        <v>0</v>
      </c>
      <c r="J84" s="5">
        <f>IFERROR(INDEX('[2]Table 35'!J$14:J$19,MATCH(CAN!$B97,'[2]Table 35'!$B$14:$B$19,0))*1000,0)</f>
        <v>0</v>
      </c>
      <c r="K84" s="5">
        <f>IFERROR(INDEX('[2]Table 35'!K$14:K$19,MATCH(CAN!$B97,'[2]Table 35'!$B$14:$B$19,0))*1000,0)</f>
        <v>0</v>
      </c>
      <c r="L84" s="5">
        <f>IFERROR(INDEX('[2]Table 35'!L$14:L$19,MATCH(CAN!$B97,'[2]Table 35'!$B$14:$B$19,0))*1000,0)</f>
        <v>0</v>
      </c>
      <c r="M84" s="5">
        <f>IFERROR(INDEX('[2]Table 35'!M$14:M$19,MATCH(CAN!$B97,'[2]Table 35'!$B$14:$B$19,0))*1000,0)</f>
        <v>664.51499999999999</v>
      </c>
      <c r="N84" s="5">
        <f>IFERROR(INDEX('[2]Table 35'!N$14:N$19,MATCH(CAN!$B97,'[2]Table 35'!$B$14:$B$19,0))*1000,0)</f>
        <v>753.18399999999997</v>
      </c>
      <c r="O84" s="5">
        <f>IFERROR(INDEX('[2]Table 35'!O$14:O$19,MATCH(CAN!$B97,'[2]Table 35'!$B$14:$B$19,0))*1000,0)</f>
        <v>728.03099999999995</v>
      </c>
      <c r="P84" s="5">
        <f>IFERROR(INDEX('[2]Table 35'!P$14:P$19,MATCH(CAN!$B97,'[2]Table 35'!$B$14:$B$19,0))*1000,0)</f>
        <v>689.74599999999998</v>
      </c>
      <c r="Q84" s="5">
        <f>IFERROR(INDEX('[2]Table 35'!Q$14:Q$19,MATCH(CAN!$B97,'[2]Table 35'!$B$14:$B$19,0))*1000,0)</f>
        <v>740.875</v>
      </c>
      <c r="R84" s="5">
        <f>IFERROR(INDEX('[2]Table 35'!R$14:R$19,MATCH(CAN!$B97,'[2]Table 35'!$B$14:$B$19,0))*1000,0)</f>
        <v>0</v>
      </c>
      <c r="S84" s="5">
        <f>IFERROR(INDEX('[2]Table 35'!S$14:S$19,MATCH(CAN!$B97,'[2]Table 35'!$B$14:$B$19,0))*1000,0)</f>
        <v>0</v>
      </c>
      <c r="T84" s="5">
        <f>IFERROR(INDEX('[2]Table 35'!T$14:T$19,MATCH(CAN!$B97,'[2]Table 35'!$B$14:$B$19,0))*1000,0)</f>
        <v>0</v>
      </c>
      <c r="U84" s="5">
        <f>IFERROR(INDEX('[2]Table 35'!U$14:U$19,MATCH(CAN!$B97,'[2]Table 35'!$B$14:$B$19,0))*1000,0)</f>
        <v>0</v>
      </c>
      <c r="V84" s="5">
        <f>IFERROR(INDEX('[2]Table 35'!V$14:V$19,MATCH(CAN!$B97,'[2]Table 35'!$B$14:$B$19,0))*1000,0)</f>
        <v>0</v>
      </c>
      <c r="W84" s="5">
        <f>IFERROR(INDEX('[2]Table 35'!W$14:W$19,MATCH(CAN!$B97,'[2]Table 35'!$B$14:$B$19,0))*1000,0)</f>
        <v>0</v>
      </c>
      <c r="Z84" s="23" t="s">
        <v>32</v>
      </c>
    </row>
    <row r="85" spans="2:26" outlineLevel="1" x14ac:dyDescent="0.25">
      <c r="B85" s="4" t="s">
        <v>27</v>
      </c>
      <c r="C85" s="5">
        <f>IFERROR(INDEX('[2]Table 35'!C$14:C$19,MATCH(CAN!$B98,'[2]Table 35'!$B$14:$B$19,0))*1000,0)</f>
        <v>0</v>
      </c>
      <c r="D85" s="5">
        <f>IFERROR(INDEX('[2]Table 35'!D$14:D$19,MATCH(CAN!$B98,'[2]Table 35'!$B$14:$B$19,0))*1000,0)</f>
        <v>0</v>
      </c>
      <c r="E85" s="5">
        <f>IFERROR(INDEX('[2]Table 35'!E$14:E$19,MATCH(CAN!$B98,'[2]Table 35'!$B$14:$B$19,0))*1000,0)</f>
        <v>0</v>
      </c>
      <c r="F85" s="5">
        <f>IFERROR(INDEX('[2]Table 35'!F$14:F$19,MATCH(CAN!$B98,'[2]Table 35'!$B$14:$B$19,0))*1000,0)</f>
        <v>0</v>
      </c>
      <c r="G85" s="5">
        <f>IFERROR(INDEX('[2]Table 35'!G$14:G$19,MATCH(CAN!$B98,'[2]Table 35'!$B$14:$B$19,0))*1000,0)</f>
        <v>0</v>
      </c>
      <c r="H85" s="5">
        <f>IFERROR(INDEX('[2]Table 35'!H$14:H$19,MATCH(CAN!$B98,'[2]Table 35'!$B$14:$B$19,0))*1000,0)</f>
        <v>0</v>
      </c>
      <c r="I85" s="5">
        <f>IFERROR(INDEX('[2]Table 35'!I$14:I$19,MATCH(CAN!$B98,'[2]Table 35'!$B$14:$B$19,0))*1000,0)</f>
        <v>0</v>
      </c>
      <c r="J85" s="5">
        <f>IFERROR(INDEX('[2]Table 35'!J$14:J$19,MATCH(CAN!$B98,'[2]Table 35'!$B$14:$B$19,0))*1000,0)</f>
        <v>0</v>
      </c>
      <c r="K85" s="5">
        <f>IFERROR(INDEX('[2]Table 35'!K$14:K$19,MATCH(CAN!$B98,'[2]Table 35'!$B$14:$B$19,0))*1000,0)</f>
        <v>0</v>
      </c>
      <c r="L85" s="5">
        <f>IFERROR(INDEX('[2]Table 35'!L$14:L$19,MATCH(CAN!$B98,'[2]Table 35'!$B$14:$B$19,0))*1000,0)</f>
        <v>0</v>
      </c>
      <c r="M85" s="5">
        <f>IFERROR(INDEX('[2]Table 35'!M$14:M$19,MATCH(CAN!$B98,'[2]Table 35'!$B$14:$B$19,0))*1000,0)</f>
        <v>0</v>
      </c>
      <c r="N85" s="5">
        <f>IFERROR(INDEX('[2]Table 35'!N$14:N$19,MATCH(CAN!$B98,'[2]Table 35'!$B$14:$B$19,0))*1000,0)</f>
        <v>0</v>
      </c>
      <c r="O85" s="5">
        <f>IFERROR(INDEX('[2]Table 35'!O$14:O$19,MATCH(CAN!$B98,'[2]Table 35'!$B$14:$B$19,0))*1000,0)</f>
        <v>0</v>
      </c>
      <c r="P85" s="5">
        <f>IFERROR(INDEX('[2]Table 35'!P$14:P$19,MATCH(CAN!$B98,'[2]Table 35'!$B$14:$B$19,0))*1000,0)</f>
        <v>0</v>
      </c>
      <c r="Q85" s="5">
        <f>IFERROR(INDEX('[2]Table 35'!Q$14:Q$19,MATCH(CAN!$B98,'[2]Table 35'!$B$14:$B$19,0))*1000,0)</f>
        <v>0</v>
      </c>
      <c r="R85" s="5">
        <f>IFERROR(INDEX('[2]Table 35'!R$14:R$19,MATCH(CAN!$B98,'[2]Table 35'!$B$14:$B$19,0))*1000,0)</f>
        <v>0</v>
      </c>
      <c r="S85" s="5">
        <f>IFERROR(INDEX('[2]Table 35'!S$14:S$19,MATCH(CAN!$B98,'[2]Table 35'!$B$14:$B$19,0))*1000,0)</f>
        <v>0</v>
      </c>
      <c r="T85" s="5">
        <f>IFERROR(INDEX('[2]Table 35'!T$14:T$19,MATCH(CAN!$B98,'[2]Table 35'!$B$14:$B$19,0))*1000,0)</f>
        <v>0</v>
      </c>
      <c r="U85" s="5">
        <f>IFERROR(INDEX('[2]Table 35'!U$14:U$19,MATCH(CAN!$B98,'[2]Table 35'!$B$14:$B$19,0))*1000,0)</f>
        <v>0</v>
      </c>
      <c r="V85" s="5">
        <f>IFERROR(INDEX('[2]Table 35'!V$14:V$19,MATCH(CAN!$B98,'[2]Table 35'!$B$14:$B$19,0))*1000,0)</f>
        <v>0</v>
      </c>
      <c r="W85" s="5">
        <f>IFERROR(INDEX('[2]Table 35'!W$14:W$19,MATCH(CAN!$B98,'[2]Table 35'!$B$14:$B$19,0))*1000,0)</f>
        <v>0</v>
      </c>
      <c r="Z85" s="23" t="s">
        <v>32</v>
      </c>
    </row>
    <row r="86" spans="2:26" outlineLevel="1" x14ac:dyDescent="0.25">
      <c r="B86" s="4" t="s">
        <v>28</v>
      </c>
      <c r="C86" s="5">
        <f>IFERROR(INDEX('[2]Table 35'!C$14:C$19,MATCH(CAN!$B99,'[2]Table 35'!$B$14:$B$19,0))*1000,0)</f>
        <v>17.465999999999998</v>
      </c>
      <c r="D86" s="5">
        <f>IFERROR(INDEX('[2]Table 35'!D$14:D$19,MATCH(CAN!$B99,'[2]Table 35'!$B$14:$B$19,0))*1000,0)</f>
        <v>10.7</v>
      </c>
      <c r="E86" s="5">
        <f>IFERROR(INDEX('[2]Table 35'!E$14:E$19,MATCH(CAN!$B99,'[2]Table 35'!$B$14:$B$19,0))*1000,0)</f>
        <v>6.88</v>
      </c>
      <c r="F86" s="5">
        <f>IFERROR(INDEX('[2]Table 35'!F$14:F$19,MATCH(CAN!$B99,'[2]Table 35'!$B$14:$B$19,0))*1000,0)</f>
        <v>7.181</v>
      </c>
      <c r="G86" s="5">
        <f>IFERROR(INDEX('[2]Table 35'!G$14:G$19,MATCH(CAN!$B99,'[2]Table 35'!$B$14:$B$19,0))*1000,0)</f>
        <v>7.4130000000000003</v>
      </c>
      <c r="H86" s="5">
        <f>IFERROR(INDEX('[2]Table 35'!H$14:H$19,MATCH(CAN!$B99,'[2]Table 35'!$B$14:$B$19,0))*1000,0)</f>
        <v>8.36</v>
      </c>
      <c r="I86" s="5">
        <f>IFERROR(INDEX('[2]Table 35'!I$14:I$19,MATCH(CAN!$B99,'[2]Table 35'!$B$14:$B$19,0))*1000,0)</f>
        <v>20.074000000000002</v>
      </c>
      <c r="J86" s="5">
        <f>IFERROR(INDEX('[2]Table 35'!J$14:J$19,MATCH(CAN!$B99,'[2]Table 35'!$B$14:$B$19,0))*1000,0)</f>
        <v>19.588999999999999</v>
      </c>
      <c r="K86" s="5">
        <f>IFERROR(INDEX('[2]Table 35'!K$14:K$19,MATCH(CAN!$B99,'[2]Table 35'!$B$14:$B$19,0))*1000,0)</f>
        <v>21.426000000000002</v>
      </c>
      <c r="L86" s="5">
        <f>IFERROR(INDEX('[2]Table 35'!L$14:L$19,MATCH(CAN!$B99,'[2]Table 35'!$B$14:$B$19,0))*1000,0)</f>
        <v>24.460999999999999</v>
      </c>
      <c r="M86" s="5">
        <f>IFERROR(INDEX('[2]Table 35'!M$14:M$19,MATCH(CAN!$B99,'[2]Table 35'!$B$14:$B$19,0))*1000,0)</f>
        <v>40.410000000000004</v>
      </c>
      <c r="N86" s="5">
        <f>IFERROR(INDEX('[2]Table 35'!N$14:N$19,MATCH(CAN!$B99,'[2]Table 35'!$B$14:$B$19,0))*1000,0)</f>
        <v>76.186000000000007</v>
      </c>
      <c r="O86" s="5">
        <f>IFERROR(INDEX('[2]Table 35'!O$14:O$19,MATCH(CAN!$B99,'[2]Table 35'!$B$14:$B$19,0))*1000,0)</f>
        <v>82.762</v>
      </c>
      <c r="P86" s="5">
        <f>IFERROR(INDEX('[2]Table 35'!P$14:P$19,MATCH(CAN!$B99,'[2]Table 35'!$B$14:$B$19,0))*1000,0)</f>
        <v>68.056000000000012</v>
      </c>
      <c r="Q86" s="5">
        <f>IFERROR(INDEX('[2]Table 35'!Q$14:Q$19,MATCH(CAN!$B99,'[2]Table 35'!$B$14:$B$19,0))*1000,0)</f>
        <v>68.484000000000009</v>
      </c>
      <c r="R86" s="5">
        <f>IFERROR(INDEX('[2]Table 35'!R$14:R$19,MATCH(CAN!$B99,'[2]Table 35'!$B$14:$B$19,0))*1000,0)</f>
        <v>56.723000000000006</v>
      </c>
      <c r="S86" s="5">
        <f>IFERROR(INDEX('[2]Table 35'!S$14:S$19,MATCH(CAN!$B99,'[2]Table 35'!$B$14:$B$19,0))*1000,0)</f>
        <v>50.344999999999999</v>
      </c>
      <c r="T86" s="5">
        <f>IFERROR(INDEX('[2]Table 35'!T$14:T$19,MATCH(CAN!$B99,'[2]Table 35'!$B$14:$B$19,0))*1000,0)</f>
        <v>40.686999999999998</v>
      </c>
      <c r="U86" s="5">
        <f>IFERROR(INDEX('[2]Table 35'!U$14:U$19,MATCH(CAN!$B99,'[2]Table 35'!$B$14:$B$19,0))*1000,0)</f>
        <v>31.891999999999996</v>
      </c>
      <c r="V86" s="5">
        <f>IFERROR(INDEX('[2]Table 35'!V$14:V$19,MATCH(CAN!$B99,'[2]Table 35'!$B$14:$B$19,0))*1000,0)</f>
        <v>26.200999999999997</v>
      </c>
      <c r="W86" s="5">
        <f>IFERROR(INDEX('[2]Table 35'!W$14:W$19,MATCH(CAN!$B99,'[2]Table 35'!$B$14:$B$19,0))*1000,0)</f>
        <v>15.045</v>
      </c>
      <c r="Z86" s="23" t="s">
        <v>32</v>
      </c>
    </row>
    <row r="87" spans="2:26" outlineLevel="1" x14ac:dyDescent="0.25">
      <c r="B87" s="4" t="s">
        <v>22</v>
      </c>
      <c r="C87" s="5">
        <f>IFERROR(INDEX('[2]Table 35'!C$14:C$19,MATCH(CAN!$B100,'[2]Table 35'!$B$14:$B$19,0))*1000,0)</f>
        <v>0</v>
      </c>
      <c r="D87" s="5">
        <f>IFERROR(INDEX('[2]Table 35'!D$14:D$19,MATCH(CAN!$B100,'[2]Table 35'!$B$14:$B$19,0))*1000,0)</f>
        <v>0</v>
      </c>
      <c r="E87" s="5">
        <f>IFERROR(INDEX('[2]Table 35'!E$14:E$19,MATCH(CAN!$B100,'[2]Table 35'!$B$14:$B$19,0))*1000,0)</f>
        <v>0</v>
      </c>
      <c r="F87" s="5">
        <f>IFERROR(INDEX('[2]Table 35'!F$14:F$19,MATCH(CAN!$B100,'[2]Table 35'!$B$14:$B$19,0))*1000,0)</f>
        <v>0</v>
      </c>
      <c r="G87" s="5">
        <f>IFERROR(INDEX('[2]Table 35'!G$14:G$19,MATCH(CAN!$B100,'[2]Table 35'!$B$14:$B$19,0))*1000,0)</f>
        <v>0</v>
      </c>
      <c r="H87" s="5">
        <f>IFERROR(INDEX('[2]Table 35'!H$14:H$19,MATCH(CAN!$B100,'[2]Table 35'!$B$14:$B$19,0))*1000,0)</f>
        <v>0</v>
      </c>
      <c r="I87" s="5">
        <f>IFERROR(INDEX('[2]Table 35'!I$14:I$19,MATCH(CAN!$B100,'[2]Table 35'!$B$14:$B$19,0))*1000,0)</f>
        <v>0</v>
      </c>
      <c r="J87" s="5">
        <f>IFERROR(INDEX('[2]Table 35'!J$14:J$19,MATCH(CAN!$B100,'[2]Table 35'!$B$14:$B$19,0))*1000,0)</f>
        <v>0</v>
      </c>
      <c r="K87" s="5">
        <f>IFERROR(INDEX('[2]Table 35'!K$14:K$19,MATCH(CAN!$B100,'[2]Table 35'!$B$14:$B$19,0))*1000,0)</f>
        <v>0</v>
      </c>
      <c r="L87" s="5">
        <f>IFERROR(INDEX('[2]Table 35'!L$14:L$19,MATCH(CAN!$B100,'[2]Table 35'!$B$14:$B$19,0))*1000,0)</f>
        <v>0</v>
      </c>
      <c r="M87" s="5">
        <f>IFERROR(INDEX('[2]Table 35'!M$14:M$19,MATCH(CAN!$B100,'[2]Table 35'!$B$14:$B$19,0))*1000,0)</f>
        <v>0</v>
      </c>
      <c r="N87" s="5">
        <f>IFERROR(INDEX('[2]Table 35'!N$14:N$19,MATCH(CAN!$B100,'[2]Table 35'!$B$14:$B$19,0))*1000,0)</f>
        <v>0</v>
      </c>
      <c r="O87" s="5">
        <f>IFERROR(INDEX('[2]Table 35'!O$14:O$19,MATCH(CAN!$B100,'[2]Table 35'!$B$14:$B$19,0))*1000,0)</f>
        <v>0</v>
      </c>
      <c r="P87" s="5">
        <f>IFERROR(INDEX('[2]Table 35'!P$14:P$19,MATCH(CAN!$B100,'[2]Table 35'!$B$14:$B$19,0))*1000,0)</f>
        <v>0</v>
      </c>
      <c r="Q87" s="5">
        <f>IFERROR(INDEX('[2]Table 35'!Q$14:Q$19,MATCH(CAN!$B100,'[2]Table 35'!$B$14:$B$19,0))*1000,0)</f>
        <v>0</v>
      </c>
      <c r="R87" s="5">
        <f>IFERROR(INDEX('[2]Table 35'!R$14:R$19,MATCH(CAN!$B100,'[2]Table 35'!$B$14:$B$19,0))*1000,0)</f>
        <v>0</v>
      </c>
      <c r="S87" s="5">
        <f>IFERROR(INDEX('[2]Table 35'!S$14:S$19,MATCH(CAN!$B100,'[2]Table 35'!$B$14:$B$19,0))*1000,0)</f>
        <v>0</v>
      </c>
      <c r="T87" s="5">
        <f>IFERROR(INDEX('[2]Table 35'!T$14:T$19,MATCH(CAN!$B100,'[2]Table 35'!$B$14:$B$19,0))*1000,0)</f>
        <v>0</v>
      </c>
      <c r="U87" s="5">
        <f>IFERROR(INDEX('[2]Table 35'!U$14:U$19,MATCH(CAN!$B100,'[2]Table 35'!$B$14:$B$19,0))*1000,0)</f>
        <v>0</v>
      </c>
      <c r="V87" s="5">
        <f>IFERROR(INDEX('[2]Table 35'!V$14:V$19,MATCH(CAN!$B100,'[2]Table 35'!$B$14:$B$19,0))*1000,0)</f>
        <v>0</v>
      </c>
      <c r="W87" s="5">
        <f>IFERROR(INDEX('[2]Table 35'!W$14:W$19,MATCH(CAN!$B100,'[2]Table 35'!$B$14:$B$19,0))*1000,0)</f>
        <v>0</v>
      </c>
      <c r="Z87" s="23" t="s">
        <v>32</v>
      </c>
    </row>
    <row r="88" spans="2:26" outlineLevel="1" x14ac:dyDescent="0.25">
      <c r="B88" s="4" t="s">
        <v>1</v>
      </c>
      <c r="C88" s="5">
        <f>IFERROR(INDEX('[2]Table 35'!C$14:C$19,MATCH(CAN!$B101,'[2]Table 35'!$B$14:$B$19,0))*1000,0)</f>
        <v>2295.6910000000003</v>
      </c>
      <c r="D88" s="5">
        <f>IFERROR(INDEX('[2]Table 35'!D$14:D$19,MATCH(CAN!$B101,'[2]Table 35'!$B$14:$B$19,0))*1000,0)</f>
        <v>2325.2999999999997</v>
      </c>
      <c r="E88" s="5">
        <f>IFERROR(INDEX('[2]Table 35'!E$14:E$19,MATCH(CAN!$B101,'[2]Table 35'!$B$14:$B$19,0))*1000,0)</f>
        <v>2057.71</v>
      </c>
      <c r="F88" s="5">
        <f>IFERROR(INDEX('[2]Table 35'!F$14:F$19,MATCH(CAN!$B101,'[2]Table 35'!$B$14:$B$19,0))*1000,0)</f>
        <v>1774.2080000000001</v>
      </c>
      <c r="G88" s="5">
        <f>IFERROR(INDEX('[2]Table 35'!G$14:G$19,MATCH(CAN!$B101,'[2]Table 35'!$B$14:$B$19,0))*1000,0)</f>
        <v>1638.8240000000001</v>
      </c>
      <c r="H88" s="5">
        <f>IFERROR(INDEX('[2]Table 35'!H$14:H$19,MATCH(CAN!$B101,'[2]Table 35'!$B$14:$B$19,0))*1000,0)</f>
        <v>1331.8609999999999</v>
      </c>
      <c r="I88" s="5">
        <f>IFERROR(INDEX('[2]Table 35'!I$14:I$19,MATCH(CAN!$B101,'[2]Table 35'!$B$14:$B$19,0))*1000,0)</f>
        <v>1567.1849999999999</v>
      </c>
      <c r="J88" s="5">
        <f>IFERROR(INDEX('[2]Table 35'!J$14:J$19,MATCH(CAN!$B101,'[2]Table 35'!$B$14:$B$19,0))*1000,0)</f>
        <v>2257.761</v>
      </c>
      <c r="K88" s="5">
        <f>IFERROR(INDEX('[2]Table 35'!K$14:K$19,MATCH(CAN!$B101,'[2]Table 35'!$B$14:$B$19,0))*1000,0)</f>
        <v>2762.0499999999997</v>
      </c>
      <c r="L88" s="5">
        <f>IFERROR(INDEX('[2]Table 35'!L$14:L$19,MATCH(CAN!$B101,'[2]Table 35'!$B$14:$B$19,0))*1000,0)</f>
        <v>1836.498</v>
      </c>
      <c r="M88" s="5">
        <f>IFERROR(INDEX('[2]Table 35'!M$14:M$19,MATCH(CAN!$B101,'[2]Table 35'!$B$14:$B$19,0))*1000,0)</f>
        <v>1942.308</v>
      </c>
      <c r="N88" s="5">
        <f>IFERROR(INDEX('[2]Table 35'!N$14:N$19,MATCH(CAN!$B101,'[2]Table 35'!$B$14:$B$19,0))*1000,0)</f>
        <v>1791.1399999999999</v>
      </c>
      <c r="O88" s="5">
        <f>IFERROR(INDEX('[2]Table 35'!O$14:O$19,MATCH(CAN!$B101,'[2]Table 35'!$B$14:$B$19,0))*1000,0)</f>
        <v>1651.3230000000001</v>
      </c>
      <c r="P88" s="5">
        <f>IFERROR(INDEX('[2]Table 35'!P$14:P$19,MATCH(CAN!$B101,'[2]Table 35'!$B$14:$B$19,0))*1000,0)</f>
        <v>1467.5800000000002</v>
      </c>
      <c r="Q88" s="5">
        <f>IFERROR(INDEX('[2]Table 35'!Q$14:Q$19,MATCH(CAN!$B101,'[2]Table 35'!$B$14:$B$19,0))*1000,0)</f>
        <v>1223.5229999999999</v>
      </c>
      <c r="R88" s="5">
        <f>IFERROR(INDEX('[2]Table 35'!R$14:R$19,MATCH(CAN!$B101,'[2]Table 35'!$B$14:$B$19,0))*1000,0)</f>
        <v>1267.9159999999999</v>
      </c>
      <c r="S88" s="5">
        <f>IFERROR(INDEX('[2]Table 35'!S$14:S$19,MATCH(CAN!$B101,'[2]Table 35'!$B$14:$B$19,0))*1000,0)</f>
        <v>1056.4070000000002</v>
      </c>
      <c r="T88" s="5">
        <f>IFERROR(INDEX('[2]Table 35'!T$14:T$19,MATCH(CAN!$B101,'[2]Table 35'!$B$14:$B$19,0))*1000,0)</f>
        <v>1130.4069999999999</v>
      </c>
      <c r="U88" s="5">
        <f>IFERROR(INDEX('[2]Table 35'!U$14:U$19,MATCH(CAN!$B101,'[2]Table 35'!$B$14:$B$19,0))*1000,0)</f>
        <v>1828.962</v>
      </c>
      <c r="V88" s="5">
        <f>IFERROR(INDEX('[2]Table 35'!V$14:V$19,MATCH(CAN!$B101,'[2]Table 35'!$B$14:$B$19,0))*1000,0)</f>
        <v>1740.251</v>
      </c>
      <c r="W88" s="5">
        <f>IFERROR(INDEX('[2]Table 35'!W$14:W$19,MATCH(CAN!$B101,'[2]Table 35'!$B$14:$B$19,0))*1000,0)</f>
        <v>1337.039</v>
      </c>
      <c r="Z88" s="23" t="s">
        <v>32</v>
      </c>
    </row>
    <row r="89" spans="2:26" outlineLevel="1" x14ac:dyDescent="0.25">
      <c r="B89" s="16" t="s">
        <v>13</v>
      </c>
      <c r="C89" s="21">
        <f t="shared" ref="C89:W89" si="31">SUM(C79:C88)</f>
        <v>21579.895</v>
      </c>
      <c r="D89" s="21">
        <f t="shared" si="31"/>
        <v>21324.261999999999</v>
      </c>
      <c r="E89" s="21">
        <f t="shared" si="31"/>
        <v>21591.219999999998</v>
      </c>
      <c r="F89" s="21">
        <f t="shared" si="31"/>
        <v>21415.905999999999</v>
      </c>
      <c r="G89" s="21">
        <f t="shared" si="31"/>
        <v>22288.05</v>
      </c>
      <c r="H89" s="21">
        <f t="shared" si="31"/>
        <v>21167.285</v>
      </c>
      <c r="I89" s="21">
        <f t="shared" si="31"/>
        <v>19462.854000000003</v>
      </c>
      <c r="J89" s="21">
        <f t="shared" si="31"/>
        <v>21410.432000000001</v>
      </c>
      <c r="K89" s="21">
        <f t="shared" si="31"/>
        <v>21313.998999999996</v>
      </c>
      <c r="L89" s="21">
        <f t="shared" si="31"/>
        <v>20805.811000000002</v>
      </c>
      <c r="M89" s="21">
        <f t="shared" si="31"/>
        <v>21545.855000000003</v>
      </c>
      <c r="N89" s="21">
        <f t="shared" si="31"/>
        <v>20550.351000000002</v>
      </c>
      <c r="O89" s="21">
        <f t="shared" si="31"/>
        <v>21082.143999999997</v>
      </c>
      <c r="P89" s="21">
        <f t="shared" si="31"/>
        <v>21822.336000000003</v>
      </c>
      <c r="Q89" s="21">
        <f t="shared" si="31"/>
        <v>22608.897000000001</v>
      </c>
      <c r="R89" s="21">
        <f t="shared" si="31"/>
        <v>23842.100000000002</v>
      </c>
      <c r="S89" s="21">
        <f t="shared" si="31"/>
        <v>26569.076000000005</v>
      </c>
      <c r="T89" s="21">
        <f t="shared" si="31"/>
        <v>27414.967000000001</v>
      </c>
      <c r="U89" s="21">
        <f t="shared" si="31"/>
        <v>29083.828999999998</v>
      </c>
      <c r="V89" s="21">
        <f t="shared" si="31"/>
        <v>29048.417000000001</v>
      </c>
      <c r="W89" s="21">
        <f t="shared" si="31"/>
        <v>26719.816999999999</v>
      </c>
    </row>
    <row r="90" spans="2:26" outlineLevel="1" x14ac:dyDescent="0.25">
      <c r="B90" s="29" t="s">
        <v>46</v>
      </c>
      <c r="C90" s="28">
        <f>IFERROR(C89/C71/1000,0)</f>
        <v>8.3133541850140061E-3</v>
      </c>
      <c r="D90" s="28">
        <f t="shared" ref="D90:W90" si="32">IFERROR(D89/D71/1000,0)</f>
        <v>8.1837644095815749E-3</v>
      </c>
      <c r="E90" s="28">
        <f t="shared" si="32"/>
        <v>8.1132670449565077E-3</v>
      </c>
      <c r="F90" s="28">
        <f t="shared" si="32"/>
        <v>8.0421634307079135E-3</v>
      </c>
      <c r="G90" s="28">
        <f t="shared" si="32"/>
        <v>7.9672896369051976E-3</v>
      </c>
      <c r="H90" s="28">
        <f t="shared" si="32"/>
        <v>7.8729676873297277E-3</v>
      </c>
      <c r="I90" s="28">
        <f t="shared" si="32"/>
        <v>7.7568387478116783E-3</v>
      </c>
      <c r="J90" s="28">
        <f t="shared" si="32"/>
        <v>7.6861735831619165E-3</v>
      </c>
      <c r="K90" s="28">
        <f t="shared" si="32"/>
        <v>7.6773372987236866E-3</v>
      </c>
      <c r="L90" s="28">
        <f t="shared" si="32"/>
        <v>7.5945608859179174E-3</v>
      </c>
      <c r="M90" s="28">
        <f t="shared" si="32"/>
        <v>7.5203637467080873E-3</v>
      </c>
      <c r="N90" s="28">
        <f t="shared" si="32"/>
        <v>7.4753849744354593E-3</v>
      </c>
      <c r="O90" s="28">
        <f t="shared" si="32"/>
        <v>7.3737350693113051E-3</v>
      </c>
      <c r="P90" s="28">
        <f t="shared" si="32"/>
        <v>7.3168773930304739E-3</v>
      </c>
      <c r="Q90" s="28">
        <f t="shared" si="32"/>
        <v>7.261018924041393E-3</v>
      </c>
      <c r="R90" s="28">
        <f t="shared" si="32"/>
        <v>7.1948139796319619E-3</v>
      </c>
      <c r="S90" s="28">
        <f t="shared" si="32"/>
        <v>7.1103429580496921E-3</v>
      </c>
      <c r="T90" s="28">
        <f t="shared" si="32"/>
        <v>7.0364849143538365E-3</v>
      </c>
      <c r="U90" s="28">
        <f t="shared" si="32"/>
        <v>6.9905949251386932E-3</v>
      </c>
      <c r="V90" s="28">
        <f t="shared" si="32"/>
        <v>6.8722511919272616E-3</v>
      </c>
      <c r="W90" s="28">
        <f t="shared" si="32"/>
        <v>6.7966826720085799E-3</v>
      </c>
    </row>
    <row r="91" spans="2:26" outlineLevel="1" x14ac:dyDescent="0.25"/>
    <row r="92" spans="2:26" outlineLevel="1" x14ac:dyDescent="0.25">
      <c r="B92" s="4" t="s">
        <v>23</v>
      </c>
      <c r="C92" s="12">
        <f t="shared" ref="C92:W92" si="33">IFERROR(C79/C89,0)</f>
        <v>0</v>
      </c>
      <c r="D92" s="12">
        <f t="shared" si="33"/>
        <v>0</v>
      </c>
      <c r="E92" s="12">
        <f t="shared" si="33"/>
        <v>0</v>
      </c>
      <c r="F92" s="12">
        <f t="shared" si="33"/>
        <v>0</v>
      </c>
      <c r="G92" s="12">
        <f t="shared" si="33"/>
        <v>0</v>
      </c>
      <c r="H92" s="12">
        <f t="shared" si="33"/>
        <v>0</v>
      </c>
      <c r="I92" s="12">
        <f t="shared" si="33"/>
        <v>0</v>
      </c>
      <c r="J92" s="12">
        <f t="shared" si="33"/>
        <v>0</v>
      </c>
      <c r="K92" s="12">
        <f t="shared" si="33"/>
        <v>0</v>
      </c>
      <c r="L92" s="12">
        <f t="shared" si="33"/>
        <v>0</v>
      </c>
      <c r="M92" s="12">
        <f t="shared" si="33"/>
        <v>0</v>
      </c>
      <c r="N92" s="12">
        <f t="shared" si="33"/>
        <v>0</v>
      </c>
      <c r="O92" s="12">
        <f t="shared" si="33"/>
        <v>0</v>
      </c>
      <c r="P92" s="12">
        <f t="shared" si="33"/>
        <v>0</v>
      </c>
      <c r="Q92" s="12">
        <f t="shared" si="33"/>
        <v>0</v>
      </c>
      <c r="R92" s="12">
        <f t="shared" si="33"/>
        <v>0</v>
      </c>
      <c r="S92" s="12">
        <f t="shared" si="33"/>
        <v>0</v>
      </c>
      <c r="T92" s="12">
        <f t="shared" si="33"/>
        <v>0</v>
      </c>
      <c r="U92" s="12">
        <f t="shared" si="33"/>
        <v>0</v>
      </c>
      <c r="V92" s="12">
        <f t="shared" si="33"/>
        <v>0</v>
      </c>
      <c r="W92" s="12">
        <f t="shared" si="33"/>
        <v>0</v>
      </c>
    </row>
    <row r="93" spans="2:26" outlineLevel="1" x14ac:dyDescent="0.25">
      <c r="B93" s="4" t="s">
        <v>24</v>
      </c>
      <c r="C93" s="12">
        <f t="shared" ref="C93:W93" si="34">IFERROR(C80/C89,0)</f>
        <v>0</v>
      </c>
      <c r="D93" s="12">
        <f t="shared" si="34"/>
        <v>0</v>
      </c>
      <c r="E93" s="12">
        <f t="shared" si="34"/>
        <v>0</v>
      </c>
      <c r="F93" s="12">
        <f t="shared" si="34"/>
        <v>0</v>
      </c>
      <c r="G93" s="12">
        <f t="shared" si="34"/>
        <v>0</v>
      </c>
      <c r="H93" s="12">
        <f t="shared" si="34"/>
        <v>0</v>
      </c>
      <c r="I93" s="12">
        <f t="shared" si="34"/>
        <v>0</v>
      </c>
      <c r="J93" s="12">
        <f t="shared" si="34"/>
        <v>0</v>
      </c>
      <c r="K93" s="12">
        <f t="shared" si="34"/>
        <v>0</v>
      </c>
      <c r="L93" s="12">
        <f t="shared" si="34"/>
        <v>0</v>
      </c>
      <c r="M93" s="12">
        <f t="shared" si="34"/>
        <v>0</v>
      </c>
      <c r="N93" s="12">
        <f t="shared" si="34"/>
        <v>0</v>
      </c>
      <c r="O93" s="12">
        <f t="shared" si="34"/>
        <v>0</v>
      </c>
      <c r="P93" s="12">
        <f t="shared" si="34"/>
        <v>0</v>
      </c>
      <c r="Q93" s="12">
        <f t="shared" si="34"/>
        <v>0</v>
      </c>
      <c r="R93" s="12">
        <f t="shared" si="34"/>
        <v>0</v>
      </c>
      <c r="S93" s="12">
        <f t="shared" si="34"/>
        <v>0</v>
      </c>
      <c r="T93" s="12">
        <f t="shared" si="34"/>
        <v>0</v>
      </c>
      <c r="U93" s="12">
        <f t="shared" si="34"/>
        <v>0</v>
      </c>
      <c r="V93" s="12">
        <f t="shared" si="34"/>
        <v>0</v>
      </c>
      <c r="W93" s="12">
        <f t="shared" si="34"/>
        <v>0</v>
      </c>
    </row>
    <row r="94" spans="2:26" outlineLevel="1" x14ac:dyDescent="0.25">
      <c r="B94" s="4" t="s">
        <v>21</v>
      </c>
      <c r="C94" s="12">
        <f t="shared" ref="C94:W94" si="35">IFERROR(C81/C89,0)</f>
        <v>4.4311615047246525E-2</v>
      </c>
      <c r="D94" s="12">
        <f t="shared" si="35"/>
        <v>5.4267294221014548E-2</v>
      </c>
      <c r="E94" s="12">
        <f t="shared" si="35"/>
        <v>5.5253663294616992E-2</v>
      </c>
      <c r="F94" s="12">
        <f t="shared" si="35"/>
        <v>5.3256537453983961E-2</v>
      </c>
      <c r="G94" s="12">
        <f t="shared" si="35"/>
        <v>4.2818102077122049E-2</v>
      </c>
      <c r="H94" s="12">
        <f t="shared" si="35"/>
        <v>4.3356812175014414E-2</v>
      </c>
      <c r="I94" s="12">
        <f t="shared" si="35"/>
        <v>9.8308809180811807E-3</v>
      </c>
      <c r="J94" s="12">
        <f t="shared" si="35"/>
        <v>1.0151406566668061E-2</v>
      </c>
      <c r="K94" s="12">
        <f t="shared" si="35"/>
        <v>1.201736004585531E-2</v>
      </c>
      <c r="L94" s="12">
        <f t="shared" si="35"/>
        <v>1.0664857044024863E-2</v>
      </c>
      <c r="M94" s="12">
        <f t="shared" si="35"/>
        <v>1.0647941332567214E-2</v>
      </c>
      <c r="N94" s="12">
        <f t="shared" si="35"/>
        <v>1.0858500665025137E-2</v>
      </c>
      <c r="O94" s="12">
        <f t="shared" si="35"/>
        <v>1.1007371925739622E-2</v>
      </c>
      <c r="P94" s="12">
        <f t="shared" si="35"/>
        <v>1.2896190398681421E-2</v>
      </c>
      <c r="Q94" s="12">
        <f t="shared" si="35"/>
        <v>1.4265047958774812E-2</v>
      </c>
      <c r="R94" s="12">
        <f t="shared" si="35"/>
        <v>1.6101937329345988E-2</v>
      </c>
      <c r="S94" s="12">
        <f t="shared" si="35"/>
        <v>1.7721542141698868E-2</v>
      </c>
      <c r="T94" s="12">
        <f t="shared" si="35"/>
        <v>1.9203889612560907E-2</v>
      </c>
      <c r="U94" s="12">
        <f t="shared" si="35"/>
        <v>2.1257482981350224E-2</v>
      </c>
      <c r="V94" s="12">
        <f t="shared" si="35"/>
        <v>2.2913744318666312E-2</v>
      </c>
      <c r="W94" s="12">
        <f t="shared" si="35"/>
        <v>2.7171705554719931E-2</v>
      </c>
    </row>
    <row r="95" spans="2:26" outlineLevel="1" x14ac:dyDescent="0.25">
      <c r="B95" s="4" t="s">
        <v>26</v>
      </c>
      <c r="C95" s="12">
        <f t="shared" ref="C95:W95" si="36">IFERROR(C82/C89,0)</f>
        <v>0</v>
      </c>
      <c r="D95" s="12">
        <f t="shared" si="36"/>
        <v>0</v>
      </c>
      <c r="E95" s="12">
        <f t="shared" si="36"/>
        <v>0</v>
      </c>
      <c r="F95" s="12">
        <f t="shared" si="36"/>
        <v>0</v>
      </c>
      <c r="G95" s="12">
        <f t="shared" si="36"/>
        <v>0</v>
      </c>
      <c r="H95" s="12">
        <f t="shared" si="36"/>
        <v>0</v>
      </c>
      <c r="I95" s="12">
        <f t="shared" si="36"/>
        <v>0</v>
      </c>
      <c r="J95" s="12">
        <f t="shared" si="36"/>
        <v>0</v>
      </c>
      <c r="K95" s="12">
        <f t="shared" si="36"/>
        <v>0</v>
      </c>
      <c r="L95" s="12">
        <f t="shared" si="36"/>
        <v>0</v>
      </c>
      <c r="M95" s="12">
        <f t="shared" si="36"/>
        <v>0</v>
      </c>
      <c r="N95" s="12">
        <f t="shared" si="36"/>
        <v>0</v>
      </c>
      <c r="O95" s="12">
        <f t="shared" si="36"/>
        <v>0</v>
      </c>
      <c r="P95" s="12">
        <f t="shared" si="36"/>
        <v>0</v>
      </c>
      <c r="Q95" s="12">
        <f t="shared" si="36"/>
        <v>0</v>
      </c>
      <c r="R95" s="12">
        <f t="shared" si="36"/>
        <v>0</v>
      </c>
      <c r="S95" s="12">
        <f t="shared" si="36"/>
        <v>0</v>
      </c>
      <c r="T95" s="12">
        <f t="shared" si="36"/>
        <v>0</v>
      </c>
      <c r="U95" s="12">
        <f t="shared" si="36"/>
        <v>0</v>
      </c>
      <c r="V95" s="12">
        <f t="shared" si="36"/>
        <v>0</v>
      </c>
      <c r="W95" s="12">
        <f t="shared" si="36"/>
        <v>0</v>
      </c>
    </row>
    <row r="96" spans="2:26" outlineLevel="1" x14ac:dyDescent="0.25">
      <c r="B96" s="4" t="s">
        <v>25</v>
      </c>
      <c r="C96" s="12">
        <f t="shared" ref="C96:W96" si="37">IFERROR(C83/C89,0)</f>
        <v>0.84849801169097439</v>
      </c>
      <c r="D96" s="12">
        <f t="shared" si="37"/>
        <v>0.83618612451863517</v>
      </c>
      <c r="E96" s="12">
        <f t="shared" si="37"/>
        <v>0.84912459786894856</v>
      </c>
      <c r="F96" s="12">
        <f t="shared" si="37"/>
        <v>0.86356281167838522</v>
      </c>
      <c r="G96" s="12">
        <f t="shared" si="37"/>
        <v>0.88332003024042038</v>
      </c>
      <c r="H96" s="12">
        <f t="shared" si="37"/>
        <v>0.89332750988140419</v>
      </c>
      <c r="I96" s="12">
        <f t="shared" si="37"/>
        <v>0.90861586897790014</v>
      </c>
      <c r="J96" s="12">
        <f t="shared" si="37"/>
        <v>0.88348222025599488</v>
      </c>
      <c r="K96" s="12">
        <f t="shared" si="37"/>
        <v>0.85738884570652374</v>
      </c>
      <c r="L96" s="12">
        <f t="shared" si="37"/>
        <v>0.89989094873542785</v>
      </c>
      <c r="M96" s="12">
        <f t="shared" si="37"/>
        <v>0.86648698786843215</v>
      </c>
      <c r="N96" s="12">
        <f t="shared" si="37"/>
        <v>0.86162494256180822</v>
      </c>
      <c r="O96" s="12">
        <f t="shared" si="37"/>
        <v>0.87220583447300237</v>
      </c>
      <c r="P96" s="12">
        <f t="shared" si="37"/>
        <v>0.88512655107134264</v>
      </c>
      <c r="Q96" s="12">
        <f t="shared" si="37"/>
        <v>0.89581981818927292</v>
      </c>
      <c r="R96" s="12">
        <f t="shared" si="37"/>
        <v>0.92833924025148784</v>
      </c>
      <c r="S96" s="12">
        <f t="shared" si="37"/>
        <v>0.94062281277677851</v>
      </c>
      <c r="T96" s="12">
        <f t="shared" si="37"/>
        <v>0.93807878740105721</v>
      </c>
      <c r="U96" s="12">
        <f t="shared" si="37"/>
        <v>0.91476008884524806</v>
      </c>
      <c r="V96" s="12">
        <f t="shared" si="37"/>
        <v>0.91627564421152441</v>
      </c>
      <c r="W96" s="12">
        <f t="shared" si="37"/>
        <v>0.92222600177239233</v>
      </c>
    </row>
    <row r="97" spans="1:28" outlineLevel="1" x14ac:dyDescent="0.25">
      <c r="B97" s="4" t="s">
        <v>0</v>
      </c>
      <c r="C97" s="12">
        <f t="shared" ref="C97:W97" si="38">IFERROR(C84/C89,0)</f>
        <v>0</v>
      </c>
      <c r="D97" s="12">
        <f t="shared" si="38"/>
        <v>0</v>
      </c>
      <c r="E97" s="12">
        <f t="shared" si="38"/>
        <v>0</v>
      </c>
      <c r="F97" s="12">
        <f t="shared" si="38"/>
        <v>0</v>
      </c>
      <c r="G97" s="12">
        <f t="shared" si="38"/>
        <v>0</v>
      </c>
      <c r="H97" s="12">
        <f t="shared" si="38"/>
        <v>0</v>
      </c>
      <c r="I97" s="12">
        <f t="shared" si="38"/>
        <v>0</v>
      </c>
      <c r="J97" s="12">
        <f t="shared" si="38"/>
        <v>0</v>
      </c>
      <c r="K97" s="12">
        <f t="shared" si="38"/>
        <v>0</v>
      </c>
      <c r="L97" s="12">
        <f t="shared" si="38"/>
        <v>0</v>
      </c>
      <c r="M97" s="12">
        <f t="shared" si="38"/>
        <v>3.084189511161195E-2</v>
      </c>
      <c r="N97" s="12">
        <f t="shared" si="38"/>
        <v>3.6650663533678809E-2</v>
      </c>
      <c r="O97" s="12">
        <f t="shared" si="38"/>
        <v>3.453306267142469E-2</v>
      </c>
      <c r="P97" s="12">
        <f t="shared" si="38"/>
        <v>3.160734029574102E-2</v>
      </c>
      <c r="Q97" s="12">
        <f t="shared" si="38"/>
        <v>3.2769179319097258E-2</v>
      </c>
      <c r="R97" s="12">
        <f t="shared" si="38"/>
        <v>0</v>
      </c>
      <c r="S97" s="12">
        <f t="shared" si="38"/>
        <v>0</v>
      </c>
      <c r="T97" s="12">
        <f t="shared" si="38"/>
        <v>0</v>
      </c>
      <c r="U97" s="12">
        <f t="shared" si="38"/>
        <v>0</v>
      </c>
      <c r="V97" s="12">
        <f t="shared" si="38"/>
        <v>0</v>
      </c>
      <c r="W97" s="12">
        <f t="shared" si="38"/>
        <v>0</v>
      </c>
    </row>
    <row r="98" spans="1:28" outlineLevel="1" x14ac:dyDescent="0.25">
      <c r="B98" s="4" t="s">
        <v>27</v>
      </c>
      <c r="C98" s="12">
        <f t="shared" ref="C98:W98" si="39">IFERROR(C85/C89,0)</f>
        <v>0</v>
      </c>
      <c r="D98" s="12">
        <f t="shared" si="39"/>
        <v>0</v>
      </c>
      <c r="E98" s="12">
        <f t="shared" si="39"/>
        <v>0</v>
      </c>
      <c r="F98" s="12">
        <f t="shared" si="39"/>
        <v>0</v>
      </c>
      <c r="G98" s="12">
        <f t="shared" si="39"/>
        <v>0</v>
      </c>
      <c r="H98" s="12">
        <f t="shared" si="39"/>
        <v>0</v>
      </c>
      <c r="I98" s="12">
        <f t="shared" si="39"/>
        <v>0</v>
      </c>
      <c r="J98" s="12">
        <f t="shared" si="39"/>
        <v>0</v>
      </c>
      <c r="K98" s="12">
        <f t="shared" si="39"/>
        <v>0</v>
      </c>
      <c r="L98" s="12">
        <f t="shared" si="39"/>
        <v>0</v>
      </c>
      <c r="M98" s="12">
        <f t="shared" si="39"/>
        <v>0</v>
      </c>
      <c r="N98" s="12">
        <f t="shared" si="39"/>
        <v>0</v>
      </c>
      <c r="O98" s="12">
        <f t="shared" si="39"/>
        <v>0</v>
      </c>
      <c r="P98" s="12">
        <f t="shared" si="39"/>
        <v>0</v>
      </c>
      <c r="Q98" s="12">
        <f t="shared" si="39"/>
        <v>0</v>
      </c>
      <c r="R98" s="12">
        <f t="shared" si="39"/>
        <v>0</v>
      </c>
      <c r="S98" s="12">
        <f t="shared" si="39"/>
        <v>0</v>
      </c>
      <c r="T98" s="12">
        <f t="shared" si="39"/>
        <v>0</v>
      </c>
      <c r="U98" s="12">
        <f t="shared" si="39"/>
        <v>0</v>
      </c>
      <c r="V98" s="12">
        <f t="shared" si="39"/>
        <v>0</v>
      </c>
      <c r="W98" s="12">
        <f t="shared" si="39"/>
        <v>0</v>
      </c>
    </row>
    <row r="99" spans="1:28" outlineLevel="1" x14ac:dyDescent="0.25">
      <c r="B99" s="4" t="s">
        <v>28</v>
      </c>
      <c r="C99" s="12">
        <f t="shared" ref="C99:W99" si="40">IFERROR(C86/C89,0)</f>
        <v>8.0936445705597718E-4</v>
      </c>
      <c r="D99" s="12">
        <f t="shared" si="40"/>
        <v>5.0177586450588538E-4</v>
      </c>
      <c r="E99" s="12">
        <f t="shared" si="40"/>
        <v>3.1864804304712754E-4</v>
      </c>
      <c r="F99" s="12">
        <f t="shared" si="40"/>
        <v>3.353115203251266E-4</v>
      </c>
      <c r="G99" s="12">
        <f t="shared" si="40"/>
        <v>3.3259975637168798E-4</v>
      </c>
      <c r="H99" s="12">
        <f t="shared" si="40"/>
        <v>3.9494909243202418E-4</v>
      </c>
      <c r="I99" s="12">
        <f t="shared" si="40"/>
        <v>1.0314006363095565E-3</v>
      </c>
      <c r="J99" s="12">
        <f t="shared" si="40"/>
        <v>9.1492782583742346E-4</v>
      </c>
      <c r="K99" s="12">
        <f t="shared" si="40"/>
        <v>1.0052548092922406E-3</v>
      </c>
      <c r="L99" s="12">
        <f t="shared" si="40"/>
        <v>1.175681159460691E-3</v>
      </c>
      <c r="M99" s="12">
        <f t="shared" si="40"/>
        <v>1.8755347606302928E-3</v>
      </c>
      <c r="N99" s="12">
        <f t="shared" si="40"/>
        <v>3.7072846103699151E-3</v>
      </c>
      <c r="O99" s="12">
        <f t="shared" si="40"/>
        <v>3.9256918081956001E-3</v>
      </c>
      <c r="P99" s="12">
        <f t="shared" si="40"/>
        <v>3.1186395443640867E-3</v>
      </c>
      <c r="Q99" s="12">
        <f t="shared" si="40"/>
        <v>3.0290730237746673E-3</v>
      </c>
      <c r="R99" s="12">
        <f t="shared" si="40"/>
        <v>2.3791109004659824E-3</v>
      </c>
      <c r="S99" s="12">
        <f t="shared" si="40"/>
        <v>1.8948720685657261E-3</v>
      </c>
      <c r="T99" s="12">
        <f t="shared" si="40"/>
        <v>1.4841163222994213E-3</v>
      </c>
      <c r="U99" s="12">
        <f t="shared" si="40"/>
        <v>1.0965543773483195E-3</v>
      </c>
      <c r="V99" s="12">
        <f t="shared" si="40"/>
        <v>9.0197686159627889E-4</v>
      </c>
      <c r="W99" s="12">
        <f t="shared" si="40"/>
        <v>5.6306523356802936E-4</v>
      </c>
    </row>
    <row r="100" spans="1:28" outlineLevel="1" x14ac:dyDescent="0.25">
      <c r="B100" s="4" t="s">
        <v>22</v>
      </c>
      <c r="C100" s="12">
        <f t="shared" ref="C100:W100" si="41">IFERROR(C87/C89,0)</f>
        <v>0</v>
      </c>
      <c r="D100" s="12">
        <f t="shared" si="41"/>
        <v>0</v>
      </c>
      <c r="E100" s="12">
        <f t="shared" si="41"/>
        <v>0</v>
      </c>
      <c r="F100" s="12">
        <f t="shared" si="41"/>
        <v>0</v>
      </c>
      <c r="G100" s="12">
        <f t="shared" si="41"/>
        <v>0</v>
      </c>
      <c r="H100" s="12">
        <f t="shared" si="41"/>
        <v>0</v>
      </c>
      <c r="I100" s="12">
        <f t="shared" si="41"/>
        <v>0</v>
      </c>
      <c r="J100" s="12">
        <f t="shared" si="41"/>
        <v>0</v>
      </c>
      <c r="K100" s="12">
        <f t="shared" si="41"/>
        <v>0</v>
      </c>
      <c r="L100" s="12">
        <f t="shared" si="41"/>
        <v>0</v>
      </c>
      <c r="M100" s="12">
        <f t="shared" si="41"/>
        <v>0</v>
      </c>
      <c r="N100" s="12">
        <f t="shared" si="41"/>
        <v>0</v>
      </c>
      <c r="O100" s="12">
        <f t="shared" si="41"/>
        <v>0</v>
      </c>
      <c r="P100" s="12">
        <f t="shared" si="41"/>
        <v>0</v>
      </c>
      <c r="Q100" s="12">
        <f t="shared" si="41"/>
        <v>0</v>
      </c>
      <c r="R100" s="12">
        <f t="shared" si="41"/>
        <v>0</v>
      </c>
      <c r="S100" s="12">
        <f t="shared" si="41"/>
        <v>0</v>
      </c>
      <c r="T100" s="12">
        <f t="shared" si="41"/>
        <v>0</v>
      </c>
      <c r="U100" s="12">
        <f t="shared" si="41"/>
        <v>0</v>
      </c>
      <c r="V100" s="12">
        <f t="shared" si="41"/>
        <v>0</v>
      </c>
      <c r="W100" s="12">
        <f t="shared" si="41"/>
        <v>0</v>
      </c>
    </row>
    <row r="101" spans="1:28" outlineLevel="1" x14ac:dyDescent="0.25">
      <c r="B101" s="4" t="s">
        <v>1</v>
      </c>
      <c r="C101" s="12">
        <f t="shared" ref="C101:W101" si="42">IFERROR(C88/C89,0)</f>
        <v>0.10638100880472311</v>
      </c>
      <c r="D101" s="12">
        <f t="shared" si="42"/>
        <v>0.10904480539584441</v>
      </c>
      <c r="E101" s="12">
        <f t="shared" si="42"/>
        <v>9.5303090793387321E-2</v>
      </c>
      <c r="F101" s="12">
        <f t="shared" si="42"/>
        <v>8.2845339347305702E-2</v>
      </c>
      <c r="G101" s="12">
        <f t="shared" si="42"/>
        <v>7.3529267926085953E-2</v>
      </c>
      <c r="H101" s="12">
        <f t="shared" si="42"/>
        <v>6.2920728851149299E-2</v>
      </c>
      <c r="I101" s="12">
        <f t="shared" si="42"/>
        <v>8.0521849467709086E-2</v>
      </c>
      <c r="J101" s="12">
        <f t="shared" si="42"/>
        <v>0.10545144535149968</v>
      </c>
      <c r="K101" s="12">
        <f t="shared" si="42"/>
        <v>0.12958853943832879</v>
      </c>
      <c r="L101" s="12">
        <f t="shared" si="42"/>
        <v>8.8268513061086629E-2</v>
      </c>
      <c r="M101" s="12">
        <f t="shared" si="42"/>
        <v>9.0147640926758282E-2</v>
      </c>
      <c r="N101" s="12">
        <f t="shared" si="42"/>
        <v>8.7158608629117798E-2</v>
      </c>
      <c r="O101" s="12">
        <f t="shared" si="42"/>
        <v>7.8328039121637744E-2</v>
      </c>
      <c r="P101" s="12">
        <f t="shared" si="42"/>
        <v>6.7251278689870783E-2</v>
      </c>
      <c r="Q101" s="12">
        <f t="shared" si="42"/>
        <v>5.4116881509080249E-2</v>
      </c>
      <c r="R101" s="12">
        <f t="shared" si="42"/>
        <v>5.3179711518700108E-2</v>
      </c>
      <c r="S101" s="12">
        <f t="shared" si="42"/>
        <v>3.9760773012956864E-2</v>
      </c>
      <c r="T101" s="12">
        <f t="shared" si="42"/>
        <v>4.1233206664082429E-2</v>
      </c>
      <c r="U101" s="12">
        <f t="shared" si="42"/>
        <v>6.2885873796053468E-2</v>
      </c>
      <c r="V101" s="12">
        <f t="shared" si="42"/>
        <v>5.9908634608212899E-2</v>
      </c>
      <c r="W101" s="12">
        <f t="shared" si="42"/>
        <v>5.0039227439319663E-2</v>
      </c>
    </row>
    <row r="104" spans="1:28" s="37" customFormat="1" x14ac:dyDescent="0.25">
      <c r="A104" s="36" t="s">
        <v>3</v>
      </c>
      <c r="Z104" s="38"/>
    </row>
    <row r="105" spans="1:28" outlineLevel="1" x14ac:dyDescent="0.25">
      <c r="B105" s="22" t="s">
        <v>31</v>
      </c>
      <c r="C105" s="5">
        <f>C108*CAN!C109</f>
        <v>3361.9262524677333</v>
      </c>
      <c r="D105" s="5">
        <f>D108*CAN!D109</f>
        <v>3913.7316653483972</v>
      </c>
      <c r="E105" s="5">
        <f>E108*CAN!E109</f>
        <v>3902.406493963178</v>
      </c>
      <c r="F105" s="5">
        <f>F108*CAN!F109</f>
        <v>5109.2828184477576</v>
      </c>
      <c r="G105" s="5">
        <f>G108*CAN!G109</f>
        <v>5845.2281496814085</v>
      </c>
      <c r="H105" s="5">
        <f>H108*CAN!H109</f>
        <v>6342.2271041874692</v>
      </c>
      <c r="I105" s="5">
        <f>I108*CAN!I109</f>
        <v>8644.1979419819327</v>
      </c>
      <c r="J105" s="5">
        <f>J108*CAN!J109</f>
        <v>7524.3041812497704</v>
      </c>
      <c r="K105" s="5">
        <f>K108*CAN!K109</f>
        <v>8528.1407759732119</v>
      </c>
      <c r="L105" s="5">
        <f>L108*CAN!L109</f>
        <v>8407.2260721157418</v>
      </c>
      <c r="M105" s="5">
        <f>M108*CAN!M109</f>
        <v>9692.8256345388581</v>
      </c>
      <c r="N105" s="5">
        <f>N108*CAN!N109</f>
        <v>9235.4346284876301</v>
      </c>
      <c r="O105" s="5">
        <f>O108*CAN!O109</f>
        <v>9599.9708925283339</v>
      </c>
      <c r="P105" s="5">
        <f>P108*CAN!P109</f>
        <v>10441.082810930538</v>
      </c>
      <c r="Q105" s="5">
        <f>Q108*CAN!Q109</f>
        <v>10221.977528362673</v>
      </c>
      <c r="R105" s="5">
        <f>R108*CAN!R109</f>
        <v>10022.272617182549</v>
      </c>
      <c r="S105" s="5">
        <f>S108*CAN!S109</f>
        <v>10394.006471703291</v>
      </c>
      <c r="T105" s="5">
        <f>T108*CAN!T109</f>
        <v>10910.246433305312</v>
      </c>
      <c r="U105" s="5">
        <f>U108*CAN!U109</f>
        <v>11788.484938746007</v>
      </c>
      <c r="V105" s="5">
        <f>V108*CAN!V109</f>
        <v>11542.955964236226</v>
      </c>
      <c r="W105" s="5">
        <f>W108*CAN!W109</f>
        <v>10852.13068138428</v>
      </c>
      <c r="Z105" s="23"/>
    </row>
    <row r="106" spans="1:28" outlineLevel="1" x14ac:dyDescent="0.25">
      <c r="B106" s="8" t="s">
        <v>30</v>
      </c>
      <c r="C106" s="5">
        <f>INDEX('[2]Table 37'!C$26:C$28,MATCH($AB106,'[2]Table 37'!$B$26:$B$28,0))</f>
        <v>93.808000000000007</v>
      </c>
      <c r="D106" s="5">
        <f>INDEX('[2]Table 37'!D$26:D$28,MATCH($AB106,'[2]Table 37'!$B$26:$B$28,0))</f>
        <v>104.209</v>
      </c>
      <c r="E106" s="5">
        <f>INDEX('[2]Table 37'!E$26:E$28,MATCH($AB106,'[2]Table 37'!$B$26:$B$28,0))</f>
        <v>109.55800000000001</v>
      </c>
      <c r="F106" s="5">
        <f>INDEX('[2]Table 37'!F$26:F$28,MATCH($AB106,'[2]Table 37'!$B$26:$B$28,0))</f>
        <v>121.182</v>
      </c>
      <c r="G106" s="5">
        <f>INDEX('[2]Table 37'!G$26:G$28,MATCH($AB106,'[2]Table 37'!$B$26:$B$28,0))</f>
        <v>134.125</v>
      </c>
      <c r="H106" s="5">
        <f>INDEX('[2]Table 37'!H$26:H$28,MATCH($AB106,'[2]Table 37'!$B$26:$B$28,0))</f>
        <v>144.99</v>
      </c>
      <c r="I106" s="5">
        <f>INDEX('[2]Table 37'!I$26:I$28,MATCH($AB106,'[2]Table 37'!$B$26:$B$28,0))</f>
        <v>200.554</v>
      </c>
      <c r="J106" s="5">
        <f>INDEX('[2]Table 37'!J$26:J$28,MATCH($AB106,'[2]Table 37'!$B$26:$B$28,0))</f>
        <v>224.679</v>
      </c>
      <c r="K106" s="5">
        <f>INDEX('[2]Table 37'!K$26:K$28,MATCH($AB106,'[2]Table 37'!$B$26:$B$28,0))</f>
        <v>251.84100000000001</v>
      </c>
      <c r="L106" s="5">
        <f>INDEX('[2]Table 37'!L$26:L$28,MATCH($AB106,'[2]Table 37'!$B$26:$B$28,0))</f>
        <v>269.34100000000001</v>
      </c>
      <c r="M106" s="5">
        <f>INDEX('[2]Table 37'!M$26:M$28,MATCH($AB106,'[2]Table 37'!$B$26:$B$28,0))</f>
        <v>288.21100000000001</v>
      </c>
      <c r="N106" s="5">
        <f>INDEX('[2]Table 37'!N$26:N$28,MATCH($AB106,'[2]Table 37'!$B$26:$B$28,0))</f>
        <v>291.43799999999999</v>
      </c>
      <c r="O106" s="5">
        <f>INDEX('[2]Table 37'!O$26:O$28,MATCH($AB106,'[2]Table 37'!$B$26:$B$28,0))</f>
        <v>289.94400000000002</v>
      </c>
      <c r="P106" s="5">
        <f>INDEX('[2]Table 37'!P$26:P$28,MATCH($AB106,'[2]Table 37'!$B$26:$B$28,0))</f>
        <v>302.858</v>
      </c>
      <c r="Q106" s="5">
        <f>INDEX('[2]Table 37'!Q$26:Q$28,MATCH($AB106,'[2]Table 37'!$B$26:$B$28,0))</f>
        <v>307.5</v>
      </c>
      <c r="R106" s="5">
        <f>INDEX('[2]Table 37'!R$26:R$28,MATCH($AB106,'[2]Table 37'!$B$26:$B$28,0))</f>
        <v>314.95499999999998</v>
      </c>
      <c r="S106" s="5">
        <f>INDEX('[2]Table 37'!S$26:S$28,MATCH($AB106,'[2]Table 37'!$B$26:$B$28,0))</f>
        <v>318.70600000000002</v>
      </c>
      <c r="T106" s="5">
        <f>INDEX('[2]Table 37'!T$26:T$28,MATCH($AB106,'[2]Table 37'!$B$26:$B$28,0))</f>
        <v>327.20299999999997</v>
      </c>
      <c r="U106" s="5">
        <f>INDEX('[2]Table 37'!U$26:U$28,MATCH($AB106,'[2]Table 37'!$B$26:$B$28,0))</f>
        <v>333.55700000000002</v>
      </c>
      <c r="V106" s="5">
        <f>INDEX('[2]Table 37'!V$26:V$28,MATCH($AB106,'[2]Table 37'!$B$26:$B$28,0))</f>
        <v>335.67200000000003</v>
      </c>
      <c r="W106" s="5">
        <f>INDEX('[2]Table 37'!W$26:W$28,MATCH($AB106,'[2]Table 37'!$B$26:$B$28,0))</f>
        <v>333.952</v>
      </c>
      <c r="Z106" s="23" t="s">
        <v>32</v>
      </c>
      <c r="AB106" t="s">
        <v>3</v>
      </c>
    </row>
    <row r="107" spans="1:28" outlineLevel="1" x14ac:dyDescent="0.25">
      <c r="B107" s="8" t="s">
        <v>43</v>
      </c>
      <c r="C107" s="5">
        <f>INDEX('[2]Table 37'!C$38:C$40,MATCH($AB107,'[2]Table 37'!$B$38:$B$40,0))</f>
        <v>29865.314273</v>
      </c>
      <c r="D107" s="5">
        <f>INDEX('[2]Table 37'!D$38:D$40,MATCH($AB107,'[2]Table 37'!$B$38:$B$40,0))</f>
        <v>31038.481661000002</v>
      </c>
      <c r="E107" s="5">
        <f>INDEX('[2]Table 37'!E$38:E$40,MATCH($AB107,'[2]Table 37'!$B$38:$B$40,0))</f>
        <v>29196.352404000001</v>
      </c>
      <c r="F107" s="5">
        <f>INDEX('[2]Table 37'!F$38:F$40,MATCH($AB107,'[2]Table 37'!$B$38:$B$40,0))</f>
        <v>34278.097874999999</v>
      </c>
      <c r="G107" s="5">
        <f>INDEX('[2]Table 37'!G$38:G$40,MATCH($AB107,'[2]Table 37'!$B$38:$B$40,0))</f>
        <v>35145.525807999999</v>
      </c>
      <c r="H107" s="5">
        <f>INDEX('[2]Table 37'!H$38:H$40,MATCH($AB107,'[2]Table 37'!$B$38:$B$40,0))</f>
        <v>34994.011137000001</v>
      </c>
      <c r="I107" s="5">
        <f>INDEX('[2]Table 37'!I$38:I$40,MATCH($AB107,'[2]Table 37'!$B$38:$B$40,0))</f>
        <v>34343.909863000001</v>
      </c>
      <c r="J107" s="5">
        <f>INDEX('[2]Table 37'!J$38:J$40,MATCH($AB107,'[2]Table 37'!$B$38:$B$40,0))</f>
        <v>26578.669462999998</v>
      </c>
      <c r="K107" s="5">
        <f>INDEX('[2]Table 37'!K$38:K$40,MATCH($AB107,'[2]Table 37'!$B$38:$B$40,0))</f>
        <v>26875.546769</v>
      </c>
      <c r="L107" s="5">
        <f>INDEX('[2]Table 37'!L$38:L$40,MATCH($AB107,'[2]Table 37'!$B$38:$B$40,0))</f>
        <v>24773.061355000002</v>
      </c>
      <c r="M107" s="5">
        <f>INDEX('[2]Table 37'!M$38:M$40,MATCH($AB107,'[2]Table 37'!$B$38:$B$40,0))</f>
        <v>26691.273933</v>
      </c>
      <c r="N107" s="5">
        <f>INDEX('[2]Table 37'!N$38:N$40,MATCH($AB107,'[2]Table 37'!$B$38:$B$40,0))</f>
        <v>25150.152061000001</v>
      </c>
      <c r="O107" s="5">
        <f>INDEX('[2]Table 37'!O$38:O$40,MATCH($AB107,'[2]Table 37'!$B$38:$B$40,0))</f>
        <v>26277.572603000001</v>
      </c>
      <c r="P107" s="5">
        <f>INDEX('[2]Table 37'!P$38:P$40,MATCH($AB107,'[2]Table 37'!$B$38:$B$40,0))</f>
        <v>27361.250635</v>
      </c>
      <c r="Q107" s="5">
        <f>INDEX('[2]Table 37'!Q$38:Q$40,MATCH($AB107,'[2]Table 37'!$B$38:$B$40,0))</f>
        <v>26382.701075000001</v>
      </c>
      <c r="R107" s="5">
        <f>INDEX('[2]Table 37'!R$38:R$40,MATCH($AB107,'[2]Table 37'!$B$38:$B$40,0))</f>
        <v>25254.987558000001</v>
      </c>
      <c r="S107" s="5">
        <f>INDEX('[2]Table 37'!S$38:S$40,MATCH($AB107,'[2]Table 37'!$B$38:$B$40,0))</f>
        <v>25883.452074000001</v>
      </c>
      <c r="T107" s="5">
        <f>INDEX('[2]Table 37'!T$38:T$40,MATCH($AB107,'[2]Table 37'!$B$38:$B$40,0))</f>
        <v>26463.466800999999</v>
      </c>
      <c r="U107" s="5">
        <f>INDEX('[2]Table 37'!U$38:U$40,MATCH($AB107,'[2]Table 37'!$B$38:$B$40,0))</f>
        <v>28049.000358000001</v>
      </c>
      <c r="V107" s="5">
        <f>INDEX('[2]Table 37'!V$38:V$40,MATCH($AB107,'[2]Table 37'!$B$38:$B$40,0))</f>
        <v>27291.749556999999</v>
      </c>
      <c r="W107" s="5">
        <f>INDEX('[2]Table 37'!W$38:W$40,MATCH($AB107,'[2]Table 37'!$B$38:$B$40,0))</f>
        <v>25790.539121000002</v>
      </c>
      <c r="Z107" s="23" t="s">
        <v>32</v>
      </c>
      <c r="AB107" t="s">
        <v>3</v>
      </c>
    </row>
    <row r="108" spans="1:28" outlineLevel="1" x14ac:dyDescent="0.25">
      <c r="B108" s="8" t="s">
        <v>44</v>
      </c>
      <c r="C108" s="5">
        <f t="shared" ref="C108:W108" si="43">C106*C107/1000</f>
        <v>2801.6054013215844</v>
      </c>
      <c r="D108" s="5">
        <f t="shared" si="43"/>
        <v>3234.4891354111492</v>
      </c>
      <c r="E108" s="5">
        <f t="shared" si="43"/>
        <v>3198.6939766774321</v>
      </c>
      <c r="F108" s="5">
        <f t="shared" si="43"/>
        <v>4153.8884566882498</v>
      </c>
      <c r="G108" s="5">
        <f t="shared" si="43"/>
        <v>4713.8936489979997</v>
      </c>
      <c r="H108" s="5">
        <f t="shared" si="43"/>
        <v>5073.7816747536308</v>
      </c>
      <c r="I108" s="5">
        <f t="shared" si="43"/>
        <v>6887.8084986641024</v>
      </c>
      <c r="J108" s="5">
        <f t="shared" si="43"/>
        <v>5971.6688762773765</v>
      </c>
      <c r="K108" s="5">
        <f t="shared" si="43"/>
        <v>6768.3645738517298</v>
      </c>
      <c r="L108" s="5">
        <f t="shared" si="43"/>
        <v>6672.4011184170549</v>
      </c>
      <c r="M108" s="5">
        <f t="shared" si="43"/>
        <v>7692.7187515038631</v>
      </c>
      <c r="N108" s="5">
        <f t="shared" si="43"/>
        <v>7329.7100163537179</v>
      </c>
      <c r="O108" s="5">
        <f t="shared" si="43"/>
        <v>7619.0245108042318</v>
      </c>
      <c r="P108" s="5">
        <f t="shared" si="43"/>
        <v>8286.5736448148309</v>
      </c>
      <c r="Q108" s="5">
        <f t="shared" si="43"/>
        <v>8112.6805805624999</v>
      </c>
      <c r="R108" s="5">
        <f t="shared" si="43"/>
        <v>7954.1846063298899</v>
      </c>
      <c r="S108" s="5">
        <f t="shared" si="43"/>
        <v>8249.2114766962441</v>
      </c>
      <c r="T108" s="5">
        <f t="shared" si="43"/>
        <v>8658.9257276876015</v>
      </c>
      <c r="U108" s="5">
        <f t="shared" si="43"/>
        <v>9355.9404124134071</v>
      </c>
      <c r="V108" s="5">
        <f t="shared" si="43"/>
        <v>9161.0761572973042</v>
      </c>
      <c r="W108" s="5">
        <f t="shared" si="43"/>
        <v>8612.8021205361929</v>
      </c>
    </row>
    <row r="109" spans="1:28" outlineLevel="1" x14ac:dyDescent="0.25">
      <c r="B109" s="8" t="s">
        <v>45</v>
      </c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8" outlineLevel="1" x14ac:dyDescent="0.25">
      <c r="B110" s="8" t="s">
        <v>47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8" outlineLevel="1" x14ac:dyDescent="0.25"/>
    <row r="112" spans="1:28" outlineLevel="1" x14ac:dyDescent="0.25">
      <c r="B112" s="9" t="s">
        <v>19</v>
      </c>
      <c r="C112" s="14"/>
    </row>
    <row r="113" spans="2:26" outlineLevel="1" x14ac:dyDescent="0.25">
      <c r="B113" s="4" t="s">
        <v>23</v>
      </c>
      <c r="C113" s="5">
        <f>IFERROR(INDEX('[2]Table 36'!C$14:C$17,MATCH(CAN!$B126,'[2]Table 36'!$B$14:$B$17,0))*1000,0)</f>
        <v>0</v>
      </c>
      <c r="D113" s="5">
        <f>IFERROR(INDEX('[2]Table 36'!D$14:D$17,MATCH(CAN!$B126,'[2]Table 36'!$B$14:$B$17,0))*1000,0)</f>
        <v>0</v>
      </c>
      <c r="E113" s="5">
        <f>IFERROR(INDEX('[2]Table 36'!E$14:E$17,MATCH(CAN!$B126,'[2]Table 36'!$B$14:$B$17,0))*1000,0)</f>
        <v>0</v>
      </c>
      <c r="F113" s="5">
        <f>IFERROR(INDEX('[2]Table 36'!F$14:F$17,MATCH(CAN!$B126,'[2]Table 36'!$B$14:$B$17,0))*1000,0)</f>
        <v>0</v>
      </c>
      <c r="G113" s="5">
        <f>IFERROR(INDEX('[2]Table 36'!G$14:G$17,MATCH(CAN!$B126,'[2]Table 36'!$B$14:$B$17,0))*1000,0)</f>
        <v>0</v>
      </c>
      <c r="H113" s="5">
        <f>IFERROR(INDEX('[2]Table 36'!H$14:H$17,MATCH(CAN!$B126,'[2]Table 36'!$B$14:$B$17,0))*1000,0)</f>
        <v>0</v>
      </c>
      <c r="I113" s="5">
        <f>IFERROR(INDEX('[2]Table 36'!I$14:I$17,MATCH(CAN!$B126,'[2]Table 36'!$B$14:$B$17,0))*1000,0)</f>
        <v>0</v>
      </c>
      <c r="J113" s="5">
        <f>IFERROR(INDEX('[2]Table 36'!J$14:J$17,MATCH(CAN!$B126,'[2]Table 36'!$B$14:$B$17,0))*1000,0)</f>
        <v>0</v>
      </c>
      <c r="K113" s="5">
        <f>IFERROR(INDEX('[2]Table 36'!K$14:K$17,MATCH(CAN!$B126,'[2]Table 36'!$B$14:$B$17,0))*1000,0)</f>
        <v>0</v>
      </c>
      <c r="L113" s="5">
        <f>IFERROR(INDEX('[2]Table 36'!L$14:L$17,MATCH(CAN!$B126,'[2]Table 36'!$B$14:$B$17,0))*1000,0)</f>
        <v>0</v>
      </c>
      <c r="M113" s="5">
        <f>IFERROR(INDEX('[2]Table 36'!M$14:M$17,MATCH(CAN!$B126,'[2]Table 36'!$B$14:$B$17,0))*1000,0)</f>
        <v>0</v>
      </c>
      <c r="N113" s="5">
        <f>IFERROR(INDEX('[2]Table 36'!N$14:N$17,MATCH(CAN!$B126,'[2]Table 36'!$B$14:$B$17,0))*1000,0)</f>
        <v>0</v>
      </c>
      <c r="O113" s="5">
        <f>IFERROR(INDEX('[2]Table 36'!O$14:O$17,MATCH(CAN!$B126,'[2]Table 36'!$B$14:$B$17,0))*1000,0)</f>
        <v>0</v>
      </c>
      <c r="P113" s="5">
        <f>IFERROR(INDEX('[2]Table 36'!P$14:P$17,MATCH(CAN!$B126,'[2]Table 36'!$B$14:$B$17,0))*1000,0)</f>
        <v>0</v>
      </c>
      <c r="Q113" s="5">
        <f>IFERROR(INDEX('[2]Table 36'!Q$14:Q$17,MATCH(CAN!$B126,'[2]Table 36'!$B$14:$B$17,0))*1000,0)</f>
        <v>0</v>
      </c>
      <c r="R113" s="5">
        <f>IFERROR(INDEX('[2]Table 36'!R$14:R$17,MATCH(CAN!$B126,'[2]Table 36'!$B$14:$B$17,0))*1000,0)</f>
        <v>0</v>
      </c>
      <c r="S113" s="5">
        <f>IFERROR(INDEX('[2]Table 36'!S$14:S$17,MATCH(CAN!$B126,'[2]Table 36'!$B$14:$B$17,0))*1000,0)</f>
        <v>0</v>
      </c>
      <c r="T113" s="5">
        <f>IFERROR(INDEX('[2]Table 36'!T$14:T$17,MATCH(CAN!$B126,'[2]Table 36'!$B$14:$B$17,0))*1000,0)</f>
        <v>0</v>
      </c>
      <c r="U113" s="5">
        <f>IFERROR(INDEX('[2]Table 36'!U$14:U$17,MATCH(CAN!$B126,'[2]Table 36'!$B$14:$B$17,0))*1000,0)</f>
        <v>0</v>
      </c>
      <c r="V113" s="5">
        <f>IFERROR(INDEX('[2]Table 36'!V$14:V$17,MATCH(CAN!$B126,'[2]Table 36'!$B$14:$B$17,0))*1000,0)</f>
        <v>0</v>
      </c>
      <c r="W113" s="5">
        <f>IFERROR(INDEX('[2]Table 36'!W$14:W$17,MATCH(CAN!$B126,'[2]Table 36'!$B$14:$B$17,0))*1000,0)</f>
        <v>0</v>
      </c>
      <c r="Z113" s="23" t="s">
        <v>32</v>
      </c>
    </row>
    <row r="114" spans="2:26" outlineLevel="1" x14ac:dyDescent="0.25">
      <c r="B114" s="4" t="s">
        <v>24</v>
      </c>
      <c r="C114" s="5">
        <f>IFERROR(INDEX('[2]Table 36'!C$14:C$17,MATCH(CAN!$B127,'[2]Table 36'!$B$14:$B$17,0))*1000,0)</f>
        <v>0</v>
      </c>
      <c r="D114" s="5">
        <f>IFERROR(INDEX('[2]Table 36'!D$14:D$17,MATCH(CAN!$B127,'[2]Table 36'!$B$14:$B$17,0))*1000,0)</f>
        <v>0</v>
      </c>
      <c r="E114" s="5">
        <f>IFERROR(INDEX('[2]Table 36'!E$14:E$17,MATCH(CAN!$B127,'[2]Table 36'!$B$14:$B$17,0))*1000,0)</f>
        <v>0</v>
      </c>
      <c r="F114" s="5">
        <f>IFERROR(INDEX('[2]Table 36'!F$14:F$17,MATCH(CAN!$B127,'[2]Table 36'!$B$14:$B$17,0))*1000,0)</f>
        <v>0</v>
      </c>
      <c r="G114" s="5">
        <f>IFERROR(INDEX('[2]Table 36'!G$14:G$17,MATCH(CAN!$B127,'[2]Table 36'!$B$14:$B$17,0))*1000,0)</f>
        <v>0</v>
      </c>
      <c r="H114" s="5">
        <f>IFERROR(INDEX('[2]Table 36'!H$14:H$17,MATCH(CAN!$B127,'[2]Table 36'!$B$14:$B$17,0))*1000,0)</f>
        <v>0</v>
      </c>
      <c r="I114" s="5">
        <f>IFERROR(INDEX('[2]Table 36'!I$14:I$17,MATCH(CAN!$B127,'[2]Table 36'!$B$14:$B$17,0))*1000,0)</f>
        <v>0</v>
      </c>
      <c r="J114" s="5">
        <f>IFERROR(INDEX('[2]Table 36'!J$14:J$17,MATCH(CAN!$B127,'[2]Table 36'!$B$14:$B$17,0))*1000,0)</f>
        <v>0</v>
      </c>
      <c r="K114" s="5">
        <f>IFERROR(INDEX('[2]Table 36'!K$14:K$17,MATCH(CAN!$B127,'[2]Table 36'!$B$14:$B$17,0))*1000,0)</f>
        <v>0</v>
      </c>
      <c r="L114" s="5">
        <f>IFERROR(INDEX('[2]Table 36'!L$14:L$17,MATCH(CAN!$B127,'[2]Table 36'!$B$14:$B$17,0))*1000,0)</f>
        <v>0</v>
      </c>
      <c r="M114" s="5">
        <f>IFERROR(INDEX('[2]Table 36'!M$14:M$17,MATCH(CAN!$B127,'[2]Table 36'!$B$14:$B$17,0))*1000,0)</f>
        <v>0</v>
      </c>
      <c r="N114" s="5">
        <f>IFERROR(INDEX('[2]Table 36'!N$14:N$17,MATCH(CAN!$B127,'[2]Table 36'!$B$14:$B$17,0))*1000,0)</f>
        <v>0</v>
      </c>
      <c r="O114" s="5">
        <f>IFERROR(INDEX('[2]Table 36'!O$14:O$17,MATCH(CAN!$B127,'[2]Table 36'!$B$14:$B$17,0))*1000,0)</f>
        <v>0</v>
      </c>
      <c r="P114" s="5">
        <f>IFERROR(INDEX('[2]Table 36'!P$14:P$17,MATCH(CAN!$B127,'[2]Table 36'!$B$14:$B$17,0))*1000,0)</f>
        <v>0</v>
      </c>
      <c r="Q114" s="5">
        <f>IFERROR(INDEX('[2]Table 36'!Q$14:Q$17,MATCH(CAN!$B127,'[2]Table 36'!$B$14:$B$17,0))*1000,0)</f>
        <v>0</v>
      </c>
      <c r="R114" s="5">
        <f>IFERROR(INDEX('[2]Table 36'!R$14:R$17,MATCH(CAN!$B127,'[2]Table 36'!$B$14:$B$17,0))*1000,0)</f>
        <v>0</v>
      </c>
      <c r="S114" s="5">
        <f>IFERROR(INDEX('[2]Table 36'!S$14:S$17,MATCH(CAN!$B127,'[2]Table 36'!$B$14:$B$17,0))*1000,0)</f>
        <v>0</v>
      </c>
      <c r="T114" s="5">
        <f>IFERROR(INDEX('[2]Table 36'!T$14:T$17,MATCH(CAN!$B127,'[2]Table 36'!$B$14:$B$17,0))*1000,0)</f>
        <v>0</v>
      </c>
      <c r="U114" s="5">
        <f>IFERROR(INDEX('[2]Table 36'!U$14:U$17,MATCH(CAN!$B127,'[2]Table 36'!$B$14:$B$17,0))*1000,0)</f>
        <v>0</v>
      </c>
      <c r="V114" s="5">
        <f>IFERROR(INDEX('[2]Table 36'!V$14:V$17,MATCH(CAN!$B127,'[2]Table 36'!$B$14:$B$17,0))*1000,0)</f>
        <v>0</v>
      </c>
      <c r="W114" s="5">
        <f>IFERROR(INDEX('[2]Table 36'!W$14:W$17,MATCH(CAN!$B127,'[2]Table 36'!$B$14:$B$17,0))*1000,0)</f>
        <v>0</v>
      </c>
      <c r="Z114" s="23" t="s">
        <v>32</v>
      </c>
    </row>
    <row r="115" spans="2:26" outlineLevel="1" x14ac:dyDescent="0.25">
      <c r="B115" s="4" t="s">
        <v>21</v>
      </c>
      <c r="C115" s="5">
        <f>IFERROR(INDEX('[2]Table 36'!C$14:C$17,MATCH(CAN!$B128,'[2]Table 36'!$B$14:$B$17,0))*1000,0)</f>
        <v>11686.574999999999</v>
      </c>
      <c r="D115" s="5">
        <f>IFERROR(INDEX('[2]Table 36'!D$14:D$17,MATCH(CAN!$B128,'[2]Table 36'!$B$14:$B$17,0))*1000,0)</f>
        <v>16257.135000000002</v>
      </c>
      <c r="E115" s="5">
        <f>IFERROR(INDEX('[2]Table 36'!E$14:E$17,MATCH(CAN!$B128,'[2]Table 36'!$B$14:$B$17,0))*1000,0)</f>
        <v>17233.530999999999</v>
      </c>
      <c r="F115" s="5">
        <f>IFERROR(INDEX('[2]Table 36'!F$14:F$17,MATCH(CAN!$B128,'[2]Table 36'!$B$14:$B$17,0))*1000,0)</f>
        <v>23160.761999999999</v>
      </c>
      <c r="G115" s="5">
        <f>IFERROR(INDEX('[2]Table 36'!G$14:G$17,MATCH(CAN!$B128,'[2]Table 36'!$B$14:$B$17,0))*1000,0)</f>
        <v>25416.985000000001</v>
      </c>
      <c r="H115" s="5">
        <f>IFERROR(INDEX('[2]Table 36'!H$14:H$17,MATCH(CAN!$B128,'[2]Table 36'!$B$14:$B$17,0))*1000,0)</f>
        <v>28611.953000000001</v>
      </c>
      <c r="I115" s="5">
        <f>IFERROR(INDEX('[2]Table 36'!I$14:I$17,MATCH(CAN!$B128,'[2]Table 36'!$B$14:$B$17,0))*1000,0)</f>
        <v>33345.462</v>
      </c>
      <c r="J115" s="5">
        <f>IFERROR(INDEX('[2]Table 36'!J$14:J$17,MATCH(CAN!$B128,'[2]Table 36'!$B$14:$B$17,0))*1000,0)</f>
        <v>30658.567000000003</v>
      </c>
      <c r="K115" s="5">
        <f>IFERROR(INDEX('[2]Table 36'!K$14:K$17,MATCH(CAN!$B128,'[2]Table 36'!$B$14:$B$17,0))*1000,0)</f>
        <v>35909.928</v>
      </c>
      <c r="L115" s="5">
        <f>IFERROR(INDEX('[2]Table 36'!L$14:L$17,MATCH(CAN!$B128,'[2]Table 36'!$B$14:$B$17,0))*1000,0)</f>
        <v>34564.383999999998</v>
      </c>
      <c r="M115" s="5">
        <f>IFERROR(INDEX('[2]Table 36'!M$14:M$17,MATCH(CAN!$B128,'[2]Table 36'!$B$14:$B$17,0))*1000,0)</f>
        <v>38715.873</v>
      </c>
      <c r="N115" s="5">
        <f>IFERROR(INDEX('[2]Table 36'!N$14:N$17,MATCH(CAN!$B128,'[2]Table 36'!$B$14:$B$17,0))*1000,0)</f>
        <v>36493.589999999997</v>
      </c>
      <c r="O115" s="5">
        <f>IFERROR(INDEX('[2]Table 36'!O$14:O$17,MATCH(CAN!$B128,'[2]Table 36'!$B$14:$B$17,0))*1000,0)</f>
        <v>37605.5</v>
      </c>
      <c r="P115" s="5">
        <f>IFERROR(INDEX('[2]Table 36'!P$14:P$17,MATCH(CAN!$B128,'[2]Table 36'!$B$14:$B$17,0))*1000,0)</f>
        <v>41668.455999999998</v>
      </c>
      <c r="Q115" s="5">
        <f>IFERROR(INDEX('[2]Table 36'!Q$14:Q$17,MATCH(CAN!$B128,'[2]Table 36'!$B$14:$B$17,0))*1000,0)</f>
        <v>39249.513999999996</v>
      </c>
      <c r="R115" s="5">
        <f>IFERROR(INDEX('[2]Table 36'!R$14:R$17,MATCH(CAN!$B128,'[2]Table 36'!$B$14:$B$17,0))*1000,0)</f>
        <v>36593.426999999996</v>
      </c>
      <c r="S115" s="5">
        <f>IFERROR(INDEX('[2]Table 36'!S$14:S$17,MATCH(CAN!$B128,'[2]Table 36'!$B$14:$B$17,0))*1000,0)</f>
        <v>36252.048000000003</v>
      </c>
      <c r="T115" s="5">
        <f>IFERROR(INDEX('[2]Table 36'!T$14:T$17,MATCH(CAN!$B128,'[2]Table 36'!$B$14:$B$17,0))*1000,0)</f>
        <v>38678.162000000004</v>
      </c>
      <c r="U115" s="5">
        <f>IFERROR(INDEX('[2]Table 36'!U$14:U$17,MATCH(CAN!$B128,'[2]Table 36'!$B$14:$B$17,0))*1000,0)</f>
        <v>42393.362000000001</v>
      </c>
      <c r="V115" s="5">
        <f>IFERROR(INDEX('[2]Table 36'!V$14:V$17,MATCH(CAN!$B128,'[2]Table 36'!$B$14:$B$17,0))*1000,0)</f>
        <v>41540.503000000004</v>
      </c>
      <c r="W115" s="5">
        <f>IFERROR(INDEX('[2]Table 36'!W$14:W$17,MATCH(CAN!$B128,'[2]Table 36'!$B$14:$B$17,0))*1000,0)</f>
        <v>40109.292000000001</v>
      </c>
      <c r="Z115" s="23" t="s">
        <v>32</v>
      </c>
    </row>
    <row r="116" spans="2:26" outlineLevel="1" x14ac:dyDescent="0.25">
      <c r="B116" s="4" t="s">
        <v>26</v>
      </c>
      <c r="C116" s="5">
        <f>IFERROR(INDEX('[2]Table 36'!C$14:C$17,MATCH(CAN!$B129,'[2]Table 36'!$B$14:$B$17,0))*1000,0)</f>
        <v>0</v>
      </c>
      <c r="D116" s="5">
        <f>IFERROR(INDEX('[2]Table 36'!D$14:D$17,MATCH(CAN!$B129,'[2]Table 36'!$B$14:$B$17,0))*1000,0)</f>
        <v>0</v>
      </c>
      <c r="E116" s="5">
        <f>IFERROR(INDEX('[2]Table 36'!E$14:E$17,MATCH(CAN!$B129,'[2]Table 36'!$B$14:$B$17,0))*1000,0)</f>
        <v>0</v>
      </c>
      <c r="F116" s="5">
        <f>IFERROR(INDEX('[2]Table 36'!F$14:F$17,MATCH(CAN!$B129,'[2]Table 36'!$B$14:$B$17,0))*1000,0)</f>
        <v>0</v>
      </c>
      <c r="G116" s="5">
        <f>IFERROR(INDEX('[2]Table 36'!G$14:G$17,MATCH(CAN!$B129,'[2]Table 36'!$B$14:$B$17,0))*1000,0)</f>
        <v>0</v>
      </c>
      <c r="H116" s="5">
        <f>IFERROR(INDEX('[2]Table 36'!H$14:H$17,MATCH(CAN!$B129,'[2]Table 36'!$B$14:$B$17,0))*1000,0)</f>
        <v>0</v>
      </c>
      <c r="I116" s="5">
        <f>IFERROR(INDEX('[2]Table 36'!I$14:I$17,MATCH(CAN!$B129,'[2]Table 36'!$B$14:$B$17,0))*1000,0)</f>
        <v>0</v>
      </c>
      <c r="J116" s="5">
        <f>IFERROR(INDEX('[2]Table 36'!J$14:J$17,MATCH(CAN!$B129,'[2]Table 36'!$B$14:$B$17,0))*1000,0)</f>
        <v>0</v>
      </c>
      <c r="K116" s="5">
        <f>IFERROR(INDEX('[2]Table 36'!K$14:K$17,MATCH(CAN!$B129,'[2]Table 36'!$B$14:$B$17,0))*1000,0)</f>
        <v>0</v>
      </c>
      <c r="L116" s="5">
        <f>IFERROR(INDEX('[2]Table 36'!L$14:L$17,MATCH(CAN!$B129,'[2]Table 36'!$B$14:$B$17,0))*1000,0)</f>
        <v>0</v>
      </c>
      <c r="M116" s="5">
        <f>IFERROR(INDEX('[2]Table 36'!M$14:M$17,MATCH(CAN!$B129,'[2]Table 36'!$B$14:$B$17,0))*1000,0)</f>
        <v>0</v>
      </c>
      <c r="N116" s="5">
        <f>IFERROR(INDEX('[2]Table 36'!N$14:N$17,MATCH(CAN!$B129,'[2]Table 36'!$B$14:$B$17,0))*1000,0)</f>
        <v>0</v>
      </c>
      <c r="O116" s="5">
        <f>IFERROR(INDEX('[2]Table 36'!O$14:O$17,MATCH(CAN!$B129,'[2]Table 36'!$B$14:$B$17,0))*1000,0)</f>
        <v>0</v>
      </c>
      <c r="P116" s="5">
        <f>IFERROR(INDEX('[2]Table 36'!P$14:P$17,MATCH(CAN!$B129,'[2]Table 36'!$B$14:$B$17,0))*1000,0)</f>
        <v>0</v>
      </c>
      <c r="Q116" s="5">
        <f>IFERROR(INDEX('[2]Table 36'!Q$14:Q$17,MATCH(CAN!$B129,'[2]Table 36'!$B$14:$B$17,0))*1000,0)</f>
        <v>0</v>
      </c>
      <c r="R116" s="5">
        <f>IFERROR(INDEX('[2]Table 36'!R$14:R$17,MATCH(CAN!$B129,'[2]Table 36'!$B$14:$B$17,0))*1000,0)</f>
        <v>0</v>
      </c>
      <c r="S116" s="5">
        <f>IFERROR(INDEX('[2]Table 36'!S$14:S$17,MATCH(CAN!$B129,'[2]Table 36'!$B$14:$B$17,0))*1000,0)</f>
        <v>0</v>
      </c>
      <c r="T116" s="5">
        <f>IFERROR(INDEX('[2]Table 36'!T$14:T$17,MATCH(CAN!$B129,'[2]Table 36'!$B$14:$B$17,0))*1000,0)</f>
        <v>0</v>
      </c>
      <c r="U116" s="5">
        <f>IFERROR(INDEX('[2]Table 36'!U$14:U$17,MATCH(CAN!$B129,'[2]Table 36'!$B$14:$B$17,0))*1000,0)</f>
        <v>0</v>
      </c>
      <c r="V116" s="5">
        <f>IFERROR(INDEX('[2]Table 36'!V$14:V$17,MATCH(CAN!$B129,'[2]Table 36'!$B$14:$B$17,0))*1000,0)</f>
        <v>0</v>
      </c>
      <c r="W116" s="5">
        <f>IFERROR(INDEX('[2]Table 36'!W$14:W$17,MATCH(CAN!$B129,'[2]Table 36'!$B$14:$B$17,0))*1000,0)</f>
        <v>0</v>
      </c>
      <c r="Z116" s="23" t="s">
        <v>32</v>
      </c>
    </row>
    <row r="117" spans="2:26" outlineLevel="1" x14ac:dyDescent="0.25">
      <c r="B117" s="4" t="s">
        <v>25</v>
      </c>
      <c r="C117" s="5">
        <f>IFERROR(INDEX('[2]Table 36'!C$14:C$17,MATCH(CAN!$B130,'[2]Table 36'!$B$14:$B$17,0))*1000,0)</f>
        <v>14510.030999999999</v>
      </c>
      <c r="D117" s="5">
        <f>IFERROR(INDEX('[2]Table 36'!D$14:D$17,MATCH(CAN!$B130,'[2]Table 36'!$B$14:$B$17,0))*1000,0)</f>
        <v>14304.651</v>
      </c>
      <c r="E117" s="5">
        <f>IFERROR(INDEX('[2]Table 36'!E$14:E$17,MATCH(CAN!$B130,'[2]Table 36'!$B$14:$B$17,0))*1000,0)</f>
        <v>13117.673999999999</v>
      </c>
      <c r="F117" s="5">
        <f>IFERROR(INDEX('[2]Table 36'!F$14:F$17,MATCH(CAN!$B130,'[2]Table 36'!$B$14:$B$17,0))*1000,0)</f>
        <v>16027.392</v>
      </c>
      <c r="G117" s="5">
        <f>IFERROR(INDEX('[2]Table 36'!G$14:G$17,MATCH(CAN!$B130,'[2]Table 36'!$B$14:$B$17,0))*1000,0)</f>
        <v>18742.36</v>
      </c>
      <c r="H117" s="5">
        <f>IFERROR(INDEX('[2]Table 36'!H$14:H$17,MATCH(CAN!$B130,'[2]Table 36'!$B$14:$B$17,0))*1000,0)</f>
        <v>18967.013999999999</v>
      </c>
      <c r="I117" s="5">
        <f>IFERROR(INDEX('[2]Table 36'!I$14:I$17,MATCH(CAN!$B130,'[2]Table 36'!$B$14:$B$17,0))*1000,0)</f>
        <v>25267.481</v>
      </c>
      <c r="J117" s="5">
        <f>IFERROR(INDEX('[2]Table 36'!J$14:J$17,MATCH(CAN!$B130,'[2]Table 36'!$B$14:$B$17,0))*1000,0)</f>
        <v>19708.939999999999</v>
      </c>
      <c r="K117" s="5">
        <f>IFERROR(INDEX('[2]Table 36'!K$14:K$17,MATCH(CAN!$B130,'[2]Table 36'!$B$14:$B$17,0))*1000,0)</f>
        <v>22067.403999999999</v>
      </c>
      <c r="L117" s="5">
        <f>IFERROR(INDEX('[2]Table 36'!L$14:L$17,MATCH(CAN!$B130,'[2]Table 36'!$B$14:$B$17,0))*1000,0)</f>
        <v>25494.308000000001</v>
      </c>
      <c r="M117" s="5">
        <f>IFERROR(INDEX('[2]Table 36'!M$14:M$17,MATCH(CAN!$B130,'[2]Table 36'!$B$14:$B$17,0))*1000,0)</f>
        <v>25258.252</v>
      </c>
      <c r="N117" s="5">
        <f>IFERROR(INDEX('[2]Table 36'!N$14:N$17,MATCH(CAN!$B130,'[2]Table 36'!$B$14:$B$17,0))*1000,0)</f>
        <v>23395.047999999999</v>
      </c>
      <c r="O117" s="5">
        <f>IFERROR(INDEX('[2]Table 36'!O$14:O$17,MATCH(CAN!$B130,'[2]Table 36'!$B$14:$B$17,0))*1000,0)</f>
        <v>23883.773000000001</v>
      </c>
      <c r="P117" s="5">
        <f>IFERROR(INDEX('[2]Table 36'!P$14:P$17,MATCH(CAN!$B130,'[2]Table 36'!$B$14:$B$17,0))*1000,0)</f>
        <v>24510.031999999999</v>
      </c>
      <c r="Q117" s="5">
        <f>IFERROR(INDEX('[2]Table 36'!Q$14:Q$17,MATCH(CAN!$B130,'[2]Table 36'!$B$14:$B$17,0))*1000,0)</f>
        <v>24467.973000000002</v>
      </c>
      <c r="R117" s="5">
        <f>IFERROR(INDEX('[2]Table 36'!R$14:R$17,MATCH(CAN!$B130,'[2]Table 36'!$B$14:$B$17,0))*1000,0)</f>
        <v>25676.110999999997</v>
      </c>
      <c r="S117" s="5">
        <f>IFERROR(INDEX('[2]Table 36'!S$14:S$17,MATCH(CAN!$B130,'[2]Table 36'!$B$14:$B$17,0))*1000,0)</f>
        <v>27264.128000000001</v>
      </c>
      <c r="T117" s="5">
        <f>IFERROR(INDEX('[2]Table 36'!T$14:T$17,MATCH(CAN!$B130,'[2]Table 36'!$B$14:$B$17,0))*1000,0)</f>
        <v>27049.306</v>
      </c>
      <c r="U117" s="5">
        <f>IFERROR(INDEX('[2]Table 36'!U$14:U$17,MATCH(CAN!$B130,'[2]Table 36'!$B$14:$B$17,0))*1000,0)</f>
        <v>27495.867000000002</v>
      </c>
      <c r="V117" s="5">
        <f>IFERROR(INDEX('[2]Table 36'!V$14:V$17,MATCH(CAN!$B130,'[2]Table 36'!$B$14:$B$17,0))*1000,0)</f>
        <v>25808.294000000002</v>
      </c>
      <c r="W117" s="5">
        <f>IFERROR(INDEX('[2]Table 36'!W$14:W$17,MATCH(CAN!$B130,'[2]Table 36'!$B$14:$B$17,0))*1000,0)</f>
        <v>22331.353999999999</v>
      </c>
      <c r="Z117" s="23" t="s">
        <v>32</v>
      </c>
    </row>
    <row r="118" spans="2:26" outlineLevel="1" x14ac:dyDescent="0.25">
      <c r="B118" s="4" t="s">
        <v>0</v>
      </c>
      <c r="C118" s="5">
        <f>IFERROR(INDEX('[2]Table 36'!C$14:C$17,MATCH(CAN!$B131,'[2]Table 36'!$B$14:$B$17,0))*1000,0)</f>
        <v>0</v>
      </c>
      <c r="D118" s="5">
        <f>IFERROR(INDEX('[2]Table 36'!D$14:D$17,MATCH(CAN!$B131,'[2]Table 36'!$B$14:$B$17,0))*1000,0)</f>
        <v>0</v>
      </c>
      <c r="E118" s="5">
        <f>IFERROR(INDEX('[2]Table 36'!E$14:E$17,MATCH(CAN!$B131,'[2]Table 36'!$B$14:$B$17,0))*1000,0)</f>
        <v>0</v>
      </c>
      <c r="F118" s="5">
        <f>IFERROR(INDEX('[2]Table 36'!F$14:F$17,MATCH(CAN!$B131,'[2]Table 36'!$B$14:$B$17,0))*1000,0)</f>
        <v>0</v>
      </c>
      <c r="G118" s="5">
        <f>IFERROR(INDEX('[2]Table 36'!G$14:G$17,MATCH(CAN!$B131,'[2]Table 36'!$B$14:$B$17,0))*1000,0)</f>
        <v>0</v>
      </c>
      <c r="H118" s="5">
        <f>IFERROR(INDEX('[2]Table 36'!H$14:H$17,MATCH(CAN!$B131,'[2]Table 36'!$B$14:$B$17,0))*1000,0)</f>
        <v>0</v>
      </c>
      <c r="I118" s="5">
        <f>IFERROR(INDEX('[2]Table 36'!I$14:I$17,MATCH(CAN!$B131,'[2]Table 36'!$B$14:$B$17,0))*1000,0)</f>
        <v>0</v>
      </c>
      <c r="J118" s="5">
        <f>IFERROR(INDEX('[2]Table 36'!J$14:J$17,MATCH(CAN!$B131,'[2]Table 36'!$B$14:$B$17,0))*1000,0)</f>
        <v>0</v>
      </c>
      <c r="K118" s="5">
        <f>IFERROR(INDEX('[2]Table 36'!K$14:K$17,MATCH(CAN!$B131,'[2]Table 36'!$B$14:$B$17,0))*1000,0)</f>
        <v>0</v>
      </c>
      <c r="L118" s="5">
        <f>IFERROR(INDEX('[2]Table 36'!L$14:L$17,MATCH(CAN!$B131,'[2]Table 36'!$B$14:$B$17,0))*1000,0)</f>
        <v>0</v>
      </c>
      <c r="M118" s="5">
        <f>IFERROR(INDEX('[2]Table 36'!M$14:M$17,MATCH(CAN!$B131,'[2]Table 36'!$B$14:$B$17,0))*1000,0)</f>
        <v>899.04700000000003</v>
      </c>
      <c r="N118" s="5">
        <f>IFERROR(INDEX('[2]Table 36'!N$14:N$17,MATCH(CAN!$B131,'[2]Table 36'!$B$14:$B$17,0))*1000,0)</f>
        <v>995.14800000000002</v>
      </c>
      <c r="O118" s="5">
        <f>IFERROR(INDEX('[2]Table 36'!O$14:O$17,MATCH(CAN!$B131,'[2]Table 36'!$B$14:$B$17,0))*1000,0)</f>
        <v>945.62599999999998</v>
      </c>
      <c r="P118" s="5">
        <f>IFERROR(INDEX('[2]Table 36'!P$14:P$17,MATCH(CAN!$B131,'[2]Table 36'!$B$14:$B$17,0))*1000,0)</f>
        <v>875.23900000000003</v>
      </c>
      <c r="Q118" s="5">
        <f>IFERROR(INDEX('[2]Table 36'!Q$14:Q$17,MATCH(CAN!$B131,'[2]Table 36'!$B$14:$B$17,0))*1000,0)</f>
        <v>895.04099999999994</v>
      </c>
      <c r="R118" s="5">
        <f>IFERROR(INDEX('[2]Table 36'!R$14:R$17,MATCH(CAN!$B131,'[2]Table 36'!$B$14:$B$17,0))*1000,0)</f>
        <v>0</v>
      </c>
      <c r="S118" s="5">
        <f>IFERROR(INDEX('[2]Table 36'!S$14:S$17,MATCH(CAN!$B131,'[2]Table 36'!$B$14:$B$17,0))*1000,0)</f>
        <v>0</v>
      </c>
      <c r="T118" s="5">
        <f>IFERROR(INDEX('[2]Table 36'!T$14:T$17,MATCH(CAN!$B131,'[2]Table 36'!$B$14:$B$17,0))*1000,0)</f>
        <v>0</v>
      </c>
      <c r="U118" s="5">
        <f>IFERROR(INDEX('[2]Table 36'!U$14:U$17,MATCH(CAN!$B131,'[2]Table 36'!$B$14:$B$17,0))*1000,0)</f>
        <v>0</v>
      </c>
      <c r="V118" s="5">
        <f>IFERROR(INDEX('[2]Table 36'!V$14:V$17,MATCH(CAN!$B131,'[2]Table 36'!$B$14:$B$17,0))*1000,0)</f>
        <v>0</v>
      </c>
      <c r="W118" s="5">
        <f>IFERROR(INDEX('[2]Table 36'!W$14:W$17,MATCH(CAN!$B131,'[2]Table 36'!$B$14:$B$17,0))*1000,0)</f>
        <v>0</v>
      </c>
      <c r="Z118" s="23" t="s">
        <v>32</v>
      </c>
    </row>
    <row r="119" spans="2:26" outlineLevel="1" x14ac:dyDescent="0.25">
      <c r="B119" s="4" t="s">
        <v>27</v>
      </c>
      <c r="C119" s="5">
        <f>IFERROR(INDEX('[2]Table 36'!C$14:C$17,MATCH(CAN!$B132,'[2]Table 36'!$B$14:$B$17,0))*1000,0)</f>
        <v>0</v>
      </c>
      <c r="D119" s="5">
        <f>IFERROR(INDEX('[2]Table 36'!D$14:D$17,MATCH(CAN!$B132,'[2]Table 36'!$B$14:$B$17,0))*1000,0)</f>
        <v>0</v>
      </c>
      <c r="E119" s="5">
        <f>IFERROR(INDEX('[2]Table 36'!E$14:E$17,MATCH(CAN!$B132,'[2]Table 36'!$B$14:$B$17,0))*1000,0)</f>
        <v>0</v>
      </c>
      <c r="F119" s="5">
        <f>IFERROR(INDEX('[2]Table 36'!F$14:F$17,MATCH(CAN!$B132,'[2]Table 36'!$B$14:$B$17,0))*1000,0)</f>
        <v>0</v>
      </c>
      <c r="G119" s="5">
        <f>IFERROR(INDEX('[2]Table 36'!G$14:G$17,MATCH(CAN!$B132,'[2]Table 36'!$B$14:$B$17,0))*1000,0)</f>
        <v>0</v>
      </c>
      <c r="H119" s="5">
        <f>IFERROR(INDEX('[2]Table 36'!H$14:H$17,MATCH(CAN!$B132,'[2]Table 36'!$B$14:$B$17,0))*1000,0)</f>
        <v>0</v>
      </c>
      <c r="I119" s="5">
        <f>IFERROR(INDEX('[2]Table 36'!I$14:I$17,MATCH(CAN!$B132,'[2]Table 36'!$B$14:$B$17,0))*1000,0)</f>
        <v>0</v>
      </c>
      <c r="J119" s="5">
        <f>IFERROR(INDEX('[2]Table 36'!J$14:J$17,MATCH(CAN!$B132,'[2]Table 36'!$B$14:$B$17,0))*1000,0)</f>
        <v>0</v>
      </c>
      <c r="K119" s="5">
        <f>IFERROR(INDEX('[2]Table 36'!K$14:K$17,MATCH(CAN!$B132,'[2]Table 36'!$B$14:$B$17,0))*1000,0)</f>
        <v>0</v>
      </c>
      <c r="L119" s="5">
        <f>IFERROR(INDEX('[2]Table 36'!L$14:L$17,MATCH(CAN!$B132,'[2]Table 36'!$B$14:$B$17,0))*1000,0)</f>
        <v>0</v>
      </c>
      <c r="M119" s="5">
        <f>IFERROR(INDEX('[2]Table 36'!M$14:M$17,MATCH(CAN!$B132,'[2]Table 36'!$B$14:$B$17,0))*1000,0)</f>
        <v>0</v>
      </c>
      <c r="N119" s="5">
        <f>IFERROR(INDEX('[2]Table 36'!N$14:N$17,MATCH(CAN!$B132,'[2]Table 36'!$B$14:$B$17,0))*1000,0)</f>
        <v>0</v>
      </c>
      <c r="O119" s="5">
        <f>IFERROR(INDEX('[2]Table 36'!O$14:O$17,MATCH(CAN!$B132,'[2]Table 36'!$B$14:$B$17,0))*1000,0)</f>
        <v>0</v>
      </c>
      <c r="P119" s="5">
        <f>IFERROR(INDEX('[2]Table 36'!P$14:P$17,MATCH(CAN!$B132,'[2]Table 36'!$B$14:$B$17,0))*1000,0)</f>
        <v>0</v>
      </c>
      <c r="Q119" s="5">
        <f>IFERROR(INDEX('[2]Table 36'!Q$14:Q$17,MATCH(CAN!$B132,'[2]Table 36'!$B$14:$B$17,0))*1000,0)</f>
        <v>0</v>
      </c>
      <c r="R119" s="5">
        <f>IFERROR(INDEX('[2]Table 36'!R$14:R$17,MATCH(CAN!$B132,'[2]Table 36'!$B$14:$B$17,0))*1000,0)</f>
        <v>0</v>
      </c>
      <c r="S119" s="5">
        <f>IFERROR(INDEX('[2]Table 36'!S$14:S$17,MATCH(CAN!$B132,'[2]Table 36'!$B$14:$B$17,0))*1000,0)</f>
        <v>0</v>
      </c>
      <c r="T119" s="5">
        <f>IFERROR(INDEX('[2]Table 36'!T$14:T$17,MATCH(CAN!$B132,'[2]Table 36'!$B$14:$B$17,0))*1000,0)</f>
        <v>0</v>
      </c>
      <c r="U119" s="5">
        <f>IFERROR(INDEX('[2]Table 36'!U$14:U$17,MATCH(CAN!$B132,'[2]Table 36'!$B$14:$B$17,0))*1000,0)</f>
        <v>0</v>
      </c>
      <c r="V119" s="5">
        <f>IFERROR(INDEX('[2]Table 36'!V$14:V$17,MATCH(CAN!$B132,'[2]Table 36'!$B$14:$B$17,0))*1000,0)</f>
        <v>0</v>
      </c>
      <c r="W119" s="5">
        <f>IFERROR(INDEX('[2]Table 36'!W$14:W$17,MATCH(CAN!$B132,'[2]Table 36'!$B$14:$B$17,0))*1000,0)</f>
        <v>0</v>
      </c>
      <c r="Z119" s="23" t="s">
        <v>32</v>
      </c>
    </row>
    <row r="120" spans="2:26" outlineLevel="1" x14ac:dyDescent="0.25">
      <c r="B120" s="4" t="s">
        <v>28</v>
      </c>
      <c r="C120" s="5">
        <f>IFERROR(INDEX('[2]Table 36'!C$14:C$17,MATCH(CAN!$B133,'[2]Table 36'!$B$14:$B$17,0))*1000,0)</f>
        <v>0</v>
      </c>
      <c r="D120" s="5">
        <f>IFERROR(INDEX('[2]Table 36'!D$14:D$17,MATCH(CAN!$B133,'[2]Table 36'!$B$14:$B$17,0))*1000,0)</f>
        <v>0</v>
      </c>
      <c r="E120" s="5">
        <f>IFERROR(INDEX('[2]Table 36'!E$14:E$17,MATCH(CAN!$B133,'[2]Table 36'!$B$14:$B$17,0))*1000,0)</f>
        <v>0</v>
      </c>
      <c r="F120" s="5">
        <f>IFERROR(INDEX('[2]Table 36'!F$14:F$17,MATCH(CAN!$B133,'[2]Table 36'!$B$14:$B$17,0))*1000,0)</f>
        <v>0</v>
      </c>
      <c r="G120" s="5">
        <f>IFERROR(INDEX('[2]Table 36'!G$14:G$17,MATCH(CAN!$B133,'[2]Table 36'!$B$14:$B$17,0))*1000,0)</f>
        <v>0</v>
      </c>
      <c r="H120" s="5">
        <f>IFERROR(INDEX('[2]Table 36'!H$14:H$17,MATCH(CAN!$B133,'[2]Table 36'!$B$14:$B$17,0))*1000,0)</f>
        <v>0</v>
      </c>
      <c r="I120" s="5">
        <f>IFERROR(INDEX('[2]Table 36'!I$14:I$17,MATCH(CAN!$B133,'[2]Table 36'!$B$14:$B$17,0))*1000,0)</f>
        <v>0</v>
      </c>
      <c r="J120" s="5">
        <f>IFERROR(INDEX('[2]Table 36'!J$14:J$17,MATCH(CAN!$B133,'[2]Table 36'!$B$14:$B$17,0))*1000,0)</f>
        <v>0</v>
      </c>
      <c r="K120" s="5">
        <f>IFERROR(INDEX('[2]Table 36'!K$14:K$17,MATCH(CAN!$B133,'[2]Table 36'!$B$14:$B$17,0))*1000,0)</f>
        <v>0</v>
      </c>
      <c r="L120" s="5">
        <f>IFERROR(INDEX('[2]Table 36'!L$14:L$17,MATCH(CAN!$B133,'[2]Table 36'!$B$14:$B$17,0))*1000,0)</f>
        <v>0</v>
      </c>
      <c r="M120" s="5">
        <f>IFERROR(INDEX('[2]Table 36'!M$14:M$17,MATCH(CAN!$B133,'[2]Table 36'!$B$14:$B$17,0))*1000,0)</f>
        <v>0</v>
      </c>
      <c r="N120" s="5">
        <f>IFERROR(INDEX('[2]Table 36'!N$14:N$17,MATCH(CAN!$B133,'[2]Table 36'!$B$14:$B$17,0))*1000,0)</f>
        <v>0</v>
      </c>
      <c r="O120" s="5">
        <f>IFERROR(INDEX('[2]Table 36'!O$14:O$17,MATCH(CAN!$B133,'[2]Table 36'!$B$14:$B$17,0))*1000,0)</f>
        <v>0</v>
      </c>
      <c r="P120" s="5">
        <f>IFERROR(INDEX('[2]Table 36'!P$14:P$17,MATCH(CAN!$B133,'[2]Table 36'!$B$14:$B$17,0))*1000,0)</f>
        <v>0</v>
      </c>
      <c r="Q120" s="5">
        <f>IFERROR(INDEX('[2]Table 36'!Q$14:Q$17,MATCH(CAN!$B133,'[2]Table 36'!$B$14:$B$17,0))*1000,0)</f>
        <v>0</v>
      </c>
      <c r="R120" s="5">
        <f>IFERROR(INDEX('[2]Table 36'!R$14:R$17,MATCH(CAN!$B133,'[2]Table 36'!$B$14:$B$17,0))*1000,0)</f>
        <v>0</v>
      </c>
      <c r="S120" s="5">
        <f>IFERROR(INDEX('[2]Table 36'!S$14:S$17,MATCH(CAN!$B133,'[2]Table 36'!$B$14:$B$17,0))*1000,0)</f>
        <v>0</v>
      </c>
      <c r="T120" s="5">
        <f>IFERROR(INDEX('[2]Table 36'!T$14:T$17,MATCH(CAN!$B133,'[2]Table 36'!$B$14:$B$17,0))*1000,0)</f>
        <v>0</v>
      </c>
      <c r="U120" s="5">
        <f>IFERROR(INDEX('[2]Table 36'!U$14:U$17,MATCH(CAN!$B133,'[2]Table 36'!$B$14:$B$17,0))*1000,0)</f>
        <v>0</v>
      </c>
      <c r="V120" s="5">
        <f>IFERROR(INDEX('[2]Table 36'!V$14:V$17,MATCH(CAN!$B133,'[2]Table 36'!$B$14:$B$17,0))*1000,0)</f>
        <v>0</v>
      </c>
      <c r="W120" s="5">
        <f>IFERROR(INDEX('[2]Table 36'!W$14:W$17,MATCH(CAN!$B133,'[2]Table 36'!$B$14:$B$17,0))*1000,0)</f>
        <v>0</v>
      </c>
      <c r="Z120" s="23" t="s">
        <v>32</v>
      </c>
    </row>
    <row r="121" spans="2:26" outlineLevel="1" x14ac:dyDescent="0.25">
      <c r="B121" s="4" t="s">
        <v>22</v>
      </c>
      <c r="C121" s="5">
        <f>IFERROR(INDEX('[2]Table 36'!C$14:C$17,MATCH(CAN!$B134,'[2]Table 36'!$B$14:$B$17,0))*1000,0)</f>
        <v>0</v>
      </c>
      <c r="D121" s="5">
        <f>IFERROR(INDEX('[2]Table 36'!D$14:D$17,MATCH(CAN!$B134,'[2]Table 36'!$B$14:$B$17,0))*1000,0)</f>
        <v>0</v>
      </c>
      <c r="E121" s="5">
        <f>IFERROR(INDEX('[2]Table 36'!E$14:E$17,MATCH(CAN!$B134,'[2]Table 36'!$B$14:$B$17,0))*1000,0)</f>
        <v>0</v>
      </c>
      <c r="F121" s="5">
        <f>IFERROR(INDEX('[2]Table 36'!F$14:F$17,MATCH(CAN!$B134,'[2]Table 36'!$B$14:$B$17,0))*1000,0)</f>
        <v>0</v>
      </c>
      <c r="G121" s="5">
        <f>IFERROR(INDEX('[2]Table 36'!G$14:G$17,MATCH(CAN!$B134,'[2]Table 36'!$B$14:$B$17,0))*1000,0)</f>
        <v>0</v>
      </c>
      <c r="H121" s="5">
        <f>IFERROR(INDEX('[2]Table 36'!H$14:H$17,MATCH(CAN!$B134,'[2]Table 36'!$B$14:$B$17,0))*1000,0)</f>
        <v>0</v>
      </c>
      <c r="I121" s="5">
        <f>IFERROR(INDEX('[2]Table 36'!I$14:I$17,MATCH(CAN!$B134,'[2]Table 36'!$B$14:$B$17,0))*1000,0)</f>
        <v>0</v>
      </c>
      <c r="J121" s="5">
        <f>IFERROR(INDEX('[2]Table 36'!J$14:J$17,MATCH(CAN!$B134,'[2]Table 36'!$B$14:$B$17,0))*1000,0)</f>
        <v>0</v>
      </c>
      <c r="K121" s="5">
        <f>IFERROR(INDEX('[2]Table 36'!K$14:K$17,MATCH(CAN!$B134,'[2]Table 36'!$B$14:$B$17,0))*1000,0)</f>
        <v>0</v>
      </c>
      <c r="L121" s="5">
        <f>IFERROR(INDEX('[2]Table 36'!L$14:L$17,MATCH(CAN!$B134,'[2]Table 36'!$B$14:$B$17,0))*1000,0)</f>
        <v>0</v>
      </c>
      <c r="M121" s="5">
        <f>IFERROR(INDEX('[2]Table 36'!M$14:M$17,MATCH(CAN!$B134,'[2]Table 36'!$B$14:$B$17,0))*1000,0)</f>
        <v>0</v>
      </c>
      <c r="N121" s="5">
        <f>IFERROR(INDEX('[2]Table 36'!N$14:N$17,MATCH(CAN!$B134,'[2]Table 36'!$B$14:$B$17,0))*1000,0)</f>
        <v>0</v>
      </c>
      <c r="O121" s="5">
        <f>IFERROR(INDEX('[2]Table 36'!O$14:O$17,MATCH(CAN!$B134,'[2]Table 36'!$B$14:$B$17,0))*1000,0)</f>
        <v>0</v>
      </c>
      <c r="P121" s="5">
        <f>IFERROR(INDEX('[2]Table 36'!P$14:P$17,MATCH(CAN!$B134,'[2]Table 36'!$B$14:$B$17,0))*1000,0)</f>
        <v>0</v>
      </c>
      <c r="Q121" s="5">
        <f>IFERROR(INDEX('[2]Table 36'!Q$14:Q$17,MATCH(CAN!$B134,'[2]Table 36'!$B$14:$B$17,0))*1000,0)</f>
        <v>0</v>
      </c>
      <c r="R121" s="5">
        <f>IFERROR(INDEX('[2]Table 36'!R$14:R$17,MATCH(CAN!$B134,'[2]Table 36'!$B$14:$B$17,0))*1000,0)</f>
        <v>0</v>
      </c>
      <c r="S121" s="5">
        <f>IFERROR(INDEX('[2]Table 36'!S$14:S$17,MATCH(CAN!$B134,'[2]Table 36'!$B$14:$B$17,0))*1000,0)</f>
        <v>0</v>
      </c>
      <c r="T121" s="5">
        <f>IFERROR(INDEX('[2]Table 36'!T$14:T$17,MATCH(CAN!$B134,'[2]Table 36'!$B$14:$B$17,0))*1000,0)</f>
        <v>0</v>
      </c>
      <c r="U121" s="5">
        <f>IFERROR(INDEX('[2]Table 36'!U$14:U$17,MATCH(CAN!$B134,'[2]Table 36'!$B$14:$B$17,0))*1000,0)</f>
        <v>0</v>
      </c>
      <c r="V121" s="5">
        <f>IFERROR(INDEX('[2]Table 36'!V$14:V$17,MATCH(CAN!$B134,'[2]Table 36'!$B$14:$B$17,0))*1000,0)</f>
        <v>0</v>
      </c>
      <c r="W121" s="5">
        <f>IFERROR(INDEX('[2]Table 36'!W$14:W$17,MATCH(CAN!$B134,'[2]Table 36'!$B$14:$B$17,0))*1000,0)</f>
        <v>0</v>
      </c>
      <c r="Z121" s="23" t="s">
        <v>32</v>
      </c>
    </row>
    <row r="122" spans="2:26" outlineLevel="1" x14ac:dyDescent="0.25">
      <c r="B122" s="4" t="s">
        <v>1</v>
      </c>
      <c r="C122" s="5">
        <f>IFERROR(INDEX('[2]Table 36'!C$14:C$17,MATCH(CAN!$B135,'[2]Table 36'!$B$14:$B$17,0))*1000,0)</f>
        <v>0</v>
      </c>
      <c r="D122" s="5">
        <f>IFERROR(INDEX('[2]Table 36'!D$14:D$17,MATCH(CAN!$B135,'[2]Table 36'!$B$14:$B$17,0))*1000,0)</f>
        <v>0</v>
      </c>
      <c r="E122" s="5">
        <f>IFERROR(INDEX('[2]Table 36'!E$14:E$17,MATCH(CAN!$B135,'[2]Table 36'!$B$14:$B$17,0))*1000,0)</f>
        <v>0</v>
      </c>
      <c r="F122" s="5">
        <f>IFERROR(INDEX('[2]Table 36'!F$14:F$17,MATCH(CAN!$B135,'[2]Table 36'!$B$14:$B$17,0))*1000,0)</f>
        <v>0</v>
      </c>
      <c r="G122" s="5">
        <f>IFERROR(INDEX('[2]Table 36'!G$14:G$17,MATCH(CAN!$B135,'[2]Table 36'!$B$14:$B$17,0))*1000,0)</f>
        <v>0</v>
      </c>
      <c r="H122" s="5">
        <f>IFERROR(INDEX('[2]Table 36'!H$14:H$17,MATCH(CAN!$B135,'[2]Table 36'!$B$14:$B$17,0))*1000,0)</f>
        <v>0</v>
      </c>
      <c r="I122" s="5">
        <f>IFERROR(INDEX('[2]Table 36'!I$14:I$17,MATCH(CAN!$B135,'[2]Table 36'!$B$14:$B$17,0))*1000,0)</f>
        <v>0</v>
      </c>
      <c r="J122" s="5">
        <f>IFERROR(INDEX('[2]Table 36'!J$14:J$17,MATCH(CAN!$B135,'[2]Table 36'!$B$14:$B$17,0))*1000,0)</f>
        <v>0</v>
      </c>
      <c r="K122" s="5">
        <f>IFERROR(INDEX('[2]Table 36'!K$14:K$17,MATCH(CAN!$B135,'[2]Table 36'!$B$14:$B$17,0))*1000,0)</f>
        <v>0</v>
      </c>
      <c r="L122" s="5">
        <f>IFERROR(INDEX('[2]Table 36'!L$14:L$17,MATCH(CAN!$B135,'[2]Table 36'!$B$14:$B$17,0))*1000,0)</f>
        <v>0</v>
      </c>
      <c r="M122" s="5">
        <f>IFERROR(INDEX('[2]Table 36'!M$14:M$17,MATCH(CAN!$B135,'[2]Table 36'!$B$14:$B$17,0))*1000,0)</f>
        <v>0</v>
      </c>
      <c r="N122" s="5">
        <f>IFERROR(INDEX('[2]Table 36'!N$14:N$17,MATCH(CAN!$B135,'[2]Table 36'!$B$14:$B$17,0))*1000,0)</f>
        <v>0</v>
      </c>
      <c r="O122" s="5">
        <f>IFERROR(INDEX('[2]Table 36'!O$14:O$17,MATCH(CAN!$B135,'[2]Table 36'!$B$14:$B$17,0))*1000,0)</f>
        <v>0</v>
      </c>
      <c r="P122" s="5">
        <f>IFERROR(INDEX('[2]Table 36'!P$14:P$17,MATCH(CAN!$B135,'[2]Table 36'!$B$14:$B$17,0))*1000,0)</f>
        <v>0</v>
      </c>
      <c r="Q122" s="5">
        <f>IFERROR(INDEX('[2]Table 36'!Q$14:Q$17,MATCH(CAN!$B135,'[2]Table 36'!$B$14:$B$17,0))*1000,0)</f>
        <v>0</v>
      </c>
      <c r="R122" s="5">
        <f>IFERROR(INDEX('[2]Table 36'!R$14:R$17,MATCH(CAN!$B135,'[2]Table 36'!$B$14:$B$17,0))*1000,0)</f>
        <v>0</v>
      </c>
      <c r="S122" s="5">
        <f>IFERROR(INDEX('[2]Table 36'!S$14:S$17,MATCH(CAN!$B135,'[2]Table 36'!$B$14:$B$17,0))*1000,0)</f>
        <v>0</v>
      </c>
      <c r="T122" s="5">
        <f>IFERROR(INDEX('[2]Table 36'!T$14:T$17,MATCH(CAN!$B135,'[2]Table 36'!$B$14:$B$17,0))*1000,0)</f>
        <v>0</v>
      </c>
      <c r="U122" s="5">
        <f>IFERROR(INDEX('[2]Table 36'!U$14:U$17,MATCH(CAN!$B135,'[2]Table 36'!$B$14:$B$17,0))*1000,0)</f>
        <v>0</v>
      </c>
      <c r="V122" s="5">
        <f>IFERROR(INDEX('[2]Table 36'!V$14:V$17,MATCH(CAN!$B135,'[2]Table 36'!$B$14:$B$17,0))*1000,0)</f>
        <v>0</v>
      </c>
      <c r="W122" s="5">
        <f>IFERROR(INDEX('[2]Table 36'!W$14:W$17,MATCH(CAN!$B135,'[2]Table 36'!$B$14:$B$17,0))*1000,0)</f>
        <v>0</v>
      </c>
      <c r="Z122" s="23" t="s">
        <v>32</v>
      </c>
    </row>
    <row r="123" spans="2:26" outlineLevel="1" x14ac:dyDescent="0.25">
      <c r="B123" s="16" t="s">
        <v>13</v>
      </c>
      <c r="C123" s="21">
        <f t="shared" ref="C123:W123" si="44">SUM(C113:C122)</f>
        <v>26196.606</v>
      </c>
      <c r="D123" s="21">
        <f t="shared" si="44"/>
        <v>30561.786</v>
      </c>
      <c r="E123" s="21">
        <f t="shared" si="44"/>
        <v>30351.204999999998</v>
      </c>
      <c r="F123" s="21">
        <f t="shared" si="44"/>
        <v>39188.153999999995</v>
      </c>
      <c r="G123" s="21">
        <f t="shared" si="44"/>
        <v>44159.345000000001</v>
      </c>
      <c r="H123" s="21">
        <f t="shared" si="44"/>
        <v>47578.967000000004</v>
      </c>
      <c r="I123" s="21">
        <f t="shared" si="44"/>
        <v>58612.942999999999</v>
      </c>
      <c r="J123" s="21">
        <f t="shared" si="44"/>
        <v>50367.506999999998</v>
      </c>
      <c r="K123" s="21">
        <f t="shared" si="44"/>
        <v>57977.331999999995</v>
      </c>
      <c r="L123" s="21">
        <f t="shared" si="44"/>
        <v>60058.691999999995</v>
      </c>
      <c r="M123" s="21">
        <f t="shared" si="44"/>
        <v>64873.171999999999</v>
      </c>
      <c r="N123" s="21">
        <f t="shared" si="44"/>
        <v>60883.785999999993</v>
      </c>
      <c r="O123" s="21">
        <f t="shared" si="44"/>
        <v>62434.898999999998</v>
      </c>
      <c r="P123" s="21">
        <f t="shared" si="44"/>
        <v>67053.726999999999</v>
      </c>
      <c r="Q123" s="21">
        <f t="shared" si="44"/>
        <v>64612.527999999991</v>
      </c>
      <c r="R123" s="21">
        <f t="shared" si="44"/>
        <v>62269.537999999993</v>
      </c>
      <c r="S123" s="21">
        <f t="shared" si="44"/>
        <v>63516.176000000007</v>
      </c>
      <c r="T123" s="21">
        <f t="shared" si="44"/>
        <v>65727.468000000008</v>
      </c>
      <c r="U123" s="21">
        <f t="shared" si="44"/>
        <v>69889.229000000007</v>
      </c>
      <c r="V123" s="21">
        <f t="shared" si="44"/>
        <v>67348.797000000006</v>
      </c>
      <c r="W123" s="21">
        <f t="shared" si="44"/>
        <v>62440.646000000001</v>
      </c>
    </row>
    <row r="124" spans="2:26" outlineLevel="1" x14ac:dyDescent="0.25">
      <c r="B124" s="29" t="s">
        <v>46</v>
      </c>
      <c r="C124" s="28">
        <f>IFERROR(C123/C105/1000,0)</f>
        <v>7.7921417760937117E-3</v>
      </c>
      <c r="D124" s="28">
        <f t="shared" ref="D124:W124" si="45">IFERROR(D123/D105/1000,0)</f>
        <v>7.80886085537993E-3</v>
      </c>
      <c r="E124" s="28">
        <f t="shared" si="45"/>
        <v>7.7775611143922983E-3</v>
      </c>
      <c r="F124" s="28">
        <f t="shared" si="45"/>
        <v>7.6699911499331884E-3</v>
      </c>
      <c r="G124" s="28">
        <f t="shared" si="45"/>
        <v>7.554768414370085E-3</v>
      </c>
      <c r="H124" s="28">
        <f t="shared" si="45"/>
        <v>7.5019336612190835E-3</v>
      </c>
      <c r="I124" s="28">
        <f t="shared" si="45"/>
        <v>6.7806109246222662E-3</v>
      </c>
      <c r="J124" s="28">
        <f t="shared" si="45"/>
        <v>6.6939753878522846E-3</v>
      </c>
      <c r="K124" s="28">
        <f t="shared" si="45"/>
        <v>6.7983554121600152E-3</v>
      </c>
      <c r="L124" s="28">
        <f t="shared" si="45"/>
        <v>7.1436989424129727E-3</v>
      </c>
      <c r="M124" s="28">
        <f t="shared" si="45"/>
        <v>6.6929061190200995E-3</v>
      </c>
      <c r="N124" s="28">
        <f t="shared" si="45"/>
        <v>6.5924115592998532E-3</v>
      </c>
      <c r="O124" s="28">
        <f t="shared" si="45"/>
        <v>6.5036550317660998E-3</v>
      </c>
      <c r="P124" s="28">
        <f t="shared" si="45"/>
        <v>6.4221047006545089E-3</v>
      </c>
      <c r="Q124" s="28">
        <f t="shared" si="45"/>
        <v>6.3209420897982977E-3</v>
      </c>
      <c r="R124" s="28">
        <f t="shared" si="45"/>
        <v>6.2131155655497563E-3</v>
      </c>
      <c r="S124" s="28">
        <f t="shared" si="45"/>
        <v>6.1108463009828641E-3</v>
      </c>
      <c r="T124" s="28">
        <f t="shared" si="45"/>
        <v>6.0243797793014236E-3</v>
      </c>
      <c r="U124" s="28">
        <f t="shared" si="45"/>
        <v>5.9286014583850698E-3</v>
      </c>
      <c r="V124" s="28">
        <f t="shared" si="45"/>
        <v>5.8346230557119122E-3</v>
      </c>
      <c r="W124" s="28">
        <f t="shared" si="45"/>
        <v>5.7537683458890277E-3</v>
      </c>
    </row>
    <row r="125" spans="2:26" outlineLevel="1" x14ac:dyDescent="0.25"/>
    <row r="126" spans="2:26" outlineLevel="1" x14ac:dyDescent="0.25">
      <c r="B126" s="4" t="s">
        <v>23</v>
      </c>
      <c r="C126" s="12">
        <f t="shared" ref="C126:W126" si="46">IFERROR(C113/C123,0)</f>
        <v>0</v>
      </c>
      <c r="D126" s="12">
        <f t="shared" si="46"/>
        <v>0</v>
      </c>
      <c r="E126" s="12">
        <f t="shared" si="46"/>
        <v>0</v>
      </c>
      <c r="F126" s="12">
        <f t="shared" si="46"/>
        <v>0</v>
      </c>
      <c r="G126" s="12">
        <f t="shared" si="46"/>
        <v>0</v>
      </c>
      <c r="H126" s="12">
        <f t="shared" si="46"/>
        <v>0</v>
      </c>
      <c r="I126" s="12">
        <f t="shared" si="46"/>
        <v>0</v>
      </c>
      <c r="J126" s="12">
        <f t="shared" si="46"/>
        <v>0</v>
      </c>
      <c r="K126" s="12">
        <f t="shared" si="46"/>
        <v>0</v>
      </c>
      <c r="L126" s="12">
        <f t="shared" si="46"/>
        <v>0</v>
      </c>
      <c r="M126" s="12">
        <f t="shared" si="46"/>
        <v>0</v>
      </c>
      <c r="N126" s="12">
        <f t="shared" si="46"/>
        <v>0</v>
      </c>
      <c r="O126" s="12">
        <f t="shared" si="46"/>
        <v>0</v>
      </c>
      <c r="P126" s="12">
        <f t="shared" si="46"/>
        <v>0</v>
      </c>
      <c r="Q126" s="12">
        <f t="shared" si="46"/>
        <v>0</v>
      </c>
      <c r="R126" s="12">
        <f t="shared" si="46"/>
        <v>0</v>
      </c>
      <c r="S126" s="12">
        <f t="shared" si="46"/>
        <v>0</v>
      </c>
      <c r="T126" s="12">
        <f t="shared" si="46"/>
        <v>0</v>
      </c>
      <c r="U126" s="12">
        <f t="shared" si="46"/>
        <v>0</v>
      </c>
      <c r="V126" s="12">
        <f t="shared" si="46"/>
        <v>0</v>
      </c>
      <c r="W126" s="12">
        <f t="shared" si="46"/>
        <v>0</v>
      </c>
    </row>
    <row r="127" spans="2:26" outlineLevel="1" x14ac:dyDescent="0.25">
      <c r="B127" s="4" t="s">
        <v>24</v>
      </c>
      <c r="C127" s="12">
        <f t="shared" ref="C127:W127" si="47">IFERROR(C114/C123,0)</f>
        <v>0</v>
      </c>
      <c r="D127" s="12">
        <f t="shared" si="47"/>
        <v>0</v>
      </c>
      <c r="E127" s="12">
        <f t="shared" si="47"/>
        <v>0</v>
      </c>
      <c r="F127" s="12">
        <f t="shared" si="47"/>
        <v>0</v>
      </c>
      <c r="G127" s="12">
        <f t="shared" si="47"/>
        <v>0</v>
      </c>
      <c r="H127" s="12">
        <f t="shared" si="47"/>
        <v>0</v>
      </c>
      <c r="I127" s="12">
        <f t="shared" si="47"/>
        <v>0</v>
      </c>
      <c r="J127" s="12">
        <f t="shared" si="47"/>
        <v>0</v>
      </c>
      <c r="K127" s="12">
        <f t="shared" si="47"/>
        <v>0</v>
      </c>
      <c r="L127" s="12">
        <f t="shared" si="47"/>
        <v>0</v>
      </c>
      <c r="M127" s="12">
        <f t="shared" si="47"/>
        <v>0</v>
      </c>
      <c r="N127" s="12">
        <f t="shared" si="47"/>
        <v>0</v>
      </c>
      <c r="O127" s="12">
        <f t="shared" si="47"/>
        <v>0</v>
      </c>
      <c r="P127" s="12">
        <f t="shared" si="47"/>
        <v>0</v>
      </c>
      <c r="Q127" s="12">
        <f t="shared" si="47"/>
        <v>0</v>
      </c>
      <c r="R127" s="12">
        <f t="shared" si="47"/>
        <v>0</v>
      </c>
      <c r="S127" s="12">
        <f t="shared" si="47"/>
        <v>0</v>
      </c>
      <c r="T127" s="12">
        <f t="shared" si="47"/>
        <v>0</v>
      </c>
      <c r="U127" s="12">
        <f t="shared" si="47"/>
        <v>0</v>
      </c>
      <c r="V127" s="12">
        <f t="shared" si="47"/>
        <v>0</v>
      </c>
      <c r="W127" s="12">
        <f t="shared" si="47"/>
        <v>0</v>
      </c>
    </row>
    <row r="128" spans="2:26" outlineLevel="1" x14ac:dyDescent="0.25">
      <c r="B128" s="4" t="s">
        <v>21</v>
      </c>
      <c r="C128" s="12">
        <f t="shared" ref="C128:W128" si="48">IFERROR(C115/C123,0)</f>
        <v>0.44611027092593591</v>
      </c>
      <c r="D128" s="12">
        <f t="shared" si="48"/>
        <v>0.53194322478404898</v>
      </c>
      <c r="E128" s="12">
        <f t="shared" si="48"/>
        <v>0.56780384831508335</v>
      </c>
      <c r="F128" s="12">
        <f t="shared" si="48"/>
        <v>0.59101436622914161</v>
      </c>
      <c r="G128" s="12">
        <f t="shared" si="48"/>
        <v>0.57557432067889591</v>
      </c>
      <c r="H128" s="12">
        <f t="shared" si="48"/>
        <v>0.60135717112143272</v>
      </c>
      <c r="I128" s="12">
        <f t="shared" si="48"/>
        <v>0.56890953249011911</v>
      </c>
      <c r="J128" s="12">
        <f t="shared" si="48"/>
        <v>0.60869732941120158</v>
      </c>
      <c r="K128" s="12">
        <f t="shared" si="48"/>
        <v>0.61937875996087577</v>
      </c>
      <c r="L128" s="12">
        <f t="shared" si="48"/>
        <v>0.57551010268422098</v>
      </c>
      <c r="M128" s="12">
        <f t="shared" si="48"/>
        <v>0.59679327842948704</v>
      </c>
      <c r="N128" s="12">
        <f t="shared" si="48"/>
        <v>0.59939751447125844</v>
      </c>
      <c r="O128" s="12">
        <f t="shared" si="48"/>
        <v>0.60231538133824802</v>
      </c>
      <c r="P128" s="12">
        <f t="shared" si="48"/>
        <v>0.62141894066529668</v>
      </c>
      <c r="Q128" s="12">
        <f t="shared" si="48"/>
        <v>0.60745981027085028</v>
      </c>
      <c r="R128" s="12">
        <f t="shared" si="48"/>
        <v>0.58766177131425001</v>
      </c>
      <c r="S128" s="12">
        <f t="shared" si="48"/>
        <v>0.57075299999168716</v>
      </c>
      <c r="T128" s="12">
        <f t="shared" si="48"/>
        <v>0.58846268047325356</v>
      </c>
      <c r="U128" s="12">
        <f t="shared" si="48"/>
        <v>0.6065793342776753</v>
      </c>
      <c r="V128" s="12">
        <f t="shared" si="48"/>
        <v>0.61679651085675669</v>
      </c>
      <c r="W128" s="12">
        <f t="shared" si="48"/>
        <v>0.64235869692956094</v>
      </c>
    </row>
    <row r="129" spans="1:23" outlineLevel="1" x14ac:dyDescent="0.25">
      <c r="B129" s="4" t="s">
        <v>26</v>
      </c>
      <c r="C129" s="12">
        <f t="shared" ref="C129:W129" si="49">IFERROR(C116/C123,0)</f>
        <v>0</v>
      </c>
      <c r="D129" s="12">
        <f t="shared" si="49"/>
        <v>0</v>
      </c>
      <c r="E129" s="12">
        <f t="shared" si="49"/>
        <v>0</v>
      </c>
      <c r="F129" s="12">
        <f t="shared" si="49"/>
        <v>0</v>
      </c>
      <c r="G129" s="12">
        <f t="shared" si="49"/>
        <v>0</v>
      </c>
      <c r="H129" s="12">
        <f t="shared" si="49"/>
        <v>0</v>
      </c>
      <c r="I129" s="12">
        <f t="shared" si="49"/>
        <v>0</v>
      </c>
      <c r="J129" s="12">
        <f t="shared" si="49"/>
        <v>0</v>
      </c>
      <c r="K129" s="12">
        <f t="shared" si="49"/>
        <v>0</v>
      </c>
      <c r="L129" s="12">
        <f t="shared" si="49"/>
        <v>0</v>
      </c>
      <c r="M129" s="12">
        <f t="shared" si="49"/>
        <v>0</v>
      </c>
      <c r="N129" s="12">
        <f t="shared" si="49"/>
        <v>0</v>
      </c>
      <c r="O129" s="12">
        <f t="shared" si="49"/>
        <v>0</v>
      </c>
      <c r="P129" s="12">
        <f t="shared" si="49"/>
        <v>0</v>
      </c>
      <c r="Q129" s="12">
        <f t="shared" si="49"/>
        <v>0</v>
      </c>
      <c r="R129" s="12">
        <f t="shared" si="49"/>
        <v>0</v>
      </c>
      <c r="S129" s="12">
        <f t="shared" si="49"/>
        <v>0</v>
      </c>
      <c r="T129" s="12">
        <f t="shared" si="49"/>
        <v>0</v>
      </c>
      <c r="U129" s="12">
        <f t="shared" si="49"/>
        <v>0</v>
      </c>
      <c r="V129" s="12">
        <f t="shared" si="49"/>
        <v>0</v>
      </c>
      <c r="W129" s="12">
        <f t="shared" si="49"/>
        <v>0</v>
      </c>
    </row>
    <row r="130" spans="1:23" outlineLevel="1" x14ac:dyDescent="0.25">
      <c r="B130" s="4" t="s">
        <v>25</v>
      </c>
      <c r="C130" s="12">
        <f t="shared" ref="C130:W130" si="50">IFERROR(C117/C123,0)</f>
        <v>0.55388972907406397</v>
      </c>
      <c r="D130" s="12">
        <f t="shared" si="50"/>
        <v>0.46805677521595107</v>
      </c>
      <c r="E130" s="12">
        <f t="shared" si="50"/>
        <v>0.43219615168491665</v>
      </c>
      <c r="F130" s="12">
        <f t="shared" si="50"/>
        <v>0.40898563377085845</v>
      </c>
      <c r="G130" s="12">
        <f t="shared" si="50"/>
        <v>0.42442567932110409</v>
      </c>
      <c r="H130" s="12">
        <f t="shared" si="50"/>
        <v>0.39864282887856722</v>
      </c>
      <c r="I130" s="12">
        <f t="shared" si="50"/>
        <v>0.43109046750988089</v>
      </c>
      <c r="J130" s="12">
        <f t="shared" si="50"/>
        <v>0.39130267058879842</v>
      </c>
      <c r="K130" s="12">
        <f t="shared" si="50"/>
        <v>0.38062124003912429</v>
      </c>
      <c r="L130" s="12">
        <f t="shared" si="50"/>
        <v>0.42448989731577907</v>
      </c>
      <c r="M130" s="12">
        <f t="shared" si="50"/>
        <v>0.38934818849308001</v>
      </c>
      <c r="N130" s="12">
        <f t="shared" si="50"/>
        <v>0.38425744417405322</v>
      </c>
      <c r="O130" s="12">
        <f t="shared" si="50"/>
        <v>0.38253882656236859</v>
      </c>
      <c r="P130" s="12">
        <f t="shared" si="50"/>
        <v>0.3655282576612035</v>
      </c>
      <c r="Q130" s="12">
        <f t="shared" si="50"/>
        <v>0.37868775231948831</v>
      </c>
      <c r="R130" s="12">
        <f t="shared" si="50"/>
        <v>0.41233822868574999</v>
      </c>
      <c r="S130" s="12">
        <f t="shared" si="50"/>
        <v>0.42924700000831278</v>
      </c>
      <c r="T130" s="12">
        <f t="shared" si="50"/>
        <v>0.41153731952674638</v>
      </c>
      <c r="U130" s="12">
        <f t="shared" si="50"/>
        <v>0.39342066572232465</v>
      </c>
      <c r="V130" s="12">
        <f t="shared" si="50"/>
        <v>0.38320348914324331</v>
      </c>
      <c r="W130" s="12">
        <f t="shared" si="50"/>
        <v>0.35764130307043906</v>
      </c>
    </row>
    <row r="131" spans="1:23" outlineLevel="1" x14ac:dyDescent="0.25">
      <c r="B131" s="4" t="s">
        <v>0</v>
      </c>
      <c r="C131" s="12">
        <f t="shared" ref="C131:W131" si="51">IFERROR(C118/C123,0)</f>
        <v>0</v>
      </c>
      <c r="D131" s="12">
        <f t="shared" si="51"/>
        <v>0</v>
      </c>
      <c r="E131" s="12">
        <f t="shared" si="51"/>
        <v>0</v>
      </c>
      <c r="F131" s="12">
        <f t="shared" si="51"/>
        <v>0</v>
      </c>
      <c r="G131" s="12">
        <f t="shared" si="51"/>
        <v>0</v>
      </c>
      <c r="H131" s="12">
        <f t="shared" si="51"/>
        <v>0</v>
      </c>
      <c r="I131" s="12">
        <f t="shared" si="51"/>
        <v>0</v>
      </c>
      <c r="J131" s="12">
        <f t="shared" si="51"/>
        <v>0</v>
      </c>
      <c r="K131" s="12">
        <f t="shared" si="51"/>
        <v>0</v>
      </c>
      <c r="L131" s="12">
        <f t="shared" si="51"/>
        <v>0</v>
      </c>
      <c r="M131" s="12">
        <f t="shared" si="51"/>
        <v>1.3858533077432995E-2</v>
      </c>
      <c r="N131" s="12">
        <f t="shared" si="51"/>
        <v>1.6345041354688426E-2</v>
      </c>
      <c r="O131" s="12">
        <f t="shared" si="51"/>
        <v>1.5145792099383392E-2</v>
      </c>
      <c r="P131" s="12">
        <f t="shared" si="51"/>
        <v>1.3052801673499819E-2</v>
      </c>
      <c r="Q131" s="12">
        <f t="shared" si="51"/>
        <v>1.3852437409661484E-2</v>
      </c>
      <c r="R131" s="12">
        <f t="shared" si="51"/>
        <v>0</v>
      </c>
      <c r="S131" s="12">
        <f t="shared" si="51"/>
        <v>0</v>
      </c>
      <c r="T131" s="12">
        <f t="shared" si="51"/>
        <v>0</v>
      </c>
      <c r="U131" s="12">
        <f t="shared" si="51"/>
        <v>0</v>
      </c>
      <c r="V131" s="12">
        <f t="shared" si="51"/>
        <v>0</v>
      </c>
      <c r="W131" s="12">
        <f t="shared" si="51"/>
        <v>0</v>
      </c>
    </row>
    <row r="132" spans="1:23" outlineLevel="1" x14ac:dyDescent="0.25">
      <c r="B132" s="4" t="s">
        <v>27</v>
      </c>
      <c r="C132" s="12">
        <f t="shared" ref="C132:W132" si="52">IFERROR(C119/C123,0)</f>
        <v>0</v>
      </c>
      <c r="D132" s="12">
        <f t="shared" si="52"/>
        <v>0</v>
      </c>
      <c r="E132" s="12">
        <f t="shared" si="52"/>
        <v>0</v>
      </c>
      <c r="F132" s="12">
        <f t="shared" si="52"/>
        <v>0</v>
      </c>
      <c r="G132" s="12">
        <f t="shared" si="52"/>
        <v>0</v>
      </c>
      <c r="H132" s="12">
        <f t="shared" si="52"/>
        <v>0</v>
      </c>
      <c r="I132" s="12">
        <f t="shared" si="52"/>
        <v>0</v>
      </c>
      <c r="J132" s="12">
        <f t="shared" si="52"/>
        <v>0</v>
      </c>
      <c r="K132" s="12">
        <f t="shared" si="52"/>
        <v>0</v>
      </c>
      <c r="L132" s="12">
        <f t="shared" si="52"/>
        <v>0</v>
      </c>
      <c r="M132" s="12">
        <f t="shared" si="52"/>
        <v>0</v>
      </c>
      <c r="N132" s="12">
        <f t="shared" si="52"/>
        <v>0</v>
      </c>
      <c r="O132" s="12">
        <f t="shared" si="52"/>
        <v>0</v>
      </c>
      <c r="P132" s="12">
        <f t="shared" si="52"/>
        <v>0</v>
      </c>
      <c r="Q132" s="12">
        <f t="shared" si="52"/>
        <v>0</v>
      </c>
      <c r="R132" s="12">
        <f t="shared" si="52"/>
        <v>0</v>
      </c>
      <c r="S132" s="12">
        <f t="shared" si="52"/>
        <v>0</v>
      </c>
      <c r="T132" s="12">
        <f t="shared" si="52"/>
        <v>0</v>
      </c>
      <c r="U132" s="12">
        <f t="shared" si="52"/>
        <v>0</v>
      </c>
      <c r="V132" s="12">
        <f t="shared" si="52"/>
        <v>0</v>
      </c>
      <c r="W132" s="12">
        <f t="shared" si="52"/>
        <v>0</v>
      </c>
    </row>
    <row r="133" spans="1:23" outlineLevel="1" x14ac:dyDescent="0.25">
      <c r="B133" s="4" t="s">
        <v>28</v>
      </c>
      <c r="C133" s="12">
        <f t="shared" ref="C133:W133" si="53">IFERROR(C120/C123,0)</f>
        <v>0</v>
      </c>
      <c r="D133" s="12">
        <f t="shared" si="53"/>
        <v>0</v>
      </c>
      <c r="E133" s="12">
        <f t="shared" si="53"/>
        <v>0</v>
      </c>
      <c r="F133" s="12">
        <f t="shared" si="53"/>
        <v>0</v>
      </c>
      <c r="G133" s="12">
        <f t="shared" si="53"/>
        <v>0</v>
      </c>
      <c r="H133" s="12">
        <f t="shared" si="53"/>
        <v>0</v>
      </c>
      <c r="I133" s="12">
        <f t="shared" si="53"/>
        <v>0</v>
      </c>
      <c r="J133" s="12">
        <f t="shared" si="53"/>
        <v>0</v>
      </c>
      <c r="K133" s="12">
        <f t="shared" si="53"/>
        <v>0</v>
      </c>
      <c r="L133" s="12">
        <f t="shared" si="53"/>
        <v>0</v>
      </c>
      <c r="M133" s="12">
        <f t="shared" si="53"/>
        <v>0</v>
      </c>
      <c r="N133" s="12">
        <f t="shared" si="53"/>
        <v>0</v>
      </c>
      <c r="O133" s="12">
        <f t="shared" si="53"/>
        <v>0</v>
      </c>
      <c r="P133" s="12">
        <f t="shared" si="53"/>
        <v>0</v>
      </c>
      <c r="Q133" s="12">
        <f t="shared" si="53"/>
        <v>0</v>
      </c>
      <c r="R133" s="12">
        <f t="shared" si="53"/>
        <v>0</v>
      </c>
      <c r="S133" s="12">
        <f t="shared" si="53"/>
        <v>0</v>
      </c>
      <c r="T133" s="12">
        <f t="shared" si="53"/>
        <v>0</v>
      </c>
      <c r="U133" s="12">
        <f t="shared" si="53"/>
        <v>0</v>
      </c>
      <c r="V133" s="12">
        <f t="shared" si="53"/>
        <v>0</v>
      </c>
      <c r="W133" s="12">
        <f t="shared" si="53"/>
        <v>0</v>
      </c>
    </row>
    <row r="134" spans="1:23" outlineLevel="1" x14ac:dyDescent="0.25">
      <c r="B134" s="4" t="s">
        <v>22</v>
      </c>
      <c r="C134" s="12">
        <f t="shared" ref="C134:W134" si="54">IFERROR(C121/C123,0)</f>
        <v>0</v>
      </c>
      <c r="D134" s="12">
        <f t="shared" si="54"/>
        <v>0</v>
      </c>
      <c r="E134" s="12">
        <f t="shared" si="54"/>
        <v>0</v>
      </c>
      <c r="F134" s="12">
        <f t="shared" si="54"/>
        <v>0</v>
      </c>
      <c r="G134" s="12">
        <f t="shared" si="54"/>
        <v>0</v>
      </c>
      <c r="H134" s="12">
        <f t="shared" si="54"/>
        <v>0</v>
      </c>
      <c r="I134" s="12">
        <f t="shared" si="54"/>
        <v>0</v>
      </c>
      <c r="J134" s="12">
        <f t="shared" si="54"/>
        <v>0</v>
      </c>
      <c r="K134" s="12">
        <f t="shared" si="54"/>
        <v>0</v>
      </c>
      <c r="L134" s="12">
        <f t="shared" si="54"/>
        <v>0</v>
      </c>
      <c r="M134" s="12">
        <f t="shared" si="54"/>
        <v>0</v>
      </c>
      <c r="N134" s="12">
        <f t="shared" si="54"/>
        <v>0</v>
      </c>
      <c r="O134" s="12">
        <f t="shared" si="54"/>
        <v>0</v>
      </c>
      <c r="P134" s="12">
        <f t="shared" si="54"/>
        <v>0</v>
      </c>
      <c r="Q134" s="12">
        <f t="shared" si="54"/>
        <v>0</v>
      </c>
      <c r="R134" s="12">
        <f t="shared" si="54"/>
        <v>0</v>
      </c>
      <c r="S134" s="12">
        <f t="shared" si="54"/>
        <v>0</v>
      </c>
      <c r="T134" s="12">
        <f t="shared" si="54"/>
        <v>0</v>
      </c>
      <c r="U134" s="12">
        <f t="shared" si="54"/>
        <v>0</v>
      </c>
      <c r="V134" s="12">
        <f t="shared" si="54"/>
        <v>0</v>
      </c>
      <c r="W134" s="12">
        <f t="shared" si="54"/>
        <v>0</v>
      </c>
    </row>
    <row r="135" spans="1:23" outlineLevel="1" x14ac:dyDescent="0.25">
      <c r="B135" s="4" t="s">
        <v>1</v>
      </c>
      <c r="C135" s="12">
        <f t="shared" ref="C135:W135" si="55">IFERROR(C122/C123,0)</f>
        <v>0</v>
      </c>
      <c r="D135" s="12">
        <f t="shared" si="55"/>
        <v>0</v>
      </c>
      <c r="E135" s="12">
        <f t="shared" si="55"/>
        <v>0</v>
      </c>
      <c r="F135" s="12">
        <f t="shared" si="55"/>
        <v>0</v>
      </c>
      <c r="G135" s="12">
        <f t="shared" si="55"/>
        <v>0</v>
      </c>
      <c r="H135" s="12">
        <f t="shared" si="55"/>
        <v>0</v>
      </c>
      <c r="I135" s="12">
        <f t="shared" si="55"/>
        <v>0</v>
      </c>
      <c r="J135" s="12">
        <f t="shared" si="55"/>
        <v>0</v>
      </c>
      <c r="K135" s="12">
        <f t="shared" si="55"/>
        <v>0</v>
      </c>
      <c r="L135" s="12">
        <f t="shared" si="55"/>
        <v>0</v>
      </c>
      <c r="M135" s="12">
        <f t="shared" si="55"/>
        <v>0</v>
      </c>
      <c r="N135" s="12">
        <f t="shared" si="55"/>
        <v>0</v>
      </c>
      <c r="O135" s="12">
        <f t="shared" si="55"/>
        <v>0</v>
      </c>
      <c r="P135" s="12">
        <f t="shared" si="55"/>
        <v>0</v>
      </c>
      <c r="Q135" s="12">
        <f t="shared" si="55"/>
        <v>0</v>
      </c>
      <c r="R135" s="12">
        <f t="shared" si="55"/>
        <v>0</v>
      </c>
      <c r="S135" s="12">
        <f t="shared" si="55"/>
        <v>0</v>
      </c>
      <c r="T135" s="12">
        <f t="shared" si="55"/>
        <v>0</v>
      </c>
      <c r="U135" s="12">
        <f t="shared" si="55"/>
        <v>0</v>
      </c>
      <c r="V135" s="12">
        <f t="shared" si="55"/>
        <v>0</v>
      </c>
      <c r="W135" s="12">
        <f t="shared" si="55"/>
        <v>0</v>
      </c>
    </row>
    <row r="138" spans="1:23" s="34" customFormat="1" x14ac:dyDescent="0.25">
      <c r="A138" s="33" t="s">
        <v>54</v>
      </c>
    </row>
    <row r="139" spans="1:23" outlineLevel="1" x14ac:dyDescent="0.25">
      <c r="B139" s="22" t="s">
        <v>31</v>
      </c>
      <c r="C139" s="5">
        <f t="shared" ref="C139:W139" si="56">C173+C209</f>
        <v>82129.967675901222</v>
      </c>
      <c r="D139" s="5">
        <f t="shared" si="56"/>
        <v>69032.206466920019</v>
      </c>
      <c r="E139" s="5">
        <f t="shared" si="56"/>
        <v>62678.667843029914</v>
      </c>
      <c r="F139" s="5">
        <f t="shared" si="56"/>
        <v>48305.426898798993</v>
      </c>
      <c r="G139" s="5">
        <f t="shared" si="56"/>
        <v>42742.92487505274</v>
      </c>
      <c r="H139" s="5">
        <f t="shared" si="56"/>
        <v>42524.158261585137</v>
      </c>
      <c r="I139" s="5">
        <f t="shared" si="56"/>
        <v>36617.402802901204</v>
      </c>
      <c r="J139" s="5">
        <f t="shared" si="56"/>
        <v>37898.194537308693</v>
      </c>
      <c r="K139" s="5">
        <f t="shared" si="56"/>
        <v>46494.98324522606</v>
      </c>
      <c r="L139" s="5">
        <f t="shared" si="56"/>
        <v>33572.806544128718</v>
      </c>
      <c r="M139" s="5">
        <f t="shared" si="56"/>
        <v>40278.013225452079</v>
      </c>
      <c r="N139" s="5">
        <f t="shared" si="56"/>
        <v>44617.200674733351</v>
      </c>
      <c r="O139" s="5">
        <f t="shared" si="56"/>
        <v>47799.107026867307</v>
      </c>
      <c r="P139" s="5">
        <f t="shared" si="56"/>
        <v>44283.395109369449</v>
      </c>
      <c r="Q139" s="5">
        <f t="shared" si="56"/>
        <v>53872.864653473909</v>
      </c>
      <c r="R139" s="5">
        <f t="shared" si="56"/>
        <v>56082.70514556444</v>
      </c>
      <c r="S139" s="5">
        <f t="shared" si="56"/>
        <v>68198.918625263963</v>
      </c>
      <c r="T139" s="5">
        <f t="shared" si="56"/>
        <v>82758.897127089353</v>
      </c>
      <c r="U139" s="5">
        <f t="shared" si="56"/>
        <v>77997.619748486613</v>
      </c>
      <c r="V139" s="5">
        <f t="shared" si="56"/>
        <v>78130.618182575883</v>
      </c>
      <c r="W139" s="5">
        <f t="shared" si="56"/>
        <v>73993.592662249415</v>
      </c>
    </row>
    <row r="140" spans="1:23" outlineLevel="1" x14ac:dyDescent="0.25">
      <c r="B140" s="8" t="s">
        <v>30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outlineLevel="1" x14ac:dyDescent="0.25">
      <c r="B141" s="8" t="s">
        <v>43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outlineLevel="1" x14ac:dyDescent="0.25">
      <c r="B142" s="8" t="s">
        <v>44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outlineLevel="1" x14ac:dyDescent="0.25">
      <c r="B143" s="8" t="s">
        <v>45</v>
      </c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outlineLevel="1" x14ac:dyDescent="0.25">
      <c r="B144" s="8" t="s">
        <v>47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2:23" outlineLevel="1" x14ac:dyDescent="0.25"/>
    <row r="146" spans="2:23" outlineLevel="1" x14ac:dyDescent="0.25">
      <c r="B146" s="9" t="s">
        <v>19</v>
      </c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</row>
    <row r="147" spans="2:23" outlineLevel="1" x14ac:dyDescent="0.25">
      <c r="B147" s="4" t="s">
        <v>23</v>
      </c>
      <c r="C147" s="5">
        <f t="shared" ref="C147:W156" si="57">C181+C219</f>
        <v>0</v>
      </c>
      <c r="D147" s="5">
        <f t="shared" si="57"/>
        <v>0</v>
      </c>
      <c r="E147" s="5">
        <f t="shared" si="57"/>
        <v>0</v>
      </c>
      <c r="F147" s="5">
        <f t="shared" si="57"/>
        <v>0</v>
      </c>
      <c r="G147" s="5">
        <f t="shared" si="57"/>
        <v>0</v>
      </c>
      <c r="H147" s="5">
        <f t="shared" si="57"/>
        <v>0</v>
      </c>
      <c r="I147" s="5">
        <f t="shared" si="57"/>
        <v>0</v>
      </c>
      <c r="J147" s="5">
        <f t="shared" si="57"/>
        <v>0</v>
      </c>
      <c r="K147" s="5">
        <f t="shared" si="57"/>
        <v>0</v>
      </c>
      <c r="L147" s="5">
        <f t="shared" si="57"/>
        <v>0</v>
      </c>
      <c r="M147" s="5">
        <f t="shared" si="57"/>
        <v>0</v>
      </c>
      <c r="N147" s="5">
        <f t="shared" si="57"/>
        <v>0</v>
      </c>
      <c r="O147" s="5">
        <f t="shared" si="57"/>
        <v>0</v>
      </c>
      <c r="P147" s="5">
        <f t="shared" si="57"/>
        <v>0</v>
      </c>
      <c r="Q147" s="5">
        <f t="shared" si="57"/>
        <v>0</v>
      </c>
      <c r="R147" s="5">
        <f t="shared" si="57"/>
        <v>0</v>
      </c>
      <c r="S147" s="5">
        <f t="shared" si="57"/>
        <v>0</v>
      </c>
      <c r="T147" s="5">
        <f t="shared" si="57"/>
        <v>0</v>
      </c>
      <c r="U147" s="5">
        <f t="shared" si="57"/>
        <v>0</v>
      </c>
      <c r="V147" s="5">
        <f t="shared" si="57"/>
        <v>0</v>
      </c>
      <c r="W147" s="5">
        <f t="shared" si="57"/>
        <v>0</v>
      </c>
    </row>
    <row r="148" spans="2:23" outlineLevel="1" x14ac:dyDescent="0.25">
      <c r="B148" s="4" t="s">
        <v>24</v>
      </c>
      <c r="C148" s="5">
        <f t="shared" si="57"/>
        <v>0</v>
      </c>
      <c r="D148" s="5">
        <f t="shared" si="57"/>
        <v>0</v>
      </c>
      <c r="E148" s="5">
        <f t="shared" si="57"/>
        <v>0</v>
      </c>
      <c r="F148" s="5">
        <f t="shared" si="57"/>
        <v>0</v>
      </c>
      <c r="G148" s="5">
        <f t="shared" si="57"/>
        <v>0</v>
      </c>
      <c r="H148" s="5">
        <f t="shared" si="57"/>
        <v>0</v>
      </c>
      <c r="I148" s="5">
        <f t="shared" si="57"/>
        <v>0</v>
      </c>
      <c r="J148" s="5">
        <f t="shared" si="57"/>
        <v>0</v>
      </c>
      <c r="K148" s="5">
        <f t="shared" si="57"/>
        <v>0</v>
      </c>
      <c r="L148" s="5">
        <f t="shared" si="57"/>
        <v>0</v>
      </c>
      <c r="M148" s="5">
        <f t="shared" si="57"/>
        <v>0</v>
      </c>
      <c r="N148" s="5">
        <f t="shared" si="57"/>
        <v>0</v>
      </c>
      <c r="O148" s="5">
        <f t="shared" si="57"/>
        <v>0</v>
      </c>
      <c r="P148" s="5">
        <f t="shared" si="57"/>
        <v>0</v>
      </c>
      <c r="Q148" s="5">
        <f t="shared" si="57"/>
        <v>0</v>
      </c>
      <c r="R148" s="5">
        <f t="shared" si="57"/>
        <v>0</v>
      </c>
      <c r="S148" s="5">
        <f t="shared" si="57"/>
        <v>0</v>
      </c>
      <c r="T148" s="5">
        <f t="shared" si="57"/>
        <v>0</v>
      </c>
      <c r="U148" s="5">
        <f t="shared" si="57"/>
        <v>0</v>
      </c>
      <c r="V148" s="5">
        <f t="shared" si="57"/>
        <v>0</v>
      </c>
      <c r="W148" s="5">
        <f t="shared" si="57"/>
        <v>0</v>
      </c>
    </row>
    <row r="149" spans="2:23" outlineLevel="1" x14ac:dyDescent="0.25">
      <c r="B149" s="4" t="s">
        <v>21</v>
      </c>
      <c r="C149" s="5">
        <f t="shared" si="57"/>
        <v>55575.534</v>
      </c>
      <c r="D149" s="5">
        <f t="shared" si="57"/>
        <v>46429.777999999998</v>
      </c>
      <c r="E149" s="5">
        <f t="shared" si="57"/>
        <v>43374.137000000002</v>
      </c>
      <c r="F149" s="5">
        <f t="shared" si="57"/>
        <v>42409.053</v>
      </c>
      <c r="G149" s="5">
        <f t="shared" si="57"/>
        <v>45047.894</v>
      </c>
      <c r="H149" s="5">
        <f t="shared" si="57"/>
        <v>44280.994999999995</v>
      </c>
      <c r="I149" s="5">
        <f t="shared" si="57"/>
        <v>39028.282000000007</v>
      </c>
      <c r="J149" s="5">
        <f t="shared" si="57"/>
        <v>45717.12999999999</v>
      </c>
      <c r="K149" s="5">
        <f t="shared" si="57"/>
        <v>47615.432000000001</v>
      </c>
      <c r="L149" s="5">
        <f t="shared" si="57"/>
        <v>37889.943000000007</v>
      </c>
      <c r="M149" s="5">
        <f t="shared" si="57"/>
        <v>38289.290999999997</v>
      </c>
      <c r="N149" s="5">
        <f t="shared" si="57"/>
        <v>38847.728999999999</v>
      </c>
      <c r="O149" s="5">
        <f t="shared" si="57"/>
        <v>41737.069000000003</v>
      </c>
      <c r="P149" s="5">
        <f t="shared" si="57"/>
        <v>43452.138999999996</v>
      </c>
      <c r="Q149" s="5">
        <f t="shared" si="57"/>
        <v>45396.224000000002</v>
      </c>
      <c r="R149" s="5">
        <f t="shared" si="57"/>
        <v>43945.217000000004</v>
      </c>
      <c r="S149" s="5">
        <f t="shared" si="57"/>
        <v>46734.266000000003</v>
      </c>
      <c r="T149" s="5">
        <f t="shared" si="57"/>
        <v>52858.412999999993</v>
      </c>
      <c r="U149" s="5">
        <f t="shared" si="57"/>
        <v>55284.425000000003</v>
      </c>
      <c r="V149" s="5">
        <f t="shared" si="57"/>
        <v>56781.019</v>
      </c>
      <c r="W149" s="5">
        <f t="shared" si="57"/>
        <v>54452.29</v>
      </c>
    </row>
    <row r="150" spans="2:23" outlineLevel="1" x14ac:dyDescent="0.25">
      <c r="B150" s="4" t="s">
        <v>26</v>
      </c>
      <c r="C150" s="5">
        <f t="shared" si="57"/>
        <v>0</v>
      </c>
      <c r="D150" s="5">
        <f t="shared" si="57"/>
        <v>0</v>
      </c>
      <c r="E150" s="5">
        <f t="shared" si="57"/>
        <v>0</v>
      </c>
      <c r="F150" s="5">
        <f t="shared" si="57"/>
        <v>0</v>
      </c>
      <c r="G150" s="5">
        <f t="shared" si="57"/>
        <v>0</v>
      </c>
      <c r="H150" s="5">
        <f t="shared" si="57"/>
        <v>0</v>
      </c>
      <c r="I150" s="5">
        <f t="shared" si="57"/>
        <v>0</v>
      </c>
      <c r="J150" s="5">
        <f t="shared" si="57"/>
        <v>0</v>
      </c>
      <c r="K150" s="5">
        <f t="shared" si="57"/>
        <v>0</v>
      </c>
      <c r="L150" s="5">
        <f t="shared" si="57"/>
        <v>0</v>
      </c>
      <c r="M150" s="5">
        <f t="shared" si="57"/>
        <v>0</v>
      </c>
      <c r="N150" s="5">
        <f t="shared" si="57"/>
        <v>0</v>
      </c>
      <c r="O150" s="5">
        <f t="shared" si="57"/>
        <v>0</v>
      </c>
      <c r="P150" s="5">
        <f t="shared" si="57"/>
        <v>0</v>
      </c>
      <c r="Q150" s="5">
        <f t="shared" si="57"/>
        <v>0</v>
      </c>
      <c r="R150" s="5">
        <f t="shared" si="57"/>
        <v>0</v>
      </c>
      <c r="S150" s="5">
        <f t="shared" si="57"/>
        <v>0</v>
      </c>
      <c r="T150" s="5">
        <f t="shared" si="57"/>
        <v>0</v>
      </c>
      <c r="U150" s="5">
        <f t="shared" si="57"/>
        <v>0</v>
      </c>
      <c r="V150" s="5">
        <f t="shared" si="57"/>
        <v>0</v>
      </c>
      <c r="W150" s="5">
        <f t="shared" si="57"/>
        <v>0</v>
      </c>
    </row>
    <row r="151" spans="2:23" outlineLevel="1" x14ac:dyDescent="0.25">
      <c r="B151" s="4" t="s">
        <v>25</v>
      </c>
      <c r="C151" s="5">
        <f t="shared" si="57"/>
        <v>0</v>
      </c>
      <c r="D151" s="5">
        <f t="shared" si="57"/>
        <v>0</v>
      </c>
      <c r="E151" s="5">
        <f t="shared" si="57"/>
        <v>0</v>
      </c>
      <c r="F151" s="5">
        <f t="shared" si="57"/>
        <v>0</v>
      </c>
      <c r="G151" s="5">
        <f t="shared" si="57"/>
        <v>0</v>
      </c>
      <c r="H151" s="5">
        <f t="shared" si="57"/>
        <v>0</v>
      </c>
      <c r="I151" s="5">
        <f t="shared" si="57"/>
        <v>0</v>
      </c>
      <c r="J151" s="5">
        <f t="shared" si="57"/>
        <v>0</v>
      </c>
      <c r="K151" s="5">
        <f t="shared" si="57"/>
        <v>0</v>
      </c>
      <c r="L151" s="5">
        <f t="shared" si="57"/>
        <v>0</v>
      </c>
      <c r="M151" s="5">
        <f t="shared" si="57"/>
        <v>0</v>
      </c>
      <c r="N151" s="5">
        <f t="shared" si="57"/>
        <v>0</v>
      </c>
      <c r="O151" s="5">
        <f t="shared" si="57"/>
        <v>0</v>
      </c>
      <c r="P151" s="5">
        <f t="shared" si="57"/>
        <v>0</v>
      </c>
      <c r="Q151" s="5">
        <f t="shared" si="57"/>
        <v>0</v>
      </c>
      <c r="R151" s="5">
        <f t="shared" si="57"/>
        <v>0</v>
      </c>
      <c r="S151" s="5">
        <f t="shared" si="57"/>
        <v>0</v>
      </c>
      <c r="T151" s="5">
        <f t="shared" si="57"/>
        <v>0</v>
      </c>
      <c r="U151" s="5">
        <f t="shared" si="57"/>
        <v>0</v>
      </c>
      <c r="V151" s="5">
        <f t="shared" si="57"/>
        <v>0</v>
      </c>
      <c r="W151" s="5">
        <f t="shared" si="57"/>
        <v>0</v>
      </c>
    </row>
    <row r="152" spans="2:23" outlineLevel="1" x14ac:dyDescent="0.25">
      <c r="B152" s="4" t="s">
        <v>0</v>
      </c>
      <c r="C152" s="5">
        <f t="shared" si="57"/>
        <v>0</v>
      </c>
      <c r="D152" s="5">
        <f t="shared" si="57"/>
        <v>0</v>
      </c>
      <c r="E152" s="5">
        <f t="shared" si="57"/>
        <v>0</v>
      </c>
      <c r="F152" s="5">
        <f t="shared" si="57"/>
        <v>0</v>
      </c>
      <c r="G152" s="5">
        <f t="shared" si="57"/>
        <v>0</v>
      </c>
      <c r="H152" s="5">
        <f t="shared" si="57"/>
        <v>0</v>
      </c>
      <c r="I152" s="5">
        <f t="shared" si="57"/>
        <v>0</v>
      </c>
      <c r="J152" s="5">
        <f t="shared" si="57"/>
        <v>0</v>
      </c>
      <c r="K152" s="5">
        <f t="shared" si="57"/>
        <v>0</v>
      </c>
      <c r="L152" s="5">
        <f t="shared" si="57"/>
        <v>0</v>
      </c>
      <c r="M152" s="5">
        <f t="shared" si="57"/>
        <v>0</v>
      </c>
      <c r="N152" s="5">
        <f t="shared" si="57"/>
        <v>0</v>
      </c>
      <c r="O152" s="5">
        <f t="shared" si="57"/>
        <v>0</v>
      </c>
      <c r="P152" s="5">
        <f t="shared" si="57"/>
        <v>0</v>
      </c>
      <c r="Q152" s="5">
        <f t="shared" si="57"/>
        <v>0</v>
      </c>
      <c r="R152" s="5">
        <f t="shared" si="57"/>
        <v>0</v>
      </c>
      <c r="S152" s="5">
        <f t="shared" si="57"/>
        <v>0</v>
      </c>
      <c r="T152" s="5">
        <f t="shared" si="57"/>
        <v>0</v>
      </c>
      <c r="U152" s="5">
        <f t="shared" si="57"/>
        <v>0</v>
      </c>
      <c r="V152" s="5">
        <f t="shared" si="57"/>
        <v>0</v>
      </c>
      <c r="W152" s="5">
        <f t="shared" si="57"/>
        <v>0</v>
      </c>
    </row>
    <row r="153" spans="2:23" outlineLevel="1" x14ac:dyDescent="0.25">
      <c r="B153" s="4" t="s">
        <v>27</v>
      </c>
      <c r="C153" s="5">
        <f t="shared" si="57"/>
        <v>0</v>
      </c>
      <c r="D153" s="5">
        <f t="shared" si="57"/>
        <v>0</v>
      </c>
      <c r="E153" s="5">
        <f t="shared" si="57"/>
        <v>0</v>
      </c>
      <c r="F153" s="5">
        <f t="shared" si="57"/>
        <v>0</v>
      </c>
      <c r="G153" s="5">
        <f t="shared" si="57"/>
        <v>0</v>
      </c>
      <c r="H153" s="5">
        <f t="shared" si="57"/>
        <v>0</v>
      </c>
      <c r="I153" s="5">
        <f t="shared" si="57"/>
        <v>0</v>
      </c>
      <c r="J153" s="5">
        <f t="shared" si="57"/>
        <v>0</v>
      </c>
      <c r="K153" s="5">
        <f t="shared" si="57"/>
        <v>0</v>
      </c>
      <c r="L153" s="5">
        <f t="shared" si="57"/>
        <v>0</v>
      </c>
      <c r="M153" s="5">
        <f t="shared" si="57"/>
        <v>0</v>
      </c>
      <c r="N153" s="5">
        <f t="shared" si="57"/>
        <v>0</v>
      </c>
      <c r="O153" s="5">
        <f t="shared" si="57"/>
        <v>0</v>
      </c>
      <c r="P153" s="5">
        <f t="shared" si="57"/>
        <v>0</v>
      </c>
      <c r="Q153" s="5">
        <f t="shared" si="57"/>
        <v>0</v>
      </c>
      <c r="R153" s="5">
        <f t="shared" si="57"/>
        <v>0</v>
      </c>
      <c r="S153" s="5">
        <f t="shared" si="57"/>
        <v>0</v>
      </c>
      <c r="T153" s="5">
        <f t="shared" si="57"/>
        <v>0</v>
      </c>
      <c r="U153" s="5">
        <f t="shared" si="57"/>
        <v>0</v>
      </c>
      <c r="V153" s="5">
        <f t="shared" si="57"/>
        <v>0</v>
      </c>
      <c r="W153" s="5">
        <f t="shared" si="57"/>
        <v>0</v>
      </c>
    </row>
    <row r="154" spans="2:23" outlineLevel="1" x14ac:dyDescent="0.25">
      <c r="B154" s="4" t="s">
        <v>28</v>
      </c>
      <c r="C154" s="5">
        <f t="shared" si="57"/>
        <v>0</v>
      </c>
      <c r="D154" s="5">
        <f t="shared" si="57"/>
        <v>0</v>
      </c>
      <c r="E154" s="5">
        <f t="shared" si="57"/>
        <v>0</v>
      </c>
      <c r="F154" s="5">
        <f t="shared" si="57"/>
        <v>0</v>
      </c>
      <c r="G154" s="5">
        <f t="shared" si="57"/>
        <v>0</v>
      </c>
      <c r="H154" s="5">
        <f t="shared" si="57"/>
        <v>0</v>
      </c>
      <c r="I154" s="5">
        <f t="shared" si="57"/>
        <v>0</v>
      </c>
      <c r="J154" s="5">
        <f t="shared" si="57"/>
        <v>0</v>
      </c>
      <c r="K154" s="5">
        <f t="shared" si="57"/>
        <v>0</v>
      </c>
      <c r="L154" s="5">
        <f t="shared" si="57"/>
        <v>0</v>
      </c>
      <c r="M154" s="5">
        <f t="shared" si="57"/>
        <v>0</v>
      </c>
      <c r="N154" s="5">
        <f t="shared" si="57"/>
        <v>0</v>
      </c>
      <c r="O154" s="5">
        <f t="shared" si="57"/>
        <v>0</v>
      </c>
      <c r="P154" s="5">
        <f t="shared" si="57"/>
        <v>0</v>
      </c>
      <c r="Q154" s="5">
        <f t="shared" si="57"/>
        <v>0</v>
      </c>
      <c r="R154" s="5">
        <f t="shared" si="57"/>
        <v>0</v>
      </c>
      <c r="S154" s="5">
        <f t="shared" si="57"/>
        <v>0</v>
      </c>
      <c r="T154" s="5">
        <f t="shared" si="57"/>
        <v>0</v>
      </c>
      <c r="U154" s="5">
        <f t="shared" si="57"/>
        <v>0</v>
      </c>
      <c r="V154" s="5">
        <f t="shared" si="57"/>
        <v>0</v>
      </c>
      <c r="W154" s="5">
        <f t="shared" si="57"/>
        <v>0</v>
      </c>
    </row>
    <row r="155" spans="2:23" outlineLevel="1" x14ac:dyDescent="0.25">
      <c r="B155" s="4" t="s">
        <v>22</v>
      </c>
      <c r="C155" s="5">
        <f t="shared" si="57"/>
        <v>0</v>
      </c>
      <c r="D155" s="5">
        <f t="shared" si="57"/>
        <v>0</v>
      </c>
      <c r="E155" s="5">
        <f t="shared" si="57"/>
        <v>0</v>
      </c>
      <c r="F155" s="5">
        <f t="shared" si="57"/>
        <v>0</v>
      </c>
      <c r="G155" s="5">
        <f t="shared" si="57"/>
        <v>0</v>
      </c>
      <c r="H155" s="5">
        <f t="shared" si="57"/>
        <v>0</v>
      </c>
      <c r="I155" s="5">
        <f t="shared" si="57"/>
        <v>0</v>
      </c>
      <c r="J155" s="5">
        <f t="shared" si="57"/>
        <v>0</v>
      </c>
      <c r="K155" s="5">
        <f t="shared" si="57"/>
        <v>0</v>
      </c>
      <c r="L155" s="5">
        <f t="shared" si="57"/>
        <v>0</v>
      </c>
      <c r="M155" s="5">
        <f t="shared" si="57"/>
        <v>0</v>
      </c>
      <c r="N155" s="5">
        <f t="shared" si="57"/>
        <v>0</v>
      </c>
      <c r="O155" s="5">
        <f t="shared" si="57"/>
        <v>0</v>
      </c>
      <c r="P155" s="5">
        <f t="shared" si="57"/>
        <v>0</v>
      </c>
      <c r="Q155" s="5">
        <f t="shared" si="57"/>
        <v>0</v>
      </c>
      <c r="R155" s="5">
        <f t="shared" si="57"/>
        <v>0</v>
      </c>
      <c r="S155" s="5">
        <f t="shared" si="57"/>
        <v>0</v>
      </c>
      <c r="T155" s="5">
        <f t="shared" si="57"/>
        <v>0</v>
      </c>
      <c r="U155" s="5">
        <f t="shared" si="57"/>
        <v>0</v>
      </c>
      <c r="V155" s="5">
        <f t="shared" si="57"/>
        <v>0</v>
      </c>
      <c r="W155" s="5">
        <f t="shared" si="57"/>
        <v>0</v>
      </c>
    </row>
    <row r="156" spans="2:23" outlineLevel="1" x14ac:dyDescent="0.25">
      <c r="B156" s="4" t="s">
        <v>1</v>
      </c>
      <c r="C156" s="5">
        <f t="shared" si="57"/>
        <v>0</v>
      </c>
      <c r="D156" s="5">
        <f t="shared" si="57"/>
        <v>0</v>
      </c>
      <c r="E156" s="5">
        <f t="shared" si="57"/>
        <v>0</v>
      </c>
      <c r="F156" s="5">
        <f t="shared" si="57"/>
        <v>0</v>
      </c>
      <c r="G156" s="5">
        <f t="shared" si="57"/>
        <v>0</v>
      </c>
      <c r="H156" s="5">
        <f t="shared" si="57"/>
        <v>0</v>
      </c>
      <c r="I156" s="5">
        <f t="shared" si="57"/>
        <v>0</v>
      </c>
      <c r="J156" s="5">
        <f t="shared" si="57"/>
        <v>0</v>
      </c>
      <c r="K156" s="5">
        <f t="shared" si="57"/>
        <v>0</v>
      </c>
      <c r="L156" s="5">
        <f t="shared" si="57"/>
        <v>0</v>
      </c>
      <c r="M156" s="5">
        <f t="shared" si="57"/>
        <v>0</v>
      </c>
      <c r="N156" s="5">
        <f t="shared" si="57"/>
        <v>0</v>
      </c>
      <c r="O156" s="5">
        <f t="shared" si="57"/>
        <v>0</v>
      </c>
      <c r="P156" s="5">
        <f t="shared" si="57"/>
        <v>0</v>
      </c>
      <c r="Q156" s="5">
        <f t="shared" si="57"/>
        <v>0</v>
      </c>
      <c r="R156" s="5">
        <f t="shared" si="57"/>
        <v>0</v>
      </c>
      <c r="S156" s="5">
        <f t="shared" si="57"/>
        <v>0</v>
      </c>
      <c r="T156" s="5">
        <f t="shared" si="57"/>
        <v>0</v>
      </c>
      <c r="U156" s="5">
        <f t="shared" si="57"/>
        <v>0</v>
      </c>
      <c r="V156" s="5">
        <f t="shared" si="57"/>
        <v>0</v>
      </c>
      <c r="W156" s="5">
        <f t="shared" si="57"/>
        <v>0</v>
      </c>
    </row>
    <row r="157" spans="2:23" outlineLevel="1" x14ac:dyDescent="0.25">
      <c r="B157" s="16" t="s">
        <v>13</v>
      </c>
      <c r="C157" s="21">
        <f t="shared" ref="C157:W157" si="58">SUM(C147:C156)</f>
        <v>55575.534</v>
      </c>
      <c r="D157" s="21">
        <f t="shared" si="58"/>
        <v>46429.777999999998</v>
      </c>
      <c r="E157" s="21">
        <f t="shared" si="58"/>
        <v>43374.137000000002</v>
      </c>
      <c r="F157" s="21">
        <f t="shared" si="58"/>
        <v>42409.053</v>
      </c>
      <c r="G157" s="21">
        <f t="shared" si="58"/>
        <v>45047.894</v>
      </c>
      <c r="H157" s="21">
        <f t="shared" si="58"/>
        <v>44280.994999999995</v>
      </c>
      <c r="I157" s="21">
        <f t="shared" si="58"/>
        <v>39028.282000000007</v>
      </c>
      <c r="J157" s="21">
        <f t="shared" si="58"/>
        <v>45717.12999999999</v>
      </c>
      <c r="K157" s="21">
        <f t="shared" si="58"/>
        <v>47615.432000000001</v>
      </c>
      <c r="L157" s="21">
        <f t="shared" si="58"/>
        <v>37889.943000000007</v>
      </c>
      <c r="M157" s="21">
        <f t="shared" si="58"/>
        <v>38289.290999999997</v>
      </c>
      <c r="N157" s="21">
        <f t="shared" si="58"/>
        <v>38847.728999999999</v>
      </c>
      <c r="O157" s="21">
        <f t="shared" si="58"/>
        <v>41737.069000000003</v>
      </c>
      <c r="P157" s="21">
        <f t="shared" si="58"/>
        <v>43452.138999999996</v>
      </c>
      <c r="Q157" s="21">
        <f t="shared" si="58"/>
        <v>45396.224000000002</v>
      </c>
      <c r="R157" s="21">
        <f t="shared" si="58"/>
        <v>43945.217000000004</v>
      </c>
      <c r="S157" s="21">
        <f t="shared" si="58"/>
        <v>46734.266000000003</v>
      </c>
      <c r="T157" s="21">
        <f t="shared" si="58"/>
        <v>52858.412999999993</v>
      </c>
      <c r="U157" s="21">
        <f t="shared" si="58"/>
        <v>55284.425000000003</v>
      </c>
      <c r="V157" s="21">
        <f t="shared" si="58"/>
        <v>56781.019</v>
      </c>
      <c r="W157" s="21">
        <f t="shared" si="58"/>
        <v>54452.29</v>
      </c>
    </row>
    <row r="158" spans="2:23" outlineLevel="1" x14ac:dyDescent="0.25">
      <c r="B158" s="29" t="s">
        <v>46</v>
      </c>
      <c r="C158" s="28">
        <f>IFERROR(C157/C139/1000,0)</f>
        <v>6.7667789934254552E-4</v>
      </c>
      <c r="D158" s="28">
        <f t="shared" ref="D158:W158" si="59">IFERROR(D157/D139/1000,0)</f>
        <v>6.7258139897714234E-4</v>
      </c>
      <c r="E158" s="28">
        <f t="shared" si="59"/>
        <v>6.920079588900094E-4</v>
      </c>
      <c r="F158" s="28">
        <f t="shared" si="59"/>
        <v>8.7793558038205442E-4</v>
      </c>
      <c r="G158" s="28">
        <f t="shared" si="59"/>
        <v>1.0539263312392684E-3</v>
      </c>
      <c r="H158" s="28">
        <f t="shared" si="59"/>
        <v>1.0413138510022412E-3</v>
      </c>
      <c r="I158" s="28">
        <f t="shared" si="59"/>
        <v>1.065839710426098E-3</v>
      </c>
      <c r="J158" s="28">
        <f t="shared" si="59"/>
        <v>1.2063141940704849E-3</v>
      </c>
      <c r="K158" s="28">
        <f t="shared" si="59"/>
        <v>1.024098272040758E-3</v>
      </c>
      <c r="L158" s="28">
        <f t="shared" si="59"/>
        <v>1.128590275888814E-3</v>
      </c>
      <c r="M158" s="28">
        <f t="shared" si="59"/>
        <v>9.5062511613171153E-4</v>
      </c>
      <c r="N158" s="28">
        <f t="shared" si="59"/>
        <v>8.7068951912080419E-4</v>
      </c>
      <c r="O158" s="28">
        <f t="shared" si="59"/>
        <v>8.7317675153513006E-4</v>
      </c>
      <c r="P158" s="28">
        <f t="shared" si="59"/>
        <v>9.8122871773231369E-4</v>
      </c>
      <c r="Q158" s="28">
        <f t="shared" si="59"/>
        <v>8.4265472593673745E-4</v>
      </c>
      <c r="R158" s="28">
        <f t="shared" si="59"/>
        <v>7.835787679274528E-4</v>
      </c>
      <c r="S158" s="28">
        <f t="shared" si="59"/>
        <v>6.8526403265707376E-4</v>
      </c>
      <c r="T158" s="28">
        <f t="shared" si="59"/>
        <v>6.3870369029722033E-4</v>
      </c>
      <c r="U158" s="28">
        <f t="shared" si="59"/>
        <v>7.0879630914727606E-4</v>
      </c>
      <c r="V158" s="28">
        <f t="shared" si="59"/>
        <v>7.2674478099371911E-4</v>
      </c>
      <c r="W158" s="28">
        <f t="shared" si="59"/>
        <v>7.3590547560722593E-4</v>
      </c>
    </row>
    <row r="159" spans="2:23" outlineLevel="1" x14ac:dyDescent="0.25"/>
    <row r="160" spans="2:23" outlineLevel="1" x14ac:dyDescent="0.25">
      <c r="B160" s="4" t="s">
        <v>23</v>
      </c>
      <c r="C160" s="12">
        <f t="shared" ref="C160:W160" si="60">IFERROR(C147/C157,0)</f>
        <v>0</v>
      </c>
      <c r="D160" s="12">
        <f t="shared" si="60"/>
        <v>0</v>
      </c>
      <c r="E160" s="12">
        <f t="shared" si="60"/>
        <v>0</v>
      </c>
      <c r="F160" s="12">
        <f t="shared" si="60"/>
        <v>0</v>
      </c>
      <c r="G160" s="12">
        <f t="shared" si="60"/>
        <v>0</v>
      </c>
      <c r="H160" s="12">
        <f t="shared" si="60"/>
        <v>0</v>
      </c>
      <c r="I160" s="12">
        <f t="shared" si="60"/>
        <v>0</v>
      </c>
      <c r="J160" s="12">
        <f t="shared" si="60"/>
        <v>0</v>
      </c>
      <c r="K160" s="12">
        <f t="shared" si="60"/>
        <v>0</v>
      </c>
      <c r="L160" s="12">
        <f t="shared" si="60"/>
        <v>0</v>
      </c>
      <c r="M160" s="12">
        <f t="shared" si="60"/>
        <v>0</v>
      </c>
      <c r="N160" s="12">
        <f t="shared" si="60"/>
        <v>0</v>
      </c>
      <c r="O160" s="12">
        <f t="shared" si="60"/>
        <v>0</v>
      </c>
      <c r="P160" s="12">
        <f t="shared" si="60"/>
        <v>0</v>
      </c>
      <c r="Q160" s="12">
        <f t="shared" si="60"/>
        <v>0</v>
      </c>
      <c r="R160" s="12">
        <f t="shared" si="60"/>
        <v>0</v>
      </c>
      <c r="S160" s="12">
        <f t="shared" si="60"/>
        <v>0</v>
      </c>
      <c r="T160" s="12">
        <f t="shared" si="60"/>
        <v>0</v>
      </c>
      <c r="U160" s="12">
        <f t="shared" si="60"/>
        <v>0</v>
      </c>
      <c r="V160" s="12">
        <f t="shared" si="60"/>
        <v>0</v>
      </c>
      <c r="W160" s="12">
        <f t="shared" si="60"/>
        <v>0</v>
      </c>
    </row>
    <row r="161" spans="1:28" outlineLevel="1" x14ac:dyDescent="0.25">
      <c r="B161" s="4" t="s">
        <v>24</v>
      </c>
      <c r="C161" s="12">
        <f t="shared" ref="C161:W161" si="61">IFERROR(C148/C157,0)</f>
        <v>0</v>
      </c>
      <c r="D161" s="12">
        <f t="shared" si="61"/>
        <v>0</v>
      </c>
      <c r="E161" s="12">
        <f t="shared" si="61"/>
        <v>0</v>
      </c>
      <c r="F161" s="12">
        <f t="shared" si="61"/>
        <v>0</v>
      </c>
      <c r="G161" s="12">
        <f t="shared" si="61"/>
        <v>0</v>
      </c>
      <c r="H161" s="12">
        <f t="shared" si="61"/>
        <v>0</v>
      </c>
      <c r="I161" s="12">
        <f t="shared" si="61"/>
        <v>0</v>
      </c>
      <c r="J161" s="12">
        <f t="shared" si="61"/>
        <v>0</v>
      </c>
      <c r="K161" s="12">
        <f t="shared" si="61"/>
        <v>0</v>
      </c>
      <c r="L161" s="12">
        <f t="shared" si="61"/>
        <v>0</v>
      </c>
      <c r="M161" s="12">
        <f t="shared" si="61"/>
        <v>0</v>
      </c>
      <c r="N161" s="12">
        <f t="shared" si="61"/>
        <v>0</v>
      </c>
      <c r="O161" s="12">
        <f t="shared" si="61"/>
        <v>0</v>
      </c>
      <c r="P161" s="12">
        <f t="shared" si="61"/>
        <v>0</v>
      </c>
      <c r="Q161" s="12">
        <f t="shared" si="61"/>
        <v>0</v>
      </c>
      <c r="R161" s="12">
        <f t="shared" si="61"/>
        <v>0</v>
      </c>
      <c r="S161" s="12">
        <f t="shared" si="61"/>
        <v>0</v>
      </c>
      <c r="T161" s="12">
        <f t="shared" si="61"/>
        <v>0</v>
      </c>
      <c r="U161" s="12">
        <f t="shared" si="61"/>
        <v>0</v>
      </c>
      <c r="V161" s="12">
        <f t="shared" si="61"/>
        <v>0</v>
      </c>
      <c r="W161" s="12">
        <f t="shared" si="61"/>
        <v>0</v>
      </c>
    </row>
    <row r="162" spans="1:28" outlineLevel="1" x14ac:dyDescent="0.25">
      <c r="B162" s="4" t="s">
        <v>21</v>
      </c>
      <c r="C162" s="12">
        <f t="shared" ref="C162:W162" si="62">IFERROR(C149/C157,0)</f>
        <v>1</v>
      </c>
      <c r="D162" s="12">
        <f t="shared" si="62"/>
        <v>1</v>
      </c>
      <c r="E162" s="12">
        <f t="shared" si="62"/>
        <v>1</v>
      </c>
      <c r="F162" s="12">
        <f t="shared" si="62"/>
        <v>1</v>
      </c>
      <c r="G162" s="12">
        <f t="shared" si="62"/>
        <v>1</v>
      </c>
      <c r="H162" s="12">
        <f t="shared" si="62"/>
        <v>1</v>
      </c>
      <c r="I162" s="12">
        <f t="shared" si="62"/>
        <v>1</v>
      </c>
      <c r="J162" s="12">
        <f t="shared" si="62"/>
        <v>1</v>
      </c>
      <c r="K162" s="12">
        <f t="shared" si="62"/>
        <v>1</v>
      </c>
      <c r="L162" s="12">
        <f t="shared" si="62"/>
        <v>1</v>
      </c>
      <c r="M162" s="12">
        <f t="shared" si="62"/>
        <v>1</v>
      </c>
      <c r="N162" s="12">
        <f t="shared" si="62"/>
        <v>1</v>
      </c>
      <c r="O162" s="12">
        <f t="shared" si="62"/>
        <v>1</v>
      </c>
      <c r="P162" s="12">
        <f t="shared" si="62"/>
        <v>1</v>
      </c>
      <c r="Q162" s="12">
        <f t="shared" si="62"/>
        <v>1</v>
      </c>
      <c r="R162" s="12">
        <f t="shared" si="62"/>
        <v>1</v>
      </c>
      <c r="S162" s="12">
        <f t="shared" si="62"/>
        <v>1</v>
      </c>
      <c r="T162" s="12">
        <f t="shared" si="62"/>
        <v>1</v>
      </c>
      <c r="U162" s="12">
        <f t="shared" si="62"/>
        <v>1</v>
      </c>
      <c r="V162" s="12">
        <f t="shared" si="62"/>
        <v>1</v>
      </c>
      <c r="W162" s="12">
        <f t="shared" si="62"/>
        <v>1</v>
      </c>
    </row>
    <row r="163" spans="1:28" outlineLevel="1" x14ac:dyDescent="0.25">
      <c r="B163" s="4" t="s">
        <v>26</v>
      </c>
      <c r="C163" s="12">
        <f t="shared" ref="C163:W163" si="63">IFERROR(C150/C157,0)</f>
        <v>0</v>
      </c>
      <c r="D163" s="12">
        <f t="shared" si="63"/>
        <v>0</v>
      </c>
      <c r="E163" s="12">
        <f t="shared" si="63"/>
        <v>0</v>
      </c>
      <c r="F163" s="12">
        <f t="shared" si="63"/>
        <v>0</v>
      </c>
      <c r="G163" s="12">
        <f t="shared" si="63"/>
        <v>0</v>
      </c>
      <c r="H163" s="12">
        <f t="shared" si="63"/>
        <v>0</v>
      </c>
      <c r="I163" s="12">
        <f t="shared" si="63"/>
        <v>0</v>
      </c>
      <c r="J163" s="12">
        <f t="shared" si="63"/>
        <v>0</v>
      </c>
      <c r="K163" s="12">
        <f t="shared" si="63"/>
        <v>0</v>
      </c>
      <c r="L163" s="12">
        <f t="shared" si="63"/>
        <v>0</v>
      </c>
      <c r="M163" s="12">
        <f t="shared" si="63"/>
        <v>0</v>
      </c>
      <c r="N163" s="12">
        <f t="shared" si="63"/>
        <v>0</v>
      </c>
      <c r="O163" s="12">
        <f t="shared" si="63"/>
        <v>0</v>
      </c>
      <c r="P163" s="12">
        <f t="shared" si="63"/>
        <v>0</v>
      </c>
      <c r="Q163" s="12">
        <f t="shared" si="63"/>
        <v>0</v>
      </c>
      <c r="R163" s="12">
        <f t="shared" si="63"/>
        <v>0</v>
      </c>
      <c r="S163" s="12">
        <f t="shared" si="63"/>
        <v>0</v>
      </c>
      <c r="T163" s="12">
        <f t="shared" si="63"/>
        <v>0</v>
      </c>
      <c r="U163" s="12">
        <f t="shared" si="63"/>
        <v>0</v>
      </c>
      <c r="V163" s="12">
        <f t="shared" si="63"/>
        <v>0</v>
      </c>
      <c r="W163" s="12">
        <f t="shared" si="63"/>
        <v>0</v>
      </c>
    </row>
    <row r="164" spans="1:28" outlineLevel="1" x14ac:dyDescent="0.25">
      <c r="B164" s="4" t="s">
        <v>25</v>
      </c>
      <c r="C164" s="12">
        <f t="shared" ref="C164:W164" si="64">IFERROR(C151/C157,0)</f>
        <v>0</v>
      </c>
      <c r="D164" s="12">
        <f t="shared" si="64"/>
        <v>0</v>
      </c>
      <c r="E164" s="12">
        <f t="shared" si="64"/>
        <v>0</v>
      </c>
      <c r="F164" s="12">
        <f t="shared" si="64"/>
        <v>0</v>
      </c>
      <c r="G164" s="12">
        <f t="shared" si="64"/>
        <v>0</v>
      </c>
      <c r="H164" s="12">
        <f t="shared" si="64"/>
        <v>0</v>
      </c>
      <c r="I164" s="12">
        <f t="shared" si="64"/>
        <v>0</v>
      </c>
      <c r="J164" s="12">
        <f t="shared" si="64"/>
        <v>0</v>
      </c>
      <c r="K164" s="12">
        <f t="shared" si="64"/>
        <v>0</v>
      </c>
      <c r="L164" s="12">
        <f t="shared" si="64"/>
        <v>0</v>
      </c>
      <c r="M164" s="12">
        <f t="shared" si="64"/>
        <v>0</v>
      </c>
      <c r="N164" s="12">
        <f t="shared" si="64"/>
        <v>0</v>
      </c>
      <c r="O164" s="12">
        <f t="shared" si="64"/>
        <v>0</v>
      </c>
      <c r="P164" s="12">
        <f t="shared" si="64"/>
        <v>0</v>
      </c>
      <c r="Q164" s="12">
        <f t="shared" si="64"/>
        <v>0</v>
      </c>
      <c r="R164" s="12">
        <f t="shared" si="64"/>
        <v>0</v>
      </c>
      <c r="S164" s="12">
        <f t="shared" si="64"/>
        <v>0</v>
      </c>
      <c r="T164" s="12">
        <f t="shared" si="64"/>
        <v>0</v>
      </c>
      <c r="U164" s="12">
        <f t="shared" si="64"/>
        <v>0</v>
      </c>
      <c r="V164" s="12">
        <f t="shared" si="64"/>
        <v>0</v>
      </c>
      <c r="W164" s="12">
        <f t="shared" si="64"/>
        <v>0</v>
      </c>
    </row>
    <row r="165" spans="1:28" outlineLevel="1" x14ac:dyDescent="0.25">
      <c r="B165" s="4" t="s">
        <v>0</v>
      </c>
      <c r="C165" s="12">
        <f t="shared" ref="C165:W165" si="65">IFERROR(C152/C157,0)</f>
        <v>0</v>
      </c>
      <c r="D165" s="12">
        <f t="shared" si="65"/>
        <v>0</v>
      </c>
      <c r="E165" s="12">
        <f t="shared" si="65"/>
        <v>0</v>
      </c>
      <c r="F165" s="12">
        <f t="shared" si="65"/>
        <v>0</v>
      </c>
      <c r="G165" s="12">
        <f t="shared" si="65"/>
        <v>0</v>
      </c>
      <c r="H165" s="12">
        <f t="shared" si="65"/>
        <v>0</v>
      </c>
      <c r="I165" s="12">
        <f t="shared" si="65"/>
        <v>0</v>
      </c>
      <c r="J165" s="12">
        <f t="shared" si="65"/>
        <v>0</v>
      </c>
      <c r="K165" s="12">
        <f t="shared" si="65"/>
        <v>0</v>
      </c>
      <c r="L165" s="12">
        <f t="shared" si="65"/>
        <v>0</v>
      </c>
      <c r="M165" s="12">
        <f t="shared" si="65"/>
        <v>0</v>
      </c>
      <c r="N165" s="12">
        <f t="shared" si="65"/>
        <v>0</v>
      </c>
      <c r="O165" s="12">
        <f t="shared" si="65"/>
        <v>0</v>
      </c>
      <c r="P165" s="12">
        <f t="shared" si="65"/>
        <v>0</v>
      </c>
      <c r="Q165" s="12">
        <f t="shared" si="65"/>
        <v>0</v>
      </c>
      <c r="R165" s="12">
        <f t="shared" si="65"/>
        <v>0</v>
      </c>
      <c r="S165" s="12">
        <f t="shared" si="65"/>
        <v>0</v>
      </c>
      <c r="T165" s="12">
        <f t="shared" si="65"/>
        <v>0</v>
      </c>
      <c r="U165" s="12">
        <f t="shared" si="65"/>
        <v>0</v>
      </c>
      <c r="V165" s="12">
        <f t="shared" si="65"/>
        <v>0</v>
      </c>
      <c r="W165" s="12">
        <f t="shared" si="65"/>
        <v>0</v>
      </c>
    </row>
    <row r="166" spans="1:28" outlineLevel="1" x14ac:dyDescent="0.25">
      <c r="B166" s="4" t="s">
        <v>27</v>
      </c>
      <c r="C166" s="12">
        <f t="shared" ref="C166:W166" si="66">IFERROR(C153/C157,0)</f>
        <v>0</v>
      </c>
      <c r="D166" s="12">
        <f t="shared" si="66"/>
        <v>0</v>
      </c>
      <c r="E166" s="12">
        <f t="shared" si="66"/>
        <v>0</v>
      </c>
      <c r="F166" s="12">
        <f t="shared" si="66"/>
        <v>0</v>
      </c>
      <c r="G166" s="12">
        <f t="shared" si="66"/>
        <v>0</v>
      </c>
      <c r="H166" s="12">
        <f t="shared" si="66"/>
        <v>0</v>
      </c>
      <c r="I166" s="12">
        <f t="shared" si="66"/>
        <v>0</v>
      </c>
      <c r="J166" s="12">
        <f t="shared" si="66"/>
        <v>0</v>
      </c>
      <c r="K166" s="12">
        <f t="shared" si="66"/>
        <v>0</v>
      </c>
      <c r="L166" s="12">
        <f t="shared" si="66"/>
        <v>0</v>
      </c>
      <c r="M166" s="12">
        <f t="shared" si="66"/>
        <v>0</v>
      </c>
      <c r="N166" s="12">
        <f t="shared" si="66"/>
        <v>0</v>
      </c>
      <c r="O166" s="12">
        <f t="shared" si="66"/>
        <v>0</v>
      </c>
      <c r="P166" s="12">
        <f t="shared" si="66"/>
        <v>0</v>
      </c>
      <c r="Q166" s="12">
        <f t="shared" si="66"/>
        <v>0</v>
      </c>
      <c r="R166" s="12">
        <f t="shared" si="66"/>
        <v>0</v>
      </c>
      <c r="S166" s="12">
        <f t="shared" si="66"/>
        <v>0</v>
      </c>
      <c r="T166" s="12">
        <f t="shared" si="66"/>
        <v>0</v>
      </c>
      <c r="U166" s="12">
        <f t="shared" si="66"/>
        <v>0</v>
      </c>
      <c r="V166" s="12">
        <f t="shared" si="66"/>
        <v>0</v>
      </c>
      <c r="W166" s="12">
        <f t="shared" si="66"/>
        <v>0</v>
      </c>
    </row>
    <row r="167" spans="1:28" outlineLevel="1" x14ac:dyDescent="0.25">
      <c r="B167" s="4" t="s">
        <v>28</v>
      </c>
      <c r="C167" s="12">
        <f t="shared" ref="C167:W167" si="67">IFERROR(C154/C157,0)</f>
        <v>0</v>
      </c>
      <c r="D167" s="12">
        <f t="shared" si="67"/>
        <v>0</v>
      </c>
      <c r="E167" s="12">
        <f t="shared" si="67"/>
        <v>0</v>
      </c>
      <c r="F167" s="12">
        <f t="shared" si="67"/>
        <v>0</v>
      </c>
      <c r="G167" s="12">
        <f t="shared" si="67"/>
        <v>0</v>
      </c>
      <c r="H167" s="12">
        <f t="shared" si="67"/>
        <v>0</v>
      </c>
      <c r="I167" s="12">
        <f t="shared" si="67"/>
        <v>0</v>
      </c>
      <c r="J167" s="12">
        <f t="shared" si="67"/>
        <v>0</v>
      </c>
      <c r="K167" s="12">
        <f t="shared" si="67"/>
        <v>0</v>
      </c>
      <c r="L167" s="12">
        <f t="shared" si="67"/>
        <v>0</v>
      </c>
      <c r="M167" s="12">
        <f t="shared" si="67"/>
        <v>0</v>
      </c>
      <c r="N167" s="12">
        <f t="shared" si="67"/>
        <v>0</v>
      </c>
      <c r="O167" s="12">
        <f t="shared" si="67"/>
        <v>0</v>
      </c>
      <c r="P167" s="12">
        <f t="shared" si="67"/>
        <v>0</v>
      </c>
      <c r="Q167" s="12">
        <f t="shared" si="67"/>
        <v>0</v>
      </c>
      <c r="R167" s="12">
        <f t="shared" si="67"/>
        <v>0</v>
      </c>
      <c r="S167" s="12">
        <f t="shared" si="67"/>
        <v>0</v>
      </c>
      <c r="T167" s="12">
        <f t="shared" si="67"/>
        <v>0</v>
      </c>
      <c r="U167" s="12">
        <f t="shared" si="67"/>
        <v>0</v>
      </c>
      <c r="V167" s="12">
        <f t="shared" si="67"/>
        <v>0</v>
      </c>
      <c r="W167" s="12">
        <f t="shared" si="67"/>
        <v>0</v>
      </c>
    </row>
    <row r="168" spans="1:28" outlineLevel="1" x14ac:dyDescent="0.25">
      <c r="B168" s="4" t="s">
        <v>22</v>
      </c>
      <c r="C168" s="12">
        <f t="shared" ref="C168:W168" si="68">IFERROR(C155/C157,0)</f>
        <v>0</v>
      </c>
      <c r="D168" s="12">
        <f t="shared" si="68"/>
        <v>0</v>
      </c>
      <c r="E168" s="12">
        <f t="shared" si="68"/>
        <v>0</v>
      </c>
      <c r="F168" s="12">
        <f t="shared" si="68"/>
        <v>0</v>
      </c>
      <c r="G168" s="12">
        <f t="shared" si="68"/>
        <v>0</v>
      </c>
      <c r="H168" s="12">
        <f t="shared" si="68"/>
        <v>0</v>
      </c>
      <c r="I168" s="12">
        <f t="shared" si="68"/>
        <v>0</v>
      </c>
      <c r="J168" s="12">
        <f t="shared" si="68"/>
        <v>0</v>
      </c>
      <c r="K168" s="12">
        <f t="shared" si="68"/>
        <v>0</v>
      </c>
      <c r="L168" s="12">
        <f t="shared" si="68"/>
        <v>0</v>
      </c>
      <c r="M168" s="12">
        <f t="shared" si="68"/>
        <v>0</v>
      </c>
      <c r="N168" s="12">
        <f t="shared" si="68"/>
        <v>0</v>
      </c>
      <c r="O168" s="12">
        <f t="shared" si="68"/>
        <v>0</v>
      </c>
      <c r="P168" s="12">
        <f t="shared" si="68"/>
        <v>0</v>
      </c>
      <c r="Q168" s="12">
        <f t="shared" si="68"/>
        <v>0</v>
      </c>
      <c r="R168" s="12">
        <f t="shared" si="68"/>
        <v>0</v>
      </c>
      <c r="S168" s="12">
        <f t="shared" si="68"/>
        <v>0</v>
      </c>
      <c r="T168" s="12">
        <f t="shared" si="68"/>
        <v>0</v>
      </c>
      <c r="U168" s="12">
        <f t="shared" si="68"/>
        <v>0</v>
      </c>
      <c r="V168" s="12">
        <f t="shared" si="68"/>
        <v>0</v>
      </c>
      <c r="W168" s="12">
        <f t="shared" si="68"/>
        <v>0</v>
      </c>
    </row>
    <row r="169" spans="1:28" outlineLevel="1" x14ac:dyDescent="0.25">
      <c r="B169" s="4" t="s">
        <v>1</v>
      </c>
      <c r="C169" s="12">
        <f t="shared" ref="C169:W169" si="69">IFERROR(C156/C157,0)</f>
        <v>0</v>
      </c>
      <c r="D169" s="12">
        <f t="shared" si="69"/>
        <v>0</v>
      </c>
      <c r="E169" s="12">
        <f t="shared" si="69"/>
        <v>0</v>
      </c>
      <c r="F169" s="12">
        <f t="shared" si="69"/>
        <v>0</v>
      </c>
      <c r="G169" s="12">
        <f t="shared" si="69"/>
        <v>0</v>
      </c>
      <c r="H169" s="12">
        <f t="shared" si="69"/>
        <v>0</v>
      </c>
      <c r="I169" s="12">
        <f t="shared" si="69"/>
        <v>0</v>
      </c>
      <c r="J169" s="12">
        <f t="shared" si="69"/>
        <v>0</v>
      </c>
      <c r="K169" s="12">
        <f t="shared" si="69"/>
        <v>0</v>
      </c>
      <c r="L169" s="12">
        <f t="shared" si="69"/>
        <v>0</v>
      </c>
      <c r="M169" s="12">
        <f t="shared" si="69"/>
        <v>0</v>
      </c>
      <c r="N169" s="12">
        <f t="shared" si="69"/>
        <v>0</v>
      </c>
      <c r="O169" s="12">
        <f t="shared" si="69"/>
        <v>0</v>
      </c>
      <c r="P169" s="12">
        <f t="shared" si="69"/>
        <v>0</v>
      </c>
      <c r="Q169" s="12">
        <f t="shared" si="69"/>
        <v>0</v>
      </c>
      <c r="R169" s="12">
        <f t="shared" si="69"/>
        <v>0</v>
      </c>
      <c r="S169" s="12">
        <f t="shared" si="69"/>
        <v>0</v>
      </c>
      <c r="T169" s="12">
        <f t="shared" si="69"/>
        <v>0</v>
      </c>
      <c r="U169" s="12">
        <f t="shared" si="69"/>
        <v>0</v>
      </c>
      <c r="V169" s="12">
        <f t="shared" si="69"/>
        <v>0</v>
      </c>
      <c r="W169" s="12">
        <f t="shared" si="69"/>
        <v>0</v>
      </c>
    </row>
    <row r="172" spans="1:28" s="37" customFormat="1" x14ac:dyDescent="0.25">
      <c r="A172" s="36" t="s">
        <v>4</v>
      </c>
      <c r="Z172" s="38"/>
    </row>
    <row r="173" spans="1:28" outlineLevel="1" x14ac:dyDescent="0.25">
      <c r="B173" s="22" t="s">
        <v>31</v>
      </c>
      <c r="C173" s="5">
        <f>C176*CAN!C177</f>
        <v>19582.378646017194</v>
      </c>
      <c r="D173" s="5">
        <f>D176*CAN!D177</f>
        <v>16589.867779101711</v>
      </c>
      <c r="E173" s="5">
        <f>E176*CAN!E177</f>
        <v>16448.025652778793</v>
      </c>
      <c r="F173" s="5">
        <f>F176*CAN!F177</f>
        <v>17972.414156974985</v>
      </c>
      <c r="G173" s="5">
        <f>G176*CAN!G177</f>
        <v>20603.365812195367</v>
      </c>
      <c r="H173" s="5">
        <f>H176*CAN!H177</f>
        <v>19420.335972877423</v>
      </c>
      <c r="I173" s="5">
        <f>I176*CAN!I177</f>
        <v>14995.765064762973</v>
      </c>
      <c r="J173" s="5">
        <f>J176*CAN!J177</f>
        <v>17363.017850868378</v>
      </c>
      <c r="K173" s="5">
        <f>K176*CAN!K177</f>
        <v>17932.903113880169</v>
      </c>
      <c r="L173" s="5">
        <f>L176*CAN!L177</f>
        <v>13730.509676471493</v>
      </c>
      <c r="M173" s="5">
        <f>M176*CAN!M177</f>
        <v>13610.912980611804</v>
      </c>
      <c r="N173" s="5">
        <f>N176*CAN!N177</f>
        <v>12662.590973937437</v>
      </c>
      <c r="O173" s="5">
        <f>O176*CAN!O177</f>
        <v>14145.184469900982</v>
      </c>
      <c r="P173" s="5">
        <f>P176*CAN!P177</f>
        <v>16004.699748086248</v>
      </c>
      <c r="Q173" s="5">
        <f>Q176*CAN!Q177</f>
        <v>16939.707657967494</v>
      </c>
      <c r="R173" s="5">
        <f>R176*CAN!R177</f>
        <v>17588.078772377798</v>
      </c>
      <c r="S173" s="5">
        <f>S176*CAN!S177</f>
        <v>20456.164395574386</v>
      </c>
      <c r="T173" s="5">
        <f>T176*CAN!T177</f>
        <v>20563.569822117461</v>
      </c>
      <c r="U173" s="5">
        <f>U176*CAN!U177</f>
        <v>19083.138653204682</v>
      </c>
      <c r="V173" s="5">
        <f>V176*CAN!V177</f>
        <v>20430.856045529152</v>
      </c>
      <c r="W173" s="5">
        <f>W176*CAN!W177</f>
        <v>19571.727921187401</v>
      </c>
      <c r="Z173" s="23"/>
      <c r="AB173"/>
    </row>
    <row r="174" spans="1:28" outlineLevel="1" x14ac:dyDescent="0.25">
      <c r="B174" s="8" t="s">
        <v>30</v>
      </c>
      <c r="C174" s="5">
        <f>INDEX('[2]Table 37'!C$26:C$28,MATCH($AB174,'[2]Table 37'!$B$26:$B$28,0))</f>
        <v>24.547999999999998</v>
      </c>
      <c r="D174" s="5">
        <f>INDEX('[2]Table 37'!D$26:D$28,MATCH($AB174,'[2]Table 37'!$B$26:$B$28,0))</f>
        <v>27.001000000000001</v>
      </c>
      <c r="E174" s="5">
        <f>INDEX('[2]Table 37'!E$26:E$28,MATCH($AB174,'[2]Table 37'!$B$26:$B$28,0))</f>
        <v>27.675999999999998</v>
      </c>
      <c r="F174" s="5">
        <f>INDEX('[2]Table 37'!F$26:F$28,MATCH($AB174,'[2]Table 37'!$B$26:$B$28,0))</f>
        <v>29.48</v>
      </c>
      <c r="G174" s="5">
        <f>INDEX('[2]Table 37'!G$26:G$28,MATCH($AB174,'[2]Table 37'!$B$26:$B$28,0))</f>
        <v>30.756</v>
      </c>
      <c r="H174" s="5">
        <f>INDEX('[2]Table 37'!H$26:H$28,MATCH($AB174,'[2]Table 37'!$B$26:$B$28,0))</f>
        <v>32.088000000000001</v>
      </c>
      <c r="I174" s="5">
        <f>INDEX('[2]Table 37'!I$26:I$28,MATCH($AB174,'[2]Table 37'!$B$26:$B$28,0))</f>
        <v>33.476999999999997</v>
      </c>
      <c r="J174" s="5">
        <f>INDEX('[2]Table 37'!J$26:J$28,MATCH($AB174,'[2]Table 37'!$B$26:$B$28,0))</f>
        <v>34.926000000000002</v>
      </c>
      <c r="K174" s="5">
        <f>INDEX('[2]Table 37'!K$26:K$28,MATCH($AB174,'[2]Table 37'!$B$26:$B$28,0))</f>
        <v>36.436999999999998</v>
      </c>
      <c r="L174" s="5">
        <f>INDEX('[2]Table 37'!L$26:L$28,MATCH($AB174,'[2]Table 37'!$B$26:$B$28,0))</f>
        <v>38.015000000000001</v>
      </c>
      <c r="M174" s="5">
        <f>INDEX('[2]Table 37'!M$26:M$28,MATCH($AB174,'[2]Table 37'!$B$26:$B$28,0))</f>
        <v>39.659999999999997</v>
      </c>
      <c r="N174" s="5">
        <f>INDEX('[2]Table 37'!N$26:N$28,MATCH($AB174,'[2]Table 37'!$B$26:$B$28,0))</f>
        <v>40.459000000000003</v>
      </c>
      <c r="O174" s="5">
        <f>INDEX('[2]Table 37'!O$26:O$28,MATCH($AB174,'[2]Table 37'!$B$26:$B$28,0))</f>
        <v>41.414999999999999</v>
      </c>
      <c r="P174" s="5">
        <f>INDEX('[2]Table 37'!P$26:P$28,MATCH($AB174,'[2]Table 37'!$B$26:$B$28,0))</f>
        <v>42.475999999999999</v>
      </c>
      <c r="Q174" s="5">
        <f>INDEX('[2]Table 37'!Q$26:Q$28,MATCH($AB174,'[2]Table 37'!$B$26:$B$28,0))</f>
        <v>43.863</v>
      </c>
      <c r="R174" s="5">
        <f>INDEX('[2]Table 37'!R$26:R$28,MATCH($AB174,'[2]Table 37'!$B$26:$B$28,0))</f>
        <v>45.033000000000001</v>
      </c>
      <c r="S174" s="5">
        <f>INDEX('[2]Table 37'!S$26:S$28,MATCH($AB174,'[2]Table 37'!$B$26:$B$28,0))</f>
        <v>45.241</v>
      </c>
      <c r="T174" s="5">
        <f>INDEX('[2]Table 37'!T$26:T$28,MATCH($AB174,'[2]Table 37'!$B$26:$B$28,0))</f>
        <v>45.393000000000001</v>
      </c>
      <c r="U174" s="5">
        <f>INDEX('[2]Table 37'!U$26:U$28,MATCH($AB174,'[2]Table 37'!$B$26:$B$28,0))</f>
        <v>47.978000000000002</v>
      </c>
      <c r="V174" s="5">
        <f>INDEX('[2]Table 37'!V$26:V$28,MATCH($AB174,'[2]Table 37'!$B$26:$B$28,0))</f>
        <v>49.098999999999997</v>
      </c>
      <c r="W174" s="5">
        <f>INDEX('[2]Table 37'!W$26:W$28,MATCH($AB174,'[2]Table 37'!$B$26:$B$28,0))</f>
        <v>49.344000000000001</v>
      </c>
      <c r="Z174" s="23" t="s">
        <v>32</v>
      </c>
      <c r="AB174" t="s">
        <v>4</v>
      </c>
    </row>
    <row r="175" spans="1:28" outlineLevel="1" x14ac:dyDescent="0.25">
      <c r="B175" s="8" t="s">
        <v>43</v>
      </c>
      <c r="C175" s="5">
        <f>INDEX('[2]Table 37'!C$38:C$40,MATCH($AB175,'[2]Table 37'!$B$38:$B$40,0))</f>
        <v>110815.326371</v>
      </c>
      <c r="D175" s="5">
        <f>INDEX('[2]Table 37'!D$38:D$40,MATCH($AB175,'[2]Table 37'!$B$38:$B$40,0))</f>
        <v>85351.975453999999</v>
      </c>
      <c r="E175" s="5">
        <f>INDEX('[2]Table 37'!E$38:E$40,MATCH($AB175,'[2]Table 37'!$B$38:$B$40,0))</f>
        <v>82558.340221999999</v>
      </c>
      <c r="F175" s="5">
        <f>INDEX('[2]Table 37'!F$38:F$40,MATCH($AB175,'[2]Table 37'!$B$38:$B$40,0))</f>
        <v>84689.474828000006</v>
      </c>
      <c r="G175" s="5">
        <f>INDEX('[2]Table 37'!G$38:G$40,MATCH($AB175,'[2]Table 37'!$B$38:$B$40,0))</f>
        <v>93059.094486000002</v>
      </c>
      <c r="H175" s="5">
        <f>INDEX('[2]Table 37'!H$38:H$40,MATCH($AB175,'[2]Table 37'!$B$38:$B$40,0))</f>
        <v>87716.725133</v>
      </c>
      <c r="I175" s="5">
        <f>INDEX('[2]Table 37'!I$38:I$40,MATCH($AB175,'[2]Table 37'!$B$38:$B$40,0))</f>
        <v>65037.290658999998</v>
      </c>
      <c r="J175" s="5">
        <f>INDEX('[2]Table 37'!J$38:J$40,MATCH($AB175,'[2]Table 37'!$B$38:$B$40,0))</f>
        <v>74629.138703999997</v>
      </c>
      <c r="K175" s="5">
        <f>INDEX('[2]Table 37'!K$38:K$40,MATCH($AB175,'[2]Table 37'!$B$38:$B$40,0))</f>
        <v>74084.032181999995</v>
      </c>
      <c r="L175" s="5">
        <f>INDEX('[2]Table 37'!L$38:L$40,MATCH($AB175,'[2]Table 37'!$B$38:$B$40,0))</f>
        <v>60937.361620999996</v>
      </c>
      <c r="M175" s="5">
        <f>INDEX('[2]Table 37'!M$38:M$40,MATCH($AB175,'[2]Table 37'!$B$38:$B$40,0))</f>
        <v>56254.320789999998</v>
      </c>
      <c r="N175" s="5">
        <f>INDEX('[2]Table 37'!N$38:N$40,MATCH($AB175,'[2]Table 37'!$B$38:$B$40,0))</f>
        <v>52217.533335</v>
      </c>
      <c r="O175" s="5">
        <f>INDEX('[2]Table 37'!O$38:O$40,MATCH($AB175,'[2]Table 37'!$B$38:$B$40,0))</f>
        <v>55495.761356000003</v>
      </c>
      <c r="P175" s="5">
        <f>INDEX('[2]Table 37'!P$38:P$40,MATCH($AB175,'[2]Table 37'!$B$38:$B$40,0))</f>
        <v>60019.167457000003</v>
      </c>
      <c r="Q175" s="5">
        <f>INDEX('[2]Table 37'!Q$38:Q$40,MATCH($AB175,'[2]Table 37'!$B$38:$B$40,0))</f>
        <v>58658.574581000001</v>
      </c>
      <c r="R175" s="5">
        <f>INDEX('[2]Table 37'!R$38:R$40,MATCH($AB175,'[2]Table 37'!$B$38:$B$40,0))</f>
        <v>54939.240209000003</v>
      </c>
      <c r="S175" s="5">
        <f>INDEX('[2]Table 37'!S$38:S$40,MATCH($AB175,'[2]Table 37'!$B$38:$B$40,0))</f>
        <v>56685.552639000001</v>
      </c>
      <c r="T175" s="5">
        <f>INDEX('[2]Table 37'!T$38:T$40,MATCH($AB175,'[2]Table 37'!$B$38:$B$40,0))</f>
        <v>60008.430654999996</v>
      </c>
      <c r="U175" s="5">
        <f>INDEX('[2]Table 37'!U$38:U$40,MATCH($AB175,'[2]Table 37'!$B$38:$B$40,0))</f>
        <v>62014.705498000003</v>
      </c>
      <c r="V175" s="5">
        <f>INDEX('[2]Table 37'!V$38:V$40,MATCH($AB175,'[2]Table 37'!$B$38:$B$40,0))</f>
        <v>63144.718078999998</v>
      </c>
      <c r="W175" s="5">
        <f>INDEX('[2]Table 37'!W$38:W$40,MATCH($AB175,'[2]Table 37'!$B$38:$B$40,0))</f>
        <v>60351.232511000002</v>
      </c>
      <c r="Z175" s="23" t="s">
        <v>32</v>
      </c>
      <c r="AB175" t="s">
        <v>4</v>
      </c>
    </row>
    <row r="176" spans="1:28" outlineLevel="1" x14ac:dyDescent="0.25">
      <c r="B176" s="8" t="s">
        <v>44</v>
      </c>
      <c r="C176" s="5">
        <f t="shared" ref="C176:W176" si="70">C174*C175/1000</f>
        <v>2720.2946317553078</v>
      </c>
      <c r="D176" s="5">
        <f t="shared" si="70"/>
        <v>2304.5886892334538</v>
      </c>
      <c r="E176" s="5">
        <f t="shared" si="70"/>
        <v>2284.8846239840718</v>
      </c>
      <c r="F176" s="5">
        <f t="shared" si="70"/>
        <v>2496.6457179294403</v>
      </c>
      <c r="G176" s="5">
        <f t="shared" si="70"/>
        <v>2862.1255100114158</v>
      </c>
      <c r="H176" s="5">
        <f t="shared" si="70"/>
        <v>2814.6542760677039</v>
      </c>
      <c r="I176" s="5">
        <f t="shared" si="70"/>
        <v>2177.2533793913431</v>
      </c>
      <c r="J176" s="5">
        <f t="shared" si="70"/>
        <v>2606.4972983759039</v>
      </c>
      <c r="K176" s="5">
        <f t="shared" si="70"/>
        <v>2699.3998806155337</v>
      </c>
      <c r="L176" s="5">
        <f t="shared" si="70"/>
        <v>2316.5338020223153</v>
      </c>
      <c r="M176" s="5">
        <f t="shared" si="70"/>
        <v>2231.0463625313996</v>
      </c>
      <c r="N176" s="5">
        <f t="shared" si="70"/>
        <v>2112.6691812007653</v>
      </c>
      <c r="O176" s="5">
        <f t="shared" si="70"/>
        <v>2298.3569565587404</v>
      </c>
      <c r="P176" s="5">
        <f t="shared" si="70"/>
        <v>2549.3741569035319</v>
      </c>
      <c r="Q176" s="5">
        <f t="shared" si="70"/>
        <v>2572.9410568464032</v>
      </c>
      <c r="R176" s="5">
        <f t="shared" si="70"/>
        <v>2474.0788043318971</v>
      </c>
      <c r="S176" s="5">
        <f t="shared" si="70"/>
        <v>2564.5110869409991</v>
      </c>
      <c r="T176" s="5">
        <f t="shared" si="70"/>
        <v>2723.9626927224149</v>
      </c>
      <c r="U176" s="5">
        <f t="shared" si="70"/>
        <v>2975.341540383044</v>
      </c>
      <c r="V176" s="5">
        <f t="shared" si="70"/>
        <v>3100.3425129608208</v>
      </c>
      <c r="W176" s="5">
        <f t="shared" si="70"/>
        <v>2977.971217022784</v>
      </c>
    </row>
    <row r="177" spans="2:26" outlineLevel="1" x14ac:dyDescent="0.25">
      <c r="B177" s="8" t="s">
        <v>45</v>
      </c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2:26" outlineLevel="1" x14ac:dyDescent="0.25">
      <c r="B178" s="8" t="s">
        <v>47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2:26" outlineLevel="1" x14ac:dyDescent="0.25"/>
    <row r="180" spans="2:26" outlineLevel="1" x14ac:dyDescent="0.25">
      <c r="B180" s="9" t="s">
        <v>19</v>
      </c>
      <c r="C180" s="14"/>
    </row>
    <row r="181" spans="2:26" outlineLevel="1" x14ac:dyDescent="0.25">
      <c r="B181" s="4" t="s">
        <v>23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Z181" s="23"/>
    </row>
    <row r="182" spans="2:26" outlineLevel="1" x14ac:dyDescent="0.25">
      <c r="B182" s="4" t="s">
        <v>24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Z182" s="23"/>
    </row>
    <row r="183" spans="2:26" outlineLevel="1" x14ac:dyDescent="0.25">
      <c r="B183" s="4" t="s">
        <v>21</v>
      </c>
      <c r="C183" s="5">
        <f>'[2]Table 36'!C$48*1000</f>
        <v>39768.286</v>
      </c>
      <c r="D183" s="5">
        <f>'[2]Table 36'!D$48*1000</f>
        <v>33329.146000000001</v>
      </c>
      <c r="E183" s="5">
        <f>'[2]Table 36'!E$48*1000</f>
        <v>32685.388999999999</v>
      </c>
      <c r="F183" s="5">
        <f>'[2]Table 36'!F$48*1000</f>
        <v>35322.593000000001</v>
      </c>
      <c r="G183" s="5">
        <f>'[2]Table 36'!G$48*1000</f>
        <v>40043.968999999997</v>
      </c>
      <c r="H183" s="5">
        <f>'[2]Table 36'!H$48*1000</f>
        <v>38927.034999999996</v>
      </c>
      <c r="I183" s="5">
        <f>'[2]Table 36'!I$48*1000</f>
        <v>33780.804000000004</v>
      </c>
      <c r="J183" s="5">
        <f>'[2]Table 36'!J$48*1000</f>
        <v>40470.613999999994</v>
      </c>
      <c r="K183" s="5">
        <f>'[2]Table 36'!K$48*1000</f>
        <v>39504.179000000004</v>
      </c>
      <c r="L183" s="5">
        <f>'[2]Table 36'!L$48*1000</f>
        <v>32446.091000000004</v>
      </c>
      <c r="M183" s="5">
        <f>'[2]Table 36'!M$48*1000</f>
        <v>31949.409</v>
      </c>
      <c r="N183" s="5">
        <f>'[2]Table 36'!N$48*1000</f>
        <v>30545.499</v>
      </c>
      <c r="O183" s="5">
        <f>'[2]Table 36'!O$48*1000</f>
        <v>33203.811000000002</v>
      </c>
      <c r="P183" s="5">
        <f>'[2]Table 36'!P$48*1000</f>
        <v>36800.904999999999</v>
      </c>
      <c r="Q183" s="5">
        <f>'[2]Table 36'!Q$48*1000</f>
        <v>37111.536</v>
      </c>
      <c r="R183" s="5">
        <f>'[2]Table 36'!R$48*1000</f>
        <v>35657.141000000003</v>
      </c>
      <c r="S183" s="5">
        <f>'[2]Table 36'!S$48*1000</f>
        <v>36931.012000000002</v>
      </c>
      <c r="T183" s="5">
        <f>'[2]Table 36'!T$48*1000</f>
        <v>39195.943999999996</v>
      </c>
      <c r="U183" s="5">
        <f>'[2]Table 36'!U$48*1000</f>
        <v>42778.925000000003</v>
      </c>
      <c r="V183" s="5">
        <f>'[2]Table 36'!V$48*1000</f>
        <v>44528.67</v>
      </c>
      <c r="W183" s="5">
        <f>'[2]Table 36'!W$48*1000</f>
        <v>42736.894</v>
      </c>
      <c r="Z183" s="23" t="s">
        <v>32</v>
      </c>
    </row>
    <row r="184" spans="2:26" outlineLevel="1" x14ac:dyDescent="0.25">
      <c r="B184" s="4" t="s">
        <v>26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Z184" s="23"/>
    </row>
    <row r="185" spans="2:26" outlineLevel="1" x14ac:dyDescent="0.25">
      <c r="B185" s="4" t="s">
        <v>25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Z185" s="23"/>
    </row>
    <row r="186" spans="2:26" outlineLevel="1" x14ac:dyDescent="0.25">
      <c r="B186" s="4" t="s">
        <v>0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Z186" s="23"/>
    </row>
    <row r="187" spans="2:26" outlineLevel="1" x14ac:dyDescent="0.25">
      <c r="B187" s="4" t="s">
        <v>27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Z187" s="23"/>
    </row>
    <row r="188" spans="2:26" outlineLevel="1" x14ac:dyDescent="0.25">
      <c r="B188" s="4" t="s">
        <v>28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Z188" s="23"/>
    </row>
    <row r="189" spans="2:26" outlineLevel="1" x14ac:dyDescent="0.25">
      <c r="B189" s="4" t="s">
        <v>22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Z189" s="23"/>
    </row>
    <row r="190" spans="2:26" outlineLevel="1" x14ac:dyDescent="0.25">
      <c r="B190" s="4" t="s">
        <v>1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Z190" s="23"/>
    </row>
    <row r="191" spans="2:26" outlineLevel="1" x14ac:dyDescent="0.25">
      <c r="B191" s="16" t="s">
        <v>13</v>
      </c>
      <c r="C191" s="21">
        <f t="shared" ref="C191:W191" si="71">SUM(C181:C190)</f>
        <v>39768.286</v>
      </c>
      <c r="D191" s="21">
        <f t="shared" si="71"/>
        <v>33329.146000000001</v>
      </c>
      <c r="E191" s="21">
        <f t="shared" si="71"/>
        <v>32685.388999999999</v>
      </c>
      <c r="F191" s="21">
        <f t="shared" si="71"/>
        <v>35322.593000000001</v>
      </c>
      <c r="G191" s="21">
        <f t="shared" si="71"/>
        <v>40043.968999999997</v>
      </c>
      <c r="H191" s="21">
        <f t="shared" si="71"/>
        <v>38927.034999999996</v>
      </c>
      <c r="I191" s="21">
        <f t="shared" si="71"/>
        <v>33780.804000000004</v>
      </c>
      <c r="J191" s="21">
        <f t="shared" si="71"/>
        <v>40470.613999999994</v>
      </c>
      <c r="K191" s="21">
        <f t="shared" si="71"/>
        <v>39504.179000000004</v>
      </c>
      <c r="L191" s="21">
        <f t="shared" si="71"/>
        <v>32446.091000000004</v>
      </c>
      <c r="M191" s="21">
        <f t="shared" si="71"/>
        <v>31949.409</v>
      </c>
      <c r="N191" s="21">
        <f t="shared" si="71"/>
        <v>30545.499</v>
      </c>
      <c r="O191" s="21">
        <f t="shared" si="71"/>
        <v>33203.811000000002</v>
      </c>
      <c r="P191" s="21">
        <f t="shared" si="71"/>
        <v>36800.904999999999</v>
      </c>
      <c r="Q191" s="21">
        <f t="shared" si="71"/>
        <v>37111.536</v>
      </c>
      <c r="R191" s="21">
        <f t="shared" si="71"/>
        <v>35657.141000000003</v>
      </c>
      <c r="S191" s="21">
        <f t="shared" si="71"/>
        <v>36931.012000000002</v>
      </c>
      <c r="T191" s="21">
        <f t="shared" si="71"/>
        <v>39195.943999999996</v>
      </c>
      <c r="U191" s="21">
        <f t="shared" si="71"/>
        <v>42778.925000000003</v>
      </c>
      <c r="V191" s="21">
        <f t="shared" si="71"/>
        <v>44528.67</v>
      </c>
      <c r="W191" s="21">
        <f t="shared" si="71"/>
        <v>42736.894</v>
      </c>
    </row>
    <row r="192" spans="2:26" outlineLevel="1" x14ac:dyDescent="0.25">
      <c r="B192" s="29" t="s">
        <v>46</v>
      </c>
      <c r="C192" s="28">
        <f>IFERROR(C191/C173/1000,0)</f>
        <v>2.0308199896894733E-3</v>
      </c>
      <c r="D192" s="28">
        <f t="shared" ref="D192:W192" si="72">IFERROR(D191/D173/1000,0)</f>
        <v>2.0090061261359049E-3</v>
      </c>
      <c r="E192" s="28">
        <f t="shared" si="72"/>
        <v>1.9871922436160597E-3</v>
      </c>
      <c r="F192" s="28">
        <f t="shared" si="72"/>
        <v>1.9653783120890033E-3</v>
      </c>
      <c r="G192" s="28">
        <f t="shared" si="72"/>
        <v>1.9435644333557149E-3</v>
      </c>
      <c r="H192" s="28">
        <f t="shared" si="72"/>
        <v>2.0044470422327276E-3</v>
      </c>
      <c r="I192" s="28">
        <f t="shared" si="72"/>
        <v>2.2526895996375731E-3</v>
      </c>
      <c r="J192" s="28">
        <f t="shared" si="72"/>
        <v>2.3308513731658655E-3</v>
      </c>
      <c r="K192" s="28">
        <f t="shared" si="72"/>
        <v>2.2028881073596802E-3</v>
      </c>
      <c r="L192" s="28">
        <f t="shared" si="72"/>
        <v>2.3630653023463074E-3</v>
      </c>
      <c r="M192" s="28">
        <f t="shared" si="72"/>
        <v>2.347337687450551E-3</v>
      </c>
      <c r="N192" s="28">
        <f t="shared" si="72"/>
        <v>2.4122629454643016E-3</v>
      </c>
      <c r="O192" s="28">
        <f t="shared" si="72"/>
        <v>2.3473579344725527E-3</v>
      </c>
      <c r="P192" s="28">
        <f t="shared" si="72"/>
        <v>2.2993811554884334E-3</v>
      </c>
      <c r="Q192" s="28">
        <f t="shared" si="72"/>
        <v>2.1908014441172959E-3</v>
      </c>
      <c r="R192" s="28">
        <f t="shared" si="72"/>
        <v>2.0273471287836054E-3</v>
      </c>
      <c r="S192" s="28">
        <f t="shared" si="72"/>
        <v>1.8053732501284497E-3</v>
      </c>
      <c r="T192" s="28">
        <f t="shared" si="72"/>
        <v>1.9060865569091121E-3</v>
      </c>
      <c r="U192" s="28">
        <f t="shared" si="72"/>
        <v>2.2417132620275769E-3</v>
      </c>
      <c r="V192" s="28">
        <f t="shared" si="72"/>
        <v>2.179481363912019E-3</v>
      </c>
      <c r="W192" s="28">
        <f t="shared" si="72"/>
        <v>2.1836035209612291E-3</v>
      </c>
    </row>
    <row r="193" spans="1:26" outlineLevel="1" x14ac:dyDescent="0.25"/>
    <row r="194" spans="1:26" outlineLevel="1" x14ac:dyDescent="0.25">
      <c r="B194" s="4" t="s">
        <v>23</v>
      </c>
      <c r="C194" s="12">
        <f t="shared" ref="C194:W194" si="73">IFERROR(C181/C191,0)</f>
        <v>0</v>
      </c>
      <c r="D194" s="12">
        <f t="shared" si="73"/>
        <v>0</v>
      </c>
      <c r="E194" s="12">
        <f t="shared" si="73"/>
        <v>0</v>
      </c>
      <c r="F194" s="12">
        <f t="shared" si="73"/>
        <v>0</v>
      </c>
      <c r="G194" s="12">
        <f t="shared" si="73"/>
        <v>0</v>
      </c>
      <c r="H194" s="12">
        <f t="shared" si="73"/>
        <v>0</v>
      </c>
      <c r="I194" s="12">
        <f t="shared" si="73"/>
        <v>0</v>
      </c>
      <c r="J194" s="12">
        <f t="shared" si="73"/>
        <v>0</v>
      </c>
      <c r="K194" s="12">
        <f t="shared" si="73"/>
        <v>0</v>
      </c>
      <c r="L194" s="12">
        <f t="shared" si="73"/>
        <v>0</v>
      </c>
      <c r="M194" s="12">
        <f t="shared" si="73"/>
        <v>0</v>
      </c>
      <c r="N194" s="12">
        <f t="shared" si="73"/>
        <v>0</v>
      </c>
      <c r="O194" s="12">
        <f t="shared" si="73"/>
        <v>0</v>
      </c>
      <c r="P194" s="12">
        <f t="shared" si="73"/>
        <v>0</v>
      </c>
      <c r="Q194" s="12">
        <f t="shared" si="73"/>
        <v>0</v>
      </c>
      <c r="R194" s="12">
        <f t="shared" si="73"/>
        <v>0</v>
      </c>
      <c r="S194" s="12">
        <f t="shared" si="73"/>
        <v>0</v>
      </c>
      <c r="T194" s="12">
        <f t="shared" si="73"/>
        <v>0</v>
      </c>
      <c r="U194" s="12">
        <f t="shared" si="73"/>
        <v>0</v>
      </c>
      <c r="V194" s="12">
        <f t="shared" si="73"/>
        <v>0</v>
      </c>
      <c r="W194" s="12">
        <f t="shared" si="73"/>
        <v>0</v>
      </c>
    </row>
    <row r="195" spans="1:26" outlineLevel="1" x14ac:dyDescent="0.25">
      <c r="B195" s="4" t="s">
        <v>24</v>
      </c>
      <c r="C195" s="12">
        <f t="shared" ref="C195:W195" si="74">IFERROR(C182/C191,0)</f>
        <v>0</v>
      </c>
      <c r="D195" s="12">
        <f t="shared" si="74"/>
        <v>0</v>
      </c>
      <c r="E195" s="12">
        <f t="shared" si="74"/>
        <v>0</v>
      </c>
      <c r="F195" s="12">
        <f t="shared" si="74"/>
        <v>0</v>
      </c>
      <c r="G195" s="12">
        <f t="shared" si="74"/>
        <v>0</v>
      </c>
      <c r="H195" s="12">
        <f t="shared" si="74"/>
        <v>0</v>
      </c>
      <c r="I195" s="12">
        <f t="shared" si="74"/>
        <v>0</v>
      </c>
      <c r="J195" s="12">
        <f t="shared" si="74"/>
        <v>0</v>
      </c>
      <c r="K195" s="12">
        <f t="shared" si="74"/>
        <v>0</v>
      </c>
      <c r="L195" s="12">
        <f t="shared" si="74"/>
        <v>0</v>
      </c>
      <c r="M195" s="12">
        <f t="shared" si="74"/>
        <v>0</v>
      </c>
      <c r="N195" s="12">
        <f t="shared" si="74"/>
        <v>0</v>
      </c>
      <c r="O195" s="12">
        <f t="shared" si="74"/>
        <v>0</v>
      </c>
      <c r="P195" s="12">
        <f t="shared" si="74"/>
        <v>0</v>
      </c>
      <c r="Q195" s="12">
        <f t="shared" si="74"/>
        <v>0</v>
      </c>
      <c r="R195" s="12">
        <f t="shared" si="74"/>
        <v>0</v>
      </c>
      <c r="S195" s="12">
        <f t="shared" si="74"/>
        <v>0</v>
      </c>
      <c r="T195" s="12">
        <f t="shared" si="74"/>
        <v>0</v>
      </c>
      <c r="U195" s="12">
        <f t="shared" si="74"/>
        <v>0</v>
      </c>
      <c r="V195" s="12">
        <f t="shared" si="74"/>
        <v>0</v>
      </c>
      <c r="W195" s="12">
        <f t="shared" si="74"/>
        <v>0</v>
      </c>
    </row>
    <row r="196" spans="1:26" outlineLevel="1" x14ac:dyDescent="0.25">
      <c r="B196" s="4" t="s">
        <v>21</v>
      </c>
      <c r="C196" s="12">
        <f t="shared" ref="C196:W196" si="75">IFERROR(C183/C191,0)</f>
        <v>1</v>
      </c>
      <c r="D196" s="12">
        <f t="shared" si="75"/>
        <v>1</v>
      </c>
      <c r="E196" s="12">
        <f t="shared" si="75"/>
        <v>1</v>
      </c>
      <c r="F196" s="12">
        <f t="shared" si="75"/>
        <v>1</v>
      </c>
      <c r="G196" s="12">
        <f t="shared" si="75"/>
        <v>1</v>
      </c>
      <c r="H196" s="12">
        <f t="shared" si="75"/>
        <v>1</v>
      </c>
      <c r="I196" s="12">
        <f t="shared" si="75"/>
        <v>1</v>
      </c>
      <c r="J196" s="12">
        <f t="shared" si="75"/>
        <v>1</v>
      </c>
      <c r="K196" s="12">
        <f t="shared" si="75"/>
        <v>1</v>
      </c>
      <c r="L196" s="12">
        <f t="shared" si="75"/>
        <v>1</v>
      </c>
      <c r="M196" s="12">
        <f t="shared" si="75"/>
        <v>1</v>
      </c>
      <c r="N196" s="12">
        <f t="shared" si="75"/>
        <v>1</v>
      </c>
      <c r="O196" s="12">
        <f t="shared" si="75"/>
        <v>1</v>
      </c>
      <c r="P196" s="12">
        <f t="shared" si="75"/>
        <v>1</v>
      </c>
      <c r="Q196" s="12">
        <f t="shared" si="75"/>
        <v>1</v>
      </c>
      <c r="R196" s="12">
        <f t="shared" si="75"/>
        <v>1</v>
      </c>
      <c r="S196" s="12">
        <f t="shared" si="75"/>
        <v>1</v>
      </c>
      <c r="T196" s="12">
        <f t="shared" si="75"/>
        <v>1</v>
      </c>
      <c r="U196" s="12">
        <f t="shared" si="75"/>
        <v>1</v>
      </c>
      <c r="V196" s="12">
        <f t="shared" si="75"/>
        <v>1</v>
      </c>
      <c r="W196" s="12">
        <f t="shared" si="75"/>
        <v>1</v>
      </c>
    </row>
    <row r="197" spans="1:26" outlineLevel="1" x14ac:dyDescent="0.25">
      <c r="B197" s="4" t="s">
        <v>26</v>
      </c>
      <c r="C197" s="12">
        <f t="shared" ref="C197:W197" si="76">IFERROR(C184/C191,0)</f>
        <v>0</v>
      </c>
      <c r="D197" s="12">
        <f t="shared" si="76"/>
        <v>0</v>
      </c>
      <c r="E197" s="12">
        <f t="shared" si="76"/>
        <v>0</v>
      </c>
      <c r="F197" s="12">
        <f t="shared" si="76"/>
        <v>0</v>
      </c>
      <c r="G197" s="12">
        <f t="shared" si="76"/>
        <v>0</v>
      </c>
      <c r="H197" s="12">
        <f t="shared" si="76"/>
        <v>0</v>
      </c>
      <c r="I197" s="12">
        <f t="shared" si="76"/>
        <v>0</v>
      </c>
      <c r="J197" s="12">
        <f t="shared" si="76"/>
        <v>0</v>
      </c>
      <c r="K197" s="12">
        <f t="shared" si="76"/>
        <v>0</v>
      </c>
      <c r="L197" s="12">
        <f t="shared" si="76"/>
        <v>0</v>
      </c>
      <c r="M197" s="12">
        <f t="shared" si="76"/>
        <v>0</v>
      </c>
      <c r="N197" s="12">
        <f t="shared" si="76"/>
        <v>0</v>
      </c>
      <c r="O197" s="12">
        <f t="shared" si="76"/>
        <v>0</v>
      </c>
      <c r="P197" s="12">
        <f t="shared" si="76"/>
        <v>0</v>
      </c>
      <c r="Q197" s="12">
        <f t="shared" si="76"/>
        <v>0</v>
      </c>
      <c r="R197" s="12">
        <f t="shared" si="76"/>
        <v>0</v>
      </c>
      <c r="S197" s="12">
        <f t="shared" si="76"/>
        <v>0</v>
      </c>
      <c r="T197" s="12">
        <f t="shared" si="76"/>
        <v>0</v>
      </c>
      <c r="U197" s="12">
        <f t="shared" si="76"/>
        <v>0</v>
      </c>
      <c r="V197" s="12">
        <f t="shared" si="76"/>
        <v>0</v>
      </c>
      <c r="W197" s="12">
        <f t="shared" si="76"/>
        <v>0</v>
      </c>
    </row>
    <row r="198" spans="1:26" outlineLevel="1" x14ac:dyDescent="0.25">
      <c r="B198" s="4" t="s">
        <v>25</v>
      </c>
      <c r="C198" s="12">
        <f t="shared" ref="C198:W198" si="77">IFERROR(C185/C191,0)</f>
        <v>0</v>
      </c>
      <c r="D198" s="12">
        <f t="shared" si="77"/>
        <v>0</v>
      </c>
      <c r="E198" s="12">
        <f t="shared" si="77"/>
        <v>0</v>
      </c>
      <c r="F198" s="12">
        <f t="shared" si="77"/>
        <v>0</v>
      </c>
      <c r="G198" s="12">
        <f t="shared" si="77"/>
        <v>0</v>
      </c>
      <c r="H198" s="12">
        <f t="shared" si="77"/>
        <v>0</v>
      </c>
      <c r="I198" s="12">
        <f t="shared" si="77"/>
        <v>0</v>
      </c>
      <c r="J198" s="12">
        <f t="shared" si="77"/>
        <v>0</v>
      </c>
      <c r="K198" s="12">
        <f t="shared" si="77"/>
        <v>0</v>
      </c>
      <c r="L198" s="12">
        <f t="shared" si="77"/>
        <v>0</v>
      </c>
      <c r="M198" s="12">
        <f t="shared" si="77"/>
        <v>0</v>
      </c>
      <c r="N198" s="12">
        <f t="shared" si="77"/>
        <v>0</v>
      </c>
      <c r="O198" s="12">
        <f t="shared" si="77"/>
        <v>0</v>
      </c>
      <c r="P198" s="12">
        <f t="shared" si="77"/>
        <v>0</v>
      </c>
      <c r="Q198" s="12">
        <f t="shared" si="77"/>
        <v>0</v>
      </c>
      <c r="R198" s="12">
        <f t="shared" si="77"/>
        <v>0</v>
      </c>
      <c r="S198" s="12">
        <f t="shared" si="77"/>
        <v>0</v>
      </c>
      <c r="T198" s="12">
        <f t="shared" si="77"/>
        <v>0</v>
      </c>
      <c r="U198" s="12">
        <f t="shared" si="77"/>
        <v>0</v>
      </c>
      <c r="V198" s="12">
        <f t="shared" si="77"/>
        <v>0</v>
      </c>
      <c r="W198" s="12">
        <f t="shared" si="77"/>
        <v>0</v>
      </c>
    </row>
    <row r="199" spans="1:26" outlineLevel="1" x14ac:dyDescent="0.25">
      <c r="B199" s="4" t="s">
        <v>0</v>
      </c>
      <c r="C199" s="12">
        <f t="shared" ref="C199:W199" si="78">IFERROR(C186/C191,0)</f>
        <v>0</v>
      </c>
      <c r="D199" s="12">
        <f t="shared" si="78"/>
        <v>0</v>
      </c>
      <c r="E199" s="12">
        <f t="shared" si="78"/>
        <v>0</v>
      </c>
      <c r="F199" s="12">
        <f t="shared" si="78"/>
        <v>0</v>
      </c>
      <c r="G199" s="12">
        <f t="shared" si="78"/>
        <v>0</v>
      </c>
      <c r="H199" s="12">
        <f t="shared" si="78"/>
        <v>0</v>
      </c>
      <c r="I199" s="12">
        <f t="shared" si="78"/>
        <v>0</v>
      </c>
      <c r="J199" s="12">
        <f t="shared" si="78"/>
        <v>0</v>
      </c>
      <c r="K199" s="12">
        <f t="shared" si="78"/>
        <v>0</v>
      </c>
      <c r="L199" s="12">
        <f t="shared" si="78"/>
        <v>0</v>
      </c>
      <c r="M199" s="12">
        <f t="shared" si="78"/>
        <v>0</v>
      </c>
      <c r="N199" s="12">
        <f t="shared" si="78"/>
        <v>0</v>
      </c>
      <c r="O199" s="12">
        <f t="shared" si="78"/>
        <v>0</v>
      </c>
      <c r="P199" s="12">
        <f t="shared" si="78"/>
        <v>0</v>
      </c>
      <c r="Q199" s="12">
        <f t="shared" si="78"/>
        <v>0</v>
      </c>
      <c r="R199" s="12">
        <f t="shared" si="78"/>
        <v>0</v>
      </c>
      <c r="S199" s="12">
        <f t="shared" si="78"/>
        <v>0</v>
      </c>
      <c r="T199" s="12">
        <f t="shared" si="78"/>
        <v>0</v>
      </c>
      <c r="U199" s="12">
        <f t="shared" si="78"/>
        <v>0</v>
      </c>
      <c r="V199" s="12">
        <f t="shared" si="78"/>
        <v>0</v>
      </c>
      <c r="W199" s="12">
        <f t="shared" si="78"/>
        <v>0</v>
      </c>
    </row>
    <row r="200" spans="1:26" outlineLevel="1" x14ac:dyDescent="0.25">
      <c r="B200" s="4" t="s">
        <v>27</v>
      </c>
      <c r="C200" s="12">
        <f t="shared" ref="C200:W200" si="79">IFERROR(C187/C191,0)</f>
        <v>0</v>
      </c>
      <c r="D200" s="12">
        <f t="shared" si="79"/>
        <v>0</v>
      </c>
      <c r="E200" s="12">
        <f t="shared" si="79"/>
        <v>0</v>
      </c>
      <c r="F200" s="12">
        <f t="shared" si="79"/>
        <v>0</v>
      </c>
      <c r="G200" s="12">
        <f t="shared" si="79"/>
        <v>0</v>
      </c>
      <c r="H200" s="12">
        <f t="shared" si="79"/>
        <v>0</v>
      </c>
      <c r="I200" s="12">
        <f t="shared" si="79"/>
        <v>0</v>
      </c>
      <c r="J200" s="12">
        <f t="shared" si="79"/>
        <v>0</v>
      </c>
      <c r="K200" s="12">
        <f t="shared" si="79"/>
        <v>0</v>
      </c>
      <c r="L200" s="12">
        <f t="shared" si="79"/>
        <v>0</v>
      </c>
      <c r="M200" s="12">
        <f t="shared" si="79"/>
        <v>0</v>
      </c>
      <c r="N200" s="12">
        <f t="shared" si="79"/>
        <v>0</v>
      </c>
      <c r="O200" s="12">
        <f t="shared" si="79"/>
        <v>0</v>
      </c>
      <c r="P200" s="12">
        <f t="shared" si="79"/>
        <v>0</v>
      </c>
      <c r="Q200" s="12">
        <f t="shared" si="79"/>
        <v>0</v>
      </c>
      <c r="R200" s="12">
        <f t="shared" si="79"/>
        <v>0</v>
      </c>
      <c r="S200" s="12">
        <f t="shared" si="79"/>
        <v>0</v>
      </c>
      <c r="T200" s="12">
        <f t="shared" si="79"/>
        <v>0</v>
      </c>
      <c r="U200" s="12">
        <f t="shared" si="79"/>
        <v>0</v>
      </c>
      <c r="V200" s="12">
        <f t="shared" si="79"/>
        <v>0</v>
      </c>
      <c r="W200" s="12">
        <f t="shared" si="79"/>
        <v>0</v>
      </c>
    </row>
    <row r="201" spans="1:26" outlineLevel="1" x14ac:dyDescent="0.25">
      <c r="B201" s="4" t="s">
        <v>28</v>
      </c>
      <c r="C201" s="12">
        <f t="shared" ref="C201:W201" si="80">IFERROR(C188/C191,0)</f>
        <v>0</v>
      </c>
      <c r="D201" s="12">
        <f t="shared" si="80"/>
        <v>0</v>
      </c>
      <c r="E201" s="12">
        <f t="shared" si="80"/>
        <v>0</v>
      </c>
      <c r="F201" s="12">
        <f t="shared" si="80"/>
        <v>0</v>
      </c>
      <c r="G201" s="12">
        <f t="shared" si="80"/>
        <v>0</v>
      </c>
      <c r="H201" s="12">
        <f t="shared" si="80"/>
        <v>0</v>
      </c>
      <c r="I201" s="12">
        <f t="shared" si="80"/>
        <v>0</v>
      </c>
      <c r="J201" s="12">
        <f t="shared" si="80"/>
        <v>0</v>
      </c>
      <c r="K201" s="12">
        <f t="shared" si="80"/>
        <v>0</v>
      </c>
      <c r="L201" s="12">
        <f t="shared" si="80"/>
        <v>0</v>
      </c>
      <c r="M201" s="12">
        <f t="shared" si="80"/>
        <v>0</v>
      </c>
      <c r="N201" s="12">
        <f t="shared" si="80"/>
        <v>0</v>
      </c>
      <c r="O201" s="12">
        <f t="shared" si="80"/>
        <v>0</v>
      </c>
      <c r="P201" s="12">
        <f t="shared" si="80"/>
        <v>0</v>
      </c>
      <c r="Q201" s="12">
        <f t="shared" si="80"/>
        <v>0</v>
      </c>
      <c r="R201" s="12">
        <f t="shared" si="80"/>
        <v>0</v>
      </c>
      <c r="S201" s="12">
        <f t="shared" si="80"/>
        <v>0</v>
      </c>
      <c r="T201" s="12">
        <f t="shared" si="80"/>
        <v>0</v>
      </c>
      <c r="U201" s="12">
        <f t="shared" si="80"/>
        <v>0</v>
      </c>
      <c r="V201" s="12">
        <f t="shared" si="80"/>
        <v>0</v>
      </c>
      <c r="W201" s="12">
        <f t="shared" si="80"/>
        <v>0</v>
      </c>
    </row>
    <row r="202" spans="1:26" outlineLevel="1" x14ac:dyDescent="0.25">
      <c r="B202" s="4" t="s">
        <v>22</v>
      </c>
      <c r="C202" s="12">
        <f t="shared" ref="C202:W202" si="81">IFERROR(C189/C191,0)</f>
        <v>0</v>
      </c>
      <c r="D202" s="12">
        <f t="shared" si="81"/>
        <v>0</v>
      </c>
      <c r="E202" s="12">
        <f t="shared" si="81"/>
        <v>0</v>
      </c>
      <c r="F202" s="12">
        <f t="shared" si="81"/>
        <v>0</v>
      </c>
      <c r="G202" s="12">
        <f t="shared" si="81"/>
        <v>0</v>
      </c>
      <c r="H202" s="12">
        <f t="shared" si="81"/>
        <v>0</v>
      </c>
      <c r="I202" s="12">
        <f t="shared" si="81"/>
        <v>0</v>
      </c>
      <c r="J202" s="12">
        <f t="shared" si="81"/>
        <v>0</v>
      </c>
      <c r="K202" s="12">
        <f t="shared" si="81"/>
        <v>0</v>
      </c>
      <c r="L202" s="12">
        <f t="shared" si="81"/>
        <v>0</v>
      </c>
      <c r="M202" s="12">
        <f t="shared" si="81"/>
        <v>0</v>
      </c>
      <c r="N202" s="12">
        <f t="shared" si="81"/>
        <v>0</v>
      </c>
      <c r="O202" s="12">
        <f t="shared" si="81"/>
        <v>0</v>
      </c>
      <c r="P202" s="12">
        <f t="shared" si="81"/>
        <v>0</v>
      </c>
      <c r="Q202" s="12">
        <f t="shared" si="81"/>
        <v>0</v>
      </c>
      <c r="R202" s="12">
        <f t="shared" si="81"/>
        <v>0</v>
      </c>
      <c r="S202" s="12">
        <f t="shared" si="81"/>
        <v>0</v>
      </c>
      <c r="T202" s="12">
        <f t="shared" si="81"/>
        <v>0</v>
      </c>
      <c r="U202" s="12">
        <f t="shared" si="81"/>
        <v>0</v>
      </c>
      <c r="V202" s="12">
        <f t="shared" si="81"/>
        <v>0</v>
      </c>
      <c r="W202" s="12">
        <f t="shared" si="81"/>
        <v>0</v>
      </c>
    </row>
    <row r="203" spans="1:26" outlineLevel="1" x14ac:dyDescent="0.25">
      <c r="B203" s="4" t="s">
        <v>1</v>
      </c>
      <c r="C203" s="12">
        <f t="shared" ref="C203:W203" si="82">IFERROR(C190/C191,0)</f>
        <v>0</v>
      </c>
      <c r="D203" s="12">
        <f t="shared" si="82"/>
        <v>0</v>
      </c>
      <c r="E203" s="12">
        <f t="shared" si="82"/>
        <v>0</v>
      </c>
      <c r="F203" s="12">
        <f t="shared" si="82"/>
        <v>0</v>
      </c>
      <c r="G203" s="12">
        <f t="shared" si="82"/>
        <v>0</v>
      </c>
      <c r="H203" s="12">
        <f t="shared" si="82"/>
        <v>0</v>
      </c>
      <c r="I203" s="12">
        <f t="shared" si="82"/>
        <v>0</v>
      </c>
      <c r="J203" s="12">
        <f t="shared" si="82"/>
        <v>0</v>
      </c>
      <c r="K203" s="12">
        <f t="shared" si="82"/>
        <v>0</v>
      </c>
      <c r="L203" s="12">
        <f t="shared" si="82"/>
        <v>0</v>
      </c>
      <c r="M203" s="12">
        <f t="shared" si="82"/>
        <v>0</v>
      </c>
      <c r="N203" s="12">
        <f t="shared" si="82"/>
        <v>0</v>
      </c>
      <c r="O203" s="12">
        <f t="shared" si="82"/>
        <v>0</v>
      </c>
      <c r="P203" s="12">
        <f t="shared" si="82"/>
        <v>0</v>
      </c>
      <c r="Q203" s="12">
        <f t="shared" si="82"/>
        <v>0</v>
      </c>
      <c r="R203" s="12">
        <f t="shared" si="82"/>
        <v>0</v>
      </c>
      <c r="S203" s="12">
        <f t="shared" si="82"/>
        <v>0</v>
      </c>
      <c r="T203" s="12">
        <f t="shared" si="82"/>
        <v>0</v>
      </c>
      <c r="U203" s="12">
        <f t="shared" si="82"/>
        <v>0</v>
      </c>
      <c r="V203" s="12">
        <f t="shared" si="82"/>
        <v>0</v>
      </c>
      <c r="W203" s="12">
        <f t="shared" si="82"/>
        <v>0</v>
      </c>
    </row>
    <row r="206" spans="1:26" s="37" customFormat="1" x14ac:dyDescent="0.25">
      <c r="A206" s="36" t="s">
        <v>55</v>
      </c>
      <c r="Z206" s="38"/>
    </row>
    <row r="207" spans="1:26" outlineLevel="1" x14ac:dyDescent="0.25">
      <c r="B207" s="9" t="s">
        <v>5</v>
      </c>
      <c r="C207" s="14"/>
    </row>
    <row r="208" spans="1:26" outlineLevel="1" x14ac:dyDescent="0.25">
      <c r="B208" s="16" t="s">
        <v>8</v>
      </c>
    </row>
    <row r="209" spans="2:28" outlineLevel="1" x14ac:dyDescent="0.25">
      <c r="B209" s="10" t="s">
        <v>10</v>
      </c>
      <c r="C209" s="5">
        <f>C$214*CAN!C215</f>
        <v>62547.589029884031</v>
      </c>
      <c r="D209" s="5">
        <f>D$214*CAN!D215</f>
        <v>52442.338687818308</v>
      </c>
      <c r="E209" s="5">
        <f>E$214*CAN!E215</f>
        <v>46230.642190251121</v>
      </c>
      <c r="F209" s="5">
        <f>F$214*CAN!F215</f>
        <v>30333.012741824008</v>
      </c>
      <c r="G209" s="5">
        <f>G$214*CAN!G215</f>
        <v>22139.559062857374</v>
      </c>
      <c r="H209" s="5">
        <f>H$214*CAN!H215</f>
        <v>23103.822288707717</v>
      </c>
      <c r="I209" s="5">
        <f>I$214*CAN!I215</f>
        <v>21621.63773813823</v>
      </c>
      <c r="J209" s="5">
        <f>J$214*CAN!J215</f>
        <v>20535.176686440318</v>
      </c>
      <c r="K209" s="5">
        <f>K$214*CAN!K215</f>
        <v>28562.080131345891</v>
      </c>
      <c r="L209" s="5">
        <f>L$214*CAN!L215</f>
        <v>19842.296867657227</v>
      </c>
      <c r="M209" s="5">
        <f>M$214*CAN!M215</f>
        <v>26667.100244840276</v>
      </c>
      <c r="N209" s="5">
        <f>N$214*CAN!N215</f>
        <v>31954.609700795914</v>
      </c>
      <c r="O209" s="5">
        <f>O$214*CAN!O215</f>
        <v>33653.922556966325</v>
      </c>
      <c r="P209" s="5">
        <f>P$214*CAN!P215</f>
        <v>28278.695361283197</v>
      </c>
      <c r="Q209" s="5">
        <f>Q$214*CAN!Q215</f>
        <v>36933.156995506419</v>
      </c>
      <c r="R209" s="5">
        <f>R$214*CAN!R215</f>
        <v>38494.626373186642</v>
      </c>
      <c r="S209" s="5">
        <f>S$214*CAN!S215</f>
        <v>47742.75422968957</v>
      </c>
      <c r="T209" s="5">
        <f>T$214*CAN!T215</f>
        <v>62195.327304971885</v>
      </c>
      <c r="U209" s="5">
        <f>U$214*CAN!U215</f>
        <v>58914.481095281924</v>
      </c>
      <c r="V209" s="5">
        <f>V$214*CAN!V215</f>
        <v>57699.762137046731</v>
      </c>
      <c r="W209" s="5">
        <f>W$214*CAN!W215</f>
        <v>54421.864741062011</v>
      </c>
      <c r="Z209" s="23"/>
    </row>
    <row r="210" spans="2:28" outlineLevel="1" x14ac:dyDescent="0.25">
      <c r="B210" s="17" t="s">
        <v>9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2:28" outlineLevel="1" x14ac:dyDescent="0.25">
      <c r="B211" s="10" t="s">
        <v>11</v>
      </c>
      <c r="C211" s="5">
        <f>C212/Inputs!D$7</f>
        <v>300.31651461779177</v>
      </c>
      <c r="D211" s="5">
        <f>D212/Inputs!E$7</f>
        <v>251.99032854749504</v>
      </c>
      <c r="E211" s="5">
        <f>E212/Inputs!F$7</f>
        <v>232.30415111622764</v>
      </c>
      <c r="F211" s="5">
        <f>F212/Inputs!G$7</f>
        <v>136.63765937676322</v>
      </c>
      <c r="G211" s="5">
        <f>G212/Inputs!H$7</f>
        <v>92.818411659980327</v>
      </c>
      <c r="H211" s="5">
        <f>H212/Inputs!I$7</f>
        <v>97.001017998605874</v>
      </c>
      <c r="I211" s="5">
        <f>I212/Inputs!J$7</f>
        <v>88.975379182336667</v>
      </c>
      <c r="J211" s="5">
        <f>J212/Inputs!K$7</f>
        <v>83.152323096271289</v>
      </c>
      <c r="K211" s="5">
        <f>K212/Inputs!L$7</f>
        <v>132.21446789755981</v>
      </c>
      <c r="L211" s="5">
        <f>L212/Inputs!M$7</f>
        <v>93.533814149055232</v>
      </c>
      <c r="M211" s="5">
        <f>M212/Inputs!N$7</f>
        <v>109.68047661325643</v>
      </c>
      <c r="N211" s="5">
        <f>N212/Inputs!O$7</f>
        <v>127.45777176269992</v>
      </c>
      <c r="O211" s="5">
        <f>O212/Inputs!P$7</f>
        <v>124.59453495174249</v>
      </c>
      <c r="P211" s="5">
        <f>P212/Inputs!Q$7</f>
        <v>99.997219987028103</v>
      </c>
      <c r="Q211" s="5">
        <f>Q212/Inputs!R$7</f>
        <v>117.98507162653877</v>
      </c>
      <c r="R211" s="5">
        <f>R212/Inputs!S$7</f>
        <v>126.1337851981682</v>
      </c>
      <c r="S211" s="5">
        <f>S212/Inputs!T$7</f>
        <v>169.81709684978924</v>
      </c>
      <c r="T211" s="5">
        <f>T212/Inputs!U$7</f>
        <v>224.40797656367275</v>
      </c>
      <c r="U211" s="5">
        <f>U212/Inputs!V$7</f>
        <v>200.99867546132921</v>
      </c>
      <c r="V211" s="5">
        <f>V212/Inputs!W$7</f>
        <v>221.10184913461163</v>
      </c>
      <c r="W211" s="5">
        <f>W212/Inputs!X$7</f>
        <v>30.485247374780176</v>
      </c>
      <c r="Z211" s="23"/>
    </row>
    <row r="212" spans="2:28" outlineLevel="1" x14ac:dyDescent="0.25">
      <c r="B212" s="10" t="s">
        <v>12</v>
      </c>
      <c r="C212" s="5">
        <f>C$214*CAN!C216</f>
        <v>30.031651461779177</v>
      </c>
      <c r="D212" s="5">
        <f>D$214*CAN!D216</f>
        <v>25.199032854749504</v>
      </c>
      <c r="E212" s="5">
        <f>E$214*CAN!E216</f>
        <v>23.230415111622765</v>
      </c>
      <c r="F212" s="5">
        <f>F$214*CAN!F216</f>
        <v>13.663765937676324</v>
      </c>
      <c r="G212" s="5">
        <f>G$214*CAN!G216</f>
        <v>9.2818411659980331</v>
      </c>
      <c r="H212" s="5">
        <f>H$214*CAN!H216</f>
        <v>9.7001017998605885</v>
      </c>
      <c r="I212" s="5">
        <f>I$214*CAN!I216</f>
        <v>8.8975379182336667</v>
      </c>
      <c r="J212" s="5">
        <f>J$214*CAN!J216</f>
        <v>8.3152323096271292</v>
      </c>
      <c r="K212" s="5">
        <f>K$214*CAN!K216</f>
        <v>13.221446789755984</v>
      </c>
      <c r="L212" s="5">
        <f>L$214*CAN!L216</f>
        <v>9.3533814149055239</v>
      </c>
      <c r="M212" s="5">
        <f>M$214*CAN!M216</f>
        <v>10.968047661325643</v>
      </c>
      <c r="N212" s="5">
        <f>N$214*CAN!N216</f>
        <v>12.745777176269993</v>
      </c>
      <c r="O212" s="5">
        <f>O$214*CAN!O216</f>
        <v>12.45945349517425</v>
      </c>
      <c r="P212" s="5">
        <f>P$214*CAN!P216</f>
        <v>9.9997219987028103</v>
      </c>
      <c r="Q212" s="5">
        <f>Q$214*CAN!Q216</f>
        <v>11.798507162653877</v>
      </c>
      <c r="R212" s="5">
        <f>R$214*CAN!R216</f>
        <v>12.61337851981682</v>
      </c>
      <c r="S212" s="5">
        <f>S$214*CAN!S216</f>
        <v>16.981709684978924</v>
      </c>
      <c r="T212" s="5">
        <f>T$214*CAN!T216</f>
        <v>22.440797656367277</v>
      </c>
      <c r="U212" s="5">
        <f>U$214*CAN!U216</f>
        <v>20.099867546132923</v>
      </c>
      <c r="V212" s="5">
        <f>V$214*CAN!V216</f>
        <v>22.110184913461165</v>
      </c>
      <c r="W212" s="5">
        <f>W$214*CAN!W216</f>
        <v>3.0485247374780178</v>
      </c>
      <c r="Y212" s="1" t="s">
        <v>59</v>
      </c>
    </row>
    <row r="213" spans="2:28" outlineLevel="1" x14ac:dyDescent="0.25">
      <c r="B213" s="16" t="s">
        <v>13</v>
      </c>
    </row>
    <row r="214" spans="2:28" outlineLevel="1" x14ac:dyDescent="0.25">
      <c r="B214" s="10" t="s">
        <v>10</v>
      </c>
      <c r="C214" s="5">
        <f>C229/CAN!C230/1000</f>
        <v>62577.620681345812</v>
      </c>
      <c r="D214" s="5">
        <f>D229/CAN!D230/1000</f>
        <v>52467.537720673055</v>
      </c>
      <c r="E214" s="5">
        <f>E229/CAN!E230/1000</f>
        <v>46253.87260536274</v>
      </c>
      <c r="F214" s="5">
        <f>F229/CAN!F230/1000</f>
        <v>30346.676507761684</v>
      </c>
      <c r="G214" s="5">
        <f>G229/CAN!G230/1000</f>
        <v>22148.840904023371</v>
      </c>
      <c r="H214" s="5">
        <f>H229/CAN!H230/1000</f>
        <v>23113.522390507576</v>
      </c>
      <c r="I214" s="5">
        <f>I229/CAN!I230/1000</f>
        <v>21630.535276056464</v>
      </c>
      <c r="J214" s="5">
        <f>J229/CAN!J230/1000</f>
        <v>20543.491918749947</v>
      </c>
      <c r="K214" s="5">
        <f>K229/CAN!K230/1000</f>
        <v>28575.301578135648</v>
      </c>
      <c r="L214" s="5">
        <f>L229/CAN!L230/1000</f>
        <v>19851.650249072132</v>
      </c>
      <c r="M214" s="5">
        <f>M229/CAN!M230/1000</f>
        <v>26678.068292501604</v>
      </c>
      <c r="N214" s="5">
        <f>N229/CAN!N230/1000</f>
        <v>31967.355477972185</v>
      </c>
      <c r="O214" s="5">
        <f>O229/CAN!O230/1000</f>
        <v>33666.382010461501</v>
      </c>
      <c r="P214" s="5">
        <f>P229/CAN!P230/1000</f>
        <v>28288.695083281898</v>
      </c>
      <c r="Q214" s="5">
        <f>Q229/CAN!Q230/1000</f>
        <v>36944.955502669072</v>
      </c>
      <c r="R214" s="5">
        <f>R229/CAN!R230/1000</f>
        <v>38507.23975170646</v>
      </c>
      <c r="S214" s="5">
        <f>S229/CAN!S230/1000</f>
        <v>47759.735939374543</v>
      </c>
      <c r="T214" s="5">
        <f>T229/CAN!T230/1000</f>
        <v>62217.768102628252</v>
      </c>
      <c r="U214" s="5">
        <f>U229/CAN!U230/1000</f>
        <v>58934.580962828055</v>
      </c>
      <c r="V214" s="5">
        <f>V229/CAN!V230/1000</f>
        <v>57721.872321960189</v>
      </c>
      <c r="W214" s="5">
        <f>W229/CAN!W230/1000</f>
        <v>54424.913265799485</v>
      </c>
    </row>
    <row r="215" spans="2:28" outlineLevel="1" x14ac:dyDescent="0.25">
      <c r="B215" s="18" t="s">
        <v>14</v>
      </c>
      <c r="C215" s="13">
        <f t="shared" ref="C215:W215" si="83">IFERROR(C209/C214,0)</f>
        <v>0.99952008959217697</v>
      </c>
      <c r="D215" s="13">
        <f t="shared" si="83"/>
        <v>0.99951972145159729</v>
      </c>
      <c r="E215" s="13">
        <f t="shared" si="83"/>
        <v>0.99949776280767189</v>
      </c>
      <c r="F215" s="13">
        <f t="shared" si="83"/>
        <v>0.99954974423857645</v>
      </c>
      <c r="G215" s="13">
        <f t="shared" si="83"/>
        <v>0.99958093332259612</v>
      </c>
      <c r="H215" s="13">
        <f t="shared" si="83"/>
        <v>0.99958032784289763</v>
      </c>
      <c r="I215" s="13">
        <f t="shared" si="83"/>
        <v>0.99958865844951683</v>
      </c>
      <c r="J215" s="13">
        <f t="shared" si="83"/>
        <v>0.9995952376381525</v>
      </c>
      <c r="K215" s="13">
        <f t="shared" si="83"/>
        <v>0.99953731208212782</v>
      </c>
      <c r="L215" s="13">
        <f t="shared" si="83"/>
        <v>0.99952883607672149</v>
      </c>
      <c r="M215" s="13">
        <f t="shared" si="83"/>
        <v>0.99958887399413354</v>
      </c>
      <c r="N215" s="13">
        <f t="shared" si="83"/>
        <v>0.99960128772037293</v>
      </c>
      <c r="O215" s="13">
        <f t="shared" si="83"/>
        <v>0.99962991409378932</v>
      </c>
      <c r="P215" s="13">
        <f t="shared" si="83"/>
        <v>0.99964651172599994</v>
      </c>
      <c r="Q215" s="13">
        <f t="shared" si="83"/>
        <v>0.99968064632905562</v>
      </c>
      <c r="R215" s="13">
        <f t="shared" si="83"/>
        <v>0.99967244137463118</v>
      </c>
      <c r="S215" s="13">
        <f t="shared" si="83"/>
        <v>0.99964443459849672</v>
      </c>
      <c r="T215" s="13">
        <f t="shared" si="83"/>
        <v>0.99963931850433219</v>
      </c>
      <c r="U215" s="13">
        <f t="shared" si="83"/>
        <v>0.99965894611927741</v>
      </c>
      <c r="V215" s="13">
        <f t="shared" si="83"/>
        <v>0.99961695308859466</v>
      </c>
      <c r="W215" s="13">
        <f t="shared" si="83"/>
        <v>0.99994398659447403</v>
      </c>
    </row>
    <row r="216" spans="2:28" outlineLevel="1" x14ac:dyDescent="0.25">
      <c r="B216" s="18" t="s">
        <v>15</v>
      </c>
      <c r="C216" s="13">
        <f t="shared" ref="C216:W216" si="84">IFERROR(C212/C214,0)</f>
        <v>4.7991040782302411E-4</v>
      </c>
      <c r="D216" s="13">
        <f t="shared" si="84"/>
        <v>4.8027854840271413E-4</v>
      </c>
      <c r="E216" s="13">
        <f t="shared" si="84"/>
        <v>5.0223719232818137E-4</v>
      </c>
      <c r="F216" s="13">
        <f t="shared" si="84"/>
        <v>4.5025576142354768E-4</v>
      </c>
      <c r="G216" s="13">
        <f t="shared" si="84"/>
        <v>4.190666774039617E-4</v>
      </c>
      <c r="H216" s="13">
        <f t="shared" si="84"/>
        <v>4.196721571024715E-4</v>
      </c>
      <c r="I216" s="13">
        <f t="shared" si="84"/>
        <v>4.1134155048315598E-4</v>
      </c>
      <c r="J216" s="13">
        <f t="shared" si="84"/>
        <v>4.0476236184744504E-4</v>
      </c>
      <c r="K216" s="13">
        <f t="shared" si="84"/>
        <v>4.6268791787213733E-4</v>
      </c>
      <c r="L216" s="13">
        <f t="shared" si="84"/>
        <v>4.7116392327850435E-4</v>
      </c>
      <c r="M216" s="13">
        <f t="shared" si="84"/>
        <v>4.1112600586634034E-4</v>
      </c>
      <c r="N216" s="13">
        <f t="shared" si="84"/>
        <v>3.9871227962703243E-4</v>
      </c>
      <c r="O216" s="13">
        <f t="shared" si="84"/>
        <v>3.7008590621061082E-4</v>
      </c>
      <c r="P216" s="13">
        <f t="shared" si="84"/>
        <v>3.534882740000426E-4</v>
      </c>
      <c r="Q216" s="13">
        <f t="shared" si="84"/>
        <v>3.193536709443729E-4</v>
      </c>
      <c r="R216" s="13">
        <f t="shared" si="84"/>
        <v>3.2755862536882702E-4</v>
      </c>
      <c r="S216" s="13">
        <f t="shared" si="84"/>
        <v>3.5556540150337597E-4</v>
      </c>
      <c r="T216" s="13">
        <f t="shared" si="84"/>
        <v>3.6068149566778363E-4</v>
      </c>
      <c r="U216" s="13">
        <f t="shared" si="84"/>
        <v>3.4105388072260256E-4</v>
      </c>
      <c r="V216" s="13">
        <f t="shared" si="84"/>
        <v>3.8304691140535619E-4</v>
      </c>
      <c r="W216" s="13">
        <f t="shared" si="84"/>
        <v>5.6013405526062729E-5</v>
      </c>
    </row>
    <row r="217" spans="2:28" outlineLevel="1" x14ac:dyDescent="0.25"/>
    <row r="218" spans="2:28" outlineLevel="1" x14ac:dyDescent="0.25">
      <c r="B218" s="9" t="s">
        <v>19</v>
      </c>
      <c r="C218" s="14"/>
    </row>
    <row r="219" spans="2:28" outlineLevel="1" x14ac:dyDescent="0.25">
      <c r="B219" s="4" t="s">
        <v>23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Z219" s="23"/>
      <c r="AB219" t="s">
        <v>18</v>
      </c>
    </row>
    <row r="220" spans="2:28" outlineLevel="1" x14ac:dyDescent="0.25">
      <c r="B220" s="4" t="s">
        <v>24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Z220" s="23"/>
      <c r="AB220" t="s">
        <v>18</v>
      </c>
    </row>
    <row r="221" spans="2:28" outlineLevel="1" x14ac:dyDescent="0.25">
      <c r="B221" s="4" t="s">
        <v>21</v>
      </c>
      <c r="C221" s="5">
        <f>'[2]Table 18'!C$12*1000</f>
        <v>15807.248</v>
      </c>
      <c r="D221" s="5">
        <f>'[2]Table 18'!D$12*1000</f>
        <v>13100.632</v>
      </c>
      <c r="E221" s="5">
        <f>'[2]Table 18'!E$12*1000</f>
        <v>10688.748</v>
      </c>
      <c r="F221" s="5">
        <f>'[2]Table 18'!F$12*1000</f>
        <v>7086.46</v>
      </c>
      <c r="G221" s="5">
        <f>'[2]Table 18'!G$12*1000</f>
        <v>5003.9250000000002</v>
      </c>
      <c r="H221" s="5">
        <f>'[2]Table 18'!H$12*1000</f>
        <v>5353.96</v>
      </c>
      <c r="I221" s="5">
        <f>'[2]Table 18'!I$12*1000</f>
        <v>5247.4780000000001</v>
      </c>
      <c r="J221" s="5">
        <f>'[2]Table 18'!J$12*1000</f>
        <v>5246.5159999999996</v>
      </c>
      <c r="K221" s="5">
        <f>'[2]Table 18'!K$12*1000</f>
        <v>8111.2529999999997</v>
      </c>
      <c r="L221" s="5">
        <f>'[2]Table 18'!L$12*1000</f>
        <v>5443.8519999999999</v>
      </c>
      <c r="M221" s="5">
        <f>'[2]Table 18'!M$12*1000</f>
        <v>6339.8820000000005</v>
      </c>
      <c r="N221" s="5">
        <f>'[2]Table 18'!N$12*1000</f>
        <v>8302.23</v>
      </c>
      <c r="O221" s="5">
        <f>'[2]Table 18'!O$12*1000</f>
        <v>8533.2579999999998</v>
      </c>
      <c r="P221" s="5">
        <f>'[2]Table 18'!P$12*1000</f>
        <v>6651.2339999999995</v>
      </c>
      <c r="Q221" s="5">
        <f>'[2]Table 18'!Q$12*1000</f>
        <v>8284.6879999999983</v>
      </c>
      <c r="R221" s="5">
        <f>'[2]Table 18'!R$12*1000</f>
        <v>8288.0760000000009</v>
      </c>
      <c r="S221" s="5">
        <f>'[2]Table 18'!S$12*1000</f>
        <v>9803.2540000000008</v>
      </c>
      <c r="T221" s="5">
        <f>'[2]Table 18'!T$12*1000</f>
        <v>13662.468999999999</v>
      </c>
      <c r="U221" s="5">
        <f>'[2]Table 18'!U$12*1000</f>
        <v>12505.5</v>
      </c>
      <c r="V221" s="5">
        <f>'[2]Table 18'!V$12*1000</f>
        <v>12252.349</v>
      </c>
      <c r="W221" s="5">
        <f>'[2]Table 18'!W$12*1000</f>
        <v>11715.396000000001</v>
      </c>
      <c r="Z221" s="23" t="s">
        <v>32</v>
      </c>
      <c r="AB221" t="s">
        <v>18</v>
      </c>
    </row>
    <row r="222" spans="2:28" outlineLevel="1" x14ac:dyDescent="0.25">
      <c r="B222" s="4" t="s">
        <v>26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Z222" s="23"/>
      <c r="AB222" t="s">
        <v>18</v>
      </c>
    </row>
    <row r="223" spans="2:28" outlineLevel="1" x14ac:dyDescent="0.25">
      <c r="B223" s="4" t="s">
        <v>25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Z223" s="23"/>
      <c r="AB223" t="s">
        <v>18</v>
      </c>
    </row>
    <row r="224" spans="2:28" outlineLevel="1" x14ac:dyDescent="0.25">
      <c r="B224" s="4" t="s">
        <v>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Z224" s="23"/>
      <c r="AB224" t="s">
        <v>18</v>
      </c>
    </row>
    <row r="225" spans="2:28" outlineLevel="1" x14ac:dyDescent="0.25">
      <c r="B225" s="4" t="s">
        <v>27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Z225" s="23"/>
      <c r="AB225" t="s">
        <v>18</v>
      </c>
    </row>
    <row r="226" spans="2:28" outlineLevel="1" x14ac:dyDescent="0.25">
      <c r="B226" s="4" t="s">
        <v>28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Z226" s="23"/>
      <c r="AB226" t="s">
        <v>18</v>
      </c>
    </row>
    <row r="227" spans="2:28" outlineLevel="1" x14ac:dyDescent="0.25">
      <c r="B227" s="4" t="s">
        <v>22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Z227" s="23"/>
      <c r="AB227" t="s">
        <v>18</v>
      </c>
    </row>
    <row r="228" spans="2:28" outlineLevel="1" x14ac:dyDescent="0.25">
      <c r="B228" s="4" t="s">
        <v>29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Z228" s="23"/>
      <c r="AB228" t="s">
        <v>18</v>
      </c>
    </row>
    <row r="229" spans="2:28" outlineLevel="1" x14ac:dyDescent="0.25">
      <c r="B229" s="16" t="s">
        <v>13</v>
      </c>
      <c r="C229" s="21">
        <f t="shared" ref="C229:W229" si="85">SUM(C219:C228)</f>
        <v>15807.248</v>
      </c>
      <c r="D229" s="21">
        <f t="shared" si="85"/>
        <v>13100.632</v>
      </c>
      <c r="E229" s="21">
        <f t="shared" si="85"/>
        <v>10688.748</v>
      </c>
      <c r="F229" s="21">
        <f t="shared" si="85"/>
        <v>7086.46</v>
      </c>
      <c r="G229" s="21">
        <f t="shared" si="85"/>
        <v>5003.9250000000002</v>
      </c>
      <c r="H229" s="21">
        <f t="shared" si="85"/>
        <v>5353.96</v>
      </c>
      <c r="I229" s="21">
        <f t="shared" si="85"/>
        <v>5247.4780000000001</v>
      </c>
      <c r="J229" s="21">
        <f t="shared" si="85"/>
        <v>5246.5159999999996</v>
      </c>
      <c r="K229" s="21">
        <f t="shared" si="85"/>
        <v>8111.2529999999997</v>
      </c>
      <c r="L229" s="21">
        <f t="shared" si="85"/>
        <v>5443.8519999999999</v>
      </c>
      <c r="M229" s="21">
        <f t="shared" si="85"/>
        <v>6339.8820000000005</v>
      </c>
      <c r="N229" s="21">
        <f t="shared" si="85"/>
        <v>8302.23</v>
      </c>
      <c r="O229" s="21">
        <f t="shared" si="85"/>
        <v>8533.2579999999998</v>
      </c>
      <c r="P229" s="21">
        <f t="shared" si="85"/>
        <v>6651.2339999999995</v>
      </c>
      <c r="Q229" s="21">
        <f t="shared" si="85"/>
        <v>8284.6879999999983</v>
      </c>
      <c r="R229" s="21">
        <f t="shared" si="85"/>
        <v>8288.0760000000009</v>
      </c>
      <c r="S229" s="21">
        <f t="shared" si="85"/>
        <v>9803.2540000000008</v>
      </c>
      <c r="T229" s="21">
        <f t="shared" si="85"/>
        <v>13662.468999999999</v>
      </c>
      <c r="U229" s="21">
        <f t="shared" si="85"/>
        <v>12505.5</v>
      </c>
      <c r="V229" s="21">
        <f t="shared" si="85"/>
        <v>12252.349</v>
      </c>
      <c r="W229" s="21">
        <f t="shared" si="85"/>
        <v>11715.396000000001</v>
      </c>
    </row>
    <row r="230" spans="2:28" outlineLevel="1" x14ac:dyDescent="0.25">
      <c r="B230" s="29" t="s">
        <v>46</v>
      </c>
      <c r="C230" s="28">
        <f>IFERROR(C229/C209/1000,0)</f>
        <v>2.527235381118783E-4</v>
      </c>
      <c r="D230" s="28">
        <f t="shared" ref="D230:W230" si="86">IFERROR(D229/D209/1000,0)</f>
        <v>2.4981021685524318E-4</v>
      </c>
      <c r="E230" s="28">
        <f t="shared" si="86"/>
        <v>2.312048350099274E-4</v>
      </c>
      <c r="F230" s="28">
        <f t="shared" si="86"/>
        <v>2.3362202957931015E-4</v>
      </c>
      <c r="G230" s="28">
        <f t="shared" si="86"/>
        <v>2.2601737395912635E-4</v>
      </c>
      <c r="H230" s="28">
        <f t="shared" si="86"/>
        <v>2.3173481569830178E-4</v>
      </c>
      <c r="I230" s="28">
        <f t="shared" si="86"/>
        <v>2.4269567659733826E-4</v>
      </c>
      <c r="J230" s="28">
        <f t="shared" si="86"/>
        <v>2.5548920664823652E-4</v>
      </c>
      <c r="K230" s="28">
        <f t="shared" si="86"/>
        <v>2.8398677416699008E-4</v>
      </c>
      <c r="L230" s="28">
        <f t="shared" si="86"/>
        <v>2.7435593955221137E-4</v>
      </c>
      <c r="M230" s="28">
        <f t="shared" si="86"/>
        <v>2.3774170951439244E-4</v>
      </c>
      <c r="N230" s="28">
        <f t="shared" si="86"/>
        <v>2.5981321874174576E-4</v>
      </c>
      <c r="O230" s="28">
        <f t="shared" si="86"/>
        <v>2.5355909063960285E-4</v>
      </c>
      <c r="P230" s="28">
        <f t="shared" si="86"/>
        <v>2.3520300052831672E-4</v>
      </c>
      <c r="Q230" s="28">
        <f t="shared" si="86"/>
        <v>2.2431572803288869E-4</v>
      </c>
      <c r="R230" s="28">
        <f t="shared" si="86"/>
        <v>2.1530475239975427E-4</v>
      </c>
      <c r="S230" s="28">
        <f t="shared" si="86"/>
        <v>2.0533490700676198E-4</v>
      </c>
      <c r="T230" s="28">
        <f t="shared" si="86"/>
        <v>2.1967034489595529E-4</v>
      </c>
      <c r="U230" s="28">
        <f t="shared" si="86"/>
        <v>2.1226529993152198E-4</v>
      </c>
      <c r="V230" s="28">
        <f t="shared" si="86"/>
        <v>2.1234661194787234E-4</v>
      </c>
      <c r="W230" s="28">
        <f t="shared" si="86"/>
        <v>2.1527002163085714E-4</v>
      </c>
    </row>
    <row r="231" spans="2:28" outlineLevel="1" x14ac:dyDescent="0.25"/>
    <row r="232" spans="2:28" outlineLevel="1" x14ac:dyDescent="0.25">
      <c r="B232" s="4" t="s">
        <v>23</v>
      </c>
      <c r="C232" s="12">
        <f t="shared" ref="C232:W232" si="87">IFERROR(C219/C229,0)</f>
        <v>0</v>
      </c>
      <c r="D232" s="12">
        <f t="shared" si="87"/>
        <v>0</v>
      </c>
      <c r="E232" s="12">
        <f t="shared" si="87"/>
        <v>0</v>
      </c>
      <c r="F232" s="12">
        <f t="shared" si="87"/>
        <v>0</v>
      </c>
      <c r="G232" s="12">
        <f t="shared" si="87"/>
        <v>0</v>
      </c>
      <c r="H232" s="12">
        <f t="shared" si="87"/>
        <v>0</v>
      </c>
      <c r="I232" s="12">
        <f t="shared" si="87"/>
        <v>0</v>
      </c>
      <c r="J232" s="12">
        <f t="shared" si="87"/>
        <v>0</v>
      </c>
      <c r="K232" s="12">
        <f t="shared" si="87"/>
        <v>0</v>
      </c>
      <c r="L232" s="12">
        <f t="shared" si="87"/>
        <v>0</v>
      </c>
      <c r="M232" s="12">
        <f t="shared" si="87"/>
        <v>0</v>
      </c>
      <c r="N232" s="12">
        <f t="shared" si="87"/>
        <v>0</v>
      </c>
      <c r="O232" s="12">
        <f t="shared" si="87"/>
        <v>0</v>
      </c>
      <c r="P232" s="12">
        <f t="shared" si="87"/>
        <v>0</v>
      </c>
      <c r="Q232" s="12">
        <f t="shared" si="87"/>
        <v>0</v>
      </c>
      <c r="R232" s="12">
        <f t="shared" si="87"/>
        <v>0</v>
      </c>
      <c r="S232" s="12">
        <f t="shared" si="87"/>
        <v>0</v>
      </c>
      <c r="T232" s="12">
        <f t="shared" si="87"/>
        <v>0</v>
      </c>
      <c r="U232" s="12">
        <f t="shared" si="87"/>
        <v>0</v>
      </c>
      <c r="V232" s="12">
        <f t="shared" si="87"/>
        <v>0</v>
      </c>
      <c r="W232" s="12">
        <f t="shared" si="87"/>
        <v>0</v>
      </c>
    </row>
    <row r="233" spans="2:28" outlineLevel="1" x14ac:dyDescent="0.25">
      <c r="B233" s="4" t="s">
        <v>24</v>
      </c>
      <c r="C233" s="12">
        <f t="shared" ref="C233:W233" si="88">IFERROR(C220/C229,0)</f>
        <v>0</v>
      </c>
      <c r="D233" s="12">
        <f t="shared" si="88"/>
        <v>0</v>
      </c>
      <c r="E233" s="12">
        <f t="shared" si="88"/>
        <v>0</v>
      </c>
      <c r="F233" s="12">
        <f t="shared" si="88"/>
        <v>0</v>
      </c>
      <c r="G233" s="12">
        <f t="shared" si="88"/>
        <v>0</v>
      </c>
      <c r="H233" s="12">
        <f t="shared" si="88"/>
        <v>0</v>
      </c>
      <c r="I233" s="12">
        <f t="shared" si="88"/>
        <v>0</v>
      </c>
      <c r="J233" s="12">
        <f t="shared" si="88"/>
        <v>0</v>
      </c>
      <c r="K233" s="12">
        <f t="shared" si="88"/>
        <v>0</v>
      </c>
      <c r="L233" s="12">
        <f t="shared" si="88"/>
        <v>0</v>
      </c>
      <c r="M233" s="12">
        <f t="shared" si="88"/>
        <v>0</v>
      </c>
      <c r="N233" s="12">
        <f t="shared" si="88"/>
        <v>0</v>
      </c>
      <c r="O233" s="12">
        <f t="shared" si="88"/>
        <v>0</v>
      </c>
      <c r="P233" s="12">
        <f t="shared" si="88"/>
        <v>0</v>
      </c>
      <c r="Q233" s="12">
        <f t="shared" si="88"/>
        <v>0</v>
      </c>
      <c r="R233" s="12">
        <f t="shared" si="88"/>
        <v>0</v>
      </c>
      <c r="S233" s="12">
        <f t="shared" si="88"/>
        <v>0</v>
      </c>
      <c r="T233" s="12">
        <f t="shared" si="88"/>
        <v>0</v>
      </c>
      <c r="U233" s="12">
        <f t="shared" si="88"/>
        <v>0</v>
      </c>
      <c r="V233" s="12">
        <f t="shared" si="88"/>
        <v>0</v>
      </c>
      <c r="W233" s="12">
        <f t="shared" si="88"/>
        <v>0</v>
      </c>
    </row>
    <row r="234" spans="2:28" outlineLevel="1" x14ac:dyDescent="0.25">
      <c r="B234" s="4" t="s">
        <v>21</v>
      </c>
      <c r="C234" s="12">
        <f t="shared" ref="C234:W234" si="89">IFERROR(C221/C229,0)</f>
        <v>1</v>
      </c>
      <c r="D234" s="12">
        <f t="shared" si="89"/>
        <v>1</v>
      </c>
      <c r="E234" s="12">
        <f t="shared" si="89"/>
        <v>1</v>
      </c>
      <c r="F234" s="12">
        <f t="shared" si="89"/>
        <v>1</v>
      </c>
      <c r="G234" s="12">
        <f t="shared" si="89"/>
        <v>1</v>
      </c>
      <c r="H234" s="12">
        <f t="shared" si="89"/>
        <v>1</v>
      </c>
      <c r="I234" s="12">
        <f t="shared" si="89"/>
        <v>1</v>
      </c>
      <c r="J234" s="12">
        <f t="shared" si="89"/>
        <v>1</v>
      </c>
      <c r="K234" s="12">
        <f t="shared" si="89"/>
        <v>1</v>
      </c>
      <c r="L234" s="12">
        <f t="shared" si="89"/>
        <v>1</v>
      </c>
      <c r="M234" s="12">
        <f t="shared" si="89"/>
        <v>1</v>
      </c>
      <c r="N234" s="12">
        <f t="shared" si="89"/>
        <v>1</v>
      </c>
      <c r="O234" s="12">
        <f t="shared" si="89"/>
        <v>1</v>
      </c>
      <c r="P234" s="12">
        <f t="shared" si="89"/>
        <v>1</v>
      </c>
      <c r="Q234" s="12">
        <f t="shared" si="89"/>
        <v>1</v>
      </c>
      <c r="R234" s="12">
        <f t="shared" si="89"/>
        <v>1</v>
      </c>
      <c r="S234" s="12">
        <f t="shared" si="89"/>
        <v>1</v>
      </c>
      <c r="T234" s="12">
        <f t="shared" si="89"/>
        <v>1</v>
      </c>
      <c r="U234" s="12">
        <f t="shared" si="89"/>
        <v>1</v>
      </c>
      <c r="V234" s="12">
        <f t="shared" si="89"/>
        <v>1</v>
      </c>
      <c r="W234" s="12">
        <f t="shared" si="89"/>
        <v>1</v>
      </c>
    </row>
    <row r="235" spans="2:28" outlineLevel="1" x14ac:dyDescent="0.25">
      <c r="B235" s="4" t="s">
        <v>26</v>
      </c>
      <c r="C235" s="12">
        <f t="shared" ref="C235:W235" si="90">IFERROR(C222/C229,0)</f>
        <v>0</v>
      </c>
      <c r="D235" s="12">
        <f t="shared" si="90"/>
        <v>0</v>
      </c>
      <c r="E235" s="12">
        <f t="shared" si="90"/>
        <v>0</v>
      </c>
      <c r="F235" s="12">
        <f t="shared" si="90"/>
        <v>0</v>
      </c>
      <c r="G235" s="12">
        <f t="shared" si="90"/>
        <v>0</v>
      </c>
      <c r="H235" s="12">
        <f t="shared" si="90"/>
        <v>0</v>
      </c>
      <c r="I235" s="12">
        <f t="shared" si="90"/>
        <v>0</v>
      </c>
      <c r="J235" s="12">
        <f t="shared" si="90"/>
        <v>0</v>
      </c>
      <c r="K235" s="12">
        <f t="shared" si="90"/>
        <v>0</v>
      </c>
      <c r="L235" s="12">
        <f t="shared" si="90"/>
        <v>0</v>
      </c>
      <c r="M235" s="12">
        <f t="shared" si="90"/>
        <v>0</v>
      </c>
      <c r="N235" s="12">
        <f t="shared" si="90"/>
        <v>0</v>
      </c>
      <c r="O235" s="12">
        <f t="shared" si="90"/>
        <v>0</v>
      </c>
      <c r="P235" s="12">
        <f t="shared" si="90"/>
        <v>0</v>
      </c>
      <c r="Q235" s="12">
        <f t="shared" si="90"/>
        <v>0</v>
      </c>
      <c r="R235" s="12">
        <f t="shared" si="90"/>
        <v>0</v>
      </c>
      <c r="S235" s="12">
        <f t="shared" si="90"/>
        <v>0</v>
      </c>
      <c r="T235" s="12">
        <f t="shared" si="90"/>
        <v>0</v>
      </c>
      <c r="U235" s="12">
        <f t="shared" si="90"/>
        <v>0</v>
      </c>
      <c r="V235" s="12">
        <f t="shared" si="90"/>
        <v>0</v>
      </c>
      <c r="W235" s="12">
        <f t="shared" si="90"/>
        <v>0</v>
      </c>
    </row>
    <row r="236" spans="2:28" outlineLevel="1" x14ac:dyDescent="0.25">
      <c r="B236" s="4" t="s">
        <v>25</v>
      </c>
      <c r="C236" s="12">
        <f t="shared" ref="C236:W236" si="91">IFERROR(C223/C229,0)</f>
        <v>0</v>
      </c>
      <c r="D236" s="12">
        <f t="shared" si="91"/>
        <v>0</v>
      </c>
      <c r="E236" s="12">
        <f t="shared" si="91"/>
        <v>0</v>
      </c>
      <c r="F236" s="12">
        <f t="shared" si="91"/>
        <v>0</v>
      </c>
      <c r="G236" s="12">
        <f t="shared" si="91"/>
        <v>0</v>
      </c>
      <c r="H236" s="12">
        <f t="shared" si="91"/>
        <v>0</v>
      </c>
      <c r="I236" s="12">
        <f t="shared" si="91"/>
        <v>0</v>
      </c>
      <c r="J236" s="12">
        <f t="shared" si="91"/>
        <v>0</v>
      </c>
      <c r="K236" s="12">
        <f t="shared" si="91"/>
        <v>0</v>
      </c>
      <c r="L236" s="12">
        <f t="shared" si="91"/>
        <v>0</v>
      </c>
      <c r="M236" s="12">
        <f t="shared" si="91"/>
        <v>0</v>
      </c>
      <c r="N236" s="12">
        <f t="shared" si="91"/>
        <v>0</v>
      </c>
      <c r="O236" s="12">
        <f t="shared" si="91"/>
        <v>0</v>
      </c>
      <c r="P236" s="12">
        <f t="shared" si="91"/>
        <v>0</v>
      </c>
      <c r="Q236" s="12">
        <f t="shared" si="91"/>
        <v>0</v>
      </c>
      <c r="R236" s="12">
        <f t="shared" si="91"/>
        <v>0</v>
      </c>
      <c r="S236" s="12">
        <f t="shared" si="91"/>
        <v>0</v>
      </c>
      <c r="T236" s="12">
        <f t="shared" si="91"/>
        <v>0</v>
      </c>
      <c r="U236" s="12">
        <f t="shared" si="91"/>
        <v>0</v>
      </c>
      <c r="V236" s="12">
        <f t="shared" si="91"/>
        <v>0</v>
      </c>
      <c r="W236" s="12">
        <f t="shared" si="91"/>
        <v>0</v>
      </c>
    </row>
    <row r="237" spans="2:28" outlineLevel="1" x14ac:dyDescent="0.25">
      <c r="B237" s="4" t="s">
        <v>0</v>
      </c>
      <c r="C237" s="12">
        <f t="shared" ref="C237:W237" si="92">IFERROR(C224/C229,0)</f>
        <v>0</v>
      </c>
      <c r="D237" s="12">
        <f t="shared" si="92"/>
        <v>0</v>
      </c>
      <c r="E237" s="12">
        <f t="shared" si="92"/>
        <v>0</v>
      </c>
      <c r="F237" s="12">
        <f t="shared" si="92"/>
        <v>0</v>
      </c>
      <c r="G237" s="12">
        <f t="shared" si="92"/>
        <v>0</v>
      </c>
      <c r="H237" s="12">
        <f t="shared" si="92"/>
        <v>0</v>
      </c>
      <c r="I237" s="12">
        <f t="shared" si="92"/>
        <v>0</v>
      </c>
      <c r="J237" s="12">
        <f t="shared" si="92"/>
        <v>0</v>
      </c>
      <c r="K237" s="12">
        <f t="shared" si="92"/>
        <v>0</v>
      </c>
      <c r="L237" s="12">
        <f t="shared" si="92"/>
        <v>0</v>
      </c>
      <c r="M237" s="12">
        <f t="shared" si="92"/>
        <v>0</v>
      </c>
      <c r="N237" s="12">
        <f t="shared" si="92"/>
        <v>0</v>
      </c>
      <c r="O237" s="12">
        <f t="shared" si="92"/>
        <v>0</v>
      </c>
      <c r="P237" s="12">
        <f t="shared" si="92"/>
        <v>0</v>
      </c>
      <c r="Q237" s="12">
        <f t="shared" si="92"/>
        <v>0</v>
      </c>
      <c r="R237" s="12">
        <f t="shared" si="92"/>
        <v>0</v>
      </c>
      <c r="S237" s="12">
        <f t="shared" si="92"/>
        <v>0</v>
      </c>
      <c r="T237" s="12">
        <f t="shared" si="92"/>
        <v>0</v>
      </c>
      <c r="U237" s="12">
        <f t="shared" si="92"/>
        <v>0</v>
      </c>
      <c r="V237" s="12">
        <f t="shared" si="92"/>
        <v>0</v>
      </c>
      <c r="W237" s="12">
        <f t="shared" si="92"/>
        <v>0</v>
      </c>
    </row>
    <row r="238" spans="2:28" outlineLevel="1" x14ac:dyDescent="0.25">
      <c r="B238" s="4" t="s">
        <v>27</v>
      </c>
      <c r="C238" s="12">
        <f t="shared" ref="C238:W238" si="93">IFERROR(C225/C229,0)</f>
        <v>0</v>
      </c>
      <c r="D238" s="12">
        <f t="shared" si="93"/>
        <v>0</v>
      </c>
      <c r="E238" s="12">
        <f t="shared" si="93"/>
        <v>0</v>
      </c>
      <c r="F238" s="12">
        <f t="shared" si="93"/>
        <v>0</v>
      </c>
      <c r="G238" s="12">
        <f t="shared" si="93"/>
        <v>0</v>
      </c>
      <c r="H238" s="12">
        <f t="shared" si="93"/>
        <v>0</v>
      </c>
      <c r="I238" s="12">
        <f t="shared" si="93"/>
        <v>0</v>
      </c>
      <c r="J238" s="12">
        <f t="shared" si="93"/>
        <v>0</v>
      </c>
      <c r="K238" s="12">
        <f t="shared" si="93"/>
        <v>0</v>
      </c>
      <c r="L238" s="12">
        <f t="shared" si="93"/>
        <v>0</v>
      </c>
      <c r="M238" s="12">
        <f t="shared" si="93"/>
        <v>0</v>
      </c>
      <c r="N238" s="12">
        <f t="shared" si="93"/>
        <v>0</v>
      </c>
      <c r="O238" s="12">
        <f t="shared" si="93"/>
        <v>0</v>
      </c>
      <c r="P238" s="12">
        <f t="shared" si="93"/>
        <v>0</v>
      </c>
      <c r="Q238" s="12">
        <f t="shared" si="93"/>
        <v>0</v>
      </c>
      <c r="R238" s="12">
        <f t="shared" si="93"/>
        <v>0</v>
      </c>
      <c r="S238" s="12">
        <f t="shared" si="93"/>
        <v>0</v>
      </c>
      <c r="T238" s="12">
        <f t="shared" si="93"/>
        <v>0</v>
      </c>
      <c r="U238" s="12">
        <f t="shared" si="93"/>
        <v>0</v>
      </c>
      <c r="V238" s="12">
        <f t="shared" si="93"/>
        <v>0</v>
      </c>
      <c r="W238" s="12">
        <f t="shared" si="93"/>
        <v>0</v>
      </c>
    </row>
    <row r="239" spans="2:28" outlineLevel="1" x14ac:dyDescent="0.25">
      <c r="B239" s="4" t="s">
        <v>28</v>
      </c>
      <c r="C239" s="12">
        <f t="shared" ref="C239:W239" si="94">IFERROR(C226/C229,0)</f>
        <v>0</v>
      </c>
      <c r="D239" s="12">
        <f t="shared" si="94"/>
        <v>0</v>
      </c>
      <c r="E239" s="12">
        <f t="shared" si="94"/>
        <v>0</v>
      </c>
      <c r="F239" s="12">
        <f t="shared" si="94"/>
        <v>0</v>
      </c>
      <c r="G239" s="12">
        <f t="shared" si="94"/>
        <v>0</v>
      </c>
      <c r="H239" s="12">
        <f t="shared" si="94"/>
        <v>0</v>
      </c>
      <c r="I239" s="12">
        <f t="shared" si="94"/>
        <v>0</v>
      </c>
      <c r="J239" s="12">
        <f t="shared" si="94"/>
        <v>0</v>
      </c>
      <c r="K239" s="12">
        <f t="shared" si="94"/>
        <v>0</v>
      </c>
      <c r="L239" s="12">
        <f t="shared" si="94"/>
        <v>0</v>
      </c>
      <c r="M239" s="12">
        <f t="shared" si="94"/>
        <v>0</v>
      </c>
      <c r="N239" s="12">
        <f t="shared" si="94"/>
        <v>0</v>
      </c>
      <c r="O239" s="12">
        <f t="shared" si="94"/>
        <v>0</v>
      </c>
      <c r="P239" s="12">
        <f t="shared" si="94"/>
        <v>0</v>
      </c>
      <c r="Q239" s="12">
        <f t="shared" si="94"/>
        <v>0</v>
      </c>
      <c r="R239" s="12">
        <f t="shared" si="94"/>
        <v>0</v>
      </c>
      <c r="S239" s="12">
        <f t="shared" si="94"/>
        <v>0</v>
      </c>
      <c r="T239" s="12">
        <f t="shared" si="94"/>
        <v>0</v>
      </c>
      <c r="U239" s="12">
        <f t="shared" si="94"/>
        <v>0</v>
      </c>
      <c r="V239" s="12">
        <f t="shared" si="94"/>
        <v>0</v>
      </c>
      <c r="W239" s="12">
        <f t="shared" si="94"/>
        <v>0</v>
      </c>
    </row>
    <row r="240" spans="2:28" outlineLevel="1" x14ac:dyDescent="0.25">
      <c r="B240" s="4" t="s">
        <v>22</v>
      </c>
      <c r="C240" s="12">
        <f t="shared" ref="C240:W240" si="95">IFERROR(C227/C229,0)</f>
        <v>0</v>
      </c>
      <c r="D240" s="12">
        <f t="shared" si="95"/>
        <v>0</v>
      </c>
      <c r="E240" s="12">
        <f t="shared" si="95"/>
        <v>0</v>
      </c>
      <c r="F240" s="12">
        <f t="shared" si="95"/>
        <v>0</v>
      </c>
      <c r="G240" s="12">
        <f t="shared" si="95"/>
        <v>0</v>
      </c>
      <c r="H240" s="12">
        <f t="shared" si="95"/>
        <v>0</v>
      </c>
      <c r="I240" s="12">
        <f t="shared" si="95"/>
        <v>0</v>
      </c>
      <c r="J240" s="12">
        <f t="shared" si="95"/>
        <v>0</v>
      </c>
      <c r="K240" s="12">
        <f t="shared" si="95"/>
        <v>0</v>
      </c>
      <c r="L240" s="12">
        <f t="shared" si="95"/>
        <v>0</v>
      </c>
      <c r="M240" s="12">
        <f t="shared" si="95"/>
        <v>0</v>
      </c>
      <c r="N240" s="12">
        <f t="shared" si="95"/>
        <v>0</v>
      </c>
      <c r="O240" s="12">
        <f t="shared" si="95"/>
        <v>0</v>
      </c>
      <c r="P240" s="12">
        <f t="shared" si="95"/>
        <v>0</v>
      </c>
      <c r="Q240" s="12">
        <f t="shared" si="95"/>
        <v>0</v>
      </c>
      <c r="R240" s="12">
        <f t="shared" si="95"/>
        <v>0</v>
      </c>
      <c r="S240" s="12">
        <f t="shared" si="95"/>
        <v>0</v>
      </c>
      <c r="T240" s="12">
        <f t="shared" si="95"/>
        <v>0</v>
      </c>
      <c r="U240" s="12">
        <f t="shared" si="95"/>
        <v>0</v>
      </c>
      <c r="V240" s="12">
        <f t="shared" si="95"/>
        <v>0</v>
      </c>
      <c r="W240" s="12">
        <f t="shared" si="95"/>
        <v>0</v>
      </c>
    </row>
    <row r="241" spans="1:26" outlineLevel="1" x14ac:dyDescent="0.25">
      <c r="B241" s="4" t="s">
        <v>29</v>
      </c>
      <c r="C241" s="12">
        <f t="shared" ref="C241:W241" si="96">IFERROR(C228/C229,0)</f>
        <v>0</v>
      </c>
      <c r="D241" s="12">
        <f t="shared" si="96"/>
        <v>0</v>
      </c>
      <c r="E241" s="12">
        <f t="shared" si="96"/>
        <v>0</v>
      </c>
      <c r="F241" s="12">
        <f t="shared" si="96"/>
        <v>0</v>
      </c>
      <c r="G241" s="12">
        <f t="shared" si="96"/>
        <v>0</v>
      </c>
      <c r="H241" s="12">
        <f t="shared" si="96"/>
        <v>0</v>
      </c>
      <c r="I241" s="12">
        <f t="shared" si="96"/>
        <v>0</v>
      </c>
      <c r="J241" s="12">
        <f t="shared" si="96"/>
        <v>0</v>
      </c>
      <c r="K241" s="12">
        <f t="shared" si="96"/>
        <v>0</v>
      </c>
      <c r="L241" s="12">
        <f t="shared" si="96"/>
        <v>0</v>
      </c>
      <c r="M241" s="12">
        <f t="shared" si="96"/>
        <v>0</v>
      </c>
      <c r="N241" s="12">
        <f t="shared" si="96"/>
        <v>0</v>
      </c>
      <c r="O241" s="12">
        <f t="shared" si="96"/>
        <v>0</v>
      </c>
      <c r="P241" s="12">
        <f t="shared" si="96"/>
        <v>0</v>
      </c>
      <c r="Q241" s="12">
        <f t="shared" si="96"/>
        <v>0</v>
      </c>
      <c r="R241" s="12">
        <f t="shared" si="96"/>
        <v>0</v>
      </c>
      <c r="S241" s="12">
        <f t="shared" si="96"/>
        <v>0</v>
      </c>
      <c r="T241" s="12">
        <f t="shared" si="96"/>
        <v>0</v>
      </c>
      <c r="U241" s="12">
        <f t="shared" si="96"/>
        <v>0</v>
      </c>
      <c r="V241" s="12">
        <f t="shared" si="96"/>
        <v>0</v>
      </c>
      <c r="W241" s="12">
        <f t="shared" si="96"/>
        <v>0</v>
      </c>
    </row>
    <row r="244" spans="1:26" s="34" customFormat="1" x14ac:dyDescent="0.25">
      <c r="A244" s="33" t="s">
        <v>49</v>
      </c>
    </row>
    <row r="245" spans="1:26" outlineLevel="1" x14ac:dyDescent="0.25">
      <c r="B245" s="9" t="s">
        <v>5</v>
      </c>
      <c r="C245" s="14"/>
    </row>
    <row r="246" spans="1:26" outlineLevel="1" x14ac:dyDescent="0.25">
      <c r="B246" s="16" t="s">
        <v>8</v>
      </c>
    </row>
    <row r="247" spans="1:26" outlineLevel="1" x14ac:dyDescent="0.25">
      <c r="B247" s="10" t="s">
        <v>10</v>
      </c>
      <c r="C247" s="5">
        <f>C$252*CAN!C253</f>
        <v>16485.321097767963</v>
      </c>
      <c r="D247" s="5">
        <f>D$252*CAN!D253</f>
        <v>18160.588082448859</v>
      </c>
      <c r="E247" s="5">
        <f>E$252*CAN!E253</f>
        <v>21849.009404547571</v>
      </c>
      <c r="F247" s="5">
        <f>F$252*CAN!F253</f>
        <v>28938.348997650799</v>
      </c>
      <c r="G247" s="5">
        <f>G$252*CAN!G253</f>
        <v>25880.444362189377</v>
      </c>
      <c r="H247" s="5">
        <f>H$252*CAN!H253</f>
        <v>26322.465490315248</v>
      </c>
      <c r="I247" s="5">
        <f>I$252*CAN!I253</f>
        <v>29409.617178842818</v>
      </c>
      <c r="J247" s="5">
        <f>J$252*CAN!J253</f>
        <v>28113.500226762779</v>
      </c>
      <c r="K247" s="5">
        <f>K$252*CAN!K253</f>
        <v>24733.375689107419</v>
      </c>
      <c r="L247" s="5">
        <f>L$252*CAN!L253</f>
        <v>21409.212748588576</v>
      </c>
      <c r="M247" s="5">
        <f>M$252*CAN!M253</f>
        <v>21750.036436750455</v>
      </c>
      <c r="N247" s="5">
        <f>N$252*CAN!N253</f>
        <v>17832.329300505578</v>
      </c>
      <c r="O247" s="5">
        <f>O$252*CAN!O253</f>
        <v>19610.408611839121</v>
      </c>
      <c r="P247" s="5">
        <f>P$252*CAN!P253</f>
        <v>18660.572068271569</v>
      </c>
      <c r="Q247" s="5">
        <f>Q$252*CAN!Q253</f>
        <v>17951.299792112764</v>
      </c>
      <c r="R247" s="5">
        <f>R$252*CAN!R253</f>
        <v>20508.374287836716</v>
      </c>
      <c r="S247" s="5">
        <f>S$252*CAN!S253</f>
        <v>20395.060827058282</v>
      </c>
      <c r="T247" s="5">
        <f>T$252*CAN!T253</f>
        <v>18781.627072218453</v>
      </c>
      <c r="U247" s="5">
        <f>U$252*CAN!U253</f>
        <v>19585.832815442063</v>
      </c>
      <c r="V247" s="5">
        <f>V$252*CAN!V253</f>
        <v>20716.226209857872</v>
      </c>
      <c r="W247" s="5">
        <f>W$252*CAN!W253</f>
        <v>20068.005031811859</v>
      </c>
      <c r="Z247" s="23"/>
    </row>
    <row r="248" spans="1:26" outlineLevel="1" x14ac:dyDescent="0.25">
      <c r="B248" s="17" t="s">
        <v>9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6" outlineLevel="1" x14ac:dyDescent="0.25">
      <c r="B249" s="10" t="s">
        <v>11</v>
      </c>
      <c r="C249" s="5">
        <f>C250/Inputs!D$7</f>
        <v>0</v>
      </c>
      <c r="D249" s="5">
        <f>D250/Inputs!E$7</f>
        <v>0</v>
      </c>
      <c r="E249" s="5">
        <f>E250/Inputs!F$7</f>
        <v>0</v>
      </c>
      <c r="F249" s="5">
        <f>F250/Inputs!G$7</f>
        <v>0</v>
      </c>
      <c r="G249" s="5">
        <f>G250/Inputs!H$7</f>
        <v>0</v>
      </c>
      <c r="H249" s="5">
        <f>H250/Inputs!I$7</f>
        <v>0</v>
      </c>
      <c r="I249" s="5">
        <f>I250/Inputs!J$7</f>
        <v>0</v>
      </c>
      <c r="J249" s="5">
        <f>J250/Inputs!K$7</f>
        <v>0</v>
      </c>
      <c r="K249" s="5">
        <f>K250/Inputs!L$7</f>
        <v>0</v>
      </c>
      <c r="L249" s="5">
        <f>L250/Inputs!M$7</f>
        <v>0</v>
      </c>
      <c r="M249" s="5">
        <f>M250/Inputs!N$7</f>
        <v>0</v>
      </c>
      <c r="N249" s="5">
        <f>N250/Inputs!O$7</f>
        <v>0</v>
      </c>
      <c r="O249" s="5">
        <f>O250/Inputs!P$7</f>
        <v>0</v>
      </c>
      <c r="P249" s="5">
        <f>P250/Inputs!Q$7</f>
        <v>0</v>
      </c>
      <c r="Q249" s="5">
        <f>Q250/Inputs!R$7</f>
        <v>0</v>
      </c>
      <c r="R249" s="5">
        <f>R250/Inputs!S$7</f>
        <v>0</v>
      </c>
      <c r="S249" s="5">
        <f>S250/Inputs!T$7</f>
        <v>0</v>
      </c>
      <c r="T249" s="5">
        <f>T250/Inputs!U$7</f>
        <v>0</v>
      </c>
      <c r="U249" s="5">
        <f>U250/Inputs!V$7</f>
        <v>0</v>
      </c>
      <c r="V249" s="5">
        <f>V250/Inputs!W$7</f>
        <v>0</v>
      </c>
      <c r="W249" s="5">
        <f>W250/Inputs!X$7</f>
        <v>0</v>
      </c>
    </row>
    <row r="250" spans="1:26" outlineLevel="1" x14ac:dyDescent="0.25">
      <c r="B250" s="10" t="s">
        <v>12</v>
      </c>
      <c r="C250" s="5">
        <f>C$252*CAN!C254</f>
        <v>0</v>
      </c>
      <c r="D250" s="5">
        <f>D$252*CAN!D254</f>
        <v>0</v>
      </c>
      <c r="E250" s="5">
        <f>E$252*CAN!E254</f>
        <v>0</v>
      </c>
      <c r="F250" s="5">
        <f>F$252*CAN!F254</f>
        <v>0</v>
      </c>
      <c r="G250" s="5">
        <f>G$252*CAN!G254</f>
        <v>0</v>
      </c>
      <c r="H250" s="5">
        <f>H$252*CAN!H254</f>
        <v>0</v>
      </c>
      <c r="I250" s="5">
        <f>I$252*CAN!I254</f>
        <v>0</v>
      </c>
      <c r="J250" s="5">
        <f>J$252*CAN!J254</f>
        <v>0</v>
      </c>
      <c r="K250" s="5">
        <f>K$252*CAN!K254</f>
        <v>0</v>
      </c>
      <c r="L250" s="5">
        <f>L$252*CAN!L254</f>
        <v>0</v>
      </c>
      <c r="M250" s="5">
        <f>M$252*CAN!M254</f>
        <v>0</v>
      </c>
      <c r="N250" s="5">
        <f>N$252*CAN!N254</f>
        <v>0</v>
      </c>
      <c r="O250" s="5">
        <f>O$252*CAN!O254</f>
        <v>0</v>
      </c>
      <c r="P250" s="5">
        <f>P$252*CAN!P254</f>
        <v>0</v>
      </c>
      <c r="Q250" s="5">
        <f>Q$252*CAN!Q254</f>
        <v>0</v>
      </c>
      <c r="R250" s="5">
        <f>R$252*CAN!R254</f>
        <v>0</v>
      </c>
      <c r="S250" s="5">
        <f>S$252*CAN!S254</f>
        <v>0</v>
      </c>
      <c r="T250" s="5">
        <f>T$252*CAN!T254</f>
        <v>0</v>
      </c>
      <c r="U250" s="5">
        <f>U$252*CAN!U254</f>
        <v>0</v>
      </c>
      <c r="V250" s="5">
        <f>V$252*CAN!V254</f>
        <v>0</v>
      </c>
      <c r="W250" s="5">
        <f>W$252*CAN!W254</f>
        <v>0</v>
      </c>
      <c r="Y250" s="1" t="s">
        <v>59</v>
      </c>
    </row>
    <row r="251" spans="1:26" outlineLevel="1" x14ac:dyDescent="0.25">
      <c r="B251" s="16" t="s">
        <v>13</v>
      </c>
    </row>
    <row r="252" spans="1:26" outlineLevel="1" x14ac:dyDescent="0.25">
      <c r="B252" s="10" t="s">
        <v>10</v>
      </c>
      <c r="C252" s="5">
        <f>C267/CAN!C268/1000</f>
        <v>16485.321097767963</v>
      </c>
      <c r="D252" s="5">
        <f>D267/CAN!D268/1000</f>
        <v>18160.588082448859</v>
      </c>
      <c r="E252" s="5">
        <f>E267/CAN!E268/1000</f>
        <v>21849.009404547571</v>
      </c>
      <c r="F252" s="5">
        <f>F267/CAN!F268/1000</f>
        <v>28938.348997650799</v>
      </c>
      <c r="G252" s="5">
        <f>G267/CAN!G268/1000</f>
        <v>25880.444362189377</v>
      </c>
      <c r="H252" s="5">
        <f>H267/CAN!H268/1000</f>
        <v>26322.465490315248</v>
      </c>
      <c r="I252" s="5">
        <f>I267/CAN!I268/1000</f>
        <v>29409.617178842818</v>
      </c>
      <c r="J252" s="5">
        <f>J267/CAN!J268/1000</f>
        <v>28113.500226762779</v>
      </c>
      <c r="K252" s="5">
        <f>K267/CAN!K268/1000</f>
        <v>24733.375689107419</v>
      </c>
      <c r="L252" s="5">
        <f>L267/CAN!L268/1000</f>
        <v>21409.212748588576</v>
      </c>
      <c r="M252" s="5">
        <f>M267/CAN!M268/1000</f>
        <v>21750.036436750455</v>
      </c>
      <c r="N252" s="5">
        <f>N267/CAN!N268/1000</f>
        <v>17832.329300505578</v>
      </c>
      <c r="O252" s="5">
        <f>O267/CAN!O268/1000</f>
        <v>19610.408611839121</v>
      </c>
      <c r="P252" s="5">
        <f>P267/CAN!P268/1000</f>
        <v>18660.572068271569</v>
      </c>
      <c r="Q252" s="5">
        <f>Q267/CAN!Q268/1000</f>
        <v>17951.299792112764</v>
      </c>
      <c r="R252" s="5">
        <f>R267/CAN!R268/1000</f>
        <v>20508.374287836716</v>
      </c>
      <c r="S252" s="5">
        <f>S267/CAN!S268/1000</f>
        <v>20395.060827058282</v>
      </c>
      <c r="T252" s="5">
        <f>T267/CAN!T268/1000</f>
        <v>18781.627072218453</v>
      </c>
      <c r="U252" s="5">
        <f>U267/CAN!U268/1000</f>
        <v>19585.832815442063</v>
      </c>
      <c r="V252" s="5">
        <f>V267/CAN!V268/1000</f>
        <v>20716.226209857872</v>
      </c>
      <c r="W252" s="5">
        <f>W267/CAN!W268/1000</f>
        <v>20068.005031811859</v>
      </c>
    </row>
    <row r="253" spans="1:26" outlineLevel="1" x14ac:dyDescent="0.25">
      <c r="B253" s="18" t="s">
        <v>14</v>
      </c>
      <c r="C253" s="13">
        <f t="shared" ref="C253:W253" si="97">IFERROR(C247/C252,0)</f>
        <v>1</v>
      </c>
      <c r="D253" s="13">
        <f t="shared" si="97"/>
        <v>1</v>
      </c>
      <c r="E253" s="13">
        <f t="shared" si="97"/>
        <v>1</v>
      </c>
      <c r="F253" s="13">
        <f t="shared" si="97"/>
        <v>1</v>
      </c>
      <c r="G253" s="13">
        <f t="shared" si="97"/>
        <v>1</v>
      </c>
      <c r="H253" s="13">
        <f t="shared" si="97"/>
        <v>1</v>
      </c>
      <c r="I253" s="13">
        <f t="shared" si="97"/>
        <v>1</v>
      </c>
      <c r="J253" s="13">
        <f t="shared" si="97"/>
        <v>1</v>
      </c>
      <c r="K253" s="13">
        <f t="shared" si="97"/>
        <v>1</v>
      </c>
      <c r="L253" s="13">
        <f t="shared" si="97"/>
        <v>1</v>
      </c>
      <c r="M253" s="13">
        <f t="shared" si="97"/>
        <v>1</v>
      </c>
      <c r="N253" s="13">
        <f t="shared" si="97"/>
        <v>1</v>
      </c>
      <c r="O253" s="13">
        <f t="shared" si="97"/>
        <v>1</v>
      </c>
      <c r="P253" s="13">
        <f t="shared" si="97"/>
        <v>1</v>
      </c>
      <c r="Q253" s="13">
        <f t="shared" si="97"/>
        <v>1</v>
      </c>
      <c r="R253" s="13">
        <f t="shared" si="97"/>
        <v>1</v>
      </c>
      <c r="S253" s="13">
        <f t="shared" si="97"/>
        <v>1</v>
      </c>
      <c r="T253" s="13">
        <f t="shared" si="97"/>
        <v>1</v>
      </c>
      <c r="U253" s="13">
        <f t="shared" si="97"/>
        <v>1</v>
      </c>
      <c r="V253" s="13">
        <f t="shared" si="97"/>
        <v>1</v>
      </c>
      <c r="W253" s="13">
        <f t="shared" si="97"/>
        <v>1</v>
      </c>
    </row>
    <row r="254" spans="1:26" outlineLevel="1" x14ac:dyDescent="0.25">
      <c r="B254" s="18" t="s">
        <v>15</v>
      </c>
      <c r="C254" s="13">
        <f t="shared" ref="C254:W254" si="98">IFERROR(C250/C252,0)</f>
        <v>0</v>
      </c>
      <c r="D254" s="13">
        <f t="shared" si="98"/>
        <v>0</v>
      </c>
      <c r="E254" s="13">
        <f t="shared" si="98"/>
        <v>0</v>
      </c>
      <c r="F254" s="13">
        <f t="shared" si="98"/>
        <v>0</v>
      </c>
      <c r="G254" s="13">
        <f t="shared" si="98"/>
        <v>0</v>
      </c>
      <c r="H254" s="13">
        <f t="shared" si="98"/>
        <v>0</v>
      </c>
      <c r="I254" s="13">
        <f t="shared" si="98"/>
        <v>0</v>
      </c>
      <c r="J254" s="13">
        <f t="shared" si="98"/>
        <v>0</v>
      </c>
      <c r="K254" s="13">
        <f t="shared" si="98"/>
        <v>0</v>
      </c>
      <c r="L254" s="13">
        <f t="shared" si="98"/>
        <v>0</v>
      </c>
      <c r="M254" s="13">
        <f t="shared" si="98"/>
        <v>0</v>
      </c>
      <c r="N254" s="13">
        <f t="shared" si="98"/>
        <v>0</v>
      </c>
      <c r="O254" s="13">
        <f t="shared" si="98"/>
        <v>0</v>
      </c>
      <c r="P254" s="13">
        <f t="shared" si="98"/>
        <v>0</v>
      </c>
      <c r="Q254" s="13">
        <f t="shared" si="98"/>
        <v>0</v>
      </c>
      <c r="R254" s="13">
        <f t="shared" si="98"/>
        <v>0</v>
      </c>
      <c r="S254" s="13">
        <f t="shared" si="98"/>
        <v>0</v>
      </c>
      <c r="T254" s="13">
        <f t="shared" si="98"/>
        <v>0</v>
      </c>
      <c r="U254" s="13">
        <f t="shared" si="98"/>
        <v>0</v>
      </c>
      <c r="V254" s="13">
        <f t="shared" si="98"/>
        <v>0</v>
      </c>
      <c r="W254" s="13">
        <f t="shared" si="98"/>
        <v>0</v>
      </c>
    </row>
    <row r="255" spans="1:26" outlineLevel="1" x14ac:dyDescent="0.25"/>
    <row r="256" spans="1:26" outlineLevel="1" x14ac:dyDescent="0.25">
      <c r="B256" s="9" t="s">
        <v>19</v>
      </c>
      <c r="C256" s="14"/>
    </row>
    <row r="257" spans="1:26" outlineLevel="1" x14ac:dyDescent="0.25">
      <c r="B257" s="4" t="s">
        <v>23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6" outlineLevel="1" x14ac:dyDescent="0.25">
      <c r="B258" s="4" t="s">
        <v>24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6" outlineLevel="1" x14ac:dyDescent="0.25">
      <c r="B259" s="4" t="s">
        <v>21</v>
      </c>
      <c r="C259" s="25">
        <f>'[2]Table 19'!C$14*INDEX(Inputs!$D$71:$T$71,MATCH($A$1,Inputs!$D$68:$T$68,0))*1000</f>
        <v>10768.5</v>
      </c>
      <c r="D259" s="25">
        <f>'[2]Table 19'!D$14*INDEX(Inputs!$D$71:$T$71,MATCH($A$1,Inputs!$D$68:$T$68,0))*1000</f>
        <v>13044</v>
      </c>
      <c r="E259" s="25">
        <f>'[2]Table 19'!E$14*INDEX(Inputs!$D$71:$T$71,MATCH($A$1,Inputs!$D$68:$T$68,0))*1000</f>
        <v>14487.75</v>
      </c>
      <c r="F259" s="25">
        <f>'[2]Table 19'!F$14*INDEX(Inputs!$D$71:$T$71,MATCH($A$1,Inputs!$D$68:$T$68,0))*1000</f>
        <v>11817</v>
      </c>
      <c r="G259" s="25">
        <f>'[2]Table 19'!G$14*INDEX(Inputs!$D$71:$T$71,MATCH($A$1,Inputs!$D$68:$T$68,0))*1000</f>
        <v>12150.75</v>
      </c>
      <c r="H259" s="25">
        <f>'[2]Table 19'!H$14*INDEX(Inputs!$D$71:$T$71,MATCH($A$1,Inputs!$D$68:$T$68,0))*1000</f>
        <v>11478.75</v>
      </c>
      <c r="I259" s="25">
        <f>'[2]Table 19'!I$14*INDEX(Inputs!$D$71:$T$71,MATCH($A$1,Inputs!$D$68:$T$68,0))*1000</f>
        <v>11597.249999999998</v>
      </c>
      <c r="J259" s="25">
        <f>'[2]Table 19'!J$14*INDEX(Inputs!$D$71:$T$71,MATCH($A$1,Inputs!$D$68:$T$68,0))*1000</f>
        <v>9913.5</v>
      </c>
      <c r="K259" s="25">
        <f>'[2]Table 19'!K$14*INDEX(Inputs!$D$71:$T$71,MATCH($A$1,Inputs!$D$68:$T$68,0))*1000</f>
        <v>10719.75</v>
      </c>
      <c r="L259" s="25">
        <f>'[2]Table 19'!L$14*INDEX(Inputs!$D$71:$T$71,MATCH($A$1,Inputs!$D$68:$T$68,0))*1000</f>
        <v>8129.2500000000009</v>
      </c>
      <c r="M259" s="25">
        <f>'[2]Table 19'!M$14*INDEX(Inputs!$D$71:$T$71,MATCH($A$1,Inputs!$D$68:$T$68,0))*1000</f>
        <v>8357.25</v>
      </c>
      <c r="N259" s="25">
        <f>'[2]Table 19'!N$14*INDEX(Inputs!$D$71:$T$71,MATCH($A$1,Inputs!$D$68:$T$68,0))*1000</f>
        <v>7947.7499999999991</v>
      </c>
      <c r="O259" s="25">
        <f>'[2]Table 19'!O$14*INDEX(Inputs!$D$71:$T$71,MATCH($A$1,Inputs!$D$68:$T$68,0))*1000</f>
        <v>8033.2500000000009</v>
      </c>
      <c r="P259" s="25">
        <f>'[2]Table 19'!P$14*INDEX(Inputs!$D$71:$T$71,MATCH($A$1,Inputs!$D$68:$T$68,0))*1000</f>
        <v>8070</v>
      </c>
      <c r="Q259" s="25">
        <f>'[2]Table 19'!Q$14*INDEX(Inputs!$D$71:$T$71,MATCH($A$1,Inputs!$D$68:$T$68,0))*1000</f>
        <v>7902.7500000000009</v>
      </c>
      <c r="R259" s="25">
        <f>'[2]Table 19'!R$14*INDEX(Inputs!$D$71:$T$71,MATCH($A$1,Inputs!$D$68:$T$68,0))*1000</f>
        <v>10145.249999999998</v>
      </c>
      <c r="S259" s="25">
        <f>'[2]Table 19'!S$14*INDEX(Inputs!$D$71:$T$71,MATCH($A$1,Inputs!$D$68:$T$68,0))*1000</f>
        <v>10980.75</v>
      </c>
      <c r="T259" s="25">
        <f>'[2]Table 19'!T$14*INDEX(Inputs!$D$71:$T$71,MATCH($A$1,Inputs!$D$68:$T$68,0))*1000</f>
        <v>10431.750000000002</v>
      </c>
      <c r="U259" s="25">
        <f>'[2]Table 19'!U$14*INDEX(Inputs!$D$71:$T$71,MATCH($A$1,Inputs!$D$68:$T$68,0))*1000</f>
        <v>10650.75</v>
      </c>
      <c r="V259" s="25">
        <f>'[2]Table 19'!V$14*INDEX(Inputs!$D$71:$T$71,MATCH($A$1,Inputs!$D$68:$T$68,0))*1000</f>
        <v>13172.249999999998</v>
      </c>
      <c r="W259" s="25">
        <f>'[2]Table 19'!W$14*INDEX(Inputs!$D$71:$T$71,MATCH($A$1,Inputs!$D$68:$T$68,0))*1000</f>
        <v>14293.5</v>
      </c>
      <c r="Z259" s="23" t="s">
        <v>32</v>
      </c>
    </row>
    <row r="260" spans="1:26" outlineLevel="1" x14ac:dyDescent="0.25">
      <c r="B260" s="4" t="s">
        <v>26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6" outlineLevel="1" x14ac:dyDescent="0.25">
      <c r="B261" s="4" t="s">
        <v>25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6" outlineLevel="1" x14ac:dyDescent="0.25">
      <c r="B262" s="4" t="s">
        <v>0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6" outlineLevel="1" x14ac:dyDescent="0.25">
      <c r="B263" s="4" t="s">
        <v>27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6" outlineLevel="1" x14ac:dyDescent="0.25">
      <c r="B264" s="4" t="s">
        <v>28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6" outlineLevel="1" x14ac:dyDescent="0.25">
      <c r="B265" s="4" t="s">
        <v>22</v>
      </c>
      <c r="C265" s="25">
        <f>'[2]Table 19'!C$15*INDEX(Inputs!$D$71:$T$71,MATCH($A$1,Inputs!$D$68:$T$68,0))*1000</f>
        <v>14274</v>
      </c>
      <c r="D265" s="25">
        <f>'[2]Table 19'!D$15*INDEX(Inputs!$D$71:$T$71,MATCH($A$1,Inputs!$D$68:$T$68,0))*1000</f>
        <v>18066.75</v>
      </c>
      <c r="E265" s="25">
        <f>'[2]Table 19'!E$15*INDEX(Inputs!$D$71:$T$71,MATCH($A$1,Inputs!$D$68:$T$68,0))*1000</f>
        <v>16755.75</v>
      </c>
      <c r="F265" s="25">
        <f>'[2]Table 19'!F$15*INDEX(Inputs!$D$71:$T$71,MATCH($A$1,Inputs!$D$68:$T$68,0))*1000</f>
        <v>27802.500000000004</v>
      </c>
      <c r="G265" s="25">
        <f>'[2]Table 19'!G$15*INDEX(Inputs!$D$71:$T$71,MATCH($A$1,Inputs!$D$68:$T$68,0))*1000</f>
        <v>27603</v>
      </c>
      <c r="H265" s="25">
        <f>'[2]Table 19'!H$15*INDEX(Inputs!$D$71:$T$71,MATCH($A$1,Inputs!$D$68:$T$68,0))*1000</f>
        <v>26964.750000000004</v>
      </c>
      <c r="I265" s="25">
        <f>'[2]Table 19'!I$15*INDEX(Inputs!$D$71:$T$71,MATCH($A$1,Inputs!$D$68:$T$68,0))*1000</f>
        <v>26223.750000000004</v>
      </c>
      <c r="J265" s="25">
        <f>'[2]Table 19'!J$15*INDEX(Inputs!$D$71:$T$71,MATCH($A$1,Inputs!$D$68:$T$68,0))*1000</f>
        <v>31572.75</v>
      </c>
      <c r="K265" s="25">
        <f>'[2]Table 19'!K$15*INDEX(Inputs!$D$71:$T$71,MATCH($A$1,Inputs!$D$68:$T$68,0))*1000</f>
        <v>26052</v>
      </c>
      <c r="L265" s="25">
        <f>'[2]Table 19'!L$15*INDEX(Inputs!$D$71:$T$71,MATCH($A$1,Inputs!$D$68:$T$68,0))*1000</f>
        <v>27125.999999999996</v>
      </c>
      <c r="M265" s="25">
        <f>'[2]Table 19'!M$15*INDEX(Inputs!$D$71:$T$71,MATCH($A$1,Inputs!$D$68:$T$68,0))*1000</f>
        <v>28227.75</v>
      </c>
      <c r="N265" s="25">
        <f>'[2]Table 19'!N$15*INDEX(Inputs!$D$71:$T$71,MATCH($A$1,Inputs!$D$68:$T$68,0))*1000</f>
        <v>18586.5</v>
      </c>
      <c r="O265" s="25">
        <f>'[2]Table 19'!O$15*INDEX(Inputs!$D$71:$T$71,MATCH($A$1,Inputs!$D$68:$T$68,0))*1000</f>
        <v>19405.5</v>
      </c>
      <c r="P265" s="25">
        <f>'[2]Table 19'!P$15*INDEX(Inputs!$D$71:$T$71,MATCH($A$1,Inputs!$D$68:$T$68,0))*1000</f>
        <v>16328.25</v>
      </c>
      <c r="Q265" s="25">
        <f>'[2]Table 19'!Q$15*INDEX(Inputs!$D$71:$T$71,MATCH($A$1,Inputs!$D$68:$T$68,0))*1000</f>
        <v>13348.499999999998</v>
      </c>
      <c r="R265" s="25">
        <f>'[2]Table 19'!R$15*INDEX(Inputs!$D$71:$T$71,MATCH($A$1,Inputs!$D$68:$T$68,0))*1000</f>
        <v>11777.249999999998</v>
      </c>
      <c r="S265" s="25">
        <f>'[2]Table 19'!S$15*INDEX(Inputs!$D$71:$T$71,MATCH($A$1,Inputs!$D$68:$T$68,0))*1000</f>
        <v>8127.0000000000009</v>
      </c>
      <c r="T265" s="25">
        <f>'[2]Table 19'!T$15*INDEX(Inputs!$D$71:$T$71,MATCH($A$1,Inputs!$D$68:$T$68,0))*1000</f>
        <v>8408.9999999999982</v>
      </c>
      <c r="U265" s="25">
        <f>'[2]Table 19'!U$15*INDEX(Inputs!$D$71:$T$71,MATCH($A$1,Inputs!$D$68:$T$68,0))*1000</f>
        <v>9565.5</v>
      </c>
      <c r="V265" s="25">
        <f>'[2]Table 19'!V$15*INDEX(Inputs!$D$71:$T$71,MATCH($A$1,Inputs!$D$68:$T$68,0))*1000</f>
        <v>11106</v>
      </c>
      <c r="W265" s="25">
        <f>'[2]Table 19'!W$15*INDEX(Inputs!$D$71:$T$71,MATCH($A$1,Inputs!$D$68:$T$68,0))*1000</f>
        <v>6620.25</v>
      </c>
      <c r="Z265" s="23" t="s">
        <v>32</v>
      </c>
    </row>
    <row r="266" spans="1:26" outlineLevel="1" x14ac:dyDescent="0.25">
      <c r="B266" s="4" t="s">
        <v>29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6" outlineLevel="1" x14ac:dyDescent="0.25">
      <c r="B267" s="16" t="s">
        <v>13</v>
      </c>
      <c r="C267" s="21">
        <f t="shared" ref="C267:W267" si="99">SUM(C257:C266)</f>
        <v>25042.5</v>
      </c>
      <c r="D267" s="21">
        <f t="shared" si="99"/>
        <v>31110.75</v>
      </c>
      <c r="E267" s="21">
        <f t="shared" si="99"/>
        <v>31243.5</v>
      </c>
      <c r="F267" s="21">
        <f t="shared" si="99"/>
        <v>39619.5</v>
      </c>
      <c r="G267" s="21">
        <f t="shared" si="99"/>
        <v>39753.75</v>
      </c>
      <c r="H267" s="21">
        <f t="shared" si="99"/>
        <v>38443.5</v>
      </c>
      <c r="I267" s="21">
        <f t="shared" si="99"/>
        <v>37821</v>
      </c>
      <c r="J267" s="21">
        <f t="shared" si="99"/>
        <v>41486.25</v>
      </c>
      <c r="K267" s="21">
        <f t="shared" si="99"/>
        <v>36771.75</v>
      </c>
      <c r="L267" s="21">
        <f t="shared" si="99"/>
        <v>35255.25</v>
      </c>
      <c r="M267" s="21">
        <f t="shared" si="99"/>
        <v>36585</v>
      </c>
      <c r="N267" s="21">
        <f t="shared" si="99"/>
        <v>26534.25</v>
      </c>
      <c r="O267" s="21">
        <f t="shared" si="99"/>
        <v>27438.75</v>
      </c>
      <c r="P267" s="21">
        <f t="shared" si="99"/>
        <v>24398.25</v>
      </c>
      <c r="Q267" s="21">
        <f t="shared" si="99"/>
        <v>21251.25</v>
      </c>
      <c r="R267" s="21">
        <f t="shared" si="99"/>
        <v>21922.499999999996</v>
      </c>
      <c r="S267" s="21">
        <f t="shared" si="99"/>
        <v>19107.75</v>
      </c>
      <c r="T267" s="21">
        <f t="shared" si="99"/>
        <v>18840.75</v>
      </c>
      <c r="U267" s="21">
        <f t="shared" si="99"/>
        <v>20216.25</v>
      </c>
      <c r="V267" s="21">
        <f t="shared" si="99"/>
        <v>24278.25</v>
      </c>
      <c r="W267" s="21">
        <f t="shared" si="99"/>
        <v>20913.75</v>
      </c>
    </row>
    <row r="268" spans="1:26" outlineLevel="1" x14ac:dyDescent="0.25">
      <c r="A268" s="3" t="s">
        <v>8</v>
      </c>
      <c r="B268" s="29" t="s">
        <v>46</v>
      </c>
      <c r="C268" s="28">
        <f>IFERROR(C267/C247/1000,0)</f>
        <v>1.5190786913692957E-3</v>
      </c>
      <c r="D268" s="28">
        <f t="shared" ref="D268:W268" si="100">IFERROR(D267/D247/1000,0)</f>
        <v>1.7130915507117697E-3</v>
      </c>
      <c r="E268" s="28">
        <f t="shared" si="100"/>
        <v>1.4299732963407069E-3</v>
      </c>
      <c r="F268" s="28">
        <f t="shared" si="100"/>
        <v>1.3691002207215171E-3</v>
      </c>
      <c r="G268" s="28">
        <f t="shared" si="100"/>
        <v>1.5360536103498728E-3</v>
      </c>
      <c r="H268" s="28">
        <f t="shared" si="100"/>
        <v>1.4604824921945253E-3</v>
      </c>
      <c r="I268" s="28">
        <f t="shared" si="100"/>
        <v>1.286007899049033E-3</v>
      </c>
      <c r="J268" s="28">
        <f t="shared" si="100"/>
        <v>1.475670039851778E-3</v>
      </c>
      <c r="K268" s="28">
        <f t="shared" si="100"/>
        <v>1.4867258906431555E-3</v>
      </c>
      <c r="L268" s="28">
        <f t="shared" si="100"/>
        <v>1.6467326666331642E-3</v>
      </c>
      <c r="M268" s="28">
        <f t="shared" si="100"/>
        <v>1.6820661476310587E-3</v>
      </c>
      <c r="N268" s="28">
        <f t="shared" si="100"/>
        <v>1.4879856440990975E-3</v>
      </c>
      <c r="O268" s="28">
        <f t="shared" si="100"/>
        <v>1.3991931806782844E-3</v>
      </c>
      <c r="P268" s="28">
        <f t="shared" si="100"/>
        <v>1.3074759932726907E-3</v>
      </c>
      <c r="Q268" s="28">
        <f t="shared" si="100"/>
        <v>1.1838279258940976E-3</v>
      </c>
      <c r="R268" s="28">
        <f t="shared" si="100"/>
        <v>1.0689535743943382E-3</v>
      </c>
      <c r="S268" s="28">
        <f t="shared" si="100"/>
        <v>9.3688124600489568E-4</v>
      </c>
      <c r="T268" s="28">
        <f t="shared" si="100"/>
        <v>1.0031479129872086E-3</v>
      </c>
      <c r="U268" s="28">
        <f t="shared" si="100"/>
        <v>1.0321874076276653E-3</v>
      </c>
      <c r="V268" s="28">
        <f t="shared" si="100"/>
        <v>1.1719436616523878E-3</v>
      </c>
      <c r="W268" s="28">
        <f t="shared" si="100"/>
        <v>1.0421439483818877E-3</v>
      </c>
    </row>
    <row r="269" spans="1:26" outlineLevel="1" x14ac:dyDescent="0.25"/>
    <row r="270" spans="1:26" outlineLevel="1" x14ac:dyDescent="0.25">
      <c r="B270" s="4" t="s">
        <v>23</v>
      </c>
      <c r="C270" s="12">
        <f t="shared" ref="C270:W270" si="101">IFERROR(C257/C267,0)</f>
        <v>0</v>
      </c>
      <c r="D270" s="12">
        <f t="shared" si="101"/>
        <v>0</v>
      </c>
      <c r="E270" s="12">
        <f t="shared" si="101"/>
        <v>0</v>
      </c>
      <c r="F270" s="12">
        <f t="shared" si="101"/>
        <v>0</v>
      </c>
      <c r="G270" s="12">
        <f t="shared" si="101"/>
        <v>0</v>
      </c>
      <c r="H270" s="12">
        <f t="shared" si="101"/>
        <v>0</v>
      </c>
      <c r="I270" s="12">
        <f t="shared" si="101"/>
        <v>0</v>
      </c>
      <c r="J270" s="12">
        <f t="shared" si="101"/>
        <v>0</v>
      </c>
      <c r="K270" s="12">
        <f t="shared" si="101"/>
        <v>0</v>
      </c>
      <c r="L270" s="12">
        <f t="shared" si="101"/>
        <v>0</v>
      </c>
      <c r="M270" s="12">
        <f t="shared" si="101"/>
        <v>0</v>
      </c>
      <c r="N270" s="12">
        <f t="shared" si="101"/>
        <v>0</v>
      </c>
      <c r="O270" s="12">
        <f t="shared" si="101"/>
        <v>0</v>
      </c>
      <c r="P270" s="12">
        <f t="shared" si="101"/>
        <v>0</v>
      </c>
      <c r="Q270" s="12">
        <f t="shared" si="101"/>
        <v>0</v>
      </c>
      <c r="R270" s="12">
        <f t="shared" si="101"/>
        <v>0</v>
      </c>
      <c r="S270" s="12">
        <f t="shared" si="101"/>
        <v>0</v>
      </c>
      <c r="T270" s="12">
        <f t="shared" si="101"/>
        <v>0</v>
      </c>
      <c r="U270" s="12">
        <f t="shared" si="101"/>
        <v>0</v>
      </c>
      <c r="V270" s="12">
        <f t="shared" si="101"/>
        <v>0</v>
      </c>
      <c r="W270" s="12">
        <f t="shared" si="101"/>
        <v>0</v>
      </c>
    </row>
    <row r="271" spans="1:26" outlineLevel="1" x14ac:dyDescent="0.25">
      <c r="B271" s="4" t="s">
        <v>24</v>
      </c>
      <c r="C271" s="12">
        <f t="shared" ref="C271:W271" si="102">IFERROR(C258/C267,0)</f>
        <v>0</v>
      </c>
      <c r="D271" s="12">
        <f t="shared" si="102"/>
        <v>0</v>
      </c>
      <c r="E271" s="12">
        <f t="shared" si="102"/>
        <v>0</v>
      </c>
      <c r="F271" s="12">
        <f t="shared" si="102"/>
        <v>0</v>
      </c>
      <c r="G271" s="12">
        <f t="shared" si="102"/>
        <v>0</v>
      </c>
      <c r="H271" s="12">
        <f t="shared" si="102"/>
        <v>0</v>
      </c>
      <c r="I271" s="12">
        <f t="shared" si="102"/>
        <v>0</v>
      </c>
      <c r="J271" s="12">
        <f t="shared" si="102"/>
        <v>0</v>
      </c>
      <c r="K271" s="12">
        <f t="shared" si="102"/>
        <v>0</v>
      </c>
      <c r="L271" s="12">
        <f t="shared" si="102"/>
        <v>0</v>
      </c>
      <c r="M271" s="12">
        <f t="shared" si="102"/>
        <v>0</v>
      </c>
      <c r="N271" s="12">
        <f t="shared" si="102"/>
        <v>0</v>
      </c>
      <c r="O271" s="12">
        <f t="shared" si="102"/>
        <v>0</v>
      </c>
      <c r="P271" s="12">
        <f t="shared" si="102"/>
        <v>0</v>
      </c>
      <c r="Q271" s="12">
        <f t="shared" si="102"/>
        <v>0</v>
      </c>
      <c r="R271" s="12">
        <f t="shared" si="102"/>
        <v>0</v>
      </c>
      <c r="S271" s="12">
        <f t="shared" si="102"/>
        <v>0</v>
      </c>
      <c r="T271" s="12">
        <f t="shared" si="102"/>
        <v>0</v>
      </c>
      <c r="U271" s="12">
        <f t="shared" si="102"/>
        <v>0</v>
      </c>
      <c r="V271" s="12">
        <f t="shared" si="102"/>
        <v>0</v>
      </c>
      <c r="W271" s="12">
        <f t="shared" si="102"/>
        <v>0</v>
      </c>
    </row>
    <row r="272" spans="1:26" outlineLevel="1" x14ac:dyDescent="0.25">
      <c r="B272" s="4" t="s">
        <v>21</v>
      </c>
      <c r="C272" s="12">
        <f t="shared" ref="C272:W272" si="103">IFERROR(C259/C267,0)</f>
        <v>0.43000898472596588</v>
      </c>
      <c r="D272" s="12">
        <f t="shared" si="103"/>
        <v>0.41927629517128323</v>
      </c>
      <c r="E272" s="12">
        <f t="shared" si="103"/>
        <v>0.46370445052570936</v>
      </c>
      <c r="F272" s="12">
        <f t="shared" si="103"/>
        <v>0.29826221936167796</v>
      </c>
      <c r="G272" s="12">
        <f t="shared" si="103"/>
        <v>0.30565041033864732</v>
      </c>
      <c r="H272" s="12">
        <f t="shared" si="103"/>
        <v>0.29858753755511336</v>
      </c>
      <c r="I272" s="12">
        <f t="shared" si="103"/>
        <v>0.30663520266518596</v>
      </c>
      <c r="J272" s="12">
        <f t="shared" si="103"/>
        <v>0.23895869113260418</v>
      </c>
      <c r="K272" s="12">
        <f t="shared" si="103"/>
        <v>0.2915213445103918</v>
      </c>
      <c r="L272" s="12">
        <f t="shared" si="103"/>
        <v>0.23058267917544198</v>
      </c>
      <c r="M272" s="12">
        <f t="shared" si="103"/>
        <v>0.22843378433784337</v>
      </c>
      <c r="N272" s="12">
        <f t="shared" si="103"/>
        <v>0.29952796856892505</v>
      </c>
      <c r="O272" s="12">
        <f t="shared" si="103"/>
        <v>0.29277026103594372</v>
      </c>
      <c r="P272" s="12">
        <f t="shared" si="103"/>
        <v>0.33076142756140298</v>
      </c>
      <c r="Q272" s="12">
        <f t="shared" si="103"/>
        <v>0.37187224280924658</v>
      </c>
      <c r="R272" s="12">
        <f t="shared" si="103"/>
        <v>0.46277796784125896</v>
      </c>
      <c r="S272" s="12">
        <f t="shared" si="103"/>
        <v>0.57467519723672333</v>
      </c>
      <c r="T272" s="12">
        <f t="shared" si="103"/>
        <v>0.55368018789060958</v>
      </c>
      <c r="U272" s="12">
        <f t="shared" si="103"/>
        <v>0.52684103134854388</v>
      </c>
      <c r="V272" s="12">
        <f t="shared" si="103"/>
        <v>0.54255352012603864</v>
      </c>
      <c r="W272" s="12">
        <f t="shared" si="103"/>
        <v>0.68344988344988344</v>
      </c>
    </row>
    <row r="273" spans="1:26" outlineLevel="1" x14ac:dyDescent="0.25">
      <c r="B273" s="4" t="s">
        <v>26</v>
      </c>
      <c r="C273" s="12">
        <f t="shared" ref="C273:W273" si="104">IFERROR(C260/C267,0)</f>
        <v>0</v>
      </c>
      <c r="D273" s="12">
        <f t="shared" si="104"/>
        <v>0</v>
      </c>
      <c r="E273" s="12">
        <f t="shared" si="104"/>
        <v>0</v>
      </c>
      <c r="F273" s="12">
        <f t="shared" si="104"/>
        <v>0</v>
      </c>
      <c r="G273" s="12">
        <f t="shared" si="104"/>
        <v>0</v>
      </c>
      <c r="H273" s="12">
        <f t="shared" si="104"/>
        <v>0</v>
      </c>
      <c r="I273" s="12">
        <f t="shared" si="104"/>
        <v>0</v>
      </c>
      <c r="J273" s="12">
        <f t="shared" si="104"/>
        <v>0</v>
      </c>
      <c r="K273" s="12">
        <f t="shared" si="104"/>
        <v>0</v>
      </c>
      <c r="L273" s="12">
        <f t="shared" si="104"/>
        <v>0</v>
      </c>
      <c r="M273" s="12">
        <f t="shared" si="104"/>
        <v>0</v>
      </c>
      <c r="N273" s="12">
        <f t="shared" si="104"/>
        <v>0</v>
      </c>
      <c r="O273" s="12">
        <f t="shared" si="104"/>
        <v>0</v>
      </c>
      <c r="P273" s="12">
        <f t="shared" si="104"/>
        <v>0</v>
      </c>
      <c r="Q273" s="12">
        <f t="shared" si="104"/>
        <v>0</v>
      </c>
      <c r="R273" s="12">
        <f t="shared" si="104"/>
        <v>0</v>
      </c>
      <c r="S273" s="12">
        <f t="shared" si="104"/>
        <v>0</v>
      </c>
      <c r="T273" s="12">
        <f t="shared" si="104"/>
        <v>0</v>
      </c>
      <c r="U273" s="12">
        <f t="shared" si="104"/>
        <v>0</v>
      </c>
      <c r="V273" s="12">
        <f t="shared" si="104"/>
        <v>0</v>
      </c>
      <c r="W273" s="12">
        <f t="shared" si="104"/>
        <v>0</v>
      </c>
    </row>
    <row r="274" spans="1:26" outlineLevel="1" x14ac:dyDescent="0.25">
      <c r="B274" s="4" t="s">
        <v>25</v>
      </c>
      <c r="C274" s="12">
        <f t="shared" ref="C274:W274" si="105">IFERROR(C261/C267,0)</f>
        <v>0</v>
      </c>
      <c r="D274" s="12">
        <f t="shared" si="105"/>
        <v>0</v>
      </c>
      <c r="E274" s="12">
        <f t="shared" si="105"/>
        <v>0</v>
      </c>
      <c r="F274" s="12">
        <f t="shared" si="105"/>
        <v>0</v>
      </c>
      <c r="G274" s="12">
        <f t="shared" si="105"/>
        <v>0</v>
      </c>
      <c r="H274" s="12">
        <f t="shared" si="105"/>
        <v>0</v>
      </c>
      <c r="I274" s="12">
        <f t="shared" si="105"/>
        <v>0</v>
      </c>
      <c r="J274" s="12">
        <f t="shared" si="105"/>
        <v>0</v>
      </c>
      <c r="K274" s="12">
        <f t="shared" si="105"/>
        <v>0</v>
      </c>
      <c r="L274" s="12">
        <f t="shared" si="105"/>
        <v>0</v>
      </c>
      <c r="M274" s="12">
        <f t="shared" si="105"/>
        <v>0</v>
      </c>
      <c r="N274" s="12">
        <f t="shared" si="105"/>
        <v>0</v>
      </c>
      <c r="O274" s="12">
        <f t="shared" si="105"/>
        <v>0</v>
      </c>
      <c r="P274" s="12">
        <f t="shared" si="105"/>
        <v>0</v>
      </c>
      <c r="Q274" s="12">
        <f t="shared" si="105"/>
        <v>0</v>
      </c>
      <c r="R274" s="12">
        <f t="shared" si="105"/>
        <v>0</v>
      </c>
      <c r="S274" s="12">
        <f t="shared" si="105"/>
        <v>0</v>
      </c>
      <c r="T274" s="12">
        <f t="shared" si="105"/>
        <v>0</v>
      </c>
      <c r="U274" s="12">
        <f t="shared" si="105"/>
        <v>0</v>
      </c>
      <c r="V274" s="12">
        <f t="shared" si="105"/>
        <v>0</v>
      </c>
      <c r="W274" s="12">
        <f t="shared" si="105"/>
        <v>0</v>
      </c>
    </row>
    <row r="275" spans="1:26" outlineLevel="1" x14ac:dyDescent="0.25">
      <c r="B275" s="4" t="s">
        <v>0</v>
      </c>
      <c r="C275" s="12">
        <f t="shared" ref="C275:W275" si="106">IFERROR(C262/C267,0)</f>
        <v>0</v>
      </c>
      <c r="D275" s="12">
        <f t="shared" si="106"/>
        <v>0</v>
      </c>
      <c r="E275" s="12">
        <f t="shared" si="106"/>
        <v>0</v>
      </c>
      <c r="F275" s="12">
        <f t="shared" si="106"/>
        <v>0</v>
      </c>
      <c r="G275" s="12">
        <f t="shared" si="106"/>
        <v>0</v>
      </c>
      <c r="H275" s="12">
        <f t="shared" si="106"/>
        <v>0</v>
      </c>
      <c r="I275" s="12">
        <f t="shared" si="106"/>
        <v>0</v>
      </c>
      <c r="J275" s="12">
        <f t="shared" si="106"/>
        <v>0</v>
      </c>
      <c r="K275" s="12">
        <f t="shared" si="106"/>
        <v>0</v>
      </c>
      <c r="L275" s="12">
        <f t="shared" si="106"/>
        <v>0</v>
      </c>
      <c r="M275" s="12">
        <f t="shared" si="106"/>
        <v>0</v>
      </c>
      <c r="N275" s="12">
        <f t="shared" si="106"/>
        <v>0</v>
      </c>
      <c r="O275" s="12">
        <f t="shared" si="106"/>
        <v>0</v>
      </c>
      <c r="P275" s="12">
        <f t="shared" si="106"/>
        <v>0</v>
      </c>
      <c r="Q275" s="12">
        <f t="shared" si="106"/>
        <v>0</v>
      </c>
      <c r="R275" s="12">
        <f t="shared" si="106"/>
        <v>0</v>
      </c>
      <c r="S275" s="12">
        <f t="shared" si="106"/>
        <v>0</v>
      </c>
      <c r="T275" s="12">
        <f t="shared" si="106"/>
        <v>0</v>
      </c>
      <c r="U275" s="12">
        <f t="shared" si="106"/>
        <v>0</v>
      </c>
      <c r="V275" s="12">
        <f t="shared" si="106"/>
        <v>0</v>
      </c>
      <c r="W275" s="12">
        <f t="shared" si="106"/>
        <v>0</v>
      </c>
    </row>
    <row r="276" spans="1:26" outlineLevel="1" x14ac:dyDescent="0.25">
      <c r="B276" s="4" t="s">
        <v>27</v>
      </c>
      <c r="C276" s="12">
        <f t="shared" ref="C276:W276" si="107">IFERROR(C263/C267,0)</f>
        <v>0</v>
      </c>
      <c r="D276" s="12">
        <f t="shared" si="107"/>
        <v>0</v>
      </c>
      <c r="E276" s="12">
        <f t="shared" si="107"/>
        <v>0</v>
      </c>
      <c r="F276" s="12">
        <f t="shared" si="107"/>
        <v>0</v>
      </c>
      <c r="G276" s="12">
        <f t="shared" si="107"/>
        <v>0</v>
      </c>
      <c r="H276" s="12">
        <f t="shared" si="107"/>
        <v>0</v>
      </c>
      <c r="I276" s="12">
        <f t="shared" si="107"/>
        <v>0</v>
      </c>
      <c r="J276" s="12">
        <f t="shared" si="107"/>
        <v>0</v>
      </c>
      <c r="K276" s="12">
        <f t="shared" si="107"/>
        <v>0</v>
      </c>
      <c r="L276" s="12">
        <f t="shared" si="107"/>
        <v>0</v>
      </c>
      <c r="M276" s="12">
        <f t="shared" si="107"/>
        <v>0</v>
      </c>
      <c r="N276" s="12">
        <f t="shared" si="107"/>
        <v>0</v>
      </c>
      <c r="O276" s="12">
        <f t="shared" si="107"/>
        <v>0</v>
      </c>
      <c r="P276" s="12">
        <f t="shared" si="107"/>
        <v>0</v>
      </c>
      <c r="Q276" s="12">
        <f t="shared" si="107"/>
        <v>0</v>
      </c>
      <c r="R276" s="12">
        <f t="shared" si="107"/>
        <v>0</v>
      </c>
      <c r="S276" s="12">
        <f t="shared" si="107"/>
        <v>0</v>
      </c>
      <c r="T276" s="12">
        <f t="shared" si="107"/>
        <v>0</v>
      </c>
      <c r="U276" s="12">
        <f t="shared" si="107"/>
        <v>0</v>
      </c>
      <c r="V276" s="12">
        <f t="shared" si="107"/>
        <v>0</v>
      </c>
      <c r="W276" s="12">
        <f t="shared" si="107"/>
        <v>0</v>
      </c>
    </row>
    <row r="277" spans="1:26" outlineLevel="1" x14ac:dyDescent="0.25">
      <c r="B277" s="4" t="s">
        <v>28</v>
      </c>
      <c r="C277" s="12">
        <f t="shared" ref="C277:W277" si="108">IFERROR(C264/C267,0)</f>
        <v>0</v>
      </c>
      <c r="D277" s="12">
        <f t="shared" si="108"/>
        <v>0</v>
      </c>
      <c r="E277" s="12">
        <f t="shared" si="108"/>
        <v>0</v>
      </c>
      <c r="F277" s="12">
        <f t="shared" si="108"/>
        <v>0</v>
      </c>
      <c r="G277" s="12">
        <f t="shared" si="108"/>
        <v>0</v>
      </c>
      <c r="H277" s="12">
        <f t="shared" si="108"/>
        <v>0</v>
      </c>
      <c r="I277" s="12">
        <f t="shared" si="108"/>
        <v>0</v>
      </c>
      <c r="J277" s="12">
        <f t="shared" si="108"/>
        <v>0</v>
      </c>
      <c r="K277" s="12">
        <f t="shared" si="108"/>
        <v>0</v>
      </c>
      <c r="L277" s="12">
        <f t="shared" si="108"/>
        <v>0</v>
      </c>
      <c r="M277" s="12">
        <f t="shared" si="108"/>
        <v>0</v>
      </c>
      <c r="N277" s="12">
        <f t="shared" si="108"/>
        <v>0</v>
      </c>
      <c r="O277" s="12">
        <f t="shared" si="108"/>
        <v>0</v>
      </c>
      <c r="P277" s="12">
        <f t="shared" si="108"/>
        <v>0</v>
      </c>
      <c r="Q277" s="12">
        <f t="shared" si="108"/>
        <v>0</v>
      </c>
      <c r="R277" s="12">
        <f t="shared" si="108"/>
        <v>0</v>
      </c>
      <c r="S277" s="12">
        <f t="shared" si="108"/>
        <v>0</v>
      </c>
      <c r="T277" s="12">
        <f t="shared" si="108"/>
        <v>0</v>
      </c>
      <c r="U277" s="12">
        <f t="shared" si="108"/>
        <v>0</v>
      </c>
      <c r="V277" s="12">
        <f t="shared" si="108"/>
        <v>0</v>
      </c>
      <c r="W277" s="12">
        <f t="shared" si="108"/>
        <v>0</v>
      </c>
    </row>
    <row r="278" spans="1:26" outlineLevel="1" x14ac:dyDescent="0.25">
      <c r="B278" s="4" t="s">
        <v>22</v>
      </c>
      <c r="C278" s="12">
        <f t="shared" ref="C278:W278" si="109">IFERROR(C265/C267,0)</f>
        <v>0.56999101527403417</v>
      </c>
      <c r="D278" s="12">
        <f t="shared" si="109"/>
        <v>0.58072370482871671</v>
      </c>
      <c r="E278" s="12">
        <f t="shared" si="109"/>
        <v>0.5362955494742907</v>
      </c>
      <c r="F278" s="12">
        <f t="shared" si="109"/>
        <v>0.70173778063832215</v>
      </c>
      <c r="G278" s="12">
        <f t="shared" si="109"/>
        <v>0.69434958966135274</v>
      </c>
      <c r="H278" s="12">
        <f t="shared" si="109"/>
        <v>0.70141246244488675</v>
      </c>
      <c r="I278" s="12">
        <f t="shared" si="109"/>
        <v>0.69336479733481404</v>
      </c>
      <c r="J278" s="12">
        <f t="shared" si="109"/>
        <v>0.76104130886739585</v>
      </c>
      <c r="K278" s="12">
        <f t="shared" si="109"/>
        <v>0.7084786554896082</v>
      </c>
      <c r="L278" s="12">
        <f t="shared" si="109"/>
        <v>0.76941732082455794</v>
      </c>
      <c r="M278" s="12">
        <f t="shared" si="109"/>
        <v>0.77156621566215666</v>
      </c>
      <c r="N278" s="12">
        <f t="shared" si="109"/>
        <v>0.70047203143107495</v>
      </c>
      <c r="O278" s="12">
        <f t="shared" si="109"/>
        <v>0.70722973896405628</v>
      </c>
      <c r="P278" s="12">
        <f t="shared" si="109"/>
        <v>0.66923857243859708</v>
      </c>
      <c r="Q278" s="12">
        <f t="shared" si="109"/>
        <v>0.62812775719075342</v>
      </c>
      <c r="R278" s="12">
        <f t="shared" si="109"/>
        <v>0.53722203215874098</v>
      </c>
      <c r="S278" s="12">
        <f t="shared" si="109"/>
        <v>0.42532480276327672</v>
      </c>
      <c r="T278" s="12">
        <f t="shared" si="109"/>
        <v>0.44631981210939048</v>
      </c>
      <c r="U278" s="12">
        <f t="shared" si="109"/>
        <v>0.47315896865145612</v>
      </c>
      <c r="V278" s="12">
        <f t="shared" si="109"/>
        <v>0.45744647987396125</v>
      </c>
      <c r="W278" s="12">
        <f t="shared" si="109"/>
        <v>0.31655011655011656</v>
      </c>
    </row>
    <row r="279" spans="1:26" outlineLevel="1" x14ac:dyDescent="0.25">
      <c r="B279" s="4" t="s">
        <v>29</v>
      </c>
      <c r="C279" s="12">
        <f t="shared" ref="C279:W279" si="110">IFERROR(C266/C267,0)</f>
        <v>0</v>
      </c>
      <c r="D279" s="12">
        <f t="shared" si="110"/>
        <v>0</v>
      </c>
      <c r="E279" s="12">
        <f t="shared" si="110"/>
        <v>0</v>
      </c>
      <c r="F279" s="12">
        <f t="shared" si="110"/>
        <v>0</v>
      </c>
      <c r="G279" s="12">
        <f t="shared" si="110"/>
        <v>0</v>
      </c>
      <c r="H279" s="12">
        <f t="shared" si="110"/>
        <v>0</v>
      </c>
      <c r="I279" s="12">
        <f t="shared" si="110"/>
        <v>0</v>
      </c>
      <c r="J279" s="12">
        <f t="shared" si="110"/>
        <v>0</v>
      </c>
      <c r="K279" s="12">
        <f t="shared" si="110"/>
        <v>0</v>
      </c>
      <c r="L279" s="12">
        <f t="shared" si="110"/>
        <v>0</v>
      </c>
      <c r="M279" s="12">
        <f t="shared" si="110"/>
        <v>0</v>
      </c>
      <c r="N279" s="12">
        <f t="shared" si="110"/>
        <v>0</v>
      </c>
      <c r="O279" s="12">
        <f t="shared" si="110"/>
        <v>0</v>
      </c>
      <c r="P279" s="12">
        <f t="shared" si="110"/>
        <v>0</v>
      </c>
      <c r="Q279" s="12">
        <f t="shared" si="110"/>
        <v>0</v>
      </c>
      <c r="R279" s="12">
        <f t="shared" si="110"/>
        <v>0</v>
      </c>
      <c r="S279" s="12">
        <f t="shared" si="110"/>
        <v>0</v>
      </c>
      <c r="T279" s="12">
        <f t="shared" si="110"/>
        <v>0</v>
      </c>
      <c r="U279" s="12">
        <f t="shared" si="110"/>
        <v>0</v>
      </c>
      <c r="V279" s="12">
        <f t="shared" si="110"/>
        <v>0</v>
      </c>
      <c r="W279" s="12">
        <f t="shared" si="110"/>
        <v>0</v>
      </c>
    </row>
    <row r="282" spans="1:26" s="34" customFormat="1" x14ac:dyDescent="0.25">
      <c r="A282" s="33" t="s">
        <v>50</v>
      </c>
    </row>
    <row r="283" spans="1:26" outlineLevel="1" x14ac:dyDescent="0.25">
      <c r="B283" s="9" t="s">
        <v>5</v>
      </c>
      <c r="C283" s="14"/>
    </row>
    <row r="284" spans="1:26" outlineLevel="1" x14ac:dyDescent="0.25">
      <c r="B284" s="16" t="s">
        <v>8</v>
      </c>
    </row>
    <row r="285" spans="1:26" outlineLevel="1" x14ac:dyDescent="0.25">
      <c r="B285" s="10" t="s">
        <v>10</v>
      </c>
      <c r="C285" s="5">
        <f>C$290*CAN!C291</f>
        <v>281.23457669129965</v>
      </c>
      <c r="D285" s="5">
        <f>D$290*CAN!D291</f>
        <v>233.31711219499894</v>
      </c>
      <c r="E285" s="5">
        <f>E$290*CAN!E291</f>
        <v>272.919537341715</v>
      </c>
      <c r="F285" s="5">
        <f>F$290*CAN!F291</f>
        <v>212.08535470302198</v>
      </c>
      <c r="G285" s="5">
        <f>G$290*CAN!G291</f>
        <v>223.73192819333093</v>
      </c>
      <c r="H285" s="5">
        <f>H$290*CAN!H291</f>
        <v>235.36691094208308</v>
      </c>
      <c r="I285" s="5">
        <f>I$290*CAN!I291</f>
        <v>240.87769508942105</v>
      </c>
      <c r="J285" s="5">
        <f>J$290*CAN!J291</f>
        <v>224.02373901490898</v>
      </c>
      <c r="K285" s="5">
        <f>K$290*CAN!K291</f>
        <v>223.98804398857078</v>
      </c>
      <c r="L285" s="5">
        <f>L$290*CAN!L291</f>
        <v>196.86396599435724</v>
      </c>
      <c r="M285" s="5">
        <f>M$290*CAN!M291</f>
        <v>271.11683712403902</v>
      </c>
      <c r="N285" s="5">
        <f>N$290*CAN!N291</f>
        <v>294.76475007376177</v>
      </c>
      <c r="O285" s="5">
        <f>O$290*CAN!O291</f>
        <v>231.80255561968687</v>
      </c>
      <c r="P285" s="5">
        <f>P$290*CAN!P291</f>
        <v>230.0553711491176</v>
      </c>
      <c r="Q285" s="5">
        <f>Q$290*CAN!Q291</f>
        <v>227.69035743312506</v>
      </c>
      <c r="R285" s="5">
        <f>R$290*CAN!R291</f>
        <v>176.40313564623924</v>
      </c>
      <c r="S285" s="5">
        <f>S$290*CAN!S291</f>
        <v>186.20855788678844</v>
      </c>
      <c r="T285" s="5">
        <f>T$290*CAN!T291</f>
        <v>255.20015632027111</v>
      </c>
      <c r="U285" s="5">
        <f>U$290*CAN!U291</f>
        <v>343.30621590022355</v>
      </c>
      <c r="V285" s="5">
        <f>V$290*CAN!V291</f>
        <v>333.7158479468456</v>
      </c>
      <c r="W285" s="5">
        <f>W$290*CAN!W291</f>
        <v>293.88998352279157</v>
      </c>
      <c r="Z285" s="23"/>
    </row>
    <row r="286" spans="1:26" outlineLevel="1" x14ac:dyDescent="0.25">
      <c r="B286" s="17" t="s">
        <v>9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6" outlineLevel="1" x14ac:dyDescent="0.25">
      <c r="B287" s="10" t="s">
        <v>11</v>
      </c>
      <c r="C287" s="5">
        <f>C288/Inputs!D$7</f>
        <v>12674.054482985515</v>
      </c>
      <c r="D287" s="5">
        <f>D288/Inputs!E$7</f>
        <v>11012.176460938756</v>
      </c>
      <c r="E287" s="5">
        <f>E288/Inputs!F$7</f>
        <v>12066.095296122878</v>
      </c>
      <c r="F287" s="5">
        <f>F288/Inputs!G$7</f>
        <v>10326.7509907899</v>
      </c>
      <c r="G287" s="5">
        <f>G288/Inputs!H$7</f>
        <v>11333.114920404047</v>
      </c>
      <c r="H287" s="5">
        <f>H288/Inputs!I$7</f>
        <v>11578.588806291664</v>
      </c>
      <c r="I287" s="5">
        <f>I288/Inputs!J$7</f>
        <v>12842.01562074235</v>
      </c>
      <c r="J287" s="5">
        <f>J288/Inputs!K$7</f>
        <v>14170.910267659743</v>
      </c>
      <c r="K287" s="5">
        <f>K288/Inputs!L$7</f>
        <v>16042.563719039596</v>
      </c>
      <c r="L287" s="5">
        <f>L288/Inputs!M$7</f>
        <v>14834.305329913914</v>
      </c>
      <c r="M287" s="5">
        <f>M288/Inputs!N$7</f>
        <v>17719.70856335017</v>
      </c>
      <c r="N287" s="5">
        <f>N288/Inputs!O$7</f>
        <v>19604.319767912966</v>
      </c>
      <c r="O287" s="5">
        <f>O288/Inputs!P$7</f>
        <v>15842.872327259362</v>
      </c>
      <c r="P287" s="5">
        <f>P288/Inputs!Q$7</f>
        <v>15781.301967497913</v>
      </c>
      <c r="Q287" s="5">
        <f>Q288/Inputs!R$7</f>
        <v>15974.598376715494</v>
      </c>
      <c r="R287" s="5">
        <f>R288/Inputs!S$7</f>
        <v>13568.107055980166</v>
      </c>
      <c r="S287" s="5">
        <f>S288/Inputs!T$7</f>
        <v>14085.408656123087</v>
      </c>
      <c r="T287" s="5">
        <f>T288/Inputs!U$7</f>
        <v>17385.625947807675</v>
      </c>
      <c r="U287" s="5">
        <f>U288/Inputs!V$7</f>
        <v>23367.852712950251</v>
      </c>
      <c r="V287" s="5">
        <f>V288/Inputs!W$7</f>
        <v>23895.801766610097</v>
      </c>
      <c r="W287" s="5">
        <f>W288/Inputs!X$7</f>
        <v>7395.3743184363957</v>
      </c>
      <c r="Z287" s="23"/>
    </row>
    <row r="288" spans="1:26" outlineLevel="1" x14ac:dyDescent="0.25">
      <c r="B288" s="10" t="s">
        <v>12</v>
      </c>
      <c r="C288" s="5">
        <f>C$290*CAN!C292</f>
        <v>1267.4054482985516</v>
      </c>
      <c r="D288" s="5">
        <f>D$290*CAN!D292</f>
        <v>1101.2176460938756</v>
      </c>
      <c r="E288" s="5">
        <f>E$290*CAN!E292</f>
        <v>1206.6095296122878</v>
      </c>
      <c r="F288" s="5">
        <f>F$290*CAN!F292</f>
        <v>1032.6750990789901</v>
      </c>
      <c r="G288" s="5">
        <f>G$290*CAN!G292</f>
        <v>1133.3114920404048</v>
      </c>
      <c r="H288" s="5">
        <f>H$290*CAN!H292</f>
        <v>1157.8588806291664</v>
      </c>
      <c r="I288" s="5">
        <f>I$290*CAN!I292</f>
        <v>1284.201562074235</v>
      </c>
      <c r="J288" s="5">
        <f>J$290*CAN!J292</f>
        <v>1417.0910267659744</v>
      </c>
      <c r="K288" s="5">
        <f>K$290*CAN!K292</f>
        <v>1604.2563719039597</v>
      </c>
      <c r="L288" s="5">
        <f>L$290*CAN!L292</f>
        <v>1483.4305329913914</v>
      </c>
      <c r="M288" s="5">
        <f>M$290*CAN!M292</f>
        <v>1771.9708563350173</v>
      </c>
      <c r="N288" s="5">
        <f>N$290*CAN!N292</f>
        <v>1960.4319767912966</v>
      </c>
      <c r="O288" s="5">
        <f>O$290*CAN!O292</f>
        <v>1584.2872327259363</v>
      </c>
      <c r="P288" s="5">
        <f>P$290*CAN!P292</f>
        <v>1578.1301967497914</v>
      </c>
      <c r="Q288" s="5">
        <f>Q$290*CAN!Q292</f>
        <v>1597.4598376715494</v>
      </c>
      <c r="R288" s="5">
        <f>R$290*CAN!R292</f>
        <v>1356.8107055980167</v>
      </c>
      <c r="S288" s="5">
        <f>S$290*CAN!S292</f>
        <v>1408.5408656123088</v>
      </c>
      <c r="T288" s="5">
        <f>T$290*CAN!T292</f>
        <v>1738.5625947807678</v>
      </c>
      <c r="U288" s="5">
        <f>U$290*CAN!U292</f>
        <v>2336.7852712950253</v>
      </c>
      <c r="V288" s="5">
        <f>V$290*CAN!V292</f>
        <v>2389.5801766610098</v>
      </c>
      <c r="W288" s="5">
        <f>W$290*CAN!W292</f>
        <v>739.53743184363964</v>
      </c>
      <c r="Y288" s="1" t="s">
        <v>59</v>
      </c>
    </row>
    <row r="289" spans="2:26" outlineLevel="1" x14ac:dyDescent="0.25">
      <c r="B289" s="16" t="s">
        <v>13</v>
      </c>
    </row>
    <row r="290" spans="2:26" outlineLevel="1" x14ac:dyDescent="0.25">
      <c r="B290" s="10" t="s">
        <v>10</v>
      </c>
      <c r="C290" s="5">
        <f>C305/CAN!C306/1000</f>
        <v>1548.6400249898513</v>
      </c>
      <c r="D290" s="5">
        <f>D305/CAN!D306/1000</f>
        <v>1334.5347582888746</v>
      </c>
      <c r="E290" s="5">
        <f>E305/CAN!E306/1000</f>
        <v>1479.5290669540027</v>
      </c>
      <c r="F290" s="5">
        <f>F305/CAN!F306/1000</f>
        <v>1244.7604537820121</v>
      </c>
      <c r="G290" s="5">
        <f>G305/CAN!G306/1000</f>
        <v>1357.0434202337356</v>
      </c>
      <c r="H290" s="5">
        <f>H305/CAN!H306/1000</f>
        <v>1393.2257915712494</v>
      </c>
      <c r="I290" s="5">
        <f>I305/CAN!I306/1000</f>
        <v>1525.0792571636562</v>
      </c>
      <c r="J290" s="5">
        <f>J305/CAN!J306/1000</f>
        <v>1641.1147657808833</v>
      </c>
      <c r="K290" s="5">
        <f>K305/CAN!K306/1000</f>
        <v>1828.2444158925305</v>
      </c>
      <c r="L290" s="5">
        <f>L305/CAN!L306/1000</f>
        <v>1680.2944989857485</v>
      </c>
      <c r="M290" s="5">
        <f>M305/CAN!M306/1000</f>
        <v>2043.0876934590565</v>
      </c>
      <c r="N290" s="5">
        <f>N305/CAN!N306/1000</f>
        <v>2255.1967268650583</v>
      </c>
      <c r="O290" s="5">
        <f>O305/CAN!O306/1000</f>
        <v>1816.089788345623</v>
      </c>
      <c r="P290" s="5">
        <f>P305/CAN!P306/1000</f>
        <v>1808.1855678989091</v>
      </c>
      <c r="Q290" s="5">
        <f>Q305/CAN!Q306/1000</f>
        <v>1825.1501951046746</v>
      </c>
      <c r="R290" s="5">
        <f>R305/CAN!R306/1000</f>
        <v>1533.2138412442557</v>
      </c>
      <c r="S290" s="5">
        <f>S305/CAN!S306/1000</f>
        <v>1594.7494234990972</v>
      </c>
      <c r="T290" s="5">
        <f>T305/CAN!T306/1000</f>
        <v>1993.7627511010389</v>
      </c>
      <c r="U290" s="5">
        <f>U305/CAN!U306/1000</f>
        <v>2680.0914871952486</v>
      </c>
      <c r="V290" s="5">
        <f>V305/CAN!V306/1000</f>
        <v>2723.2960246078551</v>
      </c>
      <c r="W290" s="5">
        <f>W305/CAN!W306/1000</f>
        <v>1033.4274153664312</v>
      </c>
    </row>
    <row r="291" spans="2:26" outlineLevel="1" x14ac:dyDescent="0.25">
      <c r="B291" s="18" t="s">
        <v>14</v>
      </c>
      <c r="C291" s="13">
        <f t="shared" ref="C291:W291" si="111">IFERROR(C285/C290,0)</f>
        <v>0.1816009996856065</v>
      </c>
      <c r="D291" s="13">
        <f t="shared" si="111"/>
        <v>0.17483030003216665</v>
      </c>
      <c r="E291" s="13">
        <f t="shared" si="111"/>
        <v>0.18446378880787465</v>
      </c>
      <c r="F291" s="13">
        <f t="shared" si="111"/>
        <v>0.17038246520335174</v>
      </c>
      <c r="G291" s="13">
        <f t="shared" si="111"/>
        <v>0.16486718468801506</v>
      </c>
      <c r="H291" s="13">
        <f t="shared" si="111"/>
        <v>0.16893665934553326</v>
      </c>
      <c r="I291" s="13">
        <f t="shared" si="111"/>
        <v>0.15794437827277621</v>
      </c>
      <c r="J291" s="13">
        <f t="shared" si="111"/>
        <v>0.13650705220991227</v>
      </c>
      <c r="K291" s="13">
        <f t="shared" si="111"/>
        <v>0.12251537159993024</v>
      </c>
      <c r="L291" s="13">
        <f t="shared" si="111"/>
        <v>0.11716039427206799</v>
      </c>
      <c r="M291" s="13">
        <f t="shared" si="111"/>
        <v>0.13269955958915486</v>
      </c>
      <c r="N291" s="13">
        <f t="shared" si="111"/>
        <v>0.13070467270654179</v>
      </c>
      <c r="O291" s="13">
        <f t="shared" si="111"/>
        <v>0.12763826827683927</v>
      </c>
      <c r="P291" s="13">
        <f t="shared" si="111"/>
        <v>0.12722995650078067</v>
      </c>
      <c r="Q291" s="13">
        <f t="shared" si="111"/>
        <v>0.12475157279867959</v>
      </c>
      <c r="R291" s="13">
        <f t="shared" si="111"/>
        <v>0.1150544894005666</v>
      </c>
      <c r="S291" s="13">
        <f t="shared" si="111"/>
        <v>0.11676352105412367</v>
      </c>
      <c r="T291" s="13">
        <f t="shared" si="111"/>
        <v>0.12799925978120463</v>
      </c>
      <c r="U291" s="13">
        <f t="shared" si="111"/>
        <v>0.12809496151174229</v>
      </c>
      <c r="V291" s="13">
        <f t="shared" si="111"/>
        <v>0.12254115782176103</v>
      </c>
      <c r="W291" s="13">
        <f t="shared" si="111"/>
        <v>0.28438376914800978</v>
      </c>
    </row>
    <row r="292" spans="2:26" outlineLevel="1" x14ac:dyDescent="0.25">
      <c r="B292" s="18" t="s">
        <v>15</v>
      </c>
      <c r="C292" s="13">
        <f t="shared" ref="C292:W292" si="112">IFERROR(C288/C290,0)</f>
        <v>0.8183990003143935</v>
      </c>
      <c r="D292" s="13">
        <f t="shared" si="112"/>
        <v>0.82516969996783329</v>
      </c>
      <c r="E292" s="13">
        <f t="shared" si="112"/>
        <v>0.81553621119212538</v>
      </c>
      <c r="F292" s="13">
        <f t="shared" si="112"/>
        <v>0.82961753479664835</v>
      </c>
      <c r="G292" s="13">
        <f t="shared" si="112"/>
        <v>0.83513281531198502</v>
      </c>
      <c r="H292" s="13">
        <f t="shared" si="112"/>
        <v>0.83106334065446685</v>
      </c>
      <c r="I292" s="13">
        <f t="shared" si="112"/>
        <v>0.8420556217272237</v>
      </c>
      <c r="J292" s="13">
        <f t="shared" si="112"/>
        <v>0.86349294779008778</v>
      </c>
      <c r="K292" s="13">
        <f t="shared" si="112"/>
        <v>0.8774846284000698</v>
      </c>
      <c r="L292" s="13">
        <f t="shared" si="112"/>
        <v>0.88283960572793208</v>
      </c>
      <c r="M292" s="13">
        <f t="shared" si="112"/>
        <v>0.86730044041084509</v>
      </c>
      <c r="N292" s="13">
        <f t="shared" si="112"/>
        <v>0.86929532729345826</v>
      </c>
      <c r="O292" s="13">
        <f t="shared" si="112"/>
        <v>0.87236173172316078</v>
      </c>
      <c r="P292" s="13">
        <f t="shared" si="112"/>
        <v>0.87277004349921927</v>
      </c>
      <c r="Q292" s="13">
        <f t="shared" si="112"/>
        <v>0.87524842720132034</v>
      </c>
      <c r="R292" s="13">
        <f t="shared" si="112"/>
        <v>0.8849455105994336</v>
      </c>
      <c r="S292" s="13">
        <f t="shared" si="112"/>
        <v>0.88323647894587631</v>
      </c>
      <c r="T292" s="13">
        <f t="shared" si="112"/>
        <v>0.87200074021879537</v>
      </c>
      <c r="U292" s="13">
        <f t="shared" si="112"/>
        <v>0.87190503848825773</v>
      </c>
      <c r="V292" s="13">
        <f t="shared" si="112"/>
        <v>0.87745884217823911</v>
      </c>
      <c r="W292" s="13">
        <f t="shared" si="112"/>
        <v>0.71561623085199022</v>
      </c>
    </row>
    <row r="293" spans="2:26" outlineLevel="1" x14ac:dyDescent="0.25"/>
    <row r="294" spans="2:26" outlineLevel="1" x14ac:dyDescent="0.25">
      <c r="B294" s="9" t="s">
        <v>19</v>
      </c>
      <c r="C294" s="14"/>
      <c r="S294" s="20"/>
      <c r="T294" s="20"/>
      <c r="U294" s="20"/>
      <c r="V294" s="20"/>
      <c r="W294" s="20"/>
    </row>
    <row r="295" spans="2:26" outlineLevel="1" x14ac:dyDescent="0.25">
      <c r="B295" s="4" t="s">
        <v>23</v>
      </c>
      <c r="C295" s="25">
        <f>'[2]Table 15'!C$15*INDEX(Inputs!$D$60:$T$60,MATCH($A$1,Inputs!$D$57:$T$57,0))*1000</f>
        <v>1391.826</v>
      </c>
      <c r="D295" s="25">
        <f>'[2]Table 15'!D$15*INDEX(Inputs!$D$60:$T$60,MATCH($A$1,Inputs!$D$57:$T$57,0))*1000</f>
        <v>1045.6776</v>
      </c>
      <c r="E295" s="25">
        <f>'[2]Table 15'!E$15*INDEX(Inputs!$D$60:$T$60,MATCH($A$1,Inputs!$D$57:$T$57,0))*1000</f>
        <v>1321.6931999999999</v>
      </c>
      <c r="F295" s="25">
        <f>'[2]Table 15'!F$15*INDEX(Inputs!$D$60:$T$60,MATCH($A$1,Inputs!$D$57:$T$57,0))*1000</f>
        <v>1106.049</v>
      </c>
      <c r="G295" s="25">
        <f>'[2]Table 15'!G$15*INDEX(Inputs!$D$60:$T$60,MATCH($A$1,Inputs!$D$57:$T$57,0))*1000</f>
        <v>1144.7867999999999</v>
      </c>
      <c r="H295" s="25">
        <f>'[2]Table 15'!H$15*INDEX(Inputs!$D$60:$T$60,MATCH($A$1,Inputs!$D$57:$T$57,0))*1000</f>
        <v>1178.5619999999999</v>
      </c>
      <c r="I295" s="25">
        <f>'[2]Table 15'!I$15*INDEX(Inputs!$D$60:$T$60,MATCH($A$1,Inputs!$D$57:$T$57,0))*1000</f>
        <v>1108.6847999999998</v>
      </c>
      <c r="J295" s="25">
        <f>'[2]Table 15'!J$15*INDEX(Inputs!$D$60:$T$60,MATCH($A$1,Inputs!$D$57:$T$57,0))*1000</f>
        <v>940.83119999999997</v>
      </c>
      <c r="K295" s="25">
        <f>'[2]Table 15'!K$15*INDEX(Inputs!$D$60:$T$60,MATCH($A$1,Inputs!$D$57:$T$57,0))*1000</f>
        <v>869.12639999999999</v>
      </c>
      <c r="L295" s="25">
        <f>'[2]Table 15'!L$15*INDEX(Inputs!$D$60:$T$60,MATCH($A$1,Inputs!$D$57:$T$57,0))*1000</f>
        <v>765.94140000000004</v>
      </c>
      <c r="M295" s="25">
        <f>'[2]Table 15'!M$15*INDEX(Inputs!$D$60:$T$60,MATCH($A$1,Inputs!$D$57:$T$57,0))*1000</f>
        <v>979.64879999999994</v>
      </c>
      <c r="N295" s="25">
        <f>'[2]Table 15'!N$15*INDEX(Inputs!$D$60:$T$60,MATCH($A$1,Inputs!$D$57:$T$57,0))*1000</f>
        <v>1035.1535999999999</v>
      </c>
      <c r="O295" s="25">
        <f>'[2]Table 15'!O$15*INDEX(Inputs!$D$60:$T$60,MATCH($A$1,Inputs!$D$57:$T$57,0))*1000</f>
        <v>885.94499999999994</v>
      </c>
      <c r="P295" s="25">
        <f>'[2]Table 15'!P$15*INDEX(Inputs!$D$60:$T$60,MATCH($A$1,Inputs!$D$57:$T$57,0))*1000</f>
        <v>912.04499999999996</v>
      </c>
      <c r="Q295" s="25">
        <f>'[2]Table 15'!Q$15*INDEX(Inputs!$D$60:$T$60,MATCH($A$1,Inputs!$D$57:$T$57,0))*1000</f>
        <v>852.95999999999992</v>
      </c>
      <c r="R295" s="25">
        <f>'[2]Table 15'!R$15*INDEX(Inputs!$D$60:$T$60,MATCH($A$1,Inputs!$D$57:$T$57,0))*1000</f>
        <v>614.55240000000003</v>
      </c>
      <c r="S295" s="25">
        <f>'[2]Table 15'!S$15*INDEX(Inputs!$D$60:$T$60,MATCH($A$1,Inputs!$D$57:$T$57,0))*1000</f>
        <v>621.20699999999999</v>
      </c>
      <c r="T295" s="25">
        <f>'[2]Table 15'!T$15*INDEX(Inputs!$D$60:$T$60,MATCH($A$1,Inputs!$D$57:$T$57,0))*1000</f>
        <v>831.19499999999994</v>
      </c>
      <c r="U295" s="25">
        <f>'[2]Table 15'!U$15*INDEX(Inputs!$D$60:$T$60,MATCH($A$1,Inputs!$D$57:$T$57,0))*1000</f>
        <v>1160.52</v>
      </c>
      <c r="V295" s="25">
        <f>'[2]Table 15'!V$15*INDEX(Inputs!$D$60:$T$60,MATCH($A$1,Inputs!$D$57:$T$57,0))*1000</f>
        <v>1117.44</v>
      </c>
      <c r="W295" s="25">
        <f>'[2]Table 15'!W$15*INDEX(Inputs!$D$60:$T$60,MATCH($A$1,Inputs!$D$57:$T$57,0))*1000</f>
        <v>1603.4831999999999</v>
      </c>
      <c r="Z295" s="23" t="s">
        <v>32</v>
      </c>
    </row>
    <row r="296" spans="2:26" outlineLevel="1" x14ac:dyDescent="0.25">
      <c r="B296" s="4" t="s">
        <v>24</v>
      </c>
      <c r="C296" s="25">
        <f>'[2]Table 15'!C$14*INDEX(Inputs!$D$60:$T$60,MATCH($A$1,Inputs!$D$57:$T$57,0))*1000</f>
        <v>6.2928000000000006</v>
      </c>
      <c r="D296" s="25">
        <f>'[2]Table 15'!D$14*INDEX(Inputs!$D$60:$T$60,MATCH($A$1,Inputs!$D$57:$T$57,0))*1000</f>
        <v>5.9832000000000001</v>
      </c>
      <c r="E296" s="25">
        <f>'[2]Table 15'!E$14*INDEX(Inputs!$D$60:$T$60,MATCH($A$1,Inputs!$D$57:$T$57,0))*1000</f>
        <v>5.2439999999999998</v>
      </c>
      <c r="F296" s="25">
        <f>'[2]Table 15'!F$14*INDEX(Inputs!$D$60:$T$60,MATCH($A$1,Inputs!$D$57:$T$57,0))*1000</f>
        <v>4.8720000000000008</v>
      </c>
      <c r="G296" s="25">
        <f>'[2]Table 15'!G$14*INDEX(Inputs!$D$60:$T$60,MATCH($A$1,Inputs!$D$57:$T$57,0))*1000</f>
        <v>5.3447999999999993</v>
      </c>
      <c r="H296" s="25">
        <f>'[2]Table 15'!H$14*INDEX(Inputs!$D$60:$T$60,MATCH($A$1,Inputs!$D$57:$T$57,0))*1000</f>
        <v>5.9430000000000005</v>
      </c>
      <c r="I296" s="25">
        <f>'[2]Table 15'!I$14*INDEX(Inputs!$D$60:$T$60,MATCH($A$1,Inputs!$D$57:$T$57,0))*1000</f>
        <v>4.9728000000000003</v>
      </c>
      <c r="J296" s="25">
        <f>'[2]Table 15'!J$14*INDEX(Inputs!$D$60:$T$60,MATCH($A$1,Inputs!$D$57:$T$57,0))*1000</f>
        <v>5.2164000000000001</v>
      </c>
      <c r="K296" s="25">
        <f>'[2]Table 15'!K$14*INDEX(Inputs!$D$60:$T$60,MATCH($A$1,Inputs!$D$57:$T$57,0))*1000</f>
        <v>4.2480000000000002</v>
      </c>
      <c r="L296" s="25">
        <f>'[2]Table 15'!L$14*INDEX(Inputs!$D$60:$T$60,MATCH($A$1,Inputs!$D$57:$T$57,0))*1000</f>
        <v>2.9117999999999995</v>
      </c>
      <c r="M296" s="25">
        <f>'[2]Table 15'!M$14*INDEX(Inputs!$D$60:$T$60,MATCH($A$1,Inputs!$D$57:$T$57,0))*1000</f>
        <v>2.8704000000000001</v>
      </c>
      <c r="N296" s="25">
        <f>'[2]Table 15'!N$14*INDEX(Inputs!$D$60:$T$60,MATCH($A$1,Inputs!$D$57:$T$57,0))*1000</f>
        <v>2.9795999999999996</v>
      </c>
      <c r="O296" s="25">
        <f>'[2]Table 15'!O$14*INDEX(Inputs!$D$60:$T$60,MATCH($A$1,Inputs!$D$57:$T$57,0))*1000</f>
        <v>2.2349999999999999</v>
      </c>
      <c r="P296" s="25">
        <f>'[2]Table 15'!P$14*INDEX(Inputs!$D$60:$T$60,MATCH($A$1,Inputs!$D$57:$T$57,0))*1000</f>
        <v>2.0249999999999999</v>
      </c>
      <c r="Q296" s="25">
        <f>'[2]Table 15'!Q$14*INDEX(Inputs!$D$60:$T$60,MATCH($A$1,Inputs!$D$57:$T$57,0))*1000</f>
        <v>2.31</v>
      </c>
      <c r="R296" s="25">
        <f>'[2]Table 15'!R$14*INDEX(Inputs!$D$60:$T$60,MATCH($A$1,Inputs!$D$57:$T$57,0))*1000</f>
        <v>2.2307999999999999</v>
      </c>
      <c r="S296" s="25">
        <f>'[2]Table 15'!S$14*INDEX(Inputs!$D$60:$T$60,MATCH($A$1,Inputs!$D$57:$T$57,0))*1000</f>
        <v>2.3736000000000002</v>
      </c>
      <c r="T296" s="25">
        <f>'[2]Table 15'!T$14*INDEX(Inputs!$D$60:$T$60,MATCH($A$1,Inputs!$D$57:$T$57,0))*1000</f>
        <v>2.61</v>
      </c>
      <c r="U296" s="25">
        <f>'[2]Table 15'!U$14*INDEX(Inputs!$D$60:$T$60,MATCH($A$1,Inputs!$D$57:$T$57,0))*1000</f>
        <v>2.88</v>
      </c>
      <c r="V296" s="25">
        <f>'[2]Table 15'!V$14*INDEX(Inputs!$D$60:$T$60,MATCH($A$1,Inputs!$D$57:$T$57,0))*1000</f>
        <v>3.9743999999999993</v>
      </c>
      <c r="W296" s="25">
        <f>'[2]Table 15'!W$14*INDEX(Inputs!$D$60:$T$60,MATCH($A$1,Inputs!$D$57:$T$57,0))*1000</f>
        <v>6.3755999999999995</v>
      </c>
      <c r="Z296" s="23" t="s">
        <v>32</v>
      </c>
    </row>
    <row r="297" spans="2:26" outlineLevel="1" x14ac:dyDescent="0.25">
      <c r="B297" s="4" t="s">
        <v>21</v>
      </c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</row>
    <row r="298" spans="2:26" outlineLevel="1" x14ac:dyDescent="0.25">
      <c r="B298" s="4" t="s">
        <v>26</v>
      </c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</row>
    <row r="299" spans="2:26" outlineLevel="1" x14ac:dyDescent="0.25">
      <c r="B299" s="4" t="s">
        <v>25</v>
      </c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</row>
    <row r="300" spans="2:26" outlineLevel="1" x14ac:dyDescent="0.25">
      <c r="B300" s="4" t="s">
        <v>0</v>
      </c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</row>
    <row r="301" spans="2:26" outlineLevel="1" x14ac:dyDescent="0.25">
      <c r="B301" s="4" t="s">
        <v>27</v>
      </c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</row>
    <row r="302" spans="2:26" outlineLevel="1" x14ac:dyDescent="0.25">
      <c r="B302" s="4" t="s">
        <v>28</v>
      </c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</row>
    <row r="303" spans="2:26" outlineLevel="1" x14ac:dyDescent="0.25">
      <c r="B303" s="4" t="s">
        <v>22</v>
      </c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</row>
    <row r="304" spans="2:26" outlineLevel="1" x14ac:dyDescent="0.25">
      <c r="B304" s="4" t="s">
        <v>29</v>
      </c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</row>
    <row r="305" spans="1:23" outlineLevel="1" x14ac:dyDescent="0.25">
      <c r="B305" s="16" t="s">
        <v>13</v>
      </c>
      <c r="C305" s="21">
        <f t="shared" ref="C305:W305" si="113">SUM(C295:C304)</f>
        <v>1398.1188</v>
      </c>
      <c r="D305" s="21">
        <f t="shared" si="113"/>
        <v>1051.6607999999999</v>
      </c>
      <c r="E305" s="21">
        <f t="shared" si="113"/>
        <v>1326.9371999999998</v>
      </c>
      <c r="F305" s="21">
        <f t="shared" si="113"/>
        <v>1110.921</v>
      </c>
      <c r="G305" s="21">
        <f t="shared" si="113"/>
        <v>1150.1315999999999</v>
      </c>
      <c r="H305" s="21">
        <f t="shared" si="113"/>
        <v>1184.5049999999999</v>
      </c>
      <c r="I305" s="21">
        <f t="shared" si="113"/>
        <v>1113.6575999999998</v>
      </c>
      <c r="J305" s="21">
        <f t="shared" si="113"/>
        <v>946.04759999999999</v>
      </c>
      <c r="K305" s="21">
        <f t="shared" si="113"/>
        <v>873.37440000000004</v>
      </c>
      <c r="L305" s="21">
        <f t="shared" si="113"/>
        <v>768.85320000000002</v>
      </c>
      <c r="M305" s="21">
        <f t="shared" si="113"/>
        <v>982.51919999999996</v>
      </c>
      <c r="N305" s="21">
        <f t="shared" si="113"/>
        <v>1038.1331999999998</v>
      </c>
      <c r="O305" s="21">
        <f t="shared" si="113"/>
        <v>888.18</v>
      </c>
      <c r="P305" s="21">
        <f t="shared" si="113"/>
        <v>914.06999999999994</v>
      </c>
      <c r="Q305" s="21">
        <f t="shared" si="113"/>
        <v>855.26999999999987</v>
      </c>
      <c r="R305" s="21">
        <f t="shared" si="113"/>
        <v>616.78320000000008</v>
      </c>
      <c r="S305" s="21">
        <f t="shared" si="113"/>
        <v>623.5806</v>
      </c>
      <c r="T305" s="21">
        <f t="shared" si="113"/>
        <v>833.80499999999995</v>
      </c>
      <c r="U305" s="21">
        <f t="shared" si="113"/>
        <v>1163.4000000000001</v>
      </c>
      <c r="V305" s="21">
        <f t="shared" si="113"/>
        <v>1121.4144000000001</v>
      </c>
      <c r="W305" s="21">
        <f t="shared" si="113"/>
        <v>1609.8588</v>
      </c>
    </row>
    <row r="306" spans="1:23" outlineLevel="1" x14ac:dyDescent="0.25">
      <c r="A306" s="3" t="s">
        <v>8</v>
      </c>
      <c r="B306" s="29" t="s">
        <v>46</v>
      </c>
      <c r="C306" s="28">
        <f>IFERROR(C305/C285/1000,0)</f>
        <v>4.971361688341263E-3</v>
      </c>
      <c r="D306" s="28">
        <f t="shared" ref="D306:W306" si="114">IFERROR(D305/D285/1000,0)</f>
        <v>4.5074310671265961E-3</v>
      </c>
      <c r="E306" s="28">
        <f t="shared" si="114"/>
        <v>4.8620088284063688E-3</v>
      </c>
      <c r="F306" s="28">
        <f t="shared" si="114"/>
        <v>5.2380844568716027E-3</v>
      </c>
      <c r="G306" s="28">
        <f t="shared" si="114"/>
        <v>5.1406681616141519E-3</v>
      </c>
      <c r="H306" s="28">
        <f t="shared" si="114"/>
        <v>5.0325893102768039E-3</v>
      </c>
      <c r="I306" s="28">
        <f t="shared" si="114"/>
        <v>4.6233321835239937E-3</v>
      </c>
      <c r="J306" s="28">
        <f t="shared" si="114"/>
        <v>4.2229792438962894E-3</v>
      </c>
      <c r="K306" s="28">
        <f t="shared" si="114"/>
        <v>3.8992009771939653E-3</v>
      </c>
      <c r="L306" s="28">
        <f t="shared" si="114"/>
        <v>3.9055049821664052E-3</v>
      </c>
      <c r="M306" s="28">
        <f t="shared" si="114"/>
        <v>3.6239696893132695E-3</v>
      </c>
      <c r="N306" s="28">
        <f t="shared" si="114"/>
        <v>3.5219041616754306E-3</v>
      </c>
      <c r="O306" s="28">
        <f t="shared" si="114"/>
        <v>3.8316229845939079E-3</v>
      </c>
      <c r="P306" s="28">
        <f t="shared" si="114"/>
        <v>3.9732608520907636E-3</v>
      </c>
      <c r="Q306" s="28">
        <f t="shared" si="114"/>
        <v>3.7562855521942832E-3</v>
      </c>
      <c r="R306" s="28">
        <f t="shared" si="114"/>
        <v>3.4964412494169254E-3</v>
      </c>
      <c r="S306" s="28">
        <f t="shared" si="114"/>
        <v>3.3488288995778925E-3</v>
      </c>
      <c r="T306" s="28">
        <f t="shared" si="114"/>
        <v>3.2672589704592159E-3</v>
      </c>
      <c r="U306" s="28">
        <f t="shared" si="114"/>
        <v>3.3888113471796958E-3</v>
      </c>
      <c r="V306" s="28">
        <f t="shared" si="114"/>
        <v>3.3603870085864773E-3</v>
      </c>
      <c r="W306" s="28">
        <f t="shared" si="114"/>
        <v>5.4777600131280186E-3</v>
      </c>
    </row>
    <row r="307" spans="1:23" outlineLevel="1" x14ac:dyDescent="0.25"/>
    <row r="308" spans="1:23" outlineLevel="1" x14ac:dyDescent="0.25">
      <c r="B308" s="4" t="s">
        <v>23</v>
      </c>
      <c r="C308" s="12">
        <f t="shared" ref="C308:W308" si="115">IFERROR(C295/C305,0)</f>
        <v>0.9954990949266973</v>
      </c>
      <c r="D308" s="12">
        <f t="shared" si="115"/>
        <v>0.99431071311206054</v>
      </c>
      <c r="E308" s="12">
        <f t="shared" si="115"/>
        <v>0.99604804206257846</v>
      </c>
      <c r="F308" s="12">
        <f t="shared" si="115"/>
        <v>0.99561444963233203</v>
      </c>
      <c r="G308" s="12">
        <f t="shared" si="115"/>
        <v>0.99535287961829755</v>
      </c>
      <c r="H308" s="12">
        <f t="shared" si="115"/>
        <v>0.99498271429837781</v>
      </c>
      <c r="I308" s="12">
        <f t="shared" si="115"/>
        <v>0.99553471372170399</v>
      </c>
      <c r="J308" s="12">
        <f t="shared" si="115"/>
        <v>0.9944861125381006</v>
      </c>
      <c r="K308" s="12">
        <f t="shared" si="115"/>
        <v>0.99513610657697316</v>
      </c>
      <c r="L308" s="12">
        <f t="shared" si="115"/>
        <v>0.99621280109128774</v>
      </c>
      <c r="M308" s="12">
        <f t="shared" si="115"/>
        <v>0.9970785303737576</v>
      </c>
      <c r="N308" s="12">
        <f t="shared" si="115"/>
        <v>0.99712984807729887</v>
      </c>
      <c r="O308" s="12">
        <f t="shared" si="115"/>
        <v>0.99748361818550291</v>
      </c>
      <c r="P308" s="12">
        <f t="shared" si="115"/>
        <v>0.9977846335619811</v>
      </c>
      <c r="Q308" s="12">
        <f t="shared" si="115"/>
        <v>0.99729909853028875</v>
      </c>
      <c r="R308" s="12">
        <f t="shared" si="115"/>
        <v>0.99638316996960996</v>
      </c>
      <c r="S308" s="12">
        <f t="shared" si="115"/>
        <v>0.99619359550313147</v>
      </c>
      <c r="T308" s="12">
        <f t="shared" si="115"/>
        <v>0.99686977170921254</v>
      </c>
      <c r="U308" s="12">
        <f t="shared" si="115"/>
        <v>0.99752449716348623</v>
      </c>
      <c r="V308" s="12">
        <f t="shared" si="115"/>
        <v>0.99645590425805119</v>
      </c>
      <c r="W308" s="12">
        <f t="shared" si="115"/>
        <v>0.99603965267015959</v>
      </c>
    </row>
    <row r="309" spans="1:23" outlineLevel="1" x14ac:dyDescent="0.25">
      <c r="B309" s="4" t="s">
        <v>24</v>
      </c>
      <c r="C309" s="12">
        <f t="shared" ref="C309:W309" si="116">IFERROR(C296/C305,0)</f>
        <v>4.5009050733027843E-3</v>
      </c>
      <c r="D309" s="12">
        <f t="shared" si="116"/>
        <v>5.6892868879395344E-3</v>
      </c>
      <c r="E309" s="12">
        <f t="shared" si="116"/>
        <v>3.9519579374216055E-3</v>
      </c>
      <c r="F309" s="12">
        <f t="shared" si="116"/>
        <v>4.3855503676679085E-3</v>
      </c>
      <c r="G309" s="12">
        <f t="shared" si="116"/>
        <v>4.6471203817024069E-3</v>
      </c>
      <c r="H309" s="12">
        <f t="shared" si="116"/>
        <v>5.0172857016221976E-3</v>
      </c>
      <c r="I309" s="12">
        <f t="shared" si="116"/>
        <v>4.4652862782959511E-3</v>
      </c>
      <c r="J309" s="12">
        <f t="shared" si="116"/>
        <v>5.5138874618993802E-3</v>
      </c>
      <c r="K309" s="12">
        <f t="shared" si="116"/>
        <v>4.8638934230268256E-3</v>
      </c>
      <c r="L309" s="12">
        <f t="shared" si="116"/>
        <v>3.7871989087123518E-3</v>
      </c>
      <c r="M309" s="12">
        <f t="shared" si="116"/>
        <v>2.9214696262424185E-3</v>
      </c>
      <c r="N309" s="12">
        <f t="shared" si="116"/>
        <v>2.8701519227012492E-3</v>
      </c>
      <c r="O309" s="12">
        <f t="shared" si="116"/>
        <v>2.5163818144970612E-3</v>
      </c>
      <c r="P309" s="12">
        <f t="shared" si="116"/>
        <v>2.2153664380189703E-3</v>
      </c>
      <c r="Q309" s="12">
        <f t="shared" si="116"/>
        <v>2.7009014697113197E-3</v>
      </c>
      <c r="R309" s="12">
        <f t="shared" si="116"/>
        <v>3.616830030389932E-3</v>
      </c>
      <c r="S309" s="12">
        <f t="shared" si="116"/>
        <v>3.8064044968685686E-3</v>
      </c>
      <c r="T309" s="12">
        <f t="shared" si="116"/>
        <v>3.1302282907874142E-3</v>
      </c>
      <c r="U309" s="12">
        <f t="shared" si="116"/>
        <v>2.4755028365136666E-3</v>
      </c>
      <c r="V309" s="12">
        <f t="shared" si="116"/>
        <v>3.5440957419487378E-3</v>
      </c>
      <c r="W309" s="12">
        <f t="shared" si="116"/>
        <v>3.9603473298403559E-3</v>
      </c>
    </row>
    <row r="310" spans="1:23" outlineLevel="1" x14ac:dyDescent="0.25">
      <c r="B310" s="4" t="s">
        <v>21</v>
      </c>
      <c r="C310" s="12">
        <f t="shared" ref="C310:W310" si="117">IFERROR(C297/C305,0)</f>
        <v>0</v>
      </c>
      <c r="D310" s="12">
        <f t="shared" si="117"/>
        <v>0</v>
      </c>
      <c r="E310" s="12">
        <f t="shared" si="117"/>
        <v>0</v>
      </c>
      <c r="F310" s="12">
        <f t="shared" si="117"/>
        <v>0</v>
      </c>
      <c r="G310" s="12">
        <f t="shared" si="117"/>
        <v>0</v>
      </c>
      <c r="H310" s="12">
        <f t="shared" si="117"/>
        <v>0</v>
      </c>
      <c r="I310" s="12">
        <f t="shared" si="117"/>
        <v>0</v>
      </c>
      <c r="J310" s="12">
        <f t="shared" si="117"/>
        <v>0</v>
      </c>
      <c r="K310" s="12">
        <f t="shared" si="117"/>
        <v>0</v>
      </c>
      <c r="L310" s="12">
        <f t="shared" si="117"/>
        <v>0</v>
      </c>
      <c r="M310" s="12">
        <f t="shared" si="117"/>
        <v>0</v>
      </c>
      <c r="N310" s="12">
        <f t="shared" si="117"/>
        <v>0</v>
      </c>
      <c r="O310" s="12">
        <f t="shared" si="117"/>
        <v>0</v>
      </c>
      <c r="P310" s="12">
        <f t="shared" si="117"/>
        <v>0</v>
      </c>
      <c r="Q310" s="12">
        <f t="shared" si="117"/>
        <v>0</v>
      </c>
      <c r="R310" s="12">
        <f t="shared" si="117"/>
        <v>0</v>
      </c>
      <c r="S310" s="12">
        <f t="shared" si="117"/>
        <v>0</v>
      </c>
      <c r="T310" s="12">
        <f t="shared" si="117"/>
        <v>0</v>
      </c>
      <c r="U310" s="12">
        <f t="shared" si="117"/>
        <v>0</v>
      </c>
      <c r="V310" s="12">
        <f t="shared" si="117"/>
        <v>0</v>
      </c>
      <c r="W310" s="12">
        <f t="shared" si="117"/>
        <v>0</v>
      </c>
    </row>
    <row r="311" spans="1:23" outlineLevel="1" x14ac:dyDescent="0.25">
      <c r="B311" s="4" t="s">
        <v>26</v>
      </c>
      <c r="C311" s="12">
        <f t="shared" ref="C311:W311" si="118">IFERROR(C298/C305,0)</f>
        <v>0</v>
      </c>
      <c r="D311" s="12">
        <f t="shared" si="118"/>
        <v>0</v>
      </c>
      <c r="E311" s="12">
        <f t="shared" si="118"/>
        <v>0</v>
      </c>
      <c r="F311" s="12">
        <f t="shared" si="118"/>
        <v>0</v>
      </c>
      <c r="G311" s="12">
        <f t="shared" si="118"/>
        <v>0</v>
      </c>
      <c r="H311" s="12">
        <f t="shared" si="118"/>
        <v>0</v>
      </c>
      <c r="I311" s="12">
        <f t="shared" si="118"/>
        <v>0</v>
      </c>
      <c r="J311" s="12">
        <f t="shared" si="118"/>
        <v>0</v>
      </c>
      <c r="K311" s="12">
        <f t="shared" si="118"/>
        <v>0</v>
      </c>
      <c r="L311" s="12">
        <f t="shared" si="118"/>
        <v>0</v>
      </c>
      <c r="M311" s="12">
        <f t="shared" si="118"/>
        <v>0</v>
      </c>
      <c r="N311" s="12">
        <f t="shared" si="118"/>
        <v>0</v>
      </c>
      <c r="O311" s="12">
        <f t="shared" si="118"/>
        <v>0</v>
      </c>
      <c r="P311" s="12">
        <f t="shared" si="118"/>
        <v>0</v>
      </c>
      <c r="Q311" s="12">
        <f t="shared" si="118"/>
        <v>0</v>
      </c>
      <c r="R311" s="12">
        <f t="shared" si="118"/>
        <v>0</v>
      </c>
      <c r="S311" s="12">
        <f t="shared" si="118"/>
        <v>0</v>
      </c>
      <c r="T311" s="12">
        <f t="shared" si="118"/>
        <v>0</v>
      </c>
      <c r="U311" s="12">
        <f t="shared" si="118"/>
        <v>0</v>
      </c>
      <c r="V311" s="12">
        <f t="shared" si="118"/>
        <v>0</v>
      </c>
      <c r="W311" s="12">
        <f t="shared" si="118"/>
        <v>0</v>
      </c>
    </row>
    <row r="312" spans="1:23" outlineLevel="1" x14ac:dyDescent="0.25">
      <c r="B312" s="4" t="s">
        <v>25</v>
      </c>
      <c r="C312" s="12">
        <f t="shared" ref="C312:W312" si="119">IFERROR(C299/C305,0)</f>
        <v>0</v>
      </c>
      <c r="D312" s="12">
        <f t="shared" si="119"/>
        <v>0</v>
      </c>
      <c r="E312" s="12">
        <f t="shared" si="119"/>
        <v>0</v>
      </c>
      <c r="F312" s="12">
        <f t="shared" si="119"/>
        <v>0</v>
      </c>
      <c r="G312" s="12">
        <f t="shared" si="119"/>
        <v>0</v>
      </c>
      <c r="H312" s="12">
        <f t="shared" si="119"/>
        <v>0</v>
      </c>
      <c r="I312" s="12">
        <f t="shared" si="119"/>
        <v>0</v>
      </c>
      <c r="J312" s="12">
        <f t="shared" si="119"/>
        <v>0</v>
      </c>
      <c r="K312" s="12">
        <f t="shared" si="119"/>
        <v>0</v>
      </c>
      <c r="L312" s="12">
        <f t="shared" si="119"/>
        <v>0</v>
      </c>
      <c r="M312" s="12">
        <f t="shared" si="119"/>
        <v>0</v>
      </c>
      <c r="N312" s="12">
        <f t="shared" si="119"/>
        <v>0</v>
      </c>
      <c r="O312" s="12">
        <f t="shared" si="119"/>
        <v>0</v>
      </c>
      <c r="P312" s="12">
        <f t="shared" si="119"/>
        <v>0</v>
      </c>
      <c r="Q312" s="12">
        <f t="shared" si="119"/>
        <v>0</v>
      </c>
      <c r="R312" s="12">
        <f t="shared" si="119"/>
        <v>0</v>
      </c>
      <c r="S312" s="12">
        <f t="shared" si="119"/>
        <v>0</v>
      </c>
      <c r="T312" s="12">
        <f t="shared" si="119"/>
        <v>0</v>
      </c>
      <c r="U312" s="12">
        <f t="shared" si="119"/>
        <v>0</v>
      </c>
      <c r="V312" s="12">
        <f t="shared" si="119"/>
        <v>0</v>
      </c>
      <c r="W312" s="12">
        <f t="shared" si="119"/>
        <v>0</v>
      </c>
    </row>
    <row r="313" spans="1:23" outlineLevel="1" x14ac:dyDescent="0.25">
      <c r="B313" s="4" t="s">
        <v>0</v>
      </c>
      <c r="C313" s="12">
        <f t="shared" ref="C313:W313" si="120">IFERROR(C300/C305,0)</f>
        <v>0</v>
      </c>
      <c r="D313" s="12">
        <f t="shared" si="120"/>
        <v>0</v>
      </c>
      <c r="E313" s="12">
        <f t="shared" si="120"/>
        <v>0</v>
      </c>
      <c r="F313" s="12">
        <f t="shared" si="120"/>
        <v>0</v>
      </c>
      <c r="G313" s="12">
        <f t="shared" si="120"/>
        <v>0</v>
      </c>
      <c r="H313" s="12">
        <f t="shared" si="120"/>
        <v>0</v>
      </c>
      <c r="I313" s="12">
        <f t="shared" si="120"/>
        <v>0</v>
      </c>
      <c r="J313" s="12">
        <f t="shared" si="120"/>
        <v>0</v>
      </c>
      <c r="K313" s="12">
        <f t="shared" si="120"/>
        <v>0</v>
      </c>
      <c r="L313" s="12">
        <f t="shared" si="120"/>
        <v>0</v>
      </c>
      <c r="M313" s="12">
        <f t="shared" si="120"/>
        <v>0</v>
      </c>
      <c r="N313" s="12">
        <f t="shared" si="120"/>
        <v>0</v>
      </c>
      <c r="O313" s="12">
        <f t="shared" si="120"/>
        <v>0</v>
      </c>
      <c r="P313" s="12">
        <f t="shared" si="120"/>
        <v>0</v>
      </c>
      <c r="Q313" s="12">
        <f t="shared" si="120"/>
        <v>0</v>
      </c>
      <c r="R313" s="12">
        <f t="shared" si="120"/>
        <v>0</v>
      </c>
      <c r="S313" s="12">
        <f t="shared" si="120"/>
        <v>0</v>
      </c>
      <c r="T313" s="12">
        <f t="shared" si="120"/>
        <v>0</v>
      </c>
      <c r="U313" s="12">
        <f t="shared" si="120"/>
        <v>0</v>
      </c>
      <c r="V313" s="12">
        <f t="shared" si="120"/>
        <v>0</v>
      </c>
      <c r="W313" s="12">
        <f t="shared" si="120"/>
        <v>0</v>
      </c>
    </row>
    <row r="314" spans="1:23" outlineLevel="1" x14ac:dyDescent="0.25">
      <c r="B314" s="4" t="s">
        <v>27</v>
      </c>
      <c r="C314" s="12">
        <f t="shared" ref="C314:W314" si="121">IFERROR(C301/C305,0)</f>
        <v>0</v>
      </c>
      <c r="D314" s="12">
        <f t="shared" si="121"/>
        <v>0</v>
      </c>
      <c r="E314" s="12">
        <f t="shared" si="121"/>
        <v>0</v>
      </c>
      <c r="F314" s="12">
        <f t="shared" si="121"/>
        <v>0</v>
      </c>
      <c r="G314" s="12">
        <f t="shared" si="121"/>
        <v>0</v>
      </c>
      <c r="H314" s="12">
        <f t="shared" si="121"/>
        <v>0</v>
      </c>
      <c r="I314" s="12">
        <f t="shared" si="121"/>
        <v>0</v>
      </c>
      <c r="J314" s="12">
        <f t="shared" si="121"/>
        <v>0</v>
      </c>
      <c r="K314" s="12">
        <f t="shared" si="121"/>
        <v>0</v>
      </c>
      <c r="L314" s="12">
        <f t="shared" si="121"/>
        <v>0</v>
      </c>
      <c r="M314" s="12">
        <f t="shared" si="121"/>
        <v>0</v>
      </c>
      <c r="N314" s="12">
        <f t="shared" si="121"/>
        <v>0</v>
      </c>
      <c r="O314" s="12">
        <f t="shared" si="121"/>
        <v>0</v>
      </c>
      <c r="P314" s="12">
        <f t="shared" si="121"/>
        <v>0</v>
      </c>
      <c r="Q314" s="12">
        <f t="shared" si="121"/>
        <v>0</v>
      </c>
      <c r="R314" s="12">
        <f t="shared" si="121"/>
        <v>0</v>
      </c>
      <c r="S314" s="12">
        <f t="shared" si="121"/>
        <v>0</v>
      </c>
      <c r="T314" s="12">
        <f t="shared" si="121"/>
        <v>0</v>
      </c>
      <c r="U314" s="12">
        <f t="shared" si="121"/>
        <v>0</v>
      </c>
      <c r="V314" s="12">
        <f t="shared" si="121"/>
        <v>0</v>
      </c>
      <c r="W314" s="12">
        <f t="shared" si="121"/>
        <v>0</v>
      </c>
    </row>
    <row r="315" spans="1:23" outlineLevel="1" x14ac:dyDescent="0.25">
      <c r="B315" s="4" t="s">
        <v>28</v>
      </c>
      <c r="C315" s="12">
        <f t="shared" ref="C315:W315" si="122">IFERROR(C302/C305,0)</f>
        <v>0</v>
      </c>
      <c r="D315" s="12">
        <f t="shared" si="122"/>
        <v>0</v>
      </c>
      <c r="E315" s="12">
        <f t="shared" si="122"/>
        <v>0</v>
      </c>
      <c r="F315" s="12">
        <f t="shared" si="122"/>
        <v>0</v>
      </c>
      <c r="G315" s="12">
        <f t="shared" si="122"/>
        <v>0</v>
      </c>
      <c r="H315" s="12">
        <f t="shared" si="122"/>
        <v>0</v>
      </c>
      <c r="I315" s="12">
        <f t="shared" si="122"/>
        <v>0</v>
      </c>
      <c r="J315" s="12">
        <f t="shared" si="122"/>
        <v>0</v>
      </c>
      <c r="K315" s="12">
        <f t="shared" si="122"/>
        <v>0</v>
      </c>
      <c r="L315" s="12">
        <f t="shared" si="122"/>
        <v>0</v>
      </c>
      <c r="M315" s="12">
        <f t="shared" si="122"/>
        <v>0</v>
      </c>
      <c r="N315" s="12">
        <f t="shared" si="122"/>
        <v>0</v>
      </c>
      <c r="O315" s="12">
        <f t="shared" si="122"/>
        <v>0</v>
      </c>
      <c r="P315" s="12">
        <f t="shared" si="122"/>
        <v>0</v>
      </c>
      <c r="Q315" s="12">
        <f t="shared" si="122"/>
        <v>0</v>
      </c>
      <c r="R315" s="12">
        <f t="shared" si="122"/>
        <v>0</v>
      </c>
      <c r="S315" s="12">
        <f t="shared" si="122"/>
        <v>0</v>
      </c>
      <c r="T315" s="12">
        <f t="shared" si="122"/>
        <v>0</v>
      </c>
      <c r="U315" s="12">
        <f t="shared" si="122"/>
        <v>0</v>
      </c>
      <c r="V315" s="12">
        <f t="shared" si="122"/>
        <v>0</v>
      </c>
      <c r="W315" s="12">
        <f t="shared" si="122"/>
        <v>0</v>
      </c>
    </row>
    <row r="316" spans="1:23" outlineLevel="1" x14ac:dyDescent="0.25">
      <c r="B316" s="4" t="s">
        <v>22</v>
      </c>
      <c r="C316" s="12">
        <f t="shared" ref="C316:W316" si="123">IFERROR(C303/C305,0)</f>
        <v>0</v>
      </c>
      <c r="D316" s="12">
        <f t="shared" si="123"/>
        <v>0</v>
      </c>
      <c r="E316" s="12">
        <f t="shared" si="123"/>
        <v>0</v>
      </c>
      <c r="F316" s="12">
        <f t="shared" si="123"/>
        <v>0</v>
      </c>
      <c r="G316" s="12">
        <f t="shared" si="123"/>
        <v>0</v>
      </c>
      <c r="H316" s="12">
        <f t="shared" si="123"/>
        <v>0</v>
      </c>
      <c r="I316" s="12">
        <f t="shared" si="123"/>
        <v>0</v>
      </c>
      <c r="J316" s="12">
        <f t="shared" si="123"/>
        <v>0</v>
      </c>
      <c r="K316" s="12">
        <f t="shared" si="123"/>
        <v>0</v>
      </c>
      <c r="L316" s="12">
        <f t="shared" si="123"/>
        <v>0</v>
      </c>
      <c r="M316" s="12">
        <f t="shared" si="123"/>
        <v>0</v>
      </c>
      <c r="N316" s="12">
        <f t="shared" si="123"/>
        <v>0</v>
      </c>
      <c r="O316" s="12">
        <f t="shared" si="123"/>
        <v>0</v>
      </c>
      <c r="P316" s="12">
        <f t="shared" si="123"/>
        <v>0</v>
      </c>
      <c r="Q316" s="12">
        <f t="shared" si="123"/>
        <v>0</v>
      </c>
      <c r="R316" s="12">
        <f t="shared" si="123"/>
        <v>0</v>
      </c>
      <c r="S316" s="12">
        <f t="shared" si="123"/>
        <v>0</v>
      </c>
      <c r="T316" s="12">
        <f t="shared" si="123"/>
        <v>0</v>
      </c>
      <c r="U316" s="12">
        <f t="shared" si="123"/>
        <v>0</v>
      </c>
      <c r="V316" s="12">
        <f t="shared" si="123"/>
        <v>0</v>
      </c>
      <c r="W316" s="12">
        <f t="shared" si="123"/>
        <v>0</v>
      </c>
    </row>
    <row r="317" spans="1:23" outlineLevel="1" x14ac:dyDescent="0.25">
      <c r="B317" s="4" t="s">
        <v>29</v>
      </c>
      <c r="C317" s="12">
        <f t="shared" ref="C317:W317" si="124">IFERROR(C304/C305,0)</f>
        <v>0</v>
      </c>
      <c r="D317" s="12">
        <f t="shared" si="124"/>
        <v>0</v>
      </c>
      <c r="E317" s="12">
        <f t="shared" si="124"/>
        <v>0</v>
      </c>
      <c r="F317" s="12">
        <f t="shared" si="124"/>
        <v>0</v>
      </c>
      <c r="G317" s="12">
        <f t="shared" si="124"/>
        <v>0</v>
      </c>
      <c r="H317" s="12">
        <f t="shared" si="124"/>
        <v>0</v>
      </c>
      <c r="I317" s="12">
        <f t="shared" si="124"/>
        <v>0</v>
      </c>
      <c r="J317" s="12">
        <f t="shared" si="124"/>
        <v>0</v>
      </c>
      <c r="K317" s="12">
        <f t="shared" si="124"/>
        <v>0</v>
      </c>
      <c r="L317" s="12">
        <f t="shared" si="124"/>
        <v>0</v>
      </c>
      <c r="M317" s="12">
        <f t="shared" si="124"/>
        <v>0</v>
      </c>
      <c r="N317" s="12">
        <f t="shared" si="124"/>
        <v>0</v>
      </c>
      <c r="O317" s="12">
        <f t="shared" si="124"/>
        <v>0</v>
      </c>
      <c r="P317" s="12">
        <f t="shared" si="124"/>
        <v>0</v>
      </c>
      <c r="Q317" s="12">
        <f t="shared" si="124"/>
        <v>0</v>
      </c>
      <c r="R317" s="12">
        <f t="shared" si="124"/>
        <v>0</v>
      </c>
      <c r="S317" s="12">
        <f t="shared" si="124"/>
        <v>0</v>
      </c>
      <c r="T317" s="12">
        <f t="shared" si="124"/>
        <v>0</v>
      </c>
      <c r="U317" s="12">
        <f t="shared" si="124"/>
        <v>0</v>
      </c>
      <c r="V317" s="12">
        <f t="shared" si="124"/>
        <v>0</v>
      </c>
      <c r="W317" s="12">
        <f t="shared" si="124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15B3E-409D-46F0-B582-4D9DDEC17797}">
  <sheetPr codeName="Sheet19">
    <tabColor theme="8" tint="0.59999389629810485"/>
    <outlinePr summaryBelow="0"/>
  </sheetPr>
  <dimension ref="A1:AB317"/>
  <sheetViews>
    <sheetView zoomScale="85" zoomScaleNormal="85" workbookViewId="0">
      <pane xSplit="2" ySplit="1" topLeftCell="C235" activePane="bottomRight" state="frozen"/>
      <selection activeCell="C259" sqref="C259:W259"/>
      <selection pane="topRight" activeCell="C259" sqref="C259:W259"/>
      <selection pane="bottomLeft" activeCell="C259" sqref="C259:W259"/>
      <selection pane="bottomRight" activeCell="C265" sqref="C265:W265"/>
    </sheetView>
  </sheetViews>
  <sheetFormatPr defaultColWidth="9.109375" defaultRowHeight="13.2" outlineLevelRow="1" x14ac:dyDescent="0.25"/>
  <cols>
    <col min="1" max="1" width="7.6640625" style="1" bestFit="1" customWidth="1"/>
    <col min="2" max="2" width="37.33203125" style="1" bestFit="1" customWidth="1"/>
    <col min="3" max="23" width="9.6640625" style="1" customWidth="1"/>
    <col min="24" max="24" width="4.6640625" style="1" customWidth="1"/>
    <col min="25" max="25" width="39.88671875" style="1" customWidth="1"/>
    <col min="26" max="26" width="46.44140625" bestFit="1" customWidth="1"/>
    <col min="27" max="27" width="4.6640625" style="1" customWidth="1"/>
    <col min="28" max="28" width="8.6640625" style="1" customWidth="1"/>
    <col min="29" max="16384" width="9.109375" style="1"/>
  </cols>
  <sheetData>
    <row r="1" spans="1:28" ht="46.95" customHeight="1" thickBot="1" x14ac:dyDescent="0.3">
      <c r="A1" s="30" t="s">
        <v>309</v>
      </c>
      <c r="B1" s="30" t="s">
        <v>74</v>
      </c>
      <c r="C1" s="2">
        <v>2000</v>
      </c>
      <c r="D1" s="2">
        <v>2001</v>
      </c>
      <c r="E1" s="2">
        <v>2002</v>
      </c>
      <c r="F1" s="2">
        <v>2003</v>
      </c>
      <c r="G1" s="2">
        <v>2004</v>
      </c>
      <c r="H1" s="2">
        <v>2005</v>
      </c>
      <c r="I1" s="2">
        <v>2006</v>
      </c>
      <c r="J1" s="2">
        <v>2007</v>
      </c>
      <c r="K1" s="2">
        <v>2008</v>
      </c>
      <c r="L1" s="2">
        <v>2009</v>
      </c>
      <c r="M1" s="2">
        <v>2010</v>
      </c>
      <c r="N1" s="2">
        <v>2011</v>
      </c>
      <c r="O1" s="2">
        <v>2012</v>
      </c>
      <c r="P1" s="2">
        <v>2013</v>
      </c>
      <c r="Q1" s="2">
        <v>2014</v>
      </c>
      <c r="R1" s="2">
        <v>2015</v>
      </c>
      <c r="S1" s="2">
        <v>2016</v>
      </c>
      <c r="T1" s="2">
        <v>2017</v>
      </c>
      <c r="U1" s="2">
        <v>2018</v>
      </c>
      <c r="V1" s="2">
        <v>2019</v>
      </c>
      <c r="W1" s="2">
        <v>2020</v>
      </c>
      <c r="X1" s="2"/>
      <c r="Y1" s="2" t="s">
        <v>52</v>
      </c>
      <c r="Z1" s="2" t="s">
        <v>51</v>
      </c>
      <c r="AA1" s="2"/>
      <c r="AB1" s="2" t="s">
        <v>53</v>
      </c>
    </row>
    <row r="2" spans="1:28" s="32" customFormat="1" ht="13.8" thickTop="1" x14ac:dyDescent="0.25">
      <c r="A2" s="31" t="s">
        <v>8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AA2" s="31"/>
      <c r="AB2" s="31"/>
    </row>
    <row r="3" spans="1:28" outlineLevel="1" x14ac:dyDescent="0.25">
      <c r="A3" s="6"/>
      <c r="B3" s="22" t="s">
        <v>31</v>
      </c>
      <c r="C3" s="5">
        <f t="shared" ref="C3:W3" si="0">C37+C139+C247+C285</f>
        <v>98119.514726175024</v>
      </c>
      <c r="D3" s="5">
        <f t="shared" si="0"/>
        <v>86564.62840794462</v>
      </c>
      <c r="E3" s="5">
        <f t="shared" si="0"/>
        <v>82488.163627794056</v>
      </c>
      <c r="F3" s="5">
        <f t="shared" si="0"/>
        <v>73546.715137089486</v>
      </c>
      <c r="G3" s="5">
        <f t="shared" si="0"/>
        <v>67025.730034016087</v>
      </c>
      <c r="H3" s="5">
        <f t="shared" si="0"/>
        <v>67466.151173472172</v>
      </c>
      <c r="I3" s="5">
        <f t="shared" si="0"/>
        <v>65536.931802711188</v>
      </c>
      <c r="J3" s="5">
        <f t="shared" si="0"/>
        <v>65188.188198837895</v>
      </c>
      <c r="K3" s="5">
        <f t="shared" si="0"/>
        <v>72751.36627593459</v>
      </c>
      <c r="L3" s="5">
        <f t="shared" si="0"/>
        <v>57663.559593042562</v>
      </c>
      <c r="M3" s="5">
        <f t="shared" si="0"/>
        <v>66021.420851382369</v>
      </c>
      <c r="N3" s="5">
        <f t="shared" si="0"/>
        <v>67448.484513225514</v>
      </c>
      <c r="O3" s="5">
        <f t="shared" si="0"/>
        <v>72140.310540016784</v>
      </c>
      <c r="P3" s="5">
        <f t="shared" si="0"/>
        <v>69018.314566542787</v>
      </c>
      <c r="Q3" s="5">
        <f t="shared" si="0"/>
        <v>78093.20337072351</v>
      </c>
      <c r="R3" s="5">
        <f t="shared" si="0"/>
        <v>81811.993539459465</v>
      </c>
      <c r="S3" s="5">
        <f t="shared" si="0"/>
        <v>94659.74582650997</v>
      </c>
      <c r="T3" s="5">
        <f t="shared" si="0"/>
        <v>108961.83666941365</v>
      </c>
      <c r="U3" s="5">
        <f t="shared" si="0"/>
        <v>105869.68006814145</v>
      </c>
      <c r="V3" s="5">
        <f t="shared" si="0"/>
        <v>106497.0821205135</v>
      </c>
      <c r="W3" s="5">
        <f t="shared" si="0"/>
        <v>100964.77406338206</v>
      </c>
      <c r="Z3" s="23"/>
    </row>
    <row r="4" spans="1:28" outlineLevel="1" x14ac:dyDescent="0.25">
      <c r="A4" s="6"/>
      <c r="B4" s="8" t="s">
        <v>30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28" outlineLevel="1" x14ac:dyDescent="0.25">
      <c r="A5" s="6"/>
      <c r="B5" s="8" t="s">
        <v>43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</row>
    <row r="6" spans="1:28" outlineLevel="1" x14ac:dyDescent="0.25">
      <c r="A6" s="6"/>
      <c r="B6" s="8" t="s">
        <v>44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28" outlineLevel="1" x14ac:dyDescent="0.25">
      <c r="A7" s="6"/>
      <c r="B7" s="8" t="s">
        <v>45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</row>
    <row r="8" spans="1:28" outlineLevel="1" x14ac:dyDescent="0.25">
      <c r="A8" s="6"/>
      <c r="B8" s="8" t="s">
        <v>47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spans="1:28" outlineLevel="1" x14ac:dyDescent="0.25"/>
    <row r="10" spans="1:28" outlineLevel="1" x14ac:dyDescent="0.25">
      <c r="B10" s="9" t="s">
        <v>19</v>
      </c>
      <c r="C10" s="14"/>
    </row>
    <row r="11" spans="1:28" outlineLevel="1" x14ac:dyDescent="0.25">
      <c r="B11" s="4" t="s">
        <v>23</v>
      </c>
      <c r="C11" s="5">
        <f t="shared" ref="C11:W20" si="1">C45+C147+C257+C295</f>
        <v>695.91300000000001</v>
      </c>
      <c r="D11" s="5">
        <f t="shared" si="1"/>
        <v>522.83879999999999</v>
      </c>
      <c r="E11" s="5">
        <f t="shared" si="1"/>
        <v>660.84659999999997</v>
      </c>
      <c r="F11" s="5">
        <f t="shared" si="1"/>
        <v>553.02449999999999</v>
      </c>
      <c r="G11" s="5">
        <f t="shared" si="1"/>
        <v>572.39339999999993</v>
      </c>
      <c r="H11" s="5">
        <f t="shared" si="1"/>
        <v>589.28099999999995</v>
      </c>
      <c r="I11" s="5">
        <f t="shared" si="1"/>
        <v>554.34239999999988</v>
      </c>
      <c r="J11" s="5">
        <f t="shared" si="1"/>
        <v>470.41559999999998</v>
      </c>
      <c r="K11" s="5">
        <f t="shared" si="1"/>
        <v>434.56319999999999</v>
      </c>
      <c r="L11" s="5">
        <f t="shared" si="1"/>
        <v>382.97070000000002</v>
      </c>
      <c r="M11" s="5">
        <f t="shared" si="1"/>
        <v>489.82439999999997</v>
      </c>
      <c r="N11" s="5">
        <f t="shared" si="1"/>
        <v>517.57679999999993</v>
      </c>
      <c r="O11" s="5">
        <f t="shared" si="1"/>
        <v>442.97249999999997</v>
      </c>
      <c r="P11" s="5">
        <f t="shared" si="1"/>
        <v>456.02249999999998</v>
      </c>
      <c r="Q11" s="5">
        <f t="shared" si="1"/>
        <v>426.47999999999996</v>
      </c>
      <c r="R11" s="5">
        <f t="shared" si="1"/>
        <v>307.27620000000002</v>
      </c>
      <c r="S11" s="5">
        <f t="shared" si="1"/>
        <v>310.6035</v>
      </c>
      <c r="T11" s="5">
        <f t="shared" si="1"/>
        <v>415.59749999999997</v>
      </c>
      <c r="U11" s="5">
        <f t="shared" si="1"/>
        <v>580.26</v>
      </c>
      <c r="V11" s="5">
        <f t="shared" si="1"/>
        <v>558.72</v>
      </c>
      <c r="W11" s="5">
        <f t="shared" si="1"/>
        <v>801.74159999999995</v>
      </c>
    </row>
    <row r="12" spans="1:28" outlineLevel="1" x14ac:dyDescent="0.25">
      <c r="B12" s="4" t="s">
        <v>24</v>
      </c>
      <c r="C12" s="5">
        <f t="shared" si="1"/>
        <v>3.1464000000000003</v>
      </c>
      <c r="D12" s="5">
        <f t="shared" si="1"/>
        <v>2.9916</v>
      </c>
      <c r="E12" s="5">
        <f t="shared" si="1"/>
        <v>2.6219999999999999</v>
      </c>
      <c r="F12" s="5">
        <f t="shared" si="1"/>
        <v>2.4360000000000004</v>
      </c>
      <c r="G12" s="5">
        <f t="shared" si="1"/>
        <v>2.6723999999999997</v>
      </c>
      <c r="H12" s="5">
        <f t="shared" si="1"/>
        <v>2.9715000000000003</v>
      </c>
      <c r="I12" s="5">
        <f t="shared" si="1"/>
        <v>2.4864000000000002</v>
      </c>
      <c r="J12" s="5">
        <f t="shared" si="1"/>
        <v>2.6082000000000001</v>
      </c>
      <c r="K12" s="5">
        <f t="shared" si="1"/>
        <v>2.1240000000000001</v>
      </c>
      <c r="L12" s="5">
        <f t="shared" si="1"/>
        <v>1.4558999999999997</v>
      </c>
      <c r="M12" s="5">
        <f t="shared" si="1"/>
        <v>1.4352</v>
      </c>
      <c r="N12" s="5">
        <f t="shared" si="1"/>
        <v>1.4897999999999998</v>
      </c>
      <c r="O12" s="5">
        <f t="shared" si="1"/>
        <v>1.1174999999999999</v>
      </c>
      <c r="P12" s="5">
        <f t="shared" si="1"/>
        <v>1.0125</v>
      </c>
      <c r="Q12" s="5">
        <f t="shared" si="1"/>
        <v>1.155</v>
      </c>
      <c r="R12" s="5">
        <f t="shared" si="1"/>
        <v>1.1153999999999999</v>
      </c>
      <c r="S12" s="5">
        <f t="shared" si="1"/>
        <v>1.1868000000000001</v>
      </c>
      <c r="T12" s="5">
        <f t="shared" si="1"/>
        <v>1.3049999999999999</v>
      </c>
      <c r="U12" s="5">
        <f t="shared" si="1"/>
        <v>1.44</v>
      </c>
      <c r="V12" s="5">
        <f t="shared" si="1"/>
        <v>1.9871999999999996</v>
      </c>
      <c r="W12" s="5">
        <f t="shared" si="1"/>
        <v>3.1877999999999997</v>
      </c>
    </row>
    <row r="13" spans="1:28" outlineLevel="1" x14ac:dyDescent="0.25">
      <c r="B13" s="4" t="s">
        <v>21</v>
      </c>
      <c r="C13" s="5">
        <f t="shared" si="1"/>
        <v>74679.449000000008</v>
      </c>
      <c r="D13" s="5">
        <f t="shared" si="1"/>
        <v>71670.523000000001</v>
      </c>
      <c r="E13" s="5">
        <f t="shared" si="1"/>
        <v>70493.311999999991</v>
      </c>
      <c r="F13" s="5">
        <f t="shared" si="1"/>
        <v>73800.551999999996</v>
      </c>
      <c r="G13" s="5">
        <f t="shared" si="1"/>
        <v>78709.660999999993</v>
      </c>
      <c r="H13" s="5">
        <f t="shared" si="1"/>
        <v>80697.943999999989</v>
      </c>
      <c r="I13" s="5">
        <f t="shared" si="1"/>
        <v>79523.431000000011</v>
      </c>
      <c r="J13" s="5">
        <f t="shared" si="1"/>
        <v>82541.142999999996</v>
      </c>
      <c r="K13" s="5">
        <f t="shared" si="1"/>
        <v>90213.347999999998</v>
      </c>
      <c r="L13" s="5">
        <f t="shared" si="1"/>
        <v>77553.768000000011</v>
      </c>
      <c r="M13" s="5">
        <f t="shared" si="1"/>
        <v>82248.933000000005</v>
      </c>
      <c r="N13" s="5">
        <f t="shared" si="1"/>
        <v>80333.114999999991</v>
      </c>
      <c r="O13" s="5">
        <f t="shared" si="1"/>
        <v>84394.577999999994</v>
      </c>
      <c r="P13" s="5">
        <f t="shared" si="1"/>
        <v>90244.01999999999</v>
      </c>
      <c r="Q13" s="5">
        <f t="shared" si="1"/>
        <v>89709.904999999999</v>
      </c>
      <c r="R13" s="5">
        <f t="shared" si="1"/>
        <v>87009.698000000004</v>
      </c>
      <c r="S13" s="5">
        <f t="shared" si="1"/>
        <v>90045.609000000011</v>
      </c>
      <c r="T13" s="5">
        <f t="shared" si="1"/>
        <v>98322.099000000002</v>
      </c>
      <c r="U13" s="5">
        <f t="shared" si="1"/>
        <v>104686.486</v>
      </c>
      <c r="V13" s="5">
        <f t="shared" si="1"/>
        <v>106890.48000000001</v>
      </c>
      <c r="W13" s="5">
        <f t="shared" si="1"/>
        <v>103863.70500000002</v>
      </c>
    </row>
    <row r="14" spans="1:28" outlineLevel="1" x14ac:dyDescent="0.25">
      <c r="B14" s="4" t="s">
        <v>26</v>
      </c>
      <c r="C14" s="5">
        <f t="shared" si="1"/>
        <v>0</v>
      </c>
      <c r="D14" s="5">
        <f t="shared" si="1"/>
        <v>0</v>
      </c>
      <c r="E14" s="5">
        <f t="shared" si="1"/>
        <v>0</v>
      </c>
      <c r="F14" s="5">
        <f t="shared" si="1"/>
        <v>0</v>
      </c>
      <c r="G14" s="5">
        <f t="shared" si="1"/>
        <v>0</v>
      </c>
      <c r="H14" s="5">
        <f t="shared" si="1"/>
        <v>0</v>
      </c>
      <c r="I14" s="5">
        <f t="shared" si="1"/>
        <v>0</v>
      </c>
      <c r="J14" s="5">
        <f t="shared" si="1"/>
        <v>0</v>
      </c>
      <c r="K14" s="5">
        <f t="shared" si="1"/>
        <v>0</v>
      </c>
      <c r="L14" s="5">
        <f t="shared" si="1"/>
        <v>0</v>
      </c>
      <c r="M14" s="5">
        <f t="shared" si="1"/>
        <v>0</v>
      </c>
      <c r="N14" s="5">
        <f t="shared" si="1"/>
        <v>0</v>
      </c>
      <c r="O14" s="5">
        <f t="shared" si="1"/>
        <v>0</v>
      </c>
      <c r="P14" s="5">
        <f t="shared" si="1"/>
        <v>0</v>
      </c>
      <c r="Q14" s="5">
        <f t="shared" si="1"/>
        <v>0</v>
      </c>
      <c r="R14" s="5">
        <f t="shared" si="1"/>
        <v>0</v>
      </c>
      <c r="S14" s="5">
        <f t="shared" si="1"/>
        <v>0</v>
      </c>
      <c r="T14" s="5">
        <f t="shared" si="1"/>
        <v>0</v>
      </c>
      <c r="U14" s="5">
        <f t="shared" si="1"/>
        <v>0</v>
      </c>
      <c r="V14" s="5">
        <f t="shared" si="1"/>
        <v>0</v>
      </c>
      <c r="W14" s="5">
        <f t="shared" si="1"/>
        <v>0</v>
      </c>
    </row>
    <row r="15" spans="1:28" outlineLevel="1" x14ac:dyDescent="0.25">
      <c r="B15" s="4" t="s">
        <v>25</v>
      </c>
      <c r="C15" s="5">
        <f t="shared" si="1"/>
        <v>32820.528999999995</v>
      </c>
      <c r="D15" s="5">
        <f t="shared" si="1"/>
        <v>32135.703000000001</v>
      </c>
      <c r="E15" s="5">
        <f t="shared" si="1"/>
        <v>31451.309999999998</v>
      </c>
      <c r="F15" s="5">
        <f t="shared" si="1"/>
        <v>34521.372000000003</v>
      </c>
      <c r="G15" s="5">
        <f t="shared" si="1"/>
        <v>38429.841</v>
      </c>
      <c r="H15" s="5">
        <f t="shared" si="1"/>
        <v>37876.331999999995</v>
      </c>
      <c r="I15" s="5">
        <f t="shared" si="1"/>
        <v>42951.739000000001</v>
      </c>
      <c r="J15" s="5">
        <f t="shared" si="1"/>
        <v>38624.675999999999</v>
      </c>
      <c r="K15" s="5">
        <f t="shared" si="1"/>
        <v>40341.788999999997</v>
      </c>
      <c r="L15" s="5">
        <f t="shared" si="1"/>
        <v>44217.269</v>
      </c>
      <c r="M15" s="5">
        <f t="shared" si="1"/>
        <v>43927.455000000002</v>
      </c>
      <c r="N15" s="5">
        <f t="shared" si="1"/>
        <v>41101.743000000002</v>
      </c>
      <c r="O15" s="5">
        <f t="shared" si="1"/>
        <v>42271.741999999998</v>
      </c>
      <c r="P15" s="5">
        <f t="shared" si="1"/>
        <v>43825.561000000002</v>
      </c>
      <c r="Q15" s="5">
        <f t="shared" si="1"/>
        <v>44721.471000000005</v>
      </c>
      <c r="R15" s="5">
        <f t="shared" si="1"/>
        <v>47809.667999999998</v>
      </c>
      <c r="S15" s="5">
        <f t="shared" si="1"/>
        <v>52255.607000000004</v>
      </c>
      <c r="T15" s="5">
        <f t="shared" si="1"/>
        <v>52766.705000000002</v>
      </c>
      <c r="U15" s="5">
        <f t="shared" si="1"/>
        <v>54100.593000000001</v>
      </c>
      <c r="V15" s="5">
        <f t="shared" si="1"/>
        <v>52424.650999999998</v>
      </c>
      <c r="W15" s="5">
        <f t="shared" si="1"/>
        <v>46973.063999999998</v>
      </c>
    </row>
    <row r="16" spans="1:28" outlineLevel="1" x14ac:dyDescent="0.25">
      <c r="B16" s="4" t="s">
        <v>0</v>
      </c>
      <c r="C16" s="5">
        <f t="shared" si="1"/>
        <v>0</v>
      </c>
      <c r="D16" s="5">
        <f t="shared" si="1"/>
        <v>0</v>
      </c>
      <c r="E16" s="5">
        <f t="shared" si="1"/>
        <v>0</v>
      </c>
      <c r="F16" s="5">
        <f t="shared" si="1"/>
        <v>0</v>
      </c>
      <c r="G16" s="5">
        <f t="shared" si="1"/>
        <v>0</v>
      </c>
      <c r="H16" s="5">
        <f t="shared" si="1"/>
        <v>0</v>
      </c>
      <c r="I16" s="5">
        <f t="shared" si="1"/>
        <v>0</v>
      </c>
      <c r="J16" s="5">
        <f t="shared" si="1"/>
        <v>0</v>
      </c>
      <c r="K16" s="5">
        <f t="shared" si="1"/>
        <v>0</v>
      </c>
      <c r="L16" s="5">
        <f t="shared" si="1"/>
        <v>0</v>
      </c>
      <c r="M16" s="5">
        <f t="shared" si="1"/>
        <v>1563.5619999999999</v>
      </c>
      <c r="N16" s="5">
        <f t="shared" si="1"/>
        <v>1748.3319999999999</v>
      </c>
      <c r="O16" s="5">
        <f t="shared" si="1"/>
        <v>1673.6569999999999</v>
      </c>
      <c r="P16" s="5">
        <f t="shared" si="1"/>
        <v>1564.9850000000001</v>
      </c>
      <c r="Q16" s="5">
        <f t="shared" si="1"/>
        <v>1635.9159999999999</v>
      </c>
      <c r="R16" s="5">
        <f t="shared" si="1"/>
        <v>0</v>
      </c>
      <c r="S16" s="5">
        <f t="shared" si="1"/>
        <v>0</v>
      </c>
      <c r="T16" s="5">
        <f t="shared" si="1"/>
        <v>0</v>
      </c>
      <c r="U16" s="5">
        <f t="shared" si="1"/>
        <v>0</v>
      </c>
      <c r="V16" s="5">
        <f t="shared" si="1"/>
        <v>0</v>
      </c>
      <c r="W16" s="5">
        <f t="shared" si="1"/>
        <v>0</v>
      </c>
    </row>
    <row r="17" spans="2:23" outlineLevel="1" x14ac:dyDescent="0.25">
      <c r="B17" s="4" t="s">
        <v>27</v>
      </c>
      <c r="C17" s="5">
        <f t="shared" si="1"/>
        <v>0</v>
      </c>
      <c r="D17" s="5">
        <f t="shared" si="1"/>
        <v>0</v>
      </c>
      <c r="E17" s="5">
        <f t="shared" si="1"/>
        <v>0</v>
      </c>
      <c r="F17" s="5">
        <f t="shared" si="1"/>
        <v>0</v>
      </c>
      <c r="G17" s="5">
        <f t="shared" si="1"/>
        <v>0</v>
      </c>
      <c r="H17" s="5">
        <f t="shared" si="1"/>
        <v>0</v>
      </c>
      <c r="I17" s="5">
        <f t="shared" si="1"/>
        <v>0</v>
      </c>
      <c r="J17" s="5">
        <f t="shared" si="1"/>
        <v>0</v>
      </c>
      <c r="K17" s="5">
        <f t="shared" si="1"/>
        <v>0</v>
      </c>
      <c r="L17" s="5">
        <f t="shared" si="1"/>
        <v>0</v>
      </c>
      <c r="M17" s="5">
        <f t="shared" si="1"/>
        <v>0</v>
      </c>
      <c r="N17" s="5">
        <f t="shared" si="1"/>
        <v>0</v>
      </c>
      <c r="O17" s="5">
        <f t="shared" si="1"/>
        <v>0</v>
      </c>
      <c r="P17" s="5">
        <f t="shared" si="1"/>
        <v>0</v>
      </c>
      <c r="Q17" s="5">
        <f t="shared" si="1"/>
        <v>0</v>
      </c>
      <c r="R17" s="5">
        <f t="shared" si="1"/>
        <v>0</v>
      </c>
      <c r="S17" s="5">
        <f t="shared" si="1"/>
        <v>0</v>
      </c>
      <c r="T17" s="5">
        <f t="shared" si="1"/>
        <v>0</v>
      </c>
      <c r="U17" s="5">
        <f t="shared" si="1"/>
        <v>0</v>
      </c>
      <c r="V17" s="5">
        <f t="shared" si="1"/>
        <v>0</v>
      </c>
      <c r="W17" s="5">
        <f t="shared" si="1"/>
        <v>0</v>
      </c>
    </row>
    <row r="18" spans="2:23" outlineLevel="1" x14ac:dyDescent="0.25">
      <c r="B18" s="4" t="s">
        <v>28</v>
      </c>
      <c r="C18" s="5">
        <f t="shared" si="1"/>
        <v>17.465999999999998</v>
      </c>
      <c r="D18" s="5">
        <f t="shared" si="1"/>
        <v>10.7</v>
      </c>
      <c r="E18" s="5">
        <f t="shared" si="1"/>
        <v>6.88</v>
      </c>
      <c r="F18" s="5">
        <f t="shared" si="1"/>
        <v>7.181</v>
      </c>
      <c r="G18" s="5">
        <f t="shared" si="1"/>
        <v>7.4130000000000003</v>
      </c>
      <c r="H18" s="5">
        <f t="shared" si="1"/>
        <v>8.36</v>
      </c>
      <c r="I18" s="5">
        <f t="shared" si="1"/>
        <v>20.074000000000002</v>
      </c>
      <c r="J18" s="5">
        <f t="shared" si="1"/>
        <v>19.588999999999999</v>
      </c>
      <c r="K18" s="5">
        <f t="shared" si="1"/>
        <v>21.426000000000002</v>
      </c>
      <c r="L18" s="5">
        <f t="shared" si="1"/>
        <v>24.460999999999999</v>
      </c>
      <c r="M18" s="5">
        <f t="shared" si="1"/>
        <v>40.410000000000004</v>
      </c>
      <c r="N18" s="5">
        <f t="shared" si="1"/>
        <v>76.186000000000007</v>
      </c>
      <c r="O18" s="5">
        <f t="shared" si="1"/>
        <v>82.762</v>
      </c>
      <c r="P18" s="5">
        <f t="shared" si="1"/>
        <v>68.056000000000012</v>
      </c>
      <c r="Q18" s="5">
        <f t="shared" si="1"/>
        <v>68.484000000000009</v>
      </c>
      <c r="R18" s="5">
        <f t="shared" si="1"/>
        <v>56.723000000000006</v>
      </c>
      <c r="S18" s="5">
        <f t="shared" si="1"/>
        <v>50.344999999999999</v>
      </c>
      <c r="T18" s="5">
        <f t="shared" si="1"/>
        <v>40.686999999999998</v>
      </c>
      <c r="U18" s="5">
        <f t="shared" si="1"/>
        <v>31.891999999999996</v>
      </c>
      <c r="V18" s="5">
        <f t="shared" si="1"/>
        <v>26.200999999999997</v>
      </c>
      <c r="W18" s="5">
        <f t="shared" si="1"/>
        <v>15.045</v>
      </c>
    </row>
    <row r="19" spans="2:23" outlineLevel="1" x14ac:dyDescent="0.25">
      <c r="B19" s="4" t="s">
        <v>22</v>
      </c>
      <c r="C19" s="5">
        <f t="shared" si="1"/>
        <v>8564.4000000000015</v>
      </c>
      <c r="D19" s="5">
        <f t="shared" si="1"/>
        <v>10840.05</v>
      </c>
      <c r="E19" s="5">
        <f t="shared" si="1"/>
        <v>10053.450000000001</v>
      </c>
      <c r="F19" s="5">
        <f t="shared" si="1"/>
        <v>16681.5</v>
      </c>
      <c r="G19" s="5">
        <f t="shared" si="1"/>
        <v>16561.800000000003</v>
      </c>
      <c r="H19" s="5">
        <f t="shared" si="1"/>
        <v>16178.85</v>
      </c>
      <c r="I19" s="5">
        <f t="shared" si="1"/>
        <v>15734.250000000002</v>
      </c>
      <c r="J19" s="5">
        <f t="shared" si="1"/>
        <v>18943.650000000001</v>
      </c>
      <c r="K19" s="5">
        <f t="shared" si="1"/>
        <v>15631.199999999999</v>
      </c>
      <c r="L19" s="5">
        <f t="shared" si="1"/>
        <v>16275.6</v>
      </c>
      <c r="M19" s="5">
        <f t="shared" si="1"/>
        <v>16936.650000000001</v>
      </c>
      <c r="N19" s="5">
        <f t="shared" si="1"/>
        <v>11151.9</v>
      </c>
      <c r="O19" s="5">
        <f t="shared" si="1"/>
        <v>11643.3</v>
      </c>
      <c r="P19" s="5">
        <f t="shared" si="1"/>
        <v>9796.9500000000007</v>
      </c>
      <c r="Q19" s="5">
        <f t="shared" si="1"/>
        <v>8009.1</v>
      </c>
      <c r="R19" s="5">
        <f t="shared" si="1"/>
        <v>7066.35</v>
      </c>
      <c r="S19" s="5">
        <f t="shared" si="1"/>
        <v>4876.2</v>
      </c>
      <c r="T19" s="5">
        <f t="shared" si="1"/>
        <v>5045.3999999999996</v>
      </c>
      <c r="U19" s="5">
        <f t="shared" si="1"/>
        <v>5739.3</v>
      </c>
      <c r="V19" s="5">
        <f t="shared" si="1"/>
        <v>6663.5999999999995</v>
      </c>
      <c r="W19" s="5">
        <f t="shared" si="1"/>
        <v>3972.15</v>
      </c>
    </row>
    <row r="20" spans="2:23" outlineLevel="1" x14ac:dyDescent="0.25">
      <c r="B20" s="4" t="s">
        <v>1</v>
      </c>
      <c r="C20" s="5">
        <f t="shared" si="1"/>
        <v>2295.6910000000003</v>
      </c>
      <c r="D20" s="5">
        <f t="shared" si="1"/>
        <v>2325.2999999999997</v>
      </c>
      <c r="E20" s="5">
        <f t="shared" si="1"/>
        <v>2057.71</v>
      </c>
      <c r="F20" s="5">
        <f t="shared" si="1"/>
        <v>1774.2080000000001</v>
      </c>
      <c r="G20" s="5">
        <f t="shared" si="1"/>
        <v>1638.8240000000001</v>
      </c>
      <c r="H20" s="5">
        <f t="shared" si="1"/>
        <v>1331.8609999999999</v>
      </c>
      <c r="I20" s="5">
        <f t="shared" si="1"/>
        <v>1567.1849999999999</v>
      </c>
      <c r="J20" s="5">
        <f t="shared" si="1"/>
        <v>2257.761</v>
      </c>
      <c r="K20" s="5">
        <f t="shared" si="1"/>
        <v>2762.0499999999997</v>
      </c>
      <c r="L20" s="5">
        <f t="shared" si="1"/>
        <v>1836.498</v>
      </c>
      <c r="M20" s="5">
        <f t="shared" si="1"/>
        <v>1942.308</v>
      </c>
      <c r="N20" s="5">
        <f t="shared" si="1"/>
        <v>1791.1399999999999</v>
      </c>
      <c r="O20" s="5">
        <f t="shared" si="1"/>
        <v>1651.3230000000001</v>
      </c>
      <c r="P20" s="5">
        <f t="shared" si="1"/>
        <v>1467.5800000000002</v>
      </c>
      <c r="Q20" s="5">
        <f t="shared" si="1"/>
        <v>1223.5229999999999</v>
      </c>
      <c r="R20" s="5">
        <f t="shared" si="1"/>
        <v>1267.9159999999999</v>
      </c>
      <c r="S20" s="5">
        <f t="shared" si="1"/>
        <v>1056.4070000000002</v>
      </c>
      <c r="T20" s="5">
        <f t="shared" si="1"/>
        <v>1130.4069999999999</v>
      </c>
      <c r="U20" s="5">
        <f t="shared" si="1"/>
        <v>1828.962</v>
      </c>
      <c r="V20" s="5">
        <f t="shared" si="1"/>
        <v>1740.251</v>
      </c>
      <c r="W20" s="5">
        <f t="shared" si="1"/>
        <v>1337.039</v>
      </c>
    </row>
    <row r="21" spans="2:23" outlineLevel="1" x14ac:dyDescent="0.25">
      <c r="B21" s="16" t="s">
        <v>13</v>
      </c>
      <c r="C21" s="21">
        <f t="shared" ref="C21:W21" si="2">SUM(C11:C20)</f>
        <v>119076.59440000002</v>
      </c>
      <c r="D21" s="21">
        <f t="shared" si="2"/>
        <v>117508.1064</v>
      </c>
      <c r="E21" s="21">
        <f t="shared" si="2"/>
        <v>114726.13059999999</v>
      </c>
      <c r="F21" s="21">
        <f t="shared" si="2"/>
        <v>127340.2735</v>
      </c>
      <c r="G21" s="21">
        <f t="shared" si="2"/>
        <v>135922.6048</v>
      </c>
      <c r="H21" s="21">
        <f t="shared" si="2"/>
        <v>136685.59949999998</v>
      </c>
      <c r="I21" s="21">
        <f t="shared" si="2"/>
        <v>140353.50780000002</v>
      </c>
      <c r="J21" s="21">
        <f t="shared" si="2"/>
        <v>142859.84279999998</v>
      </c>
      <c r="K21" s="21">
        <f t="shared" si="2"/>
        <v>149406.50020000001</v>
      </c>
      <c r="L21" s="21">
        <f t="shared" si="2"/>
        <v>140292.0226</v>
      </c>
      <c r="M21" s="21">
        <f t="shared" si="2"/>
        <v>147150.57760000002</v>
      </c>
      <c r="N21" s="21">
        <f t="shared" si="2"/>
        <v>136721.48260000002</v>
      </c>
      <c r="O21" s="21">
        <f t="shared" si="2"/>
        <v>142161.45199999999</v>
      </c>
      <c r="P21" s="21">
        <f t="shared" si="2"/>
        <v>147424.18699999998</v>
      </c>
      <c r="Q21" s="21">
        <f t="shared" si="2"/>
        <v>145796.03399999999</v>
      </c>
      <c r="R21" s="21">
        <f t="shared" si="2"/>
        <v>143518.74660000001</v>
      </c>
      <c r="S21" s="21">
        <f t="shared" si="2"/>
        <v>148595.95830000003</v>
      </c>
      <c r="T21" s="21">
        <f t="shared" si="2"/>
        <v>157722.20050000001</v>
      </c>
      <c r="U21" s="21">
        <f t="shared" si="2"/>
        <v>166968.93299999999</v>
      </c>
      <c r="V21" s="21">
        <f t="shared" si="2"/>
        <v>168305.89019999999</v>
      </c>
      <c r="W21" s="21">
        <f t="shared" si="2"/>
        <v>156965.93239999999</v>
      </c>
    </row>
    <row r="22" spans="2:23" outlineLevel="1" x14ac:dyDescent="0.25">
      <c r="B22" s="29" t="s">
        <v>46</v>
      </c>
      <c r="C22" s="28">
        <f>IFERROR(C21/C3/1000,0)</f>
        <v>1.2135872739720587E-3</v>
      </c>
      <c r="D22" s="28">
        <f t="shared" ref="D22:W22" si="3">IFERROR(D21/D3/1000,0)</f>
        <v>1.3574609925688251E-3</v>
      </c>
      <c r="E22" s="28">
        <f t="shared" si="3"/>
        <v>1.390819307333246E-3</v>
      </c>
      <c r="F22" s="28">
        <f t="shared" si="3"/>
        <v>1.7314202716279098E-3</v>
      </c>
      <c r="G22" s="28">
        <f t="shared" si="3"/>
        <v>2.0279168124094763E-3</v>
      </c>
      <c r="H22" s="28">
        <f t="shared" si="3"/>
        <v>2.0259878045888148E-3</v>
      </c>
      <c r="I22" s="28">
        <f t="shared" si="3"/>
        <v>2.1415941201292821E-3</v>
      </c>
      <c r="J22" s="28">
        <f t="shared" si="3"/>
        <v>2.1914989010623667E-3</v>
      </c>
      <c r="K22" s="28">
        <f t="shared" si="3"/>
        <v>2.0536590286610486E-3</v>
      </c>
      <c r="L22" s="28">
        <f t="shared" si="3"/>
        <v>2.4329407270398036E-3</v>
      </c>
      <c r="M22" s="28">
        <f t="shared" si="3"/>
        <v>2.2288308203975734E-3</v>
      </c>
      <c r="N22" s="28">
        <f t="shared" si="3"/>
        <v>2.0270504754364236E-3</v>
      </c>
      <c r="O22" s="28">
        <f t="shared" si="3"/>
        <v>1.9706243421442156E-3</v>
      </c>
      <c r="P22" s="28">
        <f t="shared" si="3"/>
        <v>2.1360154609087645E-3</v>
      </c>
      <c r="Q22" s="28">
        <f t="shared" si="3"/>
        <v>1.8669490776025421E-3</v>
      </c>
      <c r="R22" s="28">
        <f t="shared" si="3"/>
        <v>1.7542506959053407E-3</v>
      </c>
      <c r="S22" s="28">
        <f t="shared" si="3"/>
        <v>1.5697903792425451E-3</v>
      </c>
      <c r="T22" s="28">
        <f t="shared" si="3"/>
        <v>1.4474994669787329E-3</v>
      </c>
      <c r="U22" s="28">
        <f t="shared" si="3"/>
        <v>1.5771175741017911E-3</v>
      </c>
      <c r="V22" s="28">
        <f t="shared" si="3"/>
        <v>1.5803802963309627E-3</v>
      </c>
      <c r="W22" s="28">
        <f t="shared" si="3"/>
        <v>1.5546603640341175E-3</v>
      </c>
    </row>
    <row r="23" spans="2:23" outlineLevel="1" x14ac:dyDescent="0.25"/>
    <row r="24" spans="2:23" outlineLevel="1" x14ac:dyDescent="0.25">
      <c r="B24" s="4" t="s">
        <v>23</v>
      </c>
      <c r="C24" s="12">
        <f t="shared" ref="C24:W24" si="4">IFERROR(C11/C21,0)</f>
        <v>5.8442467514841848E-3</v>
      </c>
      <c r="D24" s="12">
        <f t="shared" si="4"/>
        <v>4.449384948985953E-3</v>
      </c>
      <c r="E24" s="12">
        <f t="shared" si="4"/>
        <v>5.7602099586543543E-3</v>
      </c>
      <c r="F24" s="12">
        <f t="shared" si="4"/>
        <v>4.3428876411200738E-3</v>
      </c>
      <c r="G24" s="12">
        <f t="shared" si="4"/>
        <v>4.211171503387786E-3</v>
      </c>
      <c r="H24" s="12">
        <f t="shared" si="4"/>
        <v>4.3112149498967522E-3</v>
      </c>
      <c r="I24" s="12">
        <f t="shared" si="4"/>
        <v>3.9496155720591102E-3</v>
      </c>
      <c r="J24" s="12">
        <f t="shared" si="4"/>
        <v>3.2928469665094722E-3</v>
      </c>
      <c r="K24" s="12">
        <f t="shared" si="4"/>
        <v>2.9085963423163027E-3</v>
      </c>
      <c r="L24" s="12">
        <f t="shared" si="4"/>
        <v>2.729810953627238E-3</v>
      </c>
      <c r="M24" s="12">
        <f t="shared" si="4"/>
        <v>3.3287290338165814E-3</v>
      </c>
      <c r="N24" s="12">
        <f t="shared" si="4"/>
        <v>3.7856289308553759E-3</v>
      </c>
      <c r="O24" s="12">
        <f t="shared" si="4"/>
        <v>3.1159818204445464E-3</v>
      </c>
      <c r="P24" s="12">
        <f t="shared" si="4"/>
        <v>3.0932678638410944E-3</v>
      </c>
      <c r="Q24" s="12">
        <f t="shared" si="4"/>
        <v>2.9251824504362032E-3</v>
      </c>
      <c r="R24" s="12">
        <f t="shared" si="4"/>
        <v>2.1410178619829167E-3</v>
      </c>
      <c r="S24" s="12">
        <f t="shared" si="4"/>
        <v>2.090255371366988E-3</v>
      </c>
      <c r="T24" s="12">
        <f t="shared" si="4"/>
        <v>2.6349968405367254E-3</v>
      </c>
      <c r="U24" s="12">
        <f t="shared" si="4"/>
        <v>3.4752572803468775E-3</v>
      </c>
      <c r="V24" s="12">
        <f t="shared" si="4"/>
        <v>3.3196699137271195E-3</v>
      </c>
      <c r="W24" s="12">
        <f t="shared" si="4"/>
        <v>5.1077427295300164E-3</v>
      </c>
    </row>
    <row r="25" spans="2:23" outlineLevel="1" x14ac:dyDescent="0.25">
      <c r="B25" s="4" t="s">
        <v>24</v>
      </c>
      <c r="C25" s="12">
        <f t="shared" ref="C25:W25" si="5">IFERROR(C12/C21,0)</f>
        <v>2.6423328747803019E-5</v>
      </c>
      <c r="D25" s="12">
        <f t="shared" si="5"/>
        <v>2.5458669122081947E-5</v>
      </c>
      <c r="E25" s="12">
        <f t="shared" si="5"/>
        <v>2.285442720230643E-5</v>
      </c>
      <c r="F25" s="12">
        <f t="shared" si="5"/>
        <v>1.9129847400555494E-5</v>
      </c>
      <c r="G25" s="12">
        <f t="shared" si="5"/>
        <v>1.9661188835604184E-5</v>
      </c>
      <c r="H25" s="12">
        <f t="shared" si="5"/>
        <v>2.1739671266540413E-5</v>
      </c>
      <c r="I25" s="12">
        <f t="shared" si="5"/>
        <v>1.7715267961403953E-5</v>
      </c>
      <c r="J25" s="12">
        <f t="shared" si="5"/>
        <v>1.8257054948964288E-5</v>
      </c>
      <c r="K25" s="12">
        <f t="shared" si="5"/>
        <v>1.4216248939348357E-5</v>
      </c>
      <c r="L25" s="12">
        <f t="shared" si="5"/>
        <v>1.0377639248605429E-5</v>
      </c>
      <c r="M25" s="12">
        <f t="shared" si="5"/>
        <v>9.7532746619677552E-6</v>
      </c>
      <c r="N25" s="12">
        <f t="shared" si="5"/>
        <v>1.0896605066510591E-5</v>
      </c>
      <c r="O25" s="12">
        <f t="shared" si="5"/>
        <v>7.8607807129038042E-6</v>
      </c>
      <c r="P25" s="12">
        <f t="shared" si="5"/>
        <v>6.867936806054763E-6</v>
      </c>
      <c r="Q25" s="12">
        <f t="shared" si="5"/>
        <v>7.9220261917412669E-6</v>
      </c>
      <c r="R25" s="12">
        <f t="shared" si="5"/>
        <v>7.7718070037827372E-6</v>
      </c>
      <c r="S25" s="12">
        <f t="shared" si="5"/>
        <v>7.9867582777989982E-6</v>
      </c>
      <c r="T25" s="12">
        <f t="shared" si="5"/>
        <v>8.2740412945227692E-6</v>
      </c>
      <c r="U25" s="12">
        <f t="shared" si="5"/>
        <v>8.6243588799839791E-6</v>
      </c>
      <c r="V25" s="12">
        <f t="shared" si="5"/>
        <v>1.1807073404493361E-5</v>
      </c>
      <c r="W25" s="12">
        <f t="shared" si="5"/>
        <v>2.0308865441428743E-5</v>
      </c>
    </row>
    <row r="26" spans="2:23" outlineLevel="1" x14ac:dyDescent="0.25">
      <c r="B26" s="4" t="s">
        <v>21</v>
      </c>
      <c r="C26" s="12">
        <f t="shared" ref="C26:W26" si="6">IFERROR(C13/C21,0)</f>
        <v>0.62715472655472582</v>
      </c>
      <c r="D26" s="12">
        <f t="shared" si="6"/>
        <v>0.60991981911470916</v>
      </c>
      <c r="E26" s="12">
        <f t="shared" si="6"/>
        <v>0.61444861455128685</v>
      </c>
      <c r="F26" s="12">
        <f t="shared" si="6"/>
        <v>0.57955389894776688</v>
      </c>
      <c r="G26" s="12">
        <f t="shared" si="6"/>
        <v>0.57907704988302278</v>
      </c>
      <c r="H26" s="12">
        <f t="shared" si="6"/>
        <v>0.59039097238623151</v>
      </c>
      <c r="I26" s="12">
        <f t="shared" si="6"/>
        <v>0.56659382616442167</v>
      </c>
      <c r="J26" s="12">
        <f t="shared" si="6"/>
        <v>0.5777770812442754</v>
      </c>
      <c r="K26" s="12">
        <f t="shared" si="6"/>
        <v>0.60381139963279851</v>
      </c>
      <c r="L26" s="12">
        <f t="shared" si="6"/>
        <v>0.55280240859539798</v>
      </c>
      <c r="M26" s="12">
        <f t="shared" si="6"/>
        <v>0.55894400376448128</v>
      </c>
      <c r="N26" s="12">
        <f t="shared" si="6"/>
        <v>0.58756761170464356</v>
      </c>
      <c r="O26" s="12">
        <f t="shared" si="6"/>
        <v>0.593653038940542</v>
      </c>
      <c r="P26" s="12">
        <f t="shared" si="6"/>
        <v>0.61213849529317743</v>
      </c>
      <c r="Q26" s="12">
        <f t="shared" si="6"/>
        <v>0.61531101044902226</v>
      </c>
      <c r="R26" s="12">
        <f t="shared" si="6"/>
        <v>0.60626015807192113</v>
      </c>
      <c r="S26" s="12">
        <f t="shared" si="6"/>
        <v>0.60597616536922994</v>
      </c>
      <c r="T26" s="12">
        <f t="shared" si="6"/>
        <v>0.62338782167828044</v>
      </c>
      <c r="U26" s="12">
        <f t="shared" si="6"/>
        <v>0.62698182301973515</v>
      </c>
      <c r="V26" s="12">
        <f t="shared" si="6"/>
        <v>0.63509648933249285</v>
      </c>
      <c r="W26" s="12">
        <f t="shared" si="6"/>
        <v>0.66169584324400843</v>
      </c>
    </row>
    <row r="27" spans="2:23" outlineLevel="1" x14ac:dyDescent="0.25">
      <c r="B27" s="4" t="s">
        <v>26</v>
      </c>
      <c r="C27" s="12">
        <f t="shared" ref="C27:W27" si="7">IFERROR(C14/C21,0)</f>
        <v>0</v>
      </c>
      <c r="D27" s="12">
        <f t="shared" si="7"/>
        <v>0</v>
      </c>
      <c r="E27" s="12">
        <f t="shared" si="7"/>
        <v>0</v>
      </c>
      <c r="F27" s="12">
        <f t="shared" si="7"/>
        <v>0</v>
      </c>
      <c r="G27" s="12">
        <f t="shared" si="7"/>
        <v>0</v>
      </c>
      <c r="H27" s="12">
        <f t="shared" si="7"/>
        <v>0</v>
      </c>
      <c r="I27" s="12">
        <f t="shared" si="7"/>
        <v>0</v>
      </c>
      <c r="J27" s="12">
        <f t="shared" si="7"/>
        <v>0</v>
      </c>
      <c r="K27" s="12">
        <f t="shared" si="7"/>
        <v>0</v>
      </c>
      <c r="L27" s="12">
        <f t="shared" si="7"/>
        <v>0</v>
      </c>
      <c r="M27" s="12">
        <f t="shared" si="7"/>
        <v>0</v>
      </c>
      <c r="N27" s="12">
        <f t="shared" si="7"/>
        <v>0</v>
      </c>
      <c r="O27" s="12">
        <f t="shared" si="7"/>
        <v>0</v>
      </c>
      <c r="P27" s="12">
        <f t="shared" si="7"/>
        <v>0</v>
      </c>
      <c r="Q27" s="12">
        <f t="shared" si="7"/>
        <v>0</v>
      </c>
      <c r="R27" s="12">
        <f t="shared" si="7"/>
        <v>0</v>
      </c>
      <c r="S27" s="12">
        <f t="shared" si="7"/>
        <v>0</v>
      </c>
      <c r="T27" s="12">
        <f t="shared" si="7"/>
        <v>0</v>
      </c>
      <c r="U27" s="12">
        <f t="shared" si="7"/>
        <v>0</v>
      </c>
      <c r="V27" s="12">
        <f t="shared" si="7"/>
        <v>0</v>
      </c>
      <c r="W27" s="12">
        <f t="shared" si="7"/>
        <v>0</v>
      </c>
    </row>
    <row r="28" spans="2:23" outlineLevel="1" x14ac:dyDescent="0.25">
      <c r="B28" s="4" t="s">
        <v>25</v>
      </c>
      <c r="C28" s="12">
        <f t="shared" ref="C28:W28" si="8">IFERROR(C15/C21,0)</f>
        <v>0.27562535832818535</v>
      </c>
      <c r="D28" s="12">
        <f t="shared" si="8"/>
        <v>0.27347647736411829</v>
      </c>
      <c r="E28" s="12">
        <f t="shared" si="8"/>
        <v>0.27414251518389482</v>
      </c>
      <c r="F28" s="12">
        <f t="shared" si="8"/>
        <v>0.27109547554097252</v>
      </c>
      <c r="G28" s="12">
        <f t="shared" si="8"/>
        <v>0.28273325880229161</v>
      </c>
      <c r="H28" s="12">
        <f t="shared" si="8"/>
        <v>0.2771055044463554</v>
      </c>
      <c r="I28" s="12">
        <f t="shared" si="8"/>
        <v>0.30602540451789118</v>
      </c>
      <c r="J28" s="12">
        <f t="shared" si="8"/>
        <v>0.27036762216008825</v>
      </c>
      <c r="K28" s="12">
        <f t="shared" si="8"/>
        <v>0.2700136135040796</v>
      </c>
      <c r="L28" s="12">
        <f t="shared" si="8"/>
        <v>0.31518020897077009</v>
      </c>
      <c r="M28" s="12">
        <f t="shared" si="8"/>
        <v>0.29852043883516499</v>
      </c>
      <c r="N28" s="12">
        <f t="shared" si="8"/>
        <v>0.30062388308243809</v>
      </c>
      <c r="O28" s="12">
        <f t="shared" si="8"/>
        <v>0.29735024090778139</v>
      </c>
      <c r="P28" s="12">
        <f t="shared" si="8"/>
        <v>0.29727524290162788</v>
      </c>
      <c r="Q28" s="12">
        <f t="shared" si="8"/>
        <v>0.30673996934649134</v>
      </c>
      <c r="R28" s="12">
        <f t="shared" si="8"/>
        <v>0.33312489923877298</v>
      </c>
      <c r="S28" s="12">
        <f t="shared" si="8"/>
        <v>0.3516623708869745</v>
      </c>
      <c r="T28" s="12">
        <f t="shared" si="8"/>
        <v>0.33455470969034573</v>
      </c>
      <c r="U28" s="12">
        <f t="shared" si="8"/>
        <v>0.3240159233694091</v>
      </c>
      <c r="V28" s="12">
        <f t="shared" si="8"/>
        <v>0.31148435112819362</v>
      </c>
      <c r="W28" s="12">
        <f t="shared" si="8"/>
        <v>0.29925642642186479</v>
      </c>
    </row>
    <row r="29" spans="2:23" outlineLevel="1" x14ac:dyDescent="0.25">
      <c r="B29" s="4" t="s">
        <v>0</v>
      </c>
      <c r="C29" s="12">
        <f t="shared" ref="C29:W29" si="9">IFERROR(C16/C21,0)</f>
        <v>0</v>
      </c>
      <c r="D29" s="12">
        <f t="shared" si="9"/>
        <v>0</v>
      </c>
      <c r="E29" s="12">
        <f t="shared" si="9"/>
        <v>0</v>
      </c>
      <c r="F29" s="12">
        <f t="shared" si="9"/>
        <v>0</v>
      </c>
      <c r="G29" s="12">
        <f t="shared" si="9"/>
        <v>0</v>
      </c>
      <c r="H29" s="12">
        <f t="shared" si="9"/>
        <v>0</v>
      </c>
      <c r="I29" s="12">
        <f t="shared" si="9"/>
        <v>0</v>
      </c>
      <c r="J29" s="12">
        <f t="shared" si="9"/>
        <v>0</v>
      </c>
      <c r="K29" s="12">
        <f t="shared" si="9"/>
        <v>0</v>
      </c>
      <c r="L29" s="12">
        <f t="shared" si="9"/>
        <v>0</v>
      </c>
      <c r="M29" s="12">
        <f t="shared" si="9"/>
        <v>1.0625591999035414E-2</v>
      </c>
      <c r="N29" s="12">
        <f t="shared" si="9"/>
        <v>1.2787544186563696E-2</v>
      </c>
      <c r="O29" s="12">
        <f t="shared" si="9"/>
        <v>1.1772931244399501E-2</v>
      </c>
      <c r="P29" s="12">
        <f t="shared" si="9"/>
        <v>1.0615524032023323E-2</v>
      </c>
      <c r="Q29" s="12">
        <f t="shared" si="9"/>
        <v>1.1220579566656801E-2</v>
      </c>
      <c r="R29" s="12">
        <f t="shared" si="9"/>
        <v>0</v>
      </c>
      <c r="S29" s="12">
        <f t="shared" si="9"/>
        <v>0</v>
      </c>
      <c r="T29" s="12">
        <f t="shared" si="9"/>
        <v>0</v>
      </c>
      <c r="U29" s="12">
        <f t="shared" si="9"/>
        <v>0</v>
      </c>
      <c r="V29" s="12">
        <f t="shared" si="9"/>
        <v>0</v>
      </c>
      <c r="W29" s="12">
        <f t="shared" si="9"/>
        <v>0</v>
      </c>
    </row>
    <row r="30" spans="2:23" outlineLevel="1" x14ac:dyDescent="0.25">
      <c r="B30" s="4" t="s">
        <v>27</v>
      </c>
      <c r="C30" s="12">
        <f t="shared" ref="C30:W30" si="10">IFERROR(C17/C21,0)</f>
        <v>0</v>
      </c>
      <c r="D30" s="12">
        <f t="shared" si="10"/>
        <v>0</v>
      </c>
      <c r="E30" s="12">
        <f t="shared" si="10"/>
        <v>0</v>
      </c>
      <c r="F30" s="12">
        <f t="shared" si="10"/>
        <v>0</v>
      </c>
      <c r="G30" s="12">
        <f t="shared" si="10"/>
        <v>0</v>
      </c>
      <c r="H30" s="12">
        <f t="shared" si="10"/>
        <v>0</v>
      </c>
      <c r="I30" s="12">
        <f t="shared" si="10"/>
        <v>0</v>
      </c>
      <c r="J30" s="12">
        <f t="shared" si="10"/>
        <v>0</v>
      </c>
      <c r="K30" s="12">
        <f t="shared" si="10"/>
        <v>0</v>
      </c>
      <c r="L30" s="12">
        <f t="shared" si="10"/>
        <v>0</v>
      </c>
      <c r="M30" s="12">
        <f t="shared" si="10"/>
        <v>0</v>
      </c>
      <c r="N30" s="12">
        <f t="shared" si="10"/>
        <v>0</v>
      </c>
      <c r="O30" s="12">
        <f t="shared" si="10"/>
        <v>0</v>
      </c>
      <c r="P30" s="12">
        <f t="shared" si="10"/>
        <v>0</v>
      </c>
      <c r="Q30" s="12">
        <f t="shared" si="10"/>
        <v>0</v>
      </c>
      <c r="R30" s="12">
        <f t="shared" si="10"/>
        <v>0</v>
      </c>
      <c r="S30" s="12">
        <f t="shared" si="10"/>
        <v>0</v>
      </c>
      <c r="T30" s="12">
        <f t="shared" si="10"/>
        <v>0</v>
      </c>
      <c r="U30" s="12">
        <f t="shared" si="10"/>
        <v>0</v>
      </c>
      <c r="V30" s="12">
        <f t="shared" si="10"/>
        <v>0</v>
      </c>
      <c r="W30" s="12">
        <f t="shared" si="10"/>
        <v>0</v>
      </c>
    </row>
    <row r="31" spans="2:23" outlineLevel="1" x14ac:dyDescent="0.25">
      <c r="B31" s="4" t="s">
        <v>28</v>
      </c>
      <c r="C31" s="12">
        <f t="shared" ref="C31:W31" si="11">IFERROR(C18/C21,0)</f>
        <v>1.46678699437175E-4</v>
      </c>
      <c r="D31" s="12">
        <f t="shared" si="11"/>
        <v>9.1057547668898519E-5</v>
      </c>
      <c r="E31" s="12">
        <f t="shared" si="11"/>
        <v>5.9968901278363172E-5</v>
      </c>
      <c r="F31" s="12">
        <f t="shared" si="11"/>
        <v>5.6392214360997118E-5</v>
      </c>
      <c r="G31" s="12">
        <f t="shared" si="11"/>
        <v>5.4538389776356026E-5</v>
      </c>
      <c r="H31" s="12">
        <f t="shared" si="11"/>
        <v>6.116225872060502E-5</v>
      </c>
      <c r="I31" s="12">
        <f t="shared" si="11"/>
        <v>1.4302456927977114E-4</v>
      </c>
      <c r="J31" s="12">
        <f t="shared" si="11"/>
        <v>1.3712040847912792E-4</v>
      </c>
      <c r="K31" s="12">
        <f t="shared" si="11"/>
        <v>1.4340741514805926E-4</v>
      </c>
      <c r="L31" s="12">
        <f t="shared" si="11"/>
        <v>1.7435773999597323E-4</v>
      </c>
      <c r="M31" s="12">
        <f t="shared" si="11"/>
        <v>2.7461665906502021E-4</v>
      </c>
      <c r="N31" s="12">
        <f t="shared" si="11"/>
        <v>5.5723503396239496E-4</v>
      </c>
      <c r="O31" s="12">
        <f t="shared" si="11"/>
        <v>5.8216906788487221E-4</v>
      </c>
      <c r="P31" s="12">
        <f t="shared" si="11"/>
        <v>4.6163388372628451E-4</v>
      </c>
      <c r="Q31" s="12">
        <f t="shared" si="11"/>
        <v>4.6972471144173932E-4</v>
      </c>
      <c r="R31" s="12">
        <f t="shared" si="11"/>
        <v>3.9523059770088601E-4</v>
      </c>
      <c r="S31" s="12">
        <f t="shared" si="11"/>
        <v>3.3880463894151548E-4</v>
      </c>
      <c r="T31" s="12">
        <f t="shared" si="11"/>
        <v>2.5796622080478769E-4</v>
      </c>
      <c r="U31" s="12">
        <f t="shared" si="11"/>
        <v>1.9100559263920071E-4</v>
      </c>
      <c r="V31" s="12">
        <f t="shared" si="11"/>
        <v>1.5567488439569775E-4</v>
      </c>
      <c r="W31" s="12">
        <f t="shared" si="11"/>
        <v>9.5848823817772579E-5</v>
      </c>
    </row>
    <row r="32" spans="2:23" outlineLevel="1" x14ac:dyDescent="0.25">
      <c r="B32" s="4" t="s">
        <v>22</v>
      </c>
      <c r="C32" s="12">
        <f t="shared" ref="C32:W32" si="12">IFERROR(C19/C21,0)</f>
        <v>7.1923454337555356E-2</v>
      </c>
      <c r="D32" s="12">
        <f t="shared" si="12"/>
        <v>9.2249380337219009E-2</v>
      </c>
      <c r="E32" s="12">
        <f t="shared" si="12"/>
        <v>8.7629992813511678E-2</v>
      </c>
      <c r="F32" s="12">
        <f t="shared" si="12"/>
        <v>0.13099940452067585</v>
      </c>
      <c r="G32" s="12">
        <f t="shared" si="12"/>
        <v>0.12184728231458969</v>
      </c>
      <c r="H32" s="12">
        <f t="shared" si="12"/>
        <v>0.11836543175859578</v>
      </c>
      <c r="I32" s="12">
        <f t="shared" si="12"/>
        <v>0.11210443006825939</v>
      </c>
      <c r="J32" s="12">
        <f t="shared" si="12"/>
        <v>0.13260304385551239</v>
      </c>
      <c r="K32" s="12">
        <f t="shared" si="12"/>
        <v>0.10462195405872976</v>
      </c>
      <c r="L32" s="12">
        <f t="shared" si="12"/>
        <v>0.1160122984783313</v>
      </c>
      <c r="M32" s="12">
        <f t="shared" si="12"/>
        <v>0.11509740754153859</v>
      </c>
      <c r="N32" s="12">
        <f t="shared" si="12"/>
        <v>8.1566552585058044E-2</v>
      </c>
      <c r="O32" s="12">
        <f t="shared" si="12"/>
        <v>8.1901949060002574E-2</v>
      </c>
      <c r="P32" s="12">
        <f t="shared" si="12"/>
        <v>6.6454156535385889E-2</v>
      </c>
      <c r="Q32" s="12">
        <f t="shared" si="12"/>
        <v>5.4933593049588725E-2</v>
      </c>
      <c r="R32" s="12">
        <f t="shared" si="12"/>
        <v>4.9236424978644562E-2</v>
      </c>
      <c r="S32" s="12">
        <f t="shared" si="12"/>
        <v>3.2815159010956753E-2</v>
      </c>
      <c r="T32" s="12">
        <f t="shared" si="12"/>
        <v>3.1989155515237691E-2</v>
      </c>
      <c r="U32" s="12">
        <f t="shared" si="12"/>
        <v>3.4373460361036147E-2</v>
      </c>
      <c r="V32" s="12">
        <f t="shared" si="12"/>
        <v>3.9592197231371765E-2</v>
      </c>
      <c r="W32" s="12">
        <f t="shared" si="12"/>
        <v>2.5305809606365262E-2</v>
      </c>
    </row>
    <row r="33" spans="1:23" outlineLevel="1" x14ac:dyDescent="0.25">
      <c r="B33" s="4" t="s">
        <v>1</v>
      </c>
      <c r="C33" s="12">
        <f t="shared" ref="C33:W33" si="13">IFERROR(C20/C21,0)</f>
        <v>1.9279111999864183E-2</v>
      </c>
      <c r="D33" s="12">
        <f t="shared" si="13"/>
        <v>1.9788422018176609E-2</v>
      </c>
      <c r="E33" s="12">
        <f t="shared" si="13"/>
        <v>1.7935844164171613E-2</v>
      </c>
      <c r="F33" s="12">
        <f t="shared" si="13"/>
        <v>1.3932811287703101E-2</v>
      </c>
      <c r="G33" s="12">
        <f t="shared" si="13"/>
        <v>1.2057037918096166E-2</v>
      </c>
      <c r="H33" s="12">
        <f t="shared" si="13"/>
        <v>9.7439745289334603E-3</v>
      </c>
      <c r="I33" s="12">
        <f t="shared" si="13"/>
        <v>1.1165983840127434E-2</v>
      </c>
      <c r="J33" s="12">
        <f t="shared" si="13"/>
        <v>1.5804028310186551E-2</v>
      </c>
      <c r="K33" s="12">
        <f t="shared" si="13"/>
        <v>1.8486812797988288E-2</v>
      </c>
      <c r="L33" s="12">
        <f t="shared" si="13"/>
        <v>1.3090537622628873E-2</v>
      </c>
      <c r="M33" s="12">
        <f t="shared" si="13"/>
        <v>1.319945889223611E-2</v>
      </c>
      <c r="N33" s="12">
        <f t="shared" si="13"/>
        <v>1.3100647871412123E-2</v>
      </c>
      <c r="O33" s="12">
        <f t="shared" si="13"/>
        <v>1.161582817823217E-2</v>
      </c>
      <c r="P33" s="12">
        <f t="shared" si="13"/>
        <v>9.9548115534121989E-3</v>
      </c>
      <c r="Q33" s="12">
        <f t="shared" si="13"/>
        <v>8.3920184001712965E-3</v>
      </c>
      <c r="R33" s="12">
        <f t="shared" si="13"/>
        <v>8.8344974439736358E-3</v>
      </c>
      <c r="S33" s="12">
        <f t="shared" si="13"/>
        <v>7.1092579642524504E-3</v>
      </c>
      <c r="T33" s="12">
        <f t="shared" si="13"/>
        <v>7.1670760135000774E-3</v>
      </c>
      <c r="U33" s="12">
        <f t="shared" si="13"/>
        <v>1.0953906017953652E-2</v>
      </c>
      <c r="V33" s="12">
        <f t="shared" si="13"/>
        <v>1.0339810436414543E-2</v>
      </c>
      <c r="W33" s="12">
        <f t="shared" si="13"/>
        <v>8.518020308972472E-3</v>
      </c>
    </row>
    <row r="34" spans="1:23" x14ac:dyDescent="0.25">
      <c r="B34" s="16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</row>
    <row r="36" spans="1:23" s="34" customFormat="1" x14ac:dyDescent="0.25">
      <c r="A36" s="33" t="s">
        <v>48</v>
      </c>
      <c r="C36" s="35"/>
    </row>
    <row r="37" spans="1:23" outlineLevel="1" x14ac:dyDescent="0.25">
      <c r="B37" s="22" t="s">
        <v>31</v>
      </c>
      <c r="C37" s="5">
        <f t="shared" ref="C37:W38" si="14">C71+C105</f>
        <v>5957.7371032673782</v>
      </c>
      <c r="D37" s="5">
        <f t="shared" si="14"/>
        <v>6519.4105354577923</v>
      </c>
      <c r="E37" s="5">
        <f t="shared" si="14"/>
        <v>6563.6303733647392</v>
      </c>
      <c r="F37" s="5">
        <f t="shared" si="14"/>
        <v>7772.2361623485122</v>
      </c>
      <c r="G37" s="5">
        <f t="shared" si="14"/>
        <v>8642.6725775530613</v>
      </c>
      <c r="H37" s="5">
        <f t="shared" si="14"/>
        <v>9030.8301622268573</v>
      </c>
      <c r="I37" s="5">
        <f t="shared" si="14"/>
        <v>11153.319844959582</v>
      </c>
      <c r="J37" s="5">
        <f t="shared" si="14"/>
        <v>10309.88165596408</v>
      </c>
      <c r="K37" s="5">
        <f t="shared" si="14"/>
        <v>11304.363595249803</v>
      </c>
      <c r="L37" s="5">
        <f t="shared" si="14"/>
        <v>11146.793416763518</v>
      </c>
      <c r="M37" s="5">
        <f t="shared" si="14"/>
        <v>12557.827345317986</v>
      </c>
      <c r="N37" s="5">
        <f t="shared" si="14"/>
        <v>11984.50388315193</v>
      </c>
      <c r="O37" s="5">
        <f t="shared" si="14"/>
        <v>12459.057068236169</v>
      </c>
      <c r="P37" s="5">
        <f t="shared" si="14"/>
        <v>13423.54853063583</v>
      </c>
      <c r="Q37" s="5">
        <f t="shared" si="14"/>
        <v>13335.713663265373</v>
      </c>
      <c r="R37" s="5">
        <f t="shared" si="14"/>
        <v>13336.062253369862</v>
      </c>
      <c r="S37" s="5">
        <f t="shared" si="14"/>
        <v>14130.686426067641</v>
      </c>
      <c r="T37" s="5">
        <f t="shared" si="14"/>
        <v>14806.363220833098</v>
      </c>
      <c r="U37" s="5">
        <f t="shared" si="14"/>
        <v>15948.90752243948</v>
      </c>
      <c r="V37" s="5">
        <f t="shared" si="14"/>
        <v>15769.870288049471</v>
      </c>
      <c r="W37" s="5">
        <f t="shared" si="14"/>
        <v>14783.43339028413</v>
      </c>
    </row>
    <row r="38" spans="1:23" outlineLevel="1" x14ac:dyDescent="0.25">
      <c r="B38" s="8" t="s">
        <v>30</v>
      </c>
      <c r="C38" s="5">
        <f t="shared" si="14"/>
        <v>330.05799999999999</v>
      </c>
      <c r="D38" s="5">
        <f t="shared" si="14"/>
        <v>355.35300000000001</v>
      </c>
      <c r="E38" s="5">
        <f t="shared" si="14"/>
        <v>366.44099999999997</v>
      </c>
      <c r="F38" s="5">
        <f t="shared" si="14"/>
        <v>387.73400000000004</v>
      </c>
      <c r="G38" s="5">
        <f t="shared" si="14"/>
        <v>409.29599999999999</v>
      </c>
      <c r="H38" s="5">
        <f t="shared" si="14"/>
        <v>420.94499999999999</v>
      </c>
      <c r="I38" s="5">
        <f t="shared" si="14"/>
        <v>481.928</v>
      </c>
      <c r="J38" s="5">
        <f t="shared" si="14"/>
        <v>530.62699999999995</v>
      </c>
      <c r="K38" s="5">
        <f t="shared" si="14"/>
        <v>591.88300000000004</v>
      </c>
      <c r="L38" s="5">
        <f t="shared" si="14"/>
        <v>622.19000000000005</v>
      </c>
      <c r="M38" s="5">
        <f t="shared" si="14"/>
        <v>650.33100000000002</v>
      </c>
      <c r="N38" s="5">
        <f t="shared" si="14"/>
        <v>663.70399999999995</v>
      </c>
      <c r="O38" s="5">
        <f t="shared" si="14"/>
        <v>661.00199999999995</v>
      </c>
      <c r="P38" s="5">
        <f t="shared" si="14"/>
        <v>701.67599999999993</v>
      </c>
      <c r="Q38" s="5">
        <f t="shared" si="14"/>
        <v>728.70499999999993</v>
      </c>
      <c r="R38" s="5">
        <f t="shared" si="14"/>
        <v>763.83600000000001</v>
      </c>
      <c r="S38" s="5">
        <f t="shared" si="14"/>
        <v>799.81100000000004</v>
      </c>
      <c r="T38" s="5">
        <f t="shared" si="14"/>
        <v>833.31500000000005</v>
      </c>
      <c r="U38" s="5">
        <f t="shared" si="14"/>
        <v>854.47</v>
      </c>
      <c r="V38" s="5">
        <f t="shared" si="14"/>
        <v>889.33600000000001</v>
      </c>
      <c r="W38" s="5">
        <f t="shared" si="14"/>
        <v>901.65700000000004</v>
      </c>
    </row>
    <row r="39" spans="1:23" outlineLevel="1" x14ac:dyDescent="0.25">
      <c r="B39" s="8" t="s">
        <v>43</v>
      </c>
      <c r="C39" s="5">
        <f t="shared" ref="C39:W39" si="15">C40/C38*1000</f>
        <v>23234.550257008872</v>
      </c>
      <c r="D39" s="5">
        <f t="shared" si="15"/>
        <v>22765.503871688146</v>
      </c>
      <c r="E39" s="5">
        <f t="shared" si="15"/>
        <v>22177.88255846635</v>
      </c>
      <c r="F39" s="5">
        <f t="shared" si="15"/>
        <v>23353.716010458924</v>
      </c>
      <c r="G39" s="5">
        <f t="shared" si="15"/>
        <v>24019.707093681496</v>
      </c>
      <c r="H39" s="5">
        <f t="shared" si="15"/>
        <v>23666.156459536687</v>
      </c>
      <c r="I39" s="5">
        <f t="shared" si="15"/>
        <v>23701.396033265337</v>
      </c>
      <c r="J39" s="5">
        <f t="shared" si="15"/>
        <v>20684.397710639747</v>
      </c>
      <c r="K39" s="5">
        <f t="shared" si="15"/>
        <v>19861.343016138071</v>
      </c>
      <c r="L39" s="5">
        <f t="shared" si="15"/>
        <v>18633.82335616208</v>
      </c>
      <c r="M39" s="5">
        <f t="shared" si="15"/>
        <v>19742.911996975239</v>
      </c>
      <c r="N39" s="5">
        <f t="shared" si="15"/>
        <v>18484.382135171949</v>
      </c>
      <c r="O39" s="5">
        <f t="shared" si="15"/>
        <v>19296.623015937472</v>
      </c>
      <c r="P39" s="5">
        <f t="shared" si="15"/>
        <v>19445.294200290857</v>
      </c>
      <c r="Q39" s="5">
        <f t="shared" si="15"/>
        <v>18809.007508908766</v>
      </c>
      <c r="R39" s="5">
        <f t="shared" si="15"/>
        <v>18206.918679178874</v>
      </c>
      <c r="S39" s="5">
        <f t="shared" si="15"/>
        <v>18706.682910612566</v>
      </c>
      <c r="T39" s="5">
        <f t="shared" si="15"/>
        <v>18789.939086123581</v>
      </c>
      <c r="U39" s="5">
        <f t="shared" si="15"/>
        <v>19696.131763666952</v>
      </c>
      <c r="V39" s="5">
        <f t="shared" si="15"/>
        <v>18839.151072875393</v>
      </c>
      <c r="W39" s="5">
        <f t="shared" si="15"/>
        <v>17384.68499309984</v>
      </c>
    </row>
    <row r="40" spans="1:23" outlineLevel="1" x14ac:dyDescent="0.25">
      <c r="B40" s="8" t="s">
        <v>44</v>
      </c>
      <c r="C40" s="5">
        <f t="shared" ref="C40:W40" si="16">C74+C108</f>
        <v>7668.7491887278347</v>
      </c>
      <c r="D40" s="5">
        <f t="shared" si="16"/>
        <v>8089.7900973159976</v>
      </c>
      <c r="E40" s="5">
        <f t="shared" si="16"/>
        <v>8126.8854626069678</v>
      </c>
      <c r="F40" s="5">
        <f t="shared" si="16"/>
        <v>9055.0297235992821</v>
      </c>
      <c r="G40" s="5">
        <f t="shared" si="16"/>
        <v>9831.1700346154612</v>
      </c>
      <c r="H40" s="5">
        <f t="shared" si="16"/>
        <v>9962.15023085967</v>
      </c>
      <c r="I40" s="5">
        <f t="shared" si="16"/>
        <v>11422.366387519496</v>
      </c>
      <c r="J40" s="5">
        <f t="shared" si="16"/>
        <v>10975.699904003635</v>
      </c>
      <c r="K40" s="5">
        <f t="shared" si="16"/>
        <v>11755.591288420852</v>
      </c>
      <c r="L40" s="5">
        <f t="shared" si="16"/>
        <v>11593.778553970486</v>
      </c>
      <c r="M40" s="5">
        <f t="shared" si="16"/>
        <v>12839.427701904904</v>
      </c>
      <c r="N40" s="5">
        <f t="shared" si="16"/>
        <v>12268.158360642163</v>
      </c>
      <c r="O40" s="5">
        <f t="shared" si="16"/>
        <v>12755.106406780698</v>
      </c>
      <c r="P40" s="5">
        <f t="shared" si="16"/>
        <v>13644.296253283284</v>
      </c>
      <c r="Q40" s="5">
        <f t="shared" si="16"/>
        <v>13706.217816779361</v>
      </c>
      <c r="R40" s="5">
        <f t="shared" si="16"/>
        <v>13907.099936229275</v>
      </c>
      <c r="S40" s="5">
        <f t="shared" si="16"/>
        <v>14961.810765419948</v>
      </c>
      <c r="T40" s="5">
        <f t="shared" si="16"/>
        <v>15657.938089553074</v>
      </c>
      <c r="U40" s="5">
        <f t="shared" si="16"/>
        <v>16829.753708100499</v>
      </c>
      <c r="V40" s="5">
        <f t="shared" si="16"/>
        <v>16754.335258546711</v>
      </c>
      <c r="W40" s="5">
        <f t="shared" si="16"/>
        <v>15675.022916823422</v>
      </c>
    </row>
    <row r="41" spans="1:23" outlineLevel="1" x14ac:dyDescent="0.25">
      <c r="B41" s="8" t="s">
        <v>45</v>
      </c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outlineLevel="1" x14ac:dyDescent="0.25">
      <c r="B42" s="8" t="s">
        <v>47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</row>
    <row r="43" spans="1:23" outlineLevel="1" x14ac:dyDescent="0.25"/>
    <row r="44" spans="1:23" outlineLevel="1" x14ac:dyDescent="0.25">
      <c r="B44" s="9" t="s">
        <v>19</v>
      </c>
      <c r="C44" s="14"/>
    </row>
    <row r="45" spans="1:23" outlineLevel="1" x14ac:dyDescent="0.25">
      <c r="B45" s="4" t="s">
        <v>23</v>
      </c>
      <c r="C45" s="5">
        <f t="shared" ref="C45:W54" si="17">C79+C113</f>
        <v>0</v>
      </c>
      <c r="D45" s="5">
        <f t="shared" si="17"/>
        <v>0</v>
      </c>
      <c r="E45" s="5">
        <f t="shared" si="17"/>
        <v>0</v>
      </c>
      <c r="F45" s="5">
        <f t="shared" si="17"/>
        <v>0</v>
      </c>
      <c r="G45" s="5">
        <f t="shared" si="17"/>
        <v>0</v>
      </c>
      <c r="H45" s="5">
        <f t="shared" si="17"/>
        <v>0</v>
      </c>
      <c r="I45" s="5">
        <f t="shared" si="17"/>
        <v>0</v>
      </c>
      <c r="J45" s="5">
        <f t="shared" si="17"/>
        <v>0</v>
      </c>
      <c r="K45" s="5">
        <f t="shared" si="17"/>
        <v>0</v>
      </c>
      <c r="L45" s="5">
        <f t="shared" si="17"/>
        <v>0</v>
      </c>
      <c r="M45" s="5">
        <f t="shared" si="17"/>
        <v>0</v>
      </c>
      <c r="N45" s="5">
        <f t="shared" si="17"/>
        <v>0</v>
      </c>
      <c r="O45" s="5">
        <f t="shared" si="17"/>
        <v>0</v>
      </c>
      <c r="P45" s="5">
        <f t="shared" si="17"/>
        <v>0</v>
      </c>
      <c r="Q45" s="5">
        <f t="shared" si="17"/>
        <v>0</v>
      </c>
      <c r="R45" s="5">
        <f t="shared" si="17"/>
        <v>0</v>
      </c>
      <c r="S45" s="5">
        <f t="shared" si="17"/>
        <v>0</v>
      </c>
      <c r="T45" s="5">
        <f t="shared" si="17"/>
        <v>0</v>
      </c>
      <c r="U45" s="5">
        <f t="shared" si="17"/>
        <v>0</v>
      </c>
      <c r="V45" s="5">
        <f t="shared" si="17"/>
        <v>0</v>
      </c>
      <c r="W45" s="5">
        <f t="shared" si="17"/>
        <v>0</v>
      </c>
    </row>
    <row r="46" spans="1:23" outlineLevel="1" x14ac:dyDescent="0.25">
      <c r="B46" s="4" t="s">
        <v>24</v>
      </c>
      <c r="C46" s="5">
        <f t="shared" si="17"/>
        <v>0</v>
      </c>
      <c r="D46" s="5">
        <f t="shared" si="17"/>
        <v>0</v>
      </c>
      <c r="E46" s="5">
        <f t="shared" si="17"/>
        <v>0</v>
      </c>
      <c r="F46" s="5">
        <f t="shared" si="17"/>
        <v>0</v>
      </c>
      <c r="G46" s="5">
        <f t="shared" si="17"/>
        <v>0</v>
      </c>
      <c r="H46" s="5">
        <f t="shared" si="17"/>
        <v>0</v>
      </c>
      <c r="I46" s="5">
        <f t="shared" si="17"/>
        <v>0</v>
      </c>
      <c r="J46" s="5">
        <f t="shared" si="17"/>
        <v>0</v>
      </c>
      <c r="K46" s="5">
        <f t="shared" si="17"/>
        <v>0</v>
      </c>
      <c r="L46" s="5">
        <f t="shared" si="17"/>
        <v>0</v>
      </c>
      <c r="M46" s="5">
        <f t="shared" si="17"/>
        <v>0</v>
      </c>
      <c r="N46" s="5">
        <f t="shared" si="17"/>
        <v>0</v>
      </c>
      <c r="O46" s="5">
        <f t="shared" si="17"/>
        <v>0</v>
      </c>
      <c r="P46" s="5">
        <f t="shared" si="17"/>
        <v>0</v>
      </c>
      <c r="Q46" s="5">
        <f t="shared" si="17"/>
        <v>0</v>
      </c>
      <c r="R46" s="5">
        <f t="shared" si="17"/>
        <v>0</v>
      </c>
      <c r="S46" s="5">
        <f t="shared" si="17"/>
        <v>0</v>
      </c>
      <c r="T46" s="5">
        <f t="shared" si="17"/>
        <v>0</v>
      </c>
      <c r="U46" s="5">
        <f t="shared" si="17"/>
        <v>0</v>
      </c>
      <c r="V46" s="5">
        <f t="shared" si="17"/>
        <v>0</v>
      </c>
      <c r="W46" s="5">
        <f t="shared" si="17"/>
        <v>0</v>
      </c>
    </row>
    <row r="47" spans="1:23" outlineLevel="1" x14ac:dyDescent="0.25">
      <c r="B47" s="4" t="s">
        <v>21</v>
      </c>
      <c r="C47" s="5">
        <f t="shared" si="17"/>
        <v>12642.814999999999</v>
      </c>
      <c r="D47" s="5">
        <f t="shared" si="17"/>
        <v>17414.345000000001</v>
      </c>
      <c r="E47" s="5">
        <f t="shared" si="17"/>
        <v>18426.524999999998</v>
      </c>
      <c r="F47" s="5">
        <f t="shared" si="17"/>
        <v>24301.298999999999</v>
      </c>
      <c r="G47" s="5">
        <f t="shared" si="17"/>
        <v>26371.316999999999</v>
      </c>
      <c r="H47" s="5">
        <f t="shared" si="17"/>
        <v>29529.699000000001</v>
      </c>
      <c r="I47" s="5">
        <f t="shared" si="17"/>
        <v>33536.798999999999</v>
      </c>
      <c r="J47" s="5">
        <f t="shared" si="17"/>
        <v>30875.913000000004</v>
      </c>
      <c r="K47" s="5">
        <f t="shared" si="17"/>
        <v>36166.065999999999</v>
      </c>
      <c r="L47" s="5">
        <f t="shared" si="17"/>
        <v>34786.275000000001</v>
      </c>
      <c r="M47" s="5">
        <f t="shared" si="17"/>
        <v>38945.292000000001</v>
      </c>
      <c r="N47" s="5">
        <f t="shared" si="17"/>
        <v>36716.735999999997</v>
      </c>
      <c r="O47" s="5">
        <f t="shared" si="17"/>
        <v>37837.559000000001</v>
      </c>
      <c r="P47" s="5">
        <f t="shared" si="17"/>
        <v>41949.881000000001</v>
      </c>
      <c r="Q47" s="5">
        <f t="shared" si="17"/>
        <v>39572.030999999995</v>
      </c>
      <c r="R47" s="5">
        <f t="shared" si="17"/>
        <v>36977.330999999998</v>
      </c>
      <c r="S47" s="5">
        <f t="shared" si="17"/>
        <v>36722.893000000004</v>
      </c>
      <c r="T47" s="5">
        <f t="shared" si="17"/>
        <v>39204.636000000006</v>
      </c>
      <c r="U47" s="5">
        <f t="shared" si="17"/>
        <v>43011.611000000004</v>
      </c>
      <c r="V47" s="5">
        <f t="shared" si="17"/>
        <v>42206.111000000004</v>
      </c>
      <c r="W47" s="5">
        <f t="shared" si="17"/>
        <v>40835.315000000002</v>
      </c>
    </row>
    <row r="48" spans="1:23" outlineLevel="1" x14ac:dyDescent="0.25">
      <c r="B48" s="4" t="s">
        <v>26</v>
      </c>
      <c r="C48" s="5">
        <f t="shared" si="17"/>
        <v>0</v>
      </c>
      <c r="D48" s="5">
        <f t="shared" si="17"/>
        <v>0</v>
      </c>
      <c r="E48" s="5">
        <f t="shared" si="17"/>
        <v>0</v>
      </c>
      <c r="F48" s="5">
        <f t="shared" si="17"/>
        <v>0</v>
      </c>
      <c r="G48" s="5">
        <f t="shared" si="17"/>
        <v>0</v>
      </c>
      <c r="H48" s="5">
        <f t="shared" si="17"/>
        <v>0</v>
      </c>
      <c r="I48" s="5">
        <f t="shared" si="17"/>
        <v>0</v>
      </c>
      <c r="J48" s="5">
        <f t="shared" si="17"/>
        <v>0</v>
      </c>
      <c r="K48" s="5">
        <f t="shared" si="17"/>
        <v>0</v>
      </c>
      <c r="L48" s="5">
        <f t="shared" si="17"/>
        <v>0</v>
      </c>
      <c r="M48" s="5">
        <f t="shared" si="17"/>
        <v>0</v>
      </c>
      <c r="N48" s="5">
        <f t="shared" si="17"/>
        <v>0</v>
      </c>
      <c r="O48" s="5">
        <f t="shared" si="17"/>
        <v>0</v>
      </c>
      <c r="P48" s="5">
        <f t="shared" si="17"/>
        <v>0</v>
      </c>
      <c r="Q48" s="5">
        <f t="shared" si="17"/>
        <v>0</v>
      </c>
      <c r="R48" s="5">
        <f t="shared" si="17"/>
        <v>0</v>
      </c>
      <c r="S48" s="5">
        <f t="shared" si="17"/>
        <v>0</v>
      </c>
      <c r="T48" s="5">
        <f t="shared" si="17"/>
        <v>0</v>
      </c>
      <c r="U48" s="5">
        <f t="shared" si="17"/>
        <v>0</v>
      </c>
      <c r="V48" s="5">
        <f t="shared" si="17"/>
        <v>0</v>
      </c>
      <c r="W48" s="5">
        <f t="shared" si="17"/>
        <v>0</v>
      </c>
    </row>
    <row r="49" spans="2:23" outlineLevel="1" x14ac:dyDescent="0.25">
      <c r="B49" s="4" t="s">
        <v>25</v>
      </c>
      <c r="C49" s="5">
        <f t="shared" si="17"/>
        <v>32820.528999999995</v>
      </c>
      <c r="D49" s="5">
        <f t="shared" si="17"/>
        <v>32135.703000000001</v>
      </c>
      <c r="E49" s="5">
        <f t="shared" si="17"/>
        <v>31451.309999999998</v>
      </c>
      <c r="F49" s="5">
        <f t="shared" si="17"/>
        <v>34521.372000000003</v>
      </c>
      <c r="G49" s="5">
        <f t="shared" si="17"/>
        <v>38429.841</v>
      </c>
      <c r="H49" s="5">
        <f t="shared" si="17"/>
        <v>37876.331999999995</v>
      </c>
      <c r="I49" s="5">
        <f t="shared" si="17"/>
        <v>42951.739000000001</v>
      </c>
      <c r="J49" s="5">
        <f t="shared" si="17"/>
        <v>38624.675999999999</v>
      </c>
      <c r="K49" s="5">
        <f t="shared" si="17"/>
        <v>40341.788999999997</v>
      </c>
      <c r="L49" s="5">
        <f t="shared" si="17"/>
        <v>44217.269</v>
      </c>
      <c r="M49" s="5">
        <f t="shared" si="17"/>
        <v>43927.455000000002</v>
      </c>
      <c r="N49" s="5">
        <f t="shared" si="17"/>
        <v>41101.743000000002</v>
      </c>
      <c r="O49" s="5">
        <f t="shared" si="17"/>
        <v>42271.741999999998</v>
      </c>
      <c r="P49" s="5">
        <f t="shared" si="17"/>
        <v>43825.561000000002</v>
      </c>
      <c r="Q49" s="5">
        <f t="shared" si="17"/>
        <v>44721.471000000005</v>
      </c>
      <c r="R49" s="5">
        <f t="shared" si="17"/>
        <v>47809.667999999998</v>
      </c>
      <c r="S49" s="5">
        <f t="shared" si="17"/>
        <v>52255.607000000004</v>
      </c>
      <c r="T49" s="5">
        <f t="shared" si="17"/>
        <v>52766.705000000002</v>
      </c>
      <c r="U49" s="5">
        <f t="shared" si="17"/>
        <v>54100.593000000001</v>
      </c>
      <c r="V49" s="5">
        <f t="shared" si="17"/>
        <v>52424.650999999998</v>
      </c>
      <c r="W49" s="5">
        <f t="shared" si="17"/>
        <v>46973.063999999998</v>
      </c>
    </row>
    <row r="50" spans="2:23" outlineLevel="1" x14ac:dyDescent="0.25">
      <c r="B50" s="4" t="s">
        <v>0</v>
      </c>
      <c r="C50" s="5">
        <f t="shared" si="17"/>
        <v>0</v>
      </c>
      <c r="D50" s="5">
        <f t="shared" si="17"/>
        <v>0</v>
      </c>
      <c r="E50" s="5">
        <f t="shared" si="17"/>
        <v>0</v>
      </c>
      <c r="F50" s="5">
        <f t="shared" si="17"/>
        <v>0</v>
      </c>
      <c r="G50" s="5">
        <f t="shared" si="17"/>
        <v>0</v>
      </c>
      <c r="H50" s="5">
        <f t="shared" si="17"/>
        <v>0</v>
      </c>
      <c r="I50" s="5">
        <f t="shared" si="17"/>
        <v>0</v>
      </c>
      <c r="J50" s="5">
        <f t="shared" si="17"/>
        <v>0</v>
      </c>
      <c r="K50" s="5">
        <f t="shared" si="17"/>
        <v>0</v>
      </c>
      <c r="L50" s="5">
        <f t="shared" si="17"/>
        <v>0</v>
      </c>
      <c r="M50" s="5">
        <f t="shared" si="17"/>
        <v>1563.5619999999999</v>
      </c>
      <c r="N50" s="5">
        <f t="shared" si="17"/>
        <v>1748.3319999999999</v>
      </c>
      <c r="O50" s="5">
        <f t="shared" si="17"/>
        <v>1673.6569999999999</v>
      </c>
      <c r="P50" s="5">
        <f t="shared" si="17"/>
        <v>1564.9850000000001</v>
      </c>
      <c r="Q50" s="5">
        <f t="shared" si="17"/>
        <v>1635.9159999999999</v>
      </c>
      <c r="R50" s="5">
        <f t="shared" si="17"/>
        <v>0</v>
      </c>
      <c r="S50" s="5">
        <f t="shared" si="17"/>
        <v>0</v>
      </c>
      <c r="T50" s="5">
        <f t="shared" si="17"/>
        <v>0</v>
      </c>
      <c r="U50" s="5">
        <f t="shared" si="17"/>
        <v>0</v>
      </c>
      <c r="V50" s="5">
        <f t="shared" si="17"/>
        <v>0</v>
      </c>
      <c r="W50" s="5">
        <f t="shared" si="17"/>
        <v>0</v>
      </c>
    </row>
    <row r="51" spans="2:23" outlineLevel="1" x14ac:dyDescent="0.25">
      <c r="B51" s="4" t="s">
        <v>27</v>
      </c>
      <c r="C51" s="5">
        <f t="shared" si="17"/>
        <v>0</v>
      </c>
      <c r="D51" s="5">
        <f t="shared" si="17"/>
        <v>0</v>
      </c>
      <c r="E51" s="5">
        <f t="shared" si="17"/>
        <v>0</v>
      </c>
      <c r="F51" s="5">
        <f t="shared" si="17"/>
        <v>0</v>
      </c>
      <c r="G51" s="5">
        <f t="shared" si="17"/>
        <v>0</v>
      </c>
      <c r="H51" s="5">
        <f t="shared" si="17"/>
        <v>0</v>
      </c>
      <c r="I51" s="5">
        <f t="shared" si="17"/>
        <v>0</v>
      </c>
      <c r="J51" s="5">
        <f t="shared" si="17"/>
        <v>0</v>
      </c>
      <c r="K51" s="5">
        <f t="shared" si="17"/>
        <v>0</v>
      </c>
      <c r="L51" s="5">
        <f t="shared" si="17"/>
        <v>0</v>
      </c>
      <c r="M51" s="5">
        <f t="shared" si="17"/>
        <v>0</v>
      </c>
      <c r="N51" s="5">
        <f t="shared" si="17"/>
        <v>0</v>
      </c>
      <c r="O51" s="5">
        <f t="shared" si="17"/>
        <v>0</v>
      </c>
      <c r="P51" s="5">
        <f t="shared" si="17"/>
        <v>0</v>
      </c>
      <c r="Q51" s="5">
        <f t="shared" si="17"/>
        <v>0</v>
      </c>
      <c r="R51" s="5">
        <f t="shared" si="17"/>
        <v>0</v>
      </c>
      <c r="S51" s="5">
        <f t="shared" si="17"/>
        <v>0</v>
      </c>
      <c r="T51" s="5">
        <f t="shared" si="17"/>
        <v>0</v>
      </c>
      <c r="U51" s="5">
        <f t="shared" si="17"/>
        <v>0</v>
      </c>
      <c r="V51" s="5">
        <f t="shared" si="17"/>
        <v>0</v>
      </c>
      <c r="W51" s="5">
        <f t="shared" si="17"/>
        <v>0</v>
      </c>
    </row>
    <row r="52" spans="2:23" outlineLevel="1" x14ac:dyDescent="0.25">
      <c r="B52" s="4" t="s">
        <v>28</v>
      </c>
      <c r="C52" s="5">
        <f t="shared" si="17"/>
        <v>17.465999999999998</v>
      </c>
      <c r="D52" s="5">
        <f t="shared" si="17"/>
        <v>10.7</v>
      </c>
      <c r="E52" s="5">
        <f t="shared" si="17"/>
        <v>6.88</v>
      </c>
      <c r="F52" s="5">
        <f t="shared" si="17"/>
        <v>7.181</v>
      </c>
      <c r="G52" s="5">
        <f t="shared" si="17"/>
        <v>7.4130000000000003</v>
      </c>
      <c r="H52" s="5">
        <f t="shared" si="17"/>
        <v>8.36</v>
      </c>
      <c r="I52" s="5">
        <f t="shared" si="17"/>
        <v>20.074000000000002</v>
      </c>
      <c r="J52" s="5">
        <f t="shared" si="17"/>
        <v>19.588999999999999</v>
      </c>
      <c r="K52" s="5">
        <f t="shared" si="17"/>
        <v>21.426000000000002</v>
      </c>
      <c r="L52" s="5">
        <f t="shared" si="17"/>
        <v>24.460999999999999</v>
      </c>
      <c r="M52" s="5">
        <f t="shared" si="17"/>
        <v>40.410000000000004</v>
      </c>
      <c r="N52" s="5">
        <f t="shared" si="17"/>
        <v>76.186000000000007</v>
      </c>
      <c r="O52" s="5">
        <f t="shared" si="17"/>
        <v>82.762</v>
      </c>
      <c r="P52" s="5">
        <f t="shared" si="17"/>
        <v>68.056000000000012</v>
      </c>
      <c r="Q52" s="5">
        <f t="shared" si="17"/>
        <v>68.484000000000009</v>
      </c>
      <c r="R52" s="5">
        <f t="shared" si="17"/>
        <v>56.723000000000006</v>
      </c>
      <c r="S52" s="5">
        <f t="shared" si="17"/>
        <v>50.344999999999999</v>
      </c>
      <c r="T52" s="5">
        <f t="shared" si="17"/>
        <v>40.686999999999998</v>
      </c>
      <c r="U52" s="5">
        <f t="shared" si="17"/>
        <v>31.891999999999996</v>
      </c>
      <c r="V52" s="5">
        <f t="shared" si="17"/>
        <v>26.200999999999997</v>
      </c>
      <c r="W52" s="5">
        <f t="shared" si="17"/>
        <v>15.045</v>
      </c>
    </row>
    <row r="53" spans="2:23" outlineLevel="1" x14ac:dyDescent="0.25">
      <c r="B53" s="4" t="s">
        <v>22</v>
      </c>
      <c r="C53" s="5">
        <f t="shared" si="17"/>
        <v>0</v>
      </c>
      <c r="D53" s="5">
        <f t="shared" si="17"/>
        <v>0</v>
      </c>
      <c r="E53" s="5">
        <f t="shared" si="17"/>
        <v>0</v>
      </c>
      <c r="F53" s="5">
        <f t="shared" si="17"/>
        <v>0</v>
      </c>
      <c r="G53" s="5">
        <f t="shared" si="17"/>
        <v>0</v>
      </c>
      <c r="H53" s="5">
        <f t="shared" si="17"/>
        <v>0</v>
      </c>
      <c r="I53" s="5">
        <f t="shared" si="17"/>
        <v>0</v>
      </c>
      <c r="J53" s="5">
        <f t="shared" si="17"/>
        <v>0</v>
      </c>
      <c r="K53" s="5">
        <f t="shared" si="17"/>
        <v>0</v>
      </c>
      <c r="L53" s="5">
        <f t="shared" si="17"/>
        <v>0</v>
      </c>
      <c r="M53" s="5">
        <f t="shared" si="17"/>
        <v>0</v>
      </c>
      <c r="N53" s="5">
        <f t="shared" si="17"/>
        <v>0</v>
      </c>
      <c r="O53" s="5">
        <f t="shared" si="17"/>
        <v>0</v>
      </c>
      <c r="P53" s="5">
        <f t="shared" si="17"/>
        <v>0</v>
      </c>
      <c r="Q53" s="5">
        <f t="shared" si="17"/>
        <v>0</v>
      </c>
      <c r="R53" s="5">
        <f t="shared" si="17"/>
        <v>0</v>
      </c>
      <c r="S53" s="5">
        <f t="shared" si="17"/>
        <v>0</v>
      </c>
      <c r="T53" s="5">
        <f t="shared" si="17"/>
        <v>0</v>
      </c>
      <c r="U53" s="5">
        <f t="shared" si="17"/>
        <v>0</v>
      </c>
      <c r="V53" s="5">
        <f t="shared" si="17"/>
        <v>0</v>
      </c>
      <c r="W53" s="5">
        <f t="shared" si="17"/>
        <v>0</v>
      </c>
    </row>
    <row r="54" spans="2:23" outlineLevel="1" x14ac:dyDescent="0.25">
      <c r="B54" s="4" t="s">
        <v>1</v>
      </c>
      <c r="C54" s="5">
        <f t="shared" si="17"/>
        <v>2295.6910000000003</v>
      </c>
      <c r="D54" s="5">
        <f t="shared" si="17"/>
        <v>2325.2999999999997</v>
      </c>
      <c r="E54" s="5">
        <f t="shared" si="17"/>
        <v>2057.71</v>
      </c>
      <c r="F54" s="5">
        <f t="shared" si="17"/>
        <v>1774.2080000000001</v>
      </c>
      <c r="G54" s="5">
        <f t="shared" si="17"/>
        <v>1638.8240000000001</v>
      </c>
      <c r="H54" s="5">
        <f t="shared" si="17"/>
        <v>1331.8609999999999</v>
      </c>
      <c r="I54" s="5">
        <f t="shared" si="17"/>
        <v>1567.1849999999999</v>
      </c>
      <c r="J54" s="5">
        <f t="shared" si="17"/>
        <v>2257.761</v>
      </c>
      <c r="K54" s="5">
        <f t="shared" si="17"/>
        <v>2762.0499999999997</v>
      </c>
      <c r="L54" s="5">
        <f t="shared" si="17"/>
        <v>1836.498</v>
      </c>
      <c r="M54" s="5">
        <f t="shared" si="17"/>
        <v>1942.308</v>
      </c>
      <c r="N54" s="5">
        <f t="shared" si="17"/>
        <v>1791.1399999999999</v>
      </c>
      <c r="O54" s="5">
        <f t="shared" si="17"/>
        <v>1651.3230000000001</v>
      </c>
      <c r="P54" s="5">
        <f t="shared" si="17"/>
        <v>1467.5800000000002</v>
      </c>
      <c r="Q54" s="5">
        <f t="shared" si="17"/>
        <v>1223.5229999999999</v>
      </c>
      <c r="R54" s="5">
        <f t="shared" si="17"/>
        <v>1267.9159999999999</v>
      </c>
      <c r="S54" s="5">
        <f t="shared" si="17"/>
        <v>1056.4070000000002</v>
      </c>
      <c r="T54" s="5">
        <f t="shared" si="17"/>
        <v>1130.4069999999999</v>
      </c>
      <c r="U54" s="5">
        <f t="shared" si="17"/>
        <v>1828.962</v>
      </c>
      <c r="V54" s="5">
        <f t="shared" si="17"/>
        <v>1740.251</v>
      </c>
      <c r="W54" s="5">
        <f t="shared" si="17"/>
        <v>1337.039</v>
      </c>
    </row>
    <row r="55" spans="2:23" outlineLevel="1" x14ac:dyDescent="0.25">
      <c r="B55" s="16" t="s">
        <v>13</v>
      </c>
      <c r="C55" s="21">
        <f t="shared" ref="C55:W55" si="18">SUM(C45:C54)</f>
        <v>47776.500999999997</v>
      </c>
      <c r="D55" s="21">
        <f t="shared" si="18"/>
        <v>51886.048000000003</v>
      </c>
      <c r="E55" s="21">
        <f t="shared" si="18"/>
        <v>51942.424999999988</v>
      </c>
      <c r="F55" s="21">
        <f t="shared" si="18"/>
        <v>60604.06</v>
      </c>
      <c r="G55" s="21">
        <f t="shared" si="18"/>
        <v>66447.39499999999</v>
      </c>
      <c r="H55" s="21">
        <f t="shared" si="18"/>
        <v>68746.251999999993</v>
      </c>
      <c r="I55" s="21">
        <f t="shared" si="18"/>
        <v>78075.796999999991</v>
      </c>
      <c r="J55" s="21">
        <f t="shared" si="18"/>
        <v>71777.939000000013</v>
      </c>
      <c r="K55" s="21">
        <f t="shared" si="18"/>
        <v>79291.331000000006</v>
      </c>
      <c r="L55" s="21">
        <f t="shared" si="18"/>
        <v>80864.502999999997</v>
      </c>
      <c r="M55" s="21">
        <f t="shared" si="18"/>
        <v>86419.027000000016</v>
      </c>
      <c r="N55" s="21">
        <f t="shared" si="18"/>
        <v>81434.136999999988</v>
      </c>
      <c r="O55" s="21">
        <f t="shared" si="18"/>
        <v>83517.04300000002</v>
      </c>
      <c r="P55" s="21">
        <f t="shared" si="18"/>
        <v>88876.063000000009</v>
      </c>
      <c r="Q55" s="21">
        <f t="shared" si="18"/>
        <v>87221.425000000003</v>
      </c>
      <c r="R55" s="21">
        <f t="shared" si="18"/>
        <v>86111.637999999992</v>
      </c>
      <c r="S55" s="21">
        <f t="shared" si="18"/>
        <v>90085.252000000008</v>
      </c>
      <c r="T55" s="21">
        <f t="shared" si="18"/>
        <v>93142.435000000027</v>
      </c>
      <c r="U55" s="21">
        <f t="shared" si="18"/>
        <v>98973.058000000005</v>
      </c>
      <c r="V55" s="21">
        <f t="shared" si="18"/>
        <v>96397.214000000007</v>
      </c>
      <c r="W55" s="21">
        <f t="shared" si="18"/>
        <v>89160.463000000003</v>
      </c>
    </row>
    <row r="56" spans="2:23" outlineLevel="1" x14ac:dyDescent="0.25">
      <c r="B56" s="29" t="s">
        <v>46</v>
      </c>
      <c r="C56" s="28">
        <f>IFERROR(C55/C37/1000,0)</f>
        <v>8.0192361918417169E-3</v>
      </c>
      <c r="D56" s="28">
        <f t="shared" ref="D56:W56" si="19">IFERROR(D55/D37/1000,0)</f>
        <v>7.9587023577978398E-3</v>
      </c>
      <c r="E56" s="28">
        <f t="shared" si="19"/>
        <v>7.9136730811019979E-3</v>
      </c>
      <c r="F56" s="28">
        <f t="shared" si="19"/>
        <v>7.797506243259528E-3</v>
      </c>
      <c r="G56" s="28">
        <f t="shared" si="19"/>
        <v>7.6882925280055874E-3</v>
      </c>
      <c r="H56" s="28">
        <f t="shared" si="19"/>
        <v>7.6123956231116049E-3</v>
      </c>
      <c r="I56" s="28">
        <f t="shared" si="19"/>
        <v>7.0002293563995724E-3</v>
      </c>
      <c r="J56" s="28">
        <f t="shared" si="19"/>
        <v>6.9620526593026184E-3</v>
      </c>
      <c r="K56" s="28">
        <f t="shared" si="19"/>
        <v>7.0142233423311816E-3</v>
      </c>
      <c r="L56" s="28">
        <f t="shared" si="19"/>
        <v>7.2545080882533376E-3</v>
      </c>
      <c r="M56" s="28">
        <f t="shared" si="19"/>
        <v>6.8816861885125508E-3</v>
      </c>
      <c r="N56" s="28">
        <f t="shared" si="19"/>
        <v>6.7949526984159786E-3</v>
      </c>
      <c r="O56" s="28">
        <f t="shared" si="19"/>
        <v>6.70331972496724E-3</v>
      </c>
      <c r="P56" s="28">
        <f t="shared" si="19"/>
        <v>6.6209067443800743E-3</v>
      </c>
      <c r="Q56" s="28">
        <f t="shared" si="19"/>
        <v>6.5404392447522769E-3</v>
      </c>
      <c r="R56" s="28">
        <f t="shared" si="19"/>
        <v>6.4570512917514781E-3</v>
      </c>
      <c r="S56" s="28">
        <f t="shared" si="19"/>
        <v>6.3751504550985487E-3</v>
      </c>
      <c r="T56" s="28">
        <f t="shared" si="19"/>
        <v>6.2907030991205997E-3</v>
      </c>
      <c r="U56" s="28">
        <f t="shared" si="19"/>
        <v>6.2056324460311053E-3</v>
      </c>
      <c r="V56" s="28">
        <f t="shared" si="19"/>
        <v>6.1127461570213773E-3</v>
      </c>
      <c r="W56" s="28">
        <f t="shared" si="19"/>
        <v>6.0311066209151019E-3</v>
      </c>
    </row>
    <row r="57" spans="2:23" outlineLevel="1" x14ac:dyDescent="0.25"/>
    <row r="58" spans="2:23" outlineLevel="1" x14ac:dyDescent="0.25">
      <c r="B58" s="4" t="s">
        <v>23</v>
      </c>
      <c r="C58" s="12">
        <f t="shared" ref="C58:W58" si="20">IFERROR(C45/C55,0)</f>
        <v>0</v>
      </c>
      <c r="D58" s="12">
        <f t="shared" si="20"/>
        <v>0</v>
      </c>
      <c r="E58" s="12">
        <f t="shared" si="20"/>
        <v>0</v>
      </c>
      <c r="F58" s="12">
        <f t="shared" si="20"/>
        <v>0</v>
      </c>
      <c r="G58" s="12">
        <f t="shared" si="20"/>
        <v>0</v>
      </c>
      <c r="H58" s="12">
        <f t="shared" si="20"/>
        <v>0</v>
      </c>
      <c r="I58" s="12">
        <f t="shared" si="20"/>
        <v>0</v>
      </c>
      <c r="J58" s="12">
        <f t="shared" si="20"/>
        <v>0</v>
      </c>
      <c r="K58" s="12">
        <f t="shared" si="20"/>
        <v>0</v>
      </c>
      <c r="L58" s="12">
        <f t="shared" si="20"/>
        <v>0</v>
      </c>
      <c r="M58" s="12">
        <f t="shared" si="20"/>
        <v>0</v>
      </c>
      <c r="N58" s="12">
        <f t="shared" si="20"/>
        <v>0</v>
      </c>
      <c r="O58" s="12">
        <f t="shared" si="20"/>
        <v>0</v>
      </c>
      <c r="P58" s="12">
        <f t="shared" si="20"/>
        <v>0</v>
      </c>
      <c r="Q58" s="12">
        <f t="shared" si="20"/>
        <v>0</v>
      </c>
      <c r="R58" s="12">
        <f t="shared" si="20"/>
        <v>0</v>
      </c>
      <c r="S58" s="12">
        <f t="shared" si="20"/>
        <v>0</v>
      </c>
      <c r="T58" s="12">
        <f t="shared" si="20"/>
        <v>0</v>
      </c>
      <c r="U58" s="12">
        <f t="shared" si="20"/>
        <v>0</v>
      </c>
      <c r="V58" s="12">
        <f t="shared" si="20"/>
        <v>0</v>
      </c>
      <c r="W58" s="12">
        <f t="shared" si="20"/>
        <v>0</v>
      </c>
    </row>
    <row r="59" spans="2:23" outlineLevel="1" x14ac:dyDescent="0.25">
      <c r="B59" s="4" t="s">
        <v>24</v>
      </c>
      <c r="C59" s="12">
        <f t="shared" ref="C59:W59" si="21">IFERROR(C46/C55,0)</f>
        <v>0</v>
      </c>
      <c r="D59" s="12">
        <f t="shared" si="21"/>
        <v>0</v>
      </c>
      <c r="E59" s="12">
        <f t="shared" si="21"/>
        <v>0</v>
      </c>
      <c r="F59" s="12">
        <f t="shared" si="21"/>
        <v>0</v>
      </c>
      <c r="G59" s="12">
        <f t="shared" si="21"/>
        <v>0</v>
      </c>
      <c r="H59" s="12">
        <f t="shared" si="21"/>
        <v>0</v>
      </c>
      <c r="I59" s="12">
        <f t="shared" si="21"/>
        <v>0</v>
      </c>
      <c r="J59" s="12">
        <f t="shared" si="21"/>
        <v>0</v>
      </c>
      <c r="K59" s="12">
        <f t="shared" si="21"/>
        <v>0</v>
      </c>
      <c r="L59" s="12">
        <f t="shared" si="21"/>
        <v>0</v>
      </c>
      <c r="M59" s="12">
        <f t="shared" si="21"/>
        <v>0</v>
      </c>
      <c r="N59" s="12">
        <f t="shared" si="21"/>
        <v>0</v>
      </c>
      <c r="O59" s="12">
        <f t="shared" si="21"/>
        <v>0</v>
      </c>
      <c r="P59" s="12">
        <f t="shared" si="21"/>
        <v>0</v>
      </c>
      <c r="Q59" s="12">
        <f t="shared" si="21"/>
        <v>0</v>
      </c>
      <c r="R59" s="12">
        <f t="shared" si="21"/>
        <v>0</v>
      </c>
      <c r="S59" s="12">
        <f t="shared" si="21"/>
        <v>0</v>
      </c>
      <c r="T59" s="12">
        <f t="shared" si="21"/>
        <v>0</v>
      </c>
      <c r="U59" s="12">
        <f t="shared" si="21"/>
        <v>0</v>
      </c>
      <c r="V59" s="12">
        <f t="shared" si="21"/>
        <v>0</v>
      </c>
      <c r="W59" s="12">
        <f t="shared" si="21"/>
        <v>0</v>
      </c>
    </row>
    <row r="60" spans="2:23" outlineLevel="1" x14ac:dyDescent="0.25">
      <c r="B60" s="4" t="s">
        <v>21</v>
      </c>
      <c r="C60" s="12">
        <f t="shared" ref="C60:W60" si="22">IFERROR(C47/C55,0)</f>
        <v>0.26462412975784894</v>
      </c>
      <c r="D60" s="12">
        <f t="shared" si="22"/>
        <v>0.33562673726856207</v>
      </c>
      <c r="E60" s="12">
        <f t="shared" si="22"/>
        <v>0.35474903222173398</v>
      </c>
      <c r="F60" s="12">
        <f t="shared" si="22"/>
        <v>0.40098467000395682</v>
      </c>
      <c r="G60" s="12">
        <f t="shared" si="22"/>
        <v>0.39687510699253153</v>
      </c>
      <c r="H60" s="12">
        <f t="shared" si="22"/>
        <v>0.42954631184838998</v>
      </c>
      <c r="I60" s="12">
        <f t="shared" si="22"/>
        <v>0.42954155178204589</v>
      </c>
      <c r="J60" s="12">
        <f t="shared" si="22"/>
        <v>0.43015881244514415</v>
      </c>
      <c r="K60" s="12">
        <f t="shared" si="22"/>
        <v>0.45611626824627266</v>
      </c>
      <c r="L60" s="12">
        <f t="shared" si="22"/>
        <v>0.43017979100174525</v>
      </c>
      <c r="M60" s="12">
        <f t="shared" si="22"/>
        <v>0.45065645092254963</v>
      </c>
      <c r="N60" s="12">
        <f t="shared" si="22"/>
        <v>0.45087646719949892</v>
      </c>
      <c r="O60" s="12">
        <f t="shared" si="22"/>
        <v>0.45305194773239266</v>
      </c>
      <c r="P60" s="12">
        <f t="shared" si="22"/>
        <v>0.47200426733573919</v>
      </c>
      <c r="Q60" s="12">
        <f t="shared" si="22"/>
        <v>0.45369622200050036</v>
      </c>
      <c r="R60" s="12">
        <f t="shared" si="22"/>
        <v>0.42941153900707363</v>
      </c>
      <c r="S60" s="12">
        <f t="shared" si="22"/>
        <v>0.40764600403182533</v>
      </c>
      <c r="T60" s="12">
        <f t="shared" si="22"/>
        <v>0.42091057636618578</v>
      </c>
      <c r="U60" s="12">
        <f t="shared" si="22"/>
        <v>0.43457898411100931</v>
      </c>
      <c r="V60" s="12">
        <f t="shared" si="22"/>
        <v>0.43783538183997728</v>
      </c>
      <c r="W60" s="12">
        <f t="shared" si="22"/>
        <v>0.45799801420950453</v>
      </c>
    </row>
    <row r="61" spans="2:23" outlineLevel="1" x14ac:dyDescent="0.25">
      <c r="B61" s="4" t="s">
        <v>26</v>
      </c>
      <c r="C61" s="12">
        <f t="shared" ref="C61:W61" si="23">IFERROR(C48/C55,0)</f>
        <v>0</v>
      </c>
      <c r="D61" s="12">
        <f t="shared" si="23"/>
        <v>0</v>
      </c>
      <c r="E61" s="12">
        <f t="shared" si="23"/>
        <v>0</v>
      </c>
      <c r="F61" s="12">
        <f t="shared" si="23"/>
        <v>0</v>
      </c>
      <c r="G61" s="12">
        <f t="shared" si="23"/>
        <v>0</v>
      </c>
      <c r="H61" s="12">
        <f t="shared" si="23"/>
        <v>0</v>
      </c>
      <c r="I61" s="12">
        <f t="shared" si="23"/>
        <v>0</v>
      </c>
      <c r="J61" s="12">
        <f t="shared" si="23"/>
        <v>0</v>
      </c>
      <c r="K61" s="12">
        <f t="shared" si="23"/>
        <v>0</v>
      </c>
      <c r="L61" s="12">
        <f t="shared" si="23"/>
        <v>0</v>
      </c>
      <c r="M61" s="12">
        <f t="shared" si="23"/>
        <v>0</v>
      </c>
      <c r="N61" s="12">
        <f t="shared" si="23"/>
        <v>0</v>
      </c>
      <c r="O61" s="12">
        <f t="shared" si="23"/>
        <v>0</v>
      </c>
      <c r="P61" s="12">
        <f t="shared" si="23"/>
        <v>0</v>
      </c>
      <c r="Q61" s="12">
        <f t="shared" si="23"/>
        <v>0</v>
      </c>
      <c r="R61" s="12">
        <f t="shared" si="23"/>
        <v>0</v>
      </c>
      <c r="S61" s="12">
        <f t="shared" si="23"/>
        <v>0</v>
      </c>
      <c r="T61" s="12">
        <f t="shared" si="23"/>
        <v>0</v>
      </c>
      <c r="U61" s="12">
        <f t="shared" si="23"/>
        <v>0</v>
      </c>
      <c r="V61" s="12">
        <f t="shared" si="23"/>
        <v>0</v>
      </c>
      <c r="W61" s="12">
        <f t="shared" si="23"/>
        <v>0</v>
      </c>
    </row>
    <row r="62" spans="2:23" outlineLevel="1" x14ac:dyDescent="0.25">
      <c r="B62" s="4" t="s">
        <v>25</v>
      </c>
      <c r="C62" s="12">
        <f t="shared" ref="C62:W62" si="24">IFERROR(C49/C55,0)</f>
        <v>0.68695966244995621</v>
      </c>
      <c r="D62" s="12">
        <f t="shared" si="24"/>
        <v>0.61935152586683806</v>
      </c>
      <c r="E62" s="12">
        <f t="shared" si="24"/>
        <v>0.60550330486110349</v>
      </c>
      <c r="F62" s="12">
        <f t="shared" si="24"/>
        <v>0.56962144120377423</v>
      </c>
      <c r="G62" s="12">
        <f t="shared" si="24"/>
        <v>0.57834985103629732</v>
      </c>
      <c r="H62" s="12">
        <f t="shared" si="24"/>
        <v>0.55095850170857308</v>
      </c>
      <c r="I62" s="12">
        <f t="shared" si="24"/>
        <v>0.55012872939356616</v>
      </c>
      <c r="J62" s="12">
        <f t="shared" si="24"/>
        <v>0.53811347244172048</v>
      </c>
      <c r="K62" s="12">
        <f t="shared" si="24"/>
        <v>0.50877931409677046</v>
      </c>
      <c r="L62" s="12">
        <f t="shared" si="24"/>
        <v>0.54680690982543978</v>
      </c>
      <c r="M62" s="12">
        <f t="shared" si="24"/>
        <v>0.50830767858564285</v>
      </c>
      <c r="N62" s="12">
        <f t="shared" si="24"/>
        <v>0.50472374994285274</v>
      </c>
      <c r="O62" s="12">
        <f t="shared" si="24"/>
        <v>0.50614509903086469</v>
      </c>
      <c r="P62" s="12">
        <f t="shared" si="24"/>
        <v>0.49310871252251576</v>
      </c>
      <c r="Q62" s="12">
        <f t="shared" si="24"/>
        <v>0.51273492722688263</v>
      </c>
      <c r="R62" s="12">
        <f t="shared" si="24"/>
        <v>0.55520565059974825</v>
      </c>
      <c r="S62" s="12">
        <f t="shared" si="24"/>
        <v>0.58006838899668056</v>
      </c>
      <c r="T62" s="12">
        <f t="shared" si="24"/>
        <v>0.56651627155764162</v>
      </c>
      <c r="U62" s="12">
        <f t="shared" si="24"/>
        <v>0.54661939413855432</v>
      </c>
      <c r="V62" s="12">
        <f t="shared" si="24"/>
        <v>0.54383989769662844</v>
      </c>
      <c r="W62" s="12">
        <f t="shared" si="24"/>
        <v>0.52683737185169166</v>
      </c>
    </row>
    <row r="63" spans="2:23" outlineLevel="1" x14ac:dyDescent="0.25">
      <c r="B63" s="4" t="s">
        <v>0</v>
      </c>
      <c r="C63" s="12">
        <f t="shared" ref="C63:W63" si="25">IFERROR(C50/C55,0)</f>
        <v>0</v>
      </c>
      <c r="D63" s="12">
        <f t="shared" si="25"/>
        <v>0</v>
      </c>
      <c r="E63" s="12">
        <f t="shared" si="25"/>
        <v>0</v>
      </c>
      <c r="F63" s="12">
        <f t="shared" si="25"/>
        <v>0</v>
      </c>
      <c r="G63" s="12">
        <f t="shared" si="25"/>
        <v>0</v>
      </c>
      <c r="H63" s="12">
        <f t="shared" si="25"/>
        <v>0</v>
      </c>
      <c r="I63" s="12">
        <f t="shared" si="25"/>
        <v>0</v>
      </c>
      <c r="J63" s="12">
        <f t="shared" si="25"/>
        <v>0</v>
      </c>
      <c r="K63" s="12">
        <f t="shared" si="25"/>
        <v>0</v>
      </c>
      <c r="L63" s="12">
        <f t="shared" si="25"/>
        <v>0</v>
      </c>
      <c r="M63" s="12">
        <f t="shared" si="25"/>
        <v>1.8092798013104216E-2</v>
      </c>
      <c r="N63" s="12">
        <f t="shared" si="25"/>
        <v>2.1469276453436232E-2</v>
      </c>
      <c r="O63" s="12">
        <f t="shared" si="25"/>
        <v>2.0039706147163276E-2</v>
      </c>
      <c r="P63" s="12">
        <f t="shared" si="25"/>
        <v>1.7608622020082055E-2</v>
      </c>
      <c r="Q63" s="12">
        <f t="shared" si="25"/>
        <v>1.8755896272045543E-2</v>
      </c>
      <c r="R63" s="12">
        <f t="shared" si="25"/>
        <v>0</v>
      </c>
      <c r="S63" s="12">
        <f t="shared" si="25"/>
        <v>0</v>
      </c>
      <c r="T63" s="12">
        <f t="shared" si="25"/>
        <v>0</v>
      </c>
      <c r="U63" s="12">
        <f t="shared" si="25"/>
        <v>0</v>
      </c>
      <c r="V63" s="12">
        <f t="shared" si="25"/>
        <v>0</v>
      </c>
      <c r="W63" s="12">
        <f t="shared" si="25"/>
        <v>0</v>
      </c>
    </row>
    <row r="64" spans="2:23" outlineLevel="1" x14ac:dyDescent="0.25">
      <c r="B64" s="4" t="s">
        <v>27</v>
      </c>
      <c r="C64" s="12">
        <f t="shared" ref="C64:W64" si="26">IFERROR(C51/C55,0)</f>
        <v>0</v>
      </c>
      <c r="D64" s="12">
        <f t="shared" si="26"/>
        <v>0</v>
      </c>
      <c r="E64" s="12">
        <f t="shared" si="26"/>
        <v>0</v>
      </c>
      <c r="F64" s="12">
        <f t="shared" si="26"/>
        <v>0</v>
      </c>
      <c r="G64" s="12">
        <f t="shared" si="26"/>
        <v>0</v>
      </c>
      <c r="H64" s="12">
        <f t="shared" si="26"/>
        <v>0</v>
      </c>
      <c r="I64" s="12">
        <f t="shared" si="26"/>
        <v>0</v>
      </c>
      <c r="J64" s="12">
        <f t="shared" si="26"/>
        <v>0</v>
      </c>
      <c r="K64" s="12">
        <f t="shared" si="26"/>
        <v>0</v>
      </c>
      <c r="L64" s="12">
        <f t="shared" si="26"/>
        <v>0</v>
      </c>
      <c r="M64" s="12">
        <f t="shared" si="26"/>
        <v>0</v>
      </c>
      <c r="N64" s="12">
        <f t="shared" si="26"/>
        <v>0</v>
      </c>
      <c r="O64" s="12">
        <f t="shared" si="26"/>
        <v>0</v>
      </c>
      <c r="P64" s="12">
        <f t="shared" si="26"/>
        <v>0</v>
      </c>
      <c r="Q64" s="12">
        <f t="shared" si="26"/>
        <v>0</v>
      </c>
      <c r="R64" s="12">
        <f t="shared" si="26"/>
        <v>0</v>
      </c>
      <c r="S64" s="12">
        <f t="shared" si="26"/>
        <v>0</v>
      </c>
      <c r="T64" s="12">
        <f t="shared" si="26"/>
        <v>0</v>
      </c>
      <c r="U64" s="12">
        <f t="shared" si="26"/>
        <v>0</v>
      </c>
      <c r="V64" s="12">
        <f t="shared" si="26"/>
        <v>0</v>
      </c>
      <c r="W64" s="12">
        <f t="shared" si="26"/>
        <v>0</v>
      </c>
    </row>
    <row r="65" spans="1:28" outlineLevel="1" x14ac:dyDescent="0.25">
      <c r="B65" s="4" t="s">
        <v>28</v>
      </c>
      <c r="C65" s="12">
        <f t="shared" ref="C65:W65" si="27">IFERROR(C52/C55,0)</f>
        <v>3.6557721127380169E-4</v>
      </c>
      <c r="D65" s="12">
        <f t="shared" si="27"/>
        <v>2.0622114060411768E-4</v>
      </c>
      <c r="E65" s="12">
        <f t="shared" si="27"/>
        <v>1.3245434728933046E-4</v>
      </c>
      <c r="F65" s="12">
        <f t="shared" si="27"/>
        <v>1.1849041136847928E-4</v>
      </c>
      <c r="G65" s="12">
        <f t="shared" si="27"/>
        <v>1.115619355732456E-4</v>
      </c>
      <c r="H65" s="12">
        <f t="shared" si="27"/>
        <v>1.2160662955123721E-4</v>
      </c>
      <c r="I65" s="12">
        <f t="shared" si="27"/>
        <v>2.5710912691675764E-4</v>
      </c>
      <c r="J65" s="12">
        <f t="shared" si="27"/>
        <v>2.7291115171194864E-4</v>
      </c>
      <c r="K65" s="12">
        <f t="shared" si="27"/>
        <v>2.7021869515596856E-4</v>
      </c>
      <c r="L65" s="12">
        <f t="shared" si="27"/>
        <v>3.024936664731619E-4</v>
      </c>
      <c r="M65" s="12">
        <f t="shared" si="27"/>
        <v>4.6760535732484002E-4</v>
      </c>
      <c r="N65" s="12">
        <f t="shared" si="27"/>
        <v>9.3555359959177835E-4</v>
      </c>
      <c r="O65" s="12">
        <f t="shared" si="27"/>
        <v>9.9095941411622983E-4</v>
      </c>
      <c r="P65" s="12">
        <f t="shared" si="27"/>
        <v>7.6574048965242765E-4</v>
      </c>
      <c r="Q65" s="12">
        <f t="shared" si="27"/>
        <v>7.851740555717819E-4</v>
      </c>
      <c r="R65" s="12">
        <f t="shared" si="27"/>
        <v>6.5871467919353726E-4</v>
      </c>
      <c r="S65" s="12">
        <f t="shared" si="27"/>
        <v>5.588595123206182E-4</v>
      </c>
      <c r="T65" s="12">
        <f t="shared" si="27"/>
        <v>4.3682559941663526E-4</v>
      </c>
      <c r="U65" s="12">
        <f t="shared" si="27"/>
        <v>3.2222910602600551E-4</v>
      </c>
      <c r="V65" s="12">
        <f t="shared" si="27"/>
        <v>2.7180246101303295E-4</v>
      </c>
      <c r="W65" s="12">
        <f t="shared" si="27"/>
        <v>1.6874071190052029E-4</v>
      </c>
    </row>
    <row r="66" spans="1:28" outlineLevel="1" x14ac:dyDescent="0.25">
      <c r="B66" s="4" t="s">
        <v>22</v>
      </c>
      <c r="C66" s="12">
        <f t="shared" ref="C66:W66" si="28">IFERROR(C53/C55,0)</f>
        <v>0</v>
      </c>
      <c r="D66" s="12">
        <f t="shared" si="28"/>
        <v>0</v>
      </c>
      <c r="E66" s="12">
        <f t="shared" si="28"/>
        <v>0</v>
      </c>
      <c r="F66" s="12">
        <f t="shared" si="28"/>
        <v>0</v>
      </c>
      <c r="G66" s="12">
        <f t="shared" si="28"/>
        <v>0</v>
      </c>
      <c r="H66" s="12">
        <f t="shared" si="28"/>
        <v>0</v>
      </c>
      <c r="I66" s="12">
        <f t="shared" si="28"/>
        <v>0</v>
      </c>
      <c r="J66" s="12">
        <f t="shared" si="28"/>
        <v>0</v>
      </c>
      <c r="K66" s="12">
        <f t="shared" si="28"/>
        <v>0</v>
      </c>
      <c r="L66" s="12">
        <f t="shared" si="28"/>
        <v>0</v>
      </c>
      <c r="M66" s="12">
        <f t="shared" si="28"/>
        <v>0</v>
      </c>
      <c r="N66" s="12">
        <f t="shared" si="28"/>
        <v>0</v>
      </c>
      <c r="O66" s="12">
        <f t="shared" si="28"/>
        <v>0</v>
      </c>
      <c r="P66" s="12">
        <f t="shared" si="28"/>
        <v>0</v>
      </c>
      <c r="Q66" s="12">
        <f t="shared" si="28"/>
        <v>0</v>
      </c>
      <c r="R66" s="12">
        <f t="shared" si="28"/>
        <v>0</v>
      </c>
      <c r="S66" s="12">
        <f t="shared" si="28"/>
        <v>0</v>
      </c>
      <c r="T66" s="12">
        <f t="shared" si="28"/>
        <v>0</v>
      </c>
      <c r="U66" s="12">
        <f t="shared" si="28"/>
        <v>0</v>
      </c>
      <c r="V66" s="12">
        <f t="shared" si="28"/>
        <v>0</v>
      </c>
      <c r="W66" s="12">
        <f t="shared" si="28"/>
        <v>0</v>
      </c>
    </row>
    <row r="67" spans="1:28" outlineLevel="1" x14ac:dyDescent="0.25">
      <c r="B67" s="4" t="s">
        <v>1</v>
      </c>
      <c r="C67" s="12">
        <f t="shared" ref="C67:W67" si="29">IFERROR(C54/C55,0)</f>
        <v>4.8050630580920954E-2</v>
      </c>
      <c r="D67" s="12">
        <f t="shared" si="29"/>
        <v>4.4815515723995773E-2</v>
      </c>
      <c r="E67" s="12">
        <f t="shared" si="29"/>
        <v>3.9615208569873286E-2</v>
      </c>
      <c r="F67" s="12">
        <f t="shared" si="29"/>
        <v>2.9275398380900555E-2</v>
      </c>
      <c r="G67" s="12">
        <f t="shared" si="29"/>
        <v>2.4663480035598088E-2</v>
      </c>
      <c r="H67" s="12">
        <f t="shared" si="29"/>
        <v>1.9373579813485687E-2</v>
      </c>
      <c r="I67" s="12">
        <f t="shared" si="29"/>
        <v>2.0072609697471294E-2</v>
      </c>
      <c r="J67" s="12">
        <f t="shared" si="29"/>
        <v>3.1454803961423292E-2</v>
      </c>
      <c r="K67" s="12">
        <f t="shared" si="29"/>
        <v>3.4834198961800747E-2</v>
      </c>
      <c r="L67" s="12">
        <f t="shared" si="29"/>
        <v>2.2710805506341889E-2</v>
      </c>
      <c r="M67" s="12">
        <f t="shared" si="29"/>
        <v>2.2475467121378254E-2</v>
      </c>
      <c r="N67" s="12">
        <f t="shared" si="29"/>
        <v>2.19949528046205E-2</v>
      </c>
      <c r="O67" s="12">
        <f t="shared" si="29"/>
        <v>1.9772287675462834E-2</v>
      </c>
      <c r="P67" s="12">
        <f t="shared" si="29"/>
        <v>1.6512657632010545E-2</v>
      </c>
      <c r="Q67" s="12">
        <f t="shared" si="29"/>
        <v>1.4027780444999607E-2</v>
      </c>
      <c r="R67" s="12">
        <f t="shared" si="29"/>
        <v>1.4724095713984676E-2</v>
      </c>
      <c r="S67" s="12">
        <f t="shared" si="29"/>
        <v>1.1726747459173452E-2</v>
      </c>
      <c r="T67" s="12">
        <f t="shared" si="29"/>
        <v>1.213632647675573E-2</v>
      </c>
      <c r="U67" s="12">
        <f t="shared" si="29"/>
        <v>1.8479392644410359E-2</v>
      </c>
      <c r="V67" s="12">
        <f t="shared" si="29"/>
        <v>1.805291800238127E-2</v>
      </c>
      <c r="W67" s="12">
        <f t="shared" si="29"/>
        <v>1.4995873226903274E-2</v>
      </c>
    </row>
    <row r="70" spans="1:28" s="37" customFormat="1" x14ac:dyDescent="0.25">
      <c r="A70" s="36" t="s">
        <v>2</v>
      </c>
      <c r="Z70" s="38"/>
    </row>
    <row r="71" spans="1:28" outlineLevel="1" x14ac:dyDescent="0.25">
      <c r="B71" s="22" t="s">
        <v>31</v>
      </c>
      <c r="C71" s="5">
        <f>C74*CAN!C75</f>
        <v>2595.8108507996453</v>
      </c>
      <c r="D71" s="5">
        <f>D74*CAN!D75</f>
        <v>2605.6788701093951</v>
      </c>
      <c r="E71" s="5">
        <f>E74*CAN!E75</f>
        <v>2661.2238794015611</v>
      </c>
      <c r="F71" s="5">
        <f>F74*CAN!F75</f>
        <v>2662.9533439007541</v>
      </c>
      <c r="G71" s="5">
        <f>G74*CAN!G75</f>
        <v>2797.4444278716519</v>
      </c>
      <c r="H71" s="5">
        <f>H74*CAN!H75</f>
        <v>2688.6030580393885</v>
      </c>
      <c r="I71" s="5">
        <f>I74*CAN!I75</f>
        <v>2509.1219029776489</v>
      </c>
      <c r="J71" s="5">
        <f>J74*CAN!J75</f>
        <v>2785.5774747143087</v>
      </c>
      <c r="K71" s="5">
        <f>K74*CAN!K75</f>
        <v>2776.2228192765906</v>
      </c>
      <c r="L71" s="5">
        <f>L74*CAN!L75</f>
        <v>2739.5673446477749</v>
      </c>
      <c r="M71" s="5">
        <f>M74*CAN!M75</f>
        <v>2865.0017107791282</v>
      </c>
      <c r="N71" s="5">
        <f>N74*CAN!N75</f>
        <v>2749.0692546643008</v>
      </c>
      <c r="O71" s="5">
        <f>O74*CAN!O75</f>
        <v>2859.0861757078337</v>
      </c>
      <c r="P71" s="5">
        <f>P74*CAN!P75</f>
        <v>2982.4657197052907</v>
      </c>
      <c r="Q71" s="5">
        <f>Q74*CAN!Q75</f>
        <v>3113.7361349026992</v>
      </c>
      <c r="R71" s="5">
        <f>R74*CAN!R75</f>
        <v>3313.789636187314</v>
      </c>
      <c r="S71" s="5">
        <f>S74*CAN!S75</f>
        <v>3736.6799543643506</v>
      </c>
      <c r="T71" s="5">
        <f>T74*CAN!T75</f>
        <v>3896.1167875277861</v>
      </c>
      <c r="U71" s="5">
        <f>U74*CAN!U75</f>
        <v>4160.422583693472</v>
      </c>
      <c r="V71" s="5">
        <f>V74*CAN!V75</f>
        <v>4226.9143238132465</v>
      </c>
      <c r="W71" s="5">
        <f>W74*CAN!W75</f>
        <v>3931.3027088998497</v>
      </c>
      <c r="Z71" s="23"/>
      <c r="AB71"/>
    </row>
    <row r="72" spans="1:28" outlineLevel="1" x14ac:dyDescent="0.25">
      <c r="B72" s="8" t="s">
        <v>30</v>
      </c>
      <c r="C72" s="5">
        <f>INDEX('[2]Table 37'!C$26:C$28,MATCH($AB72,'[2]Table 37'!$B$26:$B$28,0))</f>
        <v>236.25</v>
      </c>
      <c r="D72" s="5">
        <f>INDEX('[2]Table 37'!D$26:D$28,MATCH($AB72,'[2]Table 37'!$B$26:$B$28,0))</f>
        <v>251.14400000000001</v>
      </c>
      <c r="E72" s="5">
        <f>INDEX('[2]Table 37'!E$26:E$28,MATCH($AB72,'[2]Table 37'!$B$26:$B$28,0))</f>
        <v>256.88299999999998</v>
      </c>
      <c r="F72" s="5">
        <f>INDEX('[2]Table 37'!F$26:F$28,MATCH($AB72,'[2]Table 37'!$B$26:$B$28,0))</f>
        <v>266.55200000000002</v>
      </c>
      <c r="G72" s="5">
        <f>INDEX('[2]Table 37'!G$26:G$28,MATCH($AB72,'[2]Table 37'!$B$26:$B$28,0))</f>
        <v>275.17099999999999</v>
      </c>
      <c r="H72" s="5">
        <f>INDEX('[2]Table 37'!H$26:H$28,MATCH($AB72,'[2]Table 37'!$B$26:$B$28,0))</f>
        <v>275.95499999999998</v>
      </c>
      <c r="I72" s="5">
        <f>INDEX('[2]Table 37'!I$26:I$28,MATCH($AB72,'[2]Table 37'!$B$26:$B$28,0))</f>
        <v>281.37400000000002</v>
      </c>
      <c r="J72" s="5">
        <f>INDEX('[2]Table 37'!J$26:J$28,MATCH($AB72,'[2]Table 37'!$B$26:$B$28,0))</f>
        <v>305.94799999999998</v>
      </c>
      <c r="K72" s="5">
        <f>INDEX('[2]Table 37'!K$26:K$28,MATCH($AB72,'[2]Table 37'!$B$26:$B$28,0))</f>
        <v>340.04199999999997</v>
      </c>
      <c r="L72" s="5">
        <f>INDEX('[2]Table 37'!L$26:L$28,MATCH($AB72,'[2]Table 37'!$B$26:$B$28,0))</f>
        <v>352.84899999999999</v>
      </c>
      <c r="M72" s="5">
        <f>INDEX('[2]Table 37'!M$26:M$28,MATCH($AB72,'[2]Table 37'!$B$26:$B$28,0))</f>
        <v>362.12</v>
      </c>
      <c r="N72" s="5">
        <f>INDEX('[2]Table 37'!N$26:N$28,MATCH($AB72,'[2]Table 37'!$B$26:$B$28,0))</f>
        <v>372.26600000000002</v>
      </c>
      <c r="O72" s="5">
        <f>INDEX('[2]Table 37'!O$26:O$28,MATCH($AB72,'[2]Table 37'!$B$26:$B$28,0))</f>
        <v>371.05799999999999</v>
      </c>
      <c r="P72" s="5">
        <f>INDEX('[2]Table 37'!P$26:P$28,MATCH($AB72,'[2]Table 37'!$B$26:$B$28,0))</f>
        <v>398.81799999999998</v>
      </c>
      <c r="Q72" s="5">
        <f>INDEX('[2]Table 37'!Q$26:Q$28,MATCH($AB72,'[2]Table 37'!$B$26:$B$28,0))</f>
        <v>421.20499999999998</v>
      </c>
      <c r="R72" s="5">
        <f>INDEX('[2]Table 37'!R$26:R$28,MATCH($AB72,'[2]Table 37'!$B$26:$B$28,0))</f>
        <v>448.88099999999997</v>
      </c>
      <c r="S72" s="5">
        <f>INDEX('[2]Table 37'!S$26:S$28,MATCH($AB72,'[2]Table 37'!$B$26:$B$28,0))</f>
        <v>481.10500000000002</v>
      </c>
      <c r="T72" s="5">
        <f>INDEX('[2]Table 37'!T$26:T$28,MATCH($AB72,'[2]Table 37'!$B$26:$B$28,0))</f>
        <v>506.11200000000002</v>
      </c>
      <c r="U72" s="5">
        <f>INDEX('[2]Table 37'!U$26:U$28,MATCH($AB72,'[2]Table 37'!$B$26:$B$28,0))</f>
        <v>520.91300000000001</v>
      </c>
      <c r="V72" s="5">
        <f>INDEX('[2]Table 37'!V$26:V$28,MATCH($AB72,'[2]Table 37'!$B$26:$B$28,0))</f>
        <v>553.66399999999999</v>
      </c>
      <c r="W72" s="5">
        <f>INDEX('[2]Table 37'!W$26:W$28,MATCH($AB72,'[2]Table 37'!$B$26:$B$28,0))</f>
        <v>567.70500000000004</v>
      </c>
      <c r="Z72" s="23" t="s">
        <v>32</v>
      </c>
      <c r="AB72" t="s">
        <v>75</v>
      </c>
    </row>
    <row r="73" spans="1:28" outlineLevel="1" x14ac:dyDescent="0.25">
      <c r="B73" s="8" t="s">
        <v>43</v>
      </c>
      <c r="C73" s="5">
        <f>INDEX('[2]Table 37'!C$38:C$40,MATCH($AB73,'[2]Table 37'!$B$38:$B$40,0))</f>
        <v>20601.666825</v>
      </c>
      <c r="D73" s="5">
        <f>INDEX('[2]Table 37'!D$38:D$40,MATCH($AB73,'[2]Table 37'!$B$38:$B$40,0))</f>
        <v>19332.737241999999</v>
      </c>
      <c r="E73" s="5">
        <f>INDEX('[2]Table 37'!E$38:E$40,MATCH($AB73,'[2]Table 37'!$B$38:$B$40,0))</f>
        <v>19184.576192</v>
      </c>
      <c r="F73" s="5">
        <f>INDEX('[2]Table 37'!F$38:F$40,MATCH($AB73,'[2]Table 37'!$B$38:$B$40,0))</f>
        <v>18387.186240999999</v>
      </c>
      <c r="G73" s="5">
        <f>INDEX('[2]Table 37'!G$38:G$40,MATCH($AB73,'[2]Table 37'!$B$38:$B$40,0))</f>
        <v>18596.713991000001</v>
      </c>
      <c r="H73" s="5">
        <f>INDEX('[2]Table 37'!H$38:H$40,MATCH($AB73,'[2]Table 37'!$B$38:$B$40,0))</f>
        <v>17714.368488</v>
      </c>
      <c r="I73" s="5">
        <f>INDEX('[2]Table 37'!I$38:I$40,MATCH($AB73,'[2]Table 37'!$B$38:$B$40,0))</f>
        <v>16115.767231</v>
      </c>
      <c r="J73" s="5">
        <f>INDEX('[2]Table 37'!J$38:J$40,MATCH($AB73,'[2]Table 37'!$B$38:$B$40,0))</f>
        <v>16355.821995</v>
      </c>
      <c r="K73" s="5">
        <f>INDEX('[2]Table 37'!K$38:K$40,MATCH($AB73,'[2]Table 37'!$B$38:$B$40,0))</f>
        <v>14666.502122</v>
      </c>
      <c r="L73" s="5">
        <f>INDEX('[2]Table 37'!L$38:L$40,MATCH($AB73,'[2]Table 37'!$B$38:$B$40,0))</f>
        <v>13947.545367999999</v>
      </c>
      <c r="M73" s="5">
        <f>INDEX('[2]Table 37'!M$38:M$40,MATCH($AB73,'[2]Table 37'!$B$38:$B$40,0))</f>
        <v>14212.716641999999</v>
      </c>
      <c r="N73" s="5">
        <f>INDEX('[2]Table 37'!N$38:N$40,MATCH($AB73,'[2]Table 37'!$B$38:$B$40,0))</f>
        <v>13265.912934</v>
      </c>
      <c r="O73" s="5">
        <f>INDEX('[2]Table 37'!O$38:O$40,MATCH($AB73,'[2]Table 37'!$B$38:$B$40,0))</f>
        <v>13841.722577</v>
      </c>
      <c r="P73" s="5">
        <f>INDEX('[2]Table 37'!P$38:P$40,MATCH($AB73,'[2]Table 37'!$B$38:$B$40,0))</f>
        <v>13434.004003</v>
      </c>
      <c r="Q73" s="5">
        <f>INDEX('[2]Table 37'!Q$38:Q$40,MATCH($AB73,'[2]Table 37'!$B$38:$B$40,0))</f>
        <v>13279.845292</v>
      </c>
      <c r="R73" s="5">
        <f>INDEX('[2]Table 37'!R$38:R$40,MATCH($AB73,'[2]Table 37'!$B$38:$B$40,0))</f>
        <v>13261.678105999999</v>
      </c>
      <c r="S73" s="5">
        <f>INDEX('[2]Table 37'!S$38:S$40,MATCH($AB73,'[2]Table 37'!$B$38:$B$40,0))</f>
        <v>13952.462121</v>
      </c>
      <c r="T73" s="5">
        <f>INDEX('[2]Table 37'!T$38:T$40,MATCH($AB73,'[2]Table 37'!$B$38:$B$40,0))</f>
        <v>13828.979281</v>
      </c>
      <c r="U73" s="5">
        <f>INDEX('[2]Table 37'!U$38:U$40,MATCH($AB73,'[2]Table 37'!$B$38:$B$40,0))</f>
        <v>14347.52693</v>
      </c>
      <c r="V73" s="5">
        <f>INDEX('[2]Table 37'!V$38:V$40,MATCH($AB73,'[2]Table 37'!$B$38:$B$40,0))</f>
        <v>13714.561722</v>
      </c>
      <c r="W73" s="5">
        <f>INDEX('[2]Table 37'!W$38:W$40,MATCH($AB73,'[2]Table 37'!$B$38:$B$40,0))</f>
        <v>12439.948205999999</v>
      </c>
      <c r="Z73" s="23" t="s">
        <v>32</v>
      </c>
      <c r="AB73" t="s">
        <v>75</v>
      </c>
    </row>
    <row r="74" spans="1:28" outlineLevel="1" x14ac:dyDescent="0.25">
      <c r="B74" s="8" t="s">
        <v>44</v>
      </c>
      <c r="C74" s="5">
        <f t="shared" ref="C74:W74" si="30">C72*C73/1000</f>
        <v>4867.1437874062503</v>
      </c>
      <c r="D74" s="5">
        <f t="shared" si="30"/>
        <v>4855.300961904848</v>
      </c>
      <c r="E74" s="5">
        <f t="shared" si="30"/>
        <v>4928.1914859295357</v>
      </c>
      <c r="F74" s="5">
        <f t="shared" si="30"/>
        <v>4901.1412669110323</v>
      </c>
      <c r="G74" s="5">
        <f t="shared" si="30"/>
        <v>5117.2763856174606</v>
      </c>
      <c r="H74" s="5">
        <f t="shared" si="30"/>
        <v>4888.3685561060393</v>
      </c>
      <c r="I74" s="5">
        <f t="shared" si="30"/>
        <v>4534.5578888553937</v>
      </c>
      <c r="J74" s="5">
        <f t="shared" si="30"/>
        <v>5004.0310277262597</v>
      </c>
      <c r="K74" s="5">
        <f t="shared" si="30"/>
        <v>4987.226714569123</v>
      </c>
      <c r="L74" s="5">
        <f t="shared" si="30"/>
        <v>4921.3774355534315</v>
      </c>
      <c r="M74" s="5">
        <f t="shared" si="30"/>
        <v>5146.7089504010401</v>
      </c>
      <c r="N74" s="5">
        <f t="shared" si="30"/>
        <v>4938.4483442884439</v>
      </c>
      <c r="O74" s="5">
        <f t="shared" si="30"/>
        <v>5136.0818959764665</v>
      </c>
      <c r="P74" s="5">
        <f t="shared" si="30"/>
        <v>5357.7226084684535</v>
      </c>
      <c r="Q74" s="5">
        <f t="shared" si="30"/>
        <v>5593.53723621686</v>
      </c>
      <c r="R74" s="5">
        <f t="shared" si="30"/>
        <v>5952.9153298993851</v>
      </c>
      <c r="S74" s="5">
        <f t="shared" si="30"/>
        <v>6712.5992887237053</v>
      </c>
      <c r="T74" s="5">
        <f t="shared" si="30"/>
        <v>6999.0123618654725</v>
      </c>
      <c r="U74" s="5">
        <f t="shared" si="30"/>
        <v>7473.8132956870904</v>
      </c>
      <c r="V74" s="5">
        <f t="shared" si="30"/>
        <v>7593.2591012494076</v>
      </c>
      <c r="W74" s="5">
        <f t="shared" si="30"/>
        <v>7062.2207962872299</v>
      </c>
    </row>
    <row r="75" spans="1:28" outlineLevel="1" x14ac:dyDescent="0.25">
      <c r="B75" s="8" t="s">
        <v>45</v>
      </c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8" outlineLevel="1" x14ac:dyDescent="0.25">
      <c r="B76" s="8" t="s">
        <v>47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8" outlineLevel="1" x14ac:dyDescent="0.25"/>
    <row r="78" spans="1:28" outlineLevel="1" x14ac:dyDescent="0.25">
      <c r="B78" s="9" t="s">
        <v>19</v>
      </c>
      <c r="C78" s="14"/>
    </row>
    <row r="79" spans="1:28" outlineLevel="1" x14ac:dyDescent="0.25">
      <c r="B79" s="4" t="s">
        <v>23</v>
      </c>
      <c r="C79" s="5">
        <f>IFERROR(INDEX('[2]Table 35'!C$14:C$19,MATCH(CAN!$B92,'[2]Table 35'!$B$14:$B$19,0))*1000,0)</f>
        <v>0</v>
      </c>
      <c r="D79" s="5">
        <f>IFERROR(INDEX('[2]Table 35'!D$14:D$19,MATCH(CAN!$B92,'[2]Table 35'!$B$14:$B$19,0))*1000,0)</f>
        <v>0</v>
      </c>
      <c r="E79" s="5">
        <f>IFERROR(INDEX('[2]Table 35'!E$14:E$19,MATCH(CAN!$B92,'[2]Table 35'!$B$14:$B$19,0))*1000,0)</f>
        <v>0</v>
      </c>
      <c r="F79" s="5">
        <f>IFERROR(INDEX('[2]Table 35'!F$14:F$19,MATCH(CAN!$B92,'[2]Table 35'!$B$14:$B$19,0))*1000,0)</f>
        <v>0</v>
      </c>
      <c r="G79" s="5">
        <f>IFERROR(INDEX('[2]Table 35'!G$14:G$19,MATCH(CAN!$B92,'[2]Table 35'!$B$14:$B$19,0))*1000,0)</f>
        <v>0</v>
      </c>
      <c r="H79" s="5">
        <f>IFERROR(INDEX('[2]Table 35'!H$14:H$19,MATCH(CAN!$B92,'[2]Table 35'!$B$14:$B$19,0))*1000,0)</f>
        <v>0</v>
      </c>
      <c r="I79" s="5">
        <f>IFERROR(INDEX('[2]Table 35'!I$14:I$19,MATCH(CAN!$B92,'[2]Table 35'!$B$14:$B$19,0))*1000,0)</f>
        <v>0</v>
      </c>
      <c r="J79" s="5">
        <f>IFERROR(INDEX('[2]Table 35'!J$14:J$19,MATCH(CAN!$B92,'[2]Table 35'!$B$14:$B$19,0))*1000,0)</f>
        <v>0</v>
      </c>
      <c r="K79" s="5">
        <f>IFERROR(INDEX('[2]Table 35'!K$14:K$19,MATCH(CAN!$B92,'[2]Table 35'!$B$14:$B$19,0))*1000,0)</f>
        <v>0</v>
      </c>
      <c r="L79" s="5">
        <f>IFERROR(INDEX('[2]Table 35'!L$14:L$19,MATCH(CAN!$B92,'[2]Table 35'!$B$14:$B$19,0))*1000,0)</f>
        <v>0</v>
      </c>
      <c r="M79" s="5">
        <f>IFERROR(INDEX('[2]Table 35'!M$14:M$19,MATCH(CAN!$B92,'[2]Table 35'!$B$14:$B$19,0))*1000,0)</f>
        <v>0</v>
      </c>
      <c r="N79" s="5">
        <f>IFERROR(INDEX('[2]Table 35'!N$14:N$19,MATCH(CAN!$B92,'[2]Table 35'!$B$14:$B$19,0))*1000,0)</f>
        <v>0</v>
      </c>
      <c r="O79" s="5">
        <f>IFERROR(INDEX('[2]Table 35'!O$14:O$19,MATCH(CAN!$B92,'[2]Table 35'!$B$14:$B$19,0))*1000,0)</f>
        <v>0</v>
      </c>
      <c r="P79" s="5">
        <f>IFERROR(INDEX('[2]Table 35'!P$14:P$19,MATCH(CAN!$B92,'[2]Table 35'!$B$14:$B$19,0))*1000,0)</f>
        <v>0</v>
      </c>
      <c r="Q79" s="5">
        <f>IFERROR(INDEX('[2]Table 35'!Q$14:Q$19,MATCH(CAN!$B92,'[2]Table 35'!$B$14:$B$19,0))*1000,0)</f>
        <v>0</v>
      </c>
      <c r="R79" s="5">
        <f>IFERROR(INDEX('[2]Table 35'!R$14:R$19,MATCH(CAN!$B92,'[2]Table 35'!$B$14:$B$19,0))*1000,0)</f>
        <v>0</v>
      </c>
      <c r="S79" s="5">
        <f>IFERROR(INDEX('[2]Table 35'!S$14:S$19,MATCH(CAN!$B92,'[2]Table 35'!$B$14:$B$19,0))*1000,0)</f>
        <v>0</v>
      </c>
      <c r="T79" s="5">
        <f>IFERROR(INDEX('[2]Table 35'!T$14:T$19,MATCH(CAN!$B92,'[2]Table 35'!$B$14:$B$19,0))*1000,0)</f>
        <v>0</v>
      </c>
      <c r="U79" s="5">
        <f>IFERROR(INDEX('[2]Table 35'!U$14:U$19,MATCH(CAN!$B92,'[2]Table 35'!$B$14:$B$19,0))*1000,0)</f>
        <v>0</v>
      </c>
      <c r="V79" s="5">
        <f>IFERROR(INDEX('[2]Table 35'!V$14:V$19,MATCH(CAN!$B92,'[2]Table 35'!$B$14:$B$19,0))*1000,0)</f>
        <v>0</v>
      </c>
      <c r="W79" s="5">
        <f>IFERROR(INDEX('[2]Table 35'!W$14:W$19,MATCH(CAN!$B92,'[2]Table 35'!$B$14:$B$19,0))*1000,0)</f>
        <v>0</v>
      </c>
      <c r="Z79" s="23" t="s">
        <v>32</v>
      </c>
    </row>
    <row r="80" spans="1:28" outlineLevel="1" x14ac:dyDescent="0.25">
      <c r="B80" s="4" t="s">
        <v>24</v>
      </c>
      <c r="C80" s="5">
        <f>IFERROR(INDEX('[2]Table 35'!C$14:C$19,MATCH(CAN!$B93,'[2]Table 35'!$B$14:$B$19,0))*1000,0)</f>
        <v>0</v>
      </c>
      <c r="D80" s="5">
        <f>IFERROR(INDEX('[2]Table 35'!D$14:D$19,MATCH(CAN!$B93,'[2]Table 35'!$B$14:$B$19,0))*1000,0)</f>
        <v>0</v>
      </c>
      <c r="E80" s="5">
        <f>IFERROR(INDEX('[2]Table 35'!E$14:E$19,MATCH(CAN!$B93,'[2]Table 35'!$B$14:$B$19,0))*1000,0)</f>
        <v>0</v>
      </c>
      <c r="F80" s="5">
        <f>IFERROR(INDEX('[2]Table 35'!F$14:F$19,MATCH(CAN!$B93,'[2]Table 35'!$B$14:$B$19,0))*1000,0)</f>
        <v>0</v>
      </c>
      <c r="G80" s="5">
        <f>IFERROR(INDEX('[2]Table 35'!G$14:G$19,MATCH(CAN!$B93,'[2]Table 35'!$B$14:$B$19,0))*1000,0)</f>
        <v>0</v>
      </c>
      <c r="H80" s="5">
        <f>IFERROR(INDEX('[2]Table 35'!H$14:H$19,MATCH(CAN!$B93,'[2]Table 35'!$B$14:$B$19,0))*1000,0)</f>
        <v>0</v>
      </c>
      <c r="I80" s="5">
        <f>IFERROR(INDEX('[2]Table 35'!I$14:I$19,MATCH(CAN!$B93,'[2]Table 35'!$B$14:$B$19,0))*1000,0)</f>
        <v>0</v>
      </c>
      <c r="J80" s="5">
        <f>IFERROR(INDEX('[2]Table 35'!J$14:J$19,MATCH(CAN!$B93,'[2]Table 35'!$B$14:$B$19,0))*1000,0)</f>
        <v>0</v>
      </c>
      <c r="K80" s="5">
        <f>IFERROR(INDEX('[2]Table 35'!K$14:K$19,MATCH(CAN!$B93,'[2]Table 35'!$B$14:$B$19,0))*1000,0)</f>
        <v>0</v>
      </c>
      <c r="L80" s="5">
        <f>IFERROR(INDEX('[2]Table 35'!L$14:L$19,MATCH(CAN!$B93,'[2]Table 35'!$B$14:$B$19,0))*1000,0)</f>
        <v>0</v>
      </c>
      <c r="M80" s="5">
        <f>IFERROR(INDEX('[2]Table 35'!M$14:M$19,MATCH(CAN!$B93,'[2]Table 35'!$B$14:$B$19,0))*1000,0)</f>
        <v>0</v>
      </c>
      <c r="N80" s="5">
        <f>IFERROR(INDEX('[2]Table 35'!N$14:N$19,MATCH(CAN!$B93,'[2]Table 35'!$B$14:$B$19,0))*1000,0)</f>
        <v>0</v>
      </c>
      <c r="O80" s="5">
        <f>IFERROR(INDEX('[2]Table 35'!O$14:O$19,MATCH(CAN!$B93,'[2]Table 35'!$B$14:$B$19,0))*1000,0)</f>
        <v>0</v>
      </c>
      <c r="P80" s="5">
        <f>IFERROR(INDEX('[2]Table 35'!P$14:P$19,MATCH(CAN!$B93,'[2]Table 35'!$B$14:$B$19,0))*1000,0)</f>
        <v>0</v>
      </c>
      <c r="Q80" s="5">
        <f>IFERROR(INDEX('[2]Table 35'!Q$14:Q$19,MATCH(CAN!$B93,'[2]Table 35'!$B$14:$B$19,0))*1000,0)</f>
        <v>0</v>
      </c>
      <c r="R80" s="5">
        <f>IFERROR(INDEX('[2]Table 35'!R$14:R$19,MATCH(CAN!$B93,'[2]Table 35'!$B$14:$B$19,0))*1000,0)</f>
        <v>0</v>
      </c>
      <c r="S80" s="5">
        <f>IFERROR(INDEX('[2]Table 35'!S$14:S$19,MATCH(CAN!$B93,'[2]Table 35'!$B$14:$B$19,0))*1000,0)</f>
        <v>0</v>
      </c>
      <c r="T80" s="5">
        <f>IFERROR(INDEX('[2]Table 35'!T$14:T$19,MATCH(CAN!$B93,'[2]Table 35'!$B$14:$B$19,0))*1000,0)</f>
        <v>0</v>
      </c>
      <c r="U80" s="5">
        <f>IFERROR(INDEX('[2]Table 35'!U$14:U$19,MATCH(CAN!$B93,'[2]Table 35'!$B$14:$B$19,0))*1000,0)</f>
        <v>0</v>
      </c>
      <c r="V80" s="5">
        <f>IFERROR(INDEX('[2]Table 35'!V$14:V$19,MATCH(CAN!$B93,'[2]Table 35'!$B$14:$B$19,0))*1000,0)</f>
        <v>0</v>
      </c>
      <c r="W80" s="5">
        <f>IFERROR(INDEX('[2]Table 35'!W$14:W$19,MATCH(CAN!$B93,'[2]Table 35'!$B$14:$B$19,0))*1000,0)</f>
        <v>0</v>
      </c>
      <c r="Z80" s="23" t="s">
        <v>32</v>
      </c>
    </row>
    <row r="81" spans="2:26" outlineLevel="1" x14ac:dyDescent="0.25">
      <c r="B81" s="4" t="s">
        <v>21</v>
      </c>
      <c r="C81" s="5">
        <f>IFERROR(INDEX('[2]Table 35'!C$14:C$19,MATCH(CAN!$B94,'[2]Table 35'!$B$14:$B$19,0))*1000,0)</f>
        <v>956.24</v>
      </c>
      <c r="D81" s="5">
        <f>IFERROR(INDEX('[2]Table 35'!D$14:D$19,MATCH(CAN!$B94,'[2]Table 35'!$B$14:$B$19,0))*1000,0)</f>
        <v>1157.21</v>
      </c>
      <c r="E81" s="5">
        <f>IFERROR(INDEX('[2]Table 35'!E$14:E$19,MATCH(CAN!$B94,'[2]Table 35'!$B$14:$B$19,0))*1000,0)</f>
        <v>1192.9940000000001</v>
      </c>
      <c r="F81" s="5">
        <f>IFERROR(INDEX('[2]Table 35'!F$14:F$19,MATCH(CAN!$B94,'[2]Table 35'!$B$14:$B$19,0))*1000,0)</f>
        <v>1140.5369999999998</v>
      </c>
      <c r="G81" s="5">
        <f>IFERROR(INDEX('[2]Table 35'!G$14:G$19,MATCH(CAN!$B94,'[2]Table 35'!$B$14:$B$19,0))*1000,0)</f>
        <v>954.33199999999999</v>
      </c>
      <c r="H81" s="5">
        <f>IFERROR(INDEX('[2]Table 35'!H$14:H$19,MATCH(CAN!$B94,'[2]Table 35'!$B$14:$B$19,0))*1000,0)</f>
        <v>917.74599999999998</v>
      </c>
      <c r="I81" s="5">
        <f>IFERROR(INDEX('[2]Table 35'!I$14:I$19,MATCH(CAN!$B94,'[2]Table 35'!$B$14:$B$19,0))*1000,0)</f>
        <v>191.33700000000002</v>
      </c>
      <c r="J81" s="5">
        <f>IFERROR(INDEX('[2]Table 35'!J$14:J$19,MATCH(CAN!$B94,'[2]Table 35'!$B$14:$B$19,0))*1000,0)</f>
        <v>217.346</v>
      </c>
      <c r="K81" s="5">
        <f>IFERROR(INDEX('[2]Table 35'!K$14:K$19,MATCH(CAN!$B94,'[2]Table 35'!$B$14:$B$19,0))*1000,0)</f>
        <v>256.13799999999998</v>
      </c>
      <c r="L81" s="5">
        <f>IFERROR(INDEX('[2]Table 35'!L$14:L$19,MATCH(CAN!$B94,'[2]Table 35'!$B$14:$B$19,0))*1000,0)</f>
        <v>221.89099999999999</v>
      </c>
      <c r="M81" s="5">
        <f>IFERROR(INDEX('[2]Table 35'!M$14:M$19,MATCH(CAN!$B94,'[2]Table 35'!$B$14:$B$19,0))*1000,0)</f>
        <v>229.41900000000001</v>
      </c>
      <c r="N81" s="5">
        <f>IFERROR(INDEX('[2]Table 35'!N$14:N$19,MATCH(CAN!$B94,'[2]Table 35'!$B$14:$B$19,0))*1000,0)</f>
        <v>223.14600000000002</v>
      </c>
      <c r="O81" s="5">
        <f>IFERROR(INDEX('[2]Table 35'!O$14:O$19,MATCH(CAN!$B94,'[2]Table 35'!$B$14:$B$19,0))*1000,0)</f>
        <v>232.059</v>
      </c>
      <c r="P81" s="5">
        <f>IFERROR(INDEX('[2]Table 35'!P$14:P$19,MATCH(CAN!$B94,'[2]Table 35'!$B$14:$B$19,0))*1000,0)</f>
        <v>281.42499999999995</v>
      </c>
      <c r="Q81" s="5">
        <f>IFERROR(INDEX('[2]Table 35'!Q$14:Q$19,MATCH(CAN!$B94,'[2]Table 35'!$B$14:$B$19,0))*1000,0)</f>
        <v>322.517</v>
      </c>
      <c r="R81" s="5">
        <f>IFERROR(INDEX('[2]Table 35'!R$14:R$19,MATCH(CAN!$B94,'[2]Table 35'!$B$14:$B$19,0))*1000,0)</f>
        <v>383.904</v>
      </c>
      <c r="S81" s="5">
        <f>IFERROR(INDEX('[2]Table 35'!S$14:S$19,MATCH(CAN!$B94,'[2]Table 35'!$B$14:$B$19,0))*1000,0)</f>
        <v>470.84500000000003</v>
      </c>
      <c r="T81" s="5">
        <f>IFERROR(INDEX('[2]Table 35'!T$14:T$19,MATCH(CAN!$B94,'[2]Table 35'!$B$14:$B$19,0))*1000,0)</f>
        <v>526.47400000000005</v>
      </c>
      <c r="U81" s="5">
        <f>IFERROR(INDEX('[2]Table 35'!U$14:U$19,MATCH(CAN!$B94,'[2]Table 35'!$B$14:$B$19,0))*1000,0)</f>
        <v>618.24900000000002</v>
      </c>
      <c r="V81" s="5">
        <f>IFERROR(INDEX('[2]Table 35'!V$14:V$19,MATCH(CAN!$B94,'[2]Table 35'!$B$14:$B$19,0))*1000,0)</f>
        <v>665.60799999999995</v>
      </c>
      <c r="W81" s="5">
        <f>IFERROR(INDEX('[2]Table 35'!W$14:W$19,MATCH(CAN!$B94,'[2]Table 35'!$B$14:$B$19,0))*1000,0)</f>
        <v>726.02300000000002</v>
      </c>
      <c r="Z81" s="23" t="s">
        <v>32</v>
      </c>
    </row>
    <row r="82" spans="2:26" outlineLevel="1" x14ac:dyDescent="0.25">
      <c r="B82" s="4" t="s">
        <v>26</v>
      </c>
      <c r="C82" s="5">
        <f>IFERROR(INDEX('[2]Table 35'!C$14:C$19,MATCH(CAN!$B95,'[2]Table 35'!$B$14:$B$19,0))*1000,0)</f>
        <v>0</v>
      </c>
      <c r="D82" s="5">
        <f>IFERROR(INDEX('[2]Table 35'!D$14:D$19,MATCH(CAN!$B95,'[2]Table 35'!$B$14:$B$19,0))*1000,0)</f>
        <v>0</v>
      </c>
      <c r="E82" s="5">
        <f>IFERROR(INDEX('[2]Table 35'!E$14:E$19,MATCH(CAN!$B95,'[2]Table 35'!$B$14:$B$19,0))*1000,0)</f>
        <v>0</v>
      </c>
      <c r="F82" s="5">
        <f>IFERROR(INDEX('[2]Table 35'!F$14:F$19,MATCH(CAN!$B95,'[2]Table 35'!$B$14:$B$19,0))*1000,0)</f>
        <v>0</v>
      </c>
      <c r="G82" s="5">
        <f>IFERROR(INDEX('[2]Table 35'!G$14:G$19,MATCH(CAN!$B95,'[2]Table 35'!$B$14:$B$19,0))*1000,0)</f>
        <v>0</v>
      </c>
      <c r="H82" s="5">
        <f>IFERROR(INDEX('[2]Table 35'!H$14:H$19,MATCH(CAN!$B95,'[2]Table 35'!$B$14:$B$19,0))*1000,0)</f>
        <v>0</v>
      </c>
      <c r="I82" s="5">
        <f>IFERROR(INDEX('[2]Table 35'!I$14:I$19,MATCH(CAN!$B95,'[2]Table 35'!$B$14:$B$19,0))*1000,0)</f>
        <v>0</v>
      </c>
      <c r="J82" s="5">
        <f>IFERROR(INDEX('[2]Table 35'!J$14:J$19,MATCH(CAN!$B95,'[2]Table 35'!$B$14:$B$19,0))*1000,0)</f>
        <v>0</v>
      </c>
      <c r="K82" s="5">
        <f>IFERROR(INDEX('[2]Table 35'!K$14:K$19,MATCH(CAN!$B95,'[2]Table 35'!$B$14:$B$19,0))*1000,0)</f>
        <v>0</v>
      </c>
      <c r="L82" s="5">
        <f>IFERROR(INDEX('[2]Table 35'!L$14:L$19,MATCH(CAN!$B95,'[2]Table 35'!$B$14:$B$19,0))*1000,0)</f>
        <v>0</v>
      </c>
      <c r="M82" s="5">
        <f>IFERROR(INDEX('[2]Table 35'!M$14:M$19,MATCH(CAN!$B95,'[2]Table 35'!$B$14:$B$19,0))*1000,0)</f>
        <v>0</v>
      </c>
      <c r="N82" s="5">
        <f>IFERROR(INDEX('[2]Table 35'!N$14:N$19,MATCH(CAN!$B95,'[2]Table 35'!$B$14:$B$19,0))*1000,0)</f>
        <v>0</v>
      </c>
      <c r="O82" s="5">
        <f>IFERROR(INDEX('[2]Table 35'!O$14:O$19,MATCH(CAN!$B95,'[2]Table 35'!$B$14:$B$19,0))*1000,0)</f>
        <v>0</v>
      </c>
      <c r="P82" s="5">
        <f>IFERROR(INDEX('[2]Table 35'!P$14:P$19,MATCH(CAN!$B95,'[2]Table 35'!$B$14:$B$19,0))*1000,0)</f>
        <v>0</v>
      </c>
      <c r="Q82" s="5">
        <f>IFERROR(INDEX('[2]Table 35'!Q$14:Q$19,MATCH(CAN!$B95,'[2]Table 35'!$B$14:$B$19,0))*1000,0)</f>
        <v>0</v>
      </c>
      <c r="R82" s="5">
        <f>IFERROR(INDEX('[2]Table 35'!R$14:R$19,MATCH(CAN!$B95,'[2]Table 35'!$B$14:$B$19,0))*1000,0)</f>
        <v>0</v>
      </c>
      <c r="S82" s="5">
        <f>IFERROR(INDEX('[2]Table 35'!S$14:S$19,MATCH(CAN!$B95,'[2]Table 35'!$B$14:$B$19,0))*1000,0)</f>
        <v>0</v>
      </c>
      <c r="T82" s="5">
        <f>IFERROR(INDEX('[2]Table 35'!T$14:T$19,MATCH(CAN!$B95,'[2]Table 35'!$B$14:$B$19,0))*1000,0)</f>
        <v>0</v>
      </c>
      <c r="U82" s="5">
        <f>IFERROR(INDEX('[2]Table 35'!U$14:U$19,MATCH(CAN!$B95,'[2]Table 35'!$B$14:$B$19,0))*1000,0)</f>
        <v>0</v>
      </c>
      <c r="V82" s="5">
        <f>IFERROR(INDEX('[2]Table 35'!V$14:V$19,MATCH(CAN!$B95,'[2]Table 35'!$B$14:$B$19,0))*1000,0)</f>
        <v>0</v>
      </c>
      <c r="W82" s="5">
        <f>IFERROR(INDEX('[2]Table 35'!W$14:W$19,MATCH(CAN!$B95,'[2]Table 35'!$B$14:$B$19,0))*1000,0)</f>
        <v>0</v>
      </c>
      <c r="Z82" s="23" t="s">
        <v>32</v>
      </c>
    </row>
    <row r="83" spans="2:26" outlineLevel="1" x14ac:dyDescent="0.25">
      <c r="B83" s="4" t="s">
        <v>25</v>
      </c>
      <c r="C83" s="5">
        <f>IFERROR(INDEX('[2]Table 35'!C$14:C$19,MATCH(CAN!$B96,'[2]Table 35'!$B$14:$B$19,0))*1000,0)</f>
        <v>18310.498</v>
      </c>
      <c r="D83" s="5">
        <f>IFERROR(INDEX('[2]Table 35'!D$14:D$19,MATCH(CAN!$B96,'[2]Table 35'!$B$14:$B$19,0))*1000,0)</f>
        <v>17831.052</v>
      </c>
      <c r="E83" s="5">
        <f>IFERROR(INDEX('[2]Table 35'!E$14:E$19,MATCH(CAN!$B96,'[2]Table 35'!$B$14:$B$19,0))*1000,0)</f>
        <v>18333.635999999999</v>
      </c>
      <c r="F83" s="5">
        <f>IFERROR(INDEX('[2]Table 35'!F$14:F$19,MATCH(CAN!$B96,'[2]Table 35'!$B$14:$B$19,0))*1000,0)</f>
        <v>18493.98</v>
      </c>
      <c r="G83" s="5">
        <f>IFERROR(INDEX('[2]Table 35'!G$14:G$19,MATCH(CAN!$B96,'[2]Table 35'!$B$14:$B$19,0))*1000,0)</f>
        <v>19687.481</v>
      </c>
      <c r="H83" s="5">
        <f>IFERROR(INDEX('[2]Table 35'!H$14:H$19,MATCH(CAN!$B96,'[2]Table 35'!$B$14:$B$19,0))*1000,0)</f>
        <v>18909.317999999999</v>
      </c>
      <c r="I83" s="5">
        <f>IFERROR(INDEX('[2]Table 35'!I$14:I$19,MATCH(CAN!$B96,'[2]Table 35'!$B$14:$B$19,0))*1000,0)</f>
        <v>17684.258000000002</v>
      </c>
      <c r="J83" s="5">
        <f>IFERROR(INDEX('[2]Table 35'!J$14:J$19,MATCH(CAN!$B96,'[2]Table 35'!$B$14:$B$19,0))*1000,0)</f>
        <v>18915.736000000001</v>
      </c>
      <c r="K83" s="5">
        <f>IFERROR(INDEX('[2]Table 35'!K$14:K$19,MATCH(CAN!$B96,'[2]Table 35'!$B$14:$B$19,0))*1000,0)</f>
        <v>18274.384999999998</v>
      </c>
      <c r="L83" s="5">
        <f>IFERROR(INDEX('[2]Table 35'!L$14:L$19,MATCH(CAN!$B96,'[2]Table 35'!$B$14:$B$19,0))*1000,0)</f>
        <v>18722.961000000003</v>
      </c>
      <c r="M83" s="5">
        <f>IFERROR(INDEX('[2]Table 35'!M$14:M$19,MATCH(CAN!$B96,'[2]Table 35'!$B$14:$B$19,0))*1000,0)</f>
        <v>18669.203000000001</v>
      </c>
      <c r="N83" s="5">
        <f>IFERROR(INDEX('[2]Table 35'!N$14:N$19,MATCH(CAN!$B96,'[2]Table 35'!$B$14:$B$19,0))*1000,0)</f>
        <v>17706.695</v>
      </c>
      <c r="O83" s="5">
        <f>IFERROR(INDEX('[2]Table 35'!O$14:O$19,MATCH(CAN!$B96,'[2]Table 35'!$B$14:$B$19,0))*1000,0)</f>
        <v>18387.968999999997</v>
      </c>
      <c r="P83" s="5">
        <f>IFERROR(INDEX('[2]Table 35'!P$14:P$19,MATCH(CAN!$B96,'[2]Table 35'!$B$14:$B$19,0))*1000,0)</f>
        <v>19315.529000000002</v>
      </c>
      <c r="Q83" s="5">
        <f>IFERROR(INDEX('[2]Table 35'!Q$14:Q$19,MATCH(CAN!$B96,'[2]Table 35'!$B$14:$B$19,0))*1000,0)</f>
        <v>20253.498</v>
      </c>
      <c r="R83" s="5">
        <f>IFERROR(INDEX('[2]Table 35'!R$14:R$19,MATCH(CAN!$B96,'[2]Table 35'!$B$14:$B$19,0))*1000,0)</f>
        <v>22133.557000000001</v>
      </c>
      <c r="S83" s="5">
        <f>IFERROR(INDEX('[2]Table 35'!S$14:S$19,MATCH(CAN!$B96,'[2]Table 35'!$B$14:$B$19,0))*1000,0)</f>
        <v>24991.479000000003</v>
      </c>
      <c r="T83" s="5">
        <f>IFERROR(INDEX('[2]Table 35'!T$14:T$19,MATCH(CAN!$B96,'[2]Table 35'!$B$14:$B$19,0))*1000,0)</f>
        <v>25717.399000000001</v>
      </c>
      <c r="U83" s="5">
        <f>IFERROR(INDEX('[2]Table 35'!U$14:U$19,MATCH(CAN!$B96,'[2]Table 35'!$B$14:$B$19,0))*1000,0)</f>
        <v>26604.725999999999</v>
      </c>
      <c r="V83" s="5">
        <f>IFERROR(INDEX('[2]Table 35'!V$14:V$19,MATCH(CAN!$B96,'[2]Table 35'!$B$14:$B$19,0))*1000,0)</f>
        <v>26616.357</v>
      </c>
      <c r="W83" s="5">
        <f>IFERROR(INDEX('[2]Table 35'!W$14:W$19,MATCH(CAN!$B96,'[2]Table 35'!$B$14:$B$19,0))*1000,0)</f>
        <v>24641.71</v>
      </c>
      <c r="Z83" s="23" t="s">
        <v>32</v>
      </c>
    </row>
    <row r="84" spans="2:26" outlineLevel="1" x14ac:dyDescent="0.25">
      <c r="B84" s="4" t="s">
        <v>0</v>
      </c>
      <c r="C84" s="5">
        <f>IFERROR(INDEX('[2]Table 35'!C$14:C$19,MATCH(CAN!$B97,'[2]Table 35'!$B$14:$B$19,0))*1000,0)</f>
        <v>0</v>
      </c>
      <c r="D84" s="5">
        <f>IFERROR(INDEX('[2]Table 35'!D$14:D$19,MATCH(CAN!$B97,'[2]Table 35'!$B$14:$B$19,0))*1000,0)</f>
        <v>0</v>
      </c>
      <c r="E84" s="5">
        <f>IFERROR(INDEX('[2]Table 35'!E$14:E$19,MATCH(CAN!$B97,'[2]Table 35'!$B$14:$B$19,0))*1000,0)</f>
        <v>0</v>
      </c>
      <c r="F84" s="5">
        <f>IFERROR(INDEX('[2]Table 35'!F$14:F$19,MATCH(CAN!$B97,'[2]Table 35'!$B$14:$B$19,0))*1000,0)</f>
        <v>0</v>
      </c>
      <c r="G84" s="5">
        <f>IFERROR(INDEX('[2]Table 35'!G$14:G$19,MATCH(CAN!$B97,'[2]Table 35'!$B$14:$B$19,0))*1000,0)</f>
        <v>0</v>
      </c>
      <c r="H84" s="5">
        <f>IFERROR(INDEX('[2]Table 35'!H$14:H$19,MATCH(CAN!$B97,'[2]Table 35'!$B$14:$B$19,0))*1000,0)</f>
        <v>0</v>
      </c>
      <c r="I84" s="5">
        <f>IFERROR(INDEX('[2]Table 35'!I$14:I$19,MATCH(CAN!$B97,'[2]Table 35'!$B$14:$B$19,0))*1000,0)</f>
        <v>0</v>
      </c>
      <c r="J84" s="5">
        <f>IFERROR(INDEX('[2]Table 35'!J$14:J$19,MATCH(CAN!$B97,'[2]Table 35'!$B$14:$B$19,0))*1000,0)</f>
        <v>0</v>
      </c>
      <c r="K84" s="5">
        <f>IFERROR(INDEX('[2]Table 35'!K$14:K$19,MATCH(CAN!$B97,'[2]Table 35'!$B$14:$B$19,0))*1000,0)</f>
        <v>0</v>
      </c>
      <c r="L84" s="5">
        <f>IFERROR(INDEX('[2]Table 35'!L$14:L$19,MATCH(CAN!$B97,'[2]Table 35'!$B$14:$B$19,0))*1000,0)</f>
        <v>0</v>
      </c>
      <c r="M84" s="5">
        <f>IFERROR(INDEX('[2]Table 35'!M$14:M$19,MATCH(CAN!$B97,'[2]Table 35'!$B$14:$B$19,0))*1000,0)</f>
        <v>664.51499999999999</v>
      </c>
      <c r="N84" s="5">
        <f>IFERROR(INDEX('[2]Table 35'!N$14:N$19,MATCH(CAN!$B97,'[2]Table 35'!$B$14:$B$19,0))*1000,0)</f>
        <v>753.18399999999997</v>
      </c>
      <c r="O84" s="5">
        <f>IFERROR(INDEX('[2]Table 35'!O$14:O$19,MATCH(CAN!$B97,'[2]Table 35'!$B$14:$B$19,0))*1000,0)</f>
        <v>728.03099999999995</v>
      </c>
      <c r="P84" s="5">
        <f>IFERROR(INDEX('[2]Table 35'!P$14:P$19,MATCH(CAN!$B97,'[2]Table 35'!$B$14:$B$19,0))*1000,0)</f>
        <v>689.74599999999998</v>
      </c>
      <c r="Q84" s="5">
        <f>IFERROR(INDEX('[2]Table 35'!Q$14:Q$19,MATCH(CAN!$B97,'[2]Table 35'!$B$14:$B$19,0))*1000,0)</f>
        <v>740.875</v>
      </c>
      <c r="R84" s="5">
        <f>IFERROR(INDEX('[2]Table 35'!R$14:R$19,MATCH(CAN!$B97,'[2]Table 35'!$B$14:$B$19,0))*1000,0)</f>
        <v>0</v>
      </c>
      <c r="S84" s="5">
        <f>IFERROR(INDEX('[2]Table 35'!S$14:S$19,MATCH(CAN!$B97,'[2]Table 35'!$B$14:$B$19,0))*1000,0)</f>
        <v>0</v>
      </c>
      <c r="T84" s="5">
        <f>IFERROR(INDEX('[2]Table 35'!T$14:T$19,MATCH(CAN!$B97,'[2]Table 35'!$B$14:$B$19,0))*1000,0)</f>
        <v>0</v>
      </c>
      <c r="U84" s="5">
        <f>IFERROR(INDEX('[2]Table 35'!U$14:U$19,MATCH(CAN!$B97,'[2]Table 35'!$B$14:$B$19,0))*1000,0)</f>
        <v>0</v>
      </c>
      <c r="V84" s="5">
        <f>IFERROR(INDEX('[2]Table 35'!V$14:V$19,MATCH(CAN!$B97,'[2]Table 35'!$B$14:$B$19,0))*1000,0)</f>
        <v>0</v>
      </c>
      <c r="W84" s="5">
        <f>IFERROR(INDEX('[2]Table 35'!W$14:W$19,MATCH(CAN!$B97,'[2]Table 35'!$B$14:$B$19,0))*1000,0)</f>
        <v>0</v>
      </c>
      <c r="Z84" s="23" t="s">
        <v>32</v>
      </c>
    </row>
    <row r="85" spans="2:26" outlineLevel="1" x14ac:dyDescent="0.25">
      <c r="B85" s="4" t="s">
        <v>27</v>
      </c>
      <c r="C85" s="5">
        <f>IFERROR(INDEX('[2]Table 35'!C$14:C$19,MATCH(CAN!$B98,'[2]Table 35'!$B$14:$B$19,0))*1000,0)</f>
        <v>0</v>
      </c>
      <c r="D85" s="5">
        <f>IFERROR(INDEX('[2]Table 35'!D$14:D$19,MATCH(CAN!$B98,'[2]Table 35'!$B$14:$B$19,0))*1000,0)</f>
        <v>0</v>
      </c>
      <c r="E85" s="5">
        <f>IFERROR(INDEX('[2]Table 35'!E$14:E$19,MATCH(CAN!$B98,'[2]Table 35'!$B$14:$B$19,0))*1000,0)</f>
        <v>0</v>
      </c>
      <c r="F85" s="5">
        <f>IFERROR(INDEX('[2]Table 35'!F$14:F$19,MATCH(CAN!$B98,'[2]Table 35'!$B$14:$B$19,0))*1000,0)</f>
        <v>0</v>
      </c>
      <c r="G85" s="5">
        <f>IFERROR(INDEX('[2]Table 35'!G$14:G$19,MATCH(CAN!$B98,'[2]Table 35'!$B$14:$B$19,0))*1000,0)</f>
        <v>0</v>
      </c>
      <c r="H85" s="5">
        <f>IFERROR(INDEX('[2]Table 35'!H$14:H$19,MATCH(CAN!$B98,'[2]Table 35'!$B$14:$B$19,0))*1000,0)</f>
        <v>0</v>
      </c>
      <c r="I85" s="5">
        <f>IFERROR(INDEX('[2]Table 35'!I$14:I$19,MATCH(CAN!$B98,'[2]Table 35'!$B$14:$B$19,0))*1000,0)</f>
        <v>0</v>
      </c>
      <c r="J85" s="5">
        <f>IFERROR(INDEX('[2]Table 35'!J$14:J$19,MATCH(CAN!$B98,'[2]Table 35'!$B$14:$B$19,0))*1000,0)</f>
        <v>0</v>
      </c>
      <c r="K85" s="5">
        <f>IFERROR(INDEX('[2]Table 35'!K$14:K$19,MATCH(CAN!$B98,'[2]Table 35'!$B$14:$B$19,0))*1000,0)</f>
        <v>0</v>
      </c>
      <c r="L85" s="5">
        <f>IFERROR(INDEX('[2]Table 35'!L$14:L$19,MATCH(CAN!$B98,'[2]Table 35'!$B$14:$B$19,0))*1000,0)</f>
        <v>0</v>
      </c>
      <c r="M85" s="5">
        <f>IFERROR(INDEX('[2]Table 35'!M$14:M$19,MATCH(CAN!$B98,'[2]Table 35'!$B$14:$B$19,0))*1000,0)</f>
        <v>0</v>
      </c>
      <c r="N85" s="5">
        <f>IFERROR(INDEX('[2]Table 35'!N$14:N$19,MATCH(CAN!$B98,'[2]Table 35'!$B$14:$B$19,0))*1000,0)</f>
        <v>0</v>
      </c>
      <c r="O85" s="5">
        <f>IFERROR(INDEX('[2]Table 35'!O$14:O$19,MATCH(CAN!$B98,'[2]Table 35'!$B$14:$B$19,0))*1000,0)</f>
        <v>0</v>
      </c>
      <c r="P85" s="5">
        <f>IFERROR(INDEX('[2]Table 35'!P$14:P$19,MATCH(CAN!$B98,'[2]Table 35'!$B$14:$B$19,0))*1000,0)</f>
        <v>0</v>
      </c>
      <c r="Q85" s="5">
        <f>IFERROR(INDEX('[2]Table 35'!Q$14:Q$19,MATCH(CAN!$B98,'[2]Table 35'!$B$14:$B$19,0))*1000,0)</f>
        <v>0</v>
      </c>
      <c r="R85" s="5">
        <f>IFERROR(INDEX('[2]Table 35'!R$14:R$19,MATCH(CAN!$B98,'[2]Table 35'!$B$14:$B$19,0))*1000,0)</f>
        <v>0</v>
      </c>
      <c r="S85" s="5">
        <f>IFERROR(INDEX('[2]Table 35'!S$14:S$19,MATCH(CAN!$B98,'[2]Table 35'!$B$14:$B$19,0))*1000,0)</f>
        <v>0</v>
      </c>
      <c r="T85" s="5">
        <f>IFERROR(INDEX('[2]Table 35'!T$14:T$19,MATCH(CAN!$B98,'[2]Table 35'!$B$14:$B$19,0))*1000,0)</f>
        <v>0</v>
      </c>
      <c r="U85" s="5">
        <f>IFERROR(INDEX('[2]Table 35'!U$14:U$19,MATCH(CAN!$B98,'[2]Table 35'!$B$14:$B$19,0))*1000,0)</f>
        <v>0</v>
      </c>
      <c r="V85" s="5">
        <f>IFERROR(INDEX('[2]Table 35'!V$14:V$19,MATCH(CAN!$B98,'[2]Table 35'!$B$14:$B$19,0))*1000,0)</f>
        <v>0</v>
      </c>
      <c r="W85" s="5">
        <f>IFERROR(INDEX('[2]Table 35'!W$14:W$19,MATCH(CAN!$B98,'[2]Table 35'!$B$14:$B$19,0))*1000,0)</f>
        <v>0</v>
      </c>
      <c r="Z85" s="23" t="s">
        <v>32</v>
      </c>
    </row>
    <row r="86" spans="2:26" outlineLevel="1" x14ac:dyDescent="0.25">
      <c r="B86" s="4" t="s">
        <v>28</v>
      </c>
      <c r="C86" s="5">
        <f>IFERROR(INDEX('[2]Table 35'!C$14:C$19,MATCH(CAN!$B99,'[2]Table 35'!$B$14:$B$19,0))*1000,0)</f>
        <v>17.465999999999998</v>
      </c>
      <c r="D86" s="5">
        <f>IFERROR(INDEX('[2]Table 35'!D$14:D$19,MATCH(CAN!$B99,'[2]Table 35'!$B$14:$B$19,0))*1000,0)</f>
        <v>10.7</v>
      </c>
      <c r="E86" s="5">
        <f>IFERROR(INDEX('[2]Table 35'!E$14:E$19,MATCH(CAN!$B99,'[2]Table 35'!$B$14:$B$19,0))*1000,0)</f>
        <v>6.88</v>
      </c>
      <c r="F86" s="5">
        <f>IFERROR(INDEX('[2]Table 35'!F$14:F$19,MATCH(CAN!$B99,'[2]Table 35'!$B$14:$B$19,0))*1000,0)</f>
        <v>7.181</v>
      </c>
      <c r="G86" s="5">
        <f>IFERROR(INDEX('[2]Table 35'!G$14:G$19,MATCH(CAN!$B99,'[2]Table 35'!$B$14:$B$19,0))*1000,0)</f>
        <v>7.4130000000000003</v>
      </c>
      <c r="H86" s="5">
        <f>IFERROR(INDEX('[2]Table 35'!H$14:H$19,MATCH(CAN!$B99,'[2]Table 35'!$B$14:$B$19,0))*1000,0)</f>
        <v>8.36</v>
      </c>
      <c r="I86" s="5">
        <f>IFERROR(INDEX('[2]Table 35'!I$14:I$19,MATCH(CAN!$B99,'[2]Table 35'!$B$14:$B$19,0))*1000,0)</f>
        <v>20.074000000000002</v>
      </c>
      <c r="J86" s="5">
        <f>IFERROR(INDEX('[2]Table 35'!J$14:J$19,MATCH(CAN!$B99,'[2]Table 35'!$B$14:$B$19,0))*1000,0)</f>
        <v>19.588999999999999</v>
      </c>
      <c r="K86" s="5">
        <f>IFERROR(INDEX('[2]Table 35'!K$14:K$19,MATCH(CAN!$B99,'[2]Table 35'!$B$14:$B$19,0))*1000,0)</f>
        <v>21.426000000000002</v>
      </c>
      <c r="L86" s="5">
        <f>IFERROR(INDEX('[2]Table 35'!L$14:L$19,MATCH(CAN!$B99,'[2]Table 35'!$B$14:$B$19,0))*1000,0)</f>
        <v>24.460999999999999</v>
      </c>
      <c r="M86" s="5">
        <f>IFERROR(INDEX('[2]Table 35'!M$14:M$19,MATCH(CAN!$B99,'[2]Table 35'!$B$14:$B$19,0))*1000,0)</f>
        <v>40.410000000000004</v>
      </c>
      <c r="N86" s="5">
        <f>IFERROR(INDEX('[2]Table 35'!N$14:N$19,MATCH(CAN!$B99,'[2]Table 35'!$B$14:$B$19,0))*1000,0)</f>
        <v>76.186000000000007</v>
      </c>
      <c r="O86" s="5">
        <f>IFERROR(INDEX('[2]Table 35'!O$14:O$19,MATCH(CAN!$B99,'[2]Table 35'!$B$14:$B$19,0))*1000,0)</f>
        <v>82.762</v>
      </c>
      <c r="P86" s="5">
        <f>IFERROR(INDEX('[2]Table 35'!P$14:P$19,MATCH(CAN!$B99,'[2]Table 35'!$B$14:$B$19,0))*1000,0)</f>
        <v>68.056000000000012</v>
      </c>
      <c r="Q86" s="5">
        <f>IFERROR(INDEX('[2]Table 35'!Q$14:Q$19,MATCH(CAN!$B99,'[2]Table 35'!$B$14:$B$19,0))*1000,0)</f>
        <v>68.484000000000009</v>
      </c>
      <c r="R86" s="5">
        <f>IFERROR(INDEX('[2]Table 35'!R$14:R$19,MATCH(CAN!$B99,'[2]Table 35'!$B$14:$B$19,0))*1000,0)</f>
        <v>56.723000000000006</v>
      </c>
      <c r="S86" s="5">
        <f>IFERROR(INDEX('[2]Table 35'!S$14:S$19,MATCH(CAN!$B99,'[2]Table 35'!$B$14:$B$19,0))*1000,0)</f>
        <v>50.344999999999999</v>
      </c>
      <c r="T86" s="5">
        <f>IFERROR(INDEX('[2]Table 35'!T$14:T$19,MATCH(CAN!$B99,'[2]Table 35'!$B$14:$B$19,0))*1000,0)</f>
        <v>40.686999999999998</v>
      </c>
      <c r="U86" s="5">
        <f>IFERROR(INDEX('[2]Table 35'!U$14:U$19,MATCH(CAN!$B99,'[2]Table 35'!$B$14:$B$19,0))*1000,0)</f>
        <v>31.891999999999996</v>
      </c>
      <c r="V86" s="5">
        <f>IFERROR(INDEX('[2]Table 35'!V$14:V$19,MATCH(CAN!$B99,'[2]Table 35'!$B$14:$B$19,0))*1000,0)</f>
        <v>26.200999999999997</v>
      </c>
      <c r="W86" s="5">
        <f>IFERROR(INDEX('[2]Table 35'!W$14:W$19,MATCH(CAN!$B99,'[2]Table 35'!$B$14:$B$19,0))*1000,0)</f>
        <v>15.045</v>
      </c>
      <c r="Z86" s="23" t="s">
        <v>32</v>
      </c>
    </row>
    <row r="87" spans="2:26" outlineLevel="1" x14ac:dyDescent="0.25">
      <c r="B87" s="4" t="s">
        <v>22</v>
      </c>
      <c r="C87" s="5">
        <f>IFERROR(INDEX('[2]Table 35'!C$14:C$19,MATCH(CAN!$B100,'[2]Table 35'!$B$14:$B$19,0))*1000,0)</f>
        <v>0</v>
      </c>
      <c r="D87" s="5">
        <f>IFERROR(INDEX('[2]Table 35'!D$14:D$19,MATCH(CAN!$B100,'[2]Table 35'!$B$14:$B$19,0))*1000,0)</f>
        <v>0</v>
      </c>
      <c r="E87" s="5">
        <f>IFERROR(INDEX('[2]Table 35'!E$14:E$19,MATCH(CAN!$B100,'[2]Table 35'!$B$14:$B$19,0))*1000,0)</f>
        <v>0</v>
      </c>
      <c r="F87" s="5">
        <f>IFERROR(INDEX('[2]Table 35'!F$14:F$19,MATCH(CAN!$B100,'[2]Table 35'!$B$14:$B$19,0))*1000,0)</f>
        <v>0</v>
      </c>
      <c r="G87" s="5">
        <f>IFERROR(INDEX('[2]Table 35'!G$14:G$19,MATCH(CAN!$B100,'[2]Table 35'!$B$14:$B$19,0))*1000,0)</f>
        <v>0</v>
      </c>
      <c r="H87" s="5">
        <f>IFERROR(INDEX('[2]Table 35'!H$14:H$19,MATCH(CAN!$B100,'[2]Table 35'!$B$14:$B$19,0))*1000,0)</f>
        <v>0</v>
      </c>
      <c r="I87" s="5">
        <f>IFERROR(INDEX('[2]Table 35'!I$14:I$19,MATCH(CAN!$B100,'[2]Table 35'!$B$14:$B$19,0))*1000,0)</f>
        <v>0</v>
      </c>
      <c r="J87" s="5">
        <f>IFERROR(INDEX('[2]Table 35'!J$14:J$19,MATCH(CAN!$B100,'[2]Table 35'!$B$14:$B$19,0))*1000,0)</f>
        <v>0</v>
      </c>
      <c r="K87" s="5">
        <f>IFERROR(INDEX('[2]Table 35'!K$14:K$19,MATCH(CAN!$B100,'[2]Table 35'!$B$14:$B$19,0))*1000,0)</f>
        <v>0</v>
      </c>
      <c r="L87" s="5">
        <f>IFERROR(INDEX('[2]Table 35'!L$14:L$19,MATCH(CAN!$B100,'[2]Table 35'!$B$14:$B$19,0))*1000,0)</f>
        <v>0</v>
      </c>
      <c r="M87" s="5">
        <f>IFERROR(INDEX('[2]Table 35'!M$14:M$19,MATCH(CAN!$B100,'[2]Table 35'!$B$14:$B$19,0))*1000,0)</f>
        <v>0</v>
      </c>
      <c r="N87" s="5">
        <f>IFERROR(INDEX('[2]Table 35'!N$14:N$19,MATCH(CAN!$B100,'[2]Table 35'!$B$14:$B$19,0))*1000,0)</f>
        <v>0</v>
      </c>
      <c r="O87" s="5">
        <f>IFERROR(INDEX('[2]Table 35'!O$14:O$19,MATCH(CAN!$B100,'[2]Table 35'!$B$14:$B$19,0))*1000,0)</f>
        <v>0</v>
      </c>
      <c r="P87" s="5">
        <f>IFERROR(INDEX('[2]Table 35'!P$14:P$19,MATCH(CAN!$B100,'[2]Table 35'!$B$14:$B$19,0))*1000,0)</f>
        <v>0</v>
      </c>
      <c r="Q87" s="5">
        <f>IFERROR(INDEX('[2]Table 35'!Q$14:Q$19,MATCH(CAN!$B100,'[2]Table 35'!$B$14:$B$19,0))*1000,0)</f>
        <v>0</v>
      </c>
      <c r="R87" s="5">
        <f>IFERROR(INDEX('[2]Table 35'!R$14:R$19,MATCH(CAN!$B100,'[2]Table 35'!$B$14:$B$19,0))*1000,0)</f>
        <v>0</v>
      </c>
      <c r="S87" s="5">
        <f>IFERROR(INDEX('[2]Table 35'!S$14:S$19,MATCH(CAN!$B100,'[2]Table 35'!$B$14:$B$19,0))*1000,0)</f>
        <v>0</v>
      </c>
      <c r="T87" s="5">
        <f>IFERROR(INDEX('[2]Table 35'!T$14:T$19,MATCH(CAN!$B100,'[2]Table 35'!$B$14:$B$19,0))*1000,0)</f>
        <v>0</v>
      </c>
      <c r="U87" s="5">
        <f>IFERROR(INDEX('[2]Table 35'!U$14:U$19,MATCH(CAN!$B100,'[2]Table 35'!$B$14:$B$19,0))*1000,0)</f>
        <v>0</v>
      </c>
      <c r="V87" s="5">
        <f>IFERROR(INDEX('[2]Table 35'!V$14:V$19,MATCH(CAN!$B100,'[2]Table 35'!$B$14:$B$19,0))*1000,0)</f>
        <v>0</v>
      </c>
      <c r="W87" s="5">
        <f>IFERROR(INDEX('[2]Table 35'!W$14:W$19,MATCH(CAN!$B100,'[2]Table 35'!$B$14:$B$19,0))*1000,0)</f>
        <v>0</v>
      </c>
      <c r="Z87" s="23" t="s">
        <v>32</v>
      </c>
    </row>
    <row r="88" spans="2:26" outlineLevel="1" x14ac:dyDescent="0.25">
      <c r="B88" s="4" t="s">
        <v>1</v>
      </c>
      <c r="C88" s="5">
        <f>IFERROR(INDEX('[2]Table 35'!C$14:C$19,MATCH(CAN!$B101,'[2]Table 35'!$B$14:$B$19,0))*1000,0)</f>
        <v>2295.6910000000003</v>
      </c>
      <c r="D88" s="5">
        <f>IFERROR(INDEX('[2]Table 35'!D$14:D$19,MATCH(CAN!$B101,'[2]Table 35'!$B$14:$B$19,0))*1000,0)</f>
        <v>2325.2999999999997</v>
      </c>
      <c r="E88" s="5">
        <f>IFERROR(INDEX('[2]Table 35'!E$14:E$19,MATCH(CAN!$B101,'[2]Table 35'!$B$14:$B$19,0))*1000,0)</f>
        <v>2057.71</v>
      </c>
      <c r="F88" s="5">
        <f>IFERROR(INDEX('[2]Table 35'!F$14:F$19,MATCH(CAN!$B101,'[2]Table 35'!$B$14:$B$19,0))*1000,0)</f>
        <v>1774.2080000000001</v>
      </c>
      <c r="G88" s="5">
        <f>IFERROR(INDEX('[2]Table 35'!G$14:G$19,MATCH(CAN!$B101,'[2]Table 35'!$B$14:$B$19,0))*1000,0)</f>
        <v>1638.8240000000001</v>
      </c>
      <c r="H88" s="5">
        <f>IFERROR(INDEX('[2]Table 35'!H$14:H$19,MATCH(CAN!$B101,'[2]Table 35'!$B$14:$B$19,0))*1000,0)</f>
        <v>1331.8609999999999</v>
      </c>
      <c r="I88" s="5">
        <f>IFERROR(INDEX('[2]Table 35'!I$14:I$19,MATCH(CAN!$B101,'[2]Table 35'!$B$14:$B$19,0))*1000,0)</f>
        <v>1567.1849999999999</v>
      </c>
      <c r="J88" s="5">
        <f>IFERROR(INDEX('[2]Table 35'!J$14:J$19,MATCH(CAN!$B101,'[2]Table 35'!$B$14:$B$19,0))*1000,0)</f>
        <v>2257.761</v>
      </c>
      <c r="K88" s="5">
        <f>IFERROR(INDEX('[2]Table 35'!K$14:K$19,MATCH(CAN!$B101,'[2]Table 35'!$B$14:$B$19,0))*1000,0)</f>
        <v>2762.0499999999997</v>
      </c>
      <c r="L88" s="5">
        <f>IFERROR(INDEX('[2]Table 35'!L$14:L$19,MATCH(CAN!$B101,'[2]Table 35'!$B$14:$B$19,0))*1000,0)</f>
        <v>1836.498</v>
      </c>
      <c r="M88" s="5">
        <f>IFERROR(INDEX('[2]Table 35'!M$14:M$19,MATCH(CAN!$B101,'[2]Table 35'!$B$14:$B$19,0))*1000,0)</f>
        <v>1942.308</v>
      </c>
      <c r="N88" s="5">
        <f>IFERROR(INDEX('[2]Table 35'!N$14:N$19,MATCH(CAN!$B101,'[2]Table 35'!$B$14:$B$19,0))*1000,0)</f>
        <v>1791.1399999999999</v>
      </c>
      <c r="O88" s="5">
        <f>IFERROR(INDEX('[2]Table 35'!O$14:O$19,MATCH(CAN!$B101,'[2]Table 35'!$B$14:$B$19,0))*1000,0)</f>
        <v>1651.3230000000001</v>
      </c>
      <c r="P88" s="5">
        <f>IFERROR(INDEX('[2]Table 35'!P$14:P$19,MATCH(CAN!$B101,'[2]Table 35'!$B$14:$B$19,0))*1000,0)</f>
        <v>1467.5800000000002</v>
      </c>
      <c r="Q88" s="5">
        <f>IFERROR(INDEX('[2]Table 35'!Q$14:Q$19,MATCH(CAN!$B101,'[2]Table 35'!$B$14:$B$19,0))*1000,0)</f>
        <v>1223.5229999999999</v>
      </c>
      <c r="R88" s="5">
        <f>IFERROR(INDEX('[2]Table 35'!R$14:R$19,MATCH(CAN!$B101,'[2]Table 35'!$B$14:$B$19,0))*1000,0)</f>
        <v>1267.9159999999999</v>
      </c>
      <c r="S88" s="5">
        <f>IFERROR(INDEX('[2]Table 35'!S$14:S$19,MATCH(CAN!$B101,'[2]Table 35'!$B$14:$B$19,0))*1000,0)</f>
        <v>1056.4070000000002</v>
      </c>
      <c r="T88" s="5">
        <f>IFERROR(INDEX('[2]Table 35'!T$14:T$19,MATCH(CAN!$B101,'[2]Table 35'!$B$14:$B$19,0))*1000,0)</f>
        <v>1130.4069999999999</v>
      </c>
      <c r="U88" s="5">
        <f>IFERROR(INDEX('[2]Table 35'!U$14:U$19,MATCH(CAN!$B101,'[2]Table 35'!$B$14:$B$19,0))*1000,0)</f>
        <v>1828.962</v>
      </c>
      <c r="V88" s="5">
        <f>IFERROR(INDEX('[2]Table 35'!V$14:V$19,MATCH(CAN!$B101,'[2]Table 35'!$B$14:$B$19,0))*1000,0)</f>
        <v>1740.251</v>
      </c>
      <c r="W88" s="5">
        <f>IFERROR(INDEX('[2]Table 35'!W$14:W$19,MATCH(CAN!$B101,'[2]Table 35'!$B$14:$B$19,0))*1000,0)</f>
        <v>1337.039</v>
      </c>
      <c r="Z88" s="23" t="s">
        <v>32</v>
      </c>
    </row>
    <row r="89" spans="2:26" outlineLevel="1" x14ac:dyDescent="0.25">
      <c r="B89" s="16" t="s">
        <v>13</v>
      </c>
      <c r="C89" s="21">
        <f t="shared" ref="C89:W89" si="31">SUM(C79:C88)</f>
        <v>21579.895</v>
      </c>
      <c r="D89" s="21">
        <f t="shared" si="31"/>
        <v>21324.261999999999</v>
      </c>
      <c r="E89" s="21">
        <f t="shared" si="31"/>
        <v>21591.219999999998</v>
      </c>
      <c r="F89" s="21">
        <f t="shared" si="31"/>
        <v>21415.905999999999</v>
      </c>
      <c r="G89" s="21">
        <f t="shared" si="31"/>
        <v>22288.05</v>
      </c>
      <c r="H89" s="21">
        <f t="shared" si="31"/>
        <v>21167.285</v>
      </c>
      <c r="I89" s="21">
        <f t="shared" si="31"/>
        <v>19462.854000000003</v>
      </c>
      <c r="J89" s="21">
        <f t="shared" si="31"/>
        <v>21410.432000000001</v>
      </c>
      <c r="K89" s="21">
        <f t="shared" si="31"/>
        <v>21313.998999999996</v>
      </c>
      <c r="L89" s="21">
        <f t="shared" si="31"/>
        <v>20805.811000000002</v>
      </c>
      <c r="M89" s="21">
        <f t="shared" si="31"/>
        <v>21545.855000000003</v>
      </c>
      <c r="N89" s="21">
        <f t="shared" si="31"/>
        <v>20550.351000000002</v>
      </c>
      <c r="O89" s="21">
        <f t="shared" si="31"/>
        <v>21082.143999999997</v>
      </c>
      <c r="P89" s="21">
        <f t="shared" si="31"/>
        <v>21822.336000000003</v>
      </c>
      <c r="Q89" s="21">
        <f t="shared" si="31"/>
        <v>22608.897000000001</v>
      </c>
      <c r="R89" s="21">
        <f t="shared" si="31"/>
        <v>23842.100000000002</v>
      </c>
      <c r="S89" s="21">
        <f t="shared" si="31"/>
        <v>26569.076000000005</v>
      </c>
      <c r="T89" s="21">
        <f t="shared" si="31"/>
        <v>27414.967000000001</v>
      </c>
      <c r="U89" s="21">
        <f t="shared" si="31"/>
        <v>29083.828999999998</v>
      </c>
      <c r="V89" s="21">
        <f t="shared" si="31"/>
        <v>29048.417000000001</v>
      </c>
      <c r="W89" s="21">
        <f t="shared" si="31"/>
        <v>26719.816999999999</v>
      </c>
    </row>
    <row r="90" spans="2:26" outlineLevel="1" x14ac:dyDescent="0.25">
      <c r="B90" s="29" t="s">
        <v>46</v>
      </c>
      <c r="C90" s="28">
        <f>IFERROR(C89/C71/1000,0)</f>
        <v>8.3133541850140061E-3</v>
      </c>
      <c r="D90" s="28">
        <f t="shared" ref="D90:W90" si="32">IFERROR(D89/D71/1000,0)</f>
        <v>8.1837644095815749E-3</v>
      </c>
      <c r="E90" s="28">
        <f t="shared" si="32"/>
        <v>8.1132670449565077E-3</v>
      </c>
      <c r="F90" s="28">
        <f t="shared" si="32"/>
        <v>8.0421634307079135E-3</v>
      </c>
      <c r="G90" s="28">
        <f t="shared" si="32"/>
        <v>7.9672896369051976E-3</v>
      </c>
      <c r="H90" s="28">
        <f t="shared" si="32"/>
        <v>7.8729676873297277E-3</v>
      </c>
      <c r="I90" s="28">
        <f t="shared" si="32"/>
        <v>7.7568387478116783E-3</v>
      </c>
      <c r="J90" s="28">
        <f t="shared" si="32"/>
        <v>7.6861735831619165E-3</v>
      </c>
      <c r="K90" s="28">
        <f t="shared" si="32"/>
        <v>7.6773372987236866E-3</v>
      </c>
      <c r="L90" s="28">
        <f t="shared" si="32"/>
        <v>7.5945608859179174E-3</v>
      </c>
      <c r="M90" s="28">
        <f t="shared" si="32"/>
        <v>7.5203637467080873E-3</v>
      </c>
      <c r="N90" s="28">
        <f t="shared" si="32"/>
        <v>7.4753849744354593E-3</v>
      </c>
      <c r="O90" s="28">
        <f t="shared" si="32"/>
        <v>7.3737350693113051E-3</v>
      </c>
      <c r="P90" s="28">
        <f t="shared" si="32"/>
        <v>7.3168773930304739E-3</v>
      </c>
      <c r="Q90" s="28">
        <f t="shared" si="32"/>
        <v>7.261018924041393E-3</v>
      </c>
      <c r="R90" s="28">
        <f t="shared" si="32"/>
        <v>7.1948139796319619E-3</v>
      </c>
      <c r="S90" s="28">
        <f t="shared" si="32"/>
        <v>7.1103429580496921E-3</v>
      </c>
      <c r="T90" s="28">
        <f t="shared" si="32"/>
        <v>7.0364849143538365E-3</v>
      </c>
      <c r="U90" s="28">
        <f t="shared" si="32"/>
        <v>6.9905949251386932E-3</v>
      </c>
      <c r="V90" s="28">
        <f t="shared" si="32"/>
        <v>6.8722511919272616E-3</v>
      </c>
      <c r="W90" s="28">
        <f t="shared" si="32"/>
        <v>6.7966826720085799E-3</v>
      </c>
    </row>
    <row r="91" spans="2:26" outlineLevel="1" x14ac:dyDescent="0.25"/>
    <row r="92" spans="2:26" outlineLevel="1" x14ac:dyDescent="0.25">
      <c r="B92" s="4" t="s">
        <v>23</v>
      </c>
      <c r="C92" s="12">
        <f t="shared" ref="C92:W92" si="33">IFERROR(C79/C89,0)</f>
        <v>0</v>
      </c>
      <c r="D92" s="12">
        <f t="shared" si="33"/>
        <v>0</v>
      </c>
      <c r="E92" s="12">
        <f t="shared" si="33"/>
        <v>0</v>
      </c>
      <c r="F92" s="12">
        <f t="shared" si="33"/>
        <v>0</v>
      </c>
      <c r="G92" s="12">
        <f t="shared" si="33"/>
        <v>0</v>
      </c>
      <c r="H92" s="12">
        <f t="shared" si="33"/>
        <v>0</v>
      </c>
      <c r="I92" s="12">
        <f t="shared" si="33"/>
        <v>0</v>
      </c>
      <c r="J92" s="12">
        <f t="shared" si="33"/>
        <v>0</v>
      </c>
      <c r="K92" s="12">
        <f t="shared" si="33"/>
        <v>0</v>
      </c>
      <c r="L92" s="12">
        <f t="shared" si="33"/>
        <v>0</v>
      </c>
      <c r="M92" s="12">
        <f t="shared" si="33"/>
        <v>0</v>
      </c>
      <c r="N92" s="12">
        <f t="shared" si="33"/>
        <v>0</v>
      </c>
      <c r="O92" s="12">
        <f t="shared" si="33"/>
        <v>0</v>
      </c>
      <c r="P92" s="12">
        <f t="shared" si="33"/>
        <v>0</v>
      </c>
      <c r="Q92" s="12">
        <f t="shared" si="33"/>
        <v>0</v>
      </c>
      <c r="R92" s="12">
        <f t="shared" si="33"/>
        <v>0</v>
      </c>
      <c r="S92" s="12">
        <f t="shared" si="33"/>
        <v>0</v>
      </c>
      <c r="T92" s="12">
        <f t="shared" si="33"/>
        <v>0</v>
      </c>
      <c r="U92" s="12">
        <f t="shared" si="33"/>
        <v>0</v>
      </c>
      <c r="V92" s="12">
        <f t="shared" si="33"/>
        <v>0</v>
      </c>
      <c r="W92" s="12">
        <f t="shared" si="33"/>
        <v>0</v>
      </c>
    </row>
    <row r="93" spans="2:26" outlineLevel="1" x14ac:dyDescent="0.25">
      <c r="B93" s="4" t="s">
        <v>24</v>
      </c>
      <c r="C93" s="12">
        <f t="shared" ref="C93:W93" si="34">IFERROR(C80/C89,0)</f>
        <v>0</v>
      </c>
      <c r="D93" s="12">
        <f t="shared" si="34"/>
        <v>0</v>
      </c>
      <c r="E93" s="12">
        <f t="shared" si="34"/>
        <v>0</v>
      </c>
      <c r="F93" s="12">
        <f t="shared" si="34"/>
        <v>0</v>
      </c>
      <c r="G93" s="12">
        <f t="shared" si="34"/>
        <v>0</v>
      </c>
      <c r="H93" s="12">
        <f t="shared" si="34"/>
        <v>0</v>
      </c>
      <c r="I93" s="12">
        <f t="shared" si="34"/>
        <v>0</v>
      </c>
      <c r="J93" s="12">
        <f t="shared" si="34"/>
        <v>0</v>
      </c>
      <c r="K93" s="12">
        <f t="shared" si="34"/>
        <v>0</v>
      </c>
      <c r="L93" s="12">
        <f t="shared" si="34"/>
        <v>0</v>
      </c>
      <c r="M93" s="12">
        <f t="shared" si="34"/>
        <v>0</v>
      </c>
      <c r="N93" s="12">
        <f t="shared" si="34"/>
        <v>0</v>
      </c>
      <c r="O93" s="12">
        <f t="shared" si="34"/>
        <v>0</v>
      </c>
      <c r="P93" s="12">
        <f t="shared" si="34"/>
        <v>0</v>
      </c>
      <c r="Q93" s="12">
        <f t="shared" si="34"/>
        <v>0</v>
      </c>
      <c r="R93" s="12">
        <f t="shared" si="34"/>
        <v>0</v>
      </c>
      <c r="S93" s="12">
        <f t="shared" si="34"/>
        <v>0</v>
      </c>
      <c r="T93" s="12">
        <f t="shared" si="34"/>
        <v>0</v>
      </c>
      <c r="U93" s="12">
        <f t="shared" si="34"/>
        <v>0</v>
      </c>
      <c r="V93" s="12">
        <f t="shared" si="34"/>
        <v>0</v>
      </c>
      <c r="W93" s="12">
        <f t="shared" si="34"/>
        <v>0</v>
      </c>
    </row>
    <row r="94" spans="2:26" outlineLevel="1" x14ac:dyDescent="0.25">
      <c r="B94" s="4" t="s">
        <v>21</v>
      </c>
      <c r="C94" s="12">
        <f t="shared" ref="C94:W94" si="35">IFERROR(C81/C89,0)</f>
        <v>4.4311615047246525E-2</v>
      </c>
      <c r="D94" s="12">
        <f t="shared" si="35"/>
        <v>5.4267294221014548E-2</v>
      </c>
      <c r="E94" s="12">
        <f t="shared" si="35"/>
        <v>5.5253663294616992E-2</v>
      </c>
      <c r="F94" s="12">
        <f t="shared" si="35"/>
        <v>5.3256537453983961E-2</v>
      </c>
      <c r="G94" s="12">
        <f t="shared" si="35"/>
        <v>4.2818102077122049E-2</v>
      </c>
      <c r="H94" s="12">
        <f t="shared" si="35"/>
        <v>4.3356812175014414E-2</v>
      </c>
      <c r="I94" s="12">
        <f t="shared" si="35"/>
        <v>9.8308809180811807E-3</v>
      </c>
      <c r="J94" s="12">
        <f t="shared" si="35"/>
        <v>1.0151406566668061E-2</v>
      </c>
      <c r="K94" s="12">
        <f t="shared" si="35"/>
        <v>1.201736004585531E-2</v>
      </c>
      <c r="L94" s="12">
        <f t="shared" si="35"/>
        <v>1.0664857044024863E-2</v>
      </c>
      <c r="M94" s="12">
        <f t="shared" si="35"/>
        <v>1.0647941332567214E-2</v>
      </c>
      <c r="N94" s="12">
        <f t="shared" si="35"/>
        <v>1.0858500665025137E-2</v>
      </c>
      <c r="O94" s="12">
        <f t="shared" si="35"/>
        <v>1.1007371925739622E-2</v>
      </c>
      <c r="P94" s="12">
        <f t="shared" si="35"/>
        <v>1.2896190398681421E-2</v>
      </c>
      <c r="Q94" s="12">
        <f t="shared" si="35"/>
        <v>1.4265047958774812E-2</v>
      </c>
      <c r="R94" s="12">
        <f t="shared" si="35"/>
        <v>1.6101937329345988E-2</v>
      </c>
      <c r="S94" s="12">
        <f t="shared" si="35"/>
        <v>1.7721542141698868E-2</v>
      </c>
      <c r="T94" s="12">
        <f t="shared" si="35"/>
        <v>1.9203889612560907E-2</v>
      </c>
      <c r="U94" s="12">
        <f t="shared" si="35"/>
        <v>2.1257482981350224E-2</v>
      </c>
      <c r="V94" s="12">
        <f t="shared" si="35"/>
        <v>2.2913744318666312E-2</v>
      </c>
      <c r="W94" s="12">
        <f t="shared" si="35"/>
        <v>2.7171705554719931E-2</v>
      </c>
    </row>
    <row r="95" spans="2:26" outlineLevel="1" x14ac:dyDescent="0.25">
      <c r="B95" s="4" t="s">
        <v>26</v>
      </c>
      <c r="C95" s="12">
        <f t="shared" ref="C95:W95" si="36">IFERROR(C82/C89,0)</f>
        <v>0</v>
      </c>
      <c r="D95" s="12">
        <f t="shared" si="36"/>
        <v>0</v>
      </c>
      <c r="E95" s="12">
        <f t="shared" si="36"/>
        <v>0</v>
      </c>
      <c r="F95" s="12">
        <f t="shared" si="36"/>
        <v>0</v>
      </c>
      <c r="G95" s="12">
        <f t="shared" si="36"/>
        <v>0</v>
      </c>
      <c r="H95" s="12">
        <f t="shared" si="36"/>
        <v>0</v>
      </c>
      <c r="I95" s="12">
        <f t="shared" si="36"/>
        <v>0</v>
      </c>
      <c r="J95" s="12">
        <f t="shared" si="36"/>
        <v>0</v>
      </c>
      <c r="K95" s="12">
        <f t="shared" si="36"/>
        <v>0</v>
      </c>
      <c r="L95" s="12">
        <f t="shared" si="36"/>
        <v>0</v>
      </c>
      <c r="M95" s="12">
        <f t="shared" si="36"/>
        <v>0</v>
      </c>
      <c r="N95" s="12">
        <f t="shared" si="36"/>
        <v>0</v>
      </c>
      <c r="O95" s="12">
        <f t="shared" si="36"/>
        <v>0</v>
      </c>
      <c r="P95" s="12">
        <f t="shared" si="36"/>
        <v>0</v>
      </c>
      <c r="Q95" s="12">
        <f t="shared" si="36"/>
        <v>0</v>
      </c>
      <c r="R95" s="12">
        <f t="shared" si="36"/>
        <v>0</v>
      </c>
      <c r="S95" s="12">
        <f t="shared" si="36"/>
        <v>0</v>
      </c>
      <c r="T95" s="12">
        <f t="shared" si="36"/>
        <v>0</v>
      </c>
      <c r="U95" s="12">
        <f t="shared" si="36"/>
        <v>0</v>
      </c>
      <c r="V95" s="12">
        <f t="shared" si="36"/>
        <v>0</v>
      </c>
      <c r="W95" s="12">
        <f t="shared" si="36"/>
        <v>0</v>
      </c>
    </row>
    <row r="96" spans="2:26" outlineLevel="1" x14ac:dyDescent="0.25">
      <c r="B96" s="4" t="s">
        <v>25</v>
      </c>
      <c r="C96" s="12">
        <f t="shared" ref="C96:W96" si="37">IFERROR(C83/C89,0)</f>
        <v>0.84849801169097439</v>
      </c>
      <c r="D96" s="12">
        <f t="shared" si="37"/>
        <v>0.83618612451863517</v>
      </c>
      <c r="E96" s="12">
        <f t="shared" si="37"/>
        <v>0.84912459786894856</v>
      </c>
      <c r="F96" s="12">
        <f t="shared" si="37"/>
        <v>0.86356281167838522</v>
      </c>
      <c r="G96" s="12">
        <f t="shared" si="37"/>
        <v>0.88332003024042038</v>
      </c>
      <c r="H96" s="12">
        <f t="shared" si="37"/>
        <v>0.89332750988140419</v>
      </c>
      <c r="I96" s="12">
        <f t="shared" si="37"/>
        <v>0.90861586897790014</v>
      </c>
      <c r="J96" s="12">
        <f t="shared" si="37"/>
        <v>0.88348222025599488</v>
      </c>
      <c r="K96" s="12">
        <f t="shared" si="37"/>
        <v>0.85738884570652374</v>
      </c>
      <c r="L96" s="12">
        <f t="shared" si="37"/>
        <v>0.89989094873542785</v>
      </c>
      <c r="M96" s="12">
        <f t="shared" si="37"/>
        <v>0.86648698786843215</v>
      </c>
      <c r="N96" s="12">
        <f t="shared" si="37"/>
        <v>0.86162494256180822</v>
      </c>
      <c r="O96" s="12">
        <f t="shared" si="37"/>
        <v>0.87220583447300237</v>
      </c>
      <c r="P96" s="12">
        <f t="shared" si="37"/>
        <v>0.88512655107134264</v>
      </c>
      <c r="Q96" s="12">
        <f t="shared" si="37"/>
        <v>0.89581981818927292</v>
      </c>
      <c r="R96" s="12">
        <f t="shared" si="37"/>
        <v>0.92833924025148784</v>
      </c>
      <c r="S96" s="12">
        <f t="shared" si="37"/>
        <v>0.94062281277677851</v>
      </c>
      <c r="T96" s="12">
        <f t="shared" si="37"/>
        <v>0.93807878740105721</v>
      </c>
      <c r="U96" s="12">
        <f t="shared" si="37"/>
        <v>0.91476008884524806</v>
      </c>
      <c r="V96" s="12">
        <f t="shared" si="37"/>
        <v>0.91627564421152441</v>
      </c>
      <c r="W96" s="12">
        <f t="shared" si="37"/>
        <v>0.92222600177239233</v>
      </c>
    </row>
    <row r="97" spans="1:28" outlineLevel="1" x14ac:dyDescent="0.25">
      <c r="B97" s="4" t="s">
        <v>0</v>
      </c>
      <c r="C97" s="12">
        <f t="shared" ref="C97:W97" si="38">IFERROR(C84/C89,0)</f>
        <v>0</v>
      </c>
      <c r="D97" s="12">
        <f t="shared" si="38"/>
        <v>0</v>
      </c>
      <c r="E97" s="12">
        <f t="shared" si="38"/>
        <v>0</v>
      </c>
      <c r="F97" s="12">
        <f t="shared" si="38"/>
        <v>0</v>
      </c>
      <c r="G97" s="12">
        <f t="shared" si="38"/>
        <v>0</v>
      </c>
      <c r="H97" s="12">
        <f t="shared" si="38"/>
        <v>0</v>
      </c>
      <c r="I97" s="12">
        <f t="shared" si="38"/>
        <v>0</v>
      </c>
      <c r="J97" s="12">
        <f t="shared" si="38"/>
        <v>0</v>
      </c>
      <c r="K97" s="12">
        <f t="shared" si="38"/>
        <v>0</v>
      </c>
      <c r="L97" s="12">
        <f t="shared" si="38"/>
        <v>0</v>
      </c>
      <c r="M97" s="12">
        <f t="shared" si="38"/>
        <v>3.084189511161195E-2</v>
      </c>
      <c r="N97" s="12">
        <f t="shared" si="38"/>
        <v>3.6650663533678809E-2</v>
      </c>
      <c r="O97" s="12">
        <f t="shared" si="38"/>
        <v>3.453306267142469E-2</v>
      </c>
      <c r="P97" s="12">
        <f t="shared" si="38"/>
        <v>3.160734029574102E-2</v>
      </c>
      <c r="Q97" s="12">
        <f t="shared" si="38"/>
        <v>3.2769179319097258E-2</v>
      </c>
      <c r="R97" s="12">
        <f t="shared" si="38"/>
        <v>0</v>
      </c>
      <c r="S97" s="12">
        <f t="shared" si="38"/>
        <v>0</v>
      </c>
      <c r="T97" s="12">
        <f t="shared" si="38"/>
        <v>0</v>
      </c>
      <c r="U97" s="12">
        <f t="shared" si="38"/>
        <v>0</v>
      </c>
      <c r="V97" s="12">
        <f t="shared" si="38"/>
        <v>0</v>
      </c>
      <c r="W97" s="12">
        <f t="shared" si="38"/>
        <v>0</v>
      </c>
    </row>
    <row r="98" spans="1:28" outlineLevel="1" x14ac:dyDescent="0.25">
      <c r="B98" s="4" t="s">
        <v>27</v>
      </c>
      <c r="C98" s="12">
        <f t="shared" ref="C98:W98" si="39">IFERROR(C85/C89,0)</f>
        <v>0</v>
      </c>
      <c r="D98" s="12">
        <f t="shared" si="39"/>
        <v>0</v>
      </c>
      <c r="E98" s="12">
        <f t="shared" si="39"/>
        <v>0</v>
      </c>
      <c r="F98" s="12">
        <f t="shared" si="39"/>
        <v>0</v>
      </c>
      <c r="G98" s="12">
        <f t="shared" si="39"/>
        <v>0</v>
      </c>
      <c r="H98" s="12">
        <f t="shared" si="39"/>
        <v>0</v>
      </c>
      <c r="I98" s="12">
        <f t="shared" si="39"/>
        <v>0</v>
      </c>
      <c r="J98" s="12">
        <f t="shared" si="39"/>
        <v>0</v>
      </c>
      <c r="K98" s="12">
        <f t="shared" si="39"/>
        <v>0</v>
      </c>
      <c r="L98" s="12">
        <f t="shared" si="39"/>
        <v>0</v>
      </c>
      <c r="M98" s="12">
        <f t="shared" si="39"/>
        <v>0</v>
      </c>
      <c r="N98" s="12">
        <f t="shared" si="39"/>
        <v>0</v>
      </c>
      <c r="O98" s="12">
        <f t="shared" si="39"/>
        <v>0</v>
      </c>
      <c r="P98" s="12">
        <f t="shared" si="39"/>
        <v>0</v>
      </c>
      <c r="Q98" s="12">
        <f t="shared" si="39"/>
        <v>0</v>
      </c>
      <c r="R98" s="12">
        <f t="shared" si="39"/>
        <v>0</v>
      </c>
      <c r="S98" s="12">
        <f t="shared" si="39"/>
        <v>0</v>
      </c>
      <c r="T98" s="12">
        <f t="shared" si="39"/>
        <v>0</v>
      </c>
      <c r="U98" s="12">
        <f t="shared" si="39"/>
        <v>0</v>
      </c>
      <c r="V98" s="12">
        <f t="shared" si="39"/>
        <v>0</v>
      </c>
      <c r="W98" s="12">
        <f t="shared" si="39"/>
        <v>0</v>
      </c>
    </row>
    <row r="99" spans="1:28" outlineLevel="1" x14ac:dyDescent="0.25">
      <c r="B99" s="4" t="s">
        <v>28</v>
      </c>
      <c r="C99" s="12">
        <f t="shared" ref="C99:W99" si="40">IFERROR(C86/C89,0)</f>
        <v>8.0936445705597718E-4</v>
      </c>
      <c r="D99" s="12">
        <f t="shared" si="40"/>
        <v>5.0177586450588538E-4</v>
      </c>
      <c r="E99" s="12">
        <f t="shared" si="40"/>
        <v>3.1864804304712754E-4</v>
      </c>
      <c r="F99" s="12">
        <f t="shared" si="40"/>
        <v>3.353115203251266E-4</v>
      </c>
      <c r="G99" s="12">
        <f t="shared" si="40"/>
        <v>3.3259975637168798E-4</v>
      </c>
      <c r="H99" s="12">
        <f t="shared" si="40"/>
        <v>3.9494909243202418E-4</v>
      </c>
      <c r="I99" s="12">
        <f t="shared" si="40"/>
        <v>1.0314006363095565E-3</v>
      </c>
      <c r="J99" s="12">
        <f t="shared" si="40"/>
        <v>9.1492782583742346E-4</v>
      </c>
      <c r="K99" s="12">
        <f t="shared" si="40"/>
        <v>1.0052548092922406E-3</v>
      </c>
      <c r="L99" s="12">
        <f t="shared" si="40"/>
        <v>1.175681159460691E-3</v>
      </c>
      <c r="M99" s="12">
        <f t="shared" si="40"/>
        <v>1.8755347606302928E-3</v>
      </c>
      <c r="N99" s="12">
        <f t="shared" si="40"/>
        <v>3.7072846103699151E-3</v>
      </c>
      <c r="O99" s="12">
        <f t="shared" si="40"/>
        <v>3.9256918081956001E-3</v>
      </c>
      <c r="P99" s="12">
        <f t="shared" si="40"/>
        <v>3.1186395443640867E-3</v>
      </c>
      <c r="Q99" s="12">
        <f t="shared" si="40"/>
        <v>3.0290730237746673E-3</v>
      </c>
      <c r="R99" s="12">
        <f t="shared" si="40"/>
        <v>2.3791109004659824E-3</v>
      </c>
      <c r="S99" s="12">
        <f t="shared" si="40"/>
        <v>1.8948720685657261E-3</v>
      </c>
      <c r="T99" s="12">
        <f t="shared" si="40"/>
        <v>1.4841163222994213E-3</v>
      </c>
      <c r="U99" s="12">
        <f t="shared" si="40"/>
        <v>1.0965543773483195E-3</v>
      </c>
      <c r="V99" s="12">
        <f t="shared" si="40"/>
        <v>9.0197686159627889E-4</v>
      </c>
      <c r="W99" s="12">
        <f t="shared" si="40"/>
        <v>5.6306523356802936E-4</v>
      </c>
    </row>
    <row r="100" spans="1:28" outlineLevel="1" x14ac:dyDescent="0.25">
      <c r="B100" s="4" t="s">
        <v>22</v>
      </c>
      <c r="C100" s="12">
        <f t="shared" ref="C100:W100" si="41">IFERROR(C87/C89,0)</f>
        <v>0</v>
      </c>
      <c r="D100" s="12">
        <f t="shared" si="41"/>
        <v>0</v>
      </c>
      <c r="E100" s="12">
        <f t="shared" si="41"/>
        <v>0</v>
      </c>
      <c r="F100" s="12">
        <f t="shared" si="41"/>
        <v>0</v>
      </c>
      <c r="G100" s="12">
        <f t="shared" si="41"/>
        <v>0</v>
      </c>
      <c r="H100" s="12">
        <f t="shared" si="41"/>
        <v>0</v>
      </c>
      <c r="I100" s="12">
        <f t="shared" si="41"/>
        <v>0</v>
      </c>
      <c r="J100" s="12">
        <f t="shared" si="41"/>
        <v>0</v>
      </c>
      <c r="K100" s="12">
        <f t="shared" si="41"/>
        <v>0</v>
      </c>
      <c r="L100" s="12">
        <f t="shared" si="41"/>
        <v>0</v>
      </c>
      <c r="M100" s="12">
        <f t="shared" si="41"/>
        <v>0</v>
      </c>
      <c r="N100" s="12">
        <f t="shared" si="41"/>
        <v>0</v>
      </c>
      <c r="O100" s="12">
        <f t="shared" si="41"/>
        <v>0</v>
      </c>
      <c r="P100" s="12">
        <f t="shared" si="41"/>
        <v>0</v>
      </c>
      <c r="Q100" s="12">
        <f t="shared" si="41"/>
        <v>0</v>
      </c>
      <c r="R100" s="12">
        <f t="shared" si="41"/>
        <v>0</v>
      </c>
      <c r="S100" s="12">
        <f t="shared" si="41"/>
        <v>0</v>
      </c>
      <c r="T100" s="12">
        <f t="shared" si="41"/>
        <v>0</v>
      </c>
      <c r="U100" s="12">
        <f t="shared" si="41"/>
        <v>0</v>
      </c>
      <c r="V100" s="12">
        <f t="shared" si="41"/>
        <v>0</v>
      </c>
      <c r="W100" s="12">
        <f t="shared" si="41"/>
        <v>0</v>
      </c>
    </row>
    <row r="101" spans="1:28" outlineLevel="1" x14ac:dyDescent="0.25">
      <c r="B101" s="4" t="s">
        <v>1</v>
      </c>
      <c r="C101" s="12">
        <f t="shared" ref="C101:W101" si="42">IFERROR(C88/C89,0)</f>
        <v>0.10638100880472311</v>
      </c>
      <c r="D101" s="12">
        <f t="shared" si="42"/>
        <v>0.10904480539584441</v>
      </c>
      <c r="E101" s="12">
        <f t="shared" si="42"/>
        <v>9.5303090793387321E-2</v>
      </c>
      <c r="F101" s="12">
        <f t="shared" si="42"/>
        <v>8.2845339347305702E-2</v>
      </c>
      <c r="G101" s="12">
        <f t="shared" si="42"/>
        <v>7.3529267926085953E-2</v>
      </c>
      <c r="H101" s="12">
        <f t="shared" si="42"/>
        <v>6.2920728851149299E-2</v>
      </c>
      <c r="I101" s="12">
        <f t="shared" si="42"/>
        <v>8.0521849467709086E-2</v>
      </c>
      <c r="J101" s="12">
        <f t="shared" si="42"/>
        <v>0.10545144535149968</v>
      </c>
      <c r="K101" s="12">
        <f t="shared" si="42"/>
        <v>0.12958853943832879</v>
      </c>
      <c r="L101" s="12">
        <f t="shared" si="42"/>
        <v>8.8268513061086629E-2</v>
      </c>
      <c r="M101" s="12">
        <f t="shared" si="42"/>
        <v>9.0147640926758282E-2</v>
      </c>
      <c r="N101" s="12">
        <f t="shared" si="42"/>
        <v>8.7158608629117798E-2</v>
      </c>
      <c r="O101" s="12">
        <f t="shared" si="42"/>
        <v>7.8328039121637744E-2</v>
      </c>
      <c r="P101" s="12">
        <f t="shared" si="42"/>
        <v>6.7251278689870783E-2</v>
      </c>
      <c r="Q101" s="12">
        <f t="shared" si="42"/>
        <v>5.4116881509080249E-2</v>
      </c>
      <c r="R101" s="12">
        <f t="shared" si="42"/>
        <v>5.3179711518700108E-2</v>
      </c>
      <c r="S101" s="12">
        <f t="shared" si="42"/>
        <v>3.9760773012956864E-2</v>
      </c>
      <c r="T101" s="12">
        <f t="shared" si="42"/>
        <v>4.1233206664082429E-2</v>
      </c>
      <c r="U101" s="12">
        <f t="shared" si="42"/>
        <v>6.2885873796053468E-2</v>
      </c>
      <c r="V101" s="12">
        <f t="shared" si="42"/>
        <v>5.9908634608212899E-2</v>
      </c>
      <c r="W101" s="12">
        <f t="shared" si="42"/>
        <v>5.0039227439319663E-2</v>
      </c>
    </row>
    <row r="104" spans="1:28" s="37" customFormat="1" x14ac:dyDescent="0.25">
      <c r="A104" s="36" t="s">
        <v>3</v>
      </c>
      <c r="Z104" s="38"/>
    </row>
    <row r="105" spans="1:28" outlineLevel="1" x14ac:dyDescent="0.25">
      <c r="B105" s="22" t="s">
        <v>31</v>
      </c>
      <c r="C105" s="5">
        <f>C108*CAN!C109</f>
        <v>3361.9262524677333</v>
      </c>
      <c r="D105" s="5">
        <f>D108*CAN!D109</f>
        <v>3913.7316653483972</v>
      </c>
      <c r="E105" s="5">
        <f>E108*CAN!E109</f>
        <v>3902.406493963178</v>
      </c>
      <c r="F105" s="5">
        <f>F108*CAN!F109</f>
        <v>5109.2828184477576</v>
      </c>
      <c r="G105" s="5">
        <f>G108*CAN!G109</f>
        <v>5845.2281496814085</v>
      </c>
      <c r="H105" s="5">
        <f>H108*CAN!H109</f>
        <v>6342.2271041874692</v>
      </c>
      <c r="I105" s="5">
        <f>I108*CAN!I109</f>
        <v>8644.1979419819327</v>
      </c>
      <c r="J105" s="5">
        <f>J108*CAN!J109</f>
        <v>7524.3041812497704</v>
      </c>
      <c r="K105" s="5">
        <f>K108*CAN!K109</f>
        <v>8528.1407759732119</v>
      </c>
      <c r="L105" s="5">
        <f>L108*CAN!L109</f>
        <v>8407.2260721157418</v>
      </c>
      <c r="M105" s="5">
        <f>M108*CAN!M109</f>
        <v>9692.8256345388581</v>
      </c>
      <c r="N105" s="5">
        <f>N108*CAN!N109</f>
        <v>9235.4346284876301</v>
      </c>
      <c r="O105" s="5">
        <f>O108*CAN!O109</f>
        <v>9599.9708925283339</v>
      </c>
      <c r="P105" s="5">
        <f>P108*CAN!P109</f>
        <v>10441.082810930538</v>
      </c>
      <c r="Q105" s="5">
        <f>Q108*CAN!Q109</f>
        <v>10221.977528362673</v>
      </c>
      <c r="R105" s="5">
        <f>R108*CAN!R109</f>
        <v>10022.272617182549</v>
      </c>
      <c r="S105" s="5">
        <f>S108*CAN!S109</f>
        <v>10394.006471703291</v>
      </c>
      <c r="T105" s="5">
        <f>T108*CAN!T109</f>
        <v>10910.246433305312</v>
      </c>
      <c r="U105" s="5">
        <f>U108*CAN!U109</f>
        <v>11788.484938746007</v>
      </c>
      <c r="V105" s="5">
        <f>V108*CAN!V109</f>
        <v>11542.955964236226</v>
      </c>
      <c r="W105" s="5">
        <f>W108*CAN!W109</f>
        <v>10852.13068138428</v>
      </c>
      <c r="Z105" s="23"/>
    </row>
    <row r="106" spans="1:28" outlineLevel="1" x14ac:dyDescent="0.25">
      <c r="B106" s="8" t="s">
        <v>30</v>
      </c>
      <c r="C106" s="5">
        <f>INDEX('[2]Table 37'!C$26:C$28,MATCH($AB106,'[2]Table 37'!$B$26:$B$28,0))</f>
        <v>93.808000000000007</v>
      </c>
      <c r="D106" s="5">
        <f>INDEX('[2]Table 37'!D$26:D$28,MATCH($AB106,'[2]Table 37'!$B$26:$B$28,0))</f>
        <v>104.209</v>
      </c>
      <c r="E106" s="5">
        <f>INDEX('[2]Table 37'!E$26:E$28,MATCH($AB106,'[2]Table 37'!$B$26:$B$28,0))</f>
        <v>109.55800000000001</v>
      </c>
      <c r="F106" s="5">
        <f>INDEX('[2]Table 37'!F$26:F$28,MATCH($AB106,'[2]Table 37'!$B$26:$B$28,0))</f>
        <v>121.182</v>
      </c>
      <c r="G106" s="5">
        <f>INDEX('[2]Table 37'!G$26:G$28,MATCH($AB106,'[2]Table 37'!$B$26:$B$28,0))</f>
        <v>134.125</v>
      </c>
      <c r="H106" s="5">
        <f>INDEX('[2]Table 37'!H$26:H$28,MATCH($AB106,'[2]Table 37'!$B$26:$B$28,0))</f>
        <v>144.99</v>
      </c>
      <c r="I106" s="5">
        <f>INDEX('[2]Table 37'!I$26:I$28,MATCH($AB106,'[2]Table 37'!$B$26:$B$28,0))</f>
        <v>200.554</v>
      </c>
      <c r="J106" s="5">
        <f>INDEX('[2]Table 37'!J$26:J$28,MATCH($AB106,'[2]Table 37'!$B$26:$B$28,0))</f>
        <v>224.679</v>
      </c>
      <c r="K106" s="5">
        <f>INDEX('[2]Table 37'!K$26:K$28,MATCH($AB106,'[2]Table 37'!$B$26:$B$28,0))</f>
        <v>251.84100000000001</v>
      </c>
      <c r="L106" s="5">
        <f>INDEX('[2]Table 37'!L$26:L$28,MATCH($AB106,'[2]Table 37'!$B$26:$B$28,0))</f>
        <v>269.34100000000001</v>
      </c>
      <c r="M106" s="5">
        <f>INDEX('[2]Table 37'!M$26:M$28,MATCH($AB106,'[2]Table 37'!$B$26:$B$28,0))</f>
        <v>288.21100000000001</v>
      </c>
      <c r="N106" s="5">
        <f>INDEX('[2]Table 37'!N$26:N$28,MATCH($AB106,'[2]Table 37'!$B$26:$B$28,0))</f>
        <v>291.43799999999999</v>
      </c>
      <c r="O106" s="5">
        <f>INDEX('[2]Table 37'!O$26:O$28,MATCH($AB106,'[2]Table 37'!$B$26:$B$28,0))</f>
        <v>289.94400000000002</v>
      </c>
      <c r="P106" s="5">
        <f>INDEX('[2]Table 37'!P$26:P$28,MATCH($AB106,'[2]Table 37'!$B$26:$B$28,0))</f>
        <v>302.858</v>
      </c>
      <c r="Q106" s="5">
        <f>INDEX('[2]Table 37'!Q$26:Q$28,MATCH($AB106,'[2]Table 37'!$B$26:$B$28,0))</f>
        <v>307.5</v>
      </c>
      <c r="R106" s="5">
        <f>INDEX('[2]Table 37'!R$26:R$28,MATCH($AB106,'[2]Table 37'!$B$26:$B$28,0))</f>
        <v>314.95499999999998</v>
      </c>
      <c r="S106" s="5">
        <f>INDEX('[2]Table 37'!S$26:S$28,MATCH($AB106,'[2]Table 37'!$B$26:$B$28,0))</f>
        <v>318.70600000000002</v>
      </c>
      <c r="T106" s="5">
        <f>INDEX('[2]Table 37'!T$26:T$28,MATCH($AB106,'[2]Table 37'!$B$26:$B$28,0))</f>
        <v>327.20299999999997</v>
      </c>
      <c r="U106" s="5">
        <f>INDEX('[2]Table 37'!U$26:U$28,MATCH($AB106,'[2]Table 37'!$B$26:$B$28,0))</f>
        <v>333.55700000000002</v>
      </c>
      <c r="V106" s="5">
        <f>INDEX('[2]Table 37'!V$26:V$28,MATCH($AB106,'[2]Table 37'!$B$26:$B$28,0))</f>
        <v>335.67200000000003</v>
      </c>
      <c r="W106" s="5">
        <f>INDEX('[2]Table 37'!W$26:W$28,MATCH($AB106,'[2]Table 37'!$B$26:$B$28,0))</f>
        <v>333.952</v>
      </c>
      <c r="Z106" s="23" t="s">
        <v>32</v>
      </c>
      <c r="AB106" t="s">
        <v>3</v>
      </c>
    </row>
    <row r="107" spans="1:28" outlineLevel="1" x14ac:dyDescent="0.25">
      <c r="B107" s="8" t="s">
        <v>43</v>
      </c>
      <c r="C107" s="5">
        <f>INDEX('[2]Table 37'!C$38:C$40,MATCH($AB107,'[2]Table 37'!$B$38:$B$40,0))</f>
        <v>29865.314273</v>
      </c>
      <c r="D107" s="5">
        <f>INDEX('[2]Table 37'!D$38:D$40,MATCH($AB107,'[2]Table 37'!$B$38:$B$40,0))</f>
        <v>31038.481661000002</v>
      </c>
      <c r="E107" s="5">
        <f>INDEX('[2]Table 37'!E$38:E$40,MATCH($AB107,'[2]Table 37'!$B$38:$B$40,0))</f>
        <v>29196.352404000001</v>
      </c>
      <c r="F107" s="5">
        <f>INDEX('[2]Table 37'!F$38:F$40,MATCH($AB107,'[2]Table 37'!$B$38:$B$40,0))</f>
        <v>34278.097874999999</v>
      </c>
      <c r="G107" s="5">
        <f>INDEX('[2]Table 37'!G$38:G$40,MATCH($AB107,'[2]Table 37'!$B$38:$B$40,0))</f>
        <v>35145.525807999999</v>
      </c>
      <c r="H107" s="5">
        <f>INDEX('[2]Table 37'!H$38:H$40,MATCH($AB107,'[2]Table 37'!$B$38:$B$40,0))</f>
        <v>34994.011137000001</v>
      </c>
      <c r="I107" s="5">
        <f>INDEX('[2]Table 37'!I$38:I$40,MATCH($AB107,'[2]Table 37'!$B$38:$B$40,0))</f>
        <v>34343.909863000001</v>
      </c>
      <c r="J107" s="5">
        <f>INDEX('[2]Table 37'!J$38:J$40,MATCH($AB107,'[2]Table 37'!$B$38:$B$40,0))</f>
        <v>26578.669462999998</v>
      </c>
      <c r="K107" s="5">
        <f>INDEX('[2]Table 37'!K$38:K$40,MATCH($AB107,'[2]Table 37'!$B$38:$B$40,0))</f>
        <v>26875.546769</v>
      </c>
      <c r="L107" s="5">
        <f>INDEX('[2]Table 37'!L$38:L$40,MATCH($AB107,'[2]Table 37'!$B$38:$B$40,0))</f>
        <v>24773.061355000002</v>
      </c>
      <c r="M107" s="5">
        <f>INDEX('[2]Table 37'!M$38:M$40,MATCH($AB107,'[2]Table 37'!$B$38:$B$40,0))</f>
        <v>26691.273933</v>
      </c>
      <c r="N107" s="5">
        <f>INDEX('[2]Table 37'!N$38:N$40,MATCH($AB107,'[2]Table 37'!$B$38:$B$40,0))</f>
        <v>25150.152061000001</v>
      </c>
      <c r="O107" s="5">
        <f>INDEX('[2]Table 37'!O$38:O$40,MATCH($AB107,'[2]Table 37'!$B$38:$B$40,0))</f>
        <v>26277.572603000001</v>
      </c>
      <c r="P107" s="5">
        <f>INDEX('[2]Table 37'!P$38:P$40,MATCH($AB107,'[2]Table 37'!$B$38:$B$40,0))</f>
        <v>27361.250635</v>
      </c>
      <c r="Q107" s="5">
        <f>INDEX('[2]Table 37'!Q$38:Q$40,MATCH($AB107,'[2]Table 37'!$B$38:$B$40,0))</f>
        <v>26382.701075000001</v>
      </c>
      <c r="R107" s="5">
        <f>INDEX('[2]Table 37'!R$38:R$40,MATCH($AB107,'[2]Table 37'!$B$38:$B$40,0))</f>
        <v>25254.987558000001</v>
      </c>
      <c r="S107" s="5">
        <f>INDEX('[2]Table 37'!S$38:S$40,MATCH($AB107,'[2]Table 37'!$B$38:$B$40,0))</f>
        <v>25883.452074000001</v>
      </c>
      <c r="T107" s="5">
        <f>INDEX('[2]Table 37'!T$38:T$40,MATCH($AB107,'[2]Table 37'!$B$38:$B$40,0))</f>
        <v>26463.466800999999</v>
      </c>
      <c r="U107" s="5">
        <f>INDEX('[2]Table 37'!U$38:U$40,MATCH($AB107,'[2]Table 37'!$B$38:$B$40,0))</f>
        <v>28049.000358000001</v>
      </c>
      <c r="V107" s="5">
        <f>INDEX('[2]Table 37'!V$38:V$40,MATCH($AB107,'[2]Table 37'!$B$38:$B$40,0))</f>
        <v>27291.749556999999</v>
      </c>
      <c r="W107" s="5">
        <f>INDEX('[2]Table 37'!W$38:W$40,MATCH($AB107,'[2]Table 37'!$B$38:$B$40,0))</f>
        <v>25790.539121000002</v>
      </c>
      <c r="Z107" s="23" t="s">
        <v>32</v>
      </c>
      <c r="AB107" t="s">
        <v>3</v>
      </c>
    </row>
    <row r="108" spans="1:28" outlineLevel="1" x14ac:dyDescent="0.25">
      <c r="B108" s="8" t="s">
        <v>44</v>
      </c>
      <c r="C108" s="5">
        <f t="shared" ref="C108:W108" si="43">C106*C107/1000</f>
        <v>2801.6054013215844</v>
      </c>
      <c r="D108" s="5">
        <f t="shared" si="43"/>
        <v>3234.4891354111492</v>
      </c>
      <c r="E108" s="5">
        <f t="shared" si="43"/>
        <v>3198.6939766774321</v>
      </c>
      <c r="F108" s="5">
        <f t="shared" si="43"/>
        <v>4153.8884566882498</v>
      </c>
      <c r="G108" s="5">
        <f t="shared" si="43"/>
        <v>4713.8936489979997</v>
      </c>
      <c r="H108" s="5">
        <f t="shared" si="43"/>
        <v>5073.7816747536308</v>
      </c>
      <c r="I108" s="5">
        <f t="shared" si="43"/>
        <v>6887.8084986641024</v>
      </c>
      <c r="J108" s="5">
        <f t="shared" si="43"/>
        <v>5971.6688762773765</v>
      </c>
      <c r="K108" s="5">
        <f t="shared" si="43"/>
        <v>6768.3645738517298</v>
      </c>
      <c r="L108" s="5">
        <f t="shared" si="43"/>
        <v>6672.4011184170549</v>
      </c>
      <c r="M108" s="5">
        <f t="shared" si="43"/>
        <v>7692.7187515038631</v>
      </c>
      <c r="N108" s="5">
        <f t="shared" si="43"/>
        <v>7329.7100163537179</v>
      </c>
      <c r="O108" s="5">
        <f t="shared" si="43"/>
        <v>7619.0245108042318</v>
      </c>
      <c r="P108" s="5">
        <f t="shared" si="43"/>
        <v>8286.5736448148309</v>
      </c>
      <c r="Q108" s="5">
        <f t="shared" si="43"/>
        <v>8112.6805805624999</v>
      </c>
      <c r="R108" s="5">
        <f t="shared" si="43"/>
        <v>7954.1846063298899</v>
      </c>
      <c r="S108" s="5">
        <f t="shared" si="43"/>
        <v>8249.2114766962441</v>
      </c>
      <c r="T108" s="5">
        <f t="shared" si="43"/>
        <v>8658.9257276876015</v>
      </c>
      <c r="U108" s="5">
        <f t="shared" si="43"/>
        <v>9355.9404124134071</v>
      </c>
      <c r="V108" s="5">
        <f t="shared" si="43"/>
        <v>9161.0761572973042</v>
      </c>
      <c r="W108" s="5">
        <f t="shared" si="43"/>
        <v>8612.8021205361929</v>
      </c>
    </row>
    <row r="109" spans="1:28" outlineLevel="1" x14ac:dyDescent="0.25">
      <c r="B109" s="8" t="s">
        <v>45</v>
      </c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8" outlineLevel="1" x14ac:dyDescent="0.25">
      <c r="B110" s="8" t="s">
        <v>47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8" outlineLevel="1" x14ac:dyDescent="0.25"/>
    <row r="112" spans="1:28" outlineLevel="1" x14ac:dyDescent="0.25">
      <c r="B112" s="9" t="s">
        <v>19</v>
      </c>
      <c r="C112" s="14"/>
    </row>
    <row r="113" spans="2:26" outlineLevel="1" x14ac:dyDescent="0.25">
      <c r="B113" s="4" t="s">
        <v>23</v>
      </c>
      <c r="C113" s="5">
        <f>IFERROR(INDEX('[2]Table 36'!C$14:C$17,MATCH(CAN!$B126,'[2]Table 36'!$B$14:$B$17,0))*1000,0)</f>
        <v>0</v>
      </c>
      <c r="D113" s="5">
        <f>IFERROR(INDEX('[2]Table 36'!D$14:D$17,MATCH(CAN!$B126,'[2]Table 36'!$B$14:$B$17,0))*1000,0)</f>
        <v>0</v>
      </c>
      <c r="E113" s="5">
        <f>IFERROR(INDEX('[2]Table 36'!E$14:E$17,MATCH(CAN!$B126,'[2]Table 36'!$B$14:$B$17,0))*1000,0)</f>
        <v>0</v>
      </c>
      <c r="F113" s="5">
        <f>IFERROR(INDEX('[2]Table 36'!F$14:F$17,MATCH(CAN!$B126,'[2]Table 36'!$B$14:$B$17,0))*1000,0)</f>
        <v>0</v>
      </c>
      <c r="G113" s="5">
        <f>IFERROR(INDEX('[2]Table 36'!G$14:G$17,MATCH(CAN!$B126,'[2]Table 36'!$B$14:$B$17,0))*1000,0)</f>
        <v>0</v>
      </c>
      <c r="H113" s="5">
        <f>IFERROR(INDEX('[2]Table 36'!H$14:H$17,MATCH(CAN!$B126,'[2]Table 36'!$B$14:$B$17,0))*1000,0)</f>
        <v>0</v>
      </c>
      <c r="I113" s="5">
        <f>IFERROR(INDEX('[2]Table 36'!I$14:I$17,MATCH(CAN!$B126,'[2]Table 36'!$B$14:$B$17,0))*1000,0)</f>
        <v>0</v>
      </c>
      <c r="J113" s="5">
        <f>IFERROR(INDEX('[2]Table 36'!J$14:J$17,MATCH(CAN!$B126,'[2]Table 36'!$B$14:$B$17,0))*1000,0)</f>
        <v>0</v>
      </c>
      <c r="K113" s="5">
        <f>IFERROR(INDEX('[2]Table 36'!K$14:K$17,MATCH(CAN!$B126,'[2]Table 36'!$B$14:$B$17,0))*1000,0)</f>
        <v>0</v>
      </c>
      <c r="L113" s="5">
        <f>IFERROR(INDEX('[2]Table 36'!L$14:L$17,MATCH(CAN!$B126,'[2]Table 36'!$B$14:$B$17,0))*1000,0)</f>
        <v>0</v>
      </c>
      <c r="M113" s="5">
        <f>IFERROR(INDEX('[2]Table 36'!M$14:M$17,MATCH(CAN!$B126,'[2]Table 36'!$B$14:$B$17,0))*1000,0)</f>
        <v>0</v>
      </c>
      <c r="N113" s="5">
        <f>IFERROR(INDEX('[2]Table 36'!N$14:N$17,MATCH(CAN!$B126,'[2]Table 36'!$B$14:$B$17,0))*1000,0)</f>
        <v>0</v>
      </c>
      <c r="O113" s="5">
        <f>IFERROR(INDEX('[2]Table 36'!O$14:O$17,MATCH(CAN!$B126,'[2]Table 36'!$B$14:$B$17,0))*1000,0)</f>
        <v>0</v>
      </c>
      <c r="P113" s="5">
        <f>IFERROR(INDEX('[2]Table 36'!P$14:P$17,MATCH(CAN!$B126,'[2]Table 36'!$B$14:$B$17,0))*1000,0)</f>
        <v>0</v>
      </c>
      <c r="Q113" s="5">
        <f>IFERROR(INDEX('[2]Table 36'!Q$14:Q$17,MATCH(CAN!$B126,'[2]Table 36'!$B$14:$B$17,0))*1000,0)</f>
        <v>0</v>
      </c>
      <c r="R113" s="5">
        <f>IFERROR(INDEX('[2]Table 36'!R$14:R$17,MATCH(CAN!$B126,'[2]Table 36'!$B$14:$B$17,0))*1000,0)</f>
        <v>0</v>
      </c>
      <c r="S113" s="5">
        <f>IFERROR(INDEX('[2]Table 36'!S$14:S$17,MATCH(CAN!$B126,'[2]Table 36'!$B$14:$B$17,0))*1000,0)</f>
        <v>0</v>
      </c>
      <c r="T113" s="5">
        <f>IFERROR(INDEX('[2]Table 36'!T$14:T$17,MATCH(CAN!$B126,'[2]Table 36'!$B$14:$B$17,0))*1000,0)</f>
        <v>0</v>
      </c>
      <c r="U113" s="5">
        <f>IFERROR(INDEX('[2]Table 36'!U$14:U$17,MATCH(CAN!$B126,'[2]Table 36'!$B$14:$B$17,0))*1000,0)</f>
        <v>0</v>
      </c>
      <c r="V113" s="5">
        <f>IFERROR(INDEX('[2]Table 36'!V$14:V$17,MATCH(CAN!$B126,'[2]Table 36'!$B$14:$B$17,0))*1000,0)</f>
        <v>0</v>
      </c>
      <c r="W113" s="5">
        <f>IFERROR(INDEX('[2]Table 36'!W$14:W$17,MATCH(CAN!$B126,'[2]Table 36'!$B$14:$B$17,0))*1000,0)</f>
        <v>0</v>
      </c>
      <c r="Z113" s="23" t="s">
        <v>32</v>
      </c>
    </row>
    <row r="114" spans="2:26" outlineLevel="1" x14ac:dyDescent="0.25">
      <c r="B114" s="4" t="s">
        <v>24</v>
      </c>
      <c r="C114" s="5">
        <f>IFERROR(INDEX('[2]Table 36'!C$14:C$17,MATCH(CAN!$B127,'[2]Table 36'!$B$14:$B$17,0))*1000,0)</f>
        <v>0</v>
      </c>
      <c r="D114" s="5">
        <f>IFERROR(INDEX('[2]Table 36'!D$14:D$17,MATCH(CAN!$B127,'[2]Table 36'!$B$14:$B$17,0))*1000,0)</f>
        <v>0</v>
      </c>
      <c r="E114" s="5">
        <f>IFERROR(INDEX('[2]Table 36'!E$14:E$17,MATCH(CAN!$B127,'[2]Table 36'!$B$14:$B$17,0))*1000,0)</f>
        <v>0</v>
      </c>
      <c r="F114" s="5">
        <f>IFERROR(INDEX('[2]Table 36'!F$14:F$17,MATCH(CAN!$B127,'[2]Table 36'!$B$14:$B$17,0))*1000,0)</f>
        <v>0</v>
      </c>
      <c r="G114" s="5">
        <f>IFERROR(INDEX('[2]Table 36'!G$14:G$17,MATCH(CAN!$B127,'[2]Table 36'!$B$14:$B$17,0))*1000,0)</f>
        <v>0</v>
      </c>
      <c r="H114" s="5">
        <f>IFERROR(INDEX('[2]Table 36'!H$14:H$17,MATCH(CAN!$B127,'[2]Table 36'!$B$14:$B$17,0))*1000,0)</f>
        <v>0</v>
      </c>
      <c r="I114" s="5">
        <f>IFERROR(INDEX('[2]Table 36'!I$14:I$17,MATCH(CAN!$B127,'[2]Table 36'!$B$14:$B$17,0))*1000,0)</f>
        <v>0</v>
      </c>
      <c r="J114" s="5">
        <f>IFERROR(INDEX('[2]Table 36'!J$14:J$17,MATCH(CAN!$B127,'[2]Table 36'!$B$14:$B$17,0))*1000,0)</f>
        <v>0</v>
      </c>
      <c r="K114" s="5">
        <f>IFERROR(INDEX('[2]Table 36'!K$14:K$17,MATCH(CAN!$B127,'[2]Table 36'!$B$14:$B$17,0))*1000,0)</f>
        <v>0</v>
      </c>
      <c r="L114" s="5">
        <f>IFERROR(INDEX('[2]Table 36'!L$14:L$17,MATCH(CAN!$B127,'[2]Table 36'!$B$14:$B$17,0))*1000,0)</f>
        <v>0</v>
      </c>
      <c r="M114" s="5">
        <f>IFERROR(INDEX('[2]Table 36'!M$14:M$17,MATCH(CAN!$B127,'[2]Table 36'!$B$14:$B$17,0))*1000,0)</f>
        <v>0</v>
      </c>
      <c r="N114" s="5">
        <f>IFERROR(INDEX('[2]Table 36'!N$14:N$17,MATCH(CAN!$B127,'[2]Table 36'!$B$14:$B$17,0))*1000,0)</f>
        <v>0</v>
      </c>
      <c r="O114" s="5">
        <f>IFERROR(INDEX('[2]Table 36'!O$14:O$17,MATCH(CAN!$B127,'[2]Table 36'!$B$14:$B$17,0))*1000,0)</f>
        <v>0</v>
      </c>
      <c r="P114" s="5">
        <f>IFERROR(INDEX('[2]Table 36'!P$14:P$17,MATCH(CAN!$B127,'[2]Table 36'!$B$14:$B$17,0))*1000,0)</f>
        <v>0</v>
      </c>
      <c r="Q114" s="5">
        <f>IFERROR(INDEX('[2]Table 36'!Q$14:Q$17,MATCH(CAN!$B127,'[2]Table 36'!$B$14:$B$17,0))*1000,0)</f>
        <v>0</v>
      </c>
      <c r="R114" s="5">
        <f>IFERROR(INDEX('[2]Table 36'!R$14:R$17,MATCH(CAN!$B127,'[2]Table 36'!$B$14:$B$17,0))*1000,0)</f>
        <v>0</v>
      </c>
      <c r="S114" s="5">
        <f>IFERROR(INDEX('[2]Table 36'!S$14:S$17,MATCH(CAN!$B127,'[2]Table 36'!$B$14:$B$17,0))*1000,0)</f>
        <v>0</v>
      </c>
      <c r="T114" s="5">
        <f>IFERROR(INDEX('[2]Table 36'!T$14:T$17,MATCH(CAN!$B127,'[2]Table 36'!$B$14:$B$17,0))*1000,0)</f>
        <v>0</v>
      </c>
      <c r="U114" s="5">
        <f>IFERROR(INDEX('[2]Table 36'!U$14:U$17,MATCH(CAN!$B127,'[2]Table 36'!$B$14:$B$17,0))*1000,0)</f>
        <v>0</v>
      </c>
      <c r="V114" s="5">
        <f>IFERROR(INDEX('[2]Table 36'!V$14:V$17,MATCH(CAN!$B127,'[2]Table 36'!$B$14:$B$17,0))*1000,0)</f>
        <v>0</v>
      </c>
      <c r="W114" s="5">
        <f>IFERROR(INDEX('[2]Table 36'!W$14:W$17,MATCH(CAN!$B127,'[2]Table 36'!$B$14:$B$17,0))*1000,0)</f>
        <v>0</v>
      </c>
      <c r="Z114" s="23" t="s">
        <v>32</v>
      </c>
    </row>
    <row r="115" spans="2:26" outlineLevel="1" x14ac:dyDescent="0.25">
      <c r="B115" s="4" t="s">
        <v>21</v>
      </c>
      <c r="C115" s="5">
        <f>IFERROR(INDEX('[2]Table 36'!C$14:C$17,MATCH(CAN!$B128,'[2]Table 36'!$B$14:$B$17,0))*1000,0)</f>
        <v>11686.574999999999</v>
      </c>
      <c r="D115" s="5">
        <f>IFERROR(INDEX('[2]Table 36'!D$14:D$17,MATCH(CAN!$B128,'[2]Table 36'!$B$14:$B$17,0))*1000,0)</f>
        <v>16257.135000000002</v>
      </c>
      <c r="E115" s="5">
        <f>IFERROR(INDEX('[2]Table 36'!E$14:E$17,MATCH(CAN!$B128,'[2]Table 36'!$B$14:$B$17,0))*1000,0)</f>
        <v>17233.530999999999</v>
      </c>
      <c r="F115" s="5">
        <f>IFERROR(INDEX('[2]Table 36'!F$14:F$17,MATCH(CAN!$B128,'[2]Table 36'!$B$14:$B$17,0))*1000,0)</f>
        <v>23160.761999999999</v>
      </c>
      <c r="G115" s="5">
        <f>IFERROR(INDEX('[2]Table 36'!G$14:G$17,MATCH(CAN!$B128,'[2]Table 36'!$B$14:$B$17,0))*1000,0)</f>
        <v>25416.985000000001</v>
      </c>
      <c r="H115" s="5">
        <f>IFERROR(INDEX('[2]Table 36'!H$14:H$17,MATCH(CAN!$B128,'[2]Table 36'!$B$14:$B$17,0))*1000,0)</f>
        <v>28611.953000000001</v>
      </c>
      <c r="I115" s="5">
        <f>IFERROR(INDEX('[2]Table 36'!I$14:I$17,MATCH(CAN!$B128,'[2]Table 36'!$B$14:$B$17,0))*1000,0)</f>
        <v>33345.462</v>
      </c>
      <c r="J115" s="5">
        <f>IFERROR(INDEX('[2]Table 36'!J$14:J$17,MATCH(CAN!$B128,'[2]Table 36'!$B$14:$B$17,0))*1000,0)</f>
        <v>30658.567000000003</v>
      </c>
      <c r="K115" s="5">
        <f>IFERROR(INDEX('[2]Table 36'!K$14:K$17,MATCH(CAN!$B128,'[2]Table 36'!$B$14:$B$17,0))*1000,0)</f>
        <v>35909.928</v>
      </c>
      <c r="L115" s="5">
        <f>IFERROR(INDEX('[2]Table 36'!L$14:L$17,MATCH(CAN!$B128,'[2]Table 36'!$B$14:$B$17,0))*1000,0)</f>
        <v>34564.383999999998</v>
      </c>
      <c r="M115" s="5">
        <f>IFERROR(INDEX('[2]Table 36'!M$14:M$17,MATCH(CAN!$B128,'[2]Table 36'!$B$14:$B$17,0))*1000,0)</f>
        <v>38715.873</v>
      </c>
      <c r="N115" s="5">
        <f>IFERROR(INDEX('[2]Table 36'!N$14:N$17,MATCH(CAN!$B128,'[2]Table 36'!$B$14:$B$17,0))*1000,0)</f>
        <v>36493.589999999997</v>
      </c>
      <c r="O115" s="5">
        <f>IFERROR(INDEX('[2]Table 36'!O$14:O$17,MATCH(CAN!$B128,'[2]Table 36'!$B$14:$B$17,0))*1000,0)</f>
        <v>37605.5</v>
      </c>
      <c r="P115" s="5">
        <f>IFERROR(INDEX('[2]Table 36'!P$14:P$17,MATCH(CAN!$B128,'[2]Table 36'!$B$14:$B$17,0))*1000,0)</f>
        <v>41668.455999999998</v>
      </c>
      <c r="Q115" s="5">
        <f>IFERROR(INDEX('[2]Table 36'!Q$14:Q$17,MATCH(CAN!$B128,'[2]Table 36'!$B$14:$B$17,0))*1000,0)</f>
        <v>39249.513999999996</v>
      </c>
      <c r="R115" s="5">
        <f>IFERROR(INDEX('[2]Table 36'!R$14:R$17,MATCH(CAN!$B128,'[2]Table 36'!$B$14:$B$17,0))*1000,0)</f>
        <v>36593.426999999996</v>
      </c>
      <c r="S115" s="5">
        <f>IFERROR(INDEX('[2]Table 36'!S$14:S$17,MATCH(CAN!$B128,'[2]Table 36'!$B$14:$B$17,0))*1000,0)</f>
        <v>36252.048000000003</v>
      </c>
      <c r="T115" s="5">
        <f>IFERROR(INDEX('[2]Table 36'!T$14:T$17,MATCH(CAN!$B128,'[2]Table 36'!$B$14:$B$17,0))*1000,0)</f>
        <v>38678.162000000004</v>
      </c>
      <c r="U115" s="5">
        <f>IFERROR(INDEX('[2]Table 36'!U$14:U$17,MATCH(CAN!$B128,'[2]Table 36'!$B$14:$B$17,0))*1000,0)</f>
        <v>42393.362000000001</v>
      </c>
      <c r="V115" s="5">
        <f>IFERROR(INDEX('[2]Table 36'!V$14:V$17,MATCH(CAN!$B128,'[2]Table 36'!$B$14:$B$17,0))*1000,0)</f>
        <v>41540.503000000004</v>
      </c>
      <c r="W115" s="5">
        <f>IFERROR(INDEX('[2]Table 36'!W$14:W$17,MATCH(CAN!$B128,'[2]Table 36'!$B$14:$B$17,0))*1000,0)</f>
        <v>40109.292000000001</v>
      </c>
      <c r="Z115" s="23" t="s">
        <v>32</v>
      </c>
    </row>
    <row r="116" spans="2:26" outlineLevel="1" x14ac:dyDescent="0.25">
      <c r="B116" s="4" t="s">
        <v>26</v>
      </c>
      <c r="C116" s="5">
        <f>IFERROR(INDEX('[2]Table 36'!C$14:C$17,MATCH(CAN!$B129,'[2]Table 36'!$B$14:$B$17,0))*1000,0)</f>
        <v>0</v>
      </c>
      <c r="D116" s="5">
        <f>IFERROR(INDEX('[2]Table 36'!D$14:D$17,MATCH(CAN!$B129,'[2]Table 36'!$B$14:$B$17,0))*1000,0)</f>
        <v>0</v>
      </c>
      <c r="E116" s="5">
        <f>IFERROR(INDEX('[2]Table 36'!E$14:E$17,MATCH(CAN!$B129,'[2]Table 36'!$B$14:$B$17,0))*1000,0)</f>
        <v>0</v>
      </c>
      <c r="F116" s="5">
        <f>IFERROR(INDEX('[2]Table 36'!F$14:F$17,MATCH(CAN!$B129,'[2]Table 36'!$B$14:$B$17,0))*1000,0)</f>
        <v>0</v>
      </c>
      <c r="G116" s="5">
        <f>IFERROR(INDEX('[2]Table 36'!G$14:G$17,MATCH(CAN!$B129,'[2]Table 36'!$B$14:$B$17,0))*1000,0)</f>
        <v>0</v>
      </c>
      <c r="H116" s="5">
        <f>IFERROR(INDEX('[2]Table 36'!H$14:H$17,MATCH(CAN!$B129,'[2]Table 36'!$B$14:$B$17,0))*1000,0)</f>
        <v>0</v>
      </c>
      <c r="I116" s="5">
        <f>IFERROR(INDEX('[2]Table 36'!I$14:I$17,MATCH(CAN!$B129,'[2]Table 36'!$B$14:$B$17,0))*1000,0)</f>
        <v>0</v>
      </c>
      <c r="J116" s="5">
        <f>IFERROR(INDEX('[2]Table 36'!J$14:J$17,MATCH(CAN!$B129,'[2]Table 36'!$B$14:$B$17,0))*1000,0)</f>
        <v>0</v>
      </c>
      <c r="K116" s="5">
        <f>IFERROR(INDEX('[2]Table 36'!K$14:K$17,MATCH(CAN!$B129,'[2]Table 36'!$B$14:$B$17,0))*1000,0)</f>
        <v>0</v>
      </c>
      <c r="L116" s="5">
        <f>IFERROR(INDEX('[2]Table 36'!L$14:L$17,MATCH(CAN!$B129,'[2]Table 36'!$B$14:$B$17,0))*1000,0)</f>
        <v>0</v>
      </c>
      <c r="M116" s="5">
        <f>IFERROR(INDEX('[2]Table 36'!M$14:M$17,MATCH(CAN!$B129,'[2]Table 36'!$B$14:$B$17,0))*1000,0)</f>
        <v>0</v>
      </c>
      <c r="N116" s="5">
        <f>IFERROR(INDEX('[2]Table 36'!N$14:N$17,MATCH(CAN!$B129,'[2]Table 36'!$B$14:$B$17,0))*1000,0)</f>
        <v>0</v>
      </c>
      <c r="O116" s="5">
        <f>IFERROR(INDEX('[2]Table 36'!O$14:O$17,MATCH(CAN!$B129,'[2]Table 36'!$B$14:$B$17,0))*1000,0)</f>
        <v>0</v>
      </c>
      <c r="P116" s="5">
        <f>IFERROR(INDEX('[2]Table 36'!P$14:P$17,MATCH(CAN!$B129,'[2]Table 36'!$B$14:$B$17,0))*1000,0)</f>
        <v>0</v>
      </c>
      <c r="Q116" s="5">
        <f>IFERROR(INDEX('[2]Table 36'!Q$14:Q$17,MATCH(CAN!$B129,'[2]Table 36'!$B$14:$B$17,0))*1000,0)</f>
        <v>0</v>
      </c>
      <c r="R116" s="5">
        <f>IFERROR(INDEX('[2]Table 36'!R$14:R$17,MATCH(CAN!$B129,'[2]Table 36'!$B$14:$B$17,0))*1000,0)</f>
        <v>0</v>
      </c>
      <c r="S116" s="5">
        <f>IFERROR(INDEX('[2]Table 36'!S$14:S$17,MATCH(CAN!$B129,'[2]Table 36'!$B$14:$B$17,0))*1000,0)</f>
        <v>0</v>
      </c>
      <c r="T116" s="5">
        <f>IFERROR(INDEX('[2]Table 36'!T$14:T$17,MATCH(CAN!$B129,'[2]Table 36'!$B$14:$B$17,0))*1000,0)</f>
        <v>0</v>
      </c>
      <c r="U116" s="5">
        <f>IFERROR(INDEX('[2]Table 36'!U$14:U$17,MATCH(CAN!$B129,'[2]Table 36'!$B$14:$B$17,0))*1000,0)</f>
        <v>0</v>
      </c>
      <c r="V116" s="5">
        <f>IFERROR(INDEX('[2]Table 36'!V$14:V$17,MATCH(CAN!$B129,'[2]Table 36'!$B$14:$B$17,0))*1000,0)</f>
        <v>0</v>
      </c>
      <c r="W116" s="5">
        <f>IFERROR(INDEX('[2]Table 36'!W$14:W$17,MATCH(CAN!$B129,'[2]Table 36'!$B$14:$B$17,0))*1000,0)</f>
        <v>0</v>
      </c>
      <c r="Z116" s="23" t="s">
        <v>32</v>
      </c>
    </row>
    <row r="117" spans="2:26" outlineLevel="1" x14ac:dyDescent="0.25">
      <c r="B117" s="4" t="s">
        <v>25</v>
      </c>
      <c r="C117" s="5">
        <f>IFERROR(INDEX('[2]Table 36'!C$14:C$17,MATCH(CAN!$B130,'[2]Table 36'!$B$14:$B$17,0))*1000,0)</f>
        <v>14510.030999999999</v>
      </c>
      <c r="D117" s="5">
        <f>IFERROR(INDEX('[2]Table 36'!D$14:D$17,MATCH(CAN!$B130,'[2]Table 36'!$B$14:$B$17,0))*1000,0)</f>
        <v>14304.651</v>
      </c>
      <c r="E117" s="5">
        <f>IFERROR(INDEX('[2]Table 36'!E$14:E$17,MATCH(CAN!$B130,'[2]Table 36'!$B$14:$B$17,0))*1000,0)</f>
        <v>13117.673999999999</v>
      </c>
      <c r="F117" s="5">
        <f>IFERROR(INDEX('[2]Table 36'!F$14:F$17,MATCH(CAN!$B130,'[2]Table 36'!$B$14:$B$17,0))*1000,0)</f>
        <v>16027.392</v>
      </c>
      <c r="G117" s="5">
        <f>IFERROR(INDEX('[2]Table 36'!G$14:G$17,MATCH(CAN!$B130,'[2]Table 36'!$B$14:$B$17,0))*1000,0)</f>
        <v>18742.36</v>
      </c>
      <c r="H117" s="5">
        <f>IFERROR(INDEX('[2]Table 36'!H$14:H$17,MATCH(CAN!$B130,'[2]Table 36'!$B$14:$B$17,0))*1000,0)</f>
        <v>18967.013999999999</v>
      </c>
      <c r="I117" s="5">
        <f>IFERROR(INDEX('[2]Table 36'!I$14:I$17,MATCH(CAN!$B130,'[2]Table 36'!$B$14:$B$17,0))*1000,0)</f>
        <v>25267.481</v>
      </c>
      <c r="J117" s="5">
        <f>IFERROR(INDEX('[2]Table 36'!J$14:J$17,MATCH(CAN!$B130,'[2]Table 36'!$B$14:$B$17,0))*1000,0)</f>
        <v>19708.939999999999</v>
      </c>
      <c r="K117" s="5">
        <f>IFERROR(INDEX('[2]Table 36'!K$14:K$17,MATCH(CAN!$B130,'[2]Table 36'!$B$14:$B$17,0))*1000,0)</f>
        <v>22067.403999999999</v>
      </c>
      <c r="L117" s="5">
        <f>IFERROR(INDEX('[2]Table 36'!L$14:L$17,MATCH(CAN!$B130,'[2]Table 36'!$B$14:$B$17,0))*1000,0)</f>
        <v>25494.308000000001</v>
      </c>
      <c r="M117" s="5">
        <f>IFERROR(INDEX('[2]Table 36'!M$14:M$17,MATCH(CAN!$B130,'[2]Table 36'!$B$14:$B$17,0))*1000,0)</f>
        <v>25258.252</v>
      </c>
      <c r="N117" s="5">
        <f>IFERROR(INDEX('[2]Table 36'!N$14:N$17,MATCH(CAN!$B130,'[2]Table 36'!$B$14:$B$17,0))*1000,0)</f>
        <v>23395.047999999999</v>
      </c>
      <c r="O117" s="5">
        <f>IFERROR(INDEX('[2]Table 36'!O$14:O$17,MATCH(CAN!$B130,'[2]Table 36'!$B$14:$B$17,0))*1000,0)</f>
        <v>23883.773000000001</v>
      </c>
      <c r="P117" s="5">
        <f>IFERROR(INDEX('[2]Table 36'!P$14:P$17,MATCH(CAN!$B130,'[2]Table 36'!$B$14:$B$17,0))*1000,0)</f>
        <v>24510.031999999999</v>
      </c>
      <c r="Q117" s="5">
        <f>IFERROR(INDEX('[2]Table 36'!Q$14:Q$17,MATCH(CAN!$B130,'[2]Table 36'!$B$14:$B$17,0))*1000,0)</f>
        <v>24467.973000000002</v>
      </c>
      <c r="R117" s="5">
        <f>IFERROR(INDEX('[2]Table 36'!R$14:R$17,MATCH(CAN!$B130,'[2]Table 36'!$B$14:$B$17,0))*1000,0)</f>
        <v>25676.110999999997</v>
      </c>
      <c r="S117" s="5">
        <f>IFERROR(INDEX('[2]Table 36'!S$14:S$17,MATCH(CAN!$B130,'[2]Table 36'!$B$14:$B$17,0))*1000,0)</f>
        <v>27264.128000000001</v>
      </c>
      <c r="T117" s="5">
        <f>IFERROR(INDEX('[2]Table 36'!T$14:T$17,MATCH(CAN!$B130,'[2]Table 36'!$B$14:$B$17,0))*1000,0)</f>
        <v>27049.306</v>
      </c>
      <c r="U117" s="5">
        <f>IFERROR(INDEX('[2]Table 36'!U$14:U$17,MATCH(CAN!$B130,'[2]Table 36'!$B$14:$B$17,0))*1000,0)</f>
        <v>27495.867000000002</v>
      </c>
      <c r="V117" s="5">
        <f>IFERROR(INDEX('[2]Table 36'!V$14:V$17,MATCH(CAN!$B130,'[2]Table 36'!$B$14:$B$17,0))*1000,0)</f>
        <v>25808.294000000002</v>
      </c>
      <c r="W117" s="5">
        <f>IFERROR(INDEX('[2]Table 36'!W$14:W$17,MATCH(CAN!$B130,'[2]Table 36'!$B$14:$B$17,0))*1000,0)</f>
        <v>22331.353999999999</v>
      </c>
      <c r="Z117" s="23" t="s">
        <v>32</v>
      </c>
    </row>
    <row r="118" spans="2:26" outlineLevel="1" x14ac:dyDescent="0.25">
      <c r="B118" s="4" t="s">
        <v>0</v>
      </c>
      <c r="C118" s="5">
        <f>IFERROR(INDEX('[2]Table 36'!C$14:C$17,MATCH(CAN!$B131,'[2]Table 36'!$B$14:$B$17,0))*1000,0)</f>
        <v>0</v>
      </c>
      <c r="D118" s="5">
        <f>IFERROR(INDEX('[2]Table 36'!D$14:D$17,MATCH(CAN!$B131,'[2]Table 36'!$B$14:$B$17,0))*1000,0)</f>
        <v>0</v>
      </c>
      <c r="E118" s="5">
        <f>IFERROR(INDEX('[2]Table 36'!E$14:E$17,MATCH(CAN!$B131,'[2]Table 36'!$B$14:$B$17,0))*1000,0)</f>
        <v>0</v>
      </c>
      <c r="F118" s="5">
        <f>IFERROR(INDEX('[2]Table 36'!F$14:F$17,MATCH(CAN!$B131,'[2]Table 36'!$B$14:$B$17,0))*1000,0)</f>
        <v>0</v>
      </c>
      <c r="G118" s="5">
        <f>IFERROR(INDEX('[2]Table 36'!G$14:G$17,MATCH(CAN!$B131,'[2]Table 36'!$B$14:$B$17,0))*1000,0)</f>
        <v>0</v>
      </c>
      <c r="H118" s="5">
        <f>IFERROR(INDEX('[2]Table 36'!H$14:H$17,MATCH(CAN!$B131,'[2]Table 36'!$B$14:$B$17,0))*1000,0)</f>
        <v>0</v>
      </c>
      <c r="I118" s="5">
        <f>IFERROR(INDEX('[2]Table 36'!I$14:I$17,MATCH(CAN!$B131,'[2]Table 36'!$B$14:$B$17,0))*1000,0)</f>
        <v>0</v>
      </c>
      <c r="J118" s="5">
        <f>IFERROR(INDEX('[2]Table 36'!J$14:J$17,MATCH(CAN!$B131,'[2]Table 36'!$B$14:$B$17,0))*1000,0)</f>
        <v>0</v>
      </c>
      <c r="K118" s="5">
        <f>IFERROR(INDEX('[2]Table 36'!K$14:K$17,MATCH(CAN!$B131,'[2]Table 36'!$B$14:$B$17,0))*1000,0)</f>
        <v>0</v>
      </c>
      <c r="L118" s="5">
        <f>IFERROR(INDEX('[2]Table 36'!L$14:L$17,MATCH(CAN!$B131,'[2]Table 36'!$B$14:$B$17,0))*1000,0)</f>
        <v>0</v>
      </c>
      <c r="M118" s="5">
        <f>IFERROR(INDEX('[2]Table 36'!M$14:M$17,MATCH(CAN!$B131,'[2]Table 36'!$B$14:$B$17,0))*1000,0)</f>
        <v>899.04700000000003</v>
      </c>
      <c r="N118" s="5">
        <f>IFERROR(INDEX('[2]Table 36'!N$14:N$17,MATCH(CAN!$B131,'[2]Table 36'!$B$14:$B$17,0))*1000,0)</f>
        <v>995.14800000000002</v>
      </c>
      <c r="O118" s="5">
        <f>IFERROR(INDEX('[2]Table 36'!O$14:O$17,MATCH(CAN!$B131,'[2]Table 36'!$B$14:$B$17,0))*1000,0)</f>
        <v>945.62599999999998</v>
      </c>
      <c r="P118" s="5">
        <f>IFERROR(INDEX('[2]Table 36'!P$14:P$17,MATCH(CAN!$B131,'[2]Table 36'!$B$14:$B$17,0))*1000,0)</f>
        <v>875.23900000000003</v>
      </c>
      <c r="Q118" s="5">
        <f>IFERROR(INDEX('[2]Table 36'!Q$14:Q$17,MATCH(CAN!$B131,'[2]Table 36'!$B$14:$B$17,0))*1000,0)</f>
        <v>895.04099999999994</v>
      </c>
      <c r="R118" s="5">
        <f>IFERROR(INDEX('[2]Table 36'!R$14:R$17,MATCH(CAN!$B131,'[2]Table 36'!$B$14:$B$17,0))*1000,0)</f>
        <v>0</v>
      </c>
      <c r="S118" s="5">
        <f>IFERROR(INDEX('[2]Table 36'!S$14:S$17,MATCH(CAN!$B131,'[2]Table 36'!$B$14:$B$17,0))*1000,0)</f>
        <v>0</v>
      </c>
      <c r="T118" s="5">
        <f>IFERROR(INDEX('[2]Table 36'!T$14:T$17,MATCH(CAN!$B131,'[2]Table 36'!$B$14:$B$17,0))*1000,0)</f>
        <v>0</v>
      </c>
      <c r="U118" s="5">
        <f>IFERROR(INDEX('[2]Table 36'!U$14:U$17,MATCH(CAN!$B131,'[2]Table 36'!$B$14:$B$17,0))*1000,0)</f>
        <v>0</v>
      </c>
      <c r="V118" s="5">
        <f>IFERROR(INDEX('[2]Table 36'!V$14:V$17,MATCH(CAN!$B131,'[2]Table 36'!$B$14:$B$17,0))*1000,0)</f>
        <v>0</v>
      </c>
      <c r="W118" s="5">
        <f>IFERROR(INDEX('[2]Table 36'!W$14:W$17,MATCH(CAN!$B131,'[2]Table 36'!$B$14:$B$17,0))*1000,0)</f>
        <v>0</v>
      </c>
      <c r="Z118" s="23" t="s">
        <v>32</v>
      </c>
    </row>
    <row r="119" spans="2:26" outlineLevel="1" x14ac:dyDescent="0.25">
      <c r="B119" s="4" t="s">
        <v>27</v>
      </c>
      <c r="C119" s="5">
        <f>IFERROR(INDEX('[2]Table 36'!C$14:C$17,MATCH(CAN!$B132,'[2]Table 36'!$B$14:$B$17,0))*1000,0)</f>
        <v>0</v>
      </c>
      <c r="D119" s="5">
        <f>IFERROR(INDEX('[2]Table 36'!D$14:D$17,MATCH(CAN!$B132,'[2]Table 36'!$B$14:$B$17,0))*1000,0)</f>
        <v>0</v>
      </c>
      <c r="E119" s="5">
        <f>IFERROR(INDEX('[2]Table 36'!E$14:E$17,MATCH(CAN!$B132,'[2]Table 36'!$B$14:$B$17,0))*1000,0)</f>
        <v>0</v>
      </c>
      <c r="F119" s="5">
        <f>IFERROR(INDEX('[2]Table 36'!F$14:F$17,MATCH(CAN!$B132,'[2]Table 36'!$B$14:$B$17,0))*1000,0)</f>
        <v>0</v>
      </c>
      <c r="G119" s="5">
        <f>IFERROR(INDEX('[2]Table 36'!G$14:G$17,MATCH(CAN!$B132,'[2]Table 36'!$B$14:$B$17,0))*1000,0)</f>
        <v>0</v>
      </c>
      <c r="H119" s="5">
        <f>IFERROR(INDEX('[2]Table 36'!H$14:H$17,MATCH(CAN!$B132,'[2]Table 36'!$B$14:$B$17,0))*1000,0)</f>
        <v>0</v>
      </c>
      <c r="I119" s="5">
        <f>IFERROR(INDEX('[2]Table 36'!I$14:I$17,MATCH(CAN!$B132,'[2]Table 36'!$B$14:$B$17,0))*1000,0)</f>
        <v>0</v>
      </c>
      <c r="J119" s="5">
        <f>IFERROR(INDEX('[2]Table 36'!J$14:J$17,MATCH(CAN!$B132,'[2]Table 36'!$B$14:$B$17,0))*1000,0)</f>
        <v>0</v>
      </c>
      <c r="K119" s="5">
        <f>IFERROR(INDEX('[2]Table 36'!K$14:K$17,MATCH(CAN!$B132,'[2]Table 36'!$B$14:$B$17,0))*1000,0)</f>
        <v>0</v>
      </c>
      <c r="L119" s="5">
        <f>IFERROR(INDEX('[2]Table 36'!L$14:L$17,MATCH(CAN!$B132,'[2]Table 36'!$B$14:$B$17,0))*1000,0)</f>
        <v>0</v>
      </c>
      <c r="M119" s="5">
        <f>IFERROR(INDEX('[2]Table 36'!M$14:M$17,MATCH(CAN!$B132,'[2]Table 36'!$B$14:$B$17,0))*1000,0)</f>
        <v>0</v>
      </c>
      <c r="N119" s="5">
        <f>IFERROR(INDEX('[2]Table 36'!N$14:N$17,MATCH(CAN!$B132,'[2]Table 36'!$B$14:$B$17,0))*1000,0)</f>
        <v>0</v>
      </c>
      <c r="O119" s="5">
        <f>IFERROR(INDEX('[2]Table 36'!O$14:O$17,MATCH(CAN!$B132,'[2]Table 36'!$B$14:$B$17,0))*1000,0)</f>
        <v>0</v>
      </c>
      <c r="P119" s="5">
        <f>IFERROR(INDEX('[2]Table 36'!P$14:P$17,MATCH(CAN!$B132,'[2]Table 36'!$B$14:$B$17,0))*1000,0)</f>
        <v>0</v>
      </c>
      <c r="Q119" s="5">
        <f>IFERROR(INDEX('[2]Table 36'!Q$14:Q$17,MATCH(CAN!$B132,'[2]Table 36'!$B$14:$B$17,0))*1000,0)</f>
        <v>0</v>
      </c>
      <c r="R119" s="5">
        <f>IFERROR(INDEX('[2]Table 36'!R$14:R$17,MATCH(CAN!$B132,'[2]Table 36'!$B$14:$B$17,0))*1000,0)</f>
        <v>0</v>
      </c>
      <c r="S119" s="5">
        <f>IFERROR(INDEX('[2]Table 36'!S$14:S$17,MATCH(CAN!$B132,'[2]Table 36'!$B$14:$B$17,0))*1000,0)</f>
        <v>0</v>
      </c>
      <c r="T119" s="5">
        <f>IFERROR(INDEX('[2]Table 36'!T$14:T$17,MATCH(CAN!$B132,'[2]Table 36'!$B$14:$B$17,0))*1000,0)</f>
        <v>0</v>
      </c>
      <c r="U119" s="5">
        <f>IFERROR(INDEX('[2]Table 36'!U$14:U$17,MATCH(CAN!$B132,'[2]Table 36'!$B$14:$B$17,0))*1000,0)</f>
        <v>0</v>
      </c>
      <c r="V119" s="5">
        <f>IFERROR(INDEX('[2]Table 36'!V$14:V$17,MATCH(CAN!$B132,'[2]Table 36'!$B$14:$B$17,0))*1000,0)</f>
        <v>0</v>
      </c>
      <c r="W119" s="5">
        <f>IFERROR(INDEX('[2]Table 36'!W$14:W$17,MATCH(CAN!$B132,'[2]Table 36'!$B$14:$B$17,0))*1000,0)</f>
        <v>0</v>
      </c>
      <c r="Z119" s="23" t="s">
        <v>32</v>
      </c>
    </row>
    <row r="120" spans="2:26" outlineLevel="1" x14ac:dyDescent="0.25">
      <c r="B120" s="4" t="s">
        <v>28</v>
      </c>
      <c r="C120" s="5">
        <f>IFERROR(INDEX('[2]Table 36'!C$14:C$17,MATCH(CAN!$B133,'[2]Table 36'!$B$14:$B$17,0))*1000,0)</f>
        <v>0</v>
      </c>
      <c r="D120" s="5">
        <f>IFERROR(INDEX('[2]Table 36'!D$14:D$17,MATCH(CAN!$B133,'[2]Table 36'!$B$14:$B$17,0))*1000,0)</f>
        <v>0</v>
      </c>
      <c r="E120" s="5">
        <f>IFERROR(INDEX('[2]Table 36'!E$14:E$17,MATCH(CAN!$B133,'[2]Table 36'!$B$14:$B$17,0))*1000,0)</f>
        <v>0</v>
      </c>
      <c r="F120" s="5">
        <f>IFERROR(INDEX('[2]Table 36'!F$14:F$17,MATCH(CAN!$B133,'[2]Table 36'!$B$14:$B$17,0))*1000,0)</f>
        <v>0</v>
      </c>
      <c r="G120" s="5">
        <f>IFERROR(INDEX('[2]Table 36'!G$14:G$17,MATCH(CAN!$B133,'[2]Table 36'!$B$14:$B$17,0))*1000,0)</f>
        <v>0</v>
      </c>
      <c r="H120" s="5">
        <f>IFERROR(INDEX('[2]Table 36'!H$14:H$17,MATCH(CAN!$B133,'[2]Table 36'!$B$14:$B$17,0))*1000,0)</f>
        <v>0</v>
      </c>
      <c r="I120" s="5">
        <f>IFERROR(INDEX('[2]Table 36'!I$14:I$17,MATCH(CAN!$B133,'[2]Table 36'!$B$14:$B$17,0))*1000,0)</f>
        <v>0</v>
      </c>
      <c r="J120" s="5">
        <f>IFERROR(INDEX('[2]Table 36'!J$14:J$17,MATCH(CAN!$B133,'[2]Table 36'!$B$14:$B$17,0))*1000,0)</f>
        <v>0</v>
      </c>
      <c r="K120" s="5">
        <f>IFERROR(INDEX('[2]Table 36'!K$14:K$17,MATCH(CAN!$B133,'[2]Table 36'!$B$14:$B$17,0))*1000,0)</f>
        <v>0</v>
      </c>
      <c r="L120" s="5">
        <f>IFERROR(INDEX('[2]Table 36'!L$14:L$17,MATCH(CAN!$B133,'[2]Table 36'!$B$14:$B$17,0))*1000,0)</f>
        <v>0</v>
      </c>
      <c r="M120" s="5">
        <f>IFERROR(INDEX('[2]Table 36'!M$14:M$17,MATCH(CAN!$B133,'[2]Table 36'!$B$14:$B$17,0))*1000,0)</f>
        <v>0</v>
      </c>
      <c r="N120" s="5">
        <f>IFERROR(INDEX('[2]Table 36'!N$14:N$17,MATCH(CAN!$B133,'[2]Table 36'!$B$14:$B$17,0))*1000,0)</f>
        <v>0</v>
      </c>
      <c r="O120" s="5">
        <f>IFERROR(INDEX('[2]Table 36'!O$14:O$17,MATCH(CAN!$B133,'[2]Table 36'!$B$14:$B$17,0))*1000,0)</f>
        <v>0</v>
      </c>
      <c r="P120" s="5">
        <f>IFERROR(INDEX('[2]Table 36'!P$14:P$17,MATCH(CAN!$B133,'[2]Table 36'!$B$14:$B$17,0))*1000,0)</f>
        <v>0</v>
      </c>
      <c r="Q120" s="5">
        <f>IFERROR(INDEX('[2]Table 36'!Q$14:Q$17,MATCH(CAN!$B133,'[2]Table 36'!$B$14:$B$17,0))*1000,0)</f>
        <v>0</v>
      </c>
      <c r="R120" s="5">
        <f>IFERROR(INDEX('[2]Table 36'!R$14:R$17,MATCH(CAN!$B133,'[2]Table 36'!$B$14:$B$17,0))*1000,0)</f>
        <v>0</v>
      </c>
      <c r="S120" s="5">
        <f>IFERROR(INDEX('[2]Table 36'!S$14:S$17,MATCH(CAN!$B133,'[2]Table 36'!$B$14:$B$17,0))*1000,0)</f>
        <v>0</v>
      </c>
      <c r="T120" s="5">
        <f>IFERROR(INDEX('[2]Table 36'!T$14:T$17,MATCH(CAN!$B133,'[2]Table 36'!$B$14:$B$17,0))*1000,0)</f>
        <v>0</v>
      </c>
      <c r="U120" s="5">
        <f>IFERROR(INDEX('[2]Table 36'!U$14:U$17,MATCH(CAN!$B133,'[2]Table 36'!$B$14:$B$17,0))*1000,0)</f>
        <v>0</v>
      </c>
      <c r="V120" s="5">
        <f>IFERROR(INDEX('[2]Table 36'!V$14:V$17,MATCH(CAN!$B133,'[2]Table 36'!$B$14:$B$17,0))*1000,0)</f>
        <v>0</v>
      </c>
      <c r="W120" s="5">
        <f>IFERROR(INDEX('[2]Table 36'!W$14:W$17,MATCH(CAN!$B133,'[2]Table 36'!$B$14:$B$17,0))*1000,0)</f>
        <v>0</v>
      </c>
      <c r="Z120" s="23" t="s">
        <v>32</v>
      </c>
    </row>
    <row r="121" spans="2:26" outlineLevel="1" x14ac:dyDescent="0.25">
      <c r="B121" s="4" t="s">
        <v>22</v>
      </c>
      <c r="C121" s="5">
        <f>IFERROR(INDEX('[2]Table 36'!C$14:C$17,MATCH(CAN!$B134,'[2]Table 36'!$B$14:$B$17,0))*1000,0)</f>
        <v>0</v>
      </c>
      <c r="D121" s="5">
        <f>IFERROR(INDEX('[2]Table 36'!D$14:D$17,MATCH(CAN!$B134,'[2]Table 36'!$B$14:$B$17,0))*1000,0)</f>
        <v>0</v>
      </c>
      <c r="E121" s="5">
        <f>IFERROR(INDEX('[2]Table 36'!E$14:E$17,MATCH(CAN!$B134,'[2]Table 36'!$B$14:$B$17,0))*1000,0)</f>
        <v>0</v>
      </c>
      <c r="F121" s="5">
        <f>IFERROR(INDEX('[2]Table 36'!F$14:F$17,MATCH(CAN!$B134,'[2]Table 36'!$B$14:$B$17,0))*1000,0)</f>
        <v>0</v>
      </c>
      <c r="G121" s="5">
        <f>IFERROR(INDEX('[2]Table 36'!G$14:G$17,MATCH(CAN!$B134,'[2]Table 36'!$B$14:$B$17,0))*1000,0)</f>
        <v>0</v>
      </c>
      <c r="H121" s="5">
        <f>IFERROR(INDEX('[2]Table 36'!H$14:H$17,MATCH(CAN!$B134,'[2]Table 36'!$B$14:$B$17,0))*1000,0)</f>
        <v>0</v>
      </c>
      <c r="I121" s="5">
        <f>IFERROR(INDEX('[2]Table 36'!I$14:I$17,MATCH(CAN!$B134,'[2]Table 36'!$B$14:$B$17,0))*1000,0)</f>
        <v>0</v>
      </c>
      <c r="J121" s="5">
        <f>IFERROR(INDEX('[2]Table 36'!J$14:J$17,MATCH(CAN!$B134,'[2]Table 36'!$B$14:$B$17,0))*1000,0)</f>
        <v>0</v>
      </c>
      <c r="K121" s="5">
        <f>IFERROR(INDEX('[2]Table 36'!K$14:K$17,MATCH(CAN!$B134,'[2]Table 36'!$B$14:$B$17,0))*1000,0)</f>
        <v>0</v>
      </c>
      <c r="L121" s="5">
        <f>IFERROR(INDEX('[2]Table 36'!L$14:L$17,MATCH(CAN!$B134,'[2]Table 36'!$B$14:$B$17,0))*1000,0)</f>
        <v>0</v>
      </c>
      <c r="M121" s="5">
        <f>IFERROR(INDEX('[2]Table 36'!M$14:M$17,MATCH(CAN!$B134,'[2]Table 36'!$B$14:$B$17,0))*1000,0)</f>
        <v>0</v>
      </c>
      <c r="N121" s="5">
        <f>IFERROR(INDEX('[2]Table 36'!N$14:N$17,MATCH(CAN!$B134,'[2]Table 36'!$B$14:$B$17,0))*1000,0)</f>
        <v>0</v>
      </c>
      <c r="O121" s="5">
        <f>IFERROR(INDEX('[2]Table 36'!O$14:O$17,MATCH(CAN!$B134,'[2]Table 36'!$B$14:$B$17,0))*1000,0)</f>
        <v>0</v>
      </c>
      <c r="P121" s="5">
        <f>IFERROR(INDEX('[2]Table 36'!P$14:P$17,MATCH(CAN!$B134,'[2]Table 36'!$B$14:$B$17,0))*1000,0)</f>
        <v>0</v>
      </c>
      <c r="Q121" s="5">
        <f>IFERROR(INDEX('[2]Table 36'!Q$14:Q$17,MATCH(CAN!$B134,'[2]Table 36'!$B$14:$B$17,0))*1000,0)</f>
        <v>0</v>
      </c>
      <c r="R121" s="5">
        <f>IFERROR(INDEX('[2]Table 36'!R$14:R$17,MATCH(CAN!$B134,'[2]Table 36'!$B$14:$B$17,0))*1000,0)</f>
        <v>0</v>
      </c>
      <c r="S121" s="5">
        <f>IFERROR(INDEX('[2]Table 36'!S$14:S$17,MATCH(CAN!$B134,'[2]Table 36'!$B$14:$B$17,0))*1000,0)</f>
        <v>0</v>
      </c>
      <c r="T121" s="5">
        <f>IFERROR(INDEX('[2]Table 36'!T$14:T$17,MATCH(CAN!$B134,'[2]Table 36'!$B$14:$B$17,0))*1000,0)</f>
        <v>0</v>
      </c>
      <c r="U121" s="5">
        <f>IFERROR(INDEX('[2]Table 36'!U$14:U$17,MATCH(CAN!$B134,'[2]Table 36'!$B$14:$B$17,0))*1000,0)</f>
        <v>0</v>
      </c>
      <c r="V121" s="5">
        <f>IFERROR(INDEX('[2]Table 36'!V$14:V$17,MATCH(CAN!$B134,'[2]Table 36'!$B$14:$B$17,0))*1000,0)</f>
        <v>0</v>
      </c>
      <c r="W121" s="5">
        <f>IFERROR(INDEX('[2]Table 36'!W$14:W$17,MATCH(CAN!$B134,'[2]Table 36'!$B$14:$B$17,0))*1000,0)</f>
        <v>0</v>
      </c>
      <c r="Z121" s="23" t="s">
        <v>32</v>
      </c>
    </row>
    <row r="122" spans="2:26" outlineLevel="1" x14ac:dyDescent="0.25">
      <c r="B122" s="4" t="s">
        <v>1</v>
      </c>
      <c r="C122" s="5">
        <f>IFERROR(INDEX('[2]Table 36'!C$14:C$17,MATCH(CAN!$B135,'[2]Table 36'!$B$14:$B$17,0))*1000,0)</f>
        <v>0</v>
      </c>
      <c r="D122" s="5">
        <f>IFERROR(INDEX('[2]Table 36'!D$14:D$17,MATCH(CAN!$B135,'[2]Table 36'!$B$14:$B$17,0))*1000,0)</f>
        <v>0</v>
      </c>
      <c r="E122" s="5">
        <f>IFERROR(INDEX('[2]Table 36'!E$14:E$17,MATCH(CAN!$B135,'[2]Table 36'!$B$14:$B$17,0))*1000,0)</f>
        <v>0</v>
      </c>
      <c r="F122" s="5">
        <f>IFERROR(INDEX('[2]Table 36'!F$14:F$17,MATCH(CAN!$B135,'[2]Table 36'!$B$14:$B$17,0))*1000,0)</f>
        <v>0</v>
      </c>
      <c r="G122" s="5">
        <f>IFERROR(INDEX('[2]Table 36'!G$14:G$17,MATCH(CAN!$B135,'[2]Table 36'!$B$14:$B$17,0))*1000,0)</f>
        <v>0</v>
      </c>
      <c r="H122" s="5">
        <f>IFERROR(INDEX('[2]Table 36'!H$14:H$17,MATCH(CAN!$B135,'[2]Table 36'!$B$14:$B$17,0))*1000,0)</f>
        <v>0</v>
      </c>
      <c r="I122" s="5">
        <f>IFERROR(INDEX('[2]Table 36'!I$14:I$17,MATCH(CAN!$B135,'[2]Table 36'!$B$14:$B$17,0))*1000,0)</f>
        <v>0</v>
      </c>
      <c r="J122" s="5">
        <f>IFERROR(INDEX('[2]Table 36'!J$14:J$17,MATCH(CAN!$B135,'[2]Table 36'!$B$14:$B$17,0))*1000,0)</f>
        <v>0</v>
      </c>
      <c r="K122" s="5">
        <f>IFERROR(INDEX('[2]Table 36'!K$14:K$17,MATCH(CAN!$B135,'[2]Table 36'!$B$14:$B$17,0))*1000,0)</f>
        <v>0</v>
      </c>
      <c r="L122" s="5">
        <f>IFERROR(INDEX('[2]Table 36'!L$14:L$17,MATCH(CAN!$B135,'[2]Table 36'!$B$14:$B$17,0))*1000,0)</f>
        <v>0</v>
      </c>
      <c r="M122" s="5">
        <f>IFERROR(INDEX('[2]Table 36'!M$14:M$17,MATCH(CAN!$B135,'[2]Table 36'!$B$14:$B$17,0))*1000,0)</f>
        <v>0</v>
      </c>
      <c r="N122" s="5">
        <f>IFERROR(INDEX('[2]Table 36'!N$14:N$17,MATCH(CAN!$B135,'[2]Table 36'!$B$14:$B$17,0))*1000,0)</f>
        <v>0</v>
      </c>
      <c r="O122" s="5">
        <f>IFERROR(INDEX('[2]Table 36'!O$14:O$17,MATCH(CAN!$B135,'[2]Table 36'!$B$14:$B$17,0))*1000,0)</f>
        <v>0</v>
      </c>
      <c r="P122" s="5">
        <f>IFERROR(INDEX('[2]Table 36'!P$14:P$17,MATCH(CAN!$B135,'[2]Table 36'!$B$14:$B$17,0))*1000,0)</f>
        <v>0</v>
      </c>
      <c r="Q122" s="5">
        <f>IFERROR(INDEX('[2]Table 36'!Q$14:Q$17,MATCH(CAN!$B135,'[2]Table 36'!$B$14:$B$17,0))*1000,0)</f>
        <v>0</v>
      </c>
      <c r="R122" s="5">
        <f>IFERROR(INDEX('[2]Table 36'!R$14:R$17,MATCH(CAN!$B135,'[2]Table 36'!$B$14:$B$17,0))*1000,0)</f>
        <v>0</v>
      </c>
      <c r="S122" s="5">
        <f>IFERROR(INDEX('[2]Table 36'!S$14:S$17,MATCH(CAN!$B135,'[2]Table 36'!$B$14:$B$17,0))*1000,0)</f>
        <v>0</v>
      </c>
      <c r="T122" s="5">
        <f>IFERROR(INDEX('[2]Table 36'!T$14:T$17,MATCH(CAN!$B135,'[2]Table 36'!$B$14:$B$17,0))*1000,0)</f>
        <v>0</v>
      </c>
      <c r="U122" s="5">
        <f>IFERROR(INDEX('[2]Table 36'!U$14:U$17,MATCH(CAN!$B135,'[2]Table 36'!$B$14:$B$17,0))*1000,0)</f>
        <v>0</v>
      </c>
      <c r="V122" s="5">
        <f>IFERROR(INDEX('[2]Table 36'!V$14:V$17,MATCH(CAN!$B135,'[2]Table 36'!$B$14:$B$17,0))*1000,0)</f>
        <v>0</v>
      </c>
      <c r="W122" s="5">
        <f>IFERROR(INDEX('[2]Table 36'!W$14:W$17,MATCH(CAN!$B135,'[2]Table 36'!$B$14:$B$17,0))*1000,0)</f>
        <v>0</v>
      </c>
      <c r="Z122" s="23" t="s">
        <v>32</v>
      </c>
    </row>
    <row r="123" spans="2:26" outlineLevel="1" x14ac:dyDescent="0.25">
      <c r="B123" s="16" t="s">
        <v>13</v>
      </c>
      <c r="C123" s="21">
        <f t="shared" ref="C123:W123" si="44">SUM(C113:C122)</f>
        <v>26196.606</v>
      </c>
      <c r="D123" s="21">
        <f t="shared" si="44"/>
        <v>30561.786</v>
      </c>
      <c r="E123" s="21">
        <f t="shared" si="44"/>
        <v>30351.204999999998</v>
      </c>
      <c r="F123" s="21">
        <f t="shared" si="44"/>
        <v>39188.153999999995</v>
      </c>
      <c r="G123" s="21">
        <f t="shared" si="44"/>
        <v>44159.345000000001</v>
      </c>
      <c r="H123" s="21">
        <f t="shared" si="44"/>
        <v>47578.967000000004</v>
      </c>
      <c r="I123" s="21">
        <f t="shared" si="44"/>
        <v>58612.942999999999</v>
      </c>
      <c r="J123" s="21">
        <f t="shared" si="44"/>
        <v>50367.506999999998</v>
      </c>
      <c r="K123" s="21">
        <f t="shared" si="44"/>
        <v>57977.331999999995</v>
      </c>
      <c r="L123" s="21">
        <f t="shared" si="44"/>
        <v>60058.691999999995</v>
      </c>
      <c r="M123" s="21">
        <f t="shared" si="44"/>
        <v>64873.171999999999</v>
      </c>
      <c r="N123" s="21">
        <f t="shared" si="44"/>
        <v>60883.785999999993</v>
      </c>
      <c r="O123" s="21">
        <f t="shared" si="44"/>
        <v>62434.898999999998</v>
      </c>
      <c r="P123" s="21">
        <f t="shared" si="44"/>
        <v>67053.726999999999</v>
      </c>
      <c r="Q123" s="21">
        <f t="shared" si="44"/>
        <v>64612.527999999991</v>
      </c>
      <c r="R123" s="21">
        <f t="shared" si="44"/>
        <v>62269.537999999993</v>
      </c>
      <c r="S123" s="21">
        <f t="shared" si="44"/>
        <v>63516.176000000007</v>
      </c>
      <c r="T123" s="21">
        <f t="shared" si="44"/>
        <v>65727.468000000008</v>
      </c>
      <c r="U123" s="21">
        <f t="shared" si="44"/>
        <v>69889.229000000007</v>
      </c>
      <c r="V123" s="21">
        <f t="shared" si="44"/>
        <v>67348.797000000006</v>
      </c>
      <c r="W123" s="21">
        <f t="shared" si="44"/>
        <v>62440.646000000001</v>
      </c>
    </row>
    <row r="124" spans="2:26" outlineLevel="1" x14ac:dyDescent="0.25">
      <c r="B124" s="29" t="s">
        <v>46</v>
      </c>
      <c r="C124" s="28">
        <f>IFERROR(C123/C105/1000,0)</f>
        <v>7.7921417760937117E-3</v>
      </c>
      <c r="D124" s="28">
        <f t="shared" ref="D124:W124" si="45">IFERROR(D123/D105/1000,0)</f>
        <v>7.80886085537993E-3</v>
      </c>
      <c r="E124" s="28">
        <f t="shared" si="45"/>
        <v>7.7775611143922983E-3</v>
      </c>
      <c r="F124" s="28">
        <f t="shared" si="45"/>
        <v>7.6699911499331884E-3</v>
      </c>
      <c r="G124" s="28">
        <f t="shared" si="45"/>
        <v>7.554768414370085E-3</v>
      </c>
      <c r="H124" s="28">
        <f t="shared" si="45"/>
        <v>7.5019336612190835E-3</v>
      </c>
      <c r="I124" s="28">
        <f t="shared" si="45"/>
        <v>6.7806109246222662E-3</v>
      </c>
      <c r="J124" s="28">
        <f t="shared" si="45"/>
        <v>6.6939753878522846E-3</v>
      </c>
      <c r="K124" s="28">
        <f t="shared" si="45"/>
        <v>6.7983554121600152E-3</v>
      </c>
      <c r="L124" s="28">
        <f t="shared" si="45"/>
        <v>7.1436989424129727E-3</v>
      </c>
      <c r="M124" s="28">
        <f t="shared" si="45"/>
        <v>6.6929061190200995E-3</v>
      </c>
      <c r="N124" s="28">
        <f t="shared" si="45"/>
        <v>6.5924115592998532E-3</v>
      </c>
      <c r="O124" s="28">
        <f t="shared" si="45"/>
        <v>6.5036550317660998E-3</v>
      </c>
      <c r="P124" s="28">
        <f t="shared" si="45"/>
        <v>6.4221047006545089E-3</v>
      </c>
      <c r="Q124" s="28">
        <f t="shared" si="45"/>
        <v>6.3209420897982977E-3</v>
      </c>
      <c r="R124" s="28">
        <f t="shared" si="45"/>
        <v>6.2131155655497563E-3</v>
      </c>
      <c r="S124" s="28">
        <f t="shared" si="45"/>
        <v>6.1108463009828641E-3</v>
      </c>
      <c r="T124" s="28">
        <f t="shared" si="45"/>
        <v>6.0243797793014236E-3</v>
      </c>
      <c r="U124" s="28">
        <f t="shared" si="45"/>
        <v>5.9286014583850698E-3</v>
      </c>
      <c r="V124" s="28">
        <f t="shared" si="45"/>
        <v>5.8346230557119122E-3</v>
      </c>
      <c r="W124" s="28">
        <f t="shared" si="45"/>
        <v>5.7537683458890277E-3</v>
      </c>
    </row>
    <row r="125" spans="2:26" outlineLevel="1" x14ac:dyDescent="0.25"/>
    <row r="126" spans="2:26" outlineLevel="1" x14ac:dyDescent="0.25">
      <c r="B126" s="4" t="s">
        <v>23</v>
      </c>
      <c r="C126" s="12">
        <f t="shared" ref="C126:W126" si="46">IFERROR(C113/C123,0)</f>
        <v>0</v>
      </c>
      <c r="D126" s="12">
        <f t="shared" si="46"/>
        <v>0</v>
      </c>
      <c r="E126" s="12">
        <f t="shared" si="46"/>
        <v>0</v>
      </c>
      <c r="F126" s="12">
        <f t="shared" si="46"/>
        <v>0</v>
      </c>
      <c r="G126" s="12">
        <f t="shared" si="46"/>
        <v>0</v>
      </c>
      <c r="H126" s="12">
        <f t="shared" si="46"/>
        <v>0</v>
      </c>
      <c r="I126" s="12">
        <f t="shared" si="46"/>
        <v>0</v>
      </c>
      <c r="J126" s="12">
        <f t="shared" si="46"/>
        <v>0</v>
      </c>
      <c r="K126" s="12">
        <f t="shared" si="46"/>
        <v>0</v>
      </c>
      <c r="L126" s="12">
        <f t="shared" si="46"/>
        <v>0</v>
      </c>
      <c r="M126" s="12">
        <f t="shared" si="46"/>
        <v>0</v>
      </c>
      <c r="N126" s="12">
        <f t="shared" si="46"/>
        <v>0</v>
      </c>
      <c r="O126" s="12">
        <f t="shared" si="46"/>
        <v>0</v>
      </c>
      <c r="P126" s="12">
        <f t="shared" si="46"/>
        <v>0</v>
      </c>
      <c r="Q126" s="12">
        <f t="shared" si="46"/>
        <v>0</v>
      </c>
      <c r="R126" s="12">
        <f t="shared" si="46"/>
        <v>0</v>
      </c>
      <c r="S126" s="12">
        <f t="shared" si="46"/>
        <v>0</v>
      </c>
      <c r="T126" s="12">
        <f t="shared" si="46"/>
        <v>0</v>
      </c>
      <c r="U126" s="12">
        <f t="shared" si="46"/>
        <v>0</v>
      </c>
      <c r="V126" s="12">
        <f t="shared" si="46"/>
        <v>0</v>
      </c>
      <c r="W126" s="12">
        <f t="shared" si="46"/>
        <v>0</v>
      </c>
    </row>
    <row r="127" spans="2:26" outlineLevel="1" x14ac:dyDescent="0.25">
      <c r="B127" s="4" t="s">
        <v>24</v>
      </c>
      <c r="C127" s="12">
        <f t="shared" ref="C127:W127" si="47">IFERROR(C114/C123,0)</f>
        <v>0</v>
      </c>
      <c r="D127" s="12">
        <f t="shared" si="47"/>
        <v>0</v>
      </c>
      <c r="E127" s="12">
        <f t="shared" si="47"/>
        <v>0</v>
      </c>
      <c r="F127" s="12">
        <f t="shared" si="47"/>
        <v>0</v>
      </c>
      <c r="G127" s="12">
        <f t="shared" si="47"/>
        <v>0</v>
      </c>
      <c r="H127" s="12">
        <f t="shared" si="47"/>
        <v>0</v>
      </c>
      <c r="I127" s="12">
        <f t="shared" si="47"/>
        <v>0</v>
      </c>
      <c r="J127" s="12">
        <f t="shared" si="47"/>
        <v>0</v>
      </c>
      <c r="K127" s="12">
        <f t="shared" si="47"/>
        <v>0</v>
      </c>
      <c r="L127" s="12">
        <f t="shared" si="47"/>
        <v>0</v>
      </c>
      <c r="M127" s="12">
        <f t="shared" si="47"/>
        <v>0</v>
      </c>
      <c r="N127" s="12">
        <f t="shared" si="47"/>
        <v>0</v>
      </c>
      <c r="O127" s="12">
        <f t="shared" si="47"/>
        <v>0</v>
      </c>
      <c r="P127" s="12">
        <f t="shared" si="47"/>
        <v>0</v>
      </c>
      <c r="Q127" s="12">
        <f t="shared" si="47"/>
        <v>0</v>
      </c>
      <c r="R127" s="12">
        <f t="shared" si="47"/>
        <v>0</v>
      </c>
      <c r="S127" s="12">
        <f t="shared" si="47"/>
        <v>0</v>
      </c>
      <c r="T127" s="12">
        <f t="shared" si="47"/>
        <v>0</v>
      </c>
      <c r="U127" s="12">
        <f t="shared" si="47"/>
        <v>0</v>
      </c>
      <c r="V127" s="12">
        <f t="shared" si="47"/>
        <v>0</v>
      </c>
      <c r="W127" s="12">
        <f t="shared" si="47"/>
        <v>0</v>
      </c>
    </row>
    <row r="128" spans="2:26" outlineLevel="1" x14ac:dyDescent="0.25">
      <c r="B128" s="4" t="s">
        <v>21</v>
      </c>
      <c r="C128" s="12">
        <f t="shared" ref="C128:W128" si="48">IFERROR(C115/C123,0)</f>
        <v>0.44611027092593591</v>
      </c>
      <c r="D128" s="12">
        <f t="shared" si="48"/>
        <v>0.53194322478404898</v>
      </c>
      <c r="E128" s="12">
        <f t="shared" si="48"/>
        <v>0.56780384831508335</v>
      </c>
      <c r="F128" s="12">
        <f t="shared" si="48"/>
        <v>0.59101436622914161</v>
      </c>
      <c r="G128" s="12">
        <f t="shared" si="48"/>
        <v>0.57557432067889591</v>
      </c>
      <c r="H128" s="12">
        <f t="shared" si="48"/>
        <v>0.60135717112143272</v>
      </c>
      <c r="I128" s="12">
        <f t="shared" si="48"/>
        <v>0.56890953249011911</v>
      </c>
      <c r="J128" s="12">
        <f t="shared" si="48"/>
        <v>0.60869732941120158</v>
      </c>
      <c r="K128" s="12">
        <f t="shared" si="48"/>
        <v>0.61937875996087577</v>
      </c>
      <c r="L128" s="12">
        <f t="shared" si="48"/>
        <v>0.57551010268422098</v>
      </c>
      <c r="M128" s="12">
        <f t="shared" si="48"/>
        <v>0.59679327842948704</v>
      </c>
      <c r="N128" s="12">
        <f t="shared" si="48"/>
        <v>0.59939751447125844</v>
      </c>
      <c r="O128" s="12">
        <f t="shared" si="48"/>
        <v>0.60231538133824802</v>
      </c>
      <c r="P128" s="12">
        <f t="shared" si="48"/>
        <v>0.62141894066529668</v>
      </c>
      <c r="Q128" s="12">
        <f t="shared" si="48"/>
        <v>0.60745981027085028</v>
      </c>
      <c r="R128" s="12">
        <f t="shared" si="48"/>
        <v>0.58766177131425001</v>
      </c>
      <c r="S128" s="12">
        <f t="shared" si="48"/>
        <v>0.57075299999168716</v>
      </c>
      <c r="T128" s="12">
        <f t="shared" si="48"/>
        <v>0.58846268047325356</v>
      </c>
      <c r="U128" s="12">
        <f t="shared" si="48"/>
        <v>0.6065793342776753</v>
      </c>
      <c r="V128" s="12">
        <f t="shared" si="48"/>
        <v>0.61679651085675669</v>
      </c>
      <c r="W128" s="12">
        <f t="shared" si="48"/>
        <v>0.64235869692956094</v>
      </c>
    </row>
    <row r="129" spans="1:23" outlineLevel="1" x14ac:dyDescent="0.25">
      <c r="B129" s="4" t="s">
        <v>26</v>
      </c>
      <c r="C129" s="12">
        <f t="shared" ref="C129:W129" si="49">IFERROR(C116/C123,0)</f>
        <v>0</v>
      </c>
      <c r="D129" s="12">
        <f t="shared" si="49"/>
        <v>0</v>
      </c>
      <c r="E129" s="12">
        <f t="shared" si="49"/>
        <v>0</v>
      </c>
      <c r="F129" s="12">
        <f t="shared" si="49"/>
        <v>0</v>
      </c>
      <c r="G129" s="12">
        <f t="shared" si="49"/>
        <v>0</v>
      </c>
      <c r="H129" s="12">
        <f t="shared" si="49"/>
        <v>0</v>
      </c>
      <c r="I129" s="12">
        <f t="shared" si="49"/>
        <v>0</v>
      </c>
      <c r="J129" s="12">
        <f t="shared" si="49"/>
        <v>0</v>
      </c>
      <c r="K129" s="12">
        <f t="shared" si="49"/>
        <v>0</v>
      </c>
      <c r="L129" s="12">
        <f t="shared" si="49"/>
        <v>0</v>
      </c>
      <c r="M129" s="12">
        <f t="shared" si="49"/>
        <v>0</v>
      </c>
      <c r="N129" s="12">
        <f t="shared" si="49"/>
        <v>0</v>
      </c>
      <c r="O129" s="12">
        <f t="shared" si="49"/>
        <v>0</v>
      </c>
      <c r="P129" s="12">
        <f t="shared" si="49"/>
        <v>0</v>
      </c>
      <c r="Q129" s="12">
        <f t="shared" si="49"/>
        <v>0</v>
      </c>
      <c r="R129" s="12">
        <f t="shared" si="49"/>
        <v>0</v>
      </c>
      <c r="S129" s="12">
        <f t="shared" si="49"/>
        <v>0</v>
      </c>
      <c r="T129" s="12">
        <f t="shared" si="49"/>
        <v>0</v>
      </c>
      <c r="U129" s="12">
        <f t="shared" si="49"/>
        <v>0</v>
      </c>
      <c r="V129" s="12">
        <f t="shared" si="49"/>
        <v>0</v>
      </c>
      <c r="W129" s="12">
        <f t="shared" si="49"/>
        <v>0</v>
      </c>
    </row>
    <row r="130" spans="1:23" outlineLevel="1" x14ac:dyDescent="0.25">
      <c r="B130" s="4" t="s">
        <v>25</v>
      </c>
      <c r="C130" s="12">
        <f t="shared" ref="C130:W130" si="50">IFERROR(C117/C123,0)</f>
        <v>0.55388972907406397</v>
      </c>
      <c r="D130" s="12">
        <f t="shared" si="50"/>
        <v>0.46805677521595107</v>
      </c>
      <c r="E130" s="12">
        <f t="shared" si="50"/>
        <v>0.43219615168491665</v>
      </c>
      <c r="F130" s="12">
        <f t="shared" si="50"/>
        <v>0.40898563377085845</v>
      </c>
      <c r="G130" s="12">
        <f t="shared" si="50"/>
        <v>0.42442567932110409</v>
      </c>
      <c r="H130" s="12">
        <f t="shared" si="50"/>
        <v>0.39864282887856722</v>
      </c>
      <c r="I130" s="12">
        <f t="shared" si="50"/>
        <v>0.43109046750988089</v>
      </c>
      <c r="J130" s="12">
        <f t="shared" si="50"/>
        <v>0.39130267058879842</v>
      </c>
      <c r="K130" s="12">
        <f t="shared" si="50"/>
        <v>0.38062124003912429</v>
      </c>
      <c r="L130" s="12">
        <f t="shared" si="50"/>
        <v>0.42448989731577907</v>
      </c>
      <c r="M130" s="12">
        <f t="shared" si="50"/>
        <v>0.38934818849308001</v>
      </c>
      <c r="N130" s="12">
        <f t="shared" si="50"/>
        <v>0.38425744417405322</v>
      </c>
      <c r="O130" s="12">
        <f t="shared" si="50"/>
        <v>0.38253882656236859</v>
      </c>
      <c r="P130" s="12">
        <f t="shared" si="50"/>
        <v>0.3655282576612035</v>
      </c>
      <c r="Q130" s="12">
        <f t="shared" si="50"/>
        <v>0.37868775231948831</v>
      </c>
      <c r="R130" s="12">
        <f t="shared" si="50"/>
        <v>0.41233822868574999</v>
      </c>
      <c r="S130" s="12">
        <f t="shared" si="50"/>
        <v>0.42924700000831278</v>
      </c>
      <c r="T130" s="12">
        <f t="shared" si="50"/>
        <v>0.41153731952674638</v>
      </c>
      <c r="U130" s="12">
        <f t="shared" si="50"/>
        <v>0.39342066572232465</v>
      </c>
      <c r="V130" s="12">
        <f t="shared" si="50"/>
        <v>0.38320348914324331</v>
      </c>
      <c r="W130" s="12">
        <f t="shared" si="50"/>
        <v>0.35764130307043906</v>
      </c>
    </row>
    <row r="131" spans="1:23" outlineLevel="1" x14ac:dyDescent="0.25">
      <c r="B131" s="4" t="s">
        <v>0</v>
      </c>
      <c r="C131" s="12">
        <f t="shared" ref="C131:W131" si="51">IFERROR(C118/C123,0)</f>
        <v>0</v>
      </c>
      <c r="D131" s="12">
        <f t="shared" si="51"/>
        <v>0</v>
      </c>
      <c r="E131" s="12">
        <f t="shared" si="51"/>
        <v>0</v>
      </c>
      <c r="F131" s="12">
        <f t="shared" si="51"/>
        <v>0</v>
      </c>
      <c r="G131" s="12">
        <f t="shared" si="51"/>
        <v>0</v>
      </c>
      <c r="H131" s="12">
        <f t="shared" si="51"/>
        <v>0</v>
      </c>
      <c r="I131" s="12">
        <f t="shared" si="51"/>
        <v>0</v>
      </c>
      <c r="J131" s="12">
        <f t="shared" si="51"/>
        <v>0</v>
      </c>
      <c r="K131" s="12">
        <f t="shared" si="51"/>
        <v>0</v>
      </c>
      <c r="L131" s="12">
        <f t="shared" si="51"/>
        <v>0</v>
      </c>
      <c r="M131" s="12">
        <f t="shared" si="51"/>
        <v>1.3858533077432995E-2</v>
      </c>
      <c r="N131" s="12">
        <f t="shared" si="51"/>
        <v>1.6345041354688426E-2</v>
      </c>
      <c r="O131" s="12">
        <f t="shared" si="51"/>
        <v>1.5145792099383392E-2</v>
      </c>
      <c r="P131" s="12">
        <f t="shared" si="51"/>
        <v>1.3052801673499819E-2</v>
      </c>
      <c r="Q131" s="12">
        <f t="shared" si="51"/>
        <v>1.3852437409661484E-2</v>
      </c>
      <c r="R131" s="12">
        <f t="shared" si="51"/>
        <v>0</v>
      </c>
      <c r="S131" s="12">
        <f t="shared" si="51"/>
        <v>0</v>
      </c>
      <c r="T131" s="12">
        <f t="shared" si="51"/>
        <v>0</v>
      </c>
      <c r="U131" s="12">
        <f t="shared" si="51"/>
        <v>0</v>
      </c>
      <c r="V131" s="12">
        <f t="shared" si="51"/>
        <v>0</v>
      </c>
      <c r="W131" s="12">
        <f t="shared" si="51"/>
        <v>0</v>
      </c>
    </row>
    <row r="132" spans="1:23" outlineLevel="1" x14ac:dyDescent="0.25">
      <c r="B132" s="4" t="s">
        <v>27</v>
      </c>
      <c r="C132" s="12">
        <f t="shared" ref="C132:W132" si="52">IFERROR(C119/C123,0)</f>
        <v>0</v>
      </c>
      <c r="D132" s="12">
        <f t="shared" si="52"/>
        <v>0</v>
      </c>
      <c r="E132" s="12">
        <f t="shared" si="52"/>
        <v>0</v>
      </c>
      <c r="F132" s="12">
        <f t="shared" si="52"/>
        <v>0</v>
      </c>
      <c r="G132" s="12">
        <f t="shared" si="52"/>
        <v>0</v>
      </c>
      <c r="H132" s="12">
        <f t="shared" si="52"/>
        <v>0</v>
      </c>
      <c r="I132" s="12">
        <f t="shared" si="52"/>
        <v>0</v>
      </c>
      <c r="J132" s="12">
        <f t="shared" si="52"/>
        <v>0</v>
      </c>
      <c r="K132" s="12">
        <f t="shared" si="52"/>
        <v>0</v>
      </c>
      <c r="L132" s="12">
        <f t="shared" si="52"/>
        <v>0</v>
      </c>
      <c r="M132" s="12">
        <f t="shared" si="52"/>
        <v>0</v>
      </c>
      <c r="N132" s="12">
        <f t="shared" si="52"/>
        <v>0</v>
      </c>
      <c r="O132" s="12">
        <f t="shared" si="52"/>
        <v>0</v>
      </c>
      <c r="P132" s="12">
        <f t="shared" si="52"/>
        <v>0</v>
      </c>
      <c r="Q132" s="12">
        <f t="shared" si="52"/>
        <v>0</v>
      </c>
      <c r="R132" s="12">
        <f t="shared" si="52"/>
        <v>0</v>
      </c>
      <c r="S132" s="12">
        <f t="shared" si="52"/>
        <v>0</v>
      </c>
      <c r="T132" s="12">
        <f t="shared" si="52"/>
        <v>0</v>
      </c>
      <c r="U132" s="12">
        <f t="shared" si="52"/>
        <v>0</v>
      </c>
      <c r="V132" s="12">
        <f t="shared" si="52"/>
        <v>0</v>
      </c>
      <c r="W132" s="12">
        <f t="shared" si="52"/>
        <v>0</v>
      </c>
    </row>
    <row r="133" spans="1:23" outlineLevel="1" x14ac:dyDescent="0.25">
      <c r="B133" s="4" t="s">
        <v>28</v>
      </c>
      <c r="C133" s="12">
        <f t="shared" ref="C133:W133" si="53">IFERROR(C120/C123,0)</f>
        <v>0</v>
      </c>
      <c r="D133" s="12">
        <f t="shared" si="53"/>
        <v>0</v>
      </c>
      <c r="E133" s="12">
        <f t="shared" si="53"/>
        <v>0</v>
      </c>
      <c r="F133" s="12">
        <f t="shared" si="53"/>
        <v>0</v>
      </c>
      <c r="G133" s="12">
        <f t="shared" si="53"/>
        <v>0</v>
      </c>
      <c r="H133" s="12">
        <f t="shared" si="53"/>
        <v>0</v>
      </c>
      <c r="I133" s="12">
        <f t="shared" si="53"/>
        <v>0</v>
      </c>
      <c r="J133" s="12">
        <f t="shared" si="53"/>
        <v>0</v>
      </c>
      <c r="K133" s="12">
        <f t="shared" si="53"/>
        <v>0</v>
      </c>
      <c r="L133" s="12">
        <f t="shared" si="53"/>
        <v>0</v>
      </c>
      <c r="M133" s="12">
        <f t="shared" si="53"/>
        <v>0</v>
      </c>
      <c r="N133" s="12">
        <f t="shared" si="53"/>
        <v>0</v>
      </c>
      <c r="O133" s="12">
        <f t="shared" si="53"/>
        <v>0</v>
      </c>
      <c r="P133" s="12">
        <f t="shared" si="53"/>
        <v>0</v>
      </c>
      <c r="Q133" s="12">
        <f t="shared" si="53"/>
        <v>0</v>
      </c>
      <c r="R133" s="12">
        <f t="shared" si="53"/>
        <v>0</v>
      </c>
      <c r="S133" s="12">
        <f t="shared" si="53"/>
        <v>0</v>
      </c>
      <c r="T133" s="12">
        <f t="shared" si="53"/>
        <v>0</v>
      </c>
      <c r="U133" s="12">
        <f t="shared" si="53"/>
        <v>0</v>
      </c>
      <c r="V133" s="12">
        <f t="shared" si="53"/>
        <v>0</v>
      </c>
      <c r="W133" s="12">
        <f t="shared" si="53"/>
        <v>0</v>
      </c>
    </row>
    <row r="134" spans="1:23" outlineLevel="1" x14ac:dyDescent="0.25">
      <c r="B134" s="4" t="s">
        <v>22</v>
      </c>
      <c r="C134" s="12">
        <f t="shared" ref="C134:W134" si="54">IFERROR(C121/C123,0)</f>
        <v>0</v>
      </c>
      <c r="D134" s="12">
        <f t="shared" si="54"/>
        <v>0</v>
      </c>
      <c r="E134" s="12">
        <f t="shared" si="54"/>
        <v>0</v>
      </c>
      <c r="F134" s="12">
        <f t="shared" si="54"/>
        <v>0</v>
      </c>
      <c r="G134" s="12">
        <f t="shared" si="54"/>
        <v>0</v>
      </c>
      <c r="H134" s="12">
        <f t="shared" si="54"/>
        <v>0</v>
      </c>
      <c r="I134" s="12">
        <f t="shared" si="54"/>
        <v>0</v>
      </c>
      <c r="J134" s="12">
        <f t="shared" si="54"/>
        <v>0</v>
      </c>
      <c r="K134" s="12">
        <f t="shared" si="54"/>
        <v>0</v>
      </c>
      <c r="L134" s="12">
        <f t="shared" si="54"/>
        <v>0</v>
      </c>
      <c r="M134" s="12">
        <f t="shared" si="54"/>
        <v>0</v>
      </c>
      <c r="N134" s="12">
        <f t="shared" si="54"/>
        <v>0</v>
      </c>
      <c r="O134" s="12">
        <f t="shared" si="54"/>
        <v>0</v>
      </c>
      <c r="P134" s="12">
        <f t="shared" si="54"/>
        <v>0</v>
      </c>
      <c r="Q134" s="12">
        <f t="shared" si="54"/>
        <v>0</v>
      </c>
      <c r="R134" s="12">
        <f t="shared" si="54"/>
        <v>0</v>
      </c>
      <c r="S134" s="12">
        <f t="shared" si="54"/>
        <v>0</v>
      </c>
      <c r="T134" s="12">
        <f t="shared" si="54"/>
        <v>0</v>
      </c>
      <c r="U134" s="12">
        <f t="shared" si="54"/>
        <v>0</v>
      </c>
      <c r="V134" s="12">
        <f t="shared" si="54"/>
        <v>0</v>
      </c>
      <c r="W134" s="12">
        <f t="shared" si="54"/>
        <v>0</v>
      </c>
    </row>
    <row r="135" spans="1:23" outlineLevel="1" x14ac:dyDescent="0.25">
      <c r="B135" s="4" t="s">
        <v>1</v>
      </c>
      <c r="C135" s="12">
        <f t="shared" ref="C135:W135" si="55">IFERROR(C122/C123,0)</f>
        <v>0</v>
      </c>
      <c r="D135" s="12">
        <f t="shared" si="55"/>
        <v>0</v>
      </c>
      <c r="E135" s="12">
        <f t="shared" si="55"/>
        <v>0</v>
      </c>
      <c r="F135" s="12">
        <f t="shared" si="55"/>
        <v>0</v>
      </c>
      <c r="G135" s="12">
        <f t="shared" si="55"/>
        <v>0</v>
      </c>
      <c r="H135" s="12">
        <f t="shared" si="55"/>
        <v>0</v>
      </c>
      <c r="I135" s="12">
        <f t="shared" si="55"/>
        <v>0</v>
      </c>
      <c r="J135" s="12">
        <f t="shared" si="55"/>
        <v>0</v>
      </c>
      <c r="K135" s="12">
        <f t="shared" si="55"/>
        <v>0</v>
      </c>
      <c r="L135" s="12">
        <f t="shared" si="55"/>
        <v>0</v>
      </c>
      <c r="M135" s="12">
        <f t="shared" si="55"/>
        <v>0</v>
      </c>
      <c r="N135" s="12">
        <f t="shared" si="55"/>
        <v>0</v>
      </c>
      <c r="O135" s="12">
        <f t="shared" si="55"/>
        <v>0</v>
      </c>
      <c r="P135" s="12">
        <f t="shared" si="55"/>
        <v>0</v>
      </c>
      <c r="Q135" s="12">
        <f t="shared" si="55"/>
        <v>0</v>
      </c>
      <c r="R135" s="12">
        <f t="shared" si="55"/>
        <v>0</v>
      </c>
      <c r="S135" s="12">
        <f t="shared" si="55"/>
        <v>0</v>
      </c>
      <c r="T135" s="12">
        <f t="shared" si="55"/>
        <v>0</v>
      </c>
      <c r="U135" s="12">
        <f t="shared" si="55"/>
        <v>0</v>
      </c>
      <c r="V135" s="12">
        <f t="shared" si="55"/>
        <v>0</v>
      </c>
      <c r="W135" s="12">
        <f t="shared" si="55"/>
        <v>0</v>
      </c>
    </row>
    <row r="138" spans="1:23" s="34" customFormat="1" x14ac:dyDescent="0.25">
      <c r="A138" s="33" t="s">
        <v>54</v>
      </c>
    </row>
    <row r="139" spans="1:23" outlineLevel="1" x14ac:dyDescent="0.25">
      <c r="B139" s="22" t="s">
        <v>31</v>
      </c>
      <c r="C139" s="5">
        <f t="shared" ref="C139:W139" si="56">C173+C209</f>
        <v>82129.967675901222</v>
      </c>
      <c r="D139" s="5">
        <f t="shared" si="56"/>
        <v>69032.206466920019</v>
      </c>
      <c r="E139" s="5">
        <f t="shared" si="56"/>
        <v>62678.667843029914</v>
      </c>
      <c r="F139" s="5">
        <f t="shared" si="56"/>
        <v>48305.426898798993</v>
      </c>
      <c r="G139" s="5">
        <f t="shared" si="56"/>
        <v>42742.92487505274</v>
      </c>
      <c r="H139" s="5">
        <f t="shared" si="56"/>
        <v>42524.158261585137</v>
      </c>
      <c r="I139" s="5">
        <f t="shared" si="56"/>
        <v>36617.402802901204</v>
      </c>
      <c r="J139" s="5">
        <f t="shared" si="56"/>
        <v>37898.194537308693</v>
      </c>
      <c r="K139" s="5">
        <f t="shared" si="56"/>
        <v>46494.98324522606</v>
      </c>
      <c r="L139" s="5">
        <f t="shared" si="56"/>
        <v>33572.806544128718</v>
      </c>
      <c r="M139" s="5">
        <f t="shared" si="56"/>
        <v>40278.013225452079</v>
      </c>
      <c r="N139" s="5">
        <f t="shared" si="56"/>
        <v>44617.200674733351</v>
      </c>
      <c r="O139" s="5">
        <f t="shared" si="56"/>
        <v>47799.107026867307</v>
      </c>
      <c r="P139" s="5">
        <f t="shared" si="56"/>
        <v>44283.395109369449</v>
      </c>
      <c r="Q139" s="5">
        <f t="shared" si="56"/>
        <v>53872.864653473909</v>
      </c>
      <c r="R139" s="5">
        <f t="shared" si="56"/>
        <v>56082.70514556444</v>
      </c>
      <c r="S139" s="5">
        <f t="shared" si="56"/>
        <v>68198.918625263963</v>
      </c>
      <c r="T139" s="5">
        <f t="shared" si="56"/>
        <v>82758.897127089353</v>
      </c>
      <c r="U139" s="5">
        <f t="shared" si="56"/>
        <v>77997.619748486613</v>
      </c>
      <c r="V139" s="5">
        <f t="shared" si="56"/>
        <v>78130.618182575883</v>
      </c>
      <c r="W139" s="5">
        <f t="shared" si="56"/>
        <v>73993.592662249415</v>
      </c>
    </row>
    <row r="140" spans="1:23" outlineLevel="1" x14ac:dyDescent="0.25">
      <c r="B140" s="8" t="s">
        <v>30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outlineLevel="1" x14ac:dyDescent="0.25">
      <c r="B141" s="8" t="s">
        <v>43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outlineLevel="1" x14ac:dyDescent="0.25">
      <c r="B142" s="8" t="s">
        <v>44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outlineLevel="1" x14ac:dyDescent="0.25">
      <c r="B143" s="8" t="s">
        <v>45</v>
      </c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outlineLevel="1" x14ac:dyDescent="0.25">
      <c r="B144" s="8" t="s">
        <v>47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2:23" outlineLevel="1" x14ac:dyDescent="0.25"/>
    <row r="146" spans="2:23" outlineLevel="1" x14ac:dyDescent="0.25">
      <c r="B146" s="9" t="s">
        <v>19</v>
      </c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</row>
    <row r="147" spans="2:23" outlineLevel="1" x14ac:dyDescent="0.25">
      <c r="B147" s="4" t="s">
        <v>23</v>
      </c>
      <c r="C147" s="5">
        <f t="shared" ref="C147:W156" si="57">C181+C219</f>
        <v>0</v>
      </c>
      <c r="D147" s="5">
        <f t="shared" si="57"/>
        <v>0</v>
      </c>
      <c r="E147" s="5">
        <f t="shared" si="57"/>
        <v>0</v>
      </c>
      <c r="F147" s="5">
        <f t="shared" si="57"/>
        <v>0</v>
      </c>
      <c r="G147" s="5">
        <f t="shared" si="57"/>
        <v>0</v>
      </c>
      <c r="H147" s="5">
        <f t="shared" si="57"/>
        <v>0</v>
      </c>
      <c r="I147" s="5">
        <f t="shared" si="57"/>
        <v>0</v>
      </c>
      <c r="J147" s="5">
        <f t="shared" si="57"/>
        <v>0</v>
      </c>
      <c r="K147" s="5">
        <f t="shared" si="57"/>
        <v>0</v>
      </c>
      <c r="L147" s="5">
        <f t="shared" si="57"/>
        <v>0</v>
      </c>
      <c r="M147" s="5">
        <f t="shared" si="57"/>
        <v>0</v>
      </c>
      <c r="N147" s="5">
        <f t="shared" si="57"/>
        <v>0</v>
      </c>
      <c r="O147" s="5">
        <f t="shared" si="57"/>
        <v>0</v>
      </c>
      <c r="P147" s="5">
        <f t="shared" si="57"/>
        <v>0</v>
      </c>
      <c r="Q147" s="5">
        <f t="shared" si="57"/>
        <v>0</v>
      </c>
      <c r="R147" s="5">
        <f t="shared" si="57"/>
        <v>0</v>
      </c>
      <c r="S147" s="5">
        <f t="shared" si="57"/>
        <v>0</v>
      </c>
      <c r="T147" s="5">
        <f t="shared" si="57"/>
        <v>0</v>
      </c>
      <c r="U147" s="5">
        <f t="shared" si="57"/>
        <v>0</v>
      </c>
      <c r="V147" s="5">
        <f t="shared" si="57"/>
        <v>0</v>
      </c>
      <c r="W147" s="5">
        <f t="shared" si="57"/>
        <v>0</v>
      </c>
    </row>
    <row r="148" spans="2:23" outlineLevel="1" x14ac:dyDescent="0.25">
      <c r="B148" s="4" t="s">
        <v>24</v>
      </c>
      <c r="C148" s="5">
        <f t="shared" si="57"/>
        <v>0</v>
      </c>
      <c r="D148" s="5">
        <f t="shared" si="57"/>
        <v>0</v>
      </c>
      <c r="E148" s="5">
        <f t="shared" si="57"/>
        <v>0</v>
      </c>
      <c r="F148" s="5">
        <f t="shared" si="57"/>
        <v>0</v>
      </c>
      <c r="G148" s="5">
        <f t="shared" si="57"/>
        <v>0</v>
      </c>
      <c r="H148" s="5">
        <f t="shared" si="57"/>
        <v>0</v>
      </c>
      <c r="I148" s="5">
        <f t="shared" si="57"/>
        <v>0</v>
      </c>
      <c r="J148" s="5">
        <f t="shared" si="57"/>
        <v>0</v>
      </c>
      <c r="K148" s="5">
        <f t="shared" si="57"/>
        <v>0</v>
      </c>
      <c r="L148" s="5">
        <f t="shared" si="57"/>
        <v>0</v>
      </c>
      <c r="M148" s="5">
        <f t="shared" si="57"/>
        <v>0</v>
      </c>
      <c r="N148" s="5">
        <f t="shared" si="57"/>
        <v>0</v>
      </c>
      <c r="O148" s="5">
        <f t="shared" si="57"/>
        <v>0</v>
      </c>
      <c r="P148" s="5">
        <f t="shared" si="57"/>
        <v>0</v>
      </c>
      <c r="Q148" s="5">
        <f t="shared" si="57"/>
        <v>0</v>
      </c>
      <c r="R148" s="5">
        <f t="shared" si="57"/>
        <v>0</v>
      </c>
      <c r="S148" s="5">
        <f t="shared" si="57"/>
        <v>0</v>
      </c>
      <c r="T148" s="5">
        <f t="shared" si="57"/>
        <v>0</v>
      </c>
      <c r="U148" s="5">
        <f t="shared" si="57"/>
        <v>0</v>
      </c>
      <c r="V148" s="5">
        <f t="shared" si="57"/>
        <v>0</v>
      </c>
      <c r="W148" s="5">
        <f t="shared" si="57"/>
        <v>0</v>
      </c>
    </row>
    <row r="149" spans="2:23" outlineLevel="1" x14ac:dyDescent="0.25">
      <c r="B149" s="4" t="s">
        <v>21</v>
      </c>
      <c r="C149" s="5">
        <f t="shared" si="57"/>
        <v>55575.534</v>
      </c>
      <c r="D149" s="5">
        <f t="shared" si="57"/>
        <v>46429.777999999998</v>
      </c>
      <c r="E149" s="5">
        <f t="shared" si="57"/>
        <v>43374.137000000002</v>
      </c>
      <c r="F149" s="5">
        <f t="shared" si="57"/>
        <v>42409.053</v>
      </c>
      <c r="G149" s="5">
        <f t="shared" si="57"/>
        <v>45047.894</v>
      </c>
      <c r="H149" s="5">
        <f t="shared" si="57"/>
        <v>44280.994999999995</v>
      </c>
      <c r="I149" s="5">
        <f t="shared" si="57"/>
        <v>39028.282000000007</v>
      </c>
      <c r="J149" s="5">
        <f t="shared" si="57"/>
        <v>45717.12999999999</v>
      </c>
      <c r="K149" s="5">
        <f t="shared" si="57"/>
        <v>47615.432000000001</v>
      </c>
      <c r="L149" s="5">
        <f t="shared" si="57"/>
        <v>37889.943000000007</v>
      </c>
      <c r="M149" s="5">
        <f t="shared" si="57"/>
        <v>38289.290999999997</v>
      </c>
      <c r="N149" s="5">
        <f t="shared" si="57"/>
        <v>38847.728999999999</v>
      </c>
      <c r="O149" s="5">
        <f t="shared" si="57"/>
        <v>41737.069000000003</v>
      </c>
      <c r="P149" s="5">
        <f t="shared" si="57"/>
        <v>43452.138999999996</v>
      </c>
      <c r="Q149" s="5">
        <f t="shared" si="57"/>
        <v>45396.224000000002</v>
      </c>
      <c r="R149" s="5">
        <f t="shared" si="57"/>
        <v>43945.217000000004</v>
      </c>
      <c r="S149" s="5">
        <f t="shared" si="57"/>
        <v>46734.266000000003</v>
      </c>
      <c r="T149" s="5">
        <f t="shared" si="57"/>
        <v>52858.412999999993</v>
      </c>
      <c r="U149" s="5">
        <f t="shared" si="57"/>
        <v>55284.425000000003</v>
      </c>
      <c r="V149" s="5">
        <f t="shared" si="57"/>
        <v>56781.019</v>
      </c>
      <c r="W149" s="5">
        <f t="shared" si="57"/>
        <v>54452.29</v>
      </c>
    </row>
    <row r="150" spans="2:23" outlineLevel="1" x14ac:dyDescent="0.25">
      <c r="B150" s="4" t="s">
        <v>26</v>
      </c>
      <c r="C150" s="5">
        <f t="shared" si="57"/>
        <v>0</v>
      </c>
      <c r="D150" s="5">
        <f t="shared" si="57"/>
        <v>0</v>
      </c>
      <c r="E150" s="5">
        <f t="shared" si="57"/>
        <v>0</v>
      </c>
      <c r="F150" s="5">
        <f t="shared" si="57"/>
        <v>0</v>
      </c>
      <c r="G150" s="5">
        <f t="shared" si="57"/>
        <v>0</v>
      </c>
      <c r="H150" s="5">
        <f t="shared" si="57"/>
        <v>0</v>
      </c>
      <c r="I150" s="5">
        <f t="shared" si="57"/>
        <v>0</v>
      </c>
      <c r="J150" s="5">
        <f t="shared" si="57"/>
        <v>0</v>
      </c>
      <c r="K150" s="5">
        <f t="shared" si="57"/>
        <v>0</v>
      </c>
      <c r="L150" s="5">
        <f t="shared" si="57"/>
        <v>0</v>
      </c>
      <c r="M150" s="5">
        <f t="shared" si="57"/>
        <v>0</v>
      </c>
      <c r="N150" s="5">
        <f t="shared" si="57"/>
        <v>0</v>
      </c>
      <c r="O150" s="5">
        <f t="shared" si="57"/>
        <v>0</v>
      </c>
      <c r="P150" s="5">
        <f t="shared" si="57"/>
        <v>0</v>
      </c>
      <c r="Q150" s="5">
        <f t="shared" si="57"/>
        <v>0</v>
      </c>
      <c r="R150" s="5">
        <f t="shared" si="57"/>
        <v>0</v>
      </c>
      <c r="S150" s="5">
        <f t="shared" si="57"/>
        <v>0</v>
      </c>
      <c r="T150" s="5">
        <f t="shared" si="57"/>
        <v>0</v>
      </c>
      <c r="U150" s="5">
        <f t="shared" si="57"/>
        <v>0</v>
      </c>
      <c r="V150" s="5">
        <f t="shared" si="57"/>
        <v>0</v>
      </c>
      <c r="W150" s="5">
        <f t="shared" si="57"/>
        <v>0</v>
      </c>
    </row>
    <row r="151" spans="2:23" outlineLevel="1" x14ac:dyDescent="0.25">
      <c r="B151" s="4" t="s">
        <v>25</v>
      </c>
      <c r="C151" s="5">
        <f t="shared" si="57"/>
        <v>0</v>
      </c>
      <c r="D151" s="5">
        <f t="shared" si="57"/>
        <v>0</v>
      </c>
      <c r="E151" s="5">
        <f t="shared" si="57"/>
        <v>0</v>
      </c>
      <c r="F151" s="5">
        <f t="shared" si="57"/>
        <v>0</v>
      </c>
      <c r="G151" s="5">
        <f t="shared" si="57"/>
        <v>0</v>
      </c>
      <c r="H151" s="5">
        <f t="shared" si="57"/>
        <v>0</v>
      </c>
      <c r="I151" s="5">
        <f t="shared" si="57"/>
        <v>0</v>
      </c>
      <c r="J151" s="5">
        <f t="shared" si="57"/>
        <v>0</v>
      </c>
      <c r="K151" s="5">
        <f t="shared" si="57"/>
        <v>0</v>
      </c>
      <c r="L151" s="5">
        <f t="shared" si="57"/>
        <v>0</v>
      </c>
      <c r="M151" s="5">
        <f t="shared" si="57"/>
        <v>0</v>
      </c>
      <c r="N151" s="5">
        <f t="shared" si="57"/>
        <v>0</v>
      </c>
      <c r="O151" s="5">
        <f t="shared" si="57"/>
        <v>0</v>
      </c>
      <c r="P151" s="5">
        <f t="shared" si="57"/>
        <v>0</v>
      </c>
      <c r="Q151" s="5">
        <f t="shared" si="57"/>
        <v>0</v>
      </c>
      <c r="R151" s="5">
        <f t="shared" si="57"/>
        <v>0</v>
      </c>
      <c r="S151" s="5">
        <f t="shared" si="57"/>
        <v>0</v>
      </c>
      <c r="T151" s="5">
        <f t="shared" si="57"/>
        <v>0</v>
      </c>
      <c r="U151" s="5">
        <f t="shared" si="57"/>
        <v>0</v>
      </c>
      <c r="V151" s="5">
        <f t="shared" si="57"/>
        <v>0</v>
      </c>
      <c r="W151" s="5">
        <f t="shared" si="57"/>
        <v>0</v>
      </c>
    </row>
    <row r="152" spans="2:23" outlineLevel="1" x14ac:dyDescent="0.25">
      <c r="B152" s="4" t="s">
        <v>0</v>
      </c>
      <c r="C152" s="5">
        <f t="shared" si="57"/>
        <v>0</v>
      </c>
      <c r="D152" s="5">
        <f t="shared" si="57"/>
        <v>0</v>
      </c>
      <c r="E152" s="5">
        <f t="shared" si="57"/>
        <v>0</v>
      </c>
      <c r="F152" s="5">
        <f t="shared" si="57"/>
        <v>0</v>
      </c>
      <c r="G152" s="5">
        <f t="shared" si="57"/>
        <v>0</v>
      </c>
      <c r="H152" s="5">
        <f t="shared" si="57"/>
        <v>0</v>
      </c>
      <c r="I152" s="5">
        <f t="shared" si="57"/>
        <v>0</v>
      </c>
      <c r="J152" s="5">
        <f t="shared" si="57"/>
        <v>0</v>
      </c>
      <c r="K152" s="5">
        <f t="shared" si="57"/>
        <v>0</v>
      </c>
      <c r="L152" s="5">
        <f t="shared" si="57"/>
        <v>0</v>
      </c>
      <c r="M152" s="5">
        <f t="shared" si="57"/>
        <v>0</v>
      </c>
      <c r="N152" s="5">
        <f t="shared" si="57"/>
        <v>0</v>
      </c>
      <c r="O152" s="5">
        <f t="shared" si="57"/>
        <v>0</v>
      </c>
      <c r="P152" s="5">
        <f t="shared" si="57"/>
        <v>0</v>
      </c>
      <c r="Q152" s="5">
        <f t="shared" si="57"/>
        <v>0</v>
      </c>
      <c r="R152" s="5">
        <f t="shared" si="57"/>
        <v>0</v>
      </c>
      <c r="S152" s="5">
        <f t="shared" si="57"/>
        <v>0</v>
      </c>
      <c r="T152" s="5">
        <f t="shared" si="57"/>
        <v>0</v>
      </c>
      <c r="U152" s="5">
        <f t="shared" si="57"/>
        <v>0</v>
      </c>
      <c r="V152" s="5">
        <f t="shared" si="57"/>
        <v>0</v>
      </c>
      <c r="W152" s="5">
        <f t="shared" si="57"/>
        <v>0</v>
      </c>
    </row>
    <row r="153" spans="2:23" outlineLevel="1" x14ac:dyDescent="0.25">
      <c r="B153" s="4" t="s">
        <v>27</v>
      </c>
      <c r="C153" s="5">
        <f t="shared" si="57"/>
        <v>0</v>
      </c>
      <c r="D153" s="5">
        <f t="shared" si="57"/>
        <v>0</v>
      </c>
      <c r="E153" s="5">
        <f t="shared" si="57"/>
        <v>0</v>
      </c>
      <c r="F153" s="5">
        <f t="shared" si="57"/>
        <v>0</v>
      </c>
      <c r="G153" s="5">
        <f t="shared" si="57"/>
        <v>0</v>
      </c>
      <c r="H153" s="5">
        <f t="shared" si="57"/>
        <v>0</v>
      </c>
      <c r="I153" s="5">
        <f t="shared" si="57"/>
        <v>0</v>
      </c>
      <c r="J153" s="5">
        <f t="shared" si="57"/>
        <v>0</v>
      </c>
      <c r="K153" s="5">
        <f t="shared" si="57"/>
        <v>0</v>
      </c>
      <c r="L153" s="5">
        <f t="shared" si="57"/>
        <v>0</v>
      </c>
      <c r="M153" s="5">
        <f t="shared" si="57"/>
        <v>0</v>
      </c>
      <c r="N153" s="5">
        <f t="shared" si="57"/>
        <v>0</v>
      </c>
      <c r="O153" s="5">
        <f t="shared" si="57"/>
        <v>0</v>
      </c>
      <c r="P153" s="5">
        <f t="shared" si="57"/>
        <v>0</v>
      </c>
      <c r="Q153" s="5">
        <f t="shared" si="57"/>
        <v>0</v>
      </c>
      <c r="R153" s="5">
        <f t="shared" si="57"/>
        <v>0</v>
      </c>
      <c r="S153" s="5">
        <f t="shared" si="57"/>
        <v>0</v>
      </c>
      <c r="T153" s="5">
        <f t="shared" si="57"/>
        <v>0</v>
      </c>
      <c r="U153" s="5">
        <f t="shared" si="57"/>
        <v>0</v>
      </c>
      <c r="V153" s="5">
        <f t="shared" si="57"/>
        <v>0</v>
      </c>
      <c r="W153" s="5">
        <f t="shared" si="57"/>
        <v>0</v>
      </c>
    </row>
    <row r="154" spans="2:23" outlineLevel="1" x14ac:dyDescent="0.25">
      <c r="B154" s="4" t="s">
        <v>28</v>
      </c>
      <c r="C154" s="5">
        <f t="shared" si="57"/>
        <v>0</v>
      </c>
      <c r="D154" s="5">
        <f t="shared" si="57"/>
        <v>0</v>
      </c>
      <c r="E154" s="5">
        <f t="shared" si="57"/>
        <v>0</v>
      </c>
      <c r="F154" s="5">
        <f t="shared" si="57"/>
        <v>0</v>
      </c>
      <c r="G154" s="5">
        <f t="shared" si="57"/>
        <v>0</v>
      </c>
      <c r="H154" s="5">
        <f t="shared" si="57"/>
        <v>0</v>
      </c>
      <c r="I154" s="5">
        <f t="shared" si="57"/>
        <v>0</v>
      </c>
      <c r="J154" s="5">
        <f t="shared" si="57"/>
        <v>0</v>
      </c>
      <c r="K154" s="5">
        <f t="shared" si="57"/>
        <v>0</v>
      </c>
      <c r="L154" s="5">
        <f t="shared" si="57"/>
        <v>0</v>
      </c>
      <c r="M154" s="5">
        <f t="shared" si="57"/>
        <v>0</v>
      </c>
      <c r="N154" s="5">
        <f t="shared" si="57"/>
        <v>0</v>
      </c>
      <c r="O154" s="5">
        <f t="shared" si="57"/>
        <v>0</v>
      </c>
      <c r="P154" s="5">
        <f t="shared" si="57"/>
        <v>0</v>
      </c>
      <c r="Q154" s="5">
        <f t="shared" si="57"/>
        <v>0</v>
      </c>
      <c r="R154" s="5">
        <f t="shared" si="57"/>
        <v>0</v>
      </c>
      <c r="S154" s="5">
        <f t="shared" si="57"/>
        <v>0</v>
      </c>
      <c r="T154" s="5">
        <f t="shared" si="57"/>
        <v>0</v>
      </c>
      <c r="U154" s="5">
        <f t="shared" si="57"/>
        <v>0</v>
      </c>
      <c r="V154" s="5">
        <f t="shared" si="57"/>
        <v>0</v>
      </c>
      <c r="W154" s="5">
        <f t="shared" si="57"/>
        <v>0</v>
      </c>
    </row>
    <row r="155" spans="2:23" outlineLevel="1" x14ac:dyDescent="0.25">
      <c r="B155" s="4" t="s">
        <v>22</v>
      </c>
      <c r="C155" s="5">
        <f t="shared" si="57"/>
        <v>0</v>
      </c>
      <c r="D155" s="5">
        <f t="shared" si="57"/>
        <v>0</v>
      </c>
      <c r="E155" s="5">
        <f t="shared" si="57"/>
        <v>0</v>
      </c>
      <c r="F155" s="5">
        <f t="shared" si="57"/>
        <v>0</v>
      </c>
      <c r="G155" s="5">
        <f t="shared" si="57"/>
        <v>0</v>
      </c>
      <c r="H155" s="5">
        <f t="shared" si="57"/>
        <v>0</v>
      </c>
      <c r="I155" s="5">
        <f t="shared" si="57"/>
        <v>0</v>
      </c>
      <c r="J155" s="5">
        <f t="shared" si="57"/>
        <v>0</v>
      </c>
      <c r="K155" s="5">
        <f t="shared" si="57"/>
        <v>0</v>
      </c>
      <c r="L155" s="5">
        <f t="shared" si="57"/>
        <v>0</v>
      </c>
      <c r="M155" s="5">
        <f t="shared" si="57"/>
        <v>0</v>
      </c>
      <c r="N155" s="5">
        <f t="shared" si="57"/>
        <v>0</v>
      </c>
      <c r="O155" s="5">
        <f t="shared" si="57"/>
        <v>0</v>
      </c>
      <c r="P155" s="5">
        <f t="shared" si="57"/>
        <v>0</v>
      </c>
      <c r="Q155" s="5">
        <f t="shared" si="57"/>
        <v>0</v>
      </c>
      <c r="R155" s="5">
        <f t="shared" si="57"/>
        <v>0</v>
      </c>
      <c r="S155" s="5">
        <f t="shared" si="57"/>
        <v>0</v>
      </c>
      <c r="T155" s="5">
        <f t="shared" si="57"/>
        <v>0</v>
      </c>
      <c r="U155" s="5">
        <f t="shared" si="57"/>
        <v>0</v>
      </c>
      <c r="V155" s="5">
        <f t="shared" si="57"/>
        <v>0</v>
      </c>
      <c r="W155" s="5">
        <f t="shared" si="57"/>
        <v>0</v>
      </c>
    </row>
    <row r="156" spans="2:23" outlineLevel="1" x14ac:dyDescent="0.25">
      <c r="B156" s="4" t="s">
        <v>1</v>
      </c>
      <c r="C156" s="5">
        <f t="shared" si="57"/>
        <v>0</v>
      </c>
      <c r="D156" s="5">
        <f t="shared" si="57"/>
        <v>0</v>
      </c>
      <c r="E156" s="5">
        <f t="shared" si="57"/>
        <v>0</v>
      </c>
      <c r="F156" s="5">
        <f t="shared" si="57"/>
        <v>0</v>
      </c>
      <c r="G156" s="5">
        <f t="shared" si="57"/>
        <v>0</v>
      </c>
      <c r="H156" s="5">
        <f t="shared" si="57"/>
        <v>0</v>
      </c>
      <c r="I156" s="5">
        <f t="shared" si="57"/>
        <v>0</v>
      </c>
      <c r="J156" s="5">
        <f t="shared" si="57"/>
        <v>0</v>
      </c>
      <c r="K156" s="5">
        <f t="shared" si="57"/>
        <v>0</v>
      </c>
      <c r="L156" s="5">
        <f t="shared" si="57"/>
        <v>0</v>
      </c>
      <c r="M156" s="5">
        <f t="shared" si="57"/>
        <v>0</v>
      </c>
      <c r="N156" s="5">
        <f t="shared" si="57"/>
        <v>0</v>
      </c>
      <c r="O156" s="5">
        <f t="shared" si="57"/>
        <v>0</v>
      </c>
      <c r="P156" s="5">
        <f t="shared" si="57"/>
        <v>0</v>
      </c>
      <c r="Q156" s="5">
        <f t="shared" si="57"/>
        <v>0</v>
      </c>
      <c r="R156" s="5">
        <f t="shared" si="57"/>
        <v>0</v>
      </c>
      <c r="S156" s="5">
        <f t="shared" si="57"/>
        <v>0</v>
      </c>
      <c r="T156" s="5">
        <f t="shared" si="57"/>
        <v>0</v>
      </c>
      <c r="U156" s="5">
        <f t="shared" si="57"/>
        <v>0</v>
      </c>
      <c r="V156" s="5">
        <f t="shared" si="57"/>
        <v>0</v>
      </c>
      <c r="W156" s="5">
        <f t="shared" si="57"/>
        <v>0</v>
      </c>
    </row>
    <row r="157" spans="2:23" outlineLevel="1" x14ac:dyDescent="0.25">
      <c r="B157" s="16" t="s">
        <v>13</v>
      </c>
      <c r="C157" s="21">
        <f t="shared" ref="C157:W157" si="58">SUM(C147:C156)</f>
        <v>55575.534</v>
      </c>
      <c r="D157" s="21">
        <f t="shared" si="58"/>
        <v>46429.777999999998</v>
      </c>
      <c r="E157" s="21">
        <f t="shared" si="58"/>
        <v>43374.137000000002</v>
      </c>
      <c r="F157" s="21">
        <f t="shared" si="58"/>
        <v>42409.053</v>
      </c>
      <c r="G157" s="21">
        <f t="shared" si="58"/>
        <v>45047.894</v>
      </c>
      <c r="H157" s="21">
        <f t="shared" si="58"/>
        <v>44280.994999999995</v>
      </c>
      <c r="I157" s="21">
        <f t="shared" si="58"/>
        <v>39028.282000000007</v>
      </c>
      <c r="J157" s="21">
        <f t="shared" si="58"/>
        <v>45717.12999999999</v>
      </c>
      <c r="K157" s="21">
        <f t="shared" si="58"/>
        <v>47615.432000000001</v>
      </c>
      <c r="L157" s="21">
        <f t="shared" si="58"/>
        <v>37889.943000000007</v>
      </c>
      <c r="M157" s="21">
        <f t="shared" si="58"/>
        <v>38289.290999999997</v>
      </c>
      <c r="N157" s="21">
        <f t="shared" si="58"/>
        <v>38847.728999999999</v>
      </c>
      <c r="O157" s="21">
        <f t="shared" si="58"/>
        <v>41737.069000000003</v>
      </c>
      <c r="P157" s="21">
        <f t="shared" si="58"/>
        <v>43452.138999999996</v>
      </c>
      <c r="Q157" s="21">
        <f t="shared" si="58"/>
        <v>45396.224000000002</v>
      </c>
      <c r="R157" s="21">
        <f t="shared" si="58"/>
        <v>43945.217000000004</v>
      </c>
      <c r="S157" s="21">
        <f t="shared" si="58"/>
        <v>46734.266000000003</v>
      </c>
      <c r="T157" s="21">
        <f t="shared" si="58"/>
        <v>52858.412999999993</v>
      </c>
      <c r="U157" s="21">
        <f t="shared" si="58"/>
        <v>55284.425000000003</v>
      </c>
      <c r="V157" s="21">
        <f t="shared" si="58"/>
        <v>56781.019</v>
      </c>
      <c r="W157" s="21">
        <f t="shared" si="58"/>
        <v>54452.29</v>
      </c>
    </row>
    <row r="158" spans="2:23" outlineLevel="1" x14ac:dyDescent="0.25">
      <c r="B158" s="29" t="s">
        <v>46</v>
      </c>
      <c r="C158" s="28">
        <f>IFERROR(C157/C139/1000,0)</f>
        <v>6.7667789934254552E-4</v>
      </c>
      <c r="D158" s="28">
        <f t="shared" ref="D158:W158" si="59">IFERROR(D157/D139/1000,0)</f>
        <v>6.7258139897714234E-4</v>
      </c>
      <c r="E158" s="28">
        <f t="shared" si="59"/>
        <v>6.920079588900094E-4</v>
      </c>
      <c r="F158" s="28">
        <f t="shared" si="59"/>
        <v>8.7793558038205442E-4</v>
      </c>
      <c r="G158" s="28">
        <f t="shared" si="59"/>
        <v>1.0539263312392684E-3</v>
      </c>
      <c r="H158" s="28">
        <f t="shared" si="59"/>
        <v>1.0413138510022412E-3</v>
      </c>
      <c r="I158" s="28">
        <f t="shared" si="59"/>
        <v>1.065839710426098E-3</v>
      </c>
      <c r="J158" s="28">
        <f t="shared" si="59"/>
        <v>1.2063141940704849E-3</v>
      </c>
      <c r="K158" s="28">
        <f t="shared" si="59"/>
        <v>1.024098272040758E-3</v>
      </c>
      <c r="L158" s="28">
        <f t="shared" si="59"/>
        <v>1.128590275888814E-3</v>
      </c>
      <c r="M158" s="28">
        <f t="shared" si="59"/>
        <v>9.5062511613171153E-4</v>
      </c>
      <c r="N158" s="28">
        <f t="shared" si="59"/>
        <v>8.7068951912080419E-4</v>
      </c>
      <c r="O158" s="28">
        <f t="shared" si="59"/>
        <v>8.7317675153513006E-4</v>
      </c>
      <c r="P158" s="28">
        <f t="shared" si="59"/>
        <v>9.8122871773231369E-4</v>
      </c>
      <c r="Q158" s="28">
        <f t="shared" si="59"/>
        <v>8.4265472593673745E-4</v>
      </c>
      <c r="R158" s="28">
        <f t="shared" si="59"/>
        <v>7.835787679274528E-4</v>
      </c>
      <c r="S158" s="28">
        <f t="shared" si="59"/>
        <v>6.8526403265707376E-4</v>
      </c>
      <c r="T158" s="28">
        <f t="shared" si="59"/>
        <v>6.3870369029722033E-4</v>
      </c>
      <c r="U158" s="28">
        <f t="shared" si="59"/>
        <v>7.0879630914727606E-4</v>
      </c>
      <c r="V158" s="28">
        <f t="shared" si="59"/>
        <v>7.2674478099371911E-4</v>
      </c>
      <c r="W158" s="28">
        <f t="shared" si="59"/>
        <v>7.3590547560722593E-4</v>
      </c>
    </row>
    <row r="159" spans="2:23" outlineLevel="1" x14ac:dyDescent="0.25"/>
    <row r="160" spans="2:23" outlineLevel="1" x14ac:dyDescent="0.25">
      <c r="B160" s="4" t="s">
        <v>23</v>
      </c>
      <c r="C160" s="12">
        <f t="shared" ref="C160:W160" si="60">IFERROR(C147/C157,0)</f>
        <v>0</v>
      </c>
      <c r="D160" s="12">
        <f t="shared" si="60"/>
        <v>0</v>
      </c>
      <c r="E160" s="12">
        <f t="shared" si="60"/>
        <v>0</v>
      </c>
      <c r="F160" s="12">
        <f t="shared" si="60"/>
        <v>0</v>
      </c>
      <c r="G160" s="12">
        <f t="shared" si="60"/>
        <v>0</v>
      </c>
      <c r="H160" s="12">
        <f t="shared" si="60"/>
        <v>0</v>
      </c>
      <c r="I160" s="12">
        <f t="shared" si="60"/>
        <v>0</v>
      </c>
      <c r="J160" s="12">
        <f t="shared" si="60"/>
        <v>0</v>
      </c>
      <c r="K160" s="12">
        <f t="shared" si="60"/>
        <v>0</v>
      </c>
      <c r="L160" s="12">
        <f t="shared" si="60"/>
        <v>0</v>
      </c>
      <c r="M160" s="12">
        <f t="shared" si="60"/>
        <v>0</v>
      </c>
      <c r="N160" s="12">
        <f t="shared" si="60"/>
        <v>0</v>
      </c>
      <c r="O160" s="12">
        <f t="shared" si="60"/>
        <v>0</v>
      </c>
      <c r="P160" s="12">
        <f t="shared" si="60"/>
        <v>0</v>
      </c>
      <c r="Q160" s="12">
        <f t="shared" si="60"/>
        <v>0</v>
      </c>
      <c r="R160" s="12">
        <f t="shared" si="60"/>
        <v>0</v>
      </c>
      <c r="S160" s="12">
        <f t="shared" si="60"/>
        <v>0</v>
      </c>
      <c r="T160" s="12">
        <f t="shared" si="60"/>
        <v>0</v>
      </c>
      <c r="U160" s="12">
        <f t="shared" si="60"/>
        <v>0</v>
      </c>
      <c r="V160" s="12">
        <f t="shared" si="60"/>
        <v>0</v>
      </c>
      <c r="W160" s="12">
        <f t="shared" si="60"/>
        <v>0</v>
      </c>
    </row>
    <row r="161" spans="1:28" outlineLevel="1" x14ac:dyDescent="0.25">
      <c r="B161" s="4" t="s">
        <v>24</v>
      </c>
      <c r="C161" s="12">
        <f t="shared" ref="C161:W161" si="61">IFERROR(C148/C157,0)</f>
        <v>0</v>
      </c>
      <c r="D161" s="12">
        <f t="shared" si="61"/>
        <v>0</v>
      </c>
      <c r="E161" s="12">
        <f t="shared" si="61"/>
        <v>0</v>
      </c>
      <c r="F161" s="12">
        <f t="shared" si="61"/>
        <v>0</v>
      </c>
      <c r="G161" s="12">
        <f t="shared" si="61"/>
        <v>0</v>
      </c>
      <c r="H161" s="12">
        <f t="shared" si="61"/>
        <v>0</v>
      </c>
      <c r="I161" s="12">
        <f t="shared" si="61"/>
        <v>0</v>
      </c>
      <c r="J161" s="12">
        <f t="shared" si="61"/>
        <v>0</v>
      </c>
      <c r="K161" s="12">
        <f t="shared" si="61"/>
        <v>0</v>
      </c>
      <c r="L161" s="12">
        <f t="shared" si="61"/>
        <v>0</v>
      </c>
      <c r="M161" s="12">
        <f t="shared" si="61"/>
        <v>0</v>
      </c>
      <c r="N161" s="12">
        <f t="shared" si="61"/>
        <v>0</v>
      </c>
      <c r="O161" s="12">
        <f t="shared" si="61"/>
        <v>0</v>
      </c>
      <c r="P161" s="12">
        <f t="shared" si="61"/>
        <v>0</v>
      </c>
      <c r="Q161" s="12">
        <f t="shared" si="61"/>
        <v>0</v>
      </c>
      <c r="R161" s="12">
        <f t="shared" si="61"/>
        <v>0</v>
      </c>
      <c r="S161" s="12">
        <f t="shared" si="61"/>
        <v>0</v>
      </c>
      <c r="T161" s="12">
        <f t="shared" si="61"/>
        <v>0</v>
      </c>
      <c r="U161" s="12">
        <f t="shared" si="61"/>
        <v>0</v>
      </c>
      <c r="V161" s="12">
        <f t="shared" si="61"/>
        <v>0</v>
      </c>
      <c r="W161" s="12">
        <f t="shared" si="61"/>
        <v>0</v>
      </c>
    </row>
    <row r="162" spans="1:28" outlineLevel="1" x14ac:dyDescent="0.25">
      <c r="B162" s="4" t="s">
        <v>21</v>
      </c>
      <c r="C162" s="12">
        <f t="shared" ref="C162:W162" si="62">IFERROR(C149/C157,0)</f>
        <v>1</v>
      </c>
      <c r="D162" s="12">
        <f t="shared" si="62"/>
        <v>1</v>
      </c>
      <c r="E162" s="12">
        <f t="shared" si="62"/>
        <v>1</v>
      </c>
      <c r="F162" s="12">
        <f t="shared" si="62"/>
        <v>1</v>
      </c>
      <c r="G162" s="12">
        <f t="shared" si="62"/>
        <v>1</v>
      </c>
      <c r="H162" s="12">
        <f t="shared" si="62"/>
        <v>1</v>
      </c>
      <c r="I162" s="12">
        <f t="shared" si="62"/>
        <v>1</v>
      </c>
      <c r="J162" s="12">
        <f t="shared" si="62"/>
        <v>1</v>
      </c>
      <c r="K162" s="12">
        <f t="shared" si="62"/>
        <v>1</v>
      </c>
      <c r="L162" s="12">
        <f t="shared" si="62"/>
        <v>1</v>
      </c>
      <c r="M162" s="12">
        <f t="shared" si="62"/>
        <v>1</v>
      </c>
      <c r="N162" s="12">
        <f t="shared" si="62"/>
        <v>1</v>
      </c>
      <c r="O162" s="12">
        <f t="shared" si="62"/>
        <v>1</v>
      </c>
      <c r="P162" s="12">
        <f t="shared" si="62"/>
        <v>1</v>
      </c>
      <c r="Q162" s="12">
        <f t="shared" si="62"/>
        <v>1</v>
      </c>
      <c r="R162" s="12">
        <f t="shared" si="62"/>
        <v>1</v>
      </c>
      <c r="S162" s="12">
        <f t="shared" si="62"/>
        <v>1</v>
      </c>
      <c r="T162" s="12">
        <f t="shared" si="62"/>
        <v>1</v>
      </c>
      <c r="U162" s="12">
        <f t="shared" si="62"/>
        <v>1</v>
      </c>
      <c r="V162" s="12">
        <f t="shared" si="62"/>
        <v>1</v>
      </c>
      <c r="W162" s="12">
        <f t="shared" si="62"/>
        <v>1</v>
      </c>
    </row>
    <row r="163" spans="1:28" outlineLevel="1" x14ac:dyDescent="0.25">
      <c r="B163" s="4" t="s">
        <v>26</v>
      </c>
      <c r="C163" s="12">
        <f t="shared" ref="C163:W163" si="63">IFERROR(C150/C157,0)</f>
        <v>0</v>
      </c>
      <c r="D163" s="12">
        <f t="shared" si="63"/>
        <v>0</v>
      </c>
      <c r="E163" s="12">
        <f t="shared" si="63"/>
        <v>0</v>
      </c>
      <c r="F163" s="12">
        <f t="shared" si="63"/>
        <v>0</v>
      </c>
      <c r="G163" s="12">
        <f t="shared" si="63"/>
        <v>0</v>
      </c>
      <c r="H163" s="12">
        <f t="shared" si="63"/>
        <v>0</v>
      </c>
      <c r="I163" s="12">
        <f t="shared" si="63"/>
        <v>0</v>
      </c>
      <c r="J163" s="12">
        <f t="shared" si="63"/>
        <v>0</v>
      </c>
      <c r="K163" s="12">
        <f t="shared" si="63"/>
        <v>0</v>
      </c>
      <c r="L163" s="12">
        <f t="shared" si="63"/>
        <v>0</v>
      </c>
      <c r="M163" s="12">
        <f t="shared" si="63"/>
        <v>0</v>
      </c>
      <c r="N163" s="12">
        <f t="shared" si="63"/>
        <v>0</v>
      </c>
      <c r="O163" s="12">
        <f t="shared" si="63"/>
        <v>0</v>
      </c>
      <c r="P163" s="12">
        <f t="shared" si="63"/>
        <v>0</v>
      </c>
      <c r="Q163" s="12">
        <f t="shared" si="63"/>
        <v>0</v>
      </c>
      <c r="R163" s="12">
        <f t="shared" si="63"/>
        <v>0</v>
      </c>
      <c r="S163" s="12">
        <f t="shared" si="63"/>
        <v>0</v>
      </c>
      <c r="T163" s="12">
        <f t="shared" si="63"/>
        <v>0</v>
      </c>
      <c r="U163" s="12">
        <f t="shared" si="63"/>
        <v>0</v>
      </c>
      <c r="V163" s="12">
        <f t="shared" si="63"/>
        <v>0</v>
      </c>
      <c r="W163" s="12">
        <f t="shared" si="63"/>
        <v>0</v>
      </c>
    </row>
    <row r="164" spans="1:28" outlineLevel="1" x14ac:dyDescent="0.25">
      <c r="B164" s="4" t="s">
        <v>25</v>
      </c>
      <c r="C164" s="12">
        <f t="shared" ref="C164:W164" si="64">IFERROR(C151/C157,0)</f>
        <v>0</v>
      </c>
      <c r="D164" s="12">
        <f t="shared" si="64"/>
        <v>0</v>
      </c>
      <c r="E164" s="12">
        <f t="shared" si="64"/>
        <v>0</v>
      </c>
      <c r="F164" s="12">
        <f t="shared" si="64"/>
        <v>0</v>
      </c>
      <c r="G164" s="12">
        <f t="shared" si="64"/>
        <v>0</v>
      </c>
      <c r="H164" s="12">
        <f t="shared" si="64"/>
        <v>0</v>
      </c>
      <c r="I164" s="12">
        <f t="shared" si="64"/>
        <v>0</v>
      </c>
      <c r="J164" s="12">
        <f t="shared" si="64"/>
        <v>0</v>
      </c>
      <c r="K164" s="12">
        <f t="shared" si="64"/>
        <v>0</v>
      </c>
      <c r="L164" s="12">
        <f t="shared" si="64"/>
        <v>0</v>
      </c>
      <c r="M164" s="12">
        <f t="shared" si="64"/>
        <v>0</v>
      </c>
      <c r="N164" s="12">
        <f t="shared" si="64"/>
        <v>0</v>
      </c>
      <c r="O164" s="12">
        <f t="shared" si="64"/>
        <v>0</v>
      </c>
      <c r="P164" s="12">
        <f t="shared" si="64"/>
        <v>0</v>
      </c>
      <c r="Q164" s="12">
        <f t="shared" si="64"/>
        <v>0</v>
      </c>
      <c r="R164" s="12">
        <f t="shared" si="64"/>
        <v>0</v>
      </c>
      <c r="S164" s="12">
        <f t="shared" si="64"/>
        <v>0</v>
      </c>
      <c r="T164" s="12">
        <f t="shared" si="64"/>
        <v>0</v>
      </c>
      <c r="U164" s="12">
        <f t="shared" si="64"/>
        <v>0</v>
      </c>
      <c r="V164" s="12">
        <f t="shared" si="64"/>
        <v>0</v>
      </c>
      <c r="W164" s="12">
        <f t="shared" si="64"/>
        <v>0</v>
      </c>
    </row>
    <row r="165" spans="1:28" outlineLevel="1" x14ac:dyDescent="0.25">
      <c r="B165" s="4" t="s">
        <v>0</v>
      </c>
      <c r="C165" s="12">
        <f t="shared" ref="C165:W165" si="65">IFERROR(C152/C157,0)</f>
        <v>0</v>
      </c>
      <c r="D165" s="12">
        <f t="shared" si="65"/>
        <v>0</v>
      </c>
      <c r="E165" s="12">
        <f t="shared" si="65"/>
        <v>0</v>
      </c>
      <c r="F165" s="12">
        <f t="shared" si="65"/>
        <v>0</v>
      </c>
      <c r="G165" s="12">
        <f t="shared" si="65"/>
        <v>0</v>
      </c>
      <c r="H165" s="12">
        <f t="shared" si="65"/>
        <v>0</v>
      </c>
      <c r="I165" s="12">
        <f t="shared" si="65"/>
        <v>0</v>
      </c>
      <c r="J165" s="12">
        <f t="shared" si="65"/>
        <v>0</v>
      </c>
      <c r="K165" s="12">
        <f t="shared" si="65"/>
        <v>0</v>
      </c>
      <c r="L165" s="12">
        <f t="shared" si="65"/>
        <v>0</v>
      </c>
      <c r="M165" s="12">
        <f t="shared" si="65"/>
        <v>0</v>
      </c>
      <c r="N165" s="12">
        <f t="shared" si="65"/>
        <v>0</v>
      </c>
      <c r="O165" s="12">
        <f t="shared" si="65"/>
        <v>0</v>
      </c>
      <c r="P165" s="12">
        <f t="shared" si="65"/>
        <v>0</v>
      </c>
      <c r="Q165" s="12">
        <f t="shared" si="65"/>
        <v>0</v>
      </c>
      <c r="R165" s="12">
        <f t="shared" si="65"/>
        <v>0</v>
      </c>
      <c r="S165" s="12">
        <f t="shared" si="65"/>
        <v>0</v>
      </c>
      <c r="T165" s="12">
        <f t="shared" si="65"/>
        <v>0</v>
      </c>
      <c r="U165" s="12">
        <f t="shared" si="65"/>
        <v>0</v>
      </c>
      <c r="V165" s="12">
        <f t="shared" si="65"/>
        <v>0</v>
      </c>
      <c r="W165" s="12">
        <f t="shared" si="65"/>
        <v>0</v>
      </c>
    </row>
    <row r="166" spans="1:28" outlineLevel="1" x14ac:dyDescent="0.25">
      <c r="B166" s="4" t="s">
        <v>27</v>
      </c>
      <c r="C166" s="12">
        <f t="shared" ref="C166:W166" si="66">IFERROR(C153/C157,0)</f>
        <v>0</v>
      </c>
      <c r="D166" s="12">
        <f t="shared" si="66"/>
        <v>0</v>
      </c>
      <c r="E166" s="12">
        <f t="shared" si="66"/>
        <v>0</v>
      </c>
      <c r="F166" s="12">
        <f t="shared" si="66"/>
        <v>0</v>
      </c>
      <c r="G166" s="12">
        <f t="shared" si="66"/>
        <v>0</v>
      </c>
      <c r="H166" s="12">
        <f t="shared" si="66"/>
        <v>0</v>
      </c>
      <c r="I166" s="12">
        <f t="shared" si="66"/>
        <v>0</v>
      </c>
      <c r="J166" s="12">
        <f t="shared" si="66"/>
        <v>0</v>
      </c>
      <c r="K166" s="12">
        <f t="shared" si="66"/>
        <v>0</v>
      </c>
      <c r="L166" s="12">
        <f t="shared" si="66"/>
        <v>0</v>
      </c>
      <c r="M166" s="12">
        <f t="shared" si="66"/>
        <v>0</v>
      </c>
      <c r="N166" s="12">
        <f t="shared" si="66"/>
        <v>0</v>
      </c>
      <c r="O166" s="12">
        <f t="shared" si="66"/>
        <v>0</v>
      </c>
      <c r="P166" s="12">
        <f t="shared" si="66"/>
        <v>0</v>
      </c>
      <c r="Q166" s="12">
        <f t="shared" si="66"/>
        <v>0</v>
      </c>
      <c r="R166" s="12">
        <f t="shared" si="66"/>
        <v>0</v>
      </c>
      <c r="S166" s="12">
        <f t="shared" si="66"/>
        <v>0</v>
      </c>
      <c r="T166" s="12">
        <f t="shared" si="66"/>
        <v>0</v>
      </c>
      <c r="U166" s="12">
        <f t="shared" si="66"/>
        <v>0</v>
      </c>
      <c r="V166" s="12">
        <f t="shared" si="66"/>
        <v>0</v>
      </c>
      <c r="W166" s="12">
        <f t="shared" si="66"/>
        <v>0</v>
      </c>
    </row>
    <row r="167" spans="1:28" outlineLevel="1" x14ac:dyDescent="0.25">
      <c r="B167" s="4" t="s">
        <v>28</v>
      </c>
      <c r="C167" s="12">
        <f t="shared" ref="C167:W167" si="67">IFERROR(C154/C157,0)</f>
        <v>0</v>
      </c>
      <c r="D167" s="12">
        <f t="shared" si="67"/>
        <v>0</v>
      </c>
      <c r="E167" s="12">
        <f t="shared" si="67"/>
        <v>0</v>
      </c>
      <c r="F167" s="12">
        <f t="shared" si="67"/>
        <v>0</v>
      </c>
      <c r="G167" s="12">
        <f t="shared" si="67"/>
        <v>0</v>
      </c>
      <c r="H167" s="12">
        <f t="shared" si="67"/>
        <v>0</v>
      </c>
      <c r="I167" s="12">
        <f t="shared" si="67"/>
        <v>0</v>
      </c>
      <c r="J167" s="12">
        <f t="shared" si="67"/>
        <v>0</v>
      </c>
      <c r="K167" s="12">
        <f t="shared" si="67"/>
        <v>0</v>
      </c>
      <c r="L167" s="12">
        <f t="shared" si="67"/>
        <v>0</v>
      </c>
      <c r="M167" s="12">
        <f t="shared" si="67"/>
        <v>0</v>
      </c>
      <c r="N167" s="12">
        <f t="shared" si="67"/>
        <v>0</v>
      </c>
      <c r="O167" s="12">
        <f t="shared" si="67"/>
        <v>0</v>
      </c>
      <c r="P167" s="12">
        <f t="shared" si="67"/>
        <v>0</v>
      </c>
      <c r="Q167" s="12">
        <f t="shared" si="67"/>
        <v>0</v>
      </c>
      <c r="R167" s="12">
        <f t="shared" si="67"/>
        <v>0</v>
      </c>
      <c r="S167" s="12">
        <f t="shared" si="67"/>
        <v>0</v>
      </c>
      <c r="T167" s="12">
        <f t="shared" si="67"/>
        <v>0</v>
      </c>
      <c r="U167" s="12">
        <f t="shared" si="67"/>
        <v>0</v>
      </c>
      <c r="V167" s="12">
        <f t="shared" si="67"/>
        <v>0</v>
      </c>
      <c r="W167" s="12">
        <f t="shared" si="67"/>
        <v>0</v>
      </c>
    </row>
    <row r="168" spans="1:28" outlineLevel="1" x14ac:dyDescent="0.25">
      <c r="B168" s="4" t="s">
        <v>22</v>
      </c>
      <c r="C168" s="12">
        <f t="shared" ref="C168:W168" si="68">IFERROR(C155/C157,0)</f>
        <v>0</v>
      </c>
      <c r="D168" s="12">
        <f t="shared" si="68"/>
        <v>0</v>
      </c>
      <c r="E168" s="12">
        <f t="shared" si="68"/>
        <v>0</v>
      </c>
      <c r="F168" s="12">
        <f t="shared" si="68"/>
        <v>0</v>
      </c>
      <c r="G168" s="12">
        <f t="shared" si="68"/>
        <v>0</v>
      </c>
      <c r="H168" s="12">
        <f t="shared" si="68"/>
        <v>0</v>
      </c>
      <c r="I168" s="12">
        <f t="shared" si="68"/>
        <v>0</v>
      </c>
      <c r="J168" s="12">
        <f t="shared" si="68"/>
        <v>0</v>
      </c>
      <c r="K168" s="12">
        <f t="shared" si="68"/>
        <v>0</v>
      </c>
      <c r="L168" s="12">
        <f t="shared" si="68"/>
        <v>0</v>
      </c>
      <c r="M168" s="12">
        <f t="shared" si="68"/>
        <v>0</v>
      </c>
      <c r="N168" s="12">
        <f t="shared" si="68"/>
        <v>0</v>
      </c>
      <c r="O168" s="12">
        <f t="shared" si="68"/>
        <v>0</v>
      </c>
      <c r="P168" s="12">
        <f t="shared" si="68"/>
        <v>0</v>
      </c>
      <c r="Q168" s="12">
        <f t="shared" si="68"/>
        <v>0</v>
      </c>
      <c r="R168" s="12">
        <f t="shared" si="68"/>
        <v>0</v>
      </c>
      <c r="S168" s="12">
        <f t="shared" si="68"/>
        <v>0</v>
      </c>
      <c r="T168" s="12">
        <f t="shared" si="68"/>
        <v>0</v>
      </c>
      <c r="U168" s="12">
        <f t="shared" si="68"/>
        <v>0</v>
      </c>
      <c r="V168" s="12">
        <f t="shared" si="68"/>
        <v>0</v>
      </c>
      <c r="W168" s="12">
        <f t="shared" si="68"/>
        <v>0</v>
      </c>
    </row>
    <row r="169" spans="1:28" outlineLevel="1" x14ac:dyDescent="0.25">
      <c r="B169" s="4" t="s">
        <v>1</v>
      </c>
      <c r="C169" s="12">
        <f t="shared" ref="C169:W169" si="69">IFERROR(C156/C157,0)</f>
        <v>0</v>
      </c>
      <c r="D169" s="12">
        <f t="shared" si="69"/>
        <v>0</v>
      </c>
      <c r="E169" s="12">
        <f t="shared" si="69"/>
        <v>0</v>
      </c>
      <c r="F169" s="12">
        <f t="shared" si="69"/>
        <v>0</v>
      </c>
      <c r="G169" s="12">
        <f t="shared" si="69"/>
        <v>0</v>
      </c>
      <c r="H169" s="12">
        <f t="shared" si="69"/>
        <v>0</v>
      </c>
      <c r="I169" s="12">
        <f t="shared" si="69"/>
        <v>0</v>
      </c>
      <c r="J169" s="12">
        <f t="shared" si="69"/>
        <v>0</v>
      </c>
      <c r="K169" s="12">
        <f t="shared" si="69"/>
        <v>0</v>
      </c>
      <c r="L169" s="12">
        <f t="shared" si="69"/>
        <v>0</v>
      </c>
      <c r="M169" s="12">
        <f t="shared" si="69"/>
        <v>0</v>
      </c>
      <c r="N169" s="12">
        <f t="shared" si="69"/>
        <v>0</v>
      </c>
      <c r="O169" s="12">
        <f t="shared" si="69"/>
        <v>0</v>
      </c>
      <c r="P169" s="12">
        <f t="shared" si="69"/>
        <v>0</v>
      </c>
      <c r="Q169" s="12">
        <f t="shared" si="69"/>
        <v>0</v>
      </c>
      <c r="R169" s="12">
        <f t="shared" si="69"/>
        <v>0</v>
      </c>
      <c r="S169" s="12">
        <f t="shared" si="69"/>
        <v>0</v>
      </c>
      <c r="T169" s="12">
        <f t="shared" si="69"/>
        <v>0</v>
      </c>
      <c r="U169" s="12">
        <f t="shared" si="69"/>
        <v>0</v>
      </c>
      <c r="V169" s="12">
        <f t="shared" si="69"/>
        <v>0</v>
      </c>
      <c r="W169" s="12">
        <f t="shared" si="69"/>
        <v>0</v>
      </c>
    </row>
    <row r="172" spans="1:28" s="37" customFormat="1" x14ac:dyDescent="0.25">
      <c r="A172" s="36" t="s">
        <v>4</v>
      </c>
      <c r="Z172" s="38"/>
    </row>
    <row r="173" spans="1:28" outlineLevel="1" x14ac:dyDescent="0.25">
      <c r="B173" s="22" t="s">
        <v>31</v>
      </c>
      <c r="C173" s="5">
        <f>C176*CAN!C177</f>
        <v>19582.378646017194</v>
      </c>
      <c r="D173" s="5">
        <f>D176*CAN!D177</f>
        <v>16589.867779101711</v>
      </c>
      <c r="E173" s="5">
        <f>E176*CAN!E177</f>
        <v>16448.025652778793</v>
      </c>
      <c r="F173" s="5">
        <f>F176*CAN!F177</f>
        <v>17972.414156974985</v>
      </c>
      <c r="G173" s="5">
        <f>G176*CAN!G177</f>
        <v>20603.365812195367</v>
      </c>
      <c r="H173" s="5">
        <f>H176*CAN!H177</f>
        <v>19420.335972877423</v>
      </c>
      <c r="I173" s="5">
        <f>I176*CAN!I177</f>
        <v>14995.765064762973</v>
      </c>
      <c r="J173" s="5">
        <f>J176*CAN!J177</f>
        <v>17363.017850868378</v>
      </c>
      <c r="K173" s="5">
        <f>K176*CAN!K177</f>
        <v>17932.903113880169</v>
      </c>
      <c r="L173" s="5">
        <f>L176*CAN!L177</f>
        <v>13730.509676471493</v>
      </c>
      <c r="M173" s="5">
        <f>M176*CAN!M177</f>
        <v>13610.912980611804</v>
      </c>
      <c r="N173" s="5">
        <f>N176*CAN!N177</f>
        <v>12662.590973937437</v>
      </c>
      <c r="O173" s="5">
        <f>O176*CAN!O177</f>
        <v>14145.184469900982</v>
      </c>
      <c r="P173" s="5">
        <f>P176*CAN!P177</f>
        <v>16004.699748086248</v>
      </c>
      <c r="Q173" s="5">
        <f>Q176*CAN!Q177</f>
        <v>16939.707657967494</v>
      </c>
      <c r="R173" s="5">
        <f>R176*CAN!R177</f>
        <v>17588.078772377798</v>
      </c>
      <c r="S173" s="5">
        <f>S176*CAN!S177</f>
        <v>20456.164395574386</v>
      </c>
      <c r="T173" s="5">
        <f>T176*CAN!T177</f>
        <v>20563.569822117461</v>
      </c>
      <c r="U173" s="5">
        <f>U176*CAN!U177</f>
        <v>19083.138653204682</v>
      </c>
      <c r="V173" s="5">
        <f>V176*CAN!V177</f>
        <v>20430.856045529152</v>
      </c>
      <c r="W173" s="5">
        <f>W176*CAN!W177</f>
        <v>19571.727921187401</v>
      </c>
      <c r="Z173" s="23"/>
      <c r="AB173"/>
    </row>
    <row r="174" spans="1:28" outlineLevel="1" x14ac:dyDescent="0.25">
      <c r="B174" s="8" t="s">
        <v>30</v>
      </c>
      <c r="C174" s="5">
        <f>INDEX('[2]Table 37'!C$26:C$28,MATCH($AB174,'[2]Table 37'!$B$26:$B$28,0))</f>
        <v>24.547999999999998</v>
      </c>
      <c r="D174" s="5">
        <f>INDEX('[2]Table 37'!D$26:D$28,MATCH($AB174,'[2]Table 37'!$B$26:$B$28,0))</f>
        <v>27.001000000000001</v>
      </c>
      <c r="E174" s="5">
        <f>INDEX('[2]Table 37'!E$26:E$28,MATCH($AB174,'[2]Table 37'!$B$26:$B$28,0))</f>
        <v>27.675999999999998</v>
      </c>
      <c r="F174" s="5">
        <f>INDEX('[2]Table 37'!F$26:F$28,MATCH($AB174,'[2]Table 37'!$B$26:$B$28,0))</f>
        <v>29.48</v>
      </c>
      <c r="G174" s="5">
        <f>INDEX('[2]Table 37'!G$26:G$28,MATCH($AB174,'[2]Table 37'!$B$26:$B$28,0))</f>
        <v>30.756</v>
      </c>
      <c r="H174" s="5">
        <f>INDEX('[2]Table 37'!H$26:H$28,MATCH($AB174,'[2]Table 37'!$B$26:$B$28,0))</f>
        <v>32.088000000000001</v>
      </c>
      <c r="I174" s="5">
        <f>INDEX('[2]Table 37'!I$26:I$28,MATCH($AB174,'[2]Table 37'!$B$26:$B$28,0))</f>
        <v>33.476999999999997</v>
      </c>
      <c r="J174" s="5">
        <f>INDEX('[2]Table 37'!J$26:J$28,MATCH($AB174,'[2]Table 37'!$B$26:$B$28,0))</f>
        <v>34.926000000000002</v>
      </c>
      <c r="K174" s="5">
        <f>INDEX('[2]Table 37'!K$26:K$28,MATCH($AB174,'[2]Table 37'!$B$26:$B$28,0))</f>
        <v>36.436999999999998</v>
      </c>
      <c r="L174" s="5">
        <f>INDEX('[2]Table 37'!L$26:L$28,MATCH($AB174,'[2]Table 37'!$B$26:$B$28,0))</f>
        <v>38.015000000000001</v>
      </c>
      <c r="M174" s="5">
        <f>INDEX('[2]Table 37'!M$26:M$28,MATCH($AB174,'[2]Table 37'!$B$26:$B$28,0))</f>
        <v>39.659999999999997</v>
      </c>
      <c r="N174" s="5">
        <f>INDEX('[2]Table 37'!N$26:N$28,MATCH($AB174,'[2]Table 37'!$B$26:$B$28,0))</f>
        <v>40.459000000000003</v>
      </c>
      <c r="O174" s="5">
        <f>INDEX('[2]Table 37'!O$26:O$28,MATCH($AB174,'[2]Table 37'!$B$26:$B$28,0))</f>
        <v>41.414999999999999</v>
      </c>
      <c r="P174" s="5">
        <f>INDEX('[2]Table 37'!P$26:P$28,MATCH($AB174,'[2]Table 37'!$B$26:$B$28,0))</f>
        <v>42.475999999999999</v>
      </c>
      <c r="Q174" s="5">
        <f>INDEX('[2]Table 37'!Q$26:Q$28,MATCH($AB174,'[2]Table 37'!$B$26:$B$28,0))</f>
        <v>43.863</v>
      </c>
      <c r="R174" s="5">
        <f>INDEX('[2]Table 37'!R$26:R$28,MATCH($AB174,'[2]Table 37'!$B$26:$B$28,0))</f>
        <v>45.033000000000001</v>
      </c>
      <c r="S174" s="5">
        <f>INDEX('[2]Table 37'!S$26:S$28,MATCH($AB174,'[2]Table 37'!$B$26:$B$28,0))</f>
        <v>45.241</v>
      </c>
      <c r="T174" s="5">
        <f>INDEX('[2]Table 37'!T$26:T$28,MATCH($AB174,'[2]Table 37'!$B$26:$B$28,0))</f>
        <v>45.393000000000001</v>
      </c>
      <c r="U174" s="5">
        <f>INDEX('[2]Table 37'!U$26:U$28,MATCH($AB174,'[2]Table 37'!$B$26:$B$28,0))</f>
        <v>47.978000000000002</v>
      </c>
      <c r="V174" s="5">
        <f>INDEX('[2]Table 37'!V$26:V$28,MATCH($AB174,'[2]Table 37'!$B$26:$B$28,0))</f>
        <v>49.098999999999997</v>
      </c>
      <c r="W174" s="5">
        <f>INDEX('[2]Table 37'!W$26:W$28,MATCH($AB174,'[2]Table 37'!$B$26:$B$28,0))</f>
        <v>49.344000000000001</v>
      </c>
      <c r="Z174" s="23" t="s">
        <v>32</v>
      </c>
      <c r="AB174" t="s">
        <v>4</v>
      </c>
    </row>
    <row r="175" spans="1:28" outlineLevel="1" x14ac:dyDescent="0.25">
      <c r="B175" s="8" t="s">
        <v>43</v>
      </c>
      <c r="C175" s="5">
        <f>INDEX('[2]Table 37'!C$38:C$40,MATCH($AB175,'[2]Table 37'!$B$38:$B$40,0))</f>
        <v>110815.326371</v>
      </c>
      <c r="D175" s="5">
        <f>INDEX('[2]Table 37'!D$38:D$40,MATCH($AB175,'[2]Table 37'!$B$38:$B$40,0))</f>
        <v>85351.975453999999</v>
      </c>
      <c r="E175" s="5">
        <f>INDEX('[2]Table 37'!E$38:E$40,MATCH($AB175,'[2]Table 37'!$B$38:$B$40,0))</f>
        <v>82558.340221999999</v>
      </c>
      <c r="F175" s="5">
        <f>INDEX('[2]Table 37'!F$38:F$40,MATCH($AB175,'[2]Table 37'!$B$38:$B$40,0))</f>
        <v>84689.474828000006</v>
      </c>
      <c r="G175" s="5">
        <f>INDEX('[2]Table 37'!G$38:G$40,MATCH($AB175,'[2]Table 37'!$B$38:$B$40,0))</f>
        <v>93059.094486000002</v>
      </c>
      <c r="H175" s="5">
        <f>INDEX('[2]Table 37'!H$38:H$40,MATCH($AB175,'[2]Table 37'!$B$38:$B$40,0))</f>
        <v>87716.725133</v>
      </c>
      <c r="I175" s="5">
        <f>INDEX('[2]Table 37'!I$38:I$40,MATCH($AB175,'[2]Table 37'!$B$38:$B$40,0))</f>
        <v>65037.290658999998</v>
      </c>
      <c r="J175" s="5">
        <f>INDEX('[2]Table 37'!J$38:J$40,MATCH($AB175,'[2]Table 37'!$B$38:$B$40,0))</f>
        <v>74629.138703999997</v>
      </c>
      <c r="K175" s="5">
        <f>INDEX('[2]Table 37'!K$38:K$40,MATCH($AB175,'[2]Table 37'!$B$38:$B$40,0))</f>
        <v>74084.032181999995</v>
      </c>
      <c r="L175" s="5">
        <f>INDEX('[2]Table 37'!L$38:L$40,MATCH($AB175,'[2]Table 37'!$B$38:$B$40,0))</f>
        <v>60937.361620999996</v>
      </c>
      <c r="M175" s="5">
        <f>INDEX('[2]Table 37'!M$38:M$40,MATCH($AB175,'[2]Table 37'!$B$38:$B$40,0))</f>
        <v>56254.320789999998</v>
      </c>
      <c r="N175" s="5">
        <f>INDEX('[2]Table 37'!N$38:N$40,MATCH($AB175,'[2]Table 37'!$B$38:$B$40,0))</f>
        <v>52217.533335</v>
      </c>
      <c r="O175" s="5">
        <f>INDEX('[2]Table 37'!O$38:O$40,MATCH($AB175,'[2]Table 37'!$B$38:$B$40,0))</f>
        <v>55495.761356000003</v>
      </c>
      <c r="P175" s="5">
        <f>INDEX('[2]Table 37'!P$38:P$40,MATCH($AB175,'[2]Table 37'!$B$38:$B$40,0))</f>
        <v>60019.167457000003</v>
      </c>
      <c r="Q175" s="5">
        <f>INDEX('[2]Table 37'!Q$38:Q$40,MATCH($AB175,'[2]Table 37'!$B$38:$B$40,0))</f>
        <v>58658.574581000001</v>
      </c>
      <c r="R175" s="5">
        <f>INDEX('[2]Table 37'!R$38:R$40,MATCH($AB175,'[2]Table 37'!$B$38:$B$40,0))</f>
        <v>54939.240209000003</v>
      </c>
      <c r="S175" s="5">
        <f>INDEX('[2]Table 37'!S$38:S$40,MATCH($AB175,'[2]Table 37'!$B$38:$B$40,0))</f>
        <v>56685.552639000001</v>
      </c>
      <c r="T175" s="5">
        <f>INDEX('[2]Table 37'!T$38:T$40,MATCH($AB175,'[2]Table 37'!$B$38:$B$40,0))</f>
        <v>60008.430654999996</v>
      </c>
      <c r="U175" s="5">
        <f>INDEX('[2]Table 37'!U$38:U$40,MATCH($AB175,'[2]Table 37'!$B$38:$B$40,0))</f>
        <v>62014.705498000003</v>
      </c>
      <c r="V175" s="5">
        <f>INDEX('[2]Table 37'!V$38:V$40,MATCH($AB175,'[2]Table 37'!$B$38:$B$40,0))</f>
        <v>63144.718078999998</v>
      </c>
      <c r="W175" s="5">
        <f>INDEX('[2]Table 37'!W$38:W$40,MATCH($AB175,'[2]Table 37'!$B$38:$B$40,0))</f>
        <v>60351.232511000002</v>
      </c>
      <c r="Z175" s="23" t="s">
        <v>32</v>
      </c>
      <c r="AB175" t="s">
        <v>4</v>
      </c>
    </row>
    <row r="176" spans="1:28" outlineLevel="1" x14ac:dyDescent="0.25">
      <c r="B176" s="8" t="s">
        <v>44</v>
      </c>
      <c r="C176" s="5">
        <f t="shared" ref="C176:W176" si="70">C174*C175/1000</f>
        <v>2720.2946317553078</v>
      </c>
      <c r="D176" s="5">
        <f t="shared" si="70"/>
        <v>2304.5886892334538</v>
      </c>
      <c r="E176" s="5">
        <f t="shared" si="70"/>
        <v>2284.8846239840718</v>
      </c>
      <c r="F176" s="5">
        <f t="shared" si="70"/>
        <v>2496.6457179294403</v>
      </c>
      <c r="G176" s="5">
        <f t="shared" si="70"/>
        <v>2862.1255100114158</v>
      </c>
      <c r="H176" s="5">
        <f t="shared" si="70"/>
        <v>2814.6542760677039</v>
      </c>
      <c r="I176" s="5">
        <f t="shared" si="70"/>
        <v>2177.2533793913431</v>
      </c>
      <c r="J176" s="5">
        <f t="shared" si="70"/>
        <v>2606.4972983759039</v>
      </c>
      <c r="K176" s="5">
        <f t="shared" si="70"/>
        <v>2699.3998806155337</v>
      </c>
      <c r="L176" s="5">
        <f t="shared" si="70"/>
        <v>2316.5338020223153</v>
      </c>
      <c r="M176" s="5">
        <f t="shared" si="70"/>
        <v>2231.0463625313996</v>
      </c>
      <c r="N176" s="5">
        <f t="shared" si="70"/>
        <v>2112.6691812007653</v>
      </c>
      <c r="O176" s="5">
        <f t="shared" si="70"/>
        <v>2298.3569565587404</v>
      </c>
      <c r="P176" s="5">
        <f t="shared" si="70"/>
        <v>2549.3741569035319</v>
      </c>
      <c r="Q176" s="5">
        <f t="shared" si="70"/>
        <v>2572.9410568464032</v>
      </c>
      <c r="R176" s="5">
        <f t="shared" si="70"/>
        <v>2474.0788043318971</v>
      </c>
      <c r="S176" s="5">
        <f t="shared" si="70"/>
        <v>2564.5110869409991</v>
      </c>
      <c r="T176" s="5">
        <f t="shared" si="70"/>
        <v>2723.9626927224149</v>
      </c>
      <c r="U176" s="5">
        <f t="shared" si="70"/>
        <v>2975.341540383044</v>
      </c>
      <c r="V176" s="5">
        <f t="shared" si="70"/>
        <v>3100.3425129608208</v>
      </c>
      <c r="W176" s="5">
        <f t="shared" si="70"/>
        <v>2977.971217022784</v>
      </c>
    </row>
    <row r="177" spans="2:26" outlineLevel="1" x14ac:dyDescent="0.25">
      <c r="B177" s="8" t="s">
        <v>45</v>
      </c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2:26" outlineLevel="1" x14ac:dyDescent="0.25">
      <c r="B178" s="8" t="s">
        <v>47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2:26" outlineLevel="1" x14ac:dyDescent="0.25"/>
    <row r="180" spans="2:26" outlineLevel="1" x14ac:dyDescent="0.25">
      <c r="B180" s="9" t="s">
        <v>19</v>
      </c>
      <c r="C180" s="14"/>
    </row>
    <row r="181" spans="2:26" outlineLevel="1" x14ac:dyDescent="0.25">
      <c r="B181" s="4" t="s">
        <v>23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Z181" s="23"/>
    </row>
    <row r="182" spans="2:26" outlineLevel="1" x14ac:dyDescent="0.25">
      <c r="B182" s="4" t="s">
        <v>24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Z182" s="23"/>
    </row>
    <row r="183" spans="2:26" outlineLevel="1" x14ac:dyDescent="0.25">
      <c r="B183" s="4" t="s">
        <v>21</v>
      </c>
      <c r="C183" s="5">
        <f>'[2]Table 36'!C$48*1000</f>
        <v>39768.286</v>
      </c>
      <c r="D183" s="5">
        <f>'[2]Table 36'!D$48*1000</f>
        <v>33329.146000000001</v>
      </c>
      <c r="E183" s="5">
        <f>'[2]Table 36'!E$48*1000</f>
        <v>32685.388999999999</v>
      </c>
      <c r="F183" s="5">
        <f>'[2]Table 36'!F$48*1000</f>
        <v>35322.593000000001</v>
      </c>
      <c r="G183" s="5">
        <f>'[2]Table 36'!G$48*1000</f>
        <v>40043.968999999997</v>
      </c>
      <c r="H183" s="5">
        <f>'[2]Table 36'!H$48*1000</f>
        <v>38927.034999999996</v>
      </c>
      <c r="I183" s="5">
        <f>'[2]Table 36'!I$48*1000</f>
        <v>33780.804000000004</v>
      </c>
      <c r="J183" s="5">
        <f>'[2]Table 36'!J$48*1000</f>
        <v>40470.613999999994</v>
      </c>
      <c r="K183" s="5">
        <f>'[2]Table 36'!K$48*1000</f>
        <v>39504.179000000004</v>
      </c>
      <c r="L183" s="5">
        <f>'[2]Table 36'!L$48*1000</f>
        <v>32446.091000000004</v>
      </c>
      <c r="M183" s="5">
        <f>'[2]Table 36'!M$48*1000</f>
        <v>31949.409</v>
      </c>
      <c r="N183" s="5">
        <f>'[2]Table 36'!N$48*1000</f>
        <v>30545.499</v>
      </c>
      <c r="O183" s="5">
        <f>'[2]Table 36'!O$48*1000</f>
        <v>33203.811000000002</v>
      </c>
      <c r="P183" s="5">
        <f>'[2]Table 36'!P$48*1000</f>
        <v>36800.904999999999</v>
      </c>
      <c r="Q183" s="5">
        <f>'[2]Table 36'!Q$48*1000</f>
        <v>37111.536</v>
      </c>
      <c r="R183" s="5">
        <f>'[2]Table 36'!R$48*1000</f>
        <v>35657.141000000003</v>
      </c>
      <c r="S183" s="5">
        <f>'[2]Table 36'!S$48*1000</f>
        <v>36931.012000000002</v>
      </c>
      <c r="T183" s="5">
        <f>'[2]Table 36'!T$48*1000</f>
        <v>39195.943999999996</v>
      </c>
      <c r="U183" s="5">
        <f>'[2]Table 36'!U$48*1000</f>
        <v>42778.925000000003</v>
      </c>
      <c r="V183" s="5">
        <f>'[2]Table 36'!V$48*1000</f>
        <v>44528.67</v>
      </c>
      <c r="W183" s="5">
        <f>'[2]Table 36'!W$48*1000</f>
        <v>42736.894</v>
      </c>
      <c r="Z183" s="23" t="s">
        <v>32</v>
      </c>
    </row>
    <row r="184" spans="2:26" outlineLevel="1" x14ac:dyDescent="0.25">
      <c r="B184" s="4" t="s">
        <v>26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Z184" s="23"/>
    </row>
    <row r="185" spans="2:26" outlineLevel="1" x14ac:dyDescent="0.25">
      <c r="B185" s="4" t="s">
        <v>25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Z185" s="23"/>
    </row>
    <row r="186" spans="2:26" outlineLevel="1" x14ac:dyDescent="0.25">
      <c r="B186" s="4" t="s">
        <v>0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Z186" s="23"/>
    </row>
    <row r="187" spans="2:26" outlineLevel="1" x14ac:dyDescent="0.25">
      <c r="B187" s="4" t="s">
        <v>27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Z187" s="23"/>
    </row>
    <row r="188" spans="2:26" outlineLevel="1" x14ac:dyDescent="0.25">
      <c r="B188" s="4" t="s">
        <v>28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Z188" s="23"/>
    </row>
    <row r="189" spans="2:26" outlineLevel="1" x14ac:dyDescent="0.25">
      <c r="B189" s="4" t="s">
        <v>22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Z189" s="23"/>
    </row>
    <row r="190" spans="2:26" outlineLevel="1" x14ac:dyDescent="0.25">
      <c r="B190" s="4" t="s">
        <v>1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Z190" s="23"/>
    </row>
    <row r="191" spans="2:26" outlineLevel="1" x14ac:dyDescent="0.25">
      <c r="B191" s="16" t="s">
        <v>13</v>
      </c>
      <c r="C191" s="21">
        <f t="shared" ref="C191:W191" si="71">SUM(C181:C190)</f>
        <v>39768.286</v>
      </c>
      <c r="D191" s="21">
        <f t="shared" si="71"/>
        <v>33329.146000000001</v>
      </c>
      <c r="E191" s="21">
        <f t="shared" si="71"/>
        <v>32685.388999999999</v>
      </c>
      <c r="F191" s="21">
        <f t="shared" si="71"/>
        <v>35322.593000000001</v>
      </c>
      <c r="G191" s="21">
        <f t="shared" si="71"/>
        <v>40043.968999999997</v>
      </c>
      <c r="H191" s="21">
        <f t="shared" si="71"/>
        <v>38927.034999999996</v>
      </c>
      <c r="I191" s="21">
        <f t="shared" si="71"/>
        <v>33780.804000000004</v>
      </c>
      <c r="J191" s="21">
        <f t="shared" si="71"/>
        <v>40470.613999999994</v>
      </c>
      <c r="K191" s="21">
        <f t="shared" si="71"/>
        <v>39504.179000000004</v>
      </c>
      <c r="L191" s="21">
        <f t="shared" si="71"/>
        <v>32446.091000000004</v>
      </c>
      <c r="M191" s="21">
        <f t="shared" si="71"/>
        <v>31949.409</v>
      </c>
      <c r="N191" s="21">
        <f t="shared" si="71"/>
        <v>30545.499</v>
      </c>
      <c r="O191" s="21">
        <f t="shared" si="71"/>
        <v>33203.811000000002</v>
      </c>
      <c r="P191" s="21">
        <f t="shared" si="71"/>
        <v>36800.904999999999</v>
      </c>
      <c r="Q191" s="21">
        <f t="shared" si="71"/>
        <v>37111.536</v>
      </c>
      <c r="R191" s="21">
        <f t="shared" si="71"/>
        <v>35657.141000000003</v>
      </c>
      <c r="S191" s="21">
        <f t="shared" si="71"/>
        <v>36931.012000000002</v>
      </c>
      <c r="T191" s="21">
        <f t="shared" si="71"/>
        <v>39195.943999999996</v>
      </c>
      <c r="U191" s="21">
        <f t="shared" si="71"/>
        <v>42778.925000000003</v>
      </c>
      <c r="V191" s="21">
        <f t="shared" si="71"/>
        <v>44528.67</v>
      </c>
      <c r="W191" s="21">
        <f t="shared" si="71"/>
        <v>42736.894</v>
      </c>
    </row>
    <row r="192" spans="2:26" outlineLevel="1" x14ac:dyDescent="0.25">
      <c r="B192" s="29" t="s">
        <v>46</v>
      </c>
      <c r="C192" s="28">
        <f>IFERROR(C191/C173/1000,0)</f>
        <v>2.0308199896894733E-3</v>
      </c>
      <c r="D192" s="28">
        <f t="shared" ref="D192:W192" si="72">IFERROR(D191/D173/1000,0)</f>
        <v>2.0090061261359049E-3</v>
      </c>
      <c r="E192" s="28">
        <f t="shared" si="72"/>
        <v>1.9871922436160597E-3</v>
      </c>
      <c r="F192" s="28">
        <f t="shared" si="72"/>
        <v>1.9653783120890033E-3</v>
      </c>
      <c r="G192" s="28">
        <f t="shared" si="72"/>
        <v>1.9435644333557149E-3</v>
      </c>
      <c r="H192" s="28">
        <f t="shared" si="72"/>
        <v>2.0044470422327276E-3</v>
      </c>
      <c r="I192" s="28">
        <f t="shared" si="72"/>
        <v>2.2526895996375731E-3</v>
      </c>
      <c r="J192" s="28">
        <f t="shared" si="72"/>
        <v>2.3308513731658655E-3</v>
      </c>
      <c r="K192" s="28">
        <f t="shared" si="72"/>
        <v>2.2028881073596802E-3</v>
      </c>
      <c r="L192" s="28">
        <f t="shared" si="72"/>
        <v>2.3630653023463074E-3</v>
      </c>
      <c r="M192" s="28">
        <f t="shared" si="72"/>
        <v>2.347337687450551E-3</v>
      </c>
      <c r="N192" s="28">
        <f t="shared" si="72"/>
        <v>2.4122629454643016E-3</v>
      </c>
      <c r="O192" s="28">
        <f t="shared" si="72"/>
        <v>2.3473579344725527E-3</v>
      </c>
      <c r="P192" s="28">
        <f t="shared" si="72"/>
        <v>2.2993811554884334E-3</v>
      </c>
      <c r="Q192" s="28">
        <f t="shared" si="72"/>
        <v>2.1908014441172959E-3</v>
      </c>
      <c r="R192" s="28">
        <f t="shared" si="72"/>
        <v>2.0273471287836054E-3</v>
      </c>
      <c r="S192" s="28">
        <f t="shared" si="72"/>
        <v>1.8053732501284497E-3</v>
      </c>
      <c r="T192" s="28">
        <f t="shared" si="72"/>
        <v>1.9060865569091121E-3</v>
      </c>
      <c r="U192" s="28">
        <f t="shared" si="72"/>
        <v>2.2417132620275769E-3</v>
      </c>
      <c r="V192" s="28">
        <f t="shared" si="72"/>
        <v>2.179481363912019E-3</v>
      </c>
      <c r="W192" s="28">
        <f t="shared" si="72"/>
        <v>2.1836035209612291E-3</v>
      </c>
    </row>
    <row r="193" spans="1:26" outlineLevel="1" x14ac:dyDescent="0.25"/>
    <row r="194" spans="1:26" outlineLevel="1" x14ac:dyDescent="0.25">
      <c r="B194" s="4" t="s">
        <v>23</v>
      </c>
      <c r="C194" s="12">
        <f t="shared" ref="C194:W194" si="73">IFERROR(C181/C191,0)</f>
        <v>0</v>
      </c>
      <c r="D194" s="12">
        <f t="shared" si="73"/>
        <v>0</v>
      </c>
      <c r="E194" s="12">
        <f t="shared" si="73"/>
        <v>0</v>
      </c>
      <c r="F194" s="12">
        <f t="shared" si="73"/>
        <v>0</v>
      </c>
      <c r="G194" s="12">
        <f t="shared" si="73"/>
        <v>0</v>
      </c>
      <c r="H194" s="12">
        <f t="shared" si="73"/>
        <v>0</v>
      </c>
      <c r="I194" s="12">
        <f t="shared" si="73"/>
        <v>0</v>
      </c>
      <c r="J194" s="12">
        <f t="shared" si="73"/>
        <v>0</v>
      </c>
      <c r="K194" s="12">
        <f t="shared" si="73"/>
        <v>0</v>
      </c>
      <c r="L194" s="12">
        <f t="shared" si="73"/>
        <v>0</v>
      </c>
      <c r="M194" s="12">
        <f t="shared" si="73"/>
        <v>0</v>
      </c>
      <c r="N194" s="12">
        <f t="shared" si="73"/>
        <v>0</v>
      </c>
      <c r="O194" s="12">
        <f t="shared" si="73"/>
        <v>0</v>
      </c>
      <c r="P194" s="12">
        <f t="shared" si="73"/>
        <v>0</v>
      </c>
      <c r="Q194" s="12">
        <f t="shared" si="73"/>
        <v>0</v>
      </c>
      <c r="R194" s="12">
        <f t="shared" si="73"/>
        <v>0</v>
      </c>
      <c r="S194" s="12">
        <f t="shared" si="73"/>
        <v>0</v>
      </c>
      <c r="T194" s="12">
        <f t="shared" si="73"/>
        <v>0</v>
      </c>
      <c r="U194" s="12">
        <f t="shared" si="73"/>
        <v>0</v>
      </c>
      <c r="V194" s="12">
        <f t="shared" si="73"/>
        <v>0</v>
      </c>
      <c r="W194" s="12">
        <f t="shared" si="73"/>
        <v>0</v>
      </c>
    </row>
    <row r="195" spans="1:26" outlineLevel="1" x14ac:dyDescent="0.25">
      <c r="B195" s="4" t="s">
        <v>24</v>
      </c>
      <c r="C195" s="12">
        <f t="shared" ref="C195:W195" si="74">IFERROR(C182/C191,0)</f>
        <v>0</v>
      </c>
      <c r="D195" s="12">
        <f t="shared" si="74"/>
        <v>0</v>
      </c>
      <c r="E195" s="12">
        <f t="shared" si="74"/>
        <v>0</v>
      </c>
      <c r="F195" s="12">
        <f t="shared" si="74"/>
        <v>0</v>
      </c>
      <c r="G195" s="12">
        <f t="shared" si="74"/>
        <v>0</v>
      </c>
      <c r="H195" s="12">
        <f t="shared" si="74"/>
        <v>0</v>
      </c>
      <c r="I195" s="12">
        <f t="shared" si="74"/>
        <v>0</v>
      </c>
      <c r="J195" s="12">
        <f t="shared" si="74"/>
        <v>0</v>
      </c>
      <c r="K195" s="12">
        <f t="shared" si="74"/>
        <v>0</v>
      </c>
      <c r="L195" s="12">
        <f t="shared" si="74"/>
        <v>0</v>
      </c>
      <c r="M195" s="12">
        <f t="shared" si="74"/>
        <v>0</v>
      </c>
      <c r="N195" s="12">
        <f t="shared" si="74"/>
        <v>0</v>
      </c>
      <c r="O195" s="12">
        <f t="shared" si="74"/>
        <v>0</v>
      </c>
      <c r="P195" s="12">
        <f t="shared" si="74"/>
        <v>0</v>
      </c>
      <c r="Q195" s="12">
        <f t="shared" si="74"/>
        <v>0</v>
      </c>
      <c r="R195" s="12">
        <f t="shared" si="74"/>
        <v>0</v>
      </c>
      <c r="S195" s="12">
        <f t="shared" si="74"/>
        <v>0</v>
      </c>
      <c r="T195" s="12">
        <f t="shared" si="74"/>
        <v>0</v>
      </c>
      <c r="U195" s="12">
        <f t="shared" si="74"/>
        <v>0</v>
      </c>
      <c r="V195" s="12">
        <f t="shared" si="74"/>
        <v>0</v>
      </c>
      <c r="W195" s="12">
        <f t="shared" si="74"/>
        <v>0</v>
      </c>
    </row>
    <row r="196" spans="1:26" outlineLevel="1" x14ac:dyDescent="0.25">
      <c r="B196" s="4" t="s">
        <v>21</v>
      </c>
      <c r="C196" s="12">
        <f t="shared" ref="C196:W196" si="75">IFERROR(C183/C191,0)</f>
        <v>1</v>
      </c>
      <c r="D196" s="12">
        <f t="shared" si="75"/>
        <v>1</v>
      </c>
      <c r="E196" s="12">
        <f t="shared" si="75"/>
        <v>1</v>
      </c>
      <c r="F196" s="12">
        <f t="shared" si="75"/>
        <v>1</v>
      </c>
      <c r="G196" s="12">
        <f t="shared" si="75"/>
        <v>1</v>
      </c>
      <c r="H196" s="12">
        <f t="shared" si="75"/>
        <v>1</v>
      </c>
      <c r="I196" s="12">
        <f t="shared" si="75"/>
        <v>1</v>
      </c>
      <c r="J196" s="12">
        <f t="shared" si="75"/>
        <v>1</v>
      </c>
      <c r="K196" s="12">
        <f t="shared" si="75"/>
        <v>1</v>
      </c>
      <c r="L196" s="12">
        <f t="shared" si="75"/>
        <v>1</v>
      </c>
      <c r="M196" s="12">
        <f t="shared" si="75"/>
        <v>1</v>
      </c>
      <c r="N196" s="12">
        <f t="shared" si="75"/>
        <v>1</v>
      </c>
      <c r="O196" s="12">
        <f t="shared" si="75"/>
        <v>1</v>
      </c>
      <c r="P196" s="12">
        <f t="shared" si="75"/>
        <v>1</v>
      </c>
      <c r="Q196" s="12">
        <f t="shared" si="75"/>
        <v>1</v>
      </c>
      <c r="R196" s="12">
        <f t="shared" si="75"/>
        <v>1</v>
      </c>
      <c r="S196" s="12">
        <f t="shared" si="75"/>
        <v>1</v>
      </c>
      <c r="T196" s="12">
        <f t="shared" si="75"/>
        <v>1</v>
      </c>
      <c r="U196" s="12">
        <f t="shared" si="75"/>
        <v>1</v>
      </c>
      <c r="V196" s="12">
        <f t="shared" si="75"/>
        <v>1</v>
      </c>
      <c r="W196" s="12">
        <f t="shared" si="75"/>
        <v>1</v>
      </c>
    </row>
    <row r="197" spans="1:26" outlineLevel="1" x14ac:dyDescent="0.25">
      <c r="B197" s="4" t="s">
        <v>26</v>
      </c>
      <c r="C197" s="12">
        <f t="shared" ref="C197:W197" si="76">IFERROR(C184/C191,0)</f>
        <v>0</v>
      </c>
      <c r="D197" s="12">
        <f t="shared" si="76"/>
        <v>0</v>
      </c>
      <c r="E197" s="12">
        <f t="shared" si="76"/>
        <v>0</v>
      </c>
      <c r="F197" s="12">
        <f t="shared" si="76"/>
        <v>0</v>
      </c>
      <c r="G197" s="12">
        <f t="shared" si="76"/>
        <v>0</v>
      </c>
      <c r="H197" s="12">
        <f t="shared" si="76"/>
        <v>0</v>
      </c>
      <c r="I197" s="12">
        <f t="shared" si="76"/>
        <v>0</v>
      </c>
      <c r="J197" s="12">
        <f t="shared" si="76"/>
        <v>0</v>
      </c>
      <c r="K197" s="12">
        <f t="shared" si="76"/>
        <v>0</v>
      </c>
      <c r="L197" s="12">
        <f t="shared" si="76"/>
        <v>0</v>
      </c>
      <c r="M197" s="12">
        <f t="shared" si="76"/>
        <v>0</v>
      </c>
      <c r="N197" s="12">
        <f t="shared" si="76"/>
        <v>0</v>
      </c>
      <c r="O197" s="12">
        <f t="shared" si="76"/>
        <v>0</v>
      </c>
      <c r="P197" s="12">
        <f t="shared" si="76"/>
        <v>0</v>
      </c>
      <c r="Q197" s="12">
        <f t="shared" si="76"/>
        <v>0</v>
      </c>
      <c r="R197" s="12">
        <f t="shared" si="76"/>
        <v>0</v>
      </c>
      <c r="S197" s="12">
        <f t="shared" si="76"/>
        <v>0</v>
      </c>
      <c r="T197" s="12">
        <f t="shared" si="76"/>
        <v>0</v>
      </c>
      <c r="U197" s="12">
        <f t="shared" si="76"/>
        <v>0</v>
      </c>
      <c r="V197" s="12">
        <f t="shared" si="76"/>
        <v>0</v>
      </c>
      <c r="W197" s="12">
        <f t="shared" si="76"/>
        <v>0</v>
      </c>
    </row>
    <row r="198" spans="1:26" outlineLevel="1" x14ac:dyDescent="0.25">
      <c r="B198" s="4" t="s">
        <v>25</v>
      </c>
      <c r="C198" s="12">
        <f t="shared" ref="C198:W198" si="77">IFERROR(C185/C191,0)</f>
        <v>0</v>
      </c>
      <c r="D198" s="12">
        <f t="shared" si="77"/>
        <v>0</v>
      </c>
      <c r="E198" s="12">
        <f t="shared" si="77"/>
        <v>0</v>
      </c>
      <c r="F198" s="12">
        <f t="shared" si="77"/>
        <v>0</v>
      </c>
      <c r="G198" s="12">
        <f t="shared" si="77"/>
        <v>0</v>
      </c>
      <c r="H198" s="12">
        <f t="shared" si="77"/>
        <v>0</v>
      </c>
      <c r="I198" s="12">
        <f t="shared" si="77"/>
        <v>0</v>
      </c>
      <c r="J198" s="12">
        <f t="shared" si="77"/>
        <v>0</v>
      </c>
      <c r="K198" s="12">
        <f t="shared" si="77"/>
        <v>0</v>
      </c>
      <c r="L198" s="12">
        <f t="shared" si="77"/>
        <v>0</v>
      </c>
      <c r="M198" s="12">
        <f t="shared" si="77"/>
        <v>0</v>
      </c>
      <c r="N198" s="12">
        <f t="shared" si="77"/>
        <v>0</v>
      </c>
      <c r="O198" s="12">
        <f t="shared" si="77"/>
        <v>0</v>
      </c>
      <c r="P198" s="12">
        <f t="shared" si="77"/>
        <v>0</v>
      </c>
      <c r="Q198" s="12">
        <f t="shared" si="77"/>
        <v>0</v>
      </c>
      <c r="R198" s="12">
        <f t="shared" si="77"/>
        <v>0</v>
      </c>
      <c r="S198" s="12">
        <f t="shared" si="77"/>
        <v>0</v>
      </c>
      <c r="T198" s="12">
        <f t="shared" si="77"/>
        <v>0</v>
      </c>
      <c r="U198" s="12">
        <f t="shared" si="77"/>
        <v>0</v>
      </c>
      <c r="V198" s="12">
        <f t="shared" si="77"/>
        <v>0</v>
      </c>
      <c r="W198" s="12">
        <f t="shared" si="77"/>
        <v>0</v>
      </c>
    </row>
    <row r="199" spans="1:26" outlineLevel="1" x14ac:dyDescent="0.25">
      <c r="B199" s="4" t="s">
        <v>0</v>
      </c>
      <c r="C199" s="12">
        <f t="shared" ref="C199:W199" si="78">IFERROR(C186/C191,0)</f>
        <v>0</v>
      </c>
      <c r="D199" s="12">
        <f t="shared" si="78"/>
        <v>0</v>
      </c>
      <c r="E199" s="12">
        <f t="shared" si="78"/>
        <v>0</v>
      </c>
      <c r="F199" s="12">
        <f t="shared" si="78"/>
        <v>0</v>
      </c>
      <c r="G199" s="12">
        <f t="shared" si="78"/>
        <v>0</v>
      </c>
      <c r="H199" s="12">
        <f t="shared" si="78"/>
        <v>0</v>
      </c>
      <c r="I199" s="12">
        <f t="shared" si="78"/>
        <v>0</v>
      </c>
      <c r="J199" s="12">
        <f t="shared" si="78"/>
        <v>0</v>
      </c>
      <c r="K199" s="12">
        <f t="shared" si="78"/>
        <v>0</v>
      </c>
      <c r="L199" s="12">
        <f t="shared" si="78"/>
        <v>0</v>
      </c>
      <c r="M199" s="12">
        <f t="shared" si="78"/>
        <v>0</v>
      </c>
      <c r="N199" s="12">
        <f t="shared" si="78"/>
        <v>0</v>
      </c>
      <c r="O199" s="12">
        <f t="shared" si="78"/>
        <v>0</v>
      </c>
      <c r="P199" s="12">
        <f t="shared" si="78"/>
        <v>0</v>
      </c>
      <c r="Q199" s="12">
        <f t="shared" si="78"/>
        <v>0</v>
      </c>
      <c r="R199" s="12">
        <f t="shared" si="78"/>
        <v>0</v>
      </c>
      <c r="S199" s="12">
        <f t="shared" si="78"/>
        <v>0</v>
      </c>
      <c r="T199" s="12">
        <f t="shared" si="78"/>
        <v>0</v>
      </c>
      <c r="U199" s="12">
        <f t="shared" si="78"/>
        <v>0</v>
      </c>
      <c r="V199" s="12">
        <f t="shared" si="78"/>
        <v>0</v>
      </c>
      <c r="W199" s="12">
        <f t="shared" si="78"/>
        <v>0</v>
      </c>
    </row>
    <row r="200" spans="1:26" outlineLevel="1" x14ac:dyDescent="0.25">
      <c r="B200" s="4" t="s">
        <v>27</v>
      </c>
      <c r="C200" s="12">
        <f t="shared" ref="C200:W200" si="79">IFERROR(C187/C191,0)</f>
        <v>0</v>
      </c>
      <c r="D200" s="12">
        <f t="shared" si="79"/>
        <v>0</v>
      </c>
      <c r="E200" s="12">
        <f t="shared" si="79"/>
        <v>0</v>
      </c>
      <c r="F200" s="12">
        <f t="shared" si="79"/>
        <v>0</v>
      </c>
      <c r="G200" s="12">
        <f t="shared" si="79"/>
        <v>0</v>
      </c>
      <c r="H200" s="12">
        <f t="shared" si="79"/>
        <v>0</v>
      </c>
      <c r="I200" s="12">
        <f t="shared" si="79"/>
        <v>0</v>
      </c>
      <c r="J200" s="12">
        <f t="shared" si="79"/>
        <v>0</v>
      </c>
      <c r="K200" s="12">
        <f t="shared" si="79"/>
        <v>0</v>
      </c>
      <c r="L200" s="12">
        <f t="shared" si="79"/>
        <v>0</v>
      </c>
      <c r="M200" s="12">
        <f t="shared" si="79"/>
        <v>0</v>
      </c>
      <c r="N200" s="12">
        <f t="shared" si="79"/>
        <v>0</v>
      </c>
      <c r="O200" s="12">
        <f t="shared" si="79"/>
        <v>0</v>
      </c>
      <c r="P200" s="12">
        <f t="shared" si="79"/>
        <v>0</v>
      </c>
      <c r="Q200" s="12">
        <f t="shared" si="79"/>
        <v>0</v>
      </c>
      <c r="R200" s="12">
        <f t="shared" si="79"/>
        <v>0</v>
      </c>
      <c r="S200" s="12">
        <f t="shared" si="79"/>
        <v>0</v>
      </c>
      <c r="T200" s="12">
        <f t="shared" si="79"/>
        <v>0</v>
      </c>
      <c r="U200" s="12">
        <f t="shared" si="79"/>
        <v>0</v>
      </c>
      <c r="V200" s="12">
        <f t="shared" si="79"/>
        <v>0</v>
      </c>
      <c r="W200" s="12">
        <f t="shared" si="79"/>
        <v>0</v>
      </c>
    </row>
    <row r="201" spans="1:26" outlineLevel="1" x14ac:dyDescent="0.25">
      <c r="B201" s="4" t="s">
        <v>28</v>
      </c>
      <c r="C201" s="12">
        <f t="shared" ref="C201:W201" si="80">IFERROR(C188/C191,0)</f>
        <v>0</v>
      </c>
      <c r="D201" s="12">
        <f t="shared" si="80"/>
        <v>0</v>
      </c>
      <c r="E201" s="12">
        <f t="shared" si="80"/>
        <v>0</v>
      </c>
      <c r="F201" s="12">
        <f t="shared" si="80"/>
        <v>0</v>
      </c>
      <c r="G201" s="12">
        <f t="shared" si="80"/>
        <v>0</v>
      </c>
      <c r="H201" s="12">
        <f t="shared" si="80"/>
        <v>0</v>
      </c>
      <c r="I201" s="12">
        <f t="shared" si="80"/>
        <v>0</v>
      </c>
      <c r="J201" s="12">
        <f t="shared" si="80"/>
        <v>0</v>
      </c>
      <c r="K201" s="12">
        <f t="shared" si="80"/>
        <v>0</v>
      </c>
      <c r="L201" s="12">
        <f t="shared" si="80"/>
        <v>0</v>
      </c>
      <c r="M201" s="12">
        <f t="shared" si="80"/>
        <v>0</v>
      </c>
      <c r="N201" s="12">
        <f t="shared" si="80"/>
        <v>0</v>
      </c>
      <c r="O201" s="12">
        <f t="shared" si="80"/>
        <v>0</v>
      </c>
      <c r="P201" s="12">
        <f t="shared" si="80"/>
        <v>0</v>
      </c>
      <c r="Q201" s="12">
        <f t="shared" si="80"/>
        <v>0</v>
      </c>
      <c r="R201" s="12">
        <f t="shared" si="80"/>
        <v>0</v>
      </c>
      <c r="S201" s="12">
        <f t="shared" si="80"/>
        <v>0</v>
      </c>
      <c r="T201" s="12">
        <f t="shared" si="80"/>
        <v>0</v>
      </c>
      <c r="U201" s="12">
        <f t="shared" si="80"/>
        <v>0</v>
      </c>
      <c r="V201" s="12">
        <f t="shared" si="80"/>
        <v>0</v>
      </c>
      <c r="W201" s="12">
        <f t="shared" si="80"/>
        <v>0</v>
      </c>
    </row>
    <row r="202" spans="1:26" outlineLevel="1" x14ac:dyDescent="0.25">
      <c r="B202" s="4" t="s">
        <v>22</v>
      </c>
      <c r="C202" s="12">
        <f t="shared" ref="C202:W202" si="81">IFERROR(C189/C191,0)</f>
        <v>0</v>
      </c>
      <c r="D202" s="12">
        <f t="shared" si="81"/>
        <v>0</v>
      </c>
      <c r="E202" s="12">
        <f t="shared" si="81"/>
        <v>0</v>
      </c>
      <c r="F202" s="12">
        <f t="shared" si="81"/>
        <v>0</v>
      </c>
      <c r="G202" s="12">
        <f t="shared" si="81"/>
        <v>0</v>
      </c>
      <c r="H202" s="12">
        <f t="shared" si="81"/>
        <v>0</v>
      </c>
      <c r="I202" s="12">
        <f t="shared" si="81"/>
        <v>0</v>
      </c>
      <c r="J202" s="12">
        <f t="shared" si="81"/>
        <v>0</v>
      </c>
      <c r="K202" s="12">
        <f t="shared" si="81"/>
        <v>0</v>
      </c>
      <c r="L202" s="12">
        <f t="shared" si="81"/>
        <v>0</v>
      </c>
      <c r="M202" s="12">
        <f t="shared" si="81"/>
        <v>0</v>
      </c>
      <c r="N202" s="12">
        <f t="shared" si="81"/>
        <v>0</v>
      </c>
      <c r="O202" s="12">
        <f t="shared" si="81"/>
        <v>0</v>
      </c>
      <c r="P202" s="12">
        <f t="shared" si="81"/>
        <v>0</v>
      </c>
      <c r="Q202" s="12">
        <f t="shared" si="81"/>
        <v>0</v>
      </c>
      <c r="R202" s="12">
        <f t="shared" si="81"/>
        <v>0</v>
      </c>
      <c r="S202" s="12">
        <f t="shared" si="81"/>
        <v>0</v>
      </c>
      <c r="T202" s="12">
        <f t="shared" si="81"/>
        <v>0</v>
      </c>
      <c r="U202" s="12">
        <f t="shared" si="81"/>
        <v>0</v>
      </c>
      <c r="V202" s="12">
        <f t="shared" si="81"/>
        <v>0</v>
      </c>
      <c r="W202" s="12">
        <f t="shared" si="81"/>
        <v>0</v>
      </c>
    </row>
    <row r="203" spans="1:26" outlineLevel="1" x14ac:dyDescent="0.25">
      <c r="B203" s="4" t="s">
        <v>1</v>
      </c>
      <c r="C203" s="12">
        <f t="shared" ref="C203:W203" si="82">IFERROR(C190/C191,0)</f>
        <v>0</v>
      </c>
      <c r="D203" s="12">
        <f t="shared" si="82"/>
        <v>0</v>
      </c>
      <c r="E203" s="12">
        <f t="shared" si="82"/>
        <v>0</v>
      </c>
      <c r="F203" s="12">
        <f t="shared" si="82"/>
        <v>0</v>
      </c>
      <c r="G203" s="12">
        <f t="shared" si="82"/>
        <v>0</v>
      </c>
      <c r="H203" s="12">
        <f t="shared" si="82"/>
        <v>0</v>
      </c>
      <c r="I203" s="12">
        <f t="shared" si="82"/>
        <v>0</v>
      </c>
      <c r="J203" s="12">
        <f t="shared" si="82"/>
        <v>0</v>
      </c>
      <c r="K203" s="12">
        <f t="shared" si="82"/>
        <v>0</v>
      </c>
      <c r="L203" s="12">
        <f t="shared" si="82"/>
        <v>0</v>
      </c>
      <c r="M203" s="12">
        <f t="shared" si="82"/>
        <v>0</v>
      </c>
      <c r="N203" s="12">
        <f t="shared" si="82"/>
        <v>0</v>
      </c>
      <c r="O203" s="12">
        <f t="shared" si="82"/>
        <v>0</v>
      </c>
      <c r="P203" s="12">
        <f t="shared" si="82"/>
        <v>0</v>
      </c>
      <c r="Q203" s="12">
        <f t="shared" si="82"/>
        <v>0</v>
      </c>
      <c r="R203" s="12">
        <f t="shared" si="82"/>
        <v>0</v>
      </c>
      <c r="S203" s="12">
        <f t="shared" si="82"/>
        <v>0</v>
      </c>
      <c r="T203" s="12">
        <f t="shared" si="82"/>
        <v>0</v>
      </c>
      <c r="U203" s="12">
        <f t="shared" si="82"/>
        <v>0</v>
      </c>
      <c r="V203" s="12">
        <f t="shared" si="82"/>
        <v>0</v>
      </c>
      <c r="W203" s="12">
        <f t="shared" si="82"/>
        <v>0</v>
      </c>
    </row>
    <row r="206" spans="1:26" s="37" customFormat="1" x14ac:dyDescent="0.25">
      <c r="A206" s="36" t="s">
        <v>55</v>
      </c>
      <c r="Z206" s="38"/>
    </row>
    <row r="207" spans="1:26" outlineLevel="1" x14ac:dyDescent="0.25">
      <c r="B207" s="9" t="s">
        <v>5</v>
      </c>
      <c r="C207" s="14"/>
    </row>
    <row r="208" spans="1:26" outlineLevel="1" x14ac:dyDescent="0.25">
      <c r="B208" s="16" t="s">
        <v>8</v>
      </c>
    </row>
    <row r="209" spans="2:28" outlineLevel="1" x14ac:dyDescent="0.25">
      <c r="B209" s="10" t="s">
        <v>10</v>
      </c>
      <c r="C209" s="5">
        <f>C$214*CAN!C215</f>
        <v>62547.589029884031</v>
      </c>
      <c r="D209" s="5">
        <f>D$214*CAN!D215</f>
        <v>52442.338687818308</v>
      </c>
      <c r="E209" s="5">
        <f>E$214*CAN!E215</f>
        <v>46230.642190251121</v>
      </c>
      <c r="F209" s="5">
        <f>F$214*CAN!F215</f>
        <v>30333.012741824008</v>
      </c>
      <c r="G209" s="5">
        <f>G$214*CAN!G215</f>
        <v>22139.559062857374</v>
      </c>
      <c r="H209" s="5">
        <f>H$214*CAN!H215</f>
        <v>23103.822288707717</v>
      </c>
      <c r="I209" s="5">
        <f>I$214*CAN!I215</f>
        <v>21621.63773813823</v>
      </c>
      <c r="J209" s="5">
        <f>J$214*CAN!J215</f>
        <v>20535.176686440318</v>
      </c>
      <c r="K209" s="5">
        <f>K$214*CAN!K215</f>
        <v>28562.080131345891</v>
      </c>
      <c r="L209" s="5">
        <f>L$214*CAN!L215</f>
        <v>19842.296867657227</v>
      </c>
      <c r="M209" s="5">
        <f>M$214*CAN!M215</f>
        <v>26667.100244840276</v>
      </c>
      <c r="N209" s="5">
        <f>N$214*CAN!N215</f>
        <v>31954.609700795914</v>
      </c>
      <c r="O209" s="5">
        <f>O$214*CAN!O215</f>
        <v>33653.922556966325</v>
      </c>
      <c r="P209" s="5">
        <f>P$214*CAN!P215</f>
        <v>28278.695361283197</v>
      </c>
      <c r="Q209" s="5">
        <f>Q$214*CAN!Q215</f>
        <v>36933.156995506419</v>
      </c>
      <c r="R209" s="5">
        <f>R$214*CAN!R215</f>
        <v>38494.626373186642</v>
      </c>
      <c r="S209" s="5">
        <f>S$214*CAN!S215</f>
        <v>47742.75422968957</v>
      </c>
      <c r="T209" s="5">
        <f>T$214*CAN!T215</f>
        <v>62195.327304971885</v>
      </c>
      <c r="U209" s="5">
        <f>U$214*CAN!U215</f>
        <v>58914.481095281924</v>
      </c>
      <c r="V209" s="5">
        <f>V$214*CAN!V215</f>
        <v>57699.762137046731</v>
      </c>
      <c r="W209" s="5">
        <f>W$214*CAN!W215</f>
        <v>54421.864741062011</v>
      </c>
      <c r="Z209" s="23"/>
    </row>
    <row r="210" spans="2:28" outlineLevel="1" x14ac:dyDescent="0.25">
      <c r="B210" s="17" t="s">
        <v>9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2:28" outlineLevel="1" x14ac:dyDescent="0.25">
      <c r="B211" s="10" t="s">
        <v>11</v>
      </c>
      <c r="C211" s="5">
        <f>C212/Inputs!D$7</f>
        <v>300.31651461779177</v>
      </c>
      <c r="D211" s="5">
        <f>D212/Inputs!E$7</f>
        <v>251.99032854749504</v>
      </c>
      <c r="E211" s="5">
        <f>E212/Inputs!F$7</f>
        <v>232.30415111622764</v>
      </c>
      <c r="F211" s="5">
        <f>F212/Inputs!G$7</f>
        <v>136.63765937676322</v>
      </c>
      <c r="G211" s="5">
        <f>G212/Inputs!H$7</f>
        <v>92.818411659980327</v>
      </c>
      <c r="H211" s="5">
        <f>H212/Inputs!I$7</f>
        <v>97.001017998605874</v>
      </c>
      <c r="I211" s="5">
        <f>I212/Inputs!J$7</f>
        <v>88.975379182336667</v>
      </c>
      <c r="J211" s="5">
        <f>J212/Inputs!K$7</f>
        <v>83.152323096271289</v>
      </c>
      <c r="K211" s="5">
        <f>K212/Inputs!L$7</f>
        <v>132.21446789755981</v>
      </c>
      <c r="L211" s="5">
        <f>L212/Inputs!M$7</f>
        <v>93.533814149055232</v>
      </c>
      <c r="M211" s="5">
        <f>M212/Inputs!N$7</f>
        <v>109.68047661325643</v>
      </c>
      <c r="N211" s="5">
        <f>N212/Inputs!O$7</f>
        <v>127.45777176269992</v>
      </c>
      <c r="O211" s="5">
        <f>O212/Inputs!P$7</f>
        <v>124.59453495174249</v>
      </c>
      <c r="P211" s="5">
        <f>P212/Inputs!Q$7</f>
        <v>99.997219987028103</v>
      </c>
      <c r="Q211" s="5">
        <f>Q212/Inputs!R$7</f>
        <v>117.98507162653877</v>
      </c>
      <c r="R211" s="5">
        <f>R212/Inputs!S$7</f>
        <v>126.1337851981682</v>
      </c>
      <c r="S211" s="5">
        <f>S212/Inputs!T$7</f>
        <v>169.81709684978924</v>
      </c>
      <c r="T211" s="5">
        <f>T212/Inputs!U$7</f>
        <v>224.40797656367275</v>
      </c>
      <c r="U211" s="5">
        <f>U212/Inputs!V$7</f>
        <v>200.99867546132921</v>
      </c>
      <c r="V211" s="5">
        <f>V212/Inputs!W$7</f>
        <v>221.10184913461163</v>
      </c>
      <c r="W211" s="5">
        <f>W212/Inputs!X$7</f>
        <v>30.485247374780176</v>
      </c>
      <c r="Z211" s="23"/>
    </row>
    <row r="212" spans="2:28" outlineLevel="1" x14ac:dyDescent="0.25">
      <c r="B212" s="10" t="s">
        <v>12</v>
      </c>
      <c r="C212" s="5">
        <f>C$214*CAN!C216</f>
        <v>30.031651461779177</v>
      </c>
      <c r="D212" s="5">
        <f>D$214*CAN!D216</f>
        <v>25.199032854749504</v>
      </c>
      <c r="E212" s="5">
        <f>E$214*CAN!E216</f>
        <v>23.230415111622765</v>
      </c>
      <c r="F212" s="5">
        <f>F$214*CAN!F216</f>
        <v>13.663765937676324</v>
      </c>
      <c r="G212" s="5">
        <f>G$214*CAN!G216</f>
        <v>9.2818411659980331</v>
      </c>
      <c r="H212" s="5">
        <f>H$214*CAN!H216</f>
        <v>9.7001017998605885</v>
      </c>
      <c r="I212" s="5">
        <f>I$214*CAN!I216</f>
        <v>8.8975379182336667</v>
      </c>
      <c r="J212" s="5">
        <f>J$214*CAN!J216</f>
        <v>8.3152323096271292</v>
      </c>
      <c r="K212" s="5">
        <f>K$214*CAN!K216</f>
        <v>13.221446789755984</v>
      </c>
      <c r="L212" s="5">
        <f>L$214*CAN!L216</f>
        <v>9.3533814149055239</v>
      </c>
      <c r="M212" s="5">
        <f>M$214*CAN!M216</f>
        <v>10.968047661325643</v>
      </c>
      <c r="N212" s="5">
        <f>N$214*CAN!N216</f>
        <v>12.745777176269993</v>
      </c>
      <c r="O212" s="5">
        <f>O$214*CAN!O216</f>
        <v>12.45945349517425</v>
      </c>
      <c r="P212" s="5">
        <f>P$214*CAN!P216</f>
        <v>9.9997219987028103</v>
      </c>
      <c r="Q212" s="5">
        <f>Q$214*CAN!Q216</f>
        <v>11.798507162653877</v>
      </c>
      <c r="R212" s="5">
        <f>R$214*CAN!R216</f>
        <v>12.61337851981682</v>
      </c>
      <c r="S212" s="5">
        <f>S$214*CAN!S216</f>
        <v>16.981709684978924</v>
      </c>
      <c r="T212" s="5">
        <f>T$214*CAN!T216</f>
        <v>22.440797656367277</v>
      </c>
      <c r="U212" s="5">
        <f>U$214*CAN!U216</f>
        <v>20.099867546132923</v>
      </c>
      <c r="V212" s="5">
        <f>V$214*CAN!V216</f>
        <v>22.110184913461165</v>
      </c>
      <c r="W212" s="5">
        <f>W$214*CAN!W216</f>
        <v>3.0485247374780178</v>
      </c>
      <c r="Y212" s="1" t="s">
        <v>59</v>
      </c>
    </row>
    <row r="213" spans="2:28" outlineLevel="1" x14ac:dyDescent="0.25">
      <c r="B213" s="16" t="s">
        <v>13</v>
      </c>
    </row>
    <row r="214" spans="2:28" outlineLevel="1" x14ac:dyDescent="0.25">
      <c r="B214" s="10" t="s">
        <v>10</v>
      </c>
      <c r="C214" s="5">
        <f>C229/CAN!C230/1000</f>
        <v>62577.620681345812</v>
      </c>
      <c r="D214" s="5">
        <f>D229/CAN!D230/1000</f>
        <v>52467.537720673055</v>
      </c>
      <c r="E214" s="5">
        <f>E229/CAN!E230/1000</f>
        <v>46253.87260536274</v>
      </c>
      <c r="F214" s="5">
        <f>F229/CAN!F230/1000</f>
        <v>30346.676507761684</v>
      </c>
      <c r="G214" s="5">
        <f>G229/CAN!G230/1000</f>
        <v>22148.840904023371</v>
      </c>
      <c r="H214" s="5">
        <f>H229/CAN!H230/1000</f>
        <v>23113.522390507576</v>
      </c>
      <c r="I214" s="5">
        <f>I229/CAN!I230/1000</f>
        <v>21630.535276056464</v>
      </c>
      <c r="J214" s="5">
        <f>J229/CAN!J230/1000</f>
        <v>20543.491918749947</v>
      </c>
      <c r="K214" s="5">
        <f>K229/CAN!K230/1000</f>
        <v>28575.301578135648</v>
      </c>
      <c r="L214" s="5">
        <f>L229/CAN!L230/1000</f>
        <v>19851.650249072132</v>
      </c>
      <c r="M214" s="5">
        <f>M229/CAN!M230/1000</f>
        <v>26678.068292501604</v>
      </c>
      <c r="N214" s="5">
        <f>N229/CAN!N230/1000</f>
        <v>31967.355477972185</v>
      </c>
      <c r="O214" s="5">
        <f>O229/CAN!O230/1000</f>
        <v>33666.382010461501</v>
      </c>
      <c r="P214" s="5">
        <f>P229/CAN!P230/1000</f>
        <v>28288.695083281898</v>
      </c>
      <c r="Q214" s="5">
        <f>Q229/CAN!Q230/1000</f>
        <v>36944.955502669072</v>
      </c>
      <c r="R214" s="5">
        <f>R229/CAN!R230/1000</f>
        <v>38507.23975170646</v>
      </c>
      <c r="S214" s="5">
        <f>S229/CAN!S230/1000</f>
        <v>47759.735939374543</v>
      </c>
      <c r="T214" s="5">
        <f>T229/CAN!T230/1000</f>
        <v>62217.768102628252</v>
      </c>
      <c r="U214" s="5">
        <f>U229/CAN!U230/1000</f>
        <v>58934.580962828055</v>
      </c>
      <c r="V214" s="5">
        <f>V229/CAN!V230/1000</f>
        <v>57721.872321960189</v>
      </c>
      <c r="W214" s="5">
        <f>W229/CAN!W230/1000</f>
        <v>54424.913265799485</v>
      </c>
    </row>
    <row r="215" spans="2:28" outlineLevel="1" x14ac:dyDescent="0.25">
      <c r="B215" s="18" t="s">
        <v>14</v>
      </c>
      <c r="C215" s="13">
        <f t="shared" ref="C215:W215" si="83">IFERROR(C209/C214,0)</f>
        <v>0.99952008959217697</v>
      </c>
      <c r="D215" s="13">
        <f t="shared" si="83"/>
        <v>0.99951972145159729</v>
      </c>
      <c r="E215" s="13">
        <f t="shared" si="83"/>
        <v>0.99949776280767189</v>
      </c>
      <c r="F215" s="13">
        <f t="shared" si="83"/>
        <v>0.99954974423857645</v>
      </c>
      <c r="G215" s="13">
        <f t="shared" si="83"/>
        <v>0.99958093332259612</v>
      </c>
      <c r="H215" s="13">
        <f t="shared" si="83"/>
        <v>0.99958032784289763</v>
      </c>
      <c r="I215" s="13">
        <f t="shared" si="83"/>
        <v>0.99958865844951683</v>
      </c>
      <c r="J215" s="13">
        <f t="shared" si="83"/>
        <v>0.9995952376381525</v>
      </c>
      <c r="K215" s="13">
        <f t="shared" si="83"/>
        <v>0.99953731208212782</v>
      </c>
      <c r="L215" s="13">
        <f t="shared" si="83"/>
        <v>0.99952883607672149</v>
      </c>
      <c r="M215" s="13">
        <f t="shared" si="83"/>
        <v>0.99958887399413354</v>
      </c>
      <c r="N215" s="13">
        <f t="shared" si="83"/>
        <v>0.99960128772037293</v>
      </c>
      <c r="O215" s="13">
        <f t="shared" si="83"/>
        <v>0.99962991409378932</v>
      </c>
      <c r="P215" s="13">
        <f t="shared" si="83"/>
        <v>0.99964651172599994</v>
      </c>
      <c r="Q215" s="13">
        <f t="shared" si="83"/>
        <v>0.99968064632905562</v>
      </c>
      <c r="R215" s="13">
        <f t="shared" si="83"/>
        <v>0.99967244137463118</v>
      </c>
      <c r="S215" s="13">
        <f t="shared" si="83"/>
        <v>0.99964443459849672</v>
      </c>
      <c r="T215" s="13">
        <f t="shared" si="83"/>
        <v>0.99963931850433219</v>
      </c>
      <c r="U215" s="13">
        <f t="shared" si="83"/>
        <v>0.99965894611927741</v>
      </c>
      <c r="V215" s="13">
        <f t="shared" si="83"/>
        <v>0.99961695308859466</v>
      </c>
      <c r="W215" s="13">
        <f t="shared" si="83"/>
        <v>0.99994398659447403</v>
      </c>
    </row>
    <row r="216" spans="2:28" outlineLevel="1" x14ac:dyDescent="0.25">
      <c r="B216" s="18" t="s">
        <v>15</v>
      </c>
      <c r="C216" s="13">
        <f t="shared" ref="C216:W216" si="84">IFERROR(C212/C214,0)</f>
        <v>4.7991040782302411E-4</v>
      </c>
      <c r="D216" s="13">
        <f t="shared" si="84"/>
        <v>4.8027854840271413E-4</v>
      </c>
      <c r="E216" s="13">
        <f t="shared" si="84"/>
        <v>5.0223719232818137E-4</v>
      </c>
      <c r="F216" s="13">
        <f t="shared" si="84"/>
        <v>4.5025576142354768E-4</v>
      </c>
      <c r="G216" s="13">
        <f t="shared" si="84"/>
        <v>4.190666774039617E-4</v>
      </c>
      <c r="H216" s="13">
        <f t="shared" si="84"/>
        <v>4.196721571024715E-4</v>
      </c>
      <c r="I216" s="13">
        <f t="shared" si="84"/>
        <v>4.1134155048315598E-4</v>
      </c>
      <c r="J216" s="13">
        <f t="shared" si="84"/>
        <v>4.0476236184744504E-4</v>
      </c>
      <c r="K216" s="13">
        <f t="shared" si="84"/>
        <v>4.6268791787213733E-4</v>
      </c>
      <c r="L216" s="13">
        <f t="shared" si="84"/>
        <v>4.7116392327850435E-4</v>
      </c>
      <c r="M216" s="13">
        <f t="shared" si="84"/>
        <v>4.1112600586634034E-4</v>
      </c>
      <c r="N216" s="13">
        <f t="shared" si="84"/>
        <v>3.9871227962703243E-4</v>
      </c>
      <c r="O216" s="13">
        <f t="shared" si="84"/>
        <v>3.7008590621061082E-4</v>
      </c>
      <c r="P216" s="13">
        <f t="shared" si="84"/>
        <v>3.534882740000426E-4</v>
      </c>
      <c r="Q216" s="13">
        <f t="shared" si="84"/>
        <v>3.193536709443729E-4</v>
      </c>
      <c r="R216" s="13">
        <f t="shared" si="84"/>
        <v>3.2755862536882702E-4</v>
      </c>
      <c r="S216" s="13">
        <f t="shared" si="84"/>
        <v>3.5556540150337597E-4</v>
      </c>
      <c r="T216" s="13">
        <f t="shared" si="84"/>
        <v>3.6068149566778363E-4</v>
      </c>
      <c r="U216" s="13">
        <f t="shared" si="84"/>
        <v>3.4105388072260256E-4</v>
      </c>
      <c r="V216" s="13">
        <f t="shared" si="84"/>
        <v>3.8304691140535619E-4</v>
      </c>
      <c r="W216" s="13">
        <f t="shared" si="84"/>
        <v>5.6013405526062729E-5</v>
      </c>
    </row>
    <row r="217" spans="2:28" outlineLevel="1" x14ac:dyDescent="0.25"/>
    <row r="218" spans="2:28" outlineLevel="1" x14ac:dyDescent="0.25">
      <c r="B218" s="9" t="s">
        <v>19</v>
      </c>
      <c r="C218" s="14"/>
    </row>
    <row r="219" spans="2:28" outlineLevel="1" x14ac:dyDescent="0.25">
      <c r="B219" s="4" t="s">
        <v>23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Z219" s="23"/>
      <c r="AB219" t="s">
        <v>18</v>
      </c>
    </row>
    <row r="220" spans="2:28" outlineLevel="1" x14ac:dyDescent="0.25">
      <c r="B220" s="4" t="s">
        <v>24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Z220" s="23"/>
      <c r="AB220" t="s">
        <v>18</v>
      </c>
    </row>
    <row r="221" spans="2:28" outlineLevel="1" x14ac:dyDescent="0.25">
      <c r="B221" s="4" t="s">
        <v>21</v>
      </c>
      <c r="C221" s="5">
        <f>'[2]Table 18'!C$12*1000</f>
        <v>15807.248</v>
      </c>
      <c r="D221" s="5">
        <f>'[2]Table 18'!D$12*1000</f>
        <v>13100.632</v>
      </c>
      <c r="E221" s="5">
        <f>'[2]Table 18'!E$12*1000</f>
        <v>10688.748</v>
      </c>
      <c r="F221" s="5">
        <f>'[2]Table 18'!F$12*1000</f>
        <v>7086.46</v>
      </c>
      <c r="G221" s="5">
        <f>'[2]Table 18'!G$12*1000</f>
        <v>5003.9250000000002</v>
      </c>
      <c r="H221" s="5">
        <f>'[2]Table 18'!H$12*1000</f>
        <v>5353.96</v>
      </c>
      <c r="I221" s="5">
        <f>'[2]Table 18'!I$12*1000</f>
        <v>5247.4780000000001</v>
      </c>
      <c r="J221" s="5">
        <f>'[2]Table 18'!J$12*1000</f>
        <v>5246.5159999999996</v>
      </c>
      <c r="K221" s="5">
        <f>'[2]Table 18'!K$12*1000</f>
        <v>8111.2529999999997</v>
      </c>
      <c r="L221" s="5">
        <f>'[2]Table 18'!L$12*1000</f>
        <v>5443.8519999999999</v>
      </c>
      <c r="M221" s="5">
        <f>'[2]Table 18'!M$12*1000</f>
        <v>6339.8820000000005</v>
      </c>
      <c r="N221" s="5">
        <f>'[2]Table 18'!N$12*1000</f>
        <v>8302.23</v>
      </c>
      <c r="O221" s="5">
        <f>'[2]Table 18'!O$12*1000</f>
        <v>8533.2579999999998</v>
      </c>
      <c r="P221" s="5">
        <f>'[2]Table 18'!P$12*1000</f>
        <v>6651.2339999999995</v>
      </c>
      <c r="Q221" s="5">
        <f>'[2]Table 18'!Q$12*1000</f>
        <v>8284.6879999999983</v>
      </c>
      <c r="R221" s="5">
        <f>'[2]Table 18'!R$12*1000</f>
        <v>8288.0760000000009</v>
      </c>
      <c r="S221" s="5">
        <f>'[2]Table 18'!S$12*1000</f>
        <v>9803.2540000000008</v>
      </c>
      <c r="T221" s="5">
        <f>'[2]Table 18'!T$12*1000</f>
        <v>13662.468999999999</v>
      </c>
      <c r="U221" s="5">
        <f>'[2]Table 18'!U$12*1000</f>
        <v>12505.5</v>
      </c>
      <c r="V221" s="5">
        <f>'[2]Table 18'!V$12*1000</f>
        <v>12252.349</v>
      </c>
      <c r="W221" s="5">
        <f>'[2]Table 18'!W$12*1000</f>
        <v>11715.396000000001</v>
      </c>
      <c r="Z221" s="23" t="s">
        <v>32</v>
      </c>
      <c r="AB221" t="s">
        <v>18</v>
      </c>
    </row>
    <row r="222" spans="2:28" outlineLevel="1" x14ac:dyDescent="0.25">
      <c r="B222" s="4" t="s">
        <v>26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Z222" s="23"/>
      <c r="AB222" t="s">
        <v>18</v>
      </c>
    </row>
    <row r="223" spans="2:28" outlineLevel="1" x14ac:dyDescent="0.25">
      <c r="B223" s="4" t="s">
        <v>25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Z223" s="23"/>
      <c r="AB223" t="s">
        <v>18</v>
      </c>
    </row>
    <row r="224" spans="2:28" outlineLevel="1" x14ac:dyDescent="0.25">
      <c r="B224" s="4" t="s">
        <v>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Z224" s="23"/>
      <c r="AB224" t="s">
        <v>18</v>
      </c>
    </row>
    <row r="225" spans="2:28" outlineLevel="1" x14ac:dyDescent="0.25">
      <c r="B225" s="4" t="s">
        <v>27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Z225" s="23"/>
      <c r="AB225" t="s">
        <v>18</v>
      </c>
    </row>
    <row r="226" spans="2:28" outlineLevel="1" x14ac:dyDescent="0.25">
      <c r="B226" s="4" t="s">
        <v>28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Z226" s="23"/>
      <c r="AB226" t="s">
        <v>18</v>
      </c>
    </row>
    <row r="227" spans="2:28" outlineLevel="1" x14ac:dyDescent="0.25">
      <c r="B227" s="4" t="s">
        <v>22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Z227" s="23"/>
      <c r="AB227" t="s">
        <v>18</v>
      </c>
    </row>
    <row r="228" spans="2:28" outlineLevel="1" x14ac:dyDescent="0.25">
      <c r="B228" s="4" t="s">
        <v>29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Z228" s="23"/>
      <c r="AB228" t="s">
        <v>18</v>
      </c>
    </row>
    <row r="229" spans="2:28" outlineLevel="1" x14ac:dyDescent="0.25">
      <c r="B229" s="16" t="s">
        <v>13</v>
      </c>
      <c r="C229" s="21">
        <f t="shared" ref="C229:W229" si="85">SUM(C219:C228)</f>
        <v>15807.248</v>
      </c>
      <c r="D229" s="21">
        <f t="shared" si="85"/>
        <v>13100.632</v>
      </c>
      <c r="E229" s="21">
        <f t="shared" si="85"/>
        <v>10688.748</v>
      </c>
      <c r="F229" s="21">
        <f t="shared" si="85"/>
        <v>7086.46</v>
      </c>
      <c r="G229" s="21">
        <f t="shared" si="85"/>
        <v>5003.9250000000002</v>
      </c>
      <c r="H229" s="21">
        <f t="shared" si="85"/>
        <v>5353.96</v>
      </c>
      <c r="I229" s="21">
        <f t="shared" si="85"/>
        <v>5247.4780000000001</v>
      </c>
      <c r="J229" s="21">
        <f t="shared" si="85"/>
        <v>5246.5159999999996</v>
      </c>
      <c r="K229" s="21">
        <f t="shared" si="85"/>
        <v>8111.2529999999997</v>
      </c>
      <c r="L229" s="21">
        <f t="shared" si="85"/>
        <v>5443.8519999999999</v>
      </c>
      <c r="M229" s="21">
        <f t="shared" si="85"/>
        <v>6339.8820000000005</v>
      </c>
      <c r="N229" s="21">
        <f t="shared" si="85"/>
        <v>8302.23</v>
      </c>
      <c r="O229" s="21">
        <f t="shared" si="85"/>
        <v>8533.2579999999998</v>
      </c>
      <c r="P229" s="21">
        <f t="shared" si="85"/>
        <v>6651.2339999999995</v>
      </c>
      <c r="Q229" s="21">
        <f t="shared" si="85"/>
        <v>8284.6879999999983</v>
      </c>
      <c r="R229" s="21">
        <f t="shared" si="85"/>
        <v>8288.0760000000009</v>
      </c>
      <c r="S229" s="21">
        <f t="shared" si="85"/>
        <v>9803.2540000000008</v>
      </c>
      <c r="T229" s="21">
        <f t="shared" si="85"/>
        <v>13662.468999999999</v>
      </c>
      <c r="U229" s="21">
        <f t="shared" si="85"/>
        <v>12505.5</v>
      </c>
      <c r="V229" s="21">
        <f t="shared" si="85"/>
        <v>12252.349</v>
      </c>
      <c r="W229" s="21">
        <f t="shared" si="85"/>
        <v>11715.396000000001</v>
      </c>
    </row>
    <row r="230" spans="2:28" outlineLevel="1" x14ac:dyDescent="0.25">
      <c r="B230" s="29" t="s">
        <v>46</v>
      </c>
      <c r="C230" s="28">
        <f>IFERROR(C229/C209/1000,0)</f>
        <v>2.527235381118783E-4</v>
      </c>
      <c r="D230" s="28">
        <f t="shared" ref="D230:W230" si="86">IFERROR(D229/D209/1000,0)</f>
        <v>2.4981021685524318E-4</v>
      </c>
      <c r="E230" s="28">
        <f t="shared" si="86"/>
        <v>2.312048350099274E-4</v>
      </c>
      <c r="F230" s="28">
        <f t="shared" si="86"/>
        <v>2.3362202957931015E-4</v>
      </c>
      <c r="G230" s="28">
        <f t="shared" si="86"/>
        <v>2.2601737395912635E-4</v>
      </c>
      <c r="H230" s="28">
        <f t="shared" si="86"/>
        <v>2.3173481569830178E-4</v>
      </c>
      <c r="I230" s="28">
        <f t="shared" si="86"/>
        <v>2.4269567659733826E-4</v>
      </c>
      <c r="J230" s="28">
        <f t="shared" si="86"/>
        <v>2.5548920664823652E-4</v>
      </c>
      <c r="K230" s="28">
        <f t="shared" si="86"/>
        <v>2.8398677416699008E-4</v>
      </c>
      <c r="L230" s="28">
        <f t="shared" si="86"/>
        <v>2.7435593955221137E-4</v>
      </c>
      <c r="M230" s="28">
        <f t="shared" si="86"/>
        <v>2.3774170951439244E-4</v>
      </c>
      <c r="N230" s="28">
        <f t="shared" si="86"/>
        <v>2.5981321874174576E-4</v>
      </c>
      <c r="O230" s="28">
        <f t="shared" si="86"/>
        <v>2.5355909063960285E-4</v>
      </c>
      <c r="P230" s="28">
        <f t="shared" si="86"/>
        <v>2.3520300052831672E-4</v>
      </c>
      <c r="Q230" s="28">
        <f t="shared" si="86"/>
        <v>2.2431572803288869E-4</v>
      </c>
      <c r="R230" s="28">
        <f t="shared" si="86"/>
        <v>2.1530475239975427E-4</v>
      </c>
      <c r="S230" s="28">
        <f t="shared" si="86"/>
        <v>2.0533490700676198E-4</v>
      </c>
      <c r="T230" s="28">
        <f t="shared" si="86"/>
        <v>2.1967034489595529E-4</v>
      </c>
      <c r="U230" s="28">
        <f t="shared" si="86"/>
        <v>2.1226529993152198E-4</v>
      </c>
      <c r="V230" s="28">
        <f t="shared" si="86"/>
        <v>2.1234661194787234E-4</v>
      </c>
      <c r="W230" s="28">
        <f t="shared" si="86"/>
        <v>2.1527002163085714E-4</v>
      </c>
    </row>
    <row r="231" spans="2:28" outlineLevel="1" x14ac:dyDescent="0.25"/>
    <row r="232" spans="2:28" outlineLevel="1" x14ac:dyDescent="0.25">
      <c r="B232" s="4" t="s">
        <v>23</v>
      </c>
      <c r="C232" s="12">
        <f t="shared" ref="C232:W232" si="87">IFERROR(C219/C229,0)</f>
        <v>0</v>
      </c>
      <c r="D232" s="12">
        <f t="shared" si="87"/>
        <v>0</v>
      </c>
      <c r="E232" s="12">
        <f t="shared" si="87"/>
        <v>0</v>
      </c>
      <c r="F232" s="12">
        <f t="shared" si="87"/>
        <v>0</v>
      </c>
      <c r="G232" s="12">
        <f t="shared" si="87"/>
        <v>0</v>
      </c>
      <c r="H232" s="12">
        <f t="shared" si="87"/>
        <v>0</v>
      </c>
      <c r="I232" s="12">
        <f t="shared" si="87"/>
        <v>0</v>
      </c>
      <c r="J232" s="12">
        <f t="shared" si="87"/>
        <v>0</v>
      </c>
      <c r="K232" s="12">
        <f t="shared" si="87"/>
        <v>0</v>
      </c>
      <c r="L232" s="12">
        <f t="shared" si="87"/>
        <v>0</v>
      </c>
      <c r="M232" s="12">
        <f t="shared" si="87"/>
        <v>0</v>
      </c>
      <c r="N232" s="12">
        <f t="shared" si="87"/>
        <v>0</v>
      </c>
      <c r="O232" s="12">
        <f t="shared" si="87"/>
        <v>0</v>
      </c>
      <c r="P232" s="12">
        <f t="shared" si="87"/>
        <v>0</v>
      </c>
      <c r="Q232" s="12">
        <f t="shared" si="87"/>
        <v>0</v>
      </c>
      <c r="R232" s="12">
        <f t="shared" si="87"/>
        <v>0</v>
      </c>
      <c r="S232" s="12">
        <f t="shared" si="87"/>
        <v>0</v>
      </c>
      <c r="T232" s="12">
        <f t="shared" si="87"/>
        <v>0</v>
      </c>
      <c r="U232" s="12">
        <f t="shared" si="87"/>
        <v>0</v>
      </c>
      <c r="V232" s="12">
        <f t="shared" si="87"/>
        <v>0</v>
      </c>
      <c r="W232" s="12">
        <f t="shared" si="87"/>
        <v>0</v>
      </c>
    </row>
    <row r="233" spans="2:28" outlineLevel="1" x14ac:dyDescent="0.25">
      <c r="B233" s="4" t="s">
        <v>24</v>
      </c>
      <c r="C233" s="12">
        <f t="shared" ref="C233:W233" si="88">IFERROR(C220/C229,0)</f>
        <v>0</v>
      </c>
      <c r="D233" s="12">
        <f t="shared" si="88"/>
        <v>0</v>
      </c>
      <c r="E233" s="12">
        <f t="shared" si="88"/>
        <v>0</v>
      </c>
      <c r="F233" s="12">
        <f t="shared" si="88"/>
        <v>0</v>
      </c>
      <c r="G233" s="12">
        <f t="shared" si="88"/>
        <v>0</v>
      </c>
      <c r="H233" s="12">
        <f t="shared" si="88"/>
        <v>0</v>
      </c>
      <c r="I233" s="12">
        <f t="shared" si="88"/>
        <v>0</v>
      </c>
      <c r="J233" s="12">
        <f t="shared" si="88"/>
        <v>0</v>
      </c>
      <c r="K233" s="12">
        <f t="shared" si="88"/>
        <v>0</v>
      </c>
      <c r="L233" s="12">
        <f t="shared" si="88"/>
        <v>0</v>
      </c>
      <c r="M233" s="12">
        <f t="shared" si="88"/>
        <v>0</v>
      </c>
      <c r="N233" s="12">
        <f t="shared" si="88"/>
        <v>0</v>
      </c>
      <c r="O233" s="12">
        <f t="shared" si="88"/>
        <v>0</v>
      </c>
      <c r="P233" s="12">
        <f t="shared" si="88"/>
        <v>0</v>
      </c>
      <c r="Q233" s="12">
        <f t="shared" si="88"/>
        <v>0</v>
      </c>
      <c r="R233" s="12">
        <f t="shared" si="88"/>
        <v>0</v>
      </c>
      <c r="S233" s="12">
        <f t="shared" si="88"/>
        <v>0</v>
      </c>
      <c r="T233" s="12">
        <f t="shared" si="88"/>
        <v>0</v>
      </c>
      <c r="U233" s="12">
        <f t="shared" si="88"/>
        <v>0</v>
      </c>
      <c r="V233" s="12">
        <f t="shared" si="88"/>
        <v>0</v>
      </c>
      <c r="W233" s="12">
        <f t="shared" si="88"/>
        <v>0</v>
      </c>
    </row>
    <row r="234" spans="2:28" outlineLevel="1" x14ac:dyDescent="0.25">
      <c r="B234" s="4" t="s">
        <v>21</v>
      </c>
      <c r="C234" s="12">
        <f t="shared" ref="C234:W234" si="89">IFERROR(C221/C229,0)</f>
        <v>1</v>
      </c>
      <c r="D234" s="12">
        <f t="shared" si="89"/>
        <v>1</v>
      </c>
      <c r="E234" s="12">
        <f t="shared" si="89"/>
        <v>1</v>
      </c>
      <c r="F234" s="12">
        <f t="shared" si="89"/>
        <v>1</v>
      </c>
      <c r="G234" s="12">
        <f t="shared" si="89"/>
        <v>1</v>
      </c>
      <c r="H234" s="12">
        <f t="shared" si="89"/>
        <v>1</v>
      </c>
      <c r="I234" s="12">
        <f t="shared" si="89"/>
        <v>1</v>
      </c>
      <c r="J234" s="12">
        <f t="shared" si="89"/>
        <v>1</v>
      </c>
      <c r="K234" s="12">
        <f t="shared" si="89"/>
        <v>1</v>
      </c>
      <c r="L234" s="12">
        <f t="shared" si="89"/>
        <v>1</v>
      </c>
      <c r="M234" s="12">
        <f t="shared" si="89"/>
        <v>1</v>
      </c>
      <c r="N234" s="12">
        <f t="shared" si="89"/>
        <v>1</v>
      </c>
      <c r="O234" s="12">
        <f t="shared" si="89"/>
        <v>1</v>
      </c>
      <c r="P234" s="12">
        <f t="shared" si="89"/>
        <v>1</v>
      </c>
      <c r="Q234" s="12">
        <f t="shared" si="89"/>
        <v>1</v>
      </c>
      <c r="R234" s="12">
        <f t="shared" si="89"/>
        <v>1</v>
      </c>
      <c r="S234" s="12">
        <f t="shared" si="89"/>
        <v>1</v>
      </c>
      <c r="T234" s="12">
        <f t="shared" si="89"/>
        <v>1</v>
      </c>
      <c r="U234" s="12">
        <f t="shared" si="89"/>
        <v>1</v>
      </c>
      <c r="V234" s="12">
        <f t="shared" si="89"/>
        <v>1</v>
      </c>
      <c r="W234" s="12">
        <f t="shared" si="89"/>
        <v>1</v>
      </c>
    </row>
    <row r="235" spans="2:28" outlineLevel="1" x14ac:dyDescent="0.25">
      <c r="B235" s="4" t="s">
        <v>26</v>
      </c>
      <c r="C235" s="12">
        <f t="shared" ref="C235:W235" si="90">IFERROR(C222/C229,0)</f>
        <v>0</v>
      </c>
      <c r="D235" s="12">
        <f t="shared" si="90"/>
        <v>0</v>
      </c>
      <c r="E235" s="12">
        <f t="shared" si="90"/>
        <v>0</v>
      </c>
      <c r="F235" s="12">
        <f t="shared" si="90"/>
        <v>0</v>
      </c>
      <c r="G235" s="12">
        <f t="shared" si="90"/>
        <v>0</v>
      </c>
      <c r="H235" s="12">
        <f t="shared" si="90"/>
        <v>0</v>
      </c>
      <c r="I235" s="12">
        <f t="shared" si="90"/>
        <v>0</v>
      </c>
      <c r="J235" s="12">
        <f t="shared" si="90"/>
        <v>0</v>
      </c>
      <c r="K235" s="12">
        <f t="shared" si="90"/>
        <v>0</v>
      </c>
      <c r="L235" s="12">
        <f t="shared" si="90"/>
        <v>0</v>
      </c>
      <c r="M235" s="12">
        <f t="shared" si="90"/>
        <v>0</v>
      </c>
      <c r="N235" s="12">
        <f t="shared" si="90"/>
        <v>0</v>
      </c>
      <c r="O235" s="12">
        <f t="shared" si="90"/>
        <v>0</v>
      </c>
      <c r="P235" s="12">
        <f t="shared" si="90"/>
        <v>0</v>
      </c>
      <c r="Q235" s="12">
        <f t="shared" si="90"/>
        <v>0</v>
      </c>
      <c r="R235" s="12">
        <f t="shared" si="90"/>
        <v>0</v>
      </c>
      <c r="S235" s="12">
        <f t="shared" si="90"/>
        <v>0</v>
      </c>
      <c r="T235" s="12">
        <f t="shared" si="90"/>
        <v>0</v>
      </c>
      <c r="U235" s="12">
        <f t="shared" si="90"/>
        <v>0</v>
      </c>
      <c r="V235" s="12">
        <f t="shared" si="90"/>
        <v>0</v>
      </c>
      <c r="W235" s="12">
        <f t="shared" si="90"/>
        <v>0</v>
      </c>
    </row>
    <row r="236" spans="2:28" outlineLevel="1" x14ac:dyDescent="0.25">
      <c r="B236" s="4" t="s">
        <v>25</v>
      </c>
      <c r="C236" s="12">
        <f t="shared" ref="C236:W236" si="91">IFERROR(C223/C229,0)</f>
        <v>0</v>
      </c>
      <c r="D236" s="12">
        <f t="shared" si="91"/>
        <v>0</v>
      </c>
      <c r="E236" s="12">
        <f t="shared" si="91"/>
        <v>0</v>
      </c>
      <c r="F236" s="12">
        <f t="shared" si="91"/>
        <v>0</v>
      </c>
      <c r="G236" s="12">
        <f t="shared" si="91"/>
        <v>0</v>
      </c>
      <c r="H236" s="12">
        <f t="shared" si="91"/>
        <v>0</v>
      </c>
      <c r="I236" s="12">
        <f t="shared" si="91"/>
        <v>0</v>
      </c>
      <c r="J236" s="12">
        <f t="shared" si="91"/>
        <v>0</v>
      </c>
      <c r="K236" s="12">
        <f t="shared" si="91"/>
        <v>0</v>
      </c>
      <c r="L236" s="12">
        <f t="shared" si="91"/>
        <v>0</v>
      </c>
      <c r="M236" s="12">
        <f t="shared" si="91"/>
        <v>0</v>
      </c>
      <c r="N236" s="12">
        <f t="shared" si="91"/>
        <v>0</v>
      </c>
      <c r="O236" s="12">
        <f t="shared" si="91"/>
        <v>0</v>
      </c>
      <c r="P236" s="12">
        <f t="shared" si="91"/>
        <v>0</v>
      </c>
      <c r="Q236" s="12">
        <f t="shared" si="91"/>
        <v>0</v>
      </c>
      <c r="R236" s="12">
        <f t="shared" si="91"/>
        <v>0</v>
      </c>
      <c r="S236" s="12">
        <f t="shared" si="91"/>
        <v>0</v>
      </c>
      <c r="T236" s="12">
        <f t="shared" si="91"/>
        <v>0</v>
      </c>
      <c r="U236" s="12">
        <f t="shared" si="91"/>
        <v>0</v>
      </c>
      <c r="V236" s="12">
        <f t="shared" si="91"/>
        <v>0</v>
      </c>
      <c r="W236" s="12">
        <f t="shared" si="91"/>
        <v>0</v>
      </c>
    </row>
    <row r="237" spans="2:28" outlineLevel="1" x14ac:dyDescent="0.25">
      <c r="B237" s="4" t="s">
        <v>0</v>
      </c>
      <c r="C237" s="12">
        <f t="shared" ref="C237:W237" si="92">IFERROR(C224/C229,0)</f>
        <v>0</v>
      </c>
      <c r="D237" s="12">
        <f t="shared" si="92"/>
        <v>0</v>
      </c>
      <c r="E237" s="12">
        <f t="shared" si="92"/>
        <v>0</v>
      </c>
      <c r="F237" s="12">
        <f t="shared" si="92"/>
        <v>0</v>
      </c>
      <c r="G237" s="12">
        <f t="shared" si="92"/>
        <v>0</v>
      </c>
      <c r="H237" s="12">
        <f t="shared" si="92"/>
        <v>0</v>
      </c>
      <c r="I237" s="12">
        <f t="shared" si="92"/>
        <v>0</v>
      </c>
      <c r="J237" s="12">
        <f t="shared" si="92"/>
        <v>0</v>
      </c>
      <c r="K237" s="12">
        <f t="shared" si="92"/>
        <v>0</v>
      </c>
      <c r="L237" s="12">
        <f t="shared" si="92"/>
        <v>0</v>
      </c>
      <c r="M237" s="12">
        <f t="shared" si="92"/>
        <v>0</v>
      </c>
      <c r="N237" s="12">
        <f t="shared" si="92"/>
        <v>0</v>
      </c>
      <c r="O237" s="12">
        <f t="shared" si="92"/>
        <v>0</v>
      </c>
      <c r="P237" s="12">
        <f t="shared" si="92"/>
        <v>0</v>
      </c>
      <c r="Q237" s="12">
        <f t="shared" si="92"/>
        <v>0</v>
      </c>
      <c r="R237" s="12">
        <f t="shared" si="92"/>
        <v>0</v>
      </c>
      <c r="S237" s="12">
        <f t="shared" si="92"/>
        <v>0</v>
      </c>
      <c r="T237" s="12">
        <f t="shared" si="92"/>
        <v>0</v>
      </c>
      <c r="U237" s="12">
        <f t="shared" si="92"/>
        <v>0</v>
      </c>
      <c r="V237" s="12">
        <f t="shared" si="92"/>
        <v>0</v>
      </c>
      <c r="W237" s="12">
        <f t="shared" si="92"/>
        <v>0</v>
      </c>
    </row>
    <row r="238" spans="2:28" outlineLevel="1" x14ac:dyDescent="0.25">
      <c r="B238" s="4" t="s">
        <v>27</v>
      </c>
      <c r="C238" s="12">
        <f t="shared" ref="C238:W238" si="93">IFERROR(C225/C229,0)</f>
        <v>0</v>
      </c>
      <c r="D238" s="12">
        <f t="shared" si="93"/>
        <v>0</v>
      </c>
      <c r="E238" s="12">
        <f t="shared" si="93"/>
        <v>0</v>
      </c>
      <c r="F238" s="12">
        <f t="shared" si="93"/>
        <v>0</v>
      </c>
      <c r="G238" s="12">
        <f t="shared" si="93"/>
        <v>0</v>
      </c>
      <c r="H238" s="12">
        <f t="shared" si="93"/>
        <v>0</v>
      </c>
      <c r="I238" s="12">
        <f t="shared" si="93"/>
        <v>0</v>
      </c>
      <c r="J238" s="12">
        <f t="shared" si="93"/>
        <v>0</v>
      </c>
      <c r="K238" s="12">
        <f t="shared" si="93"/>
        <v>0</v>
      </c>
      <c r="L238" s="12">
        <f t="shared" si="93"/>
        <v>0</v>
      </c>
      <c r="M238" s="12">
        <f t="shared" si="93"/>
        <v>0</v>
      </c>
      <c r="N238" s="12">
        <f t="shared" si="93"/>
        <v>0</v>
      </c>
      <c r="O238" s="12">
        <f t="shared" si="93"/>
        <v>0</v>
      </c>
      <c r="P238" s="12">
        <f t="shared" si="93"/>
        <v>0</v>
      </c>
      <c r="Q238" s="12">
        <f t="shared" si="93"/>
        <v>0</v>
      </c>
      <c r="R238" s="12">
        <f t="shared" si="93"/>
        <v>0</v>
      </c>
      <c r="S238" s="12">
        <f t="shared" si="93"/>
        <v>0</v>
      </c>
      <c r="T238" s="12">
        <f t="shared" si="93"/>
        <v>0</v>
      </c>
      <c r="U238" s="12">
        <f t="shared" si="93"/>
        <v>0</v>
      </c>
      <c r="V238" s="12">
        <f t="shared" si="93"/>
        <v>0</v>
      </c>
      <c r="W238" s="12">
        <f t="shared" si="93"/>
        <v>0</v>
      </c>
    </row>
    <row r="239" spans="2:28" outlineLevel="1" x14ac:dyDescent="0.25">
      <c r="B239" s="4" t="s">
        <v>28</v>
      </c>
      <c r="C239" s="12">
        <f t="shared" ref="C239:W239" si="94">IFERROR(C226/C229,0)</f>
        <v>0</v>
      </c>
      <c r="D239" s="12">
        <f t="shared" si="94"/>
        <v>0</v>
      </c>
      <c r="E239" s="12">
        <f t="shared" si="94"/>
        <v>0</v>
      </c>
      <c r="F239" s="12">
        <f t="shared" si="94"/>
        <v>0</v>
      </c>
      <c r="G239" s="12">
        <f t="shared" si="94"/>
        <v>0</v>
      </c>
      <c r="H239" s="12">
        <f t="shared" si="94"/>
        <v>0</v>
      </c>
      <c r="I239" s="12">
        <f t="shared" si="94"/>
        <v>0</v>
      </c>
      <c r="J239" s="12">
        <f t="shared" si="94"/>
        <v>0</v>
      </c>
      <c r="K239" s="12">
        <f t="shared" si="94"/>
        <v>0</v>
      </c>
      <c r="L239" s="12">
        <f t="shared" si="94"/>
        <v>0</v>
      </c>
      <c r="M239" s="12">
        <f t="shared" si="94"/>
        <v>0</v>
      </c>
      <c r="N239" s="12">
        <f t="shared" si="94"/>
        <v>0</v>
      </c>
      <c r="O239" s="12">
        <f t="shared" si="94"/>
        <v>0</v>
      </c>
      <c r="P239" s="12">
        <f t="shared" si="94"/>
        <v>0</v>
      </c>
      <c r="Q239" s="12">
        <f t="shared" si="94"/>
        <v>0</v>
      </c>
      <c r="R239" s="12">
        <f t="shared" si="94"/>
        <v>0</v>
      </c>
      <c r="S239" s="12">
        <f t="shared" si="94"/>
        <v>0</v>
      </c>
      <c r="T239" s="12">
        <f t="shared" si="94"/>
        <v>0</v>
      </c>
      <c r="U239" s="12">
        <f t="shared" si="94"/>
        <v>0</v>
      </c>
      <c r="V239" s="12">
        <f t="shared" si="94"/>
        <v>0</v>
      </c>
      <c r="W239" s="12">
        <f t="shared" si="94"/>
        <v>0</v>
      </c>
    </row>
    <row r="240" spans="2:28" outlineLevel="1" x14ac:dyDescent="0.25">
      <c r="B240" s="4" t="s">
        <v>22</v>
      </c>
      <c r="C240" s="12">
        <f t="shared" ref="C240:W240" si="95">IFERROR(C227/C229,0)</f>
        <v>0</v>
      </c>
      <c r="D240" s="12">
        <f t="shared" si="95"/>
        <v>0</v>
      </c>
      <c r="E240" s="12">
        <f t="shared" si="95"/>
        <v>0</v>
      </c>
      <c r="F240" s="12">
        <f t="shared" si="95"/>
        <v>0</v>
      </c>
      <c r="G240" s="12">
        <f t="shared" si="95"/>
        <v>0</v>
      </c>
      <c r="H240" s="12">
        <f t="shared" si="95"/>
        <v>0</v>
      </c>
      <c r="I240" s="12">
        <f t="shared" si="95"/>
        <v>0</v>
      </c>
      <c r="J240" s="12">
        <f t="shared" si="95"/>
        <v>0</v>
      </c>
      <c r="K240" s="12">
        <f t="shared" si="95"/>
        <v>0</v>
      </c>
      <c r="L240" s="12">
        <f t="shared" si="95"/>
        <v>0</v>
      </c>
      <c r="M240" s="12">
        <f t="shared" si="95"/>
        <v>0</v>
      </c>
      <c r="N240" s="12">
        <f t="shared" si="95"/>
        <v>0</v>
      </c>
      <c r="O240" s="12">
        <f t="shared" si="95"/>
        <v>0</v>
      </c>
      <c r="P240" s="12">
        <f t="shared" si="95"/>
        <v>0</v>
      </c>
      <c r="Q240" s="12">
        <f t="shared" si="95"/>
        <v>0</v>
      </c>
      <c r="R240" s="12">
        <f t="shared" si="95"/>
        <v>0</v>
      </c>
      <c r="S240" s="12">
        <f t="shared" si="95"/>
        <v>0</v>
      </c>
      <c r="T240" s="12">
        <f t="shared" si="95"/>
        <v>0</v>
      </c>
      <c r="U240" s="12">
        <f t="shared" si="95"/>
        <v>0</v>
      </c>
      <c r="V240" s="12">
        <f t="shared" si="95"/>
        <v>0</v>
      </c>
      <c r="W240" s="12">
        <f t="shared" si="95"/>
        <v>0</v>
      </c>
    </row>
    <row r="241" spans="1:26" outlineLevel="1" x14ac:dyDescent="0.25">
      <c r="B241" s="4" t="s">
        <v>29</v>
      </c>
      <c r="C241" s="12">
        <f t="shared" ref="C241:W241" si="96">IFERROR(C228/C229,0)</f>
        <v>0</v>
      </c>
      <c r="D241" s="12">
        <f t="shared" si="96"/>
        <v>0</v>
      </c>
      <c r="E241" s="12">
        <f t="shared" si="96"/>
        <v>0</v>
      </c>
      <c r="F241" s="12">
        <f t="shared" si="96"/>
        <v>0</v>
      </c>
      <c r="G241" s="12">
        <f t="shared" si="96"/>
        <v>0</v>
      </c>
      <c r="H241" s="12">
        <f t="shared" si="96"/>
        <v>0</v>
      </c>
      <c r="I241" s="12">
        <f t="shared" si="96"/>
        <v>0</v>
      </c>
      <c r="J241" s="12">
        <f t="shared" si="96"/>
        <v>0</v>
      </c>
      <c r="K241" s="12">
        <f t="shared" si="96"/>
        <v>0</v>
      </c>
      <c r="L241" s="12">
        <f t="shared" si="96"/>
        <v>0</v>
      </c>
      <c r="M241" s="12">
        <f t="shared" si="96"/>
        <v>0</v>
      </c>
      <c r="N241" s="12">
        <f t="shared" si="96"/>
        <v>0</v>
      </c>
      <c r="O241" s="12">
        <f t="shared" si="96"/>
        <v>0</v>
      </c>
      <c r="P241" s="12">
        <f t="shared" si="96"/>
        <v>0</v>
      </c>
      <c r="Q241" s="12">
        <f t="shared" si="96"/>
        <v>0</v>
      </c>
      <c r="R241" s="12">
        <f t="shared" si="96"/>
        <v>0</v>
      </c>
      <c r="S241" s="12">
        <f t="shared" si="96"/>
        <v>0</v>
      </c>
      <c r="T241" s="12">
        <f t="shared" si="96"/>
        <v>0</v>
      </c>
      <c r="U241" s="12">
        <f t="shared" si="96"/>
        <v>0</v>
      </c>
      <c r="V241" s="12">
        <f t="shared" si="96"/>
        <v>0</v>
      </c>
      <c r="W241" s="12">
        <f t="shared" si="96"/>
        <v>0</v>
      </c>
    </row>
    <row r="244" spans="1:26" s="34" customFormat="1" x14ac:dyDescent="0.25">
      <c r="A244" s="33" t="s">
        <v>49</v>
      </c>
    </row>
    <row r="245" spans="1:26" outlineLevel="1" x14ac:dyDescent="0.25">
      <c r="B245" s="9" t="s">
        <v>5</v>
      </c>
      <c r="C245" s="14"/>
    </row>
    <row r="246" spans="1:26" outlineLevel="1" x14ac:dyDescent="0.25">
      <c r="B246" s="16" t="s">
        <v>8</v>
      </c>
    </row>
    <row r="247" spans="1:26" outlineLevel="1" x14ac:dyDescent="0.25">
      <c r="B247" s="10" t="s">
        <v>10</v>
      </c>
      <c r="C247" s="5">
        <f>C$252*CAN!C253</f>
        <v>9891.1926586607788</v>
      </c>
      <c r="D247" s="5">
        <f>D$252*CAN!D253</f>
        <v>10896.352849469313</v>
      </c>
      <c r="E247" s="5">
        <f>E$252*CAN!E253</f>
        <v>13109.405642728543</v>
      </c>
      <c r="F247" s="5">
        <f>F$252*CAN!F253</f>
        <v>17363.009398590479</v>
      </c>
      <c r="G247" s="5">
        <f>G$252*CAN!G253</f>
        <v>15528.266617313629</v>
      </c>
      <c r="H247" s="5">
        <f>H$252*CAN!H253</f>
        <v>15793.479294189148</v>
      </c>
      <c r="I247" s="5">
        <f>I$252*CAN!I253</f>
        <v>17645.770307305695</v>
      </c>
      <c r="J247" s="5">
        <f>J$252*CAN!J253</f>
        <v>16868.100136057667</v>
      </c>
      <c r="K247" s="5">
        <f>K$252*CAN!K253</f>
        <v>14840.025413464449</v>
      </c>
      <c r="L247" s="5">
        <f>L$252*CAN!L253</f>
        <v>12845.527649153149</v>
      </c>
      <c r="M247" s="5">
        <f>M$252*CAN!M253</f>
        <v>13050.021862050275</v>
      </c>
      <c r="N247" s="5">
        <f>N$252*CAN!N253</f>
        <v>10699.397580303346</v>
      </c>
      <c r="O247" s="5">
        <f>O$252*CAN!O253</f>
        <v>11766.245167103471</v>
      </c>
      <c r="P247" s="5">
        <f>P$252*CAN!P253</f>
        <v>11196.34324096294</v>
      </c>
      <c r="Q247" s="5">
        <f>Q$252*CAN!Q253</f>
        <v>10770.779875267659</v>
      </c>
      <c r="R247" s="5">
        <f>R$252*CAN!R253</f>
        <v>12305.024572702032</v>
      </c>
      <c r="S247" s="5">
        <f>S$252*CAN!S253</f>
        <v>12237.03649623497</v>
      </c>
      <c r="T247" s="5">
        <f>T$252*CAN!T253</f>
        <v>11268.976243331072</v>
      </c>
      <c r="U247" s="5">
        <f>U$252*CAN!U253</f>
        <v>11751.499689265238</v>
      </c>
      <c r="V247" s="5">
        <f>V$252*CAN!V253</f>
        <v>12429.735725914725</v>
      </c>
      <c r="W247" s="5">
        <f>W$252*CAN!W253</f>
        <v>12040.803019087116</v>
      </c>
      <c r="Z247" s="23"/>
    </row>
    <row r="248" spans="1:26" outlineLevel="1" x14ac:dyDescent="0.25">
      <c r="B248" s="17" t="s">
        <v>9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6" outlineLevel="1" x14ac:dyDescent="0.25">
      <c r="B249" s="10" t="s">
        <v>11</v>
      </c>
      <c r="C249" s="5">
        <f>C250/Inputs!D$7</f>
        <v>0</v>
      </c>
      <c r="D249" s="5">
        <f>D250/Inputs!E$7</f>
        <v>0</v>
      </c>
      <c r="E249" s="5">
        <f>E250/Inputs!F$7</f>
        <v>0</v>
      </c>
      <c r="F249" s="5">
        <f>F250/Inputs!G$7</f>
        <v>0</v>
      </c>
      <c r="G249" s="5">
        <f>G250/Inputs!H$7</f>
        <v>0</v>
      </c>
      <c r="H249" s="5">
        <f>H250/Inputs!I$7</f>
        <v>0</v>
      </c>
      <c r="I249" s="5">
        <f>I250/Inputs!J$7</f>
        <v>0</v>
      </c>
      <c r="J249" s="5">
        <f>J250/Inputs!K$7</f>
        <v>0</v>
      </c>
      <c r="K249" s="5">
        <f>K250/Inputs!L$7</f>
        <v>0</v>
      </c>
      <c r="L249" s="5">
        <f>L250/Inputs!M$7</f>
        <v>0</v>
      </c>
      <c r="M249" s="5">
        <f>M250/Inputs!N$7</f>
        <v>0</v>
      </c>
      <c r="N249" s="5">
        <f>N250/Inputs!O$7</f>
        <v>0</v>
      </c>
      <c r="O249" s="5">
        <f>O250/Inputs!P$7</f>
        <v>0</v>
      </c>
      <c r="P249" s="5">
        <f>P250/Inputs!Q$7</f>
        <v>0</v>
      </c>
      <c r="Q249" s="5">
        <f>Q250/Inputs!R$7</f>
        <v>0</v>
      </c>
      <c r="R249" s="5">
        <f>R250/Inputs!S$7</f>
        <v>0</v>
      </c>
      <c r="S249" s="5">
        <f>S250/Inputs!T$7</f>
        <v>0</v>
      </c>
      <c r="T249" s="5">
        <f>T250/Inputs!U$7</f>
        <v>0</v>
      </c>
      <c r="U249" s="5">
        <f>U250/Inputs!V$7</f>
        <v>0</v>
      </c>
      <c r="V249" s="5">
        <f>V250/Inputs!W$7</f>
        <v>0</v>
      </c>
      <c r="W249" s="5">
        <f>W250/Inputs!X$7</f>
        <v>0</v>
      </c>
    </row>
    <row r="250" spans="1:26" outlineLevel="1" x14ac:dyDescent="0.25">
      <c r="B250" s="10" t="s">
        <v>12</v>
      </c>
      <c r="C250" s="5">
        <f>C$252*CAN!C254</f>
        <v>0</v>
      </c>
      <c r="D250" s="5">
        <f>D$252*CAN!D254</f>
        <v>0</v>
      </c>
      <c r="E250" s="5">
        <f>E$252*CAN!E254</f>
        <v>0</v>
      </c>
      <c r="F250" s="5">
        <f>F$252*CAN!F254</f>
        <v>0</v>
      </c>
      <c r="G250" s="5">
        <f>G$252*CAN!G254</f>
        <v>0</v>
      </c>
      <c r="H250" s="5">
        <f>H$252*CAN!H254</f>
        <v>0</v>
      </c>
      <c r="I250" s="5">
        <f>I$252*CAN!I254</f>
        <v>0</v>
      </c>
      <c r="J250" s="5">
        <f>J$252*CAN!J254</f>
        <v>0</v>
      </c>
      <c r="K250" s="5">
        <f>K$252*CAN!K254</f>
        <v>0</v>
      </c>
      <c r="L250" s="5">
        <f>L$252*CAN!L254</f>
        <v>0</v>
      </c>
      <c r="M250" s="5">
        <f>M$252*CAN!M254</f>
        <v>0</v>
      </c>
      <c r="N250" s="5">
        <f>N$252*CAN!N254</f>
        <v>0</v>
      </c>
      <c r="O250" s="5">
        <f>O$252*CAN!O254</f>
        <v>0</v>
      </c>
      <c r="P250" s="5">
        <f>P$252*CAN!P254</f>
        <v>0</v>
      </c>
      <c r="Q250" s="5">
        <f>Q$252*CAN!Q254</f>
        <v>0</v>
      </c>
      <c r="R250" s="5">
        <f>R$252*CAN!R254</f>
        <v>0</v>
      </c>
      <c r="S250" s="5">
        <f>S$252*CAN!S254</f>
        <v>0</v>
      </c>
      <c r="T250" s="5">
        <f>T$252*CAN!T254</f>
        <v>0</v>
      </c>
      <c r="U250" s="5">
        <f>U$252*CAN!U254</f>
        <v>0</v>
      </c>
      <c r="V250" s="5">
        <f>V$252*CAN!V254</f>
        <v>0</v>
      </c>
      <c r="W250" s="5">
        <f>W$252*CAN!W254</f>
        <v>0</v>
      </c>
      <c r="Y250" s="1" t="s">
        <v>59</v>
      </c>
    </row>
    <row r="251" spans="1:26" outlineLevel="1" x14ac:dyDescent="0.25">
      <c r="B251" s="16" t="s">
        <v>13</v>
      </c>
    </row>
    <row r="252" spans="1:26" outlineLevel="1" x14ac:dyDescent="0.25">
      <c r="B252" s="10" t="s">
        <v>10</v>
      </c>
      <c r="C252" s="5">
        <f>C267/CAN!C268/1000</f>
        <v>9891.1926586607788</v>
      </c>
      <c r="D252" s="5">
        <f>D267/CAN!D268/1000</f>
        <v>10896.352849469313</v>
      </c>
      <c r="E252" s="5">
        <f>E267/CAN!E268/1000</f>
        <v>13109.405642728543</v>
      </c>
      <c r="F252" s="5">
        <f>F267/CAN!F268/1000</f>
        <v>17363.009398590479</v>
      </c>
      <c r="G252" s="5">
        <f>G267/CAN!G268/1000</f>
        <v>15528.266617313629</v>
      </c>
      <c r="H252" s="5">
        <f>H267/CAN!H268/1000</f>
        <v>15793.479294189148</v>
      </c>
      <c r="I252" s="5">
        <f>I267/CAN!I268/1000</f>
        <v>17645.770307305695</v>
      </c>
      <c r="J252" s="5">
        <f>J267/CAN!J268/1000</f>
        <v>16868.100136057667</v>
      </c>
      <c r="K252" s="5">
        <f>K267/CAN!K268/1000</f>
        <v>14840.025413464449</v>
      </c>
      <c r="L252" s="5">
        <f>L267/CAN!L268/1000</f>
        <v>12845.527649153149</v>
      </c>
      <c r="M252" s="5">
        <f>M267/CAN!M268/1000</f>
        <v>13050.021862050275</v>
      </c>
      <c r="N252" s="5">
        <f>N267/CAN!N268/1000</f>
        <v>10699.397580303346</v>
      </c>
      <c r="O252" s="5">
        <f>O267/CAN!O268/1000</f>
        <v>11766.245167103471</v>
      </c>
      <c r="P252" s="5">
        <f>P267/CAN!P268/1000</f>
        <v>11196.34324096294</v>
      </c>
      <c r="Q252" s="5">
        <f>Q267/CAN!Q268/1000</f>
        <v>10770.779875267659</v>
      </c>
      <c r="R252" s="5">
        <f>R267/CAN!R268/1000</f>
        <v>12305.024572702032</v>
      </c>
      <c r="S252" s="5">
        <f>S267/CAN!S268/1000</f>
        <v>12237.03649623497</v>
      </c>
      <c r="T252" s="5">
        <f>T267/CAN!T268/1000</f>
        <v>11268.976243331072</v>
      </c>
      <c r="U252" s="5">
        <f>U267/CAN!U268/1000</f>
        <v>11751.499689265238</v>
      </c>
      <c r="V252" s="5">
        <f>V267/CAN!V268/1000</f>
        <v>12429.735725914725</v>
      </c>
      <c r="W252" s="5">
        <f>W267/CAN!W268/1000</f>
        <v>12040.803019087116</v>
      </c>
    </row>
    <row r="253" spans="1:26" outlineLevel="1" x14ac:dyDescent="0.25">
      <c r="B253" s="18" t="s">
        <v>14</v>
      </c>
      <c r="C253" s="13">
        <f t="shared" ref="C253:W253" si="97">IFERROR(C247/C252,0)</f>
        <v>1</v>
      </c>
      <c r="D253" s="13">
        <f t="shared" si="97"/>
        <v>1</v>
      </c>
      <c r="E253" s="13">
        <f t="shared" si="97"/>
        <v>1</v>
      </c>
      <c r="F253" s="13">
        <f t="shared" si="97"/>
        <v>1</v>
      </c>
      <c r="G253" s="13">
        <f t="shared" si="97"/>
        <v>1</v>
      </c>
      <c r="H253" s="13">
        <f t="shared" si="97"/>
        <v>1</v>
      </c>
      <c r="I253" s="13">
        <f t="shared" si="97"/>
        <v>1</v>
      </c>
      <c r="J253" s="13">
        <f t="shared" si="97"/>
        <v>1</v>
      </c>
      <c r="K253" s="13">
        <f t="shared" si="97"/>
        <v>1</v>
      </c>
      <c r="L253" s="13">
        <f t="shared" si="97"/>
        <v>1</v>
      </c>
      <c r="M253" s="13">
        <f t="shared" si="97"/>
        <v>1</v>
      </c>
      <c r="N253" s="13">
        <f t="shared" si="97"/>
        <v>1</v>
      </c>
      <c r="O253" s="13">
        <f t="shared" si="97"/>
        <v>1</v>
      </c>
      <c r="P253" s="13">
        <f t="shared" si="97"/>
        <v>1</v>
      </c>
      <c r="Q253" s="13">
        <f t="shared" si="97"/>
        <v>1</v>
      </c>
      <c r="R253" s="13">
        <f t="shared" si="97"/>
        <v>1</v>
      </c>
      <c r="S253" s="13">
        <f t="shared" si="97"/>
        <v>1</v>
      </c>
      <c r="T253" s="13">
        <f t="shared" si="97"/>
        <v>1</v>
      </c>
      <c r="U253" s="13">
        <f t="shared" si="97"/>
        <v>1</v>
      </c>
      <c r="V253" s="13">
        <f t="shared" si="97"/>
        <v>1</v>
      </c>
      <c r="W253" s="13">
        <f t="shared" si="97"/>
        <v>1</v>
      </c>
    </row>
    <row r="254" spans="1:26" outlineLevel="1" x14ac:dyDescent="0.25">
      <c r="B254" s="18" t="s">
        <v>15</v>
      </c>
      <c r="C254" s="13">
        <f t="shared" ref="C254:W254" si="98">IFERROR(C250/C252,0)</f>
        <v>0</v>
      </c>
      <c r="D254" s="13">
        <f t="shared" si="98"/>
        <v>0</v>
      </c>
      <c r="E254" s="13">
        <f t="shared" si="98"/>
        <v>0</v>
      </c>
      <c r="F254" s="13">
        <f t="shared" si="98"/>
        <v>0</v>
      </c>
      <c r="G254" s="13">
        <f t="shared" si="98"/>
        <v>0</v>
      </c>
      <c r="H254" s="13">
        <f t="shared" si="98"/>
        <v>0</v>
      </c>
      <c r="I254" s="13">
        <f t="shared" si="98"/>
        <v>0</v>
      </c>
      <c r="J254" s="13">
        <f t="shared" si="98"/>
        <v>0</v>
      </c>
      <c r="K254" s="13">
        <f t="shared" si="98"/>
        <v>0</v>
      </c>
      <c r="L254" s="13">
        <f t="shared" si="98"/>
        <v>0</v>
      </c>
      <c r="M254" s="13">
        <f t="shared" si="98"/>
        <v>0</v>
      </c>
      <c r="N254" s="13">
        <f t="shared" si="98"/>
        <v>0</v>
      </c>
      <c r="O254" s="13">
        <f t="shared" si="98"/>
        <v>0</v>
      </c>
      <c r="P254" s="13">
        <f t="shared" si="98"/>
        <v>0</v>
      </c>
      <c r="Q254" s="13">
        <f t="shared" si="98"/>
        <v>0</v>
      </c>
      <c r="R254" s="13">
        <f t="shared" si="98"/>
        <v>0</v>
      </c>
      <c r="S254" s="13">
        <f t="shared" si="98"/>
        <v>0</v>
      </c>
      <c r="T254" s="13">
        <f t="shared" si="98"/>
        <v>0</v>
      </c>
      <c r="U254" s="13">
        <f t="shared" si="98"/>
        <v>0</v>
      </c>
      <c r="V254" s="13">
        <f t="shared" si="98"/>
        <v>0</v>
      </c>
      <c r="W254" s="13">
        <f t="shared" si="98"/>
        <v>0</v>
      </c>
    </row>
    <row r="255" spans="1:26" outlineLevel="1" x14ac:dyDescent="0.25"/>
    <row r="256" spans="1:26" outlineLevel="1" x14ac:dyDescent="0.25">
      <c r="B256" s="9" t="s">
        <v>19</v>
      </c>
      <c r="C256" s="14"/>
    </row>
    <row r="257" spans="1:26" outlineLevel="1" x14ac:dyDescent="0.25">
      <c r="B257" s="4" t="s">
        <v>23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6" outlineLevel="1" x14ac:dyDescent="0.25">
      <c r="B258" s="4" t="s">
        <v>24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6" outlineLevel="1" x14ac:dyDescent="0.25">
      <c r="B259" s="4" t="s">
        <v>21</v>
      </c>
      <c r="C259" s="25">
        <f>'[2]Table 19'!C$14*INDEX(Inputs!$D$71:$T$71,MATCH($A$1,Inputs!$D$68:$T$68,0))*1000</f>
        <v>6461.1</v>
      </c>
      <c r="D259" s="25">
        <f>'[2]Table 19'!D$14*INDEX(Inputs!$D$71:$T$71,MATCH($A$1,Inputs!$D$68:$T$68,0))*1000</f>
        <v>7826.4</v>
      </c>
      <c r="E259" s="25">
        <f>'[2]Table 19'!E$14*INDEX(Inputs!$D$71:$T$71,MATCH($A$1,Inputs!$D$68:$T$68,0))*1000</f>
        <v>8692.65</v>
      </c>
      <c r="F259" s="25">
        <f>'[2]Table 19'!F$14*INDEX(Inputs!$D$71:$T$71,MATCH($A$1,Inputs!$D$68:$T$68,0))*1000</f>
        <v>7090.2000000000007</v>
      </c>
      <c r="G259" s="25">
        <f>'[2]Table 19'!G$14*INDEX(Inputs!$D$71:$T$71,MATCH($A$1,Inputs!$D$68:$T$68,0))*1000</f>
        <v>7290.4500000000007</v>
      </c>
      <c r="H259" s="25">
        <f>'[2]Table 19'!H$14*INDEX(Inputs!$D$71:$T$71,MATCH($A$1,Inputs!$D$68:$T$68,0))*1000</f>
        <v>6887.25</v>
      </c>
      <c r="I259" s="25">
        <f>'[2]Table 19'!I$14*INDEX(Inputs!$D$71:$T$71,MATCH($A$1,Inputs!$D$68:$T$68,0))*1000</f>
        <v>6958.3499999999995</v>
      </c>
      <c r="J259" s="25">
        <f>'[2]Table 19'!J$14*INDEX(Inputs!$D$71:$T$71,MATCH($A$1,Inputs!$D$68:$T$68,0))*1000</f>
        <v>5948.1</v>
      </c>
      <c r="K259" s="25">
        <f>'[2]Table 19'!K$14*INDEX(Inputs!$D$71:$T$71,MATCH($A$1,Inputs!$D$68:$T$68,0))*1000</f>
        <v>6431.8499999999995</v>
      </c>
      <c r="L259" s="25">
        <f>'[2]Table 19'!L$14*INDEX(Inputs!$D$71:$T$71,MATCH($A$1,Inputs!$D$68:$T$68,0))*1000</f>
        <v>4877.55</v>
      </c>
      <c r="M259" s="25">
        <f>'[2]Table 19'!M$14*INDEX(Inputs!$D$71:$T$71,MATCH($A$1,Inputs!$D$68:$T$68,0))*1000</f>
        <v>5014.3500000000004</v>
      </c>
      <c r="N259" s="25">
        <f>'[2]Table 19'!N$14*INDEX(Inputs!$D$71:$T$71,MATCH($A$1,Inputs!$D$68:$T$68,0))*1000</f>
        <v>4768.6499999999996</v>
      </c>
      <c r="O259" s="25">
        <f>'[2]Table 19'!O$14*INDEX(Inputs!$D$71:$T$71,MATCH($A$1,Inputs!$D$68:$T$68,0))*1000</f>
        <v>4819.9500000000007</v>
      </c>
      <c r="P259" s="25">
        <f>'[2]Table 19'!P$14*INDEX(Inputs!$D$71:$T$71,MATCH($A$1,Inputs!$D$68:$T$68,0))*1000</f>
        <v>4842</v>
      </c>
      <c r="Q259" s="25">
        <f>'[2]Table 19'!Q$14*INDEX(Inputs!$D$71:$T$71,MATCH($A$1,Inputs!$D$68:$T$68,0))*1000</f>
        <v>4741.6500000000005</v>
      </c>
      <c r="R259" s="25">
        <f>'[2]Table 19'!R$14*INDEX(Inputs!$D$71:$T$71,MATCH($A$1,Inputs!$D$68:$T$68,0))*1000</f>
        <v>6087.15</v>
      </c>
      <c r="S259" s="25">
        <f>'[2]Table 19'!S$14*INDEX(Inputs!$D$71:$T$71,MATCH($A$1,Inputs!$D$68:$T$68,0))*1000</f>
        <v>6588.45</v>
      </c>
      <c r="T259" s="25">
        <f>'[2]Table 19'!T$14*INDEX(Inputs!$D$71:$T$71,MATCH($A$1,Inputs!$D$68:$T$68,0))*1000</f>
        <v>6259.05</v>
      </c>
      <c r="U259" s="25">
        <f>'[2]Table 19'!U$14*INDEX(Inputs!$D$71:$T$71,MATCH($A$1,Inputs!$D$68:$T$68,0))*1000</f>
        <v>6390.4500000000007</v>
      </c>
      <c r="V259" s="25">
        <f>'[2]Table 19'!V$14*INDEX(Inputs!$D$71:$T$71,MATCH($A$1,Inputs!$D$68:$T$68,0))*1000</f>
        <v>7903.3499999999995</v>
      </c>
      <c r="W259" s="25">
        <f>'[2]Table 19'!W$14*INDEX(Inputs!$D$71:$T$71,MATCH($A$1,Inputs!$D$68:$T$68,0))*1000</f>
        <v>8576.1</v>
      </c>
      <c r="Z259" s="23" t="s">
        <v>32</v>
      </c>
    </row>
    <row r="260" spans="1:26" outlineLevel="1" x14ac:dyDescent="0.25">
      <c r="B260" s="4" t="s">
        <v>26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6" outlineLevel="1" x14ac:dyDescent="0.25">
      <c r="B261" s="4" t="s">
        <v>25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6" outlineLevel="1" x14ac:dyDescent="0.25">
      <c r="B262" s="4" t="s">
        <v>0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6" outlineLevel="1" x14ac:dyDescent="0.25">
      <c r="B263" s="4" t="s">
        <v>27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6" outlineLevel="1" x14ac:dyDescent="0.25">
      <c r="B264" s="4" t="s">
        <v>28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6" outlineLevel="1" x14ac:dyDescent="0.25">
      <c r="B265" s="4" t="s">
        <v>22</v>
      </c>
      <c r="C265" s="25">
        <f>'[2]Table 19'!C$15*INDEX(Inputs!$D$71:$T$71,MATCH($A$1,Inputs!$D$68:$T$68,0))*1000</f>
        <v>8564.4000000000015</v>
      </c>
      <c r="D265" s="25">
        <f>'[2]Table 19'!D$15*INDEX(Inputs!$D$71:$T$71,MATCH($A$1,Inputs!$D$68:$T$68,0))*1000</f>
        <v>10840.05</v>
      </c>
      <c r="E265" s="25">
        <f>'[2]Table 19'!E$15*INDEX(Inputs!$D$71:$T$71,MATCH($A$1,Inputs!$D$68:$T$68,0))*1000</f>
        <v>10053.450000000001</v>
      </c>
      <c r="F265" s="25">
        <f>'[2]Table 19'!F$15*INDEX(Inputs!$D$71:$T$71,MATCH($A$1,Inputs!$D$68:$T$68,0))*1000</f>
        <v>16681.5</v>
      </c>
      <c r="G265" s="25">
        <f>'[2]Table 19'!G$15*INDEX(Inputs!$D$71:$T$71,MATCH($A$1,Inputs!$D$68:$T$68,0))*1000</f>
        <v>16561.800000000003</v>
      </c>
      <c r="H265" s="25">
        <f>'[2]Table 19'!H$15*INDEX(Inputs!$D$71:$T$71,MATCH($A$1,Inputs!$D$68:$T$68,0))*1000</f>
        <v>16178.85</v>
      </c>
      <c r="I265" s="25">
        <f>'[2]Table 19'!I$15*INDEX(Inputs!$D$71:$T$71,MATCH($A$1,Inputs!$D$68:$T$68,0))*1000</f>
        <v>15734.250000000002</v>
      </c>
      <c r="J265" s="25">
        <f>'[2]Table 19'!J$15*INDEX(Inputs!$D$71:$T$71,MATCH($A$1,Inputs!$D$68:$T$68,0))*1000</f>
        <v>18943.650000000001</v>
      </c>
      <c r="K265" s="25">
        <f>'[2]Table 19'!K$15*INDEX(Inputs!$D$71:$T$71,MATCH($A$1,Inputs!$D$68:$T$68,0))*1000</f>
        <v>15631.199999999999</v>
      </c>
      <c r="L265" s="25">
        <f>'[2]Table 19'!L$15*INDEX(Inputs!$D$71:$T$71,MATCH($A$1,Inputs!$D$68:$T$68,0))*1000</f>
        <v>16275.6</v>
      </c>
      <c r="M265" s="25">
        <f>'[2]Table 19'!M$15*INDEX(Inputs!$D$71:$T$71,MATCH($A$1,Inputs!$D$68:$T$68,0))*1000</f>
        <v>16936.650000000001</v>
      </c>
      <c r="N265" s="25">
        <f>'[2]Table 19'!N$15*INDEX(Inputs!$D$71:$T$71,MATCH($A$1,Inputs!$D$68:$T$68,0))*1000</f>
        <v>11151.9</v>
      </c>
      <c r="O265" s="25">
        <f>'[2]Table 19'!O$15*INDEX(Inputs!$D$71:$T$71,MATCH($A$1,Inputs!$D$68:$T$68,0))*1000</f>
        <v>11643.3</v>
      </c>
      <c r="P265" s="25">
        <f>'[2]Table 19'!P$15*INDEX(Inputs!$D$71:$T$71,MATCH($A$1,Inputs!$D$68:$T$68,0))*1000</f>
        <v>9796.9500000000007</v>
      </c>
      <c r="Q265" s="25">
        <f>'[2]Table 19'!Q$15*INDEX(Inputs!$D$71:$T$71,MATCH($A$1,Inputs!$D$68:$T$68,0))*1000</f>
        <v>8009.1</v>
      </c>
      <c r="R265" s="25">
        <f>'[2]Table 19'!R$15*INDEX(Inputs!$D$71:$T$71,MATCH($A$1,Inputs!$D$68:$T$68,0))*1000</f>
        <v>7066.35</v>
      </c>
      <c r="S265" s="25">
        <f>'[2]Table 19'!S$15*INDEX(Inputs!$D$71:$T$71,MATCH($A$1,Inputs!$D$68:$T$68,0))*1000</f>
        <v>4876.2</v>
      </c>
      <c r="T265" s="25">
        <f>'[2]Table 19'!T$15*INDEX(Inputs!$D$71:$T$71,MATCH($A$1,Inputs!$D$68:$T$68,0))*1000</f>
        <v>5045.3999999999996</v>
      </c>
      <c r="U265" s="25">
        <f>'[2]Table 19'!U$15*INDEX(Inputs!$D$71:$T$71,MATCH($A$1,Inputs!$D$68:$T$68,0))*1000</f>
        <v>5739.3</v>
      </c>
      <c r="V265" s="25">
        <f>'[2]Table 19'!V$15*INDEX(Inputs!$D$71:$T$71,MATCH($A$1,Inputs!$D$68:$T$68,0))*1000</f>
        <v>6663.5999999999995</v>
      </c>
      <c r="W265" s="25">
        <f>'[2]Table 19'!W$15*INDEX(Inputs!$D$71:$T$71,MATCH($A$1,Inputs!$D$68:$T$68,0))*1000</f>
        <v>3972.15</v>
      </c>
      <c r="Z265" s="23" t="s">
        <v>32</v>
      </c>
    </row>
    <row r="266" spans="1:26" outlineLevel="1" x14ac:dyDescent="0.25">
      <c r="B266" s="4" t="s">
        <v>29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6" outlineLevel="1" x14ac:dyDescent="0.25">
      <c r="B267" s="16" t="s">
        <v>13</v>
      </c>
      <c r="C267" s="21">
        <f t="shared" ref="C267:W267" si="99">SUM(C257:C266)</f>
        <v>15025.500000000002</v>
      </c>
      <c r="D267" s="21">
        <f t="shared" si="99"/>
        <v>18666.449999999997</v>
      </c>
      <c r="E267" s="21">
        <f t="shared" si="99"/>
        <v>18746.099999999999</v>
      </c>
      <c r="F267" s="21">
        <f t="shared" si="99"/>
        <v>23771.7</v>
      </c>
      <c r="G267" s="21">
        <f t="shared" si="99"/>
        <v>23852.250000000004</v>
      </c>
      <c r="H267" s="21">
        <f t="shared" si="99"/>
        <v>23066.1</v>
      </c>
      <c r="I267" s="21">
        <f t="shared" si="99"/>
        <v>22692.600000000002</v>
      </c>
      <c r="J267" s="21">
        <f t="shared" si="99"/>
        <v>24891.75</v>
      </c>
      <c r="K267" s="21">
        <f t="shared" si="99"/>
        <v>22063.05</v>
      </c>
      <c r="L267" s="21">
        <f t="shared" si="99"/>
        <v>21153.15</v>
      </c>
      <c r="M267" s="21">
        <f t="shared" si="99"/>
        <v>21951</v>
      </c>
      <c r="N267" s="21">
        <f t="shared" si="99"/>
        <v>15920.55</v>
      </c>
      <c r="O267" s="21">
        <f t="shared" si="99"/>
        <v>16463.25</v>
      </c>
      <c r="P267" s="21">
        <f t="shared" si="99"/>
        <v>14638.95</v>
      </c>
      <c r="Q267" s="21">
        <f t="shared" si="99"/>
        <v>12750.75</v>
      </c>
      <c r="R267" s="21">
        <f t="shared" si="99"/>
        <v>13153.5</v>
      </c>
      <c r="S267" s="21">
        <f t="shared" si="99"/>
        <v>11464.65</v>
      </c>
      <c r="T267" s="21">
        <f t="shared" si="99"/>
        <v>11304.45</v>
      </c>
      <c r="U267" s="21">
        <f t="shared" si="99"/>
        <v>12129.75</v>
      </c>
      <c r="V267" s="21">
        <f t="shared" si="99"/>
        <v>14566.949999999999</v>
      </c>
      <c r="W267" s="21">
        <f t="shared" si="99"/>
        <v>12548.25</v>
      </c>
    </row>
    <row r="268" spans="1:26" outlineLevel="1" x14ac:dyDescent="0.25">
      <c r="A268" s="3" t="s">
        <v>8</v>
      </c>
      <c r="B268" s="29" t="s">
        <v>46</v>
      </c>
      <c r="C268" s="28">
        <f>IFERROR(C267/C247/1000,0)</f>
        <v>1.5190786913692957E-3</v>
      </c>
      <c r="D268" s="28">
        <f t="shared" ref="D268:W268" si="100">IFERROR(D267/D247/1000,0)</f>
        <v>1.7130915507117699E-3</v>
      </c>
      <c r="E268" s="28">
        <f t="shared" si="100"/>
        <v>1.4299732963407069E-3</v>
      </c>
      <c r="F268" s="28">
        <f t="shared" si="100"/>
        <v>1.3691002207215171E-3</v>
      </c>
      <c r="G268" s="28">
        <f t="shared" si="100"/>
        <v>1.5360536103498725E-3</v>
      </c>
      <c r="H268" s="28">
        <f t="shared" si="100"/>
        <v>1.4604824921945253E-3</v>
      </c>
      <c r="I268" s="28">
        <f t="shared" si="100"/>
        <v>1.286007899049033E-3</v>
      </c>
      <c r="J268" s="28">
        <f t="shared" si="100"/>
        <v>1.4756700398517782E-3</v>
      </c>
      <c r="K268" s="28">
        <f t="shared" si="100"/>
        <v>1.4867258906431557E-3</v>
      </c>
      <c r="L268" s="28">
        <f t="shared" si="100"/>
        <v>1.646732666633164E-3</v>
      </c>
      <c r="M268" s="28">
        <f t="shared" si="100"/>
        <v>1.6820661476310585E-3</v>
      </c>
      <c r="N268" s="28">
        <f t="shared" si="100"/>
        <v>1.4879856440990975E-3</v>
      </c>
      <c r="O268" s="28">
        <f t="shared" si="100"/>
        <v>1.3991931806782846E-3</v>
      </c>
      <c r="P268" s="28">
        <f t="shared" si="100"/>
        <v>1.3074759932726909E-3</v>
      </c>
      <c r="Q268" s="28">
        <f t="shared" si="100"/>
        <v>1.1838279258940976E-3</v>
      </c>
      <c r="R268" s="28">
        <f t="shared" si="100"/>
        <v>1.0689535743943382E-3</v>
      </c>
      <c r="S268" s="28">
        <f t="shared" si="100"/>
        <v>9.3688124600489558E-4</v>
      </c>
      <c r="T268" s="28">
        <f t="shared" si="100"/>
        <v>1.0031479129872086E-3</v>
      </c>
      <c r="U268" s="28">
        <f t="shared" si="100"/>
        <v>1.0321874076276653E-3</v>
      </c>
      <c r="V268" s="28">
        <f t="shared" si="100"/>
        <v>1.1719436616523876E-3</v>
      </c>
      <c r="W268" s="28">
        <f t="shared" si="100"/>
        <v>1.0421439483818877E-3</v>
      </c>
    </row>
    <row r="269" spans="1:26" outlineLevel="1" x14ac:dyDescent="0.25"/>
    <row r="270" spans="1:26" outlineLevel="1" x14ac:dyDescent="0.25">
      <c r="B270" s="4" t="s">
        <v>23</v>
      </c>
      <c r="C270" s="12">
        <f t="shared" ref="C270:W270" si="101">IFERROR(C257/C267,0)</f>
        <v>0</v>
      </c>
      <c r="D270" s="12">
        <f t="shared" si="101"/>
        <v>0</v>
      </c>
      <c r="E270" s="12">
        <f t="shared" si="101"/>
        <v>0</v>
      </c>
      <c r="F270" s="12">
        <f t="shared" si="101"/>
        <v>0</v>
      </c>
      <c r="G270" s="12">
        <f t="shared" si="101"/>
        <v>0</v>
      </c>
      <c r="H270" s="12">
        <f t="shared" si="101"/>
        <v>0</v>
      </c>
      <c r="I270" s="12">
        <f t="shared" si="101"/>
        <v>0</v>
      </c>
      <c r="J270" s="12">
        <f t="shared" si="101"/>
        <v>0</v>
      </c>
      <c r="K270" s="12">
        <f t="shared" si="101"/>
        <v>0</v>
      </c>
      <c r="L270" s="12">
        <f t="shared" si="101"/>
        <v>0</v>
      </c>
      <c r="M270" s="12">
        <f t="shared" si="101"/>
        <v>0</v>
      </c>
      <c r="N270" s="12">
        <f t="shared" si="101"/>
        <v>0</v>
      </c>
      <c r="O270" s="12">
        <f t="shared" si="101"/>
        <v>0</v>
      </c>
      <c r="P270" s="12">
        <f t="shared" si="101"/>
        <v>0</v>
      </c>
      <c r="Q270" s="12">
        <f t="shared" si="101"/>
        <v>0</v>
      </c>
      <c r="R270" s="12">
        <f t="shared" si="101"/>
        <v>0</v>
      </c>
      <c r="S270" s="12">
        <f t="shared" si="101"/>
        <v>0</v>
      </c>
      <c r="T270" s="12">
        <f t="shared" si="101"/>
        <v>0</v>
      </c>
      <c r="U270" s="12">
        <f t="shared" si="101"/>
        <v>0</v>
      </c>
      <c r="V270" s="12">
        <f t="shared" si="101"/>
        <v>0</v>
      </c>
      <c r="W270" s="12">
        <f t="shared" si="101"/>
        <v>0</v>
      </c>
    </row>
    <row r="271" spans="1:26" outlineLevel="1" x14ac:dyDescent="0.25">
      <c r="B271" s="4" t="s">
        <v>24</v>
      </c>
      <c r="C271" s="12">
        <f t="shared" ref="C271:W271" si="102">IFERROR(C258/C267,0)</f>
        <v>0</v>
      </c>
      <c r="D271" s="12">
        <f t="shared" si="102"/>
        <v>0</v>
      </c>
      <c r="E271" s="12">
        <f t="shared" si="102"/>
        <v>0</v>
      </c>
      <c r="F271" s="12">
        <f t="shared" si="102"/>
        <v>0</v>
      </c>
      <c r="G271" s="12">
        <f t="shared" si="102"/>
        <v>0</v>
      </c>
      <c r="H271" s="12">
        <f t="shared" si="102"/>
        <v>0</v>
      </c>
      <c r="I271" s="12">
        <f t="shared" si="102"/>
        <v>0</v>
      </c>
      <c r="J271" s="12">
        <f t="shared" si="102"/>
        <v>0</v>
      </c>
      <c r="K271" s="12">
        <f t="shared" si="102"/>
        <v>0</v>
      </c>
      <c r="L271" s="12">
        <f t="shared" si="102"/>
        <v>0</v>
      </c>
      <c r="M271" s="12">
        <f t="shared" si="102"/>
        <v>0</v>
      </c>
      <c r="N271" s="12">
        <f t="shared" si="102"/>
        <v>0</v>
      </c>
      <c r="O271" s="12">
        <f t="shared" si="102"/>
        <v>0</v>
      </c>
      <c r="P271" s="12">
        <f t="shared" si="102"/>
        <v>0</v>
      </c>
      <c r="Q271" s="12">
        <f t="shared" si="102"/>
        <v>0</v>
      </c>
      <c r="R271" s="12">
        <f t="shared" si="102"/>
        <v>0</v>
      </c>
      <c r="S271" s="12">
        <f t="shared" si="102"/>
        <v>0</v>
      </c>
      <c r="T271" s="12">
        <f t="shared" si="102"/>
        <v>0</v>
      </c>
      <c r="U271" s="12">
        <f t="shared" si="102"/>
        <v>0</v>
      </c>
      <c r="V271" s="12">
        <f t="shared" si="102"/>
        <v>0</v>
      </c>
      <c r="W271" s="12">
        <f t="shared" si="102"/>
        <v>0</v>
      </c>
    </row>
    <row r="272" spans="1:26" outlineLevel="1" x14ac:dyDescent="0.25">
      <c r="B272" s="4" t="s">
        <v>21</v>
      </c>
      <c r="C272" s="12">
        <f t="shared" ref="C272:W272" si="103">IFERROR(C259/C267,0)</f>
        <v>0.43000898472596583</v>
      </c>
      <c r="D272" s="12">
        <f t="shared" si="103"/>
        <v>0.41927629517128329</v>
      </c>
      <c r="E272" s="12">
        <f t="shared" si="103"/>
        <v>0.46370445052570936</v>
      </c>
      <c r="F272" s="12">
        <f t="shared" si="103"/>
        <v>0.29826221936167796</v>
      </c>
      <c r="G272" s="12">
        <f t="shared" si="103"/>
        <v>0.30565041033864726</v>
      </c>
      <c r="H272" s="12">
        <f t="shared" si="103"/>
        <v>0.29858753755511336</v>
      </c>
      <c r="I272" s="12">
        <f t="shared" si="103"/>
        <v>0.30663520266518596</v>
      </c>
      <c r="J272" s="12">
        <f t="shared" si="103"/>
        <v>0.23895869113260418</v>
      </c>
      <c r="K272" s="12">
        <f t="shared" si="103"/>
        <v>0.2915213445103918</v>
      </c>
      <c r="L272" s="12">
        <f t="shared" si="103"/>
        <v>0.23058267917544195</v>
      </c>
      <c r="M272" s="12">
        <f t="shared" si="103"/>
        <v>0.22843378433784339</v>
      </c>
      <c r="N272" s="12">
        <f t="shared" si="103"/>
        <v>0.29952796856892505</v>
      </c>
      <c r="O272" s="12">
        <f t="shared" si="103"/>
        <v>0.29277026103594372</v>
      </c>
      <c r="P272" s="12">
        <f t="shared" si="103"/>
        <v>0.33076142756140298</v>
      </c>
      <c r="Q272" s="12">
        <f t="shared" si="103"/>
        <v>0.37187224280924658</v>
      </c>
      <c r="R272" s="12">
        <f t="shared" si="103"/>
        <v>0.46277796784125896</v>
      </c>
      <c r="S272" s="12">
        <f t="shared" si="103"/>
        <v>0.57467519723672333</v>
      </c>
      <c r="T272" s="12">
        <f t="shared" si="103"/>
        <v>0.55368018789060947</v>
      </c>
      <c r="U272" s="12">
        <f t="shared" si="103"/>
        <v>0.52684103134854388</v>
      </c>
      <c r="V272" s="12">
        <f t="shared" si="103"/>
        <v>0.54255352012603875</v>
      </c>
      <c r="W272" s="12">
        <f t="shared" si="103"/>
        <v>0.68344988344988344</v>
      </c>
    </row>
    <row r="273" spans="1:26" outlineLevel="1" x14ac:dyDescent="0.25">
      <c r="B273" s="4" t="s">
        <v>26</v>
      </c>
      <c r="C273" s="12">
        <f t="shared" ref="C273:W273" si="104">IFERROR(C260/C267,0)</f>
        <v>0</v>
      </c>
      <c r="D273" s="12">
        <f t="shared" si="104"/>
        <v>0</v>
      </c>
      <c r="E273" s="12">
        <f t="shared" si="104"/>
        <v>0</v>
      </c>
      <c r="F273" s="12">
        <f t="shared" si="104"/>
        <v>0</v>
      </c>
      <c r="G273" s="12">
        <f t="shared" si="104"/>
        <v>0</v>
      </c>
      <c r="H273" s="12">
        <f t="shared" si="104"/>
        <v>0</v>
      </c>
      <c r="I273" s="12">
        <f t="shared" si="104"/>
        <v>0</v>
      </c>
      <c r="J273" s="12">
        <f t="shared" si="104"/>
        <v>0</v>
      </c>
      <c r="K273" s="12">
        <f t="shared" si="104"/>
        <v>0</v>
      </c>
      <c r="L273" s="12">
        <f t="shared" si="104"/>
        <v>0</v>
      </c>
      <c r="M273" s="12">
        <f t="shared" si="104"/>
        <v>0</v>
      </c>
      <c r="N273" s="12">
        <f t="shared" si="104"/>
        <v>0</v>
      </c>
      <c r="O273" s="12">
        <f t="shared" si="104"/>
        <v>0</v>
      </c>
      <c r="P273" s="12">
        <f t="shared" si="104"/>
        <v>0</v>
      </c>
      <c r="Q273" s="12">
        <f t="shared" si="104"/>
        <v>0</v>
      </c>
      <c r="R273" s="12">
        <f t="shared" si="104"/>
        <v>0</v>
      </c>
      <c r="S273" s="12">
        <f t="shared" si="104"/>
        <v>0</v>
      </c>
      <c r="T273" s="12">
        <f t="shared" si="104"/>
        <v>0</v>
      </c>
      <c r="U273" s="12">
        <f t="shared" si="104"/>
        <v>0</v>
      </c>
      <c r="V273" s="12">
        <f t="shared" si="104"/>
        <v>0</v>
      </c>
      <c r="W273" s="12">
        <f t="shared" si="104"/>
        <v>0</v>
      </c>
    </row>
    <row r="274" spans="1:26" outlineLevel="1" x14ac:dyDescent="0.25">
      <c r="B274" s="4" t="s">
        <v>25</v>
      </c>
      <c r="C274" s="12">
        <f t="shared" ref="C274:W274" si="105">IFERROR(C261/C267,0)</f>
        <v>0</v>
      </c>
      <c r="D274" s="12">
        <f t="shared" si="105"/>
        <v>0</v>
      </c>
      <c r="E274" s="12">
        <f t="shared" si="105"/>
        <v>0</v>
      </c>
      <c r="F274" s="12">
        <f t="shared" si="105"/>
        <v>0</v>
      </c>
      <c r="G274" s="12">
        <f t="shared" si="105"/>
        <v>0</v>
      </c>
      <c r="H274" s="12">
        <f t="shared" si="105"/>
        <v>0</v>
      </c>
      <c r="I274" s="12">
        <f t="shared" si="105"/>
        <v>0</v>
      </c>
      <c r="J274" s="12">
        <f t="shared" si="105"/>
        <v>0</v>
      </c>
      <c r="K274" s="12">
        <f t="shared" si="105"/>
        <v>0</v>
      </c>
      <c r="L274" s="12">
        <f t="shared" si="105"/>
        <v>0</v>
      </c>
      <c r="M274" s="12">
        <f t="shared" si="105"/>
        <v>0</v>
      </c>
      <c r="N274" s="12">
        <f t="shared" si="105"/>
        <v>0</v>
      </c>
      <c r="O274" s="12">
        <f t="shared" si="105"/>
        <v>0</v>
      </c>
      <c r="P274" s="12">
        <f t="shared" si="105"/>
        <v>0</v>
      </c>
      <c r="Q274" s="12">
        <f t="shared" si="105"/>
        <v>0</v>
      </c>
      <c r="R274" s="12">
        <f t="shared" si="105"/>
        <v>0</v>
      </c>
      <c r="S274" s="12">
        <f t="shared" si="105"/>
        <v>0</v>
      </c>
      <c r="T274" s="12">
        <f t="shared" si="105"/>
        <v>0</v>
      </c>
      <c r="U274" s="12">
        <f t="shared" si="105"/>
        <v>0</v>
      </c>
      <c r="V274" s="12">
        <f t="shared" si="105"/>
        <v>0</v>
      </c>
      <c r="W274" s="12">
        <f t="shared" si="105"/>
        <v>0</v>
      </c>
    </row>
    <row r="275" spans="1:26" outlineLevel="1" x14ac:dyDescent="0.25">
      <c r="B275" s="4" t="s">
        <v>0</v>
      </c>
      <c r="C275" s="12">
        <f t="shared" ref="C275:W275" si="106">IFERROR(C262/C267,0)</f>
        <v>0</v>
      </c>
      <c r="D275" s="12">
        <f t="shared" si="106"/>
        <v>0</v>
      </c>
      <c r="E275" s="12">
        <f t="shared" si="106"/>
        <v>0</v>
      </c>
      <c r="F275" s="12">
        <f t="shared" si="106"/>
        <v>0</v>
      </c>
      <c r="G275" s="12">
        <f t="shared" si="106"/>
        <v>0</v>
      </c>
      <c r="H275" s="12">
        <f t="shared" si="106"/>
        <v>0</v>
      </c>
      <c r="I275" s="12">
        <f t="shared" si="106"/>
        <v>0</v>
      </c>
      <c r="J275" s="12">
        <f t="shared" si="106"/>
        <v>0</v>
      </c>
      <c r="K275" s="12">
        <f t="shared" si="106"/>
        <v>0</v>
      </c>
      <c r="L275" s="12">
        <f t="shared" si="106"/>
        <v>0</v>
      </c>
      <c r="M275" s="12">
        <f t="shared" si="106"/>
        <v>0</v>
      </c>
      <c r="N275" s="12">
        <f t="shared" si="106"/>
        <v>0</v>
      </c>
      <c r="O275" s="12">
        <f t="shared" si="106"/>
        <v>0</v>
      </c>
      <c r="P275" s="12">
        <f t="shared" si="106"/>
        <v>0</v>
      </c>
      <c r="Q275" s="12">
        <f t="shared" si="106"/>
        <v>0</v>
      </c>
      <c r="R275" s="12">
        <f t="shared" si="106"/>
        <v>0</v>
      </c>
      <c r="S275" s="12">
        <f t="shared" si="106"/>
        <v>0</v>
      </c>
      <c r="T275" s="12">
        <f t="shared" si="106"/>
        <v>0</v>
      </c>
      <c r="U275" s="12">
        <f t="shared" si="106"/>
        <v>0</v>
      </c>
      <c r="V275" s="12">
        <f t="shared" si="106"/>
        <v>0</v>
      </c>
      <c r="W275" s="12">
        <f t="shared" si="106"/>
        <v>0</v>
      </c>
    </row>
    <row r="276" spans="1:26" outlineLevel="1" x14ac:dyDescent="0.25">
      <c r="B276" s="4" t="s">
        <v>27</v>
      </c>
      <c r="C276" s="12">
        <f t="shared" ref="C276:W276" si="107">IFERROR(C263/C267,0)</f>
        <v>0</v>
      </c>
      <c r="D276" s="12">
        <f t="shared" si="107"/>
        <v>0</v>
      </c>
      <c r="E276" s="12">
        <f t="shared" si="107"/>
        <v>0</v>
      </c>
      <c r="F276" s="12">
        <f t="shared" si="107"/>
        <v>0</v>
      </c>
      <c r="G276" s="12">
        <f t="shared" si="107"/>
        <v>0</v>
      </c>
      <c r="H276" s="12">
        <f t="shared" si="107"/>
        <v>0</v>
      </c>
      <c r="I276" s="12">
        <f t="shared" si="107"/>
        <v>0</v>
      </c>
      <c r="J276" s="12">
        <f t="shared" si="107"/>
        <v>0</v>
      </c>
      <c r="K276" s="12">
        <f t="shared" si="107"/>
        <v>0</v>
      </c>
      <c r="L276" s="12">
        <f t="shared" si="107"/>
        <v>0</v>
      </c>
      <c r="M276" s="12">
        <f t="shared" si="107"/>
        <v>0</v>
      </c>
      <c r="N276" s="12">
        <f t="shared" si="107"/>
        <v>0</v>
      </c>
      <c r="O276" s="12">
        <f t="shared" si="107"/>
        <v>0</v>
      </c>
      <c r="P276" s="12">
        <f t="shared" si="107"/>
        <v>0</v>
      </c>
      <c r="Q276" s="12">
        <f t="shared" si="107"/>
        <v>0</v>
      </c>
      <c r="R276" s="12">
        <f t="shared" si="107"/>
        <v>0</v>
      </c>
      <c r="S276" s="12">
        <f t="shared" si="107"/>
        <v>0</v>
      </c>
      <c r="T276" s="12">
        <f t="shared" si="107"/>
        <v>0</v>
      </c>
      <c r="U276" s="12">
        <f t="shared" si="107"/>
        <v>0</v>
      </c>
      <c r="V276" s="12">
        <f t="shared" si="107"/>
        <v>0</v>
      </c>
      <c r="W276" s="12">
        <f t="shared" si="107"/>
        <v>0</v>
      </c>
    </row>
    <row r="277" spans="1:26" outlineLevel="1" x14ac:dyDescent="0.25">
      <c r="B277" s="4" t="s">
        <v>28</v>
      </c>
      <c r="C277" s="12">
        <f t="shared" ref="C277:W277" si="108">IFERROR(C264/C267,0)</f>
        <v>0</v>
      </c>
      <c r="D277" s="12">
        <f t="shared" si="108"/>
        <v>0</v>
      </c>
      <c r="E277" s="12">
        <f t="shared" si="108"/>
        <v>0</v>
      </c>
      <c r="F277" s="12">
        <f t="shared" si="108"/>
        <v>0</v>
      </c>
      <c r="G277" s="12">
        <f t="shared" si="108"/>
        <v>0</v>
      </c>
      <c r="H277" s="12">
        <f t="shared" si="108"/>
        <v>0</v>
      </c>
      <c r="I277" s="12">
        <f t="shared" si="108"/>
        <v>0</v>
      </c>
      <c r="J277" s="12">
        <f t="shared" si="108"/>
        <v>0</v>
      </c>
      <c r="K277" s="12">
        <f t="shared" si="108"/>
        <v>0</v>
      </c>
      <c r="L277" s="12">
        <f t="shared" si="108"/>
        <v>0</v>
      </c>
      <c r="M277" s="12">
        <f t="shared" si="108"/>
        <v>0</v>
      </c>
      <c r="N277" s="12">
        <f t="shared" si="108"/>
        <v>0</v>
      </c>
      <c r="O277" s="12">
        <f t="shared" si="108"/>
        <v>0</v>
      </c>
      <c r="P277" s="12">
        <f t="shared" si="108"/>
        <v>0</v>
      </c>
      <c r="Q277" s="12">
        <f t="shared" si="108"/>
        <v>0</v>
      </c>
      <c r="R277" s="12">
        <f t="shared" si="108"/>
        <v>0</v>
      </c>
      <c r="S277" s="12">
        <f t="shared" si="108"/>
        <v>0</v>
      </c>
      <c r="T277" s="12">
        <f t="shared" si="108"/>
        <v>0</v>
      </c>
      <c r="U277" s="12">
        <f t="shared" si="108"/>
        <v>0</v>
      </c>
      <c r="V277" s="12">
        <f t="shared" si="108"/>
        <v>0</v>
      </c>
      <c r="W277" s="12">
        <f t="shared" si="108"/>
        <v>0</v>
      </c>
    </row>
    <row r="278" spans="1:26" outlineLevel="1" x14ac:dyDescent="0.25">
      <c r="B278" s="4" t="s">
        <v>22</v>
      </c>
      <c r="C278" s="12">
        <f t="shared" ref="C278:W278" si="109">IFERROR(C265/C267,0)</f>
        <v>0.56999101527403417</v>
      </c>
      <c r="D278" s="12">
        <f t="shared" si="109"/>
        <v>0.58072370482871682</v>
      </c>
      <c r="E278" s="12">
        <f t="shared" si="109"/>
        <v>0.5362955494742907</v>
      </c>
      <c r="F278" s="12">
        <f t="shared" si="109"/>
        <v>0.70173778063832204</v>
      </c>
      <c r="G278" s="12">
        <f t="shared" si="109"/>
        <v>0.69434958966135274</v>
      </c>
      <c r="H278" s="12">
        <f t="shared" si="109"/>
        <v>0.70141246244488675</v>
      </c>
      <c r="I278" s="12">
        <f t="shared" si="109"/>
        <v>0.69336479733481404</v>
      </c>
      <c r="J278" s="12">
        <f t="shared" si="109"/>
        <v>0.76104130886739585</v>
      </c>
      <c r="K278" s="12">
        <f t="shared" si="109"/>
        <v>0.7084786554896082</v>
      </c>
      <c r="L278" s="12">
        <f t="shared" si="109"/>
        <v>0.76941732082455805</v>
      </c>
      <c r="M278" s="12">
        <f t="shared" si="109"/>
        <v>0.77156621566215666</v>
      </c>
      <c r="N278" s="12">
        <f t="shared" si="109"/>
        <v>0.70047203143107495</v>
      </c>
      <c r="O278" s="12">
        <f t="shared" si="109"/>
        <v>0.70722973896405628</v>
      </c>
      <c r="P278" s="12">
        <f t="shared" si="109"/>
        <v>0.66923857243859708</v>
      </c>
      <c r="Q278" s="12">
        <f t="shared" si="109"/>
        <v>0.62812775719075353</v>
      </c>
      <c r="R278" s="12">
        <f t="shared" si="109"/>
        <v>0.53722203215874109</v>
      </c>
      <c r="S278" s="12">
        <f t="shared" si="109"/>
        <v>0.42532480276327667</v>
      </c>
      <c r="T278" s="12">
        <f t="shared" si="109"/>
        <v>0.44631981210939048</v>
      </c>
      <c r="U278" s="12">
        <f t="shared" si="109"/>
        <v>0.47315896865145612</v>
      </c>
      <c r="V278" s="12">
        <f t="shared" si="109"/>
        <v>0.45744647987396125</v>
      </c>
      <c r="W278" s="12">
        <f t="shared" si="109"/>
        <v>0.31655011655011656</v>
      </c>
    </row>
    <row r="279" spans="1:26" outlineLevel="1" x14ac:dyDescent="0.25">
      <c r="B279" s="4" t="s">
        <v>29</v>
      </c>
      <c r="C279" s="12">
        <f t="shared" ref="C279:W279" si="110">IFERROR(C266/C267,0)</f>
        <v>0</v>
      </c>
      <c r="D279" s="12">
        <f t="shared" si="110"/>
        <v>0</v>
      </c>
      <c r="E279" s="12">
        <f t="shared" si="110"/>
        <v>0</v>
      </c>
      <c r="F279" s="12">
        <f t="shared" si="110"/>
        <v>0</v>
      </c>
      <c r="G279" s="12">
        <f t="shared" si="110"/>
        <v>0</v>
      </c>
      <c r="H279" s="12">
        <f t="shared" si="110"/>
        <v>0</v>
      </c>
      <c r="I279" s="12">
        <f t="shared" si="110"/>
        <v>0</v>
      </c>
      <c r="J279" s="12">
        <f t="shared" si="110"/>
        <v>0</v>
      </c>
      <c r="K279" s="12">
        <f t="shared" si="110"/>
        <v>0</v>
      </c>
      <c r="L279" s="12">
        <f t="shared" si="110"/>
        <v>0</v>
      </c>
      <c r="M279" s="12">
        <f t="shared" si="110"/>
        <v>0</v>
      </c>
      <c r="N279" s="12">
        <f t="shared" si="110"/>
        <v>0</v>
      </c>
      <c r="O279" s="12">
        <f t="shared" si="110"/>
        <v>0</v>
      </c>
      <c r="P279" s="12">
        <f t="shared" si="110"/>
        <v>0</v>
      </c>
      <c r="Q279" s="12">
        <f t="shared" si="110"/>
        <v>0</v>
      </c>
      <c r="R279" s="12">
        <f t="shared" si="110"/>
        <v>0</v>
      </c>
      <c r="S279" s="12">
        <f t="shared" si="110"/>
        <v>0</v>
      </c>
      <c r="T279" s="12">
        <f t="shared" si="110"/>
        <v>0</v>
      </c>
      <c r="U279" s="12">
        <f t="shared" si="110"/>
        <v>0</v>
      </c>
      <c r="V279" s="12">
        <f t="shared" si="110"/>
        <v>0</v>
      </c>
      <c r="W279" s="12">
        <f t="shared" si="110"/>
        <v>0</v>
      </c>
    </row>
    <row r="282" spans="1:26" s="34" customFormat="1" x14ac:dyDescent="0.25">
      <c r="A282" s="33" t="s">
        <v>50</v>
      </c>
    </row>
    <row r="283" spans="1:26" outlineLevel="1" x14ac:dyDescent="0.25">
      <c r="B283" s="9" t="s">
        <v>5</v>
      </c>
      <c r="C283" s="14"/>
    </row>
    <row r="284" spans="1:26" outlineLevel="1" x14ac:dyDescent="0.25">
      <c r="B284" s="16" t="s">
        <v>8</v>
      </c>
    </row>
    <row r="285" spans="1:26" outlineLevel="1" x14ac:dyDescent="0.25">
      <c r="B285" s="10" t="s">
        <v>10</v>
      </c>
      <c r="C285" s="5">
        <f>C$290*CAN!C291</f>
        <v>140.61728834564983</v>
      </c>
      <c r="D285" s="5">
        <f>D$290*CAN!D291</f>
        <v>116.65855609749947</v>
      </c>
      <c r="E285" s="5">
        <f>E$290*CAN!E291</f>
        <v>136.4597686708575</v>
      </c>
      <c r="F285" s="5">
        <f>F$290*CAN!F291</f>
        <v>106.04267735151099</v>
      </c>
      <c r="G285" s="5">
        <f>G$290*CAN!G291</f>
        <v>111.86596409666546</v>
      </c>
      <c r="H285" s="5">
        <f>H$290*CAN!H291</f>
        <v>117.68345547104154</v>
      </c>
      <c r="I285" s="5">
        <f>I$290*CAN!I291</f>
        <v>120.43884754471053</v>
      </c>
      <c r="J285" s="5">
        <f>J$290*CAN!J291</f>
        <v>112.01186950745449</v>
      </c>
      <c r="K285" s="5">
        <f>K$290*CAN!K291</f>
        <v>111.99402199428539</v>
      </c>
      <c r="L285" s="5">
        <f>L$290*CAN!L291</f>
        <v>98.431982997178622</v>
      </c>
      <c r="M285" s="5">
        <f>M$290*CAN!M291</f>
        <v>135.55841856201951</v>
      </c>
      <c r="N285" s="5">
        <f>N$290*CAN!N291</f>
        <v>147.38237503688089</v>
      </c>
      <c r="O285" s="5">
        <f>O$290*CAN!O291</f>
        <v>115.90127780984344</v>
      </c>
      <c r="P285" s="5">
        <f>P$290*CAN!P291</f>
        <v>115.0276855745588</v>
      </c>
      <c r="Q285" s="5">
        <f>Q$290*CAN!Q291</f>
        <v>113.84517871656253</v>
      </c>
      <c r="R285" s="5">
        <f>R$290*CAN!R291</f>
        <v>88.201567823119618</v>
      </c>
      <c r="S285" s="5">
        <f>S$290*CAN!S291</f>
        <v>93.10427894339422</v>
      </c>
      <c r="T285" s="5">
        <f>T$290*CAN!T291</f>
        <v>127.60007816013555</v>
      </c>
      <c r="U285" s="5">
        <f>U$290*CAN!U291</f>
        <v>171.65310795011177</v>
      </c>
      <c r="V285" s="5">
        <f>V$290*CAN!V291</f>
        <v>166.8579239734228</v>
      </c>
      <c r="W285" s="5">
        <f>W$290*CAN!W291</f>
        <v>146.94499176139578</v>
      </c>
      <c r="Z285" s="23"/>
    </row>
    <row r="286" spans="1:26" outlineLevel="1" x14ac:dyDescent="0.25">
      <c r="B286" s="17" t="s">
        <v>9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6" outlineLevel="1" x14ac:dyDescent="0.25">
      <c r="B287" s="10" t="s">
        <v>11</v>
      </c>
      <c r="C287" s="5">
        <f>C288/Inputs!D$7</f>
        <v>6337.0272414927576</v>
      </c>
      <c r="D287" s="5">
        <f>D288/Inputs!E$7</f>
        <v>5506.0882304693778</v>
      </c>
      <c r="E287" s="5">
        <f>E288/Inputs!F$7</f>
        <v>6033.0476480614388</v>
      </c>
      <c r="F287" s="5">
        <f>F288/Inputs!G$7</f>
        <v>5163.3754953949501</v>
      </c>
      <c r="G287" s="5">
        <f>G288/Inputs!H$7</f>
        <v>5666.5574602020233</v>
      </c>
      <c r="H287" s="5">
        <f>H288/Inputs!I$7</f>
        <v>5789.2944031458319</v>
      </c>
      <c r="I287" s="5">
        <f>I288/Inputs!J$7</f>
        <v>6421.0078103711749</v>
      </c>
      <c r="J287" s="5">
        <f>J288/Inputs!K$7</f>
        <v>7085.4551338298716</v>
      </c>
      <c r="K287" s="5">
        <f>K288/Inputs!L$7</f>
        <v>8021.2818595197978</v>
      </c>
      <c r="L287" s="5">
        <f>L288/Inputs!M$7</f>
        <v>7417.1526649569569</v>
      </c>
      <c r="M287" s="5">
        <f>M288/Inputs!N$7</f>
        <v>8859.8542816750851</v>
      </c>
      <c r="N287" s="5">
        <f>N288/Inputs!O$7</f>
        <v>9802.1598839564831</v>
      </c>
      <c r="O287" s="5">
        <f>O288/Inputs!P$7</f>
        <v>7921.4361636296808</v>
      </c>
      <c r="P287" s="5">
        <f>P288/Inputs!Q$7</f>
        <v>7890.6509837489566</v>
      </c>
      <c r="Q287" s="5">
        <f>Q288/Inputs!R$7</f>
        <v>7987.299188357747</v>
      </c>
      <c r="R287" s="5">
        <f>R288/Inputs!S$7</f>
        <v>6784.0535279900832</v>
      </c>
      <c r="S287" s="5">
        <f>S288/Inputs!T$7</f>
        <v>7042.7043280615435</v>
      </c>
      <c r="T287" s="5">
        <f>T288/Inputs!U$7</f>
        <v>8692.8129739038377</v>
      </c>
      <c r="U287" s="5">
        <f>U288/Inputs!V$7</f>
        <v>11683.926356475125</v>
      </c>
      <c r="V287" s="5">
        <f>V288/Inputs!W$7</f>
        <v>11947.900883305048</v>
      </c>
      <c r="W287" s="5">
        <f>W288/Inputs!X$7</f>
        <v>3697.6871592181978</v>
      </c>
      <c r="Z287" s="23"/>
    </row>
    <row r="288" spans="1:26" outlineLevel="1" x14ac:dyDescent="0.25">
      <c r="B288" s="10" t="s">
        <v>12</v>
      </c>
      <c r="C288" s="5">
        <f>C$290*CAN!C292</f>
        <v>633.70272414927581</v>
      </c>
      <c r="D288" s="5">
        <f>D$290*CAN!D292</f>
        <v>550.6088230469378</v>
      </c>
      <c r="E288" s="5">
        <f>E$290*CAN!E292</f>
        <v>603.30476480614391</v>
      </c>
      <c r="F288" s="5">
        <f>F$290*CAN!F292</f>
        <v>516.33754953949506</v>
      </c>
      <c r="G288" s="5">
        <f>G$290*CAN!G292</f>
        <v>566.6557460202024</v>
      </c>
      <c r="H288" s="5">
        <f>H$290*CAN!H292</f>
        <v>578.92944031458319</v>
      </c>
      <c r="I288" s="5">
        <f>I$290*CAN!I292</f>
        <v>642.10078103711749</v>
      </c>
      <c r="J288" s="5">
        <f>J$290*CAN!J292</f>
        <v>708.54551338298722</v>
      </c>
      <c r="K288" s="5">
        <f>K$290*CAN!K292</f>
        <v>802.12818595197984</v>
      </c>
      <c r="L288" s="5">
        <f>L$290*CAN!L292</f>
        <v>741.71526649569569</v>
      </c>
      <c r="M288" s="5">
        <f>M$290*CAN!M292</f>
        <v>885.98542816750864</v>
      </c>
      <c r="N288" s="5">
        <f>N$290*CAN!N292</f>
        <v>980.21598839564831</v>
      </c>
      <c r="O288" s="5">
        <f>O$290*CAN!O292</f>
        <v>792.14361636296815</v>
      </c>
      <c r="P288" s="5">
        <f>P$290*CAN!P292</f>
        <v>789.06509837489568</v>
      </c>
      <c r="Q288" s="5">
        <f>Q$290*CAN!Q292</f>
        <v>798.7299188357747</v>
      </c>
      <c r="R288" s="5">
        <f>R$290*CAN!R292</f>
        <v>678.40535279900837</v>
      </c>
      <c r="S288" s="5">
        <f>S$290*CAN!S292</f>
        <v>704.27043280615442</v>
      </c>
      <c r="T288" s="5">
        <f>T$290*CAN!T292</f>
        <v>869.28129739038388</v>
      </c>
      <c r="U288" s="5">
        <f>U$290*CAN!U292</f>
        <v>1168.3926356475126</v>
      </c>
      <c r="V288" s="5">
        <f>V$290*CAN!V292</f>
        <v>1194.7900883305049</v>
      </c>
      <c r="W288" s="5">
        <f>W$290*CAN!W292</f>
        <v>369.76871592181982</v>
      </c>
      <c r="Y288" s="1" t="s">
        <v>59</v>
      </c>
    </row>
    <row r="289" spans="2:26" outlineLevel="1" x14ac:dyDescent="0.25">
      <c r="B289" s="16" t="s">
        <v>13</v>
      </c>
    </row>
    <row r="290" spans="2:26" outlineLevel="1" x14ac:dyDescent="0.25">
      <c r="B290" s="10" t="s">
        <v>10</v>
      </c>
      <c r="C290" s="5">
        <f>C305/CAN!C306/1000</f>
        <v>774.32001249492566</v>
      </c>
      <c r="D290" s="5">
        <f>D305/CAN!D306/1000</f>
        <v>667.26737914443731</v>
      </c>
      <c r="E290" s="5">
        <f>E305/CAN!E306/1000</f>
        <v>739.76453347700135</v>
      </c>
      <c r="F290" s="5">
        <f>F305/CAN!F306/1000</f>
        <v>622.38022689100603</v>
      </c>
      <c r="G290" s="5">
        <f>G305/CAN!G306/1000</f>
        <v>678.52171011686778</v>
      </c>
      <c r="H290" s="5">
        <f>H305/CAN!H306/1000</f>
        <v>696.61289578562469</v>
      </c>
      <c r="I290" s="5">
        <f>I305/CAN!I306/1000</f>
        <v>762.53962858182808</v>
      </c>
      <c r="J290" s="5">
        <f>J305/CAN!J306/1000</f>
        <v>820.55738289044166</v>
      </c>
      <c r="K290" s="5">
        <f>K305/CAN!K306/1000</f>
        <v>914.12220794626523</v>
      </c>
      <c r="L290" s="5">
        <f>L305/CAN!L306/1000</f>
        <v>840.14724949287427</v>
      </c>
      <c r="M290" s="5">
        <f>M305/CAN!M306/1000</f>
        <v>1021.5438467295282</v>
      </c>
      <c r="N290" s="5">
        <f>N305/CAN!N306/1000</f>
        <v>1127.5983634325291</v>
      </c>
      <c r="O290" s="5">
        <f>O305/CAN!O306/1000</f>
        <v>908.0448941728115</v>
      </c>
      <c r="P290" s="5">
        <f>P305/CAN!P306/1000</f>
        <v>904.09278394945454</v>
      </c>
      <c r="Q290" s="5">
        <f>Q305/CAN!Q306/1000</f>
        <v>912.5750975523373</v>
      </c>
      <c r="R290" s="5">
        <f>R305/CAN!R306/1000</f>
        <v>766.60692062212786</v>
      </c>
      <c r="S290" s="5">
        <f>S305/CAN!S306/1000</f>
        <v>797.37471174954862</v>
      </c>
      <c r="T290" s="5">
        <f>T305/CAN!T306/1000</f>
        <v>996.88137555051946</v>
      </c>
      <c r="U290" s="5">
        <f>U305/CAN!U306/1000</f>
        <v>1340.0457435976243</v>
      </c>
      <c r="V290" s="5">
        <f>V305/CAN!V306/1000</f>
        <v>1361.6480123039275</v>
      </c>
      <c r="W290" s="5">
        <f>W305/CAN!W306/1000</f>
        <v>516.7137076832156</v>
      </c>
    </row>
    <row r="291" spans="2:26" outlineLevel="1" x14ac:dyDescent="0.25">
      <c r="B291" s="18" t="s">
        <v>14</v>
      </c>
      <c r="C291" s="13">
        <f t="shared" ref="C291:W291" si="111">IFERROR(C285/C290,0)</f>
        <v>0.1816009996856065</v>
      </c>
      <c r="D291" s="13">
        <f t="shared" si="111"/>
        <v>0.17483030003216665</v>
      </c>
      <c r="E291" s="13">
        <f t="shared" si="111"/>
        <v>0.18446378880787465</v>
      </c>
      <c r="F291" s="13">
        <f t="shared" si="111"/>
        <v>0.17038246520335174</v>
      </c>
      <c r="G291" s="13">
        <f t="shared" si="111"/>
        <v>0.16486718468801506</v>
      </c>
      <c r="H291" s="13">
        <f t="shared" si="111"/>
        <v>0.16893665934553326</v>
      </c>
      <c r="I291" s="13">
        <f t="shared" si="111"/>
        <v>0.15794437827277621</v>
      </c>
      <c r="J291" s="13">
        <f t="shared" si="111"/>
        <v>0.13650705220991227</v>
      </c>
      <c r="K291" s="13">
        <f t="shared" si="111"/>
        <v>0.12251537159993024</v>
      </c>
      <c r="L291" s="13">
        <f t="shared" si="111"/>
        <v>0.11716039427206799</v>
      </c>
      <c r="M291" s="13">
        <f t="shared" si="111"/>
        <v>0.13269955958915486</v>
      </c>
      <c r="N291" s="13">
        <f t="shared" si="111"/>
        <v>0.13070467270654179</v>
      </c>
      <c r="O291" s="13">
        <f t="shared" si="111"/>
        <v>0.12763826827683927</v>
      </c>
      <c r="P291" s="13">
        <f t="shared" si="111"/>
        <v>0.12722995650078067</v>
      </c>
      <c r="Q291" s="13">
        <f t="shared" si="111"/>
        <v>0.12475157279867959</v>
      </c>
      <c r="R291" s="13">
        <f t="shared" si="111"/>
        <v>0.1150544894005666</v>
      </c>
      <c r="S291" s="13">
        <f t="shared" si="111"/>
        <v>0.11676352105412367</v>
      </c>
      <c r="T291" s="13">
        <f t="shared" si="111"/>
        <v>0.12799925978120463</v>
      </c>
      <c r="U291" s="13">
        <f t="shared" si="111"/>
        <v>0.12809496151174229</v>
      </c>
      <c r="V291" s="13">
        <f t="shared" si="111"/>
        <v>0.12254115782176103</v>
      </c>
      <c r="W291" s="13">
        <f t="shared" si="111"/>
        <v>0.28438376914800978</v>
      </c>
    </row>
    <row r="292" spans="2:26" outlineLevel="1" x14ac:dyDescent="0.25">
      <c r="B292" s="18" t="s">
        <v>15</v>
      </c>
      <c r="C292" s="13">
        <f t="shared" ref="C292:W292" si="112">IFERROR(C288/C290,0)</f>
        <v>0.8183990003143935</v>
      </c>
      <c r="D292" s="13">
        <f t="shared" si="112"/>
        <v>0.82516969996783329</v>
      </c>
      <c r="E292" s="13">
        <f t="shared" si="112"/>
        <v>0.81553621119212538</v>
      </c>
      <c r="F292" s="13">
        <f t="shared" si="112"/>
        <v>0.82961753479664835</v>
      </c>
      <c r="G292" s="13">
        <f t="shared" si="112"/>
        <v>0.83513281531198502</v>
      </c>
      <c r="H292" s="13">
        <f t="shared" si="112"/>
        <v>0.83106334065446685</v>
      </c>
      <c r="I292" s="13">
        <f t="shared" si="112"/>
        <v>0.8420556217272237</v>
      </c>
      <c r="J292" s="13">
        <f t="shared" si="112"/>
        <v>0.86349294779008778</v>
      </c>
      <c r="K292" s="13">
        <f t="shared" si="112"/>
        <v>0.8774846284000698</v>
      </c>
      <c r="L292" s="13">
        <f t="shared" si="112"/>
        <v>0.88283960572793208</v>
      </c>
      <c r="M292" s="13">
        <f t="shared" si="112"/>
        <v>0.86730044041084509</v>
      </c>
      <c r="N292" s="13">
        <f t="shared" si="112"/>
        <v>0.86929532729345826</v>
      </c>
      <c r="O292" s="13">
        <f t="shared" si="112"/>
        <v>0.87236173172316078</v>
      </c>
      <c r="P292" s="13">
        <f t="shared" si="112"/>
        <v>0.87277004349921927</v>
      </c>
      <c r="Q292" s="13">
        <f t="shared" si="112"/>
        <v>0.87524842720132034</v>
      </c>
      <c r="R292" s="13">
        <f t="shared" si="112"/>
        <v>0.8849455105994336</v>
      </c>
      <c r="S292" s="13">
        <f t="shared" si="112"/>
        <v>0.88323647894587631</v>
      </c>
      <c r="T292" s="13">
        <f t="shared" si="112"/>
        <v>0.87200074021879537</v>
      </c>
      <c r="U292" s="13">
        <f t="shared" si="112"/>
        <v>0.87190503848825773</v>
      </c>
      <c r="V292" s="13">
        <f t="shared" si="112"/>
        <v>0.87745884217823911</v>
      </c>
      <c r="W292" s="13">
        <f t="shared" si="112"/>
        <v>0.71561623085199022</v>
      </c>
    </row>
    <row r="293" spans="2:26" outlineLevel="1" x14ac:dyDescent="0.25"/>
    <row r="294" spans="2:26" outlineLevel="1" x14ac:dyDescent="0.25">
      <c r="B294" s="9" t="s">
        <v>19</v>
      </c>
      <c r="C294" s="14"/>
      <c r="S294" s="20"/>
      <c r="T294" s="20"/>
      <c r="U294" s="20"/>
      <c r="V294" s="20"/>
      <c r="W294" s="20"/>
    </row>
    <row r="295" spans="2:26" outlineLevel="1" x14ac:dyDescent="0.25">
      <c r="B295" s="4" t="s">
        <v>23</v>
      </c>
      <c r="C295" s="25">
        <f>'[2]Table 15'!C$15*INDEX(Inputs!$D$60:$T$60,MATCH($A$1,Inputs!$D$57:$T$57,0))*1000</f>
        <v>695.91300000000001</v>
      </c>
      <c r="D295" s="25">
        <f>'[2]Table 15'!D$15*INDEX(Inputs!$D$60:$T$60,MATCH($A$1,Inputs!$D$57:$T$57,0))*1000</f>
        <v>522.83879999999999</v>
      </c>
      <c r="E295" s="25">
        <f>'[2]Table 15'!E$15*INDEX(Inputs!$D$60:$T$60,MATCH($A$1,Inputs!$D$57:$T$57,0))*1000</f>
        <v>660.84659999999997</v>
      </c>
      <c r="F295" s="25">
        <f>'[2]Table 15'!F$15*INDEX(Inputs!$D$60:$T$60,MATCH($A$1,Inputs!$D$57:$T$57,0))*1000</f>
        <v>553.02449999999999</v>
      </c>
      <c r="G295" s="25">
        <f>'[2]Table 15'!G$15*INDEX(Inputs!$D$60:$T$60,MATCH($A$1,Inputs!$D$57:$T$57,0))*1000</f>
        <v>572.39339999999993</v>
      </c>
      <c r="H295" s="25">
        <f>'[2]Table 15'!H$15*INDEX(Inputs!$D$60:$T$60,MATCH($A$1,Inputs!$D$57:$T$57,0))*1000</f>
        <v>589.28099999999995</v>
      </c>
      <c r="I295" s="25">
        <f>'[2]Table 15'!I$15*INDEX(Inputs!$D$60:$T$60,MATCH($A$1,Inputs!$D$57:$T$57,0))*1000</f>
        <v>554.34239999999988</v>
      </c>
      <c r="J295" s="25">
        <f>'[2]Table 15'!J$15*INDEX(Inputs!$D$60:$T$60,MATCH($A$1,Inputs!$D$57:$T$57,0))*1000</f>
        <v>470.41559999999998</v>
      </c>
      <c r="K295" s="25">
        <f>'[2]Table 15'!K$15*INDEX(Inputs!$D$60:$T$60,MATCH($A$1,Inputs!$D$57:$T$57,0))*1000</f>
        <v>434.56319999999999</v>
      </c>
      <c r="L295" s="25">
        <f>'[2]Table 15'!L$15*INDEX(Inputs!$D$60:$T$60,MATCH($A$1,Inputs!$D$57:$T$57,0))*1000</f>
        <v>382.97070000000002</v>
      </c>
      <c r="M295" s="25">
        <f>'[2]Table 15'!M$15*INDEX(Inputs!$D$60:$T$60,MATCH($A$1,Inputs!$D$57:$T$57,0))*1000</f>
        <v>489.82439999999997</v>
      </c>
      <c r="N295" s="25">
        <f>'[2]Table 15'!N$15*INDEX(Inputs!$D$60:$T$60,MATCH($A$1,Inputs!$D$57:$T$57,0))*1000</f>
        <v>517.57679999999993</v>
      </c>
      <c r="O295" s="25">
        <f>'[2]Table 15'!O$15*INDEX(Inputs!$D$60:$T$60,MATCH($A$1,Inputs!$D$57:$T$57,0))*1000</f>
        <v>442.97249999999997</v>
      </c>
      <c r="P295" s="25">
        <f>'[2]Table 15'!P$15*INDEX(Inputs!$D$60:$T$60,MATCH($A$1,Inputs!$D$57:$T$57,0))*1000</f>
        <v>456.02249999999998</v>
      </c>
      <c r="Q295" s="25">
        <f>'[2]Table 15'!Q$15*INDEX(Inputs!$D$60:$T$60,MATCH($A$1,Inputs!$D$57:$T$57,0))*1000</f>
        <v>426.47999999999996</v>
      </c>
      <c r="R295" s="25">
        <f>'[2]Table 15'!R$15*INDEX(Inputs!$D$60:$T$60,MATCH($A$1,Inputs!$D$57:$T$57,0))*1000</f>
        <v>307.27620000000002</v>
      </c>
      <c r="S295" s="25">
        <f>'[2]Table 15'!S$15*INDEX(Inputs!$D$60:$T$60,MATCH($A$1,Inputs!$D$57:$T$57,0))*1000</f>
        <v>310.6035</v>
      </c>
      <c r="T295" s="25">
        <f>'[2]Table 15'!T$15*INDEX(Inputs!$D$60:$T$60,MATCH($A$1,Inputs!$D$57:$T$57,0))*1000</f>
        <v>415.59749999999997</v>
      </c>
      <c r="U295" s="25">
        <f>'[2]Table 15'!U$15*INDEX(Inputs!$D$60:$T$60,MATCH($A$1,Inputs!$D$57:$T$57,0))*1000</f>
        <v>580.26</v>
      </c>
      <c r="V295" s="25">
        <f>'[2]Table 15'!V$15*INDEX(Inputs!$D$60:$T$60,MATCH($A$1,Inputs!$D$57:$T$57,0))*1000</f>
        <v>558.72</v>
      </c>
      <c r="W295" s="25">
        <f>'[2]Table 15'!W$15*INDEX(Inputs!$D$60:$T$60,MATCH($A$1,Inputs!$D$57:$T$57,0))*1000</f>
        <v>801.74159999999995</v>
      </c>
      <c r="Z295" s="23" t="s">
        <v>32</v>
      </c>
    </row>
    <row r="296" spans="2:26" outlineLevel="1" x14ac:dyDescent="0.25">
      <c r="B296" s="4" t="s">
        <v>24</v>
      </c>
      <c r="C296" s="25">
        <f>'[2]Table 15'!C$14*INDEX(Inputs!$D$60:$T$60,MATCH($A$1,Inputs!$D$57:$T$57,0))*1000</f>
        <v>3.1464000000000003</v>
      </c>
      <c r="D296" s="25">
        <f>'[2]Table 15'!D$14*INDEX(Inputs!$D$60:$T$60,MATCH($A$1,Inputs!$D$57:$T$57,0))*1000</f>
        <v>2.9916</v>
      </c>
      <c r="E296" s="25">
        <f>'[2]Table 15'!E$14*INDEX(Inputs!$D$60:$T$60,MATCH($A$1,Inputs!$D$57:$T$57,0))*1000</f>
        <v>2.6219999999999999</v>
      </c>
      <c r="F296" s="25">
        <f>'[2]Table 15'!F$14*INDEX(Inputs!$D$60:$T$60,MATCH($A$1,Inputs!$D$57:$T$57,0))*1000</f>
        <v>2.4360000000000004</v>
      </c>
      <c r="G296" s="25">
        <f>'[2]Table 15'!G$14*INDEX(Inputs!$D$60:$T$60,MATCH($A$1,Inputs!$D$57:$T$57,0))*1000</f>
        <v>2.6723999999999997</v>
      </c>
      <c r="H296" s="25">
        <f>'[2]Table 15'!H$14*INDEX(Inputs!$D$60:$T$60,MATCH($A$1,Inputs!$D$57:$T$57,0))*1000</f>
        <v>2.9715000000000003</v>
      </c>
      <c r="I296" s="25">
        <f>'[2]Table 15'!I$14*INDEX(Inputs!$D$60:$T$60,MATCH($A$1,Inputs!$D$57:$T$57,0))*1000</f>
        <v>2.4864000000000002</v>
      </c>
      <c r="J296" s="25">
        <f>'[2]Table 15'!J$14*INDEX(Inputs!$D$60:$T$60,MATCH($A$1,Inputs!$D$57:$T$57,0))*1000</f>
        <v>2.6082000000000001</v>
      </c>
      <c r="K296" s="25">
        <f>'[2]Table 15'!K$14*INDEX(Inputs!$D$60:$T$60,MATCH($A$1,Inputs!$D$57:$T$57,0))*1000</f>
        <v>2.1240000000000001</v>
      </c>
      <c r="L296" s="25">
        <f>'[2]Table 15'!L$14*INDEX(Inputs!$D$60:$T$60,MATCH($A$1,Inputs!$D$57:$T$57,0))*1000</f>
        <v>1.4558999999999997</v>
      </c>
      <c r="M296" s="25">
        <f>'[2]Table 15'!M$14*INDEX(Inputs!$D$60:$T$60,MATCH($A$1,Inputs!$D$57:$T$57,0))*1000</f>
        <v>1.4352</v>
      </c>
      <c r="N296" s="25">
        <f>'[2]Table 15'!N$14*INDEX(Inputs!$D$60:$T$60,MATCH($A$1,Inputs!$D$57:$T$57,0))*1000</f>
        <v>1.4897999999999998</v>
      </c>
      <c r="O296" s="25">
        <f>'[2]Table 15'!O$14*INDEX(Inputs!$D$60:$T$60,MATCH($A$1,Inputs!$D$57:$T$57,0))*1000</f>
        <v>1.1174999999999999</v>
      </c>
      <c r="P296" s="25">
        <f>'[2]Table 15'!P$14*INDEX(Inputs!$D$60:$T$60,MATCH($A$1,Inputs!$D$57:$T$57,0))*1000</f>
        <v>1.0125</v>
      </c>
      <c r="Q296" s="25">
        <f>'[2]Table 15'!Q$14*INDEX(Inputs!$D$60:$T$60,MATCH($A$1,Inputs!$D$57:$T$57,0))*1000</f>
        <v>1.155</v>
      </c>
      <c r="R296" s="25">
        <f>'[2]Table 15'!R$14*INDEX(Inputs!$D$60:$T$60,MATCH($A$1,Inputs!$D$57:$T$57,0))*1000</f>
        <v>1.1153999999999999</v>
      </c>
      <c r="S296" s="25">
        <f>'[2]Table 15'!S$14*INDEX(Inputs!$D$60:$T$60,MATCH($A$1,Inputs!$D$57:$T$57,0))*1000</f>
        <v>1.1868000000000001</v>
      </c>
      <c r="T296" s="25">
        <f>'[2]Table 15'!T$14*INDEX(Inputs!$D$60:$T$60,MATCH($A$1,Inputs!$D$57:$T$57,0))*1000</f>
        <v>1.3049999999999999</v>
      </c>
      <c r="U296" s="25">
        <f>'[2]Table 15'!U$14*INDEX(Inputs!$D$60:$T$60,MATCH($A$1,Inputs!$D$57:$T$57,0))*1000</f>
        <v>1.44</v>
      </c>
      <c r="V296" s="25">
        <f>'[2]Table 15'!V$14*INDEX(Inputs!$D$60:$T$60,MATCH($A$1,Inputs!$D$57:$T$57,0))*1000</f>
        <v>1.9871999999999996</v>
      </c>
      <c r="W296" s="25">
        <f>'[2]Table 15'!W$14*INDEX(Inputs!$D$60:$T$60,MATCH($A$1,Inputs!$D$57:$T$57,0))*1000</f>
        <v>3.1877999999999997</v>
      </c>
      <c r="Z296" s="23" t="s">
        <v>32</v>
      </c>
    </row>
    <row r="297" spans="2:26" outlineLevel="1" x14ac:dyDescent="0.25">
      <c r="B297" s="4" t="s">
        <v>21</v>
      </c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</row>
    <row r="298" spans="2:26" outlineLevel="1" x14ac:dyDescent="0.25">
      <c r="B298" s="4" t="s">
        <v>26</v>
      </c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</row>
    <row r="299" spans="2:26" outlineLevel="1" x14ac:dyDescent="0.25">
      <c r="B299" s="4" t="s">
        <v>25</v>
      </c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</row>
    <row r="300" spans="2:26" outlineLevel="1" x14ac:dyDescent="0.25">
      <c r="B300" s="4" t="s">
        <v>0</v>
      </c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</row>
    <row r="301" spans="2:26" outlineLevel="1" x14ac:dyDescent="0.25">
      <c r="B301" s="4" t="s">
        <v>27</v>
      </c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</row>
    <row r="302" spans="2:26" outlineLevel="1" x14ac:dyDescent="0.25">
      <c r="B302" s="4" t="s">
        <v>28</v>
      </c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</row>
    <row r="303" spans="2:26" outlineLevel="1" x14ac:dyDescent="0.25">
      <c r="B303" s="4" t="s">
        <v>22</v>
      </c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</row>
    <row r="304" spans="2:26" outlineLevel="1" x14ac:dyDescent="0.25">
      <c r="B304" s="4" t="s">
        <v>29</v>
      </c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</row>
    <row r="305" spans="1:23" outlineLevel="1" x14ac:dyDescent="0.25">
      <c r="B305" s="16" t="s">
        <v>13</v>
      </c>
      <c r="C305" s="21">
        <f t="shared" ref="C305:W305" si="113">SUM(C295:C304)</f>
        <v>699.05939999999998</v>
      </c>
      <c r="D305" s="21">
        <f t="shared" si="113"/>
        <v>525.83039999999994</v>
      </c>
      <c r="E305" s="21">
        <f t="shared" si="113"/>
        <v>663.46859999999992</v>
      </c>
      <c r="F305" s="21">
        <f t="shared" si="113"/>
        <v>555.46050000000002</v>
      </c>
      <c r="G305" s="21">
        <f t="shared" si="113"/>
        <v>575.06579999999997</v>
      </c>
      <c r="H305" s="21">
        <f t="shared" si="113"/>
        <v>592.25249999999994</v>
      </c>
      <c r="I305" s="21">
        <f t="shared" si="113"/>
        <v>556.82879999999989</v>
      </c>
      <c r="J305" s="21">
        <f t="shared" si="113"/>
        <v>473.02379999999999</v>
      </c>
      <c r="K305" s="21">
        <f t="shared" si="113"/>
        <v>436.68720000000002</v>
      </c>
      <c r="L305" s="21">
        <f t="shared" si="113"/>
        <v>384.42660000000001</v>
      </c>
      <c r="M305" s="21">
        <f t="shared" si="113"/>
        <v>491.25959999999998</v>
      </c>
      <c r="N305" s="21">
        <f t="shared" si="113"/>
        <v>519.06659999999988</v>
      </c>
      <c r="O305" s="21">
        <f t="shared" si="113"/>
        <v>444.09</v>
      </c>
      <c r="P305" s="21">
        <f t="shared" si="113"/>
        <v>457.03499999999997</v>
      </c>
      <c r="Q305" s="21">
        <f t="shared" si="113"/>
        <v>427.63499999999993</v>
      </c>
      <c r="R305" s="21">
        <f t="shared" si="113"/>
        <v>308.39160000000004</v>
      </c>
      <c r="S305" s="21">
        <f t="shared" si="113"/>
        <v>311.7903</v>
      </c>
      <c r="T305" s="21">
        <f t="shared" si="113"/>
        <v>416.90249999999997</v>
      </c>
      <c r="U305" s="21">
        <f t="shared" si="113"/>
        <v>581.70000000000005</v>
      </c>
      <c r="V305" s="21">
        <f t="shared" si="113"/>
        <v>560.70720000000006</v>
      </c>
      <c r="W305" s="21">
        <f t="shared" si="113"/>
        <v>804.92939999999999</v>
      </c>
    </row>
    <row r="306" spans="1:23" outlineLevel="1" x14ac:dyDescent="0.25">
      <c r="A306" s="3" t="s">
        <v>8</v>
      </c>
      <c r="B306" s="29" t="s">
        <v>46</v>
      </c>
      <c r="C306" s="28">
        <f>IFERROR(C305/C285/1000,0)</f>
        <v>4.971361688341263E-3</v>
      </c>
      <c r="D306" s="28">
        <f t="shared" ref="D306:W306" si="114">IFERROR(D305/D285/1000,0)</f>
        <v>4.5074310671265961E-3</v>
      </c>
      <c r="E306" s="28">
        <f t="shared" si="114"/>
        <v>4.8620088284063688E-3</v>
      </c>
      <c r="F306" s="28">
        <f t="shared" si="114"/>
        <v>5.2380844568716027E-3</v>
      </c>
      <c r="G306" s="28">
        <f t="shared" si="114"/>
        <v>5.1406681616141519E-3</v>
      </c>
      <c r="H306" s="28">
        <f t="shared" si="114"/>
        <v>5.0325893102768039E-3</v>
      </c>
      <c r="I306" s="28">
        <f t="shared" si="114"/>
        <v>4.6233321835239937E-3</v>
      </c>
      <c r="J306" s="28">
        <f t="shared" si="114"/>
        <v>4.2229792438962894E-3</v>
      </c>
      <c r="K306" s="28">
        <f t="shared" si="114"/>
        <v>3.8992009771939653E-3</v>
      </c>
      <c r="L306" s="28">
        <f t="shared" si="114"/>
        <v>3.9055049821664052E-3</v>
      </c>
      <c r="M306" s="28">
        <f t="shared" si="114"/>
        <v>3.6239696893132695E-3</v>
      </c>
      <c r="N306" s="28">
        <f t="shared" si="114"/>
        <v>3.5219041616754306E-3</v>
      </c>
      <c r="O306" s="28">
        <f t="shared" si="114"/>
        <v>3.8316229845939079E-3</v>
      </c>
      <c r="P306" s="28">
        <f t="shared" si="114"/>
        <v>3.9732608520907636E-3</v>
      </c>
      <c r="Q306" s="28">
        <f t="shared" si="114"/>
        <v>3.7562855521942832E-3</v>
      </c>
      <c r="R306" s="28">
        <f t="shared" si="114"/>
        <v>3.4964412494169254E-3</v>
      </c>
      <c r="S306" s="28">
        <f t="shared" si="114"/>
        <v>3.3488288995778925E-3</v>
      </c>
      <c r="T306" s="28">
        <f t="shared" si="114"/>
        <v>3.2672589704592159E-3</v>
      </c>
      <c r="U306" s="28">
        <f t="shared" si="114"/>
        <v>3.3888113471796958E-3</v>
      </c>
      <c r="V306" s="28">
        <f t="shared" si="114"/>
        <v>3.3603870085864773E-3</v>
      </c>
      <c r="W306" s="28">
        <f t="shared" si="114"/>
        <v>5.4777600131280186E-3</v>
      </c>
    </row>
    <row r="307" spans="1:23" outlineLevel="1" x14ac:dyDescent="0.25"/>
    <row r="308" spans="1:23" outlineLevel="1" x14ac:dyDescent="0.25">
      <c r="B308" s="4" t="s">
        <v>23</v>
      </c>
      <c r="C308" s="12">
        <f t="shared" ref="C308:W308" si="115">IFERROR(C295/C305,0)</f>
        <v>0.9954990949266973</v>
      </c>
      <c r="D308" s="12">
        <f t="shared" si="115"/>
        <v>0.99431071311206054</v>
      </c>
      <c r="E308" s="12">
        <f t="shared" si="115"/>
        <v>0.99604804206257846</v>
      </c>
      <c r="F308" s="12">
        <f t="shared" si="115"/>
        <v>0.99561444963233203</v>
      </c>
      <c r="G308" s="12">
        <f t="shared" si="115"/>
        <v>0.99535287961829755</v>
      </c>
      <c r="H308" s="12">
        <f t="shared" si="115"/>
        <v>0.99498271429837781</v>
      </c>
      <c r="I308" s="12">
        <f t="shared" si="115"/>
        <v>0.99553471372170399</v>
      </c>
      <c r="J308" s="12">
        <f t="shared" si="115"/>
        <v>0.9944861125381006</v>
      </c>
      <c r="K308" s="12">
        <f t="shared" si="115"/>
        <v>0.99513610657697316</v>
      </c>
      <c r="L308" s="12">
        <f t="shared" si="115"/>
        <v>0.99621280109128774</v>
      </c>
      <c r="M308" s="12">
        <f t="shared" si="115"/>
        <v>0.9970785303737576</v>
      </c>
      <c r="N308" s="12">
        <f t="shared" si="115"/>
        <v>0.99712984807729887</v>
      </c>
      <c r="O308" s="12">
        <f t="shared" si="115"/>
        <v>0.99748361818550291</v>
      </c>
      <c r="P308" s="12">
        <f t="shared" si="115"/>
        <v>0.9977846335619811</v>
      </c>
      <c r="Q308" s="12">
        <f t="shared" si="115"/>
        <v>0.99729909853028875</v>
      </c>
      <c r="R308" s="12">
        <f t="shared" si="115"/>
        <v>0.99638316996960996</v>
      </c>
      <c r="S308" s="12">
        <f t="shared" si="115"/>
        <v>0.99619359550313147</v>
      </c>
      <c r="T308" s="12">
        <f t="shared" si="115"/>
        <v>0.99686977170921254</v>
      </c>
      <c r="U308" s="12">
        <f t="shared" si="115"/>
        <v>0.99752449716348623</v>
      </c>
      <c r="V308" s="12">
        <f t="shared" si="115"/>
        <v>0.99645590425805119</v>
      </c>
      <c r="W308" s="12">
        <f t="shared" si="115"/>
        <v>0.99603965267015959</v>
      </c>
    </row>
    <row r="309" spans="1:23" outlineLevel="1" x14ac:dyDescent="0.25">
      <c r="B309" s="4" t="s">
        <v>24</v>
      </c>
      <c r="C309" s="12">
        <f t="shared" ref="C309:W309" si="116">IFERROR(C296/C305,0)</f>
        <v>4.5009050733027843E-3</v>
      </c>
      <c r="D309" s="12">
        <f t="shared" si="116"/>
        <v>5.6892868879395344E-3</v>
      </c>
      <c r="E309" s="12">
        <f t="shared" si="116"/>
        <v>3.9519579374216055E-3</v>
      </c>
      <c r="F309" s="12">
        <f t="shared" si="116"/>
        <v>4.3855503676679085E-3</v>
      </c>
      <c r="G309" s="12">
        <f t="shared" si="116"/>
        <v>4.6471203817024069E-3</v>
      </c>
      <c r="H309" s="12">
        <f t="shared" si="116"/>
        <v>5.0172857016221976E-3</v>
      </c>
      <c r="I309" s="12">
        <f t="shared" si="116"/>
        <v>4.4652862782959511E-3</v>
      </c>
      <c r="J309" s="12">
        <f t="shared" si="116"/>
        <v>5.5138874618993802E-3</v>
      </c>
      <c r="K309" s="12">
        <f t="shared" si="116"/>
        <v>4.8638934230268256E-3</v>
      </c>
      <c r="L309" s="12">
        <f t="shared" si="116"/>
        <v>3.7871989087123518E-3</v>
      </c>
      <c r="M309" s="12">
        <f t="shared" si="116"/>
        <v>2.9214696262424185E-3</v>
      </c>
      <c r="N309" s="12">
        <f t="shared" si="116"/>
        <v>2.8701519227012492E-3</v>
      </c>
      <c r="O309" s="12">
        <f t="shared" si="116"/>
        <v>2.5163818144970612E-3</v>
      </c>
      <c r="P309" s="12">
        <f t="shared" si="116"/>
        <v>2.2153664380189703E-3</v>
      </c>
      <c r="Q309" s="12">
        <f t="shared" si="116"/>
        <v>2.7009014697113197E-3</v>
      </c>
      <c r="R309" s="12">
        <f t="shared" si="116"/>
        <v>3.616830030389932E-3</v>
      </c>
      <c r="S309" s="12">
        <f t="shared" si="116"/>
        <v>3.8064044968685686E-3</v>
      </c>
      <c r="T309" s="12">
        <f t="shared" si="116"/>
        <v>3.1302282907874142E-3</v>
      </c>
      <c r="U309" s="12">
        <f t="shared" si="116"/>
        <v>2.4755028365136666E-3</v>
      </c>
      <c r="V309" s="12">
        <f t="shared" si="116"/>
        <v>3.5440957419487378E-3</v>
      </c>
      <c r="W309" s="12">
        <f t="shared" si="116"/>
        <v>3.9603473298403559E-3</v>
      </c>
    </row>
    <row r="310" spans="1:23" outlineLevel="1" x14ac:dyDescent="0.25">
      <c r="B310" s="4" t="s">
        <v>21</v>
      </c>
      <c r="C310" s="12">
        <f t="shared" ref="C310:W310" si="117">IFERROR(C297/C305,0)</f>
        <v>0</v>
      </c>
      <c r="D310" s="12">
        <f t="shared" si="117"/>
        <v>0</v>
      </c>
      <c r="E310" s="12">
        <f t="shared" si="117"/>
        <v>0</v>
      </c>
      <c r="F310" s="12">
        <f t="shared" si="117"/>
        <v>0</v>
      </c>
      <c r="G310" s="12">
        <f t="shared" si="117"/>
        <v>0</v>
      </c>
      <c r="H310" s="12">
        <f t="shared" si="117"/>
        <v>0</v>
      </c>
      <c r="I310" s="12">
        <f t="shared" si="117"/>
        <v>0</v>
      </c>
      <c r="J310" s="12">
        <f t="shared" si="117"/>
        <v>0</v>
      </c>
      <c r="K310" s="12">
        <f t="shared" si="117"/>
        <v>0</v>
      </c>
      <c r="L310" s="12">
        <f t="shared" si="117"/>
        <v>0</v>
      </c>
      <c r="M310" s="12">
        <f t="shared" si="117"/>
        <v>0</v>
      </c>
      <c r="N310" s="12">
        <f t="shared" si="117"/>
        <v>0</v>
      </c>
      <c r="O310" s="12">
        <f t="shared" si="117"/>
        <v>0</v>
      </c>
      <c r="P310" s="12">
        <f t="shared" si="117"/>
        <v>0</v>
      </c>
      <c r="Q310" s="12">
        <f t="shared" si="117"/>
        <v>0</v>
      </c>
      <c r="R310" s="12">
        <f t="shared" si="117"/>
        <v>0</v>
      </c>
      <c r="S310" s="12">
        <f t="shared" si="117"/>
        <v>0</v>
      </c>
      <c r="T310" s="12">
        <f t="shared" si="117"/>
        <v>0</v>
      </c>
      <c r="U310" s="12">
        <f t="shared" si="117"/>
        <v>0</v>
      </c>
      <c r="V310" s="12">
        <f t="shared" si="117"/>
        <v>0</v>
      </c>
      <c r="W310" s="12">
        <f t="shared" si="117"/>
        <v>0</v>
      </c>
    </row>
    <row r="311" spans="1:23" outlineLevel="1" x14ac:dyDescent="0.25">
      <c r="B311" s="4" t="s">
        <v>26</v>
      </c>
      <c r="C311" s="12">
        <f t="shared" ref="C311:W311" si="118">IFERROR(C298/C305,0)</f>
        <v>0</v>
      </c>
      <c r="D311" s="12">
        <f t="shared" si="118"/>
        <v>0</v>
      </c>
      <c r="E311" s="12">
        <f t="shared" si="118"/>
        <v>0</v>
      </c>
      <c r="F311" s="12">
        <f t="shared" si="118"/>
        <v>0</v>
      </c>
      <c r="G311" s="12">
        <f t="shared" si="118"/>
        <v>0</v>
      </c>
      <c r="H311" s="12">
        <f t="shared" si="118"/>
        <v>0</v>
      </c>
      <c r="I311" s="12">
        <f t="shared" si="118"/>
        <v>0</v>
      </c>
      <c r="J311" s="12">
        <f t="shared" si="118"/>
        <v>0</v>
      </c>
      <c r="K311" s="12">
        <f t="shared" si="118"/>
        <v>0</v>
      </c>
      <c r="L311" s="12">
        <f t="shared" si="118"/>
        <v>0</v>
      </c>
      <c r="M311" s="12">
        <f t="shared" si="118"/>
        <v>0</v>
      </c>
      <c r="N311" s="12">
        <f t="shared" si="118"/>
        <v>0</v>
      </c>
      <c r="O311" s="12">
        <f t="shared" si="118"/>
        <v>0</v>
      </c>
      <c r="P311" s="12">
        <f t="shared" si="118"/>
        <v>0</v>
      </c>
      <c r="Q311" s="12">
        <f t="shared" si="118"/>
        <v>0</v>
      </c>
      <c r="R311" s="12">
        <f t="shared" si="118"/>
        <v>0</v>
      </c>
      <c r="S311" s="12">
        <f t="shared" si="118"/>
        <v>0</v>
      </c>
      <c r="T311" s="12">
        <f t="shared" si="118"/>
        <v>0</v>
      </c>
      <c r="U311" s="12">
        <f t="shared" si="118"/>
        <v>0</v>
      </c>
      <c r="V311" s="12">
        <f t="shared" si="118"/>
        <v>0</v>
      </c>
      <c r="W311" s="12">
        <f t="shared" si="118"/>
        <v>0</v>
      </c>
    </row>
    <row r="312" spans="1:23" outlineLevel="1" x14ac:dyDescent="0.25">
      <c r="B312" s="4" t="s">
        <v>25</v>
      </c>
      <c r="C312" s="12">
        <f t="shared" ref="C312:W312" si="119">IFERROR(C299/C305,0)</f>
        <v>0</v>
      </c>
      <c r="D312" s="12">
        <f t="shared" si="119"/>
        <v>0</v>
      </c>
      <c r="E312" s="12">
        <f t="shared" si="119"/>
        <v>0</v>
      </c>
      <c r="F312" s="12">
        <f t="shared" si="119"/>
        <v>0</v>
      </c>
      <c r="G312" s="12">
        <f t="shared" si="119"/>
        <v>0</v>
      </c>
      <c r="H312" s="12">
        <f t="shared" si="119"/>
        <v>0</v>
      </c>
      <c r="I312" s="12">
        <f t="shared" si="119"/>
        <v>0</v>
      </c>
      <c r="J312" s="12">
        <f t="shared" si="119"/>
        <v>0</v>
      </c>
      <c r="K312" s="12">
        <f t="shared" si="119"/>
        <v>0</v>
      </c>
      <c r="L312" s="12">
        <f t="shared" si="119"/>
        <v>0</v>
      </c>
      <c r="M312" s="12">
        <f t="shared" si="119"/>
        <v>0</v>
      </c>
      <c r="N312" s="12">
        <f t="shared" si="119"/>
        <v>0</v>
      </c>
      <c r="O312" s="12">
        <f t="shared" si="119"/>
        <v>0</v>
      </c>
      <c r="P312" s="12">
        <f t="shared" si="119"/>
        <v>0</v>
      </c>
      <c r="Q312" s="12">
        <f t="shared" si="119"/>
        <v>0</v>
      </c>
      <c r="R312" s="12">
        <f t="shared" si="119"/>
        <v>0</v>
      </c>
      <c r="S312" s="12">
        <f t="shared" si="119"/>
        <v>0</v>
      </c>
      <c r="T312" s="12">
        <f t="shared" si="119"/>
        <v>0</v>
      </c>
      <c r="U312" s="12">
        <f t="shared" si="119"/>
        <v>0</v>
      </c>
      <c r="V312" s="12">
        <f t="shared" si="119"/>
        <v>0</v>
      </c>
      <c r="W312" s="12">
        <f t="shared" si="119"/>
        <v>0</v>
      </c>
    </row>
    <row r="313" spans="1:23" outlineLevel="1" x14ac:dyDescent="0.25">
      <c r="B313" s="4" t="s">
        <v>0</v>
      </c>
      <c r="C313" s="12">
        <f t="shared" ref="C313:W313" si="120">IFERROR(C300/C305,0)</f>
        <v>0</v>
      </c>
      <c r="D313" s="12">
        <f t="shared" si="120"/>
        <v>0</v>
      </c>
      <c r="E313" s="12">
        <f t="shared" si="120"/>
        <v>0</v>
      </c>
      <c r="F313" s="12">
        <f t="shared" si="120"/>
        <v>0</v>
      </c>
      <c r="G313" s="12">
        <f t="shared" si="120"/>
        <v>0</v>
      </c>
      <c r="H313" s="12">
        <f t="shared" si="120"/>
        <v>0</v>
      </c>
      <c r="I313" s="12">
        <f t="shared" si="120"/>
        <v>0</v>
      </c>
      <c r="J313" s="12">
        <f t="shared" si="120"/>
        <v>0</v>
      </c>
      <c r="K313" s="12">
        <f t="shared" si="120"/>
        <v>0</v>
      </c>
      <c r="L313" s="12">
        <f t="shared" si="120"/>
        <v>0</v>
      </c>
      <c r="M313" s="12">
        <f t="shared" si="120"/>
        <v>0</v>
      </c>
      <c r="N313" s="12">
        <f t="shared" si="120"/>
        <v>0</v>
      </c>
      <c r="O313" s="12">
        <f t="shared" si="120"/>
        <v>0</v>
      </c>
      <c r="P313" s="12">
        <f t="shared" si="120"/>
        <v>0</v>
      </c>
      <c r="Q313" s="12">
        <f t="shared" si="120"/>
        <v>0</v>
      </c>
      <c r="R313" s="12">
        <f t="shared" si="120"/>
        <v>0</v>
      </c>
      <c r="S313" s="12">
        <f t="shared" si="120"/>
        <v>0</v>
      </c>
      <c r="T313" s="12">
        <f t="shared" si="120"/>
        <v>0</v>
      </c>
      <c r="U313" s="12">
        <f t="shared" si="120"/>
        <v>0</v>
      </c>
      <c r="V313" s="12">
        <f t="shared" si="120"/>
        <v>0</v>
      </c>
      <c r="W313" s="12">
        <f t="shared" si="120"/>
        <v>0</v>
      </c>
    </row>
    <row r="314" spans="1:23" outlineLevel="1" x14ac:dyDescent="0.25">
      <c r="B314" s="4" t="s">
        <v>27</v>
      </c>
      <c r="C314" s="12">
        <f t="shared" ref="C314:W314" si="121">IFERROR(C301/C305,0)</f>
        <v>0</v>
      </c>
      <c r="D314" s="12">
        <f t="shared" si="121"/>
        <v>0</v>
      </c>
      <c r="E314" s="12">
        <f t="shared" si="121"/>
        <v>0</v>
      </c>
      <c r="F314" s="12">
        <f t="shared" si="121"/>
        <v>0</v>
      </c>
      <c r="G314" s="12">
        <f t="shared" si="121"/>
        <v>0</v>
      </c>
      <c r="H314" s="12">
        <f t="shared" si="121"/>
        <v>0</v>
      </c>
      <c r="I314" s="12">
        <f t="shared" si="121"/>
        <v>0</v>
      </c>
      <c r="J314" s="12">
        <f t="shared" si="121"/>
        <v>0</v>
      </c>
      <c r="K314" s="12">
        <f t="shared" si="121"/>
        <v>0</v>
      </c>
      <c r="L314" s="12">
        <f t="shared" si="121"/>
        <v>0</v>
      </c>
      <c r="M314" s="12">
        <f t="shared" si="121"/>
        <v>0</v>
      </c>
      <c r="N314" s="12">
        <f t="shared" si="121"/>
        <v>0</v>
      </c>
      <c r="O314" s="12">
        <f t="shared" si="121"/>
        <v>0</v>
      </c>
      <c r="P314" s="12">
        <f t="shared" si="121"/>
        <v>0</v>
      </c>
      <c r="Q314" s="12">
        <f t="shared" si="121"/>
        <v>0</v>
      </c>
      <c r="R314" s="12">
        <f t="shared" si="121"/>
        <v>0</v>
      </c>
      <c r="S314" s="12">
        <f t="shared" si="121"/>
        <v>0</v>
      </c>
      <c r="T314" s="12">
        <f t="shared" si="121"/>
        <v>0</v>
      </c>
      <c r="U314" s="12">
        <f t="shared" si="121"/>
        <v>0</v>
      </c>
      <c r="V314" s="12">
        <f t="shared" si="121"/>
        <v>0</v>
      </c>
      <c r="W314" s="12">
        <f t="shared" si="121"/>
        <v>0</v>
      </c>
    </row>
    <row r="315" spans="1:23" outlineLevel="1" x14ac:dyDescent="0.25">
      <c r="B315" s="4" t="s">
        <v>28</v>
      </c>
      <c r="C315" s="12">
        <f t="shared" ref="C315:W315" si="122">IFERROR(C302/C305,0)</f>
        <v>0</v>
      </c>
      <c r="D315" s="12">
        <f t="shared" si="122"/>
        <v>0</v>
      </c>
      <c r="E315" s="12">
        <f t="shared" si="122"/>
        <v>0</v>
      </c>
      <c r="F315" s="12">
        <f t="shared" si="122"/>
        <v>0</v>
      </c>
      <c r="G315" s="12">
        <f t="shared" si="122"/>
        <v>0</v>
      </c>
      <c r="H315" s="12">
        <f t="shared" si="122"/>
        <v>0</v>
      </c>
      <c r="I315" s="12">
        <f t="shared" si="122"/>
        <v>0</v>
      </c>
      <c r="J315" s="12">
        <f t="shared" si="122"/>
        <v>0</v>
      </c>
      <c r="K315" s="12">
        <f t="shared" si="122"/>
        <v>0</v>
      </c>
      <c r="L315" s="12">
        <f t="shared" si="122"/>
        <v>0</v>
      </c>
      <c r="M315" s="12">
        <f t="shared" si="122"/>
        <v>0</v>
      </c>
      <c r="N315" s="12">
        <f t="shared" si="122"/>
        <v>0</v>
      </c>
      <c r="O315" s="12">
        <f t="shared" si="122"/>
        <v>0</v>
      </c>
      <c r="P315" s="12">
        <f t="shared" si="122"/>
        <v>0</v>
      </c>
      <c r="Q315" s="12">
        <f t="shared" si="122"/>
        <v>0</v>
      </c>
      <c r="R315" s="12">
        <f t="shared" si="122"/>
        <v>0</v>
      </c>
      <c r="S315" s="12">
        <f t="shared" si="122"/>
        <v>0</v>
      </c>
      <c r="T315" s="12">
        <f t="shared" si="122"/>
        <v>0</v>
      </c>
      <c r="U315" s="12">
        <f t="shared" si="122"/>
        <v>0</v>
      </c>
      <c r="V315" s="12">
        <f t="shared" si="122"/>
        <v>0</v>
      </c>
      <c r="W315" s="12">
        <f t="shared" si="122"/>
        <v>0</v>
      </c>
    </row>
    <row r="316" spans="1:23" outlineLevel="1" x14ac:dyDescent="0.25">
      <c r="B316" s="4" t="s">
        <v>22</v>
      </c>
      <c r="C316" s="12">
        <f t="shared" ref="C316:W316" si="123">IFERROR(C303/C305,0)</f>
        <v>0</v>
      </c>
      <c r="D316" s="12">
        <f t="shared" si="123"/>
        <v>0</v>
      </c>
      <c r="E316" s="12">
        <f t="shared" si="123"/>
        <v>0</v>
      </c>
      <c r="F316" s="12">
        <f t="shared" si="123"/>
        <v>0</v>
      </c>
      <c r="G316" s="12">
        <f t="shared" si="123"/>
        <v>0</v>
      </c>
      <c r="H316" s="12">
        <f t="shared" si="123"/>
        <v>0</v>
      </c>
      <c r="I316" s="12">
        <f t="shared" si="123"/>
        <v>0</v>
      </c>
      <c r="J316" s="12">
        <f t="shared" si="123"/>
        <v>0</v>
      </c>
      <c r="K316" s="12">
        <f t="shared" si="123"/>
        <v>0</v>
      </c>
      <c r="L316" s="12">
        <f t="shared" si="123"/>
        <v>0</v>
      </c>
      <c r="M316" s="12">
        <f t="shared" si="123"/>
        <v>0</v>
      </c>
      <c r="N316" s="12">
        <f t="shared" si="123"/>
        <v>0</v>
      </c>
      <c r="O316" s="12">
        <f t="shared" si="123"/>
        <v>0</v>
      </c>
      <c r="P316" s="12">
        <f t="shared" si="123"/>
        <v>0</v>
      </c>
      <c r="Q316" s="12">
        <f t="shared" si="123"/>
        <v>0</v>
      </c>
      <c r="R316" s="12">
        <f t="shared" si="123"/>
        <v>0</v>
      </c>
      <c r="S316" s="12">
        <f t="shared" si="123"/>
        <v>0</v>
      </c>
      <c r="T316" s="12">
        <f t="shared" si="123"/>
        <v>0</v>
      </c>
      <c r="U316" s="12">
        <f t="shared" si="123"/>
        <v>0</v>
      </c>
      <c r="V316" s="12">
        <f t="shared" si="123"/>
        <v>0</v>
      </c>
      <c r="W316" s="12">
        <f t="shared" si="123"/>
        <v>0</v>
      </c>
    </row>
    <row r="317" spans="1:23" outlineLevel="1" x14ac:dyDescent="0.25">
      <c r="B317" s="4" t="s">
        <v>29</v>
      </c>
      <c r="C317" s="12">
        <f t="shared" ref="C317:W317" si="124">IFERROR(C304/C305,0)</f>
        <v>0</v>
      </c>
      <c r="D317" s="12">
        <f t="shared" si="124"/>
        <v>0</v>
      </c>
      <c r="E317" s="12">
        <f t="shared" si="124"/>
        <v>0</v>
      </c>
      <c r="F317" s="12">
        <f t="shared" si="124"/>
        <v>0</v>
      </c>
      <c r="G317" s="12">
        <f t="shared" si="124"/>
        <v>0</v>
      </c>
      <c r="H317" s="12">
        <f t="shared" si="124"/>
        <v>0</v>
      </c>
      <c r="I317" s="12">
        <f t="shared" si="124"/>
        <v>0</v>
      </c>
      <c r="J317" s="12">
        <f t="shared" si="124"/>
        <v>0</v>
      </c>
      <c r="K317" s="12">
        <f t="shared" si="124"/>
        <v>0</v>
      </c>
      <c r="L317" s="12">
        <f t="shared" si="124"/>
        <v>0</v>
      </c>
      <c r="M317" s="12">
        <f t="shared" si="124"/>
        <v>0</v>
      </c>
      <c r="N317" s="12">
        <f t="shared" si="124"/>
        <v>0</v>
      </c>
      <c r="O317" s="12">
        <f t="shared" si="124"/>
        <v>0</v>
      </c>
      <c r="P317" s="12">
        <f t="shared" si="124"/>
        <v>0</v>
      </c>
      <c r="Q317" s="12">
        <f t="shared" si="124"/>
        <v>0</v>
      </c>
      <c r="R317" s="12">
        <f t="shared" si="124"/>
        <v>0</v>
      </c>
      <c r="S317" s="12">
        <f t="shared" si="124"/>
        <v>0</v>
      </c>
      <c r="T317" s="12">
        <f t="shared" si="124"/>
        <v>0</v>
      </c>
      <c r="U317" s="12">
        <f t="shared" si="124"/>
        <v>0</v>
      </c>
      <c r="V317" s="12">
        <f t="shared" si="124"/>
        <v>0</v>
      </c>
      <c r="W317" s="12">
        <f t="shared" si="124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0BADC-053B-4628-9B15-21221041C383}">
  <sheetPr codeName="Sheet20">
    <tabColor theme="8" tint="0.59999389629810485"/>
    <outlinePr summaryBelow="0"/>
  </sheetPr>
  <dimension ref="A1:AB317"/>
  <sheetViews>
    <sheetView zoomScale="85" zoomScaleNormal="85" workbookViewId="0">
      <pane xSplit="2" ySplit="1" topLeftCell="C236" activePane="bottomRight" state="frozen"/>
      <selection activeCell="A268" sqref="A268:A306"/>
      <selection pane="topRight" activeCell="A268" sqref="A268:A306"/>
      <selection pane="bottomLeft" activeCell="A268" sqref="A268:A306"/>
      <selection pane="bottomRight" activeCell="S265" sqref="S265"/>
    </sheetView>
  </sheetViews>
  <sheetFormatPr defaultColWidth="9.109375" defaultRowHeight="13.2" outlineLevelRow="1" x14ac:dyDescent="0.25"/>
  <cols>
    <col min="1" max="1" width="7.6640625" style="1" bestFit="1" customWidth="1"/>
    <col min="2" max="2" width="37.33203125" style="1" bestFit="1" customWidth="1"/>
    <col min="3" max="23" width="9.6640625" style="1" customWidth="1"/>
    <col min="24" max="24" width="4.6640625" style="1" customWidth="1"/>
    <col min="25" max="25" width="39.88671875" style="1" customWidth="1"/>
    <col min="26" max="26" width="46.44140625" bestFit="1" customWidth="1"/>
    <col min="27" max="27" width="4.6640625" style="1" customWidth="1"/>
    <col min="28" max="28" width="8.6640625" style="1" customWidth="1"/>
    <col min="29" max="16384" width="9.109375" style="1"/>
  </cols>
  <sheetData>
    <row r="1" spans="1:28" ht="46.95" customHeight="1" thickBot="1" x14ac:dyDescent="0.3">
      <c r="A1" s="30" t="s">
        <v>298</v>
      </c>
      <c r="B1" s="30" t="s">
        <v>72</v>
      </c>
      <c r="C1" s="2">
        <v>2000</v>
      </c>
      <c r="D1" s="2">
        <v>2001</v>
      </c>
      <c r="E1" s="2">
        <v>2002</v>
      </c>
      <c r="F1" s="2">
        <v>2003</v>
      </c>
      <c r="G1" s="2">
        <v>2004</v>
      </c>
      <c r="H1" s="2">
        <v>2005</v>
      </c>
      <c r="I1" s="2">
        <v>2006</v>
      </c>
      <c r="J1" s="2">
        <v>2007</v>
      </c>
      <c r="K1" s="2">
        <v>2008</v>
      </c>
      <c r="L1" s="2">
        <v>2009</v>
      </c>
      <c r="M1" s="2">
        <v>2010</v>
      </c>
      <c r="N1" s="2">
        <v>2011</v>
      </c>
      <c r="O1" s="2">
        <v>2012</v>
      </c>
      <c r="P1" s="2">
        <v>2013</v>
      </c>
      <c r="Q1" s="2">
        <v>2014</v>
      </c>
      <c r="R1" s="2">
        <v>2015</v>
      </c>
      <c r="S1" s="2">
        <v>2016</v>
      </c>
      <c r="T1" s="2">
        <v>2017</v>
      </c>
      <c r="U1" s="2">
        <v>2018</v>
      </c>
      <c r="V1" s="2">
        <v>2019</v>
      </c>
      <c r="W1" s="2">
        <v>2020</v>
      </c>
      <c r="X1" s="2"/>
      <c r="Y1" s="2" t="s">
        <v>52</v>
      </c>
      <c r="Z1" s="2" t="s">
        <v>51</v>
      </c>
      <c r="AA1" s="2"/>
      <c r="AB1" s="2" t="s">
        <v>53</v>
      </c>
    </row>
    <row r="2" spans="1:28" s="32" customFormat="1" ht="13.8" thickTop="1" x14ac:dyDescent="0.25">
      <c r="A2" s="31" t="s">
        <v>8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AA2" s="31"/>
      <c r="AB2" s="31"/>
    </row>
    <row r="3" spans="1:28" outlineLevel="1" x14ac:dyDescent="0.25">
      <c r="A3" s="6"/>
      <c r="B3" s="22" t="s">
        <v>31</v>
      </c>
      <c r="C3" s="5">
        <f t="shared" ref="C3:W3" si="0">C37+C139+C247+C285</f>
        <v>52760.806743905487</v>
      </c>
      <c r="D3" s="5">
        <f t="shared" si="0"/>
        <v>52524.79179501428</v>
      </c>
      <c r="E3" s="5">
        <f t="shared" si="0"/>
        <v>54779.518258335127</v>
      </c>
      <c r="F3" s="5">
        <f t="shared" si="0"/>
        <v>59475.29897415523</v>
      </c>
      <c r="G3" s="5">
        <f t="shared" si="0"/>
        <v>59778.794687463371</v>
      </c>
      <c r="H3" s="5">
        <f t="shared" si="0"/>
        <v>60222.108604835703</v>
      </c>
      <c r="I3" s="5">
        <f t="shared" si="0"/>
        <v>55427.064698431001</v>
      </c>
      <c r="J3" s="5">
        <f t="shared" si="0"/>
        <v>55958.288951894021</v>
      </c>
      <c r="K3" s="5">
        <f t="shared" si="0"/>
        <v>46255.748402935962</v>
      </c>
      <c r="L3" s="5">
        <f t="shared" si="0"/>
        <v>45289.646873904603</v>
      </c>
      <c r="M3" s="5">
        <f t="shared" si="0"/>
        <v>53718.985756106449</v>
      </c>
      <c r="N3" s="5">
        <f t="shared" si="0"/>
        <v>57771.678362736879</v>
      </c>
      <c r="O3" s="5">
        <f t="shared" si="0"/>
        <v>48598.014444327004</v>
      </c>
      <c r="P3" s="5">
        <f t="shared" si="0"/>
        <v>41192.256732108945</v>
      </c>
      <c r="Q3" s="5">
        <f t="shared" si="0"/>
        <v>45205.96021942536</v>
      </c>
      <c r="R3" s="5">
        <f t="shared" si="0"/>
        <v>47433.619403905956</v>
      </c>
      <c r="S3" s="5">
        <f t="shared" si="0"/>
        <v>50118.680229319521</v>
      </c>
      <c r="T3" s="5">
        <f t="shared" si="0"/>
        <v>49557.203966813511</v>
      </c>
      <c r="U3" s="5">
        <f t="shared" si="0"/>
        <v>49676.916409866644</v>
      </c>
      <c r="V3" s="5">
        <f t="shared" si="0"/>
        <v>47351.74671970358</v>
      </c>
      <c r="W3" s="5">
        <f t="shared" si="0"/>
        <v>45158.978240292701</v>
      </c>
      <c r="Z3" s="23"/>
    </row>
    <row r="4" spans="1:28" outlineLevel="1" x14ac:dyDescent="0.25">
      <c r="A4" s="6"/>
      <c r="B4" s="8" t="s">
        <v>30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28" outlineLevel="1" x14ac:dyDescent="0.25">
      <c r="A5" s="6"/>
      <c r="B5" s="8" t="s">
        <v>43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</row>
    <row r="6" spans="1:28" outlineLevel="1" x14ac:dyDescent="0.25">
      <c r="A6" s="6"/>
      <c r="B6" s="8" t="s">
        <v>44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28" outlineLevel="1" x14ac:dyDescent="0.25">
      <c r="A7" s="6"/>
      <c r="B7" s="8" t="s">
        <v>45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</row>
    <row r="8" spans="1:28" outlineLevel="1" x14ac:dyDescent="0.25">
      <c r="A8" s="6"/>
      <c r="B8" s="8" t="s">
        <v>47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spans="1:28" outlineLevel="1" x14ac:dyDescent="0.25"/>
    <row r="10" spans="1:28" outlineLevel="1" x14ac:dyDescent="0.25">
      <c r="B10" s="9" t="s">
        <v>19</v>
      </c>
      <c r="C10" s="14"/>
    </row>
    <row r="11" spans="1:28" outlineLevel="1" x14ac:dyDescent="0.25">
      <c r="B11" s="4" t="s">
        <v>23</v>
      </c>
      <c r="C11" s="5">
        <f t="shared" ref="C11:W20" si="1">C45+C147+C257+C295</f>
        <v>294.71280000000002</v>
      </c>
      <c r="D11" s="5">
        <f t="shared" si="1"/>
        <v>246.97439999999997</v>
      </c>
      <c r="E11" s="5">
        <f t="shared" si="1"/>
        <v>233.4948</v>
      </c>
      <c r="F11" s="5">
        <f t="shared" si="1"/>
        <v>292.82399999999996</v>
      </c>
      <c r="G11" s="5">
        <f t="shared" si="1"/>
        <v>367.24079999999998</v>
      </c>
      <c r="H11" s="5">
        <f t="shared" si="1"/>
        <v>402.63299999999998</v>
      </c>
      <c r="I11" s="5">
        <f t="shared" si="1"/>
        <v>288.9984</v>
      </c>
      <c r="J11" s="5">
        <f t="shared" si="1"/>
        <v>199.24379999999999</v>
      </c>
      <c r="K11" s="5">
        <f t="shared" si="1"/>
        <v>206.81279999999998</v>
      </c>
      <c r="L11" s="5">
        <f t="shared" si="1"/>
        <v>226.58219999999997</v>
      </c>
      <c r="M11" s="5">
        <f t="shared" si="1"/>
        <v>263.00039999999996</v>
      </c>
      <c r="N11" s="5">
        <f t="shared" si="1"/>
        <v>245.51279999999997</v>
      </c>
      <c r="O11" s="5">
        <f t="shared" si="1"/>
        <v>77.865000000000009</v>
      </c>
      <c r="P11" s="5">
        <f t="shared" si="1"/>
        <v>128.20499999999998</v>
      </c>
      <c r="Q11" s="5">
        <f t="shared" si="1"/>
        <v>210</v>
      </c>
      <c r="R11" s="5">
        <f t="shared" si="1"/>
        <v>197.77559999999997</v>
      </c>
      <c r="S11" s="5">
        <f t="shared" si="1"/>
        <v>222.80099999999999</v>
      </c>
      <c r="T11" s="5">
        <f t="shared" si="1"/>
        <v>235.89</v>
      </c>
      <c r="U11" s="5">
        <f t="shared" si="1"/>
        <v>234.54</v>
      </c>
      <c r="V11" s="5">
        <f t="shared" si="1"/>
        <v>216.8064</v>
      </c>
      <c r="W11" s="5">
        <f t="shared" si="1"/>
        <v>257.99400000000003</v>
      </c>
    </row>
    <row r="12" spans="1:28" outlineLevel="1" x14ac:dyDescent="0.25">
      <c r="B12" s="4" t="s">
        <v>24</v>
      </c>
      <c r="C12" s="5">
        <f t="shared" si="1"/>
        <v>1.71</v>
      </c>
      <c r="D12" s="5">
        <f t="shared" si="1"/>
        <v>1.5984</v>
      </c>
      <c r="E12" s="5">
        <f t="shared" si="1"/>
        <v>1.8240000000000001</v>
      </c>
      <c r="F12" s="5">
        <f t="shared" si="1"/>
        <v>1.47</v>
      </c>
      <c r="G12" s="5">
        <f t="shared" si="1"/>
        <v>1.3668</v>
      </c>
      <c r="H12" s="5">
        <f t="shared" si="1"/>
        <v>1.3439999999999999</v>
      </c>
      <c r="I12" s="5">
        <f t="shared" si="1"/>
        <v>1.3055999999999999</v>
      </c>
      <c r="J12" s="5">
        <f t="shared" si="1"/>
        <v>1.4256</v>
      </c>
      <c r="K12" s="5">
        <f t="shared" si="1"/>
        <v>1.3679999999999999</v>
      </c>
      <c r="L12" s="5">
        <f t="shared" si="1"/>
        <v>1.4765999999999999</v>
      </c>
      <c r="M12" s="5">
        <f t="shared" si="1"/>
        <v>1.4040000000000001</v>
      </c>
      <c r="N12" s="5">
        <f t="shared" si="1"/>
        <v>0.95159999999999989</v>
      </c>
      <c r="O12" s="5">
        <f t="shared" si="1"/>
        <v>0.81</v>
      </c>
      <c r="P12" s="5">
        <f t="shared" si="1"/>
        <v>0.91500000000000004</v>
      </c>
      <c r="Q12" s="5">
        <f t="shared" si="1"/>
        <v>0.19500000000000001</v>
      </c>
      <c r="R12" s="5">
        <f t="shared" si="1"/>
        <v>0</v>
      </c>
      <c r="S12" s="5">
        <f t="shared" si="1"/>
        <v>0</v>
      </c>
      <c r="T12" s="5">
        <f t="shared" si="1"/>
        <v>0</v>
      </c>
      <c r="U12" s="5">
        <f t="shared" si="1"/>
        <v>1.5000000000000001E-2</v>
      </c>
      <c r="V12" s="5">
        <f t="shared" si="1"/>
        <v>0</v>
      </c>
      <c r="W12" s="5">
        <f t="shared" si="1"/>
        <v>0</v>
      </c>
    </row>
    <row r="13" spans="1:28" outlineLevel="1" x14ac:dyDescent="0.25">
      <c r="B13" s="4" t="s">
        <v>21</v>
      </c>
      <c r="C13" s="5">
        <f t="shared" si="1"/>
        <v>65106.197999999997</v>
      </c>
      <c r="D13" s="5">
        <f t="shared" si="1"/>
        <v>67803.285000000003</v>
      </c>
      <c r="E13" s="5">
        <f t="shared" si="1"/>
        <v>65644.41</v>
      </c>
      <c r="F13" s="5">
        <f t="shared" si="1"/>
        <v>64678.708999999995</v>
      </c>
      <c r="G13" s="5">
        <f t="shared" si="1"/>
        <v>68206.560999999987</v>
      </c>
      <c r="H13" s="5">
        <f t="shared" si="1"/>
        <v>68624.707999999999</v>
      </c>
      <c r="I13" s="5">
        <f t="shared" si="1"/>
        <v>64207.162000000004</v>
      </c>
      <c r="J13" s="5">
        <f t="shared" si="1"/>
        <v>65395.623</v>
      </c>
      <c r="K13" s="5">
        <f t="shared" si="1"/>
        <v>55724.890999999996</v>
      </c>
      <c r="L13" s="5">
        <f t="shared" si="1"/>
        <v>55999.76</v>
      </c>
      <c r="M13" s="5">
        <f t="shared" si="1"/>
        <v>61854.073000000004</v>
      </c>
      <c r="N13" s="5">
        <f t="shared" si="1"/>
        <v>72361.284</v>
      </c>
      <c r="O13" s="5">
        <f t="shared" si="1"/>
        <v>54951.286999999997</v>
      </c>
      <c r="P13" s="5">
        <f t="shared" si="1"/>
        <v>48215.358999999997</v>
      </c>
      <c r="Q13" s="5">
        <f t="shared" si="1"/>
        <v>50971.338000000003</v>
      </c>
      <c r="R13" s="5">
        <f t="shared" si="1"/>
        <v>51312.713000000003</v>
      </c>
      <c r="S13" s="5">
        <f t="shared" si="1"/>
        <v>49297.440000000002</v>
      </c>
      <c r="T13" s="5">
        <f t="shared" si="1"/>
        <v>49382.03</v>
      </c>
      <c r="U13" s="5">
        <f t="shared" si="1"/>
        <v>52012.157999999996</v>
      </c>
      <c r="V13" s="5">
        <f t="shared" si="1"/>
        <v>50034.846999999994</v>
      </c>
      <c r="W13" s="5">
        <f t="shared" si="1"/>
        <v>45899.705999999998</v>
      </c>
    </row>
    <row r="14" spans="1:28" outlineLevel="1" x14ac:dyDescent="0.25">
      <c r="B14" s="4" t="s">
        <v>26</v>
      </c>
      <c r="C14" s="5">
        <f t="shared" si="1"/>
        <v>0</v>
      </c>
      <c r="D14" s="5">
        <f t="shared" si="1"/>
        <v>0</v>
      </c>
      <c r="E14" s="5">
        <f t="shared" si="1"/>
        <v>0</v>
      </c>
      <c r="F14" s="5">
        <f t="shared" si="1"/>
        <v>0</v>
      </c>
      <c r="G14" s="5">
        <f t="shared" si="1"/>
        <v>0</v>
      </c>
      <c r="H14" s="5">
        <f t="shared" si="1"/>
        <v>0</v>
      </c>
      <c r="I14" s="5">
        <f t="shared" si="1"/>
        <v>0</v>
      </c>
      <c r="J14" s="5">
        <f t="shared" si="1"/>
        <v>0</v>
      </c>
      <c r="K14" s="5">
        <f t="shared" si="1"/>
        <v>0</v>
      </c>
      <c r="L14" s="5">
        <f t="shared" si="1"/>
        <v>0</v>
      </c>
      <c r="M14" s="5">
        <f t="shared" si="1"/>
        <v>0</v>
      </c>
      <c r="N14" s="5">
        <f t="shared" si="1"/>
        <v>0</v>
      </c>
      <c r="O14" s="5">
        <f t="shared" si="1"/>
        <v>0</v>
      </c>
      <c r="P14" s="5">
        <f t="shared" si="1"/>
        <v>0</v>
      </c>
      <c r="Q14" s="5">
        <f t="shared" si="1"/>
        <v>0</v>
      </c>
      <c r="R14" s="5">
        <f t="shared" si="1"/>
        <v>0</v>
      </c>
      <c r="S14" s="5">
        <f t="shared" si="1"/>
        <v>0</v>
      </c>
      <c r="T14" s="5">
        <f t="shared" si="1"/>
        <v>0</v>
      </c>
      <c r="U14" s="5">
        <f t="shared" si="1"/>
        <v>0</v>
      </c>
      <c r="V14" s="5">
        <f t="shared" si="1"/>
        <v>0</v>
      </c>
      <c r="W14" s="5">
        <f t="shared" si="1"/>
        <v>0</v>
      </c>
    </row>
    <row r="15" spans="1:28" outlineLevel="1" x14ac:dyDescent="0.25">
      <c r="B15" s="4" t="s">
        <v>25</v>
      </c>
      <c r="C15" s="5">
        <f t="shared" si="1"/>
        <v>14456.785</v>
      </c>
      <c r="D15" s="5">
        <f t="shared" si="1"/>
        <v>14884.84</v>
      </c>
      <c r="E15" s="5">
        <f t="shared" si="1"/>
        <v>14479.922999999999</v>
      </c>
      <c r="F15" s="5">
        <f t="shared" si="1"/>
        <v>15086.948</v>
      </c>
      <c r="G15" s="5">
        <f t="shared" si="1"/>
        <v>15018.125</v>
      </c>
      <c r="H15" s="5">
        <f t="shared" si="1"/>
        <v>15170.579999999998</v>
      </c>
      <c r="I15" s="5">
        <f t="shared" si="1"/>
        <v>15358.782999999999</v>
      </c>
      <c r="J15" s="5">
        <f t="shared" si="1"/>
        <v>15675.651</v>
      </c>
      <c r="K15" s="5">
        <f t="shared" si="1"/>
        <v>16726.789000000001</v>
      </c>
      <c r="L15" s="5">
        <f t="shared" si="1"/>
        <v>15475.824000000001</v>
      </c>
      <c r="M15" s="5">
        <f t="shared" si="1"/>
        <v>16413.445</v>
      </c>
      <c r="N15" s="5">
        <f t="shared" si="1"/>
        <v>18584.29</v>
      </c>
      <c r="O15" s="5">
        <f t="shared" si="1"/>
        <v>19000.462</v>
      </c>
      <c r="P15" s="5">
        <f t="shared" si="1"/>
        <v>16602.435000000001</v>
      </c>
      <c r="Q15" s="5">
        <f t="shared" si="1"/>
        <v>16256.240000000002</v>
      </c>
      <c r="R15" s="5">
        <f t="shared" si="1"/>
        <v>19762.161</v>
      </c>
      <c r="S15" s="5">
        <f t="shared" si="1"/>
        <v>21509.824000000001</v>
      </c>
      <c r="T15" s="5">
        <f t="shared" si="1"/>
        <v>21669.106</v>
      </c>
      <c r="U15" s="5">
        <f t="shared" si="1"/>
        <v>21949.491999999998</v>
      </c>
      <c r="V15" s="5">
        <f t="shared" si="1"/>
        <v>21673.405999999999</v>
      </c>
      <c r="W15" s="5">
        <f t="shared" si="1"/>
        <v>19448.527999999998</v>
      </c>
    </row>
    <row r="16" spans="1:28" outlineLevel="1" x14ac:dyDescent="0.25">
      <c r="B16" s="4" t="s">
        <v>0</v>
      </c>
      <c r="C16" s="5">
        <f t="shared" si="1"/>
        <v>0</v>
      </c>
      <c r="D16" s="5">
        <f t="shared" si="1"/>
        <v>0</v>
      </c>
      <c r="E16" s="5">
        <f t="shared" si="1"/>
        <v>0</v>
      </c>
      <c r="F16" s="5">
        <f t="shared" si="1"/>
        <v>0</v>
      </c>
      <c r="G16" s="5">
        <f t="shared" si="1"/>
        <v>0</v>
      </c>
      <c r="H16" s="5">
        <f t="shared" si="1"/>
        <v>0</v>
      </c>
      <c r="I16" s="5">
        <f t="shared" si="1"/>
        <v>0</v>
      </c>
      <c r="J16" s="5">
        <f t="shared" si="1"/>
        <v>0</v>
      </c>
      <c r="K16" s="5">
        <f t="shared" si="1"/>
        <v>0</v>
      </c>
      <c r="L16" s="5">
        <f t="shared" si="1"/>
        <v>0</v>
      </c>
      <c r="M16" s="5">
        <f t="shared" si="1"/>
        <v>0</v>
      </c>
      <c r="N16" s="5">
        <f t="shared" si="1"/>
        <v>674.25799999999992</v>
      </c>
      <c r="O16" s="5">
        <f t="shared" si="1"/>
        <v>679.77700000000004</v>
      </c>
      <c r="P16" s="5">
        <f t="shared" si="1"/>
        <v>253.43800000000002</v>
      </c>
      <c r="Q16" s="5">
        <f t="shared" si="1"/>
        <v>342.738</v>
      </c>
      <c r="R16" s="5">
        <f t="shared" si="1"/>
        <v>0</v>
      </c>
      <c r="S16" s="5">
        <f t="shared" si="1"/>
        <v>0</v>
      </c>
      <c r="T16" s="5">
        <f t="shared" si="1"/>
        <v>0</v>
      </c>
      <c r="U16" s="5">
        <f t="shared" si="1"/>
        <v>0</v>
      </c>
      <c r="V16" s="5">
        <f t="shared" si="1"/>
        <v>0</v>
      </c>
      <c r="W16" s="5">
        <f t="shared" si="1"/>
        <v>0</v>
      </c>
    </row>
    <row r="17" spans="2:23" outlineLevel="1" x14ac:dyDescent="0.25">
      <c r="B17" s="4" t="s">
        <v>27</v>
      </c>
      <c r="C17" s="5">
        <f t="shared" si="1"/>
        <v>0</v>
      </c>
      <c r="D17" s="5">
        <f t="shared" si="1"/>
        <v>0</v>
      </c>
      <c r="E17" s="5">
        <f t="shared" si="1"/>
        <v>0</v>
      </c>
      <c r="F17" s="5">
        <f t="shared" si="1"/>
        <v>0</v>
      </c>
      <c r="G17" s="5">
        <f t="shared" si="1"/>
        <v>0</v>
      </c>
      <c r="H17" s="5">
        <f t="shared" si="1"/>
        <v>0</v>
      </c>
      <c r="I17" s="5">
        <f t="shared" si="1"/>
        <v>0</v>
      </c>
      <c r="J17" s="5">
        <f t="shared" si="1"/>
        <v>0</v>
      </c>
      <c r="K17" s="5">
        <f t="shared" si="1"/>
        <v>0</v>
      </c>
      <c r="L17" s="5">
        <f t="shared" si="1"/>
        <v>0</v>
      </c>
      <c r="M17" s="5">
        <f t="shared" si="1"/>
        <v>0</v>
      </c>
      <c r="N17" s="5">
        <f t="shared" si="1"/>
        <v>0</v>
      </c>
      <c r="O17" s="5">
        <f t="shared" si="1"/>
        <v>0</v>
      </c>
      <c r="P17" s="5">
        <f t="shared" si="1"/>
        <v>0</v>
      </c>
      <c r="Q17" s="5">
        <f t="shared" si="1"/>
        <v>0</v>
      </c>
      <c r="R17" s="5">
        <f t="shared" si="1"/>
        <v>0</v>
      </c>
      <c r="S17" s="5">
        <f t="shared" si="1"/>
        <v>0</v>
      </c>
      <c r="T17" s="5">
        <f t="shared" si="1"/>
        <v>0</v>
      </c>
      <c r="U17" s="5">
        <f t="shared" si="1"/>
        <v>0</v>
      </c>
      <c r="V17" s="5">
        <f t="shared" si="1"/>
        <v>0</v>
      </c>
      <c r="W17" s="5">
        <f t="shared" si="1"/>
        <v>0</v>
      </c>
    </row>
    <row r="18" spans="2:23" outlineLevel="1" x14ac:dyDescent="0.25">
      <c r="B18" s="4" t="s">
        <v>28</v>
      </c>
      <c r="C18" s="5">
        <f t="shared" si="1"/>
        <v>0</v>
      </c>
      <c r="D18" s="5">
        <f t="shared" si="1"/>
        <v>0</v>
      </c>
      <c r="E18" s="5">
        <f t="shared" si="1"/>
        <v>0</v>
      </c>
      <c r="F18" s="5">
        <f t="shared" si="1"/>
        <v>0</v>
      </c>
      <c r="G18" s="5">
        <f t="shared" si="1"/>
        <v>0</v>
      </c>
      <c r="H18" s="5">
        <f t="shared" si="1"/>
        <v>0</v>
      </c>
      <c r="I18" s="5">
        <f t="shared" si="1"/>
        <v>0</v>
      </c>
      <c r="J18" s="5">
        <f t="shared" si="1"/>
        <v>0</v>
      </c>
      <c r="K18" s="5">
        <f t="shared" si="1"/>
        <v>0</v>
      </c>
      <c r="L18" s="5">
        <f t="shared" si="1"/>
        <v>0</v>
      </c>
      <c r="M18" s="5">
        <f t="shared" si="1"/>
        <v>0</v>
      </c>
      <c r="N18" s="5">
        <f t="shared" si="1"/>
        <v>0</v>
      </c>
      <c r="O18" s="5">
        <f t="shared" si="1"/>
        <v>0</v>
      </c>
      <c r="P18" s="5">
        <f t="shared" si="1"/>
        <v>0</v>
      </c>
      <c r="Q18" s="5">
        <f t="shared" si="1"/>
        <v>2.532</v>
      </c>
      <c r="R18" s="5">
        <f t="shared" si="1"/>
        <v>1.7110000000000001</v>
      </c>
      <c r="S18" s="5">
        <f t="shared" si="1"/>
        <v>1.2170000000000001</v>
      </c>
      <c r="T18" s="5">
        <f t="shared" si="1"/>
        <v>0.88099999999999989</v>
      </c>
      <c r="U18" s="5">
        <f t="shared" si="1"/>
        <v>0.61399999999999999</v>
      </c>
      <c r="V18" s="5">
        <f t="shared" si="1"/>
        <v>0.311</v>
      </c>
      <c r="W18" s="5">
        <f t="shared" si="1"/>
        <v>0.154</v>
      </c>
    </row>
    <row r="19" spans="2:23" outlineLevel="1" x14ac:dyDescent="0.25">
      <c r="B19" s="4" t="s">
        <v>22</v>
      </c>
      <c r="C19" s="5">
        <f t="shared" si="1"/>
        <v>8472</v>
      </c>
      <c r="D19" s="5">
        <f t="shared" si="1"/>
        <v>6634.5</v>
      </c>
      <c r="E19" s="5">
        <f t="shared" si="1"/>
        <v>4820.25</v>
      </c>
      <c r="F19" s="5">
        <f t="shared" si="1"/>
        <v>5965.5</v>
      </c>
      <c r="G19" s="5">
        <f t="shared" si="1"/>
        <v>5444.25</v>
      </c>
      <c r="H19" s="5">
        <f t="shared" si="1"/>
        <v>6279</v>
      </c>
      <c r="I19" s="5">
        <f t="shared" si="1"/>
        <v>3607.5</v>
      </c>
      <c r="J19" s="5">
        <f t="shared" si="1"/>
        <v>5607.75</v>
      </c>
      <c r="K19" s="5">
        <f t="shared" si="1"/>
        <v>4008</v>
      </c>
      <c r="L19" s="5">
        <f t="shared" si="1"/>
        <v>6246</v>
      </c>
      <c r="M19" s="5">
        <f t="shared" si="1"/>
        <v>5402.25</v>
      </c>
      <c r="N19" s="5">
        <f t="shared" si="1"/>
        <v>4054.5</v>
      </c>
      <c r="O19" s="5">
        <f t="shared" si="1"/>
        <v>3429.7500000000005</v>
      </c>
      <c r="P19" s="5">
        <f t="shared" si="1"/>
        <v>1710.75</v>
      </c>
      <c r="Q19" s="5">
        <f t="shared" si="1"/>
        <v>1232.9999999999998</v>
      </c>
      <c r="R19" s="5">
        <f t="shared" si="1"/>
        <v>458.25</v>
      </c>
      <c r="S19" s="5">
        <f t="shared" si="1"/>
        <v>2.2500000000000004</v>
      </c>
      <c r="T19" s="5">
        <f t="shared" si="1"/>
        <v>200.25</v>
      </c>
      <c r="U19" s="5">
        <f t="shared" si="1"/>
        <v>400.5</v>
      </c>
      <c r="V19" s="5">
        <f t="shared" si="1"/>
        <v>398.25</v>
      </c>
      <c r="W19" s="5">
        <f t="shared" si="1"/>
        <v>326.25</v>
      </c>
    </row>
    <row r="20" spans="2:23" outlineLevel="1" x14ac:dyDescent="0.25">
      <c r="B20" s="4" t="s">
        <v>1</v>
      </c>
      <c r="C20" s="5">
        <f t="shared" si="1"/>
        <v>98.25200000000001</v>
      </c>
      <c r="D20" s="5">
        <f t="shared" si="1"/>
        <v>114.14100000000001</v>
      </c>
      <c r="E20" s="5">
        <f t="shared" si="1"/>
        <v>40.777000000000001</v>
      </c>
      <c r="F20" s="5">
        <f t="shared" si="1"/>
        <v>39.482999999999997</v>
      </c>
      <c r="G20" s="5">
        <f t="shared" si="1"/>
        <v>37.341999999999999</v>
      </c>
      <c r="H20" s="5">
        <f t="shared" si="1"/>
        <v>28.974</v>
      </c>
      <c r="I20" s="5">
        <f t="shared" si="1"/>
        <v>50.446999999999996</v>
      </c>
      <c r="J20" s="5">
        <f t="shared" si="1"/>
        <v>49.575000000000003</v>
      </c>
      <c r="K20" s="5">
        <f t="shared" si="1"/>
        <v>57.785999999999994</v>
      </c>
      <c r="L20" s="5">
        <f t="shared" si="1"/>
        <v>49.875999999999998</v>
      </c>
      <c r="M20" s="5">
        <f t="shared" si="1"/>
        <v>47.201999999999998</v>
      </c>
      <c r="N20" s="5">
        <f t="shared" si="1"/>
        <v>40.164999999999999</v>
      </c>
      <c r="O20" s="5">
        <f t="shared" si="1"/>
        <v>31.794000000000004</v>
      </c>
      <c r="P20" s="5">
        <f t="shared" si="1"/>
        <v>29.062999999999999</v>
      </c>
      <c r="Q20" s="5">
        <f t="shared" si="1"/>
        <v>21.701999999999998</v>
      </c>
      <c r="R20" s="5">
        <f t="shared" si="1"/>
        <v>36.460999999999999</v>
      </c>
      <c r="S20" s="5">
        <f t="shared" si="1"/>
        <v>31.312999999999999</v>
      </c>
      <c r="T20" s="5">
        <f t="shared" si="1"/>
        <v>27.966999999999999</v>
      </c>
      <c r="U20" s="5">
        <f t="shared" si="1"/>
        <v>15.722</v>
      </c>
      <c r="V20" s="5">
        <f t="shared" si="1"/>
        <v>18.542999999999999</v>
      </c>
      <c r="W20" s="5">
        <f t="shared" si="1"/>
        <v>12.516999999999999</v>
      </c>
    </row>
    <row r="21" spans="2:23" outlineLevel="1" x14ac:dyDescent="0.25">
      <c r="B21" s="16" t="s">
        <v>13</v>
      </c>
      <c r="C21" s="21">
        <f t="shared" ref="C21:W21" si="2">SUM(C11:C20)</f>
        <v>88429.657799999986</v>
      </c>
      <c r="D21" s="21">
        <f t="shared" si="2"/>
        <v>89685.338799999998</v>
      </c>
      <c r="E21" s="21">
        <f t="shared" si="2"/>
        <v>85220.678799999994</v>
      </c>
      <c r="F21" s="21">
        <f t="shared" si="2"/>
        <v>86064.933999999994</v>
      </c>
      <c r="G21" s="21">
        <f t="shared" si="2"/>
        <v>89074.885599999994</v>
      </c>
      <c r="H21" s="21">
        <f t="shared" si="2"/>
        <v>90507.239000000001</v>
      </c>
      <c r="I21" s="21">
        <f t="shared" si="2"/>
        <v>83514.195999999996</v>
      </c>
      <c r="J21" s="21">
        <f t="shared" si="2"/>
        <v>86929.268400000001</v>
      </c>
      <c r="K21" s="21">
        <f t="shared" si="2"/>
        <v>76725.646799999988</v>
      </c>
      <c r="L21" s="21">
        <f t="shared" si="2"/>
        <v>77999.518800000005</v>
      </c>
      <c r="M21" s="21">
        <f t="shared" si="2"/>
        <v>83981.374400000015</v>
      </c>
      <c r="N21" s="21">
        <f t="shared" si="2"/>
        <v>95960.961399999986</v>
      </c>
      <c r="O21" s="21">
        <f t="shared" si="2"/>
        <v>78171.744999999995</v>
      </c>
      <c r="P21" s="21">
        <f t="shared" si="2"/>
        <v>66940.165000000008</v>
      </c>
      <c r="Q21" s="21">
        <f t="shared" si="2"/>
        <v>69037.74500000001</v>
      </c>
      <c r="R21" s="21">
        <f t="shared" si="2"/>
        <v>71769.071599999996</v>
      </c>
      <c r="S21" s="21">
        <f t="shared" si="2"/>
        <v>71064.845000000001</v>
      </c>
      <c r="T21" s="21">
        <f t="shared" si="2"/>
        <v>71516.123999999996</v>
      </c>
      <c r="U21" s="21">
        <f t="shared" si="2"/>
        <v>74613.040999999983</v>
      </c>
      <c r="V21" s="21">
        <f t="shared" si="2"/>
        <v>72342.163400000005</v>
      </c>
      <c r="W21" s="21">
        <f t="shared" si="2"/>
        <v>65945.149000000005</v>
      </c>
    </row>
    <row r="22" spans="2:23" outlineLevel="1" x14ac:dyDescent="0.25">
      <c r="B22" s="29" t="s">
        <v>46</v>
      </c>
      <c r="C22" s="28">
        <f>IFERROR(C21/C3/1000,0)</f>
        <v>1.676048249778036E-3</v>
      </c>
      <c r="D22" s="28">
        <f t="shared" ref="D22:W22" si="3">IFERROR(D21/D3/1000,0)</f>
        <v>1.7074858506819068E-3</v>
      </c>
      <c r="E22" s="28">
        <f t="shared" si="3"/>
        <v>1.5557033268913971E-3</v>
      </c>
      <c r="F22" s="28">
        <f t="shared" si="3"/>
        <v>1.4470702204859734E-3</v>
      </c>
      <c r="G22" s="28">
        <f t="shared" si="3"/>
        <v>1.4900749683178292E-3</v>
      </c>
      <c r="H22" s="28">
        <f t="shared" si="3"/>
        <v>1.5028905678791272E-3</v>
      </c>
      <c r="I22" s="28">
        <f t="shared" si="3"/>
        <v>1.5067403705100782E-3</v>
      </c>
      <c r="J22" s="28">
        <f t="shared" si="3"/>
        <v>1.5534654477146537E-3</v>
      </c>
      <c r="K22" s="28">
        <f t="shared" si="3"/>
        <v>1.6587267409801552E-3</v>
      </c>
      <c r="L22" s="28">
        <f t="shared" si="3"/>
        <v>1.7222372922704875E-3</v>
      </c>
      <c r="M22" s="28">
        <f t="shared" si="3"/>
        <v>1.5633462400293648E-3</v>
      </c>
      <c r="N22" s="28">
        <f t="shared" si="3"/>
        <v>1.6610381439410536E-3</v>
      </c>
      <c r="O22" s="28">
        <f t="shared" si="3"/>
        <v>1.608537836243333E-3</v>
      </c>
      <c r="P22" s="28">
        <f t="shared" si="3"/>
        <v>1.6250667069624479E-3</v>
      </c>
      <c r="Q22" s="28">
        <f t="shared" si="3"/>
        <v>1.5271823596910113E-3</v>
      </c>
      <c r="R22" s="28">
        <f t="shared" si="3"/>
        <v>1.5130422789134687E-3</v>
      </c>
      <c r="S22" s="28">
        <f t="shared" si="3"/>
        <v>1.4179312917826383E-3</v>
      </c>
      <c r="T22" s="28">
        <f t="shared" si="3"/>
        <v>1.4431024810820944E-3</v>
      </c>
      <c r="U22" s="28">
        <f t="shared" si="3"/>
        <v>1.5019660315546601E-3</v>
      </c>
      <c r="V22" s="28">
        <f t="shared" si="3"/>
        <v>1.5277612424358074E-3</v>
      </c>
      <c r="W22" s="28">
        <f t="shared" si="3"/>
        <v>1.4602887746729624E-3</v>
      </c>
    </row>
    <row r="23" spans="2:23" outlineLevel="1" x14ac:dyDescent="0.25"/>
    <row r="24" spans="2:23" outlineLevel="1" x14ac:dyDescent="0.25">
      <c r="B24" s="4" t="s">
        <v>23</v>
      </c>
      <c r="C24" s="12">
        <f t="shared" ref="C24:W24" si="4">IFERROR(C11/C21,0)</f>
        <v>3.3327370854080141E-3</v>
      </c>
      <c r="D24" s="12">
        <f t="shared" si="4"/>
        <v>2.7537878911374531E-3</v>
      </c>
      <c r="E24" s="12">
        <f t="shared" si="4"/>
        <v>2.7398843014144122E-3</v>
      </c>
      <c r="F24" s="12">
        <f t="shared" si="4"/>
        <v>3.4023612915336687E-3</v>
      </c>
      <c r="G24" s="12">
        <f t="shared" si="4"/>
        <v>4.1228321263204635E-3</v>
      </c>
      <c r="H24" s="12">
        <f t="shared" si="4"/>
        <v>4.4486275843637207E-3</v>
      </c>
      <c r="I24" s="12">
        <f t="shared" si="4"/>
        <v>3.4604703612305626E-3</v>
      </c>
      <c r="J24" s="12">
        <f t="shared" si="4"/>
        <v>2.2920220504236981E-3</v>
      </c>
      <c r="K24" s="12">
        <f t="shared" si="4"/>
        <v>2.6954846081532154E-3</v>
      </c>
      <c r="L24" s="12">
        <f t="shared" si="4"/>
        <v>2.9049179211090206E-3</v>
      </c>
      <c r="M24" s="12">
        <f t="shared" si="4"/>
        <v>3.1316515343907006E-3</v>
      </c>
      <c r="N24" s="12">
        <f t="shared" si="4"/>
        <v>2.5584654052871964E-3</v>
      </c>
      <c r="O24" s="12">
        <f t="shared" si="4"/>
        <v>9.9607601186336579E-4</v>
      </c>
      <c r="P24" s="12">
        <f t="shared" si="4"/>
        <v>1.9152178665827902E-3</v>
      </c>
      <c r="Q24" s="12">
        <f t="shared" si="4"/>
        <v>3.0418143002787818E-3</v>
      </c>
      <c r="R24" s="12">
        <f t="shared" si="4"/>
        <v>2.75572186724511E-3</v>
      </c>
      <c r="S24" s="12">
        <f t="shared" si="4"/>
        <v>3.1351788637546452E-3</v>
      </c>
      <c r="T24" s="12">
        <f t="shared" si="4"/>
        <v>3.2984170115259604E-3</v>
      </c>
      <c r="U24" s="12">
        <f t="shared" si="4"/>
        <v>3.1434183201298556E-3</v>
      </c>
      <c r="V24" s="12">
        <f t="shared" si="4"/>
        <v>2.9969576497348707E-3</v>
      </c>
      <c r="W24" s="12">
        <f t="shared" si="4"/>
        <v>3.9122513772771976E-3</v>
      </c>
    </row>
    <row r="25" spans="2:23" outlineLevel="1" x14ac:dyDescent="0.25">
      <c r="B25" s="4" t="s">
        <v>24</v>
      </c>
      <c r="C25" s="12">
        <f t="shared" ref="C25:W25" si="5">IFERROR(C12/C21,0)</f>
        <v>1.9337403791242536E-5</v>
      </c>
      <c r="D25" s="12">
        <f t="shared" si="5"/>
        <v>1.7822310997391247E-5</v>
      </c>
      <c r="E25" s="12">
        <f t="shared" si="5"/>
        <v>2.1403255943086906E-5</v>
      </c>
      <c r="F25" s="12">
        <f t="shared" si="5"/>
        <v>1.7080126965530468E-5</v>
      </c>
      <c r="G25" s="12">
        <f t="shared" si="5"/>
        <v>1.5344392426589882E-5</v>
      </c>
      <c r="H25" s="12">
        <f t="shared" si="5"/>
        <v>1.4849640922092428E-5</v>
      </c>
      <c r="I25" s="12">
        <f t="shared" si="5"/>
        <v>1.5633270300536688E-5</v>
      </c>
      <c r="J25" s="12">
        <f t="shared" si="5"/>
        <v>1.6399539835538291E-5</v>
      </c>
      <c r="K25" s="12">
        <f t="shared" si="5"/>
        <v>1.7829761716651961E-5</v>
      </c>
      <c r="L25" s="12">
        <f t="shared" si="5"/>
        <v>1.8930886019773751E-5</v>
      </c>
      <c r="M25" s="12">
        <f t="shared" si="5"/>
        <v>1.6717992650522757E-5</v>
      </c>
      <c r="N25" s="12">
        <f t="shared" si="5"/>
        <v>9.9165325786325448E-6</v>
      </c>
      <c r="O25" s="12">
        <f t="shared" si="5"/>
        <v>1.0361800161938308E-5</v>
      </c>
      <c r="P25" s="12">
        <f t="shared" si="5"/>
        <v>1.3668923582724959E-5</v>
      </c>
      <c r="Q25" s="12">
        <f t="shared" si="5"/>
        <v>2.8245418502588692E-6</v>
      </c>
      <c r="R25" s="12">
        <f t="shared" si="5"/>
        <v>0</v>
      </c>
      <c r="S25" s="12">
        <f t="shared" si="5"/>
        <v>0</v>
      </c>
      <c r="T25" s="12">
        <f t="shared" si="5"/>
        <v>0</v>
      </c>
      <c r="U25" s="12">
        <f t="shared" si="5"/>
        <v>2.0103724226975287E-7</v>
      </c>
      <c r="V25" s="12">
        <f t="shared" si="5"/>
        <v>0</v>
      </c>
      <c r="W25" s="12">
        <f t="shared" si="5"/>
        <v>0</v>
      </c>
    </row>
    <row r="26" spans="2:23" outlineLevel="1" x14ac:dyDescent="0.25">
      <c r="B26" s="4" t="s">
        <v>21</v>
      </c>
      <c r="C26" s="12">
        <f t="shared" ref="C26:W26" si="6">IFERROR(C13/C21,0)</f>
        <v>0.7362484444670101</v>
      </c>
      <c r="D26" s="12">
        <f t="shared" si="6"/>
        <v>0.75601303297970046</v>
      </c>
      <c r="E26" s="12">
        <f t="shared" si="6"/>
        <v>0.77028734016608191</v>
      </c>
      <c r="F26" s="12">
        <f t="shared" si="6"/>
        <v>0.75151058618135935</v>
      </c>
      <c r="G26" s="12">
        <f t="shared" si="6"/>
        <v>0.76572156720232698</v>
      </c>
      <c r="H26" s="12">
        <f t="shared" si="6"/>
        <v>0.75822341680315752</v>
      </c>
      <c r="I26" s="12">
        <f t="shared" si="6"/>
        <v>0.7688173397490411</v>
      </c>
      <c r="J26" s="12">
        <f t="shared" si="6"/>
        <v>0.75228544083778348</v>
      </c>
      <c r="K26" s="12">
        <f t="shared" si="6"/>
        <v>0.72628766682485635</v>
      </c>
      <c r="L26" s="12">
        <f t="shared" si="6"/>
        <v>0.71795007022530499</v>
      </c>
      <c r="M26" s="12">
        <f t="shared" si="6"/>
        <v>0.73652132323283326</v>
      </c>
      <c r="N26" s="12">
        <f t="shared" si="6"/>
        <v>0.7540700191442643</v>
      </c>
      <c r="O26" s="12">
        <f t="shared" si="6"/>
        <v>0.70295586979668934</v>
      </c>
      <c r="P26" s="12">
        <f t="shared" si="6"/>
        <v>0.72027547287939897</v>
      </c>
      <c r="Q26" s="12">
        <f t="shared" si="6"/>
        <v>0.73831116587020618</v>
      </c>
      <c r="R26" s="12">
        <f t="shared" si="6"/>
        <v>0.71496971963059375</v>
      </c>
      <c r="S26" s="12">
        <f t="shared" si="6"/>
        <v>0.69369658091845554</v>
      </c>
      <c r="T26" s="12">
        <f t="shared" si="6"/>
        <v>0.69050204678318416</v>
      </c>
      <c r="U26" s="12">
        <f t="shared" si="6"/>
        <v>0.69709205392124429</v>
      </c>
      <c r="V26" s="12">
        <f t="shared" si="6"/>
        <v>0.69164156348688888</v>
      </c>
      <c r="W26" s="12">
        <f t="shared" si="6"/>
        <v>0.69602854335805653</v>
      </c>
    </row>
    <row r="27" spans="2:23" outlineLevel="1" x14ac:dyDescent="0.25">
      <c r="B27" s="4" t="s">
        <v>26</v>
      </c>
      <c r="C27" s="12">
        <f t="shared" ref="C27:W27" si="7">IFERROR(C14/C21,0)</f>
        <v>0</v>
      </c>
      <c r="D27" s="12">
        <f t="shared" si="7"/>
        <v>0</v>
      </c>
      <c r="E27" s="12">
        <f t="shared" si="7"/>
        <v>0</v>
      </c>
      <c r="F27" s="12">
        <f t="shared" si="7"/>
        <v>0</v>
      </c>
      <c r="G27" s="12">
        <f t="shared" si="7"/>
        <v>0</v>
      </c>
      <c r="H27" s="12">
        <f t="shared" si="7"/>
        <v>0</v>
      </c>
      <c r="I27" s="12">
        <f t="shared" si="7"/>
        <v>0</v>
      </c>
      <c r="J27" s="12">
        <f t="shared" si="7"/>
        <v>0</v>
      </c>
      <c r="K27" s="12">
        <f t="shared" si="7"/>
        <v>0</v>
      </c>
      <c r="L27" s="12">
        <f t="shared" si="7"/>
        <v>0</v>
      </c>
      <c r="M27" s="12">
        <f t="shared" si="7"/>
        <v>0</v>
      </c>
      <c r="N27" s="12">
        <f t="shared" si="7"/>
        <v>0</v>
      </c>
      <c r="O27" s="12">
        <f t="shared" si="7"/>
        <v>0</v>
      </c>
      <c r="P27" s="12">
        <f t="shared" si="7"/>
        <v>0</v>
      </c>
      <c r="Q27" s="12">
        <f t="shared" si="7"/>
        <v>0</v>
      </c>
      <c r="R27" s="12">
        <f t="shared" si="7"/>
        <v>0</v>
      </c>
      <c r="S27" s="12">
        <f t="shared" si="7"/>
        <v>0</v>
      </c>
      <c r="T27" s="12">
        <f t="shared" si="7"/>
        <v>0</v>
      </c>
      <c r="U27" s="12">
        <f t="shared" si="7"/>
        <v>0</v>
      </c>
      <c r="V27" s="12">
        <f t="shared" si="7"/>
        <v>0</v>
      </c>
      <c r="W27" s="12">
        <f t="shared" si="7"/>
        <v>0</v>
      </c>
    </row>
    <row r="28" spans="2:23" outlineLevel="1" x14ac:dyDescent="0.25">
      <c r="B28" s="4" t="s">
        <v>25</v>
      </c>
      <c r="C28" s="12">
        <f t="shared" ref="C28:W28" si="8">IFERROR(C15/C21,0)</f>
        <v>0.16348344389951944</v>
      </c>
      <c r="D28" s="12">
        <f t="shared" si="8"/>
        <v>0.16596737213864438</v>
      </c>
      <c r="E28" s="12">
        <f t="shared" si="8"/>
        <v>0.16991090899407385</v>
      </c>
      <c r="F28" s="12">
        <f t="shared" si="8"/>
        <v>0.17529727031452788</v>
      </c>
      <c r="G28" s="12">
        <f t="shared" si="8"/>
        <v>0.16860111465582395</v>
      </c>
      <c r="H28" s="12">
        <f t="shared" si="8"/>
        <v>0.16761731069931321</v>
      </c>
      <c r="I28" s="12">
        <f t="shared" si="8"/>
        <v>0.18390625469231603</v>
      </c>
      <c r="J28" s="12">
        <f t="shared" si="8"/>
        <v>0.18032650324249133</v>
      </c>
      <c r="K28" s="12">
        <f t="shared" si="8"/>
        <v>0.21800779397274503</v>
      </c>
      <c r="L28" s="12">
        <f t="shared" si="8"/>
        <v>0.1984092240322898</v>
      </c>
      <c r="M28" s="12">
        <f t="shared" si="8"/>
        <v>0.1954414906550993</v>
      </c>
      <c r="N28" s="12">
        <f t="shared" si="8"/>
        <v>0.19366510848650173</v>
      </c>
      <c r="O28" s="12">
        <f t="shared" si="8"/>
        <v>0.24306048176358352</v>
      </c>
      <c r="P28" s="12">
        <f t="shared" si="8"/>
        <v>0.24801903311711287</v>
      </c>
      <c r="Q28" s="12">
        <f t="shared" si="8"/>
        <v>0.23546887286078072</v>
      </c>
      <c r="R28" s="12">
        <f t="shared" si="8"/>
        <v>0.27535762354768989</v>
      </c>
      <c r="S28" s="12">
        <f t="shared" si="8"/>
        <v>0.30267882804782026</v>
      </c>
      <c r="T28" s="12">
        <f t="shared" si="8"/>
        <v>0.30299609078366718</v>
      </c>
      <c r="U28" s="12">
        <f t="shared" si="8"/>
        <v>0.29417768939346678</v>
      </c>
      <c r="V28" s="12">
        <f t="shared" si="8"/>
        <v>0.29959576796399756</v>
      </c>
      <c r="W28" s="12">
        <f t="shared" si="8"/>
        <v>0.29491976733572922</v>
      </c>
    </row>
    <row r="29" spans="2:23" outlineLevel="1" x14ac:dyDescent="0.25">
      <c r="B29" s="4" t="s">
        <v>0</v>
      </c>
      <c r="C29" s="12">
        <f t="shared" ref="C29:W29" si="9">IFERROR(C16/C21,0)</f>
        <v>0</v>
      </c>
      <c r="D29" s="12">
        <f t="shared" si="9"/>
        <v>0</v>
      </c>
      <c r="E29" s="12">
        <f t="shared" si="9"/>
        <v>0</v>
      </c>
      <c r="F29" s="12">
        <f t="shared" si="9"/>
        <v>0</v>
      </c>
      <c r="G29" s="12">
        <f t="shared" si="9"/>
        <v>0</v>
      </c>
      <c r="H29" s="12">
        <f t="shared" si="9"/>
        <v>0</v>
      </c>
      <c r="I29" s="12">
        <f t="shared" si="9"/>
        <v>0</v>
      </c>
      <c r="J29" s="12">
        <f t="shared" si="9"/>
        <v>0</v>
      </c>
      <c r="K29" s="12">
        <f t="shared" si="9"/>
        <v>0</v>
      </c>
      <c r="L29" s="12">
        <f t="shared" si="9"/>
        <v>0</v>
      </c>
      <c r="M29" s="12">
        <f t="shared" si="9"/>
        <v>0</v>
      </c>
      <c r="N29" s="12">
        <f t="shared" si="9"/>
        <v>7.0263781246360044E-3</v>
      </c>
      <c r="O29" s="12">
        <f t="shared" si="9"/>
        <v>8.6959425045456014E-3</v>
      </c>
      <c r="P29" s="12">
        <f t="shared" si="9"/>
        <v>3.7860378742717469E-3</v>
      </c>
      <c r="Q29" s="12">
        <f t="shared" si="9"/>
        <v>4.9645016649949962E-3</v>
      </c>
      <c r="R29" s="12">
        <f t="shared" si="9"/>
        <v>0</v>
      </c>
      <c r="S29" s="12">
        <f t="shared" si="9"/>
        <v>0</v>
      </c>
      <c r="T29" s="12">
        <f t="shared" si="9"/>
        <v>0</v>
      </c>
      <c r="U29" s="12">
        <f t="shared" si="9"/>
        <v>0</v>
      </c>
      <c r="V29" s="12">
        <f t="shared" si="9"/>
        <v>0</v>
      </c>
      <c r="W29" s="12">
        <f t="shared" si="9"/>
        <v>0</v>
      </c>
    </row>
    <row r="30" spans="2:23" outlineLevel="1" x14ac:dyDescent="0.25">
      <c r="B30" s="4" t="s">
        <v>27</v>
      </c>
      <c r="C30" s="12">
        <f t="shared" ref="C30:W30" si="10">IFERROR(C17/C21,0)</f>
        <v>0</v>
      </c>
      <c r="D30" s="12">
        <f t="shared" si="10"/>
        <v>0</v>
      </c>
      <c r="E30" s="12">
        <f t="shared" si="10"/>
        <v>0</v>
      </c>
      <c r="F30" s="12">
        <f t="shared" si="10"/>
        <v>0</v>
      </c>
      <c r="G30" s="12">
        <f t="shared" si="10"/>
        <v>0</v>
      </c>
      <c r="H30" s="12">
        <f t="shared" si="10"/>
        <v>0</v>
      </c>
      <c r="I30" s="12">
        <f t="shared" si="10"/>
        <v>0</v>
      </c>
      <c r="J30" s="12">
        <f t="shared" si="10"/>
        <v>0</v>
      </c>
      <c r="K30" s="12">
        <f t="shared" si="10"/>
        <v>0</v>
      </c>
      <c r="L30" s="12">
        <f t="shared" si="10"/>
        <v>0</v>
      </c>
      <c r="M30" s="12">
        <f t="shared" si="10"/>
        <v>0</v>
      </c>
      <c r="N30" s="12">
        <f t="shared" si="10"/>
        <v>0</v>
      </c>
      <c r="O30" s="12">
        <f t="shared" si="10"/>
        <v>0</v>
      </c>
      <c r="P30" s="12">
        <f t="shared" si="10"/>
        <v>0</v>
      </c>
      <c r="Q30" s="12">
        <f t="shared" si="10"/>
        <v>0</v>
      </c>
      <c r="R30" s="12">
        <f t="shared" si="10"/>
        <v>0</v>
      </c>
      <c r="S30" s="12">
        <f t="shared" si="10"/>
        <v>0</v>
      </c>
      <c r="T30" s="12">
        <f t="shared" si="10"/>
        <v>0</v>
      </c>
      <c r="U30" s="12">
        <f t="shared" si="10"/>
        <v>0</v>
      </c>
      <c r="V30" s="12">
        <f t="shared" si="10"/>
        <v>0</v>
      </c>
      <c r="W30" s="12">
        <f t="shared" si="10"/>
        <v>0</v>
      </c>
    </row>
    <row r="31" spans="2:23" outlineLevel="1" x14ac:dyDescent="0.25">
      <c r="B31" s="4" t="s">
        <v>28</v>
      </c>
      <c r="C31" s="12">
        <f t="shared" ref="C31:W31" si="11">IFERROR(C18/C21,0)</f>
        <v>0</v>
      </c>
      <c r="D31" s="12">
        <f t="shared" si="11"/>
        <v>0</v>
      </c>
      <c r="E31" s="12">
        <f t="shared" si="11"/>
        <v>0</v>
      </c>
      <c r="F31" s="12">
        <f t="shared" si="11"/>
        <v>0</v>
      </c>
      <c r="G31" s="12">
        <f t="shared" si="11"/>
        <v>0</v>
      </c>
      <c r="H31" s="12">
        <f t="shared" si="11"/>
        <v>0</v>
      </c>
      <c r="I31" s="12">
        <f t="shared" si="11"/>
        <v>0</v>
      </c>
      <c r="J31" s="12">
        <f t="shared" si="11"/>
        <v>0</v>
      </c>
      <c r="K31" s="12">
        <f t="shared" si="11"/>
        <v>0</v>
      </c>
      <c r="L31" s="12">
        <f t="shared" si="11"/>
        <v>0</v>
      </c>
      <c r="M31" s="12">
        <f t="shared" si="11"/>
        <v>0</v>
      </c>
      <c r="N31" s="12">
        <f t="shared" si="11"/>
        <v>0</v>
      </c>
      <c r="O31" s="12">
        <f t="shared" si="11"/>
        <v>0</v>
      </c>
      <c r="P31" s="12">
        <f t="shared" si="11"/>
        <v>0</v>
      </c>
      <c r="Q31" s="12">
        <f t="shared" si="11"/>
        <v>3.667558956336131E-5</v>
      </c>
      <c r="R31" s="12">
        <f t="shared" si="11"/>
        <v>2.384035298012689E-5</v>
      </c>
      <c r="S31" s="12">
        <f t="shared" si="11"/>
        <v>1.7125204452356154E-5</v>
      </c>
      <c r="T31" s="12">
        <f t="shared" si="11"/>
        <v>1.2318900280445846E-5</v>
      </c>
      <c r="U31" s="12">
        <f t="shared" si="11"/>
        <v>8.2291244502418839E-6</v>
      </c>
      <c r="V31" s="12">
        <f t="shared" si="11"/>
        <v>4.2990143698135512E-6</v>
      </c>
      <c r="W31" s="12">
        <f t="shared" si="11"/>
        <v>2.3352741230442894E-6</v>
      </c>
    </row>
    <row r="32" spans="2:23" outlineLevel="1" x14ac:dyDescent="0.25">
      <c r="B32" s="4" t="s">
        <v>22</v>
      </c>
      <c r="C32" s="12">
        <f t="shared" ref="C32:W32" si="12">IFERROR(C19/C21,0)</f>
        <v>9.580496194117355E-2</v>
      </c>
      <c r="D32" s="12">
        <f t="shared" si="12"/>
        <v>7.397530174686702E-2</v>
      </c>
      <c r="E32" s="12">
        <f t="shared" si="12"/>
        <v>5.6561976129202107E-2</v>
      </c>
      <c r="F32" s="12">
        <f t="shared" si="12"/>
        <v>6.931394381828028E-2</v>
      </c>
      <c r="G32" s="12">
        <f t="shared" si="12"/>
        <v>6.111992132606231E-2</v>
      </c>
      <c r="H32" s="12">
        <f t="shared" si="12"/>
        <v>6.9375666182900572E-2</v>
      </c>
      <c r="I32" s="12">
        <f t="shared" si="12"/>
        <v>4.3196248934732007E-2</v>
      </c>
      <c r="J32" s="12">
        <f t="shared" si="12"/>
        <v>6.4509343092550409E-2</v>
      </c>
      <c r="K32" s="12">
        <f t="shared" si="12"/>
        <v>5.2238073801418913E-2</v>
      </c>
      <c r="L32" s="12">
        <f t="shared" si="12"/>
        <v>8.0077417092988518E-2</v>
      </c>
      <c r="M32" s="12">
        <f t="shared" si="12"/>
        <v>6.4326763387668476E-2</v>
      </c>
      <c r="N32" s="12">
        <f t="shared" si="12"/>
        <v>4.2251556683549449E-2</v>
      </c>
      <c r="O32" s="12">
        <f t="shared" si="12"/>
        <v>4.3874548278281376E-2</v>
      </c>
      <c r="P32" s="12">
        <f t="shared" si="12"/>
        <v>2.5556405485406254E-2</v>
      </c>
      <c r="Q32" s="12">
        <f t="shared" si="12"/>
        <v>1.7859795391636846E-2</v>
      </c>
      <c r="R32" s="12">
        <f t="shared" si="12"/>
        <v>6.3850623922519856E-3</v>
      </c>
      <c r="S32" s="12">
        <f t="shared" si="12"/>
        <v>3.1661224336730779E-5</v>
      </c>
      <c r="T32" s="12">
        <f t="shared" si="12"/>
        <v>2.8000678560264258E-3</v>
      </c>
      <c r="U32" s="12">
        <f t="shared" si="12"/>
        <v>5.3676943686024013E-3</v>
      </c>
      <c r="V32" s="12">
        <f t="shared" si="12"/>
        <v>5.5050883369075461E-3</v>
      </c>
      <c r="W32" s="12">
        <f t="shared" si="12"/>
        <v>4.9472933937870093E-3</v>
      </c>
    </row>
    <row r="33" spans="1:23" outlineLevel="1" x14ac:dyDescent="0.25">
      <c r="B33" s="4" t="s">
        <v>1</v>
      </c>
      <c r="C33" s="12">
        <f t="shared" ref="C33:W33" si="13">IFERROR(C20/C21,0)</f>
        <v>1.1110752030977556E-3</v>
      </c>
      <c r="D33" s="12">
        <f t="shared" si="13"/>
        <v>1.272682932653425E-3</v>
      </c>
      <c r="E33" s="12">
        <f t="shared" si="13"/>
        <v>4.784871532846791E-4</v>
      </c>
      <c r="F33" s="12">
        <f t="shared" si="13"/>
        <v>4.5875826733336018E-4</v>
      </c>
      <c r="G33" s="12">
        <f t="shared" si="13"/>
        <v>4.1922029703959565E-4</v>
      </c>
      <c r="H33" s="12">
        <f t="shared" si="13"/>
        <v>3.2012908934278729E-4</v>
      </c>
      <c r="I33" s="12">
        <f t="shared" si="13"/>
        <v>6.0405299237988226E-4</v>
      </c>
      <c r="J33" s="12">
        <f t="shared" si="13"/>
        <v>5.7029123691555196E-4</v>
      </c>
      <c r="K33" s="12">
        <f t="shared" si="13"/>
        <v>7.5315103110997828E-4</v>
      </c>
      <c r="L33" s="12">
        <f t="shared" si="13"/>
        <v>6.3943984228784743E-4</v>
      </c>
      <c r="M33" s="12">
        <f t="shared" si="13"/>
        <v>5.6205319735753208E-4</v>
      </c>
      <c r="N33" s="12">
        <f t="shared" si="13"/>
        <v>4.1855562318282488E-4</v>
      </c>
      <c r="O33" s="12">
        <f t="shared" si="13"/>
        <v>4.0671984487489703E-4</v>
      </c>
      <c r="P33" s="12">
        <f t="shared" si="13"/>
        <v>4.3416385364451965E-4</v>
      </c>
      <c r="Q33" s="12">
        <f t="shared" si="13"/>
        <v>3.143497806888101E-4</v>
      </c>
      <c r="R33" s="12">
        <f t="shared" si="13"/>
        <v>5.0803220923927906E-4</v>
      </c>
      <c r="S33" s="12">
        <f t="shared" si="13"/>
        <v>4.4062574118046693E-4</v>
      </c>
      <c r="T33" s="12">
        <f t="shared" si="13"/>
        <v>3.9105866531581048E-4</v>
      </c>
      <c r="U33" s="12">
        <f t="shared" si="13"/>
        <v>2.1071383486433696E-4</v>
      </c>
      <c r="V33" s="12">
        <f t="shared" si="13"/>
        <v>2.5632354810113401E-4</v>
      </c>
      <c r="W33" s="12">
        <f t="shared" si="13"/>
        <v>1.8980926102691797E-4</v>
      </c>
    </row>
    <row r="34" spans="1:23" x14ac:dyDescent="0.25">
      <c r="B34" s="16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</row>
    <row r="36" spans="1:23" s="34" customFormat="1" x14ac:dyDescent="0.25">
      <c r="A36" s="33" t="s">
        <v>48</v>
      </c>
      <c r="C36" s="35"/>
    </row>
    <row r="37" spans="1:23" outlineLevel="1" x14ac:dyDescent="0.25">
      <c r="B37" s="22" t="s">
        <v>31</v>
      </c>
      <c r="C37" s="5">
        <f t="shared" ref="C37:W38" si="14">C71+C105</f>
        <v>2598.0708991441288</v>
      </c>
      <c r="D37" s="5">
        <f t="shared" si="14"/>
        <v>2789.5123467195658</v>
      </c>
      <c r="E37" s="5">
        <f t="shared" si="14"/>
        <v>2708.315176350362</v>
      </c>
      <c r="F37" s="5">
        <f t="shared" si="14"/>
        <v>3112.5532981627093</v>
      </c>
      <c r="G37" s="5">
        <f t="shared" si="14"/>
        <v>3005.3093819791111</v>
      </c>
      <c r="H37" s="5">
        <f t="shared" si="14"/>
        <v>2980.1294042627596</v>
      </c>
      <c r="I37" s="5">
        <f t="shared" si="14"/>
        <v>3282.8420420867014</v>
      </c>
      <c r="J37" s="5">
        <f t="shared" si="14"/>
        <v>3354.8958263089617</v>
      </c>
      <c r="K37" s="5">
        <f t="shared" si="14"/>
        <v>3455.7815308605977</v>
      </c>
      <c r="L37" s="5">
        <f t="shared" si="14"/>
        <v>3245.6853340559182</v>
      </c>
      <c r="M37" s="5">
        <f t="shared" si="14"/>
        <v>3568.4255976176405</v>
      </c>
      <c r="N37" s="5">
        <f t="shared" si="14"/>
        <v>4298.3802694716887</v>
      </c>
      <c r="O37" s="5">
        <f t="shared" si="14"/>
        <v>3995.3820615838868</v>
      </c>
      <c r="P37" s="5">
        <f t="shared" si="14"/>
        <v>3517.3427090947553</v>
      </c>
      <c r="Q37" s="5">
        <f t="shared" si="14"/>
        <v>3565.1391047617385</v>
      </c>
      <c r="R37" s="5">
        <f t="shared" si="14"/>
        <v>4085.8997581625149</v>
      </c>
      <c r="S37" s="5">
        <f t="shared" si="14"/>
        <v>4343.3144146904124</v>
      </c>
      <c r="T37" s="5">
        <f t="shared" si="14"/>
        <v>4407.9423328763969</v>
      </c>
      <c r="U37" s="5">
        <f t="shared" si="14"/>
        <v>4658.196236311308</v>
      </c>
      <c r="V37" s="5">
        <f t="shared" si="14"/>
        <v>4604.940796393963</v>
      </c>
      <c r="W37" s="5">
        <f t="shared" si="14"/>
        <v>4202.1701367236274</v>
      </c>
    </row>
    <row r="38" spans="1:23" outlineLevel="1" x14ac:dyDescent="0.25">
      <c r="B38" s="8" t="s">
        <v>30</v>
      </c>
      <c r="C38" s="5">
        <f t="shared" si="14"/>
        <v>147.946</v>
      </c>
      <c r="D38" s="5">
        <f t="shared" si="14"/>
        <v>149.41900000000001</v>
      </c>
      <c r="E38" s="5">
        <f t="shared" si="14"/>
        <v>153.446</v>
      </c>
      <c r="F38" s="5">
        <f t="shared" si="14"/>
        <v>159.898</v>
      </c>
      <c r="G38" s="5">
        <f t="shared" si="14"/>
        <v>164.34399999999999</v>
      </c>
      <c r="H38" s="5">
        <f t="shared" si="14"/>
        <v>167.453</v>
      </c>
      <c r="I38" s="5">
        <f t="shared" si="14"/>
        <v>170.471</v>
      </c>
      <c r="J38" s="5">
        <f t="shared" si="14"/>
        <v>178.785</v>
      </c>
      <c r="K38" s="5">
        <f t="shared" si="14"/>
        <v>189.01999999999998</v>
      </c>
      <c r="L38" s="5">
        <f t="shared" si="14"/>
        <v>201.04500000000002</v>
      </c>
      <c r="M38" s="5">
        <f t="shared" si="14"/>
        <v>216.83299999999997</v>
      </c>
      <c r="N38" s="5">
        <f t="shared" si="14"/>
        <v>226.43899999999999</v>
      </c>
      <c r="O38" s="5">
        <f t="shared" si="14"/>
        <v>232.21199999999999</v>
      </c>
      <c r="P38" s="5">
        <f t="shared" si="14"/>
        <v>239.29000000000002</v>
      </c>
      <c r="Q38" s="5">
        <f t="shared" si="14"/>
        <v>247.79</v>
      </c>
      <c r="R38" s="5">
        <f t="shared" si="14"/>
        <v>259.15600000000001</v>
      </c>
      <c r="S38" s="5">
        <f t="shared" si="14"/>
        <v>271.00799999999998</v>
      </c>
      <c r="T38" s="5">
        <f t="shared" si="14"/>
        <v>281.57299999999998</v>
      </c>
      <c r="U38" s="5">
        <f t="shared" si="14"/>
        <v>294.08199999999999</v>
      </c>
      <c r="V38" s="5">
        <f t="shared" si="14"/>
        <v>299.697</v>
      </c>
      <c r="W38" s="5">
        <f t="shared" si="14"/>
        <v>310.71600000000001</v>
      </c>
    </row>
    <row r="39" spans="1:23" outlineLevel="1" x14ac:dyDescent="0.25">
      <c r="B39" s="8" t="s">
        <v>43</v>
      </c>
      <c r="C39" s="5">
        <f t="shared" ref="C39:W39" si="15">C40/C38*1000</f>
        <v>23091.748220254565</v>
      </c>
      <c r="D39" s="5">
        <f t="shared" si="15"/>
        <v>23556.686594830528</v>
      </c>
      <c r="E39" s="5">
        <f t="shared" si="15"/>
        <v>22863.718300170654</v>
      </c>
      <c r="F39" s="5">
        <f t="shared" si="15"/>
        <v>24228.422665405215</v>
      </c>
      <c r="G39" s="5">
        <f t="shared" si="15"/>
        <v>23002.709596456094</v>
      </c>
      <c r="H39" s="5">
        <f t="shared" si="15"/>
        <v>22501.771698510929</v>
      </c>
      <c r="I39" s="5">
        <f t="shared" si="15"/>
        <v>23384.511488149878</v>
      </c>
      <c r="J39" s="5">
        <f t="shared" si="15"/>
        <v>22817.37752299662</v>
      </c>
      <c r="K39" s="5">
        <f t="shared" si="15"/>
        <v>22469.302274536501</v>
      </c>
      <c r="L39" s="5">
        <f t="shared" si="15"/>
        <v>19752.529384441172</v>
      </c>
      <c r="M39" s="5">
        <f t="shared" si="15"/>
        <v>19982.191099483993</v>
      </c>
      <c r="N39" s="5">
        <f t="shared" si="15"/>
        <v>22993.484927501915</v>
      </c>
      <c r="O39" s="5">
        <f t="shared" si="15"/>
        <v>21751.555895652407</v>
      </c>
      <c r="P39" s="5">
        <f t="shared" si="15"/>
        <v>18508.99722020968</v>
      </c>
      <c r="Q39" s="5">
        <f t="shared" si="15"/>
        <v>17959.233464600387</v>
      </c>
      <c r="R39" s="5">
        <f t="shared" si="15"/>
        <v>20102.341623989938</v>
      </c>
      <c r="S39" s="5">
        <f t="shared" si="15"/>
        <v>20701.044396812504</v>
      </c>
      <c r="T39" s="5">
        <f t="shared" si="15"/>
        <v>20282.444415830709</v>
      </c>
      <c r="U39" s="5">
        <f t="shared" si="15"/>
        <v>20318.321281687247</v>
      </c>
      <c r="V39" s="5">
        <f t="shared" si="15"/>
        <v>19831.560595815285</v>
      </c>
      <c r="W39" s="5">
        <f t="shared" si="15"/>
        <v>17556.831965657129</v>
      </c>
    </row>
    <row r="40" spans="1:23" outlineLevel="1" x14ac:dyDescent="0.25">
      <c r="B40" s="8" t="s">
        <v>44</v>
      </c>
      <c r="C40" s="5">
        <f t="shared" ref="C40:W40" si="16">C74+C108</f>
        <v>3416.3317821937821</v>
      </c>
      <c r="D40" s="5">
        <f t="shared" si="16"/>
        <v>3519.816554312983</v>
      </c>
      <c r="E40" s="5">
        <f t="shared" si="16"/>
        <v>3508.346118287986</v>
      </c>
      <c r="F40" s="5">
        <f t="shared" si="16"/>
        <v>3874.0763273529628</v>
      </c>
      <c r="G40" s="5">
        <f t="shared" si="16"/>
        <v>3780.3573059199798</v>
      </c>
      <c r="H40" s="5">
        <f t="shared" si="16"/>
        <v>3767.9891762307507</v>
      </c>
      <c r="I40" s="5">
        <f t="shared" si="16"/>
        <v>3986.3810578963976</v>
      </c>
      <c r="J40" s="5">
        <f t="shared" si="16"/>
        <v>4079.4048404489504</v>
      </c>
      <c r="K40" s="5">
        <f t="shared" si="16"/>
        <v>4247.1475159328893</v>
      </c>
      <c r="L40" s="5">
        <f t="shared" si="16"/>
        <v>3971.1472700949753</v>
      </c>
      <c r="M40" s="5">
        <f t="shared" si="16"/>
        <v>4332.7984426744115</v>
      </c>
      <c r="N40" s="5">
        <f t="shared" si="16"/>
        <v>5206.6217334986059</v>
      </c>
      <c r="O40" s="5">
        <f t="shared" si="16"/>
        <v>5050.9722976412368</v>
      </c>
      <c r="P40" s="5">
        <f t="shared" si="16"/>
        <v>4429.0179448239742</v>
      </c>
      <c r="Q40" s="5">
        <f t="shared" si="16"/>
        <v>4450.1184601933301</v>
      </c>
      <c r="R40" s="5">
        <f t="shared" si="16"/>
        <v>5209.6424459067366</v>
      </c>
      <c r="S40" s="5">
        <f t="shared" si="16"/>
        <v>5610.1486398913621</v>
      </c>
      <c r="T40" s="5">
        <f t="shared" si="16"/>
        <v>5710.9887214987002</v>
      </c>
      <c r="U40" s="5">
        <f t="shared" si="16"/>
        <v>5975.2525591611493</v>
      </c>
      <c r="V40" s="5">
        <f t="shared" si="16"/>
        <v>5943.4592158840533</v>
      </c>
      <c r="W40" s="5">
        <f t="shared" si="16"/>
        <v>5455.1886010411199</v>
      </c>
    </row>
    <row r="41" spans="1:23" outlineLevel="1" x14ac:dyDescent="0.25">
      <c r="B41" s="8" t="s">
        <v>45</v>
      </c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outlineLevel="1" x14ac:dyDescent="0.25">
      <c r="B42" s="8" t="s">
        <v>47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</row>
    <row r="43" spans="1:23" outlineLevel="1" x14ac:dyDescent="0.25"/>
    <row r="44" spans="1:23" outlineLevel="1" x14ac:dyDescent="0.25">
      <c r="B44" s="9" t="s">
        <v>19</v>
      </c>
      <c r="C44" s="14"/>
    </row>
    <row r="45" spans="1:23" outlineLevel="1" x14ac:dyDescent="0.25">
      <c r="B45" s="4" t="s">
        <v>23</v>
      </c>
      <c r="C45" s="5">
        <f t="shared" ref="C45:W54" si="17">C79+C113</f>
        <v>0</v>
      </c>
      <c r="D45" s="5">
        <f t="shared" si="17"/>
        <v>0</v>
      </c>
      <c r="E45" s="5">
        <f t="shared" si="17"/>
        <v>0</v>
      </c>
      <c r="F45" s="5">
        <f t="shared" si="17"/>
        <v>0</v>
      </c>
      <c r="G45" s="5">
        <f t="shared" si="17"/>
        <v>0</v>
      </c>
      <c r="H45" s="5">
        <f t="shared" si="17"/>
        <v>0</v>
      </c>
      <c r="I45" s="5">
        <f t="shared" si="17"/>
        <v>0</v>
      </c>
      <c r="J45" s="5">
        <f t="shared" si="17"/>
        <v>0</v>
      </c>
      <c r="K45" s="5">
        <f t="shared" si="17"/>
        <v>0</v>
      </c>
      <c r="L45" s="5">
        <f t="shared" si="17"/>
        <v>0</v>
      </c>
      <c r="M45" s="5">
        <f t="shared" si="17"/>
        <v>0</v>
      </c>
      <c r="N45" s="5">
        <f t="shared" si="17"/>
        <v>0</v>
      </c>
      <c r="O45" s="5">
        <f t="shared" si="17"/>
        <v>0</v>
      </c>
      <c r="P45" s="5">
        <f t="shared" si="17"/>
        <v>0</v>
      </c>
      <c r="Q45" s="5">
        <f t="shared" si="17"/>
        <v>0</v>
      </c>
      <c r="R45" s="5">
        <f t="shared" si="17"/>
        <v>0</v>
      </c>
      <c r="S45" s="5">
        <f t="shared" si="17"/>
        <v>0</v>
      </c>
      <c r="T45" s="5">
        <f t="shared" si="17"/>
        <v>0</v>
      </c>
      <c r="U45" s="5">
        <f t="shared" si="17"/>
        <v>0</v>
      </c>
      <c r="V45" s="5">
        <f t="shared" si="17"/>
        <v>0</v>
      </c>
      <c r="W45" s="5">
        <f t="shared" si="17"/>
        <v>0</v>
      </c>
    </row>
    <row r="46" spans="1:23" outlineLevel="1" x14ac:dyDescent="0.25">
      <c r="B46" s="4" t="s">
        <v>24</v>
      </c>
      <c r="C46" s="5">
        <f t="shared" si="17"/>
        <v>0</v>
      </c>
      <c r="D46" s="5">
        <f t="shared" si="17"/>
        <v>0</v>
      </c>
      <c r="E46" s="5">
        <f t="shared" si="17"/>
        <v>0</v>
      </c>
      <c r="F46" s="5">
        <f t="shared" si="17"/>
        <v>0</v>
      </c>
      <c r="G46" s="5">
        <f t="shared" si="17"/>
        <v>0</v>
      </c>
      <c r="H46" s="5">
        <f t="shared" si="17"/>
        <v>0</v>
      </c>
      <c r="I46" s="5">
        <f t="shared" si="17"/>
        <v>0</v>
      </c>
      <c r="J46" s="5">
        <f t="shared" si="17"/>
        <v>0</v>
      </c>
      <c r="K46" s="5">
        <f t="shared" si="17"/>
        <v>0</v>
      </c>
      <c r="L46" s="5">
        <f t="shared" si="17"/>
        <v>0</v>
      </c>
      <c r="M46" s="5">
        <f t="shared" si="17"/>
        <v>0</v>
      </c>
      <c r="N46" s="5">
        <f t="shared" si="17"/>
        <v>0</v>
      </c>
      <c r="O46" s="5">
        <f t="shared" si="17"/>
        <v>0</v>
      </c>
      <c r="P46" s="5">
        <f t="shared" si="17"/>
        <v>0</v>
      </c>
      <c r="Q46" s="5">
        <f t="shared" si="17"/>
        <v>0</v>
      </c>
      <c r="R46" s="5">
        <f t="shared" si="17"/>
        <v>0</v>
      </c>
      <c r="S46" s="5">
        <f t="shared" si="17"/>
        <v>0</v>
      </c>
      <c r="T46" s="5">
        <f t="shared" si="17"/>
        <v>0</v>
      </c>
      <c r="U46" s="5">
        <f t="shared" si="17"/>
        <v>0</v>
      </c>
      <c r="V46" s="5">
        <f t="shared" si="17"/>
        <v>0</v>
      </c>
      <c r="W46" s="5">
        <f t="shared" si="17"/>
        <v>0</v>
      </c>
    </row>
    <row r="47" spans="1:23" outlineLevel="1" x14ac:dyDescent="0.25">
      <c r="B47" s="4" t="s">
        <v>21</v>
      </c>
      <c r="C47" s="5">
        <f t="shared" si="17"/>
        <v>6544.0680000000002</v>
      </c>
      <c r="D47" s="5">
        <f t="shared" si="17"/>
        <v>7422.9380000000001</v>
      </c>
      <c r="E47" s="5">
        <f t="shared" si="17"/>
        <v>7112.8470000000007</v>
      </c>
      <c r="F47" s="5">
        <f t="shared" si="17"/>
        <v>9504.3269999999993</v>
      </c>
      <c r="G47" s="5">
        <f t="shared" si="17"/>
        <v>8433.2209999999995</v>
      </c>
      <c r="H47" s="5">
        <f t="shared" si="17"/>
        <v>7823.8670000000002</v>
      </c>
      <c r="I47" s="5">
        <f t="shared" si="17"/>
        <v>8298.1659999999993</v>
      </c>
      <c r="J47" s="5">
        <f t="shared" si="17"/>
        <v>8187.4639999999999</v>
      </c>
      <c r="K47" s="5">
        <f t="shared" si="17"/>
        <v>7894.4179999999997</v>
      </c>
      <c r="L47" s="5">
        <f t="shared" si="17"/>
        <v>8364.5910000000003</v>
      </c>
      <c r="M47" s="5">
        <f t="shared" si="17"/>
        <v>8708.8810000000012</v>
      </c>
      <c r="N47" s="5">
        <f t="shared" si="17"/>
        <v>10644.502</v>
      </c>
      <c r="O47" s="5">
        <f t="shared" si="17"/>
        <v>7858.2289999999994</v>
      </c>
      <c r="P47" s="5">
        <f t="shared" si="17"/>
        <v>7082.3979999999992</v>
      </c>
      <c r="Q47" s="5">
        <f t="shared" si="17"/>
        <v>7386.6560000000009</v>
      </c>
      <c r="R47" s="5">
        <f t="shared" si="17"/>
        <v>7306.491</v>
      </c>
      <c r="S47" s="5">
        <f t="shared" si="17"/>
        <v>6853.4350000000004</v>
      </c>
      <c r="T47" s="5">
        <f t="shared" si="17"/>
        <v>6742.4519999999993</v>
      </c>
      <c r="U47" s="5">
        <f t="shared" si="17"/>
        <v>7601.5490000000009</v>
      </c>
      <c r="V47" s="5">
        <f t="shared" si="17"/>
        <v>7099.7479999999996</v>
      </c>
      <c r="W47" s="5">
        <f t="shared" si="17"/>
        <v>6569.7870000000003</v>
      </c>
    </row>
    <row r="48" spans="1:23" outlineLevel="1" x14ac:dyDescent="0.25">
      <c r="B48" s="4" t="s">
        <v>26</v>
      </c>
      <c r="C48" s="5">
        <f t="shared" si="17"/>
        <v>0</v>
      </c>
      <c r="D48" s="5">
        <f t="shared" si="17"/>
        <v>0</v>
      </c>
      <c r="E48" s="5">
        <f t="shared" si="17"/>
        <v>0</v>
      </c>
      <c r="F48" s="5">
        <f t="shared" si="17"/>
        <v>0</v>
      </c>
      <c r="G48" s="5">
        <f t="shared" si="17"/>
        <v>0</v>
      </c>
      <c r="H48" s="5">
        <f t="shared" si="17"/>
        <v>0</v>
      </c>
      <c r="I48" s="5">
        <f t="shared" si="17"/>
        <v>0</v>
      </c>
      <c r="J48" s="5">
        <f t="shared" si="17"/>
        <v>0</v>
      </c>
      <c r="K48" s="5">
        <f t="shared" si="17"/>
        <v>0</v>
      </c>
      <c r="L48" s="5">
        <f t="shared" si="17"/>
        <v>0</v>
      </c>
      <c r="M48" s="5">
        <f t="shared" si="17"/>
        <v>0</v>
      </c>
      <c r="N48" s="5">
        <f t="shared" si="17"/>
        <v>0</v>
      </c>
      <c r="O48" s="5">
        <f t="shared" si="17"/>
        <v>0</v>
      </c>
      <c r="P48" s="5">
        <f t="shared" si="17"/>
        <v>0</v>
      </c>
      <c r="Q48" s="5">
        <f t="shared" si="17"/>
        <v>0</v>
      </c>
      <c r="R48" s="5">
        <f t="shared" si="17"/>
        <v>0</v>
      </c>
      <c r="S48" s="5">
        <f t="shared" si="17"/>
        <v>0</v>
      </c>
      <c r="T48" s="5">
        <f t="shared" si="17"/>
        <v>0</v>
      </c>
      <c r="U48" s="5">
        <f t="shared" si="17"/>
        <v>0</v>
      </c>
      <c r="V48" s="5">
        <f t="shared" si="17"/>
        <v>0</v>
      </c>
      <c r="W48" s="5">
        <f t="shared" si="17"/>
        <v>0</v>
      </c>
    </row>
    <row r="49" spans="2:23" outlineLevel="1" x14ac:dyDescent="0.25">
      <c r="B49" s="4" t="s">
        <v>25</v>
      </c>
      <c r="C49" s="5">
        <f t="shared" si="17"/>
        <v>14456.785</v>
      </c>
      <c r="D49" s="5">
        <f t="shared" si="17"/>
        <v>14884.84</v>
      </c>
      <c r="E49" s="5">
        <f t="shared" si="17"/>
        <v>14479.922999999999</v>
      </c>
      <c r="F49" s="5">
        <f t="shared" si="17"/>
        <v>15086.948</v>
      </c>
      <c r="G49" s="5">
        <f t="shared" si="17"/>
        <v>15018.125</v>
      </c>
      <c r="H49" s="5">
        <f t="shared" si="17"/>
        <v>15170.579999999998</v>
      </c>
      <c r="I49" s="5">
        <f t="shared" si="17"/>
        <v>15358.782999999999</v>
      </c>
      <c r="J49" s="5">
        <f t="shared" si="17"/>
        <v>15675.651</v>
      </c>
      <c r="K49" s="5">
        <f t="shared" si="17"/>
        <v>16726.789000000001</v>
      </c>
      <c r="L49" s="5">
        <f t="shared" si="17"/>
        <v>15475.824000000001</v>
      </c>
      <c r="M49" s="5">
        <f t="shared" si="17"/>
        <v>16413.445</v>
      </c>
      <c r="N49" s="5">
        <f t="shared" si="17"/>
        <v>18584.29</v>
      </c>
      <c r="O49" s="5">
        <f t="shared" si="17"/>
        <v>19000.462</v>
      </c>
      <c r="P49" s="5">
        <f t="shared" si="17"/>
        <v>16602.435000000001</v>
      </c>
      <c r="Q49" s="5">
        <f t="shared" si="17"/>
        <v>16256.240000000002</v>
      </c>
      <c r="R49" s="5">
        <f t="shared" si="17"/>
        <v>19762.161</v>
      </c>
      <c r="S49" s="5">
        <f t="shared" si="17"/>
        <v>21509.824000000001</v>
      </c>
      <c r="T49" s="5">
        <f t="shared" si="17"/>
        <v>21669.106</v>
      </c>
      <c r="U49" s="5">
        <f t="shared" si="17"/>
        <v>21949.491999999998</v>
      </c>
      <c r="V49" s="5">
        <f t="shared" si="17"/>
        <v>21673.405999999999</v>
      </c>
      <c r="W49" s="5">
        <f t="shared" si="17"/>
        <v>19448.527999999998</v>
      </c>
    </row>
    <row r="50" spans="2:23" outlineLevel="1" x14ac:dyDescent="0.25">
      <c r="B50" s="4" t="s">
        <v>0</v>
      </c>
      <c r="C50" s="5">
        <f t="shared" si="17"/>
        <v>0</v>
      </c>
      <c r="D50" s="5">
        <f t="shared" si="17"/>
        <v>0</v>
      </c>
      <c r="E50" s="5">
        <f t="shared" si="17"/>
        <v>0</v>
      </c>
      <c r="F50" s="5">
        <f t="shared" si="17"/>
        <v>0</v>
      </c>
      <c r="G50" s="5">
        <f t="shared" si="17"/>
        <v>0</v>
      </c>
      <c r="H50" s="5">
        <f t="shared" si="17"/>
        <v>0</v>
      </c>
      <c r="I50" s="5">
        <f t="shared" si="17"/>
        <v>0</v>
      </c>
      <c r="J50" s="5">
        <f t="shared" si="17"/>
        <v>0</v>
      </c>
      <c r="K50" s="5">
        <f t="shared" si="17"/>
        <v>0</v>
      </c>
      <c r="L50" s="5">
        <f t="shared" si="17"/>
        <v>0</v>
      </c>
      <c r="M50" s="5">
        <f t="shared" si="17"/>
        <v>0</v>
      </c>
      <c r="N50" s="5">
        <f t="shared" si="17"/>
        <v>674.25799999999992</v>
      </c>
      <c r="O50" s="5">
        <f t="shared" si="17"/>
        <v>679.77700000000004</v>
      </c>
      <c r="P50" s="5">
        <f t="shared" si="17"/>
        <v>253.43800000000002</v>
      </c>
      <c r="Q50" s="5">
        <f t="shared" si="17"/>
        <v>342.738</v>
      </c>
      <c r="R50" s="5">
        <f t="shared" si="17"/>
        <v>0</v>
      </c>
      <c r="S50" s="5">
        <f t="shared" si="17"/>
        <v>0</v>
      </c>
      <c r="T50" s="5">
        <f t="shared" si="17"/>
        <v>0</v>
      </c>
      <c r="U50" s="5">
        <f t="shared" si="17"/>
        <v>0</v>
      </c>
      <c r="V50" s="5">
        <f t="shared" si="17"/>
        <v>0</v>
      </c>
      <c r="W50" s="5">
        <f t="shared" si="17"/>
        <v>0</v>
      </c>
    </row>
    <row r="51" spans="2:23" outlineLevel="1" x14ac:dyDescent="0.25">
      <c r="B51" s="4" t="s">
        <v>27</v>
      </c>
      <c r="C51" s="5">
        <f t="shared" si="17"/>
        <v>0</v>
      </c>
      <c r="D51" s="5">
        <f t="shared" si="17"/>
        <v>0</v>
      </c>
      <c r="E51" s="5">
        <f t="shared" si="17"/>
        <v>0</v>
      </c>
      <c r="F51" s="5">
        <f t="shared" si="17"/>
        <v>0</v>
      </c>
      <c r="G51" s="5">
        <f t="shared" si="17"/>
        <v>0</v>
      </c>
      <c r="H51" s="5">
        <f t="shared" si="17"/>
        <v>0</v>
      </c>
      <c r="I51" s="5">
        <f t="shared" si="17"/>
        <v>0</v>
      </c>
      <c r="J51" s="5">
        <f t="shared" si="17"/>
        <v>0</v>
      </c>
      <c r="K51" s="5">
        <f t="shared" si="17"/>
        <v>0</v>
      </c>
      <c r="L51" s="5">
        <f t="shared" si="17"/>
        <v>0</v>
      </c>
      <c r="M51" s="5">
        <f t="shared" si="17"/>
        <v>0</v>
      </c>
      <c r="N51" s="5">
        <f t="shared" si="17"/>
        <v>0</v>
      </c>
      <c r="O51" s="5">
        <f t="shared" si="17"/>
        <v>0</v>
      </c>
      <c r="P51" s="5">
        <f t="shared" si="17"/>
        <v>0</v>
      </c>
      <c r="Q51" s="5">
        <f t="shared" si="17"/>
        <v>0</v>
      </c>
      <c r="R51" s="5">
        <f t="shared" si="17"/>
        <v>0</v>
      </c>
      <c r="S51" s="5">
        <f t="shared" si="17"/>
        <v>0</v>
      </c>
      <c r="T51" s="5">
        <f t="shared" si="17"/>
        <v>0</v>
      </c>
      <c r="U51" s="5">
        <f t="shared" si="17"/>
        <v>0</v>
      </c>
      <c r="V51" s="5">
        <f t="shared" si="17"/>
        <v>0</v>
      </c>
      <c r="W51" s="5">
        <f t="shared" si="17"/>
        <v>0</v>
      </c>
    </row>
    <row r="52" spans="2:23" outlineLevel="1" x14ac:dyDescent="0.25">
      <c r="B52" s="4" t="s">
        <v>28</v>
      </c>
      <c r="C52" s="5">
        <f t="shared" si="17"/>
        <v>0</v>
      </c>
      <c r="D52" s="5">
        <f t="shared" si="17"/>
        <v>0</v>
      </c>
      <c r="E52" s="5">
        <f t="shared" si="17"/>
        <v>0</v>
      </c>
      <c r="F52" s="5">
        <f t="shared" si="17"/>
        <v>0</v>
      </c>
      <c r="G52" s="5">
        <f t="shared" si="17"/>
        <v>0</v>
      </c>
      <c r="H52" s="5">
        <f t="shared" si="17"/>
        <v>0</v>
      </c>
      <c r="I52" s="5">
        <f t="shared" si="17"/>
        <v>0</v>
      </c>
      <c r="J52" s="5">
        <f t="shared" si="17"/>
        <v>0</v>
      </c>
      <c r="K52" s="5">
        <f t="shared" si="17"/>
        <v>0</v>
      </c>
      <c r="L52" s="5">
        <f t="shared" si="17"/>
        <v>0</v>
      </c>
      <c r="M52" s="5">
        <f t="shared" si="17"/>
        <v>0</v>
      </c>
      <c r="N52" s="5">
        <f t="shared" si="17"/>
        <v>0</v>
      </c>
      <c r="O52" s="5">
        <f t="shared" si="17"/>
        <v>0</v>
      </c>
      <c r="P52" s="5">
        <f t="shared" si="17"/>
        <v>0</v>
      </c>
      <c r="Q52" s="5">
        <f t="shared" si="17"/>
        <v>2.532</v>
      </c>
      <c r="R52" s="5">
        <f t="shared" si="17"/>
        <v>1.7110000000000001</v>
      </c>
      <c r="S52" s="5">
        <f t="shared" si="17"/>
        <v>1.2170000000000001</v>
      </c>
      <c r="T52" s="5">
        <f t="shared" si="17"/>
        <v>0.88099999999999989</v>
      </c>
      <c r="U52" s="5">
        <f t="shared" si="17"/>
        <v>0.61399999999999999</v>
      </c>
      <c r="V52" s="5">
        <f t="shared" si="17"/>
        <v>0.311</v>
      </c>
      <c r="W52" s="5">
        <f t="shared" si="17"/>
        <v>0.154</v>
      </c>
    </row>
    <row r="53" spans="2:23" outlineLevel="1" x14ac:dyDescent="0.25">
      <c r="B53" s="4" t="s">
        <v>22</v>
      </c>
      <c r="C53" s="5">
        <f t="shared" si="17"/>
        <v>0</v>
      </c>
      <c r="D53" s="5">
        <f t="shared" si="17"/>
        <v>0</v>
      </c>
      <c r="E53" s="5">
        <f t="shared" si="17"/>
        <v>0</v>
      </c>
      <c r="F53" s="5">
        <f t="shared" si="17"/>
        <v>0</v>
      </c>
      <c r="G53" s="5">
        <f t="shared" si="17"/>
        <v>0</v>
      </c>
      <c r="H53" s="5">
        <f t="shared" si="17"/>
        <v>0</v>
      </c>
      <c r="I53" s="5">
        <f t="shared" si="17"/>
        <v>0</v>
      </c>
      <c r="J53" s="5">
        <f t="shared" si="17"/>
        <v>0</v>
      </c>
      <c r="K53" s="5">
        <f t="shared" si="17"/>
        <v>0</v>
      </c>
      <c r="L53" s="5">
        <f t="shared" si="17"/>
        <v>0</v>
      </c>
      <c r="M53" s="5">
        <f t="shared" si="17"/>
        <v>0</v>
      </c>
      <c r="N53" s="5">
        <f t="shared" si="17"/>
        <v>0</v>
      </c>
      <c r="O53" s="5">
        <f t="shared" si="17"/>
        <v>0</v>
      </c>
      <c r="P53" s="5">
        <f t="shared" si="17"/>
        <v>0</v>
      </c>
      <c r="Q53" s="5">
        <f t="shared" si="17"/>
        <v>0</v>
      </c>
      <c r="R53" s="5">
        <f t="shared" si="17"/>
        <v>0</v>
      </c>
      <c r="S53" s="5">
        <f t="shared" si="17"/>
        <v>0</v>
      </c>
      <c r="T53" s="5">
        <f t="shared" si="17"/>
        <v>0</v>
      </c>
      <c r="U53" s="5">
        <f t="shared" si="17"/>
        <v>0</v>
      </c>
      <c r="V53" s="5">
        <f t="shared" si="17"/>
        <v>0</v>
      </c>
      <c r="W53" s="5">
        <f t="shared" si="17"/>
        <v>0</v>
      </c>
    </row>
    <row r="54" spans="2:23" outlineLevel="1" x14ac:dyDescent="0.25">
      <c r="B54" s="4" t="s">
        <v>1</v>
      </c>
      <c r="C54" s="5">
        <f t="shared" si="17"/>
        <v>98.25200000000001</v>
      </c>
      <c r="D54" s="5">
        <f t="shared" si="17"/>
        <v>114.14100000000001</v>
      </c>
      <c r="E54" s="5">
        <f t="shared" si="17"/>
        <v>40.777000000000001</v>
      </c>
      <c r="F54" s="5">
        <f t="shared" si="17"/>
        <v>39.482999999999997</v>
      </c>
      <c r="G54" s="5">
        <f t="shared" si="17"/>
        <v>37.341999999999999</v>
      </c>
      <c r="H54" s="5">
        <f t="shared" si="17"/>
        <v>28.974</v>
      </c>
      <c r="I54" s="5">
        <f t="shared" si="17"/>
        <v>50.446999999999996</v>
      </c>
      <c r="J54" s="5">
        <f t="shared" si="17"/>
        <v>49.575000000000003</v>
      </c>
      <c r="K54" s="5">
        <f t="shared" si="17"/>
        <v>57.785999999999994</v>
      </c>
      <c r="L54" s="5">
        <f t="shared" si="17"/>
        <v>49.875999999999998</v>
      </c>
      <c r="M54" s="5">
        <f t="shared" si="17"/>
        <v>47.201999999999998</v>
      </c>
      <c r="N54" s="5">
        <f t="shared" si="17"/>
        <v>40.164999999999999</v>
      </c>
      <c r="O54" s="5">
        <f t="shared" si="17"/>
        <v>31.794000000000004</v>
      </c>
      <c r="P54" s="5">
        <f t="shared" si="17"/>
        <v>29.062999999999999</v>
      </c>
      <c r="Q54" s="5">
        <f t="shared" si="17"/>
        <v>21.701999999999998</v>
      </c>
      <c r="R54" s="5">
        <f t="shared" si="17"/>
        <v>36.460999999999999</v>
      </c>
      <c r="S54" s="5">
        <f t="shared" si="17"/>
        <v>31.312999999999999</v>
      </c>
      <c r="T54" s="5">
        <f t="shared" si="17"/>
        <v>27.966999999999999</v>
      </c>
      <c r="U54" s="5">
        <f t="shared" si="17"/>
        <v>15.722</v>
      </c>
      <c r="V54" s="5">
        <f t="shared" si="17"/>
        <v>18.542999999999999</v>
      </c>
      <c r="W54" s="5">
        <f t="shared" si="17"/>
        <v>12.516999999999999</v>
      </c>
    </row>
    <row r="55" spans="2:23" outlineLevel="1" x14ac:dyDescent="0.25">
      <c r="B55" s="16" t="s">
        <v>13</v>
      </c>
      <c r="C55" s="21">
        <f t="shared" ref="C55:W55" si="18">SUM(C45:C54)</f>
        <v>21099.105</v>
      </c>
      <c r="D55" s="21">
        <f t="shared" si="18"/>
        <v>22421.918999999998</v>
      </c>
      <c r="E55" s="21">
        <f t="shared" si="18"/>
        <v>21633.546999999999</v>
      </c>
      <c r="F55" s="21">
        <f t="shared" si="18"/>
        <v>24630.758000000002</v>
      </c>
      <c r="G55" s="21">
        <f t="shared" si="18"/>
        <v>23488.687999999998</v>
      </c>
      <c r="H55" s="21">
        <f t="shared" si="18"/>
        <v>23023.420999999998</v>
      </c>
      <c r="I55" s="21">
        <f t="shared" si="18"/>
        <v>23707.396000000001</v>
      </c>
      <c r="J55" s="21">
        <f t="shared" si="18"/>
        <v>23912.69</v>
      </c>
      <c r="K55" s="21">
        <f t="shared" si="18"/>
        <v>24678.993000000002</v>
      </c>
      <c r="L55" s="21">
        <f t="shared" si="18"/>
        <v>23890.291000000001</v>
      </c>
      <c r="M55" s="21">
        <f t="shared" si="18"/>
        <v>25169.528000000002</v>
      </c>
      <c r="N55" s="21">
        <f t="shared" si="18"/>
        <v>29943.215000000004</v>
      </c>
      <c r="O55" s="21">
        <f t="shared" si="18"/>
        <v>27570.262000000002</v>
      </c>
      <c r="P55" s="21">
        <f t="shared" si="18"/>
        <v>23967.333999999995</v>
      </c>
      <c r="Q55" s="21">
        <f t="shared" si="18"/>
        <v>24009.868000000002</v>
      </c>
      <c r="R55" s="21">
        <f t="shared" si="18"/>
        <v>27106.824000000001</v>
      </c>
      <c r="S55" s="21">
        <f t="shared" si="18"/>
        <v>28395.789000000001</v>
      </c>
      <c r="T55" s="21">
        <f t="shared" si="18"/>
        <v>28440.405999999999</v>
      </c>
      <c r="U55" s="21">
        <f t="shared" si="18"/>
        <v>29567.377</v>
      </c>
      <c r="V55" s="21">
        <f t="shared" si="18"/>
        <v>28792.008000000002</v>
      </c>
      <c r="W55" s="21">
        <f t="shared" si="18"/>
        <v>26030.985999999997</v>
      </c>
    </row>
    <row r="56" spans="2:23" outlineLevel="1" x14ac:dyDescent="0.25">
      <c r="B56" s="29" t="s">
        <v>46</v>
      </c>
      <c r="C56" s="28">
        <f>IFERROR(C55/C37/1000,0)</f>
        <v>8.1210659058421342E-3</v>
      </c>
      <c r="D56" s="28">
        <f t="shared" ref="D56:W56" si="19">IFERROR(D55/D37/1000,0)</f>
        <v>8.0379350270192978E-3</v>
      </c>
      <c r="E56" s="28">
        <f t="shared" si="19"/>
        <v>7.9878247513100256E-3</v>
      </c>
      <c r="F56" s="28">
        <f t="shared" si="19"/>
        <v>7.9133610385207376E-3</v>
      </c>
      <c r="G56" s="28">
        <f t="shared" si="19"/>
        <v>7.8157304338935651E-3</v>
      </c>
      <c r="H56" s="28">
        <f t="shared" si="19"/>
        <v>7.7256447210203132E-3</v>
      </c>
      <c r="I56" s="28">
        <f t="shared" si="19"/>
        <v>7.2216072829780938E-3</v>
      </c>
      <c r="J56" s="28">
        <f t="shared" si="19"/>
        <v>7.1276997075371525E-3</v>
      </c>
      <c r="K56" s="28">
        <f t="shared" si="19"/>
        <v>7.1413637637718838E-3</v>
      </c>
      <c r="L56" s="28">
        <f t="shared" si="19"/>
        <v>7.3606306653719528E-3</v>
      </c>
      <c r="M56" s="28">
        <f t="shared" si="19"/>
        <v>7.0533985679297143E-3</v>
      </c>
      <c r="N56" s="28">
        <f t="shared" si="19"/>
        <v>6.9661623967207315E-3</v>
      </c>
      <c r="O56" s="28">
        <f t="shared" si="19"/>
        <v>6.9005320580205892E-3</v>
      </c>
      <c r="P56" s="28">
        <f t="shared" si="19"/>
        <v>6.8140457107088021E-3</v>
      </c>
      <c r="Q56" s="28">
        <f t="shared" si="19"/>
        <v>6.7346230524165211E-3</v>
      </c>
      <c r="R56" s="28">
        <f t="shared" si="19"/>
        <v>6.6342361791544074E-3</v>
      </c>
      <c r="S56" s="28">
        <f t="shared" si="19"/>
        <v>6.5378156607674527E-3</v>
      </c>
      <c r="T56" s="28">
        <f t="shared" si="19"/>
        <v>6.4520821399769194E-3</v>
      </c>
      <c r="U56" s="28">
        <f t="shared" si="19"/>
        <v>6.3473875938325772E-3</v>
      </c>
      <c r="V56" s="28">
        <f t="shared" si="19"/>
        <v>6.2524165397623453E-3</v>
      </c>
      <c r="W56" s="28">
        <f t="shared" si="19"/>
        <v>6.1946530371319013E-3</v>
      </c>
    </row>
    <row r="57" spans="2:23" outlineLevel="1" x14ac:dyDescent="0.25"/>
    <row r="58" spans="2:23" outlineLevel="1" x14ac:dyDescent="0.25">
      <c r="B58" s="4" t="s">
        <v>23</v>
      </c>
      <c r="C58" s="12">
        <f t="shared" ref="C58:W58" si="20">IFERROR(C45/C55,0)</f>
        <v>0</v>
      </c>
      <c r="D58" s="12">
        <f t="shared" si="20"/>
        <v>0</v>
      </c>
      <c r="E58" s="12">
        <f t="shared" si="20"/>
        <v>0</v>
      </c>
      <c r="F58" s="12">
        <f t="shared" si="20"/>
        <v>0</v>
      </c>
      <c r="G58" s="12">
        <f t="shared" si="20"/>
        <v>0</v>
      </c>
      <c r="H58" s="12">
        <f t="shared" si="20"/>
        <v>0</v>
      </c>
      <c r="I58" s="12">
        <f t="shared" si="20"/>
        <v>0</v>
      </c>
      <c r="J58" s="12">
        <f t="shared" si="20"/>
        <v>0</v>
      </c>
      <c r="K58" s="12">
        <f t="shared" si="20"/>
        <v>0</v>
      </c>
      <c r="L58" s="12">
        <f t="shared" si="20"/>
        <v>0</v>
      </c>
      <c r="M58" s="12">
        <f t="shared" si="20"/>
        <v>0</v>
      </c>
      <c r="N58" s="12">
        <f t="shared" si="20"/>
        <v>0</v>
      </c>
      <c r="O58" s="12">
        <f t="shared" si="20"/>
        <v>0</v>
      </c>
      <c r="P58" s="12">
        <f t="shared" si="20"/>
        <v>0</v>
      </c>
      <c r="Q58" s="12">
        <f t="shared" si="20"/>
        <v>0</v>
      </c>
      <c r="R58" s="12">
        <f t="shared" si="20"/>
        <v>0</v>
      </c>
      <c r="S58" s="12">
        <f t="shared" si="20"/>
        <v>0</v>
      </c>
      <c r="T58" s="12">
        <f t="shared" si="20"/>
        <v>0</v>
      </c>
      <c r="U58" s="12">
        <f t="shared" si="20"/>
        <v>0</v>
      </c>
      <c r="V58" s="12">
        <f t="shared" si="20"/>
        <v>0</v>
      </c>
      <c r="W58" s="12">
        <f t="shared" si="20"/>
        <v>0</v>
      </c>
    </row>
    <row r="59" spans="2:23" outlineLevel="1" x14ac:dyDescent="0.25">
      <c r="B59" s="4" t="s">
        <v>24</v>
      </c>
      <c r="C59" s="12">
        <f t="shared" ref="C59:W59" si="21">IFERROR(C46/C55,0)</f>
        <v>0</v>
      </c>
      <c r="D59" s="12">
        <f t="shared" si="21"/>
        <v>0</v>
      </c>
      <c r="E59" s="12">
        <f t="shared" si="21"/>
        <v>0</v>
      </c>
      <c r="F59" s="12">
        <f t="shared" si="21"/>
        <v>0</v>
      </c>
      <c r="G59" s="12">
        <f t="shared" si="21"/>
        <v>0</v>
      </c>
      <c r="H59" s="12">
        <f t="shared" si="21"/>
        <v>0</v>
      </c>
      <c r="I59" s="12">
        <f t="shared" si="21"/>
        <v>0</v>
      </c>
      <c r="J59" s="12">
        <f t="shared" si="21"/>
        <v>0</v>
      </c>
      <c r="K59" s="12">
        <f t="shared" si="21"/>
        <v>0</v>
      </c>
      <c r="L59" s="12">
        <f t="shared" si="21"/>
        <v>0</v>
      </c>
      <c r="M59" s="12">
        <f t="shared" si="21"/>
        <v>0</v>
      </c>
      <c r="N59" s="12">
        <f t="shared" si="21"/>
        <v>0</v>
      </c>
      <c r="O59" s="12">
        <f t="shared" si="21"/>
        <v>0</v>
      </c>
      <c r="P59" s="12">
        <f t="shared" si="21"/>
        <v>0</v>
      </c>
      <c r="Q59" s="12">
        <f t="shared" si="21"/>
        <v>0</v>
      </c>
      <c r="R59" s="12">
        <f t="shared" si="21"/>
        <v>0</v>
      </c>
      <c r="S59" s="12">
        <f t="shared" si="21"/>
        <v>0</v>
      </c>
      <c r="T59" s="12">
        <f t="shared" si="21"/>
        <v>0</v>
      </c>
      <c r="U59" s="12">
        <f t="shared" si="21"/>
        <v>0</v>
      </c>
      <c r="V59" s="12">
        <f t="shared" si="21"/>
        <v>0</v>
      </c>
      <c r="W59" s="12">
        <f t="shared" si="21"/>
        <v>0</v>
      </c>
    </row>
    <row r="60" spans="2:23" outlineLevel="1" x14ac:dyDescent="0.25">
      <c r="B60" s="4" t="s">
        <v>21</v>
      </c>
      <c r="C60" s="12">
        <f t="shared" ref="C60:W60" si="22">IFERROR(C47/C55,0)</f>
        <v>0.31015855885830229</v>
      </c>
      <c r="D60" s="12">
        <f t="shared" si="22"/>
        <v>0.33105721236438329</v>
      </c>
      <c r="E60" s="12">
        <f t="shared" si="22"/>
        <v>0.32878783123266847</v>
      </c>
      <c r="F60" s="12">
        <f t="shared" si="22"/>
        <v>0.38587229024782749</v>
      </c>
      <c r="G60" s="12">
        <f t="shared" si="22"/>
        <v>0.35903329296212716</v>
      </c>
      <c r="H60" s="12">
        <f t="shared" si="22"/>
        <v>0.33982208812495768</v>
      </c>
      <c r="I60" s="12">
        <f t="shared" si="22"/>
        <v>0.35002435526871017</v>
      </c>
      <c r="J60" s="12">
        <f t="shared" si="22"/>
        <v>0.34238991932735297</v>
      </c>
      <c r="K60" s="12">
        <f t="shared" si="22"/>
        <v>0.31988412169005431</v>
      </c>
      <c r="L60" s="12">
        <f t="shared" si="22"/>
        <v>0.35012511986563916</v>
      </c>
      <c r="M60" s="12">
        <f t="shared" si="22"/>
        <v>0.34600891204634432</v>
      </c>
      <c r="N60" s="12">
        <f t="shared" si="22"/>
        <v>0.3554896159280157</v>
      </c>
      <c r="O60" s="12">
        <f t="shared" si="22"/>
        <v>0.28502554672857294</v>
      </c>
      <c r="P60" s="12">
        <f t="shared" si="22"/>
        <v>0.29550211967672335</v>
      </c>
      <c r="Q60" s="12">
        <f t="shared" si="22"/>
        <v>0.30765083756395495</v>
      </c>
      <c r="R60" s="12">
        <f t="shared" si="22"/>
        <v>0.26954434056900212</v>
      </c>
      <c r="S60" s="12">
        <f t="shared" si="22"/>
        <v>0.24135392047039089</v>
      </c>
      <c r="T60" s="12">
        <f t="shared" si="22"/>
        <v>0.23707298693274631</v>
      </c>
      <c r="U60" s="12">
        <f t="shared" si="22"/>
        <v>0.25709243670820042</v>
      </c>
      <c r="V60" s="12">
        <f t="shared" si="22"/>
        <v>0.24658745579676136</v>
      </c>
      <c r="W60" s="12">
        <f t="shared" si="22"/>
        <v>0.25238333269435131</v>
      </c>
    </row>
    <row r="61" spans="2:23" outlineLevel="1" x14ac:dyDescent="0.25">
      <c r="B61" s="4" t="s">
        <v>26</v>
      </c>
      <c r="C61" s="12">
        <f t="shared" ref="C61:W61" si="23">IFERROR(C48/C55,0)</f>
        <v>0</v>
      </c>
      <c r="D61" s="12">
        <f t="shared" si="23"/>
        <v>0</v>
      </c>
      <c r="E61" s="12">
        <f t="shared" si="23"/>
        <v>0</v>
      </c>
      <c r="F61" s="12">
        <f t="shared" si="23"/>
        <v>0</v>
      </c>
      <c r="G61" s="12">
        <f t="shared" si="23"/>
        <v>0</v>
      </c>
      <c r="H61" s="12">
        <f t="shared" si="23"/>
        <v>0</v>
      </c>
      <c r="I61" s="12">
        <f t="shared" si="23"/>
        <v>0</v>
      </c>
      <c r="J61" s="12">
        <f t="shared" si="23"/>
        <v>0</v>
      </c>
      <c r="K61" s="12">
        <f t="shared" si="23"/>
        <v>0</v>
      </c>
      <c r="L61" s="12">
        <f t="shared" si="23"/>
        <v>0</v>
      </c>
      <c r="M61" s="12">
        <f t="shared" si="23"/>
        <v>0</v>
      </c>
      <c r="N61" s="12">
        <f t="shared" si="23"/>
        <v>0</v>
      </c>
      <c r="O61" s="12">
        <f t="shared" si="23"/>
        <v>0</v>
      </c>
      <c r="P61" s="12">
        <f t="shared" si="23"/>
        <v>0</v>
      </c>
      <c r="Q61" s="12">
        <f t="shared" si="23"/>
        <v>0</v>
      </c>
      <c r="R61" s="12">
        <f t="shared" si="23"/>
        <v>0</v>
      </c>
      <c r="S61" s="12">
        <f t="shared" si="23"/>
        <v>0</v>
      </c>
      <c r="T61" s="12">
        <f t="shared" si="23"/>
        <v>0</v>
      </c>
      <c r="U61" s="12">
        <f t="shared" si="23"/>
        <v>0</v>
      </c>
      <c r="V61" s="12">
        <f t="shared" si="23"/>
        <v>0</v>
      </c>
      <c r="W61" s="12">
        <f t="shared" si="23"/>
        <v>0</v>
      </c>
    </row>
    <row r="62" spans="2:23" outlineLevel="1" x14ac:dyDescent="0.25">
      <c r="B62" s="4" t="s">
        <v>25</v>
      </c>
      <c r="C62" s="12">
        <f t="shared" ref="C62:W62" si="24">IFERROR(C49/C55,0)</f>
        <v>0.68518475072757823</v>
      </c>
      <c r="D62" s="12">
        <f t="shared" si="24"/>
        <v>0.66385218856601891</v>
      </c>
      <c r="E62" s="12">
        <f t="shared" si="24"/>
        <v>0.66932727212971599</v>
      </c>
      <c r="F62" s="12">
        <f t="shared" si="24"/>
        <v>0.61252471401813946</v>
      </c>
      <c r="G62" s="12">
        <f t="shared" si="24"/>
        <v>0.63937692049892281</v>
      </c>
      <c r="H62" s="12">
        <f t="shared" si="24"/>
        <v>0.65891945423749143</v>
      </c>
      <c r="I62" s="12">
        <f t="shared" si="24"/>
        <v>0.64784774337932349</v>
      </c>
      <c r="J62" s="12">
        <f t="shared" si="24"/>
        <v>0.65553691366383293</v>
      </c>
      <c r="K62" s="12">
        <f t="shared" si="24"/>
        <v>0.67777437272258234</v>
      </c>
      <c r="L62" s="12">
        <f t="shared" si="24"/>
        <v>0.64778717011023434</v>
      </c>
      <c r="M62" s="12">
        <f t="shared" si="24"/>
        <v>0.65211572501478765</v>
      </c>
      <c r="N62" s="12">
        <f t="shared" si="24"/>
        <v>0.62065112246630827</v>
      </c>
      <c r="O62" s="12">
        <f t="shared" si="24"/>
        <v>0.68916508664299225</v>
      </c>
      <c r="P62" s="12">
        <f t="shared" si="24"/>
        <v>0.6927109623456662</v>
      </c>
      <c r="Q62" s="12">
        <f t="shared" si="24"/>
        <v>0.67706494679604234</v>
      </c>
      <c r="R62" s="12">
        <f t="shared" si="24"/>
        <v>0.72904745314316421</v>
      </c>
      <c r="S62" s="12">
        <f t="shared" si="24"/>
        <v>0.75750048713208851</v>
      </c>
      <c r="T62" s="12">
        <f t="shared" si="24"/>
        <v>0.76191268155595249</v>
      </c>
      <c r="U62" s="12">
        <f t="shared" si="24"/>
        <v>0.74235506247307625</v>
      </c>
      <c r="V62" s="12">
        <f t="shared" si="24"/>
        <v>0.75275770970888856</v>
      </c>
      <c r="W62" s="12">
        <f t="shared" si="24"/>
        <v>0.74712990126459289</v>
      </c>
    </row>
    <row r="63" spans="2:23" outlineLevel="1" x14ac:dyDescent="0.25">
      <c r="B63" s="4" t="s">
        <v>0</v>
      </c>
      <c r="C63" s="12">
        <f t="shared" ref="C63:W63" si="25">IFERROR(C50/C55,0)</f>
        <v>0</v>
      </c>
      <c r="D63" s="12">
        <f t="shared" si="25"/>
        <v>0</v>
      </c>
      <c r="E63" s="12">
        <f t="shared" si="25"/>
        <v>0</v>
      </c>
      <c r="F63" s="12">
        <f t="shared" si="25"/>
        <v>0</v>
      </c>
      <c r="G63" s="12">
        <f t="shared" si="25"/>
        <v>0</v>
      </c>
      <c r="H63" s="12">
        <f t="shared" si="25"/>
        <v>0</v>
      </c>
      <c r="I63" s="12">
        <f t="shared" si="25"/>
        <v>0</v>
      </c>
      <c r="J63" s="12">
        <f t="shared" si="25"/>
        <v>0</v>
      </c>
      <c r="K63" s="12">
        <f t="shared" si="25"/>
        <v>0</v>
      </c>
      <c r="L63" s="12">
        <f t="shared" si="25"/>
        <v>0</v>
      </c>
      <c r="M63" s="12">
        <f t="shared" si="25"/>
        <v>0</v>
      </c>
      <c r="N63" s="12">
        <f t="shared" si="25"/>
        <v>2.2517889278088538E-2</v>
      </c>
      <c r="O63" s="12">
        <f t="shared" si="25"/>
        <v>2.4656167576499636E-2</v>
      </c>
      <c r="P63" s="12">
        <f t="shared" si="25"/>
        <v>1.0574309182656698E-2</v>
      </c>
      <c r="Q63" s="12">
        <f t="shared" si="25"/>
        <v>1.4274880644908167E-2</v>
      </c>
      <c r="R63" s="12">
        <f t="shared" si="25"/>
        <v>0</v>
      </c>
      <c r="S63" s="12">
        <f t="shared" si="25"/>
        <v>0</v>
      </c>
      <c r="T63" s="12">
        <f t="shared" si="25"/>
        <v>0</v>
      </c>
      <c r="U63" s="12">
        <f t="shared" si="25"/>
        <v>0</v>
      </c>
      <c r="V63" s="12">
        <f t="shared" si="25"/>
        <v>0</v>
      </c>
      <c r="W63" s="12">
        <f t="shared" si="25"/>
        <v>0</v>
      </c>
    </row>
    <row r="64" spans="2:23" outlineLevel="1" x14ac:dyDescent="0.25">
      <c r="B64" s="4" t="s">
        <v>27</v>
      </c>
      <c r="C64" s="12">
        <f t="shared" ref="C64:W64" si="26">IFERROR(C51/C55,0)</f>
        <v>0</v>
      </c>
      <c r="D64" s="12">
        <f t="shared" si="26"/>
        <v>0</v>
      </c>
      <c r="E64" s="12">
        <f t="shared" si="26"/>
        <v>0</v>
      </c>
      <c r="F64" s="12">
        <f t="shared" si="26"/>
        <v>0</v>
      </c>
      <c r="G64" s="12">
        <f t="shared" si="26"/>
        <v>0</v>
      </c>
      <c r="H64" s="12">
        <f t="shared" si="26"/>
        <v>0</v>
      </c>
      <c r="I64" s="12">
        <f t="shared" si="26"/>
        <v>0</v>
      </c>
      <c r="J64" s="12">
        <f t="shared" si="26"/>
        <v>0</v>
      </c>
      <c r="K64" s="12">
        <f t="shared" si="26"/>
        <v>0</v>
      </c>
      <c r="L64" s="12">
        <f t="shared" si="26"/>
        <v>0</v>
      </c>
      <c r="M64" s="12">
        <f t="shared" si="26"/>
        <v>0</v>
      </c>
      <c r="N64" s="12">
        <f t="shared" si="26"/>
        <v>0</v>
      </c>
      <c r="O64" s="12">
        <f t="shared" si="26"/>
        <v>0</v>
      </c>
      <c r="P64" s="12">
        <f t="shared" si="26"/>
        <v>0</v>
      </c>
      <c r="Q64" s="12">
        <f t="shared" si="26"/>
        <v>0</v>
      </c>
      <c r="R64" s="12">
        <f t="shared" si="26"/>
        <v>0</v>
      </c>
      <c r="S64" s="12">
        <f t="shared" si="26"/>
        <v>0</v>
      </c>
      <c r="T64" s="12">
        <f t="shared" si="26"/>
        <v>0</v>
      </c>
      <c r="U64" s="12">
        <f t="shared" si="26"/>
        <v>0</v>
      </c>
      <c r="V64" s="12">
        <f t="shared" si="26"/>
        <v>0</v>
      </c>
      <c r="W64" s="12">
        <f t="shared" si="26"/>
        <v>0</v>
      </c>
    </row>
    <row r="65" spans="1:28" outlineLevel="1" x14ac:dyDescent="0.25">
      <c r="B65" s="4" t="s">
        <v>28</v>
      </c>
      <c r="C65" s="12">
        <f t="shared" ref="C65:W65" si="27">IFERROR(C52/C55,0)</f>
        <v>0</v>
      </c>
      <c r="D65" s="12">
        <f t="shared" si="27"/>
        <v>0</v>
      </c>
      <c r="E65" s="12">
        <f t="shared" si="27"/>
        <v>0</v>
      </c>
      <c r="F65" s="12">
        <f t="shared" si="27"/>
        <v>0</v>
      </c>
      <c r="G65" s="12">
        <f t="shared" si="27"/>
        <v>0</v>
      </c>
      <c r="H65" s="12">
        <f t="shared" si="27"/>
        <v>0</v>
      </c>
      <c r="I65" s="12">
        <f t="shared" si="27"/>
        <v>0</v>
      </c>
      <c r="J65" s="12">
        <f t="shared" si="27"/>
        <v>0</v>
      </c>
      <c r="K65" s="12">
        <f t="shared" si="27"/>
        <v>0</v>
      </c>
      <c r="L65" s="12">
        <f t="shared" si="27"/>
        <v>0</v>
      </c>
      <c r="M65" s="12">
        <f t="shared" si="27"/>
        <v>0</v>
      </c>
      <c r="N65" s="12">
        <f t="shared" si="27"/>
        <v>0</v>
      </c>
      <c r="O65" s="12">
        <f t="shared" si="27"/>
        <v>0</v>
      </c>
      <c r="P65" s="12">
        <f t="shared" si="27"/>
        <v>0</v>
      </c>
      <c r="Q65" s="12">
        <f t="shared" si="27"/>
        <v>1.054566397449582E-4</v>
      </c>
      <c r="R65" s="12">
        <f t="shared" si="27"/>
        <v>6.3120637076479345E-5</v>
      </c>
      <c r="S65" s="12">
        <f t="shared" si="27"/>
        <v>4.2858467500233928E-5</v>
      </c>
      <c r="T65" s="12">
        <f t="shared" si="27"/>
        <v>3.0977054265681018E-5</v>
      </c>
      <c r="U65" s="12">
        <f t="shared" si="27"/>
        <v>2.0766130184628822E-5</v>
      </c>
      <c r="V65" s="12">
        <f t="shared" si="27"/>
        <v>1.0801608557485812E-5</v>
      </c>
      <c r="W65" s="12">
        <f t="shared" si="27"/>
        <v>5.9160263848630247E-6</v>
      </c>
    </row>
    <row r="66" spans="1:28" outlineLevel="1" x14ac:dyDescent="0.25">
      <c r="B66" s="4" t="s">
        <v>22</v>
      </c>
      <c r="C66" s="12">
        <f t="shared" ref="C66:W66" si="28">IFERROR(C53/C55,0)</f>
        <v>0</v>
      </c>
      <c r="D66" s="12">
        <f t="shared" si="28"/>
        <v>0</v>
      </c>
      <c r="E66" s="12">
        <f t="shared" si="28"/>
        <v>0</v>
      </c>
      <c r="F66" s="12">
        <f t="shared" si="28"/>
        <v>0</v>
      </c>
      <c r="G66" s="12">
        <f t="shared" si="28"/>
        <v>0</v>
      </c>
      <c r="H66" s="12">
        <f t="shared" si="28"/>
        <v>0</v>
      </c>
      <c r="I66" s="12">
        <f t="shared" si="28"/>
        <v>0</v>
      </c>
      <c r="J66" s="12">
        <f t="shared" si="28"/>
        <v>0</v>
      </c>
      <c r="K66" s="12">
        <f t="shared" si="28"/>
        <v>0</v>
      </c>
      <c r="L66" s="12">
        <f t="shared" si="28"/>
        <v>0</v>
      </c>
      <c r="M66" s="12">
        <f t="shared" si="28"/>
        <v>0</v>
      </c>
      <c r="N66" s="12">
        <f t="shared" si="28"/>
        <v>0</v>
      </c>
      <c r="O66" s="12">
        <f t="shared" si="28"/>
        <v>0</v>
      </c>
      <c r="P66" s="12">
        <f t="shared" si="28"/>
        <v>0</v>
      </c>
      <c r="Q66" s="12">
        <f t="shared" si="28"/>
        <v>0</v>
      </c>
      <c r="R66" s="12">
        <f t="shared" si="28"/>
        <v>0</v>
      </c>
      <c r="S66" s="12">
        <f t="shared" si="28"/>
        <v>0</v>
      </c>
      <c r="T66" s="12">
        <f t="shared" si="28"/>
        <v>0</v>
      </c>
      <c r="U66" s="12">
        <f t="shared" si="28"/>
        <v>0</v>
      </c>
      <c r="V66" s="12">
        <f t="shared" si="28"/>
        <v>0</v>
      </c>
      <c r="W66" s="12">
        <f t="shared" si="28"/>
        <v>0</v>
      </c>
    </row>
    <row r="67" spans="1:28" outlineLevel="1" x14ac:dyDescent="0.25">
      <c r="B67" s="4" t="s">
        <v>1</v>
      </c>
      <c r="C67" s="12">
        <f t="shared" ref="C67:W67" si="29">IFERROR(C54/C55,0)</f>
        <v>4.6566904141194616E-3</v>
      </c>
      <c r="D67" s="12">
        <f t="shared" si="29"/>
        <v>5.0905990695979241E-3</v>
      </c>
      <c r="E67" s="12">
        <f t="shared" si="29"/>
        <v>1.8848966376156441E-3</v>
      </c>
      <c r="F67" s="12">
        <f t="shared" si="29"/>
        <v>1.6029957340330328E-3</v>
      </c>
      <c r="G67" s="12">
        <f t="shared" si="29"/>
        <v>1.5897865389501535E-3</v>
      </c>
      <c r="H67" s="12">
        <f t="shared" si="29"/>
        <v>1.2584576375509096E-3</v>
      </c>
      <c r="I67" s="12">
        <f t="shared" si="29"/>
        <v>2.1279013519662805E-3</v>
      </c>
      <c r="J67" s="12">
        <f t="shared" si="29"/>
        <v>2.0731670088141485E-3</v>
      </c>
      <c r="K67" s="12">
        <f t="shared" si="29"/>
        <v>2.3415055873633088E-3</v>
      </c>
      <c r="L67" s="12">
        <f t="shared" si="29"/>
        <v>2.0877100241265371E-3</v>
      </c>
      <c r="M67" s="12">
        <f t="shared" si="29"/>
        <v>1.8753629388679834E-3</v>
      </c>
      <c r="N67" s="12">
        <f t="shared" si="29"/>
        <v>1.3413723275874014E-3</v>
      </c>
      <c r="O67" s="12">
        <f t="shared" si="29"/>
        <v>1.1531990519350161E-3</v>
      </c>
      <c r="P67" s="12">
        <f t="shared" si="29"/>
        <v>1.2126087949539989E-3</v>
      </c>
      <c r="Q67" s="12">
        <f t="shared" si="29"/>
        <v>9.0387835534955858E-4</v>
      </c>
      <c r="R67" s="12">
        <f t="shared" si="29"/>
        <v>1.3450856507571671E-3</v>
      </c>
      <c r="S67" s="12">
        <f t="shared" si="29"/>
        <v>1.1027339300203984E-3</v>
      </c>
      <c r="T67" s="12">
        <f t="shared" si="29"/>
        <v>9.8335445703552887E-4</v>
      </c>
      <c r="U67" s="12">
        <f t="shared" si="29"/>
        <v>5.3173468853865531E-4</v>
      </c>
      <c r="V67" s="12">
        <f t="shared" si="29"/>
        <v>6.4403288579247399E-4</v>
      </c>
      <c r="W67" s="12">
        <f t="shared" si="29"/>
        <v>4.8085001467097717E-4</v>
      </c>
    </row>
    <row r="70" spans="1:28" s="37" customFormat="1" x14ac:dyDescent="0.25">
      <c r="A70" s="36" t="s">
        <v>2</v>
      </c>
      <c r="Z70" s="38"/>
    </row>
    <row r="71" spans="1:28" outlineLevel="1" x14ac:dyDescent="0.25">
      <c r="B71" s="22" t="s">
        <v>31</v>
      </c>
      <c r="C71" s="5">
        <f>C74*CAN!C75</f>
        <v>1201.2224074960986</v>
      </c>
      <c r="D71" s="5">
        <f>D74*CAN!D75</f>
        <v>1171.208290611328</v>
      </c>
      <c r="E71" s="5">
        <f>E74*CAN!E75</f>
        <v>1248.2477479704723</v>
      </c>
      <c r="F71" s="5">
        <f>F74*CAN!F75</f>
        <v>1307.6085540717925</v>
      </c>
      <c r="G71" s="5">
        <f>G74*CAN!G75</f>
        <v>1326.4554082691361</v>
      </c>
      <c r="H71" s="5">
        <f>H74*CAN!H75</f>
        <v>1359.1737291041666</v>
      </c>
      <c r="I71" s="5">
        <f>I74*CAN!I75</f>
        <v>1356.4413149957718</v>
      </c>
      <c r="J71" s="5">
        <f>J74*CAN!J75</f>
        <v>1412.8950834134564</v>
      </c>
      <c r="K71" s="5">
        <f>K74*CAN!K75</f>
        <v>1500.3284747113009</v>
      </c>
      <c r="L71" s="5">
        <f>L74*CAN!L75</f>
        <v>1391.3720002455527</v>
      </c>
      <c r="M71" s="5">
        <f>M74*CAN!M75</f>
        <v>1496.5898188829633</v>
      </c>
      <c r="N71" s="5">
        <f>N74*CAN!N75</f>
        <v>1790.2737480841945</v>
      </c>
      <c r="O71" s="5">
        <f>O74*CAN!O75</f>
        <v>1874.8669782200061</v>
      </c>
      <c r="P71" s="5">
        <f>P74*CAN!P75</f>
        <v>1632.9751274309876</v>
      </c>
      <c r="Q71" s="5">
        <f>Q74*CAN!Q75</f>
        <v>1616.1885099612591</v>
      </c>
      <c r="R71" s="5">
        <f>R74*CAN!R75</f>
        <v>1961.4584230579958</v>
      </c>
      <c r="S71" s="5">
        <f>S74*CAN!S75</f>
        <v>2157.1274924532054</v>
      </c>
      <c r="T71" s="5">
        <f>T74*CAN!T75</f>
        <v>2206.5396096515183</v>
      </c>
      <c r="U71" s="5">
        <f>U74*CAN!U75</f>
        <v>2272.0087276287713</v>
      </c>
      <c r="V71" s="5">
        <f>V74*CAN!V75</f>
        <v>2282.4530518568445</v>
      </c>
      <c r="W71" s="5">
        <f>W74*CAN!W75</f>
        <v>2114.3048911611863</v>
      </c>
      <c r="Z71" s="23"/>
      <c r="AB71"/>
    </row>
    <row r="72" spans="1:28" outlineLevel="1" x14ac:dyDescent="0.25">
      <c r="B72" s="8" t="s">
        <v>30</v>
      </c>
      <c r="C72" s="5">
        <f>INDEX('[12]Table 37'!C$26:C$28,MATCH($AB72,'[12]Table 37'!$B$26:$B$28,0))</f>
        <v>111.497</v>
      </c>
      <c r="D72" s="5">
        <f>INDEX('[12]Table 37'!D$26:D$28,MATCH($AB72,'[12]Table 37'!$B$26:$B$28,0))</f>
        <v>111.765</v>
      </c>
      <c r="E72" s="5">
        <f>INDEX('[12]Table 37'!E$26:E$28,MATCH($AB72,'[12]Table 37'!$B$26:$B$28,0))</f>
        <v>114.208</v>
      </c>
      <c r="F72" s="5">
        <f>INDEX('[12]Table 37'!F$26:F$28,MATCH($AB72,'[12]Table 37'!$B$26:$B$28,0))</f>
        <v>117.47499999999999</v>
      </c>
      <c r="G72" s="5">
        <f>INDEX('[12]Table 37'!G$26:G$28,MATCH($AB72,'[12]Table 37'!$B$26:$B$28,0))</f>
        <v>120.233</v>
      </c>
      <c r="H72" s="5">
        <f>INDEX('[12]Table 37'!H$26:H$28,MATCH($AB72,'[12]Table 37'!$B$26:$B$28,0))</f>
        <v>122.379</v>
      </c>
      <c r="I72" s="5">
        <f>INDEX('[12]Table 37'!I$26:I$28,MATCH($AB72,'[12]Table 37'!$B$26:$B$28,0))</f>
        <v>123.309</v>
      </c>
      <c r="J72" s="5">
        <f>INDEX('[12]Table 37'!J$26:J$28,MATCH($AB72,'[12]Table 37'!$B$26:$B$28,0))</f>
        <v>127.11199999999999</v>
      </c>
      <c r="K72" s="5">
        <f>INDEX('[12]Table 37'!K$26:K$28,MATCH($AB72,'[12]Table 37'!$B$26:$B$28,0))</f>
        <v>132.67099999999999</v>
      </c>
      <c r="L72" s="5">
        <f>INDEX('[12]Table 37'!L$26:L$28,MATCH($AB72,'[12]Table 37'!$B$26:$B$28,0))</f>
        <v>140.02600000000001</v>
      </c>
      <c r="M72" s="5">
        <f>INDEX('[12]Table 37'!M$26:M$28,MATCH($AB72,'[12]Table 37'!$B$26:$B$28,0))</f>
        <v>148.75399999999999</v>
      </c>
      <c r="N72" s="5">
        <f>INDEX('[12]Table 37'!N$26:N$28,MATCH($AB72,'[12]Table 37'!$B$26:$B$28,0))</f>
        <v>155.583</v>
      </c>
      <c r="O72" s="5">
        <f>INDEX('[12]Table 37'!O$26:O$28,MATCH($AB72,'[12]Table 37'!$B$26:$B$28,0))</f>
        <v>160.71299999999999</v>
      </c>
      <c r="P72" s="5">
        <f>INDEX('[12]Table 37'!P$26:P$28,MATCH($AB72,'[12]Table 37'!$B$26:$B$28,0))</f>
        <v>166.25700000000001</v>
      </c>
      <c r="Q72" s="5">
        <f>INDEX('[12]Table 37'!Q$26:Q$28,MATCH($AB72,'[12]Table 37'!$B$26:$B$28,0))</f>
        <v>172.48</v>
      </c>
      <c r="R72" s="5">
        <f>INDEX('[12]Table 37'!R$26:R$28,MATCH($AB72,'[12]Table 37'!$B$26:$B$28,0))</f>
        <v>180.851</v>
      </c>
      <c r="S72" s="5">
        <f>INDEX('[12]Table 37'!S$26:S$28,MATCH($AB72,'[12]Table 37'!$B$26:$B$28,0))</f>
        <v>189.14099999999999</v>
      </c>
      <c r="T72" s="5">
        <f>INDEX('[12]Table 37'!T$26:T$28,MATCH($AB72,'[12]Table 37'!$B$26:$B$28,0))</f>
        <v>197.017</v>
      </c>
      <c r="U72" s="5">
        <f>INDEX('[12]Table 37'!U$26:U$28,MATCH($AB72,'[12]Table 37'!$B$26:$B$28,0))</f>
        <v>206.28399999999999</v>
      </c>
      <c r="V72" s="5">
        <f>INDEX('[12]Table 37'!V$26:V$28,MATCH($AB72,'[12]Table 37'!$B$26:$B$28,0))</f>
        <v>211.17599999999999</v>
      </c>
      <c r="W72" s="5">
        <f>INDEX('[12]Table 37'!W$26:W$28,MATCH($AB72,'[12]Table 37'!$B$26:$B$28,0))</f>
        <v>221.55600000000001</v>
      </c>
      <c r="Z72" s="23" t="s">
        <v>32</v>
      </c>
      <c r="AB72" t="s">
        <v>75</v>
      </c>
    </row>
    <row r="73" spans="1:28" outlineLevel="1" x14ac:dyDescent="0.25">
      <c r="B73" s="8" t="s">
        <v>43</v>
      </c>
      <c r="C73" s="5">
        <f>INDEX('[12]Table 37'!C$38:C$40,MATCH($AB73,'[12]Table 37'!$B$38:$B$40,0))</f>
        <v>20200.465422000001</v>
      </c>
      <c r="D73" s="5">
        <f>INDEX('[12]Table 37'!D$38:D$40,MATCH($AB73,'[12]Table 37'!$B$38:$B$40,0))</f>
        <v>19526.462856999999</v>
      </c>
      <c r="E73" s="5">
        <f>INDEX('[12]Table 37'!E$38:E$40,MATCH($AB73,'[12]Table 37'!$B$38:$B$40,0))</f>
        <v>20239.996229</v>
      </c>
      <c r="F73" s="5">
        <f>INDEX('[12]Table 37'!F$38:F$40,MATCH($AB73,'[12]Table 37'!$B$38:$B$40,0))</f>
        <v>20486.414819000001</v>
      </c>
      <c r="G73" s="5">
        <f>INDEX('[12]Table 37'!G$38:G$40,MATCH($AB73,'[12]Table 37'!$B$38:$B$40,0))</f>
        <v>20181.171697999998</v>
      </c>
      <c r="H73" s="5">
        <f>INDEX('[12]Table 37'!H$38:H$40,MATCH($AB73,'[12]Table 37'!$B$38:$B$40,0))</f>
        <v>20193.208298000001</v>
      </c>
      <c r="I73" s="5">
        <f>INDEX('[12]Table 37'!I$38:I$40,MATCH($AB73,'[12]Table 37'!$B$38:$B$40,0))</f>
        <v>19880.139265999998</v>
      </c>
      <c r="J73" s="5">
        <f>INDEX('[12]Table 37'!J$38:J$40,MATCH($AB73,'[12]Table 37'!$B$38:$B$40,0))</f>
        <v>19967.703251999999</v>
      </c>
      <c r="K73" s="5">
        <f>INDEX('[12]Table 37'!K$38:K$40,MATCH($AB73,'[12]Table 37'!$B$38:$B$40,0))</f>
        <v>20314.921144</v>
      </c>
      <c r="L73" s="5">
        <f>INDEX('[12]Table 37'!L$38:L$40,MATCH($AB73,'[12]Table 37'!$B$38:$B$40,0))</f>
        <v>17850.043114</v>
      </c>
      <c r="M73" s="5">
        <f>INDEX('[12]Table 37'!M$38:M$40,MATCH($AB73,'[12]Table 37'!$B$38:$B$40,0))</f>
        <v>18073.358254999999</v>
      </c>
      <c r="N73" s="5">
        <f>INDEX('[12]Table 37'!N$38:N$40,MATCH($AB73,'[12]Table 37'!$B$38:$B$40,0))</f>
        <v>20671.030922000002</v>
      </c>
      <c r="O73" s="5">
        <f>INDEX('[12]Table 37'!O$38:O$40,MATCH($AB73,'[12]Table 37'!$B$38:$B$40,0))</f>
        <v>20956.760313999999</v>
      </c>
      <c r="P73" s="5">
        <f>INDEX('[12]Table 37'!P$38:P$40,MATCH($AB73,'[12]Table 37'!$B$38:$B$40,0))</f>
        <v>17644.298409999999</v>
      </c>
      <c r="Q73" s="5">
        <f>INDEX('[12]Table 37'!Q$38:Q$40,MATCH($AB73,'[12]Table 37'!$B$38:$B$40,0))</f>
        <v>16832.863366000001</v>
      </c>
      <c r="R73" s="5">
        <f>INDEX('[12]Table 37'!R$38:R$40,MATCH($AB73,'[12]Table 37'!$B$38:$B$40,0))</f>
        <v>19483.319951000001</v>
      </c>
      <c r="S73" s="5">
        <f>INDEX('[12]Table 37'!S$38:S$40,MATCH($AB73,'[12]Table 37'!$B$38:$B$40,0))</f>
        <v>20487.782426000002</v>
      </c>
      <c r="T73" s="5">
        <f>INDEX('[12]Table 37'!T$38:T$40,MATCH($AB73,'[12]Table 37'!$B$38:$B$40,0))</f>
        <v>20119.297856000001</v>
      </c>
      <c r="U73" s="5">
        <f>INDEX('[12]Table 37'!U$38:U$40,MATCH($AB73,'[12]Table 37'!$B$38:$B$40,0))</f>
        <v>19785.601171999999</v>
      </c>
      <c r="V73" s="5">
        <f>INDEX('[12]Table 37'!V$38:V$40,MATCH($AB73,'[12]Table 37'!$B$38:$B$40,0))</f>
        <v>19416.103038000001</v>
      </c>
      <c r="W73" s="5">
        <f>INDEX('[12]Table 37'!W$38:W$40,MATCH($AB73,'[12]Table 37'!$B$38:$B$40,0))</f>
        <v>17143.08208</v>
      </c>
      <c r="Z73" s="23" t="s">
        <v>32</v>
      </c>
      <c r="AB73" t="s">
        <v>75</v>
      </c>
    </row>
    <row r="74" spans="1:28" outlineLevel="1" x14ac:dyDescent="0.25">
      <c r="B74" s="8" t="s">
        <v>44</v>
      </c>
      <c r="C74" s="5">
        <f t="shared" ref="C74:W74" si="30">C72*C73/1000</f>
        <v>2252.2912931567344</v>
      </c>
      <c r="D74" s="5">
        <f t="shared" si="30"/>
        <v>2182.3751212126049</v>
      </c>
      <c r="E74" s="5">
        <f t="shared" si="30"/>
        <v>2311.5694893216319</v>
      </c>
      <c r="F74" s="5">
        <f t="shared" si="30"/>
        <v>2406.6415808620254</v>
      </c>
      <c r="G74" s="5">
        <f t="shared" si="30"/>
        <v>2426.4428167656338</v>
      </c>
      <c r="H74" s="5">
        <f t="shared" si="30"/>
        <v>2471.2246383009424</v>
      </c>
      <c r="I74" s="5">
        <f t="shared" si="30"/>
        <v>2451.4000927511938</v>
      </c>
      <c r="J74" s="5">
        <f t="shared" si="30"/>
        <v>2538.1346957682235</v>
      </c>
      <c r="K74" s="5">
        <f t="shared" si="30"/>
        <v>2695.2009030956237</v>
      </c>
      <c r="L74" s="5">
        <f t="shared" si="30"/>
        <v>2499.4701370809644</v>
      </c>
      <c r="M74" s="5">
        <f t="shared" si="30"/>
        <v>2688.48433386427</v>
      </c>
      <c r="N74" s="5">
        <f t="shared" si="30"/>
        <v>3216.061003937526</v>
      </c>
      <c r="O74" s="5">
        <f t="shared" si="30"/>
        <v>3368.0238203438817</v>
      </c>
      <c r="P74" s="5">
        <f t="shared" si="30"/>
        <v>2933.4881207513704</v>
      </c>
      <c r="Q74" s="5">
        <f t="shared" si="30"/>
        <v>2903.33227336768</v>
      </c>
      <c r="R74" s="5">
        <f t="shared" si="30"/>
        <v>3523.5778964583014</v>
      </c>
      <c r="S74" s="5">
        <f t="shared" si="30"/>
        <v>3875.0796558360662</v>
      </c>
      <c r="T74" s="5">
        <f t="shared" si="30"/>
        <v>3963.8437056955522</v>
      </c>
      <c r="U74" s="5">
        <f t="shared" si="30"/>
        <v>4081.4529521648474</v>
      </c>
      <c r="V74" s="5">
        <f t="shared" si="30"/>
        <v>4100.2149751526877</v>
      </c>
      <c r="W74" s="5">
        <f t="shared" si="30"/>
        <v>3798.1526933164801</v>
      </c>
    </row>
    <row r="75" spans="1:28" outlineLevel="1" x14ac:dyDescent="0.25">
      <c r="B75" s="8" t="s">
        <v>45</v>
      </c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8" outlineLevel="1" x14ac:dyDescent="0.25">
      <c r="B76" s="8" t="s">
        <v>47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8" outlineLevel="1" x14ac:dyDescent="0.25"/>
    <row r="78" spans="1:28" outlineLevel="1" x14ac:dyDescent="0.25">
      <c r="B78" s="9" t="s">
        <v>19</v>
      </c>
      <c r="C78" s="14"/>
    </row>
    <row r="79" spans="1:28" outlineLevel="1" x14ac:dyDescent="0.25">
      <c r="B79" s="4" t="s">
        <v>23</v>
      </c>
      <c r="C79" s="5">
        <f>IFERROR(INDEX('[12]Table 35'!C$14:C$19,MATCH(CAN!$B92,'[12]Table 35'!$B$14:$B$19,0))*1000,0)</f>
        <v>0</v>
      </c>
      <c r="D79" s="5">
        <f>IFERROR(INDEX('[12]Table 35'!D$14:D$19,MATCH(CAN!$B92,'[12]Table 35'!$B$14:$B$19,0))*1000,0)</f>
        <v>0</v>
      </c>
      <c r="E79" s="5">
        <f>IFERROR(INDEX('[12]Table 35'!E$14:E$19,MATCH(CAN!$B92,'[12]Table 35'!$B$14:$B$19,0))*1000,0)</f>
        <v>0</v>
      </c>
      <c r="F79" s="5">
        <f>IFERROR(INDEX('[12]Table 35'!F$14:F$19,MATCH(CAN!$B92,'[12]Table 35'!$B$14:$B$19,0))*1000,0)</f>
        <v>0</v>
      </c>
      <c r="G79" s="5">
        <f>IFERROR(INDEX('[12]Table 35'!G$14:G$19,MATCH(CAN!$B92,'[12]Table 35'!$B$14:$B$19,0))*1000,0)</f>
        <v>0</v>
      </c>
      <c r="H79" s="5">
        <f>IFERROR(INDEX('[12]Table 35'!H$14:H$19,MATCH(CAN!$B92,'[12]Table 35'!$B$14:$B$19,0))*1000,0)</f>
        <v>0</v>
      </c>
      <c r="I79" s="5">
        <f>IFERROR(INDEX('[12]Table 35'!I$14:I$19,MATCH(CAN!$B92,'[12]Table 35'!$B$14:$B$19,0))*1000,0)</f>
        <v>0</v>
      </c>
      <c r="J79" s="5">
        <f>IFERROR(INDEX('[12]Table 35'!J$14:J$19,MATCH(CAN!$B92,'[12]Table 35'!$B$14:$B$19,0))*1000,0)</f>
        <v>0</v>
      </c>
      <c r="K79" s="5">
        <f>IFERROR(INDEX('[12]Table 35'!K$14:K$19,MATCH(CAN!$B92,'[12]Table 35'!$B$14:$B$19,0))*1000,0)</f>
        <v>0</v>
      </c>
      <c r="L79" s="5">
        <f>IFERROR(INDEX('[12]Table 35'!L$14:L$19,MATCH(CAN!$B92,'[12]Table 35'!$B$14:$B$19,0))*1000,0)</f>
        <v>0</v>
      </c>
      <c r="M79" s="5">
        <f>IFERROR(INDEX('[12]Table 35'!M$14:M$19,MATCH(CAN!$B92,'[12]Table 35'!$B$14:$B$19,0))*1000,0)</f>
        <v>0</v>
      </c>
      <c r="N79" s="5">
        <f>IFERROR(INDEX('[12]Table 35'!N$14:N$19,MATCH(CAN!$B92,'[12]Table 35'!$B$14:$B$19,0))*1000,0)</f>
        <v>0</v>
      </c>
      <c r="O79" s="5">
        <f>IFERROR(INDEX('[12]Table 35'!O$14:O$19,MATCH(CAN!$B92,'[12]Table 35'!$B$14:$B$19,0))*1000,0)</f>
        <v>0</v>
      </c>
      <c r="P79" s="5">
        <f>IFERROR(INDEX('[12]Table 35'!P$14:P$19,MATCH(CAN!$B92,'[12]Table 35'!$B$14:$B$19,0))*1000,0)</f>
        <v>0</v>
      </c>
      <c r="Q79" s="5">
        <f>IFERROR(INDEX('[12]Table 35'!Q$14:Q$19,MATCH(CAN!$B92,'[12]Table 35'!$B$14:$B$19,0))*1000,0)</f>
        <v>0</v>
      </c>
      <c r="R79" s="5">
        <f>IFERROR(INDEX('[12]Table 35'!R$14:R$19,MATCH(CAN!$B92,'[12]Table 35'!$B$14:$B$19,0))*1000,0)</f>
        <v>0</v>
      </c>
      <c r="S79" s="5">
        <f>IFERROR(INDEX('[12]Table 35'!S$14:S$19,MATCH(CAN!$B92,'[12]Table 35'!$B$14:$B$19,0))*1000,0)</f>
        <v>0</v>
      </c>
      <c r="T79" s="5">
        <f>IFERROR(INDEX('[12]Table 35'!T$14:T$19,MATCH(CAN!$B92,'[12]Table 35'!$B$14:$B$19,0))*1000,0)</f>
        <v>0</v>
      </c>
      <c r="U79" s="5">
        <f>IFERROR(INDEX('[12]Table 35'!U$14:U$19,MATCH(CAN!$B92,'[12]Table 35'!$B$14:$B$19,0))*1000,0)</f>
        <v>0</v>
      </c>
      <c r="V79" s="5">
        <f>IFERROR(INDEX('[12]Table 35'!V$14:V$19,MATCH(CAN!$B92,'[12]Table 35'!$B$14:$B$19,0))*1000,0)</f>
        <v>0</v>
      </c>
      <c r="W79" s="5">
        <f>IFERROR(INDEX('[12]Table 35'!W$14:W$19,MATCH(CAN!$B92,'[12]Table 35'!$B$14:$B$19,0))*1000,0)</f>
        <v>0</v>
      </c>
      <c r="Z79" s="23" t="s">
        <v>32</v>
      </c>
    </row>
    <row r="80" spans="1:28" outlineLevel="1" x14ac:dyDescent="0.25">
      <c r="B80" s="4" t="s">
        <v>24</v>
      </c>
      <c r="C80" s="5">
        <f>IFERROR(INDEX('[12]Table 35'!C$14:C$19,MATCH(CAN!$B93,'[12]Table 35'!$B$14:$B$19,0))*1000,0)</f>
        <v>0</v>
      </c>
      <c r="D80" s="5">
        <f>IFERROR(INDEX('[12]Table 35'!D$14:D$19,MATCH(CAN!$B93,'[12]Table 35'!$B$14:$B$19,0))*1000,0)</f>
        <v>0</v>
      </c>
      <c r="E80" s="5">
        <f>IFERROR(INDEX('[12]Table 35'!E$14:E$19,MATCH(CAN!$B93,'[12]Table 35'!$B$14:$B$19,0))*1000,0)</f>
        <v>0</v>
      </c>
      <c r="F80" s="5">
        <f>IFERROR(INDEX('[12]Table 35'!F$14:F$19,MATCH(CAN!$B93,'[12]Table 35'!$B$14:$B$19,0))*1000,0)</f>
        <v>0</v>
      </c>
      <c r="G80" s="5">
        <f>IFERROR(INDEX('[12]Table 35'!G$14:G$19,MATCH(CAN!$B93,'[12]Table 35'!$B$14:$B$19,0))*1000,0)</f>
        <v>0</v>
      </c>
      <c r="H80" s="5">
        <f>IFERROR(INDEX('[12]Table 35'!H$14:H$19,MATCH(CAN!$B93,'[12]Table 35'!$B$14:$B$19,0))*1000,0)</f>
        <v>0</v>
      </c>
      <c r="I80" s="5">
        <f>IFERROR(INDEX('[12]Table 35'!I$14:I$19,MATCH(CAN!$B93,'[12]Table 35'!$B$14:$B$19,0))*1000,0)</f>
        <v>0</v>
      </c>
      <c r="J80" s="5">
        <f>IFERROR(INDEX('[12]Table 35'!J$14:J$19,MATCH(CAN!$B93,'[12]Table 35'!$B$14:$B$19,0))*1000,0)</f>
        <v>0</v>
      </c>
      <c r="K80" s="5">
        <f>IFERROR(INDEX('[12]Table 35'!K$14:K$19,MATCH(CAN!$B93,'[12]Table 35'!$B$14:$B$19,0))*1000,0)</f>
        <v>0</v>
      </c>
      <c r="L80" s="5">
        <f>IFERROR(INDEX('[12]Table 35'!L$14:L$19,MATCH(CAN!$B93,'[12]Table 35'!$B$14:$B$19,0))*1000,0)</f>
        <v>0</v>
      </c>
      <c r="M80" s="5">
        <f>IFERROR(INDEX('[12]Table 35'!M$14:M$19,MATCH(CAN!$B93,'[12]Table 35'!$B$14:$B$19,0))*1000,0)</f>
        <v>0</v>
      </c>
      <c r="N80" s="5">
        <f>IFERROR(INDEX('[12]Table 35'!N$14:N$19,MATCH(CAN!$B93,'[12]Table 35'!$B$14:$B$19,0))*1000,0)</f>
        <v>0</v>
      </c>
      <c r="O80" s="5">
        <f>IFERROR(INDEX('[12]Table 35'!O$14:O$19,MATCH(CAN!$B93,'[12]Table 35'!$B$14:$B$19,0))*1000,0)</f>
        <v>0</v>
      </c>
      <c r="P80" s="5">
        <f>IFERROR(INDEX('[12]Table 35'!P$14:P$19,MATCH(CAN!$B93,'[12]Table 35'!$B$14:$B$19,0))*1000,0)</f>
        <v>0</v>
      </c>
      <c r="Q80" s="5">
        <f>IFERROR(INDEX('[12]Table 35'!Q$14:Q$19,MATCH(CAN!$B93,'[12]Table 35'!$B$14:$B$19,0))*1000,0)</f>
        <v>0</v>
      </c>
      <c r="R80" s="5">
        <f>IFERROR(INDEX('[12]Table 35'!R$14:R$19,MATCH(CAN!$B93,'[12]Table 35'!$B$14:$B$19,0))*1000,0)</f>
        <v>0</v>
      </c>
      <c r="S80" s="5">
        <f>IFERROR(INDEX('[12]Table 35'!S$14:S$19,MATCH(CAN!$B93,'[12]Table 35'!$B$14:$B$19,0))*1000,0)</f>
        <v>0</v>
      </c>
      <c r="T80" s="5">
        <f>IFERROR(INDEX('[12]Table 35'!T$14:T$19,MATCH(CAN!$B93,'[12]Table 35'!$B$14:$B$19,0))*1000,0)</f>
        <v>0</v>
      </c>
      <c r="U80" s="5">
        <f>IFERROR(INDEX('[12]Table 35'!U$14:U$19,MATCH(CAN!$B93,'[12]Table 35'!$B$14:$B$19,0))*1000,0)</f>
        <v>0</v>
      </c>
      <c r="V80" s="5">
        <f>IFERROR(INDEX('[12]Table 35'!V$14:V$19,MATCH(CAN!$B93,'[12]Table 35'!$B$14:$B$19,0))*1000,0)</f>
        <v>0</v>
      </c>
      <c r="W80" s="5">
        <f>IFERROR(INDEX('[12]Table 35'!W$14:W$19,MATCH(CAN!$B93,'[12]Table 35'!$B$14:$B$19,0))*1000,0)</f>
        <v>0</v>
      </c>
      <c r="Z80" s="23" t="s">
        <v>32</v>
      </c>
    </row>
    <row r="81" spans="2:26" outlineLevel="1" x14ac:dyDescent="0.25">
      <c r="B81" s="4" t="s">
        <v>21</v>
      </c>
      <c r="C81" s="5">
        <f>IFERROR(INDEX('[12]Table 35'!C$14:C$19,MATCH(CAN!$B94,'[12]Table 35'!$B$14:$B$19,0))*1000,0)</f>
        <v>258.22899999999998</v>
      </c>
      <c r="D81" s="5">
        <f>IFERROR(INDEX('[12]Table 35'!D$14:D$19,MATCH(CAN!$B94,'[12]Table 35'!$B$14:$B$19,0))*1000,0)</f>
        <v>232.46100000000001</v>
      </c>
      <c r="E81" s="5">
        <f>IFERROR(INDEX('[12]Table 35'!E$14:E$19,MATCH(CAN!$B94,'[12]Table 35'!$B$14:$B$19,0))*1000,0)</f>
        <v>259.863</v>
      </c>
      <c r="F81" s="5">
        <f>IFERROR(INDEX('[12]Table 35'!F$14:F$19,MATCH(CAN!$B94,'[12]Table 35'!$B$14:$B$19,0))*1000,0)</f>
        <v>315.84100000000001</v>
      </c>
      <c r="G81" s="5">
        <f>IFERROR(INDEX('[12]Table 35'!G$14:G$19,MATCH(CAN!$B94,'[12]Table 35'!$B$14:$B$19,0))*1000,0)</f>
        <v>274.07900000000001</v>
      </c>
      <c r="H81" s="5">
        <f>IFERROR(INDEX('[12]Table 35'!H$14:H$19,MATCH(CAN!$B94,'[12]Table 35'!$B$14:$B$19,0))*1000,0)</f>
        <v>271.77699999999999</v>
      </c>
      <c r="I81" s="5">
        <f>IFERROR(INDEX('[12]Table 35'!I$14:I$19,MATCH(CAN!$B94,'[12]Table 35'!$B$14:$B$19,0))*1000,0)</f>
        <v>81.5</v>
      </c>
      <c r="J81" s="5">
        <f>IFERROR(INDEX('[12]Table 35'!J$14:J$19,MATCH(CAN!$B94,'[12]Table 35'!$B$14:$B$19,0))*1000,0)</f>
        <v>68.98</v>
      </c>
      <c r="K81" s="5">
        <f>IFERROR(INDEX('[12]Table 35'!K$14:K$19,MATCH(CAN!$B94,'[12]Table 35'!$B$14:$B$19,0))*1000,0)</f>
        <v>69.306000000000012</v>
      </c>
      <c r="L81" s="5">
        <f>IFERROR(INDEX('[12]Table 35'!L$14:L$19,MATCH(CAN!$B94,'[12]Table 35'!$B$14:$B$19,0))*1000,0)</f>
        <v>69.075000000000003</v>
      </c>
      <c r="M81" s="5">
        <f>IFERROR(INDEX('[12]Table 35'!M$14:M$19,MATCH(CAN!$B94,'[12]Table 35'!$B$14:$B$19,0))*1000,0)</f>
        <v>64.941000000000003</v>
      </c>
      <c r="N81" s="5">
        <f>IFERROR(INDEX('[12]Table 35'!N$14:N$19,MATCH(CAN!$B94,'[12]Table 35'!$B$14:$B$19,0))*1000,0)</f>
        <v>77.018000000000001</v>
      </c>
      <c r="O81" s="5">
        <f>IFERROR(INDEX('[12]Table 35'!O$14:O$19,MATCH(CAN!$B94,'[12]Table 35'!$B$14:$B$19,0))*1000,0)</f>
        <v>53.006999999999998</v>
      </c>
      <c r="P81" s="5">
        <f>IFERROR(INDEX('[12]Table 35'!P$14:P$19,MATCH(CAN!$B94,'[12]Table 35'!$B$14:$B$19,0))*1000,0)</f>
        <v>46.841999999999999</v>
      </c>
      <c r="Q81" s="5">
        <f>IFERROR(INDEX('[12]Table 35'!Q$14:Q$19,MATCH(CAN!$B94,'[12]Table 35'!$B$14:$B$19,0))*1000,0)</f>
        <v>50.045000000000002</v>
      </c>
      <c r="R81" s="5">
        <f>IFERROR(INDEX('[12]Table 35'!R$14:R$19,MATCH(CAN!$B94,'[12]Table 35'!$B$14:$B$19,0))*1000,0)</f>
        <v>68.543000000000006</v>
      </c>
      <c r="S81" s="5">
        <f>IFERROR(INDEX('[12]Table 35'!S$14:S$19,MATCH(CAN!$B94,'[12]Table 35'!$B$14:$B$19,0))*1000,0)</f>
        <v>80.629000000000005</v>
      </c>
      <c r="T81" s="5">
        <f>IFERROR(INDEX('[12]Table 35'!T$14:T$19,MATCH(CAN!$B94,'[12]Table 35'!$B$14:$B$19,0))*1000,0)</f>
        <v>82.573999999999998</v>
      </c>
      <c r="U81" s="5">
        <f>IFERROR(INDEX('[12]Table 35'!U$14:U$19,MATCH(CAN!$B94,'[12]Table 35'!$B$14:$B$19,0))*1000,0)</f>
        <v>95.283000000000001</v>
      </c>
      <c r="V81" s="5">
        <f>IFERROR(INDEX('[12]Table 35'!V$14:V$19,MATCH(CAN!$B94,'[12]Table 35'!$B$14:$B$19,0))*1000,0)</f>
        <v>94.061000000000007</v>
      </c>
      <c r="W81" s="5">
        <f>IFERROR(INDEX('[12]Table 35'!W$14:W$19,MATCH(CAN!$B94,'[12]Table 35'!$B$14:$B$19,0))*1000,0)</f>
        <v>98.531999999999996</v>
      </c>
      <c r="Z81" s="23" t="s">
        <v>32</v>
      </c>
    </row>
    <row r="82" spans="2:26" outlineLevel="1" x14ac:dyDescent="0.25">
      <c r="B82" s="4" t="s">
        <v>26</v>
      </c>
      <c r="C82" s="5">
        <f>IFERROR(INDEX('[12]Table 35'!C$14:C$19,MATCH(CAN!$B95,'[12]Table 35'!$B$14:$B$19,0))*1000,0)</f>
        <v>0</v>
      </c>
      <c r="D82" s="5">
        <f>IFERROR(INDEX('[12]Table 35'!D$14:D$19,MATCH(CAN!$B95,'[12]Table 35'!$B$14:$B$19,0))*1000,0)</f>
        <v>0</v>
      </c>
      <c r="E82" s="5">
        <f>IFERROR(INDEX('[12]Table 35'!E$14:E$19,MATCH(CAN!$B95,'[12]Table 35'!$B$14:$B$19,0))*1000,0)</f>
        <v>0</v>
      </c>
      <c r="F82" s="5">
        <f>IFERROR(INDEX('[12]Table 35'!F$14:F$19,MATCH(CAN!$B95,'[12]Table 35'!$B$14:$B$19,0))*1000,0)</f>
        <v>0</v>
      </c>
      <c r="G82" s="5">
        <f>IFERROR(INDEX('[12]Table 35'!G$14:G$19,MATCH(CAN!$B95,'[12]Table 35'!$B$14:$B$19,0))*1000,0)</f>
        <v>0</v>
      </c>
      <c r="H82" s="5">
        <f>IFERROR(INDEX('[12]Table 35'!H$14:H$19,MATCH(CAN!$B95,'[12]Table 35'!$B$14:$B$19,0))*1000,0)</f>
        <v>0</v>
      </c>
      <c r="I82" s="5">
        <f>IFERROR(INDEX('[12]Table 35'!I$14:I$19,MATCH(CAN!$B95,'[12]Table 35'!$B$14:$B$19,0))*1000,0)</f>
        <v>0</v>
      </c>
      <c r="J82" s="5">
        <f>IFERROR(INDEX('[12]Table 35'!J$14:J$19,MATCH(CAN!$B95,'[12]Table 35'!$B$14:$B$19,0))*1000,0)</f>
        <v>0</v>
      </c>
      <c r="K82" s="5">
        <f>IFERROR(INDEX('[12]Table 35'!K$14:K$19,MATCH(CAN!$B95,'[12]Table 35'!$B$14:$B$19,0))*1000,0)</f>
        <v>0</v>
      </c>
      <c r="L82" s="5">
        <f>IFERROR(INDEX('[12]Table 35'!L$14:L$19,MATCH(CAN!$B95,'[12]Table 35'!$B$14:$B$19,0))*1000,0)</f>
        <v>0</v>
      </c>
      <c r="M82" s="5">
        <f>IFERROR(INDEX('[12]Table 35'!M$14:M$19,MATCH(CAN!$B95,'[12]Table 35'!$B$14:$B$19,0))*1000,0)</f>
        <v>0</v>
      </c>
      <c r="N82" s="5">
        <f>IFERROR(INDEX('[12]Table 35'!N$14:N$19,MATCH(CAN!$B95,'[12]Table 35'!$B$14:$B$19,0))*1000,0)</f>
        <v>0</v>
      </c>
      <c r="O82" s="5">
        <f>IFERROR(INDEX('[12]Table 35'!O$14:O$19,MATCH(CAN!$B95,'[12]Table 35'!$B$14:$B$19,0))*1000,0)</f>
        <v>0</v>
      </c>
      <c r="P82" s="5">
        <f>IFERROR(INDEX('[12]Table 35'!P$14:P$19,MATCH(CAN!$B95,'[12]Table 35'!$B$14:$B$19,0))*1000,0)</f>
        <v>0</v>
      </c>
      <c r="Q82" s="5">
        <f>IFERROR(INDEX('[12]Table 35'!Q$14:Q$19,MATCH(CAN!$B95,'[12]Table 35'!$B$14:$B$19,0))*1000,0)</f>
        <v>0</v>
      </c>
      <c r="R82" s="5">
        <f>IFERROR(INDEX('[12]Table 35'!R$14:R$19,MATCH(CAN!$B95,'[12]Table 35'!$B$14:$B$19,0))*1000,0)</f>
        <v>0</v>
      </c>
      <c r="S82" s="5">
        <f>IFERROR(INDEX('[12]Table 35'!S$14:S$19,MATCH(CAN!$B95,'[12]Table 35'!$B$14:$B$19,0))*1000,0)</f>
        <v>0</v>
      </c>
      <c r="T82" s="5">
        <f>IFERROR(INDEX('[12]Table 35'!T$14:T$19,MATCH(CAN!$B95,'[12]Table 35'!$B$14:$B$19,0))*1000,0)</f>
        <v>0</v>
      </c>
      <c r="U82" s="5">
        <f>IFERROR(INDEX('[12]Table 35'!U$14:U$19,MATCH(CAN!$B95,'[12]Table 35'!$B$14:$B$19,0))*1000,0)</f>
        <v>0</v>
      </c>
      <c r="V82" s="5">
        <f>IFERROR(INDEX('[12]Table 35'!V$14:V$19,MATCH(CAN!$B95,'[12]Table 35'!$B$14:$B$19,0))*1000,0)</f>
        <v>0</v>
      </c>
      <c r="W82" s="5">
        <f>IFERROR(INDEX('[12]Table 35'!W$14:W$19,MATCH(CAN!$B95,'[12]Table 35'!$B$14:$B$19,0))*1000,0)</f>
        <v>0</v>
      </c>
      <c r="Z82" s="23" t="s">
        <v>32</v>
      </c>
    </row>
    <row r="83" spans="2:26" outlineLevel="1" x14ac:dyDescent="0.25">
      <c r="B83" s="4" t="s">
        <v>25</v>
      </c>
      <c r="C83" s="5">
        <f>IFERROR(INDEX('[12]Table 35'!C$14:C$19,MATCH(CAN!$B96,'[12]Table 35'!$B$14:$B$19,0))*1000,0)</f>
        <v>9631.0429999999997</v>
      </c>
      <c r="D83" s="5">
        <f>IFERROR(INDEX('[12]Table 35'!D$14:D$19,MATCH(CAN!$B96,'[12]Table 35'!$B$14:$B$19,0))*1000,0)</f>
        <v>9294.5630000000001</v>
      </c>
      <c r="E83" s="5">
        <f>IFERROR(INDEX('[12]Table 35'!E$14:E$19,MATCH(CAN!$B96,'[12]Table 35'!$B$14:$B$19,0))*1000,0)</f>
        <v>9871.92</v>
      </c>
      <c r="F83" s="5">
        <f>IFERROR(INDEX('[12]Table 35'!F$14:F$19,MATCH(CAN!$B96,'[12]Table 35'!$B$14:$B$19,0))*1000,0)</f>
        <v>10204.219000000001</v>
      </c>
      <c r="G83" s="5">
        <f>IFERROR(INDEX('[12]Table 35'!G$14:G$19,MATCH(CAN!$B96,'[12]Table 35'!$B$14:$B$19,0))*1000,0)</f>
        <v>10260.847</v>
      </c>
      <c r="H83" s="5">
        <f>IFERROR(INDEX('[12]Table 35'!H$14:H$19,MATCH(CAN!$B96,'[12]Table 35'!$B$14:$B$19,0))*1000,0)</f>
        <v>10423.602999999999</v>
      </c>
      <c r="I83" s="5">
        <f>IFERROR(INDEX('[12]Table 35'!I$14:I$19,MATCH(CAN!$B96,'[12]Table 35'!$B$14:$B$19,0))*1000,0)</f>
        <v>10433.662999999999</v>
      </c>
      <c r="J83" s="5">
        <f>IFERROR(INDEX('[12]Table 35'!J$14:J$19,MATCH(CAN!$B96,'[12]Table 35'!$B$14:$B$19,0))*1000,0)</f>
        <v>10762.884</v>
      </c>
      <c r="K83" s="5">
        <f>IFERROR(INDEX('[12]Table 35'!K$14:K$19,MATCH(CAN!$B96,'[12]Table 35'!$B$14:$B$19,0))*1000,0)</f>
        <v>11298.861000000001</v>
      </c>
      <c r="L83" s="5">
        <f>IFERROR(INDEX('[12]Table 35'!L$14:L$19,MATCH(CAN!$B96,'[12]Table 35'!$B$14:$B$19,0))*1000,0)</f>
        <v>10374.522999999999</v>
      </c>
      <c r="M83" s="5">
        <f>IFERROR(INDEX('[12]Table 35'!M$14:M$19,MATCH(CAN!$B96,'[12]Table 35'!$B$14:$B$19,0))*1000,0)</f>
        <v>11054.105</v>
      </c>
      <c r="N83" s="5">
        <f>IFERROR(INDEX('[12]Table 35'!N$14:N$19,MATCH(CAN!$B96,'[12]Table 35'!$B$14:$B$19,0))*1000,0)</f>
        <v>12638.745000000001</v>
      </c>
      <c r="O83" s="5">
        <f>IFERROR(INDEX('[12]Table 35'!O$14:O$19,MATCH(CAN!$B96,'[12]Table 35'!$B$14:$B$19,0))*1000,0)</f>
        <v>13174.797</v>
      </c>
      <c r="P83" s="5">
        <f>IFERROR(INDEX('[12]Table 35'!P$14:P$19,MATCH(CAN!$B96,'[12]Table 35'!$B$14:$B$19,0))*1000,0)</f>
        <v>11580.863000000001</v>
      </c>
      <c r="Q83" s="5">
        <f>IFERROR(INDEX('[12]Table 35'!Q$14:Q$19,MATCH(CAN!$B96,'[12]Table 35'!$B$14:$B$19,0))*1000,0)</f>
        <v>11323.821</v>
      </c>
      <c r="R83" s="5">
        <f>IFERROR(INDEX('[12]Table 35'!R$14:R$19,MATCH(CAN!$B96,'[12]Table 35'!$B$14:$B$19,0))*1000,0)</f>
        <v>13780.982</v>
      </c>
      <c r="S83" s="5">
        <f>IFERROR(INDEX('[12]Table 35'!S$14:S$19,MATCH(CAN!$B96,'[12]Table 35'!$B$14:$B$19,0))*1000,0)</f>
        <v>14947.356</v>
      </c>
      <c r="T83" s="5">
        <f>IFERROR(INDEX('[12]Table 35'!T$14:T$19,MATCH(CAN!$B96,'[12]Table 35'!$B$14:$B$19,0))*1000,0)</f>
        <v>15119.659</v>
      </c>
      <c r="U83" s="5">
        <f>IFERROR(INDEX('[12]Table 35'!U$14:U$19,MATCH(CAN!$B96,'[12]Table 35'!$B$14:$B$19,0))*1000,0)</f>
        <v>15358.258</v>
      </c>
      <c r="V83" s="5">
        <f>IFERROR(INDEX('[12]Table 35'!V$14:V$19,MATCH(CAN!$B96,'[12]Table 35'!$B$14:$B$19,0))*1000,0)</f>
        <v>15253.183999999999</v>
      </c>
      <c r="W83" s="5">
        <f>IFERROR(INDEX('[12]Table 35'!W$14:W$19,MATCH(CAN!$B96,'[12]Table 35'!$B$14:$B$19,0))*1000,0)</f>
        <v>14022.138999999999</v>
      </c>
      <c r="Z83" s="23" t="s">
        <v>32</v>
      </c>
    </row>
    <row r="84" spans="2:26" outlineLevel="1" x14ac:dyDescent="0.25">
      <c r="B84" s="4" t="s">
        <v>0</v>
      </c>
      <c r="C84" s="5">
        <f>IFERROR(INDEX('[12]Table 35'!C$14:C$19,MATCH(CAN!$B97,'[12]Table 35'!$B$14:$B$19,0))*1000,0)</f>
        <v>0</v>
      </c>
      <c r="D84" s="5">
        <f>IFERROR(INDEX('[12]Table 35'!D$14:D$19,MATCH(CAN!$B97,'[12]Table 35'!$B$14:$B$19,0))*1000,0)</f>
        <v>0</v>
      </c>
      <c r="E84" s="5">
        <f>IFERROR(INDEX('[12]Table 35'!E$14:E$19,MATCH(CAN!$B97,'[12]Table 35'!$B$14:$B$19,0))*1000,0)</f>
        <v>0</v>
      </c>
      <c r="F84" s="5">
        <f>IFERROR(INDEX('[12]Table 35'!F$14:F$19,MATCH(CAN!$B97,'[12]Table 35'!$B$14:$B$19,0))*1000,0)</f>
        <v>0</v>
      </c>
      <c r="G84" s="5">
        <f>IFERROR(INDEX('[12]Table 35'!G$14:G$19,MATCH(CAN!$B97,'[12]Table 35'!$B$14:$B$19,0))*1000,0)</f>
        <v>0</v>
      </c>
      <c r="H84" s="5">
        <f>IFERROR(INDEX('[12]Table 35'!H$14:H$19,MATCH(CAN!$B97,'[12]Table 35'!$B$14:$B$19,0))*1000,0)</f>
        <v>0</v>
      </c>
      <c r="I84" s="5">
        <f>IFERROR(INDEX('[12]Table 35'!I$14:I$19,MATCH(CAN!$B97,'[12]Table 35'!$B$14:$B$19,0))*1000,0)</f>
        <v>0</v>
      </c>
      <c r="J84" s="5">
        <f>IFERROR(INDEX('[12]Table 35'!J$14:J$19,MATCH(CAN!$B97,'[12]Table 35'!$B$14:$B$19,0))*1000,0)</f>
        <v>0</v>
      </c>
      <c r="K84" s="5">
        <f>IFERROR(INDEX('[12]Table 35'!K$14:K$19,MATCH(CAN!$B97,'[12]Table 35'!$B$14:$B$19,0))*1000,0)</f>
        <v>0</v>
      </c>
      <c r="L84" s="5">
        <f>IFERROR(INDEX('[12]Table 35'!L$14:L$19,MATCH(CAN!$B97,'[12]Table 35'!$B$14:$B$19,0))*1000,0)</f>
        <v>0</v>
      </c>
      <c r="M84" s="5">
        <f>IFERROR(INDEX('[12]Table 35'!M$14:M$19,MATCH(CAN!$B97,'[12]Table 35'!$B$14:$B$19,0))*1000,0)</f>
        <v>0</v>
      </c>
      <c r="N84" s="5">
        <f>IFERROR(INDEX('[12]Table 35'!N$14:N$19,MATCH(CAN!$B97,'[12]Table 35'!$B$14:$B$19,0))*1000,0)</f>
        <v>458.48899999999998</v>
      </c>
      <c r="O84" s="5">
        <f>IFERROR(INDEX('[12]Table 35'!O$14:O$19,MATCH(CAN!$B97,'[12]Table 35'!$B$14:$B$19,0))*1000,0)</f>
        <v>471.11700000000002</v>
      </c>
      <c r="P84" s="5">
        <f>IFERROR(INDEX('[12]Table 35'!P$14:P$19,MATCH(CAN!$B97,'[12]Table 35'!$B$14:$B$19,0))*1000,0)</f>
        <v>177.49100000000001</v>
      </c>
      <c r="Q84" s="5">
        <f>IFERROR(INDEX('[12]Table 35'!Q$14:Q$19,MATCH(CAN!$B97,'[12]Table 35'!$B$14:$B$19,0))*1000,0)</f>
        <v>240.58599999999998</v>
      </c>
      <c r="R84" s="5">
        <f>IFERROR(INDEX('[12]Table 35'!R$14:R$19,MATCH(CAN!$B97,'[12]Table 35'!$B$14:$B$19,0))*1000,0)</f>
        <v>0</v>
      </c>
      <c r="S84" s="5">
        <f>IFERROR(INDEX('[12]Table 35'!S$14:S$19,MATCH(CAN!$B97,'[12]Table 35'!$B$14:$B$19,0))*1000,0)</f>
        <v>0</v>
      </c>
      <c r="T84" s="5">
        <f>IFERROR(INDEX('[12]Table 35'!T$14:T$19,MATCH(CAN!$B97,'[12]Table 35'!$B$14:$B$19,0))*1000,0)</f>
        <v>0</v>
      </c>
      <c r="U84" s="5">
        <f>IFERROR(INDEX('[12]Table 35'!U$14:U$19,MATCH(CAN!$B97,'[12]Table 35'!$B$14:$B$19,0))*1000,0)</f>
        <v>0</v>
      </c>
      <c r="V84" s="5">
        <f>IFERROR(INDEX('[12]Table 35'!V$14:V$19,MATCH(CAN!$B97,'[12]Table 35'!$B$14:$B$19,0))*1000,0)</f>
        <v>0</v>
      </c>
      <c r="W84" s="5">
        <f>IFERROR(INDEX('[12]Table 35'!W$14:W$19,MATCH(CAN!$B97,'[12]Table 35'!$B$14:$B$19,0))*1000,0)</f>
        <v>0</v>
      </c>
      <c r="Z84" s="23" t="s">
        <v>32</v>
      </c>
    </row>
    <row r="85" spans="2:26" outlineLevel="1" x14ac:dyDescent="0.25">
      <c r="B85" s="4" t="s">
        <v>27</v>
      </c>
      <c r="C85" s="5">
        <f>IFERROR(INDEX('[12]Table 35'!C$14:C$19,MATCH(CAN!$B98,'[12]Table 35'!$B$14:$B$19,0))*1000,0)</f>
        <v>0</v>
      </c>
      <c r="D85" s="5">
        <f>IFERROR(INDEX('[12]Table 35'!D$14:D$19,MATCH(CAN!$B98,'[12]Table 35'!$B$14:$B$19,0))*1000,0)</f>
        <v>0</v>
      </c>
      <c r="E85" s="5">
        <f>IFERROR(INDEX('[12]Table 35'!E$14:E$19,MATCH(CAN!$B98,'[12]Table 35'!$B$14:$B$19,0))*1000,0)</f>
        <v>0</v>
      </c>
      <c r="F85" s="5">
        <f>IFERROR(INDEX('[12]Table 35'!F$14:F$19,MATCH(CAN!$B98,'[12]Table 35'!$B$14:$B$19,0))*1000,0)</f>
        <v>0</v>
      </c>
      <c r="G85" s="5">
        <f>IFERROR(INDEX('[12]Table 35'!G$14:G$19,MATCH(CAN!$B98,'[12]Table 35'!$B$14:$B$19,0))*1000,0)</f>
        <v>0</v>
      </c>
      <c r="H85" s="5">
        <f>IFERROR(INDEX('[12]Table 35'!H$14:H$19,MATCH(CAN!$B98,'[12]Table 35'!$B$14:$B$19,0))*1000,0)</f>
        <v>0</v>
      </c>
      <c r="I85" s="5">
        <f>IFERROR(INDEX('[12]Table 35'!I$14:I$19,MATCH(CAN!$B98,'[12]Table 35'!$B$14:$B$19,0))*1000,0)</f>
        <v>0</v>
      </c>
      <c r="J85" s="5">
        <f>IFERROR(INDEX('[12]Table 35'!J$14:J$19,MATCH(CAN!$B98,'[12]Table 35'!$B$14:$B$19,0))*1000,0)</f>
        <v>0</v>
      </c>
      <c r="K85" s="5">
        <f>IFERROR(INDEX('[12]Table 35'!K$14:K$19,MATCH(CAN!$B98,'[12]Table 35'!$B$14:$B$19,0))*1000,0)</f>
        <v>0</v>
      </c>
      <c r="L85" s="5">
        <f>IFERROR(INDEX('[12]Table 35'!L$14:L$19,MATCH(CAN!$B98,'[12]Table 35'!$B$14:$B$19,0))*1000,0)</f>
        <v>0</v>
      </c>
      <c r="M85" s="5">
        <f>IFERROR(INDEX('[12]Table 35'!M$14:M$19,MATCH(CAN!$B98,'[12]Table 35'!$B$14:$B$19,0))*1000,0)</f>
        <v>0</v>
      </c>
      <c r="N85" s="5">
        <f>IFERROR(INDEX('[12]Table 35'!N$14:N$19,MATCH(CAN!$B98,'[12]Table 35'!$B$14:$B$19,0))*1000,0)</f>
        <v>0</v>
      </c>
      <c r="O85" s="5">
        <f>IFERROR(INDEX('[12]Table 35'!O$14:O$19,MATCH(CAN!$B98,'[12]Table 35'!$B$14:$B$19,0))*1000,0)</f>
        <v>0</v>
      </c>
      <c r="P85" s="5">
        <f>IFERROR(INDEX('[12]Table 35'!P$14:P$19,MATCH(CAN!$B98,'[12]Table 35'!$B$14:$B$19,0))*1000,0)</f>
        <v>0</v>
      </c>
      <c r="Q85" s="5">
        <f>IFERROR(INDEX('[12]Table 35'!Q$14:Q$19,MATCH(CAN!$B98,'[12]Table 35'!$B$14:$B$19,0))*1000,0)</f>
        <v>0</v>
      </c>
      <c r="R85" s="5">
        <f>IFERROR(INDEX('[12]Table 35'!R$14:R$19,MATCH(CAN!$B98,'[12]Table 35'!$B$14:$B$19,0))*1000,0)</f>
        <v>0</v>
      </c>
      <c r="S85" s="5">
        <f>IFERROR(INDEX('[12]Table 35'!S$14:S$19,MATCH(CAN!$B98,'[12]Table 35'!$B$14:$B$19,0))*1000,0)</f>
        <v>0</v>
      </c>
      <c r="T85" s="5">
        <f>IFERROR(INDEX('[12]Table 35'!T$14:T$19,MATCH(CAN!$B98,'[12]Table 35'!$B$14:$B$19,0))*1000,0)</f>
        <v>0</v>
      </c>
      <c r="U85" s="5">
        <f>IFERROR(INDEX('[12]Table 35'!U$14:U$19,MATCH(CAN!$B98,'[12]Table 35'!$B$14:$B$19,0))*1000,0)</f>
        <v>0</v>
      </c>
      <c r="V85" s="5">
        <f>IFERROR(INDEX('[12]Table 35'!V$14:V$19,MATCH(CAN!$B98,'[12]Table 35'!$B$14:$B$19,0))*1000,0)</f>
        <v>0</v>
      </c>
      <c r="W85" s="5">
        <f>IFERROR(INDEX('[12]Table 35'!W$14:W$19,MATCH(CAN!$B98,'[12]Table 35'!$B$14:$B$19,0))*1000,0)</f>
        <v>0</v>
      </c>
      <c r="Z85" s="23" t="s">
        <v>32</v>
      </c>
    </row>
    <row r="86" spans="2:26" outlineLevel="1" x14ac:dyDescent="0.25">
      <c r="B86" s="4" t="s">
        <v>28</v>
      </c>
      <c r="C86" s="5">
        <f>IFERROR(INDEX('[12]Table 35'!C$14:C$19,MATCH(CAN!$B99,'[12]Table 35'!$B$14:$B$19,0))*1000,0)</f>
        <v>0</v>
      </c>
      <c r="D86" s="5">
        <f>IFERROR(INDEX('[12]Table 35'!D$14:D$19,MATCH(CAN!$B99,'[12]Table 35'!$B$14:$B$19,0))*1000,0)</f>
        <v>0</v>
      </c>
      <c r="E86" s="5">
        <f>IFERROR(INDEX('[12]Table 35'!E$14:E$19,MATCH(CAN!$B99,'[12]Table 35'!$B$14:$B$19,0))*1000,0)</f>
        <v>0</v>
      </c>
      <c r="F86" s="5">
        <f>IFERROR(INDEX('[12]Table 35'!F$14:F$19,MATCH(CAN!$B99,'[12]Table 35'!$B$14:$B$19,0))*1000,0)</f>
        <v>0</v>
      </c>
      <c r="G86" s="5">
        <f>IFERROR(INDEX('[12]Table 35'!G$14:G$19,MATCH(CAN!$B99,'[12]Table 35'!$B$14:$B$19,0))*1000,0)</f>
        <v>0</v>
      </c>
      <c r="H86" s="5">
        <f>IFERROR(INDEX('[12]Table 35'!H$14:H$19,MATCH(CAN!$B99,'[12]Table 35'!$B$14:$B$19,0))*1000,0)</f>
        <v>0</v>
      </c>
      <c r="I86" s="5">
        <f>IFERROR(INDEX('[12]Table 35'!I$14:I$19,MATCH(CAN!$B99,'[12]Table 35'!$B$14:$B$19,0))*1000,0)</f>
        <v>0</v>
      </c>
      <c r="J86" s="5">
        <f>IFERROR(INDEX('[12]Table 35'!J$14:J$19,MATCH(CAN!$B99,'[12]Table 35'!$B$14:$B$19,0))*1000,0)</f>
        <v>0</v>
      </c>
      <c r="K86" s="5">
        <f>IFERROR(INDEX('[12]Table 35'!K$14:K$19,MATCH(CAN!$B99,'[12]Table 35'!$B$14:$B$19,0))*1000,0)</f>
        <v>0</v>
      </c>
      <c r="L86" s="5">
        <f>IFERROR(INDEX('[12]Table 35'!L$14:L$19,MATCH(CAN!$B99,'[12]Table 35'!$B$14:$B$19,0))*1000,0)</f>
        <v>0</v>
      </c>
      <c r="M86" s="5">
        <f>IFERROR(INDEX('[12]Table 35'!M$14:M$19,MATCH(CAN!$B99,'[12]Table 35'!$B$14:$B$19,0))*1000,0)</f>
        <v>0</v>
      </c>
      <c r="N86" s="5">
        <f>IFERROR(INDEX('[12]Table 35'!N$14:N$19,MATCH(CAN!$B99,'[12]Table 35'!$B$14:$B$19,0))*1000,0)</f>
        <v>0</v>
      </c>
      <c r="O86" s="5">
        <f>IFERROR(INDEX('[12]Table 35'!O$14:O$19,MATCH(CAN!$B99,'[12]Table 35'!$B$14:$B$19,0))*1000,0)</f>
        <v>0</v>
      </c>
      <c r="P86" s="5">
        <f>IFERROR(INDEX('[12]Table 35'!P$14:P$19,MATCH(CAN!$B99,'[12]Table 35'!$B$14:$B$19,0))*1000,0)</f>
        <v>0</v>
      </c>
      <c r="Q86" s="5">
        <f>IFERROR(INDEX('[12]Table 35'!Q$14:Q$19,MATCH(CAN!$B99,'[12]Table 35'!$B$14:$B$19,0))*1000,0)</f>
        <v>2.532</v>
      </c>
      <c r="R86" s="5">
        <f>IFERROR(INDEX('[12]Table 35'!R$14:R$19,MATCH(CAN!$B99,'[12]Table 35'!$B$14:$B$19,0))*1000,0)</f>
        <v>1.7110000000000001</v>
      </c>
      <c r="S86" s="5">
        <f>IFERROR(INDEX('[12]Table 35'!S$14:S$19,MATCH(CAN!$B99,'[12]Table 35'!$B$14:$B$19,0))*1000,0)</f>
        <v>1.2170000000000001</v>
      </c>
      <c r="T86" s="5">
        <f>IFERROR(INDEX('[12]Table 35'!T$14:T$19,MATCH(CAN!$B99,'[12]Table 35'!$B$14:$B$19,0))*1000,0)</f>
        <v>0.88099999999999989</v>
      </c>
      <c r="U86" s="5">
        <f>IFERROR(INDEX('[12]Table 35'!U$14:U$19,MATCH(CAN!$B99,'[12]Table 35'!$B$14:$B$19,0))*1000,0)</f>
        <v>0.61399999999999999</v>
      </c>
      <c r="V86" s="5">
        <f>IFERROR(INDEX('[12]Table 35'!V$14:V$19,MATCH(CAN!$B99,'[12]Table 35'!$B$14:$B$19,0))*1000,0)</f>
        <v>0.311</v>
      </c>
      <c r="W86" s="5">
        <f>IFERROR(INDEX('[12]Table 35'!W$14:W$19,MATCH(CAN!$B99,'[12]Table 35'!$B$14:$B$19,0))*1000,0)</f>
        <v>0.154</v>
      </c>
      <c r="Z86" s="23" t="s">
        <v>32</v>
      </c>
    </row>
    <row r="87" spans="2:26" outlineLevel="1" x14ac:dyDescent="0.25">
      <c r="B87" s="4" t="s">
        <v>22</v>
      </c>
      <c r="C87" s="5">
        <f>IFERROR(INDEX('[12]Table 35'!C$14:C$19,MATCH(CAN!$B100,'[12]Table 35'!$B$14:$B$19,0))*1000,0)</f>
        <v>0</v>
      </c>
      <c r="D87" s="5">
        <f>IFERROR(INDEX('[12]Table 35'!D$14:D$19,MATCH(CAN!$B100,'[12]Table 35'!$B$14:$B$19,0))*1000,0)</f>
        <v>0</v>
      </c>
      <c r="E87" s="5">
        <f>IFERROR(INDEX('[12]Table 35'!E$14:E$19,MATCH(CAN!$B100,'[12]Table 35'!$B$14:$B$19,0))*1000,0)</f>
        <v>0</v>
      </c>
      <c r="F87" s="5">
        <f>IFERROR(INDEX('[12]Table 35'!F$14:F$19,MATCH(CAN!$B100,'[12]Table 35'!$B$14:$B$19,0))*1000,0)</f>
        <v>0</v>
      </c>
      <c r="G87" s="5">
        <f>IFERROR(INDEX('[12]Table 35'!G$14:G$19,MATCH(CAN!$B100,'[12]Table 35'!$B$14:$B$19,0))*1000,0)</f>
        <v>0</v>
      </c>
      <c r="H87" s="5">
        <f>IFERROR(INDEX('[12]Table 35'!H$14:H$19,MATCH(CAN!$B100,'[12]Table 35'!$B$14:$B$19,0))*1000,0)</f>
        <v>0</v>
      </c>
      <c r="I87" s="5">
        <f>IFERROR(INDEX('[12]Table 35'!I$14:I$19,MATCH(CAN!$B100,'[12]Table 35'!$B$14:$B$19,0))*1000,0)</f>
        <v>0</v>
      </c>
      <c r="J87" s="5">
        <f>IFERROR(INDEX('[12]Table 35'!J$14:J$19,MATCH(CAN!$B100,'[12]Table 35'!$B$14:$B$19,0))*1000,0)</f>
        <v>0</v>
      </c>
      <c r="K87" s="5">
        <f>IFERROR(INDEX('[12]Table 35'!K$14:K$19,MATCH(CAN!$B100,'[12]Table 35'!$B$14:$B$19,0))*1000,0)</f>
        <v>0</v>
      </c>
      <c r="L87" s="5">
        <f>IFERROR(INDEX('[12]Table 35'!L$14:L$19,MATCH(CAN!$B100,'[12]Table 35'!$B$14:$B$19,0))*1000,0)</f>
        <v>0</v>
      </c>
      <c r="M87" s="5">
        <f>IFERROR(INDEX('[12]Table 35'!M$14:M$19,MATCH(CAN!$B100,'[12]Table 35'!$B$14:$B$19,0))*1000,0)</f>
        <v>0</v>
      </c>
      <c r="N87" s="5">
        <f>IFERROR(INDEX('[12]Table 35'!N$14:N$19,MATCH(CAN!$B100,'[12]Table 35'!$B$14:$B$19,0))*1000,0)</f>
        <v>0</v>
      </c>
      <c r="O87" s="5">
        <f>IFERROR(INDEX('[12]Table 35'!O$14:O$19,MATCH(CAN!$B100,'[12]Table 35'!$B$14:$B$19,0))*1000,0)</f>
        <v>0</v>
      </c>
      <c r="P87" s="5">
        <f>IFERROR(INDEX('[12]Table 35'!P$14:P$19,MATCH(CAN!$B100,'[12]Table 35'!$B$14:$B$19,0))*1000,0)</f>
        <v>0</v>
      </c>
      <c r="Q87" s="5">
        <f>IFERROR(INDEX('[12]Table 35'!Q$14:Q$19,MATCH(CAN!$B100,'[12]Table 35'!$B$14:$B$19,0))*1000,0)</f>
        <v>0</v>
      </c>
      <c r="R87" s="5">
        <f>IFERROR(INDEX('[12]Table 35'!R$14:R$19,MATCH(CAN!$B100,'[12]Table 35'!$B$14:$B$19,0))*1000,0)</f>
        <v>0</v>
      </c>
      <c r="S87" s="5">
        <f>IFERROR(INDEX('[12]Table 35'!S$14:S$19,MATCH(CAN!$B100,'[12]Table 35'!$B$14:$B$19,0))*1000,0)</f>
        <v>0</v>
      </c>
      <c r="T87" s="5">
        <f>IFERROR(INDEX('[12]Table 35'!T$14:T$19,MATCH(CAN!$B100,'[12]Table 35'!$B$14:$B$19,0))*1000,0)</f>
        <v>0</v>
      </c>
      <c r="U87" s="5">
        <f>IFERROR(INDEX('[12]Table 35'!U$14:U$19,MATCH(CAN!$B100,'[12]Table 35'!$B$14:$B$19,0))*1000,0)</f>
        <v>0</v>
      </c>
      <c r="V87" s="5">
        <f>IFERROR(INDEX('[12]Table 35'!V$14:V$19,MATCH(CAN!$B100,'[12]Table 35'!$B$14:$B$19,0))*1000,0)</f>
        <v>0</v>
      </c>
      <c r="W87" s="5">
        <f>IFERROR(INDEX('[12]Table 35'!W$14:W$19,MATCH(CAN!$B100,'[12]Table 35'!$B$14:$B$19,0))*1000,0)</f>
        <v>0</v>
      </c>
      <c r="Z87" s="23" t="s">
        <v>32</v>
      </c>
    </row>
    <row r="88" spans="2:26" outlineLevel="1" x14ac:dyDescent="0.25">
      <c r="B88" s="4" t="s">
        <v>1</v>
      </c>
      <c r="C88" s="5">
        <f>IFERROR(INDEX('[12]Table 35'!C$14:C$19,MATCH(CAN!$B101,'[12]Table 35'!$B$14:$B$19,0))*1000,0)</f>
        <v>98.25200000000001</v>
      </c>
      <c r="D88" s="5">
        <f>IFERROR(INDEX('[12]Table 35'!D$14:D$19,MATCH(CAN!$B101,'[12]Table 35'!$B$14:$B$19,0))*1000,0)</f>
        <v>114.14100000000001</v>
      </c>
      <c r="E88" s="5">
        <f>IFERROR(INDEX('[12]Table 35'!E$14:E$19,MATCH(CAN!$B101,'[12]Table 35'!$B$14:$B$19,0))*1000,0)</f>
        <v>40.777000000000001</v>
      </c>
      <c r="F88" s="5">
        <f>IFERROR(INDEX('[12]Table 35'!F$14:F$19,MATCH(CAN!$B101,'[12]Table 35'!$B$14:$B$19,0))*1000,0)</f>
        <v>39.482999999999997</v>
      </c>
      <c r="G88" s="5">
        <f>IFERROR(INDEX('[12]Table 35'!G$14:G$19,MATCH(CAN!$B101,'[12]Table 35'!$B$14:$B$19,0))*1000,0)</f>
        <v>37.341999999999999</v>
      </c>
      <c r="H88" s="5">
        <f>IFERROR(INDEX('[12]Table 35'!H$14:H$19,MATCH(CAN!$B101,'[12]Table 35'!$B$14:$B$19,0))*1000,0)</f>
        <v>28.974</v>
      </c>
      <c r="I88" s="5">
        <f>IFERROR(INDEX('[12]Table 35'!I$14:I$19,MATCH(CAN!$B101,'[12]Table 35'!$B$14:$B$19,0))*1000,0)</f>
        <v>50.446999999999996</v>
      </c>
      <c r="J88" s="5">
        <f>IFERROR(INDEX('[12]Table 35'!J$14:J$19,MATCH(CAN!$B101,'[12]Table 35'!$B$14:$B$19,0))*1000,0)</f>
        <v>49.575000000000003</v>
      </c>
      <c r="K88" s="5">
        <f>IFERROR(INDEX('[12]Table 35'!K$14:K$19,MATCH(CAN!$B101,'[12]Table 35'!$B$14:$B$19,0))*1000,0)</f>
        <v>57.785999999999994</v>
      </c>
      <c r="L88" s="5">
        <f>IFERROR(INDEX('[12]Table 35'!L$14:L$19,MATCH(CAN!$B101,'[12]Table 35'!$B$14:$B$19,0))*1000,0)</f>
        <v>49.875999999999998</v>
      </c>
      <c r="M88" s="5">
        <f>IFERROR(INDEX('[12]Table 35'!M$14:M$19,MATCH(CAN!$B101,'[12]Table 35'!$B$14:$B$19,0))*1000,0)</f>
        <v>47.201999999999998</v>
      </c>
      <c r="N88" s="5">
        <f>IFERROR(INDEX('[12]Table 35'!N$14:N$19,MATCH(CAN!$B101,'[12]Table 35'!$B$14:$B$19,0))*1000,0)</f>
        <v>40.164999999999999</v>
      </c>
      <c r="O88" s="5">
        <f>IFERROR(INDEX('[12]Table 35'!O$14:O$19,MATCH(CAN!$B101,'[12]Table 35'!$B$14:$B$19,0))*1000,0)</f>
        <v>31.794000000000004</v>
      </c>
      <c r="P88" s="5">
        <f>IFERROR(INDEX('[12]Table 35'!P$14:P$19,MATCH(CAN!$B101,'[12]Table 35'!$B$14:$B$19,0))*1000,0)</f>
        <v>29.062999999999999</v>
      </c>
      <c r="Q88" s="5">
        <f>IFERROR(INDEX('[12]Table 35'!Q$14:Q$19,MATCH(CAN!$B101,'[12]Table 35'!$B$14:$B$19,0))*1000,0)</f>
        <v>21.701999999999998</v>
      </c>
      <c r="R88" s="5">
        <f>IFERROR(INDEX('[12]Table 35'!R$14:R$19,MATCH(CAN!$B101,'[12]Table 35'!$B$14:$B$19,0))*1000,0)</f>
        <v>36.460999999999999</v>
      </c>
      <c r="S88" s="5">
        <f>IFERROR(INDEX('[12]Table 35'!S$14:S$19,MATCH(CAN!$B101,'[12]Table 35'!$B$14:$B$19,0))*1000,0)</f>
        <v>31.312999999999999</v>
      </c>
      <c r="T88" s="5">
        <f>IFERROR(INDEX('[12]Table 35'!T$14:T$19,MATCH(CAN!$B101,'[12]Table 35'!$B$14:$B$19,0))*1000,0)</f>
        <v>27.966999999999999</v>
      </c>
      <c r="U88" s="5">
        <f>IFERROR(INDEX('[12]Table 35'!U$14:U$19,MATCH(CAN!$B101,'[12]Table 35'!$B$14:$B$19,0))*1000,0)</f>
        <v>15.722</v>
      </c>
      <c r="V88" s="5">
        <f>IFERROR(INDEX('[12]Table 35'!V$14:V$19,MATCH(CAN!$B101,'[12]Table 35'!$B$14:$B$19,0))*1000,0)</f>
        <v>18.542999999999999</v>
      </c>
      <c r="W88" s="5">
        <f>IFERROR(INDEX('[12]Table 35'!W$14:W$19,MATCH(CAN!$B101,'[12]Table 35'!$B$14:$B$19,0))*1000,0)</f>
        <v>12.516999999999999</v>
      </c>
      <c r="Z88" s="23" t="s">
        <v>32</v>
      </c>
    </row>
    <row r="89" spans="2:26" outlineLevel="1" x14ac:dyDescent="0.25">
      <c r="B89" s="16" t="s">
        <v>13</v>
      </c>
      <c r="C89" s="21">
        <f t="shared" ref="C89:W89" si="31">SUM(C79:C88)</f>
        <v>9987.5239999999994</v>
      </c>
      <c r="D89" s="21">
        <f t="shared" si="31"/>
        <v>9641.1649999999991</v>
      </c>
      <c r="E89" s="21">
        <f t="shared" si="31"/>
        <v>10172.56</v>
      </c>
      <c r="F89" s="21">
        <f t="shared" si="31"/>
        <v>10559.543000000001</v>
      </c>
      <c r="G89" s="21">
        <f t="shared" si="31"/>
        <v>10572.268</v>
      </c>
      <c r="H89" s="21">
        <f t="shared" si="31"/>
        <v>10724.353999999999</v>
      </c>
      <c r="I89" s="21">
        <f t="shared" si="31"/>
        <v>10565.609999999999</v>
      </c>
      <c r="J89" s="21">
        <f t="shared" si="31"/>
        <v>10881.439</v>
      </c>
      <c r="K89" s="21">
        <f t="shared" si="31"/>
        <v>11425.953000000001</v>
      </c>
      <c r="L89" s="21">
        <f t="shared" si="31"/>
        <v>10493.474</v>
      </c>
      <c r="M89" s="21">
        <f t="shared" si="31"/>
        <v>11166.248</v>
      </c>
      <c r="N89" s="21">
        <f t="shared" si="31"/>
        <v>13214.417000000001</v>
      </c>
      <c r="O89" s="21">
        <f t="shared" si="31"/>
        <v>13730.715</v>
      </c>
      <c r="P89" s="21">
        <f t="shared" si="31"/>
        <v>11834.259000000002</v>
      </c>
      <c r="Q89" s="21">
        <f t="shared" si="31"/>
        <v>11638.685999999998</v>
      </c>
      <c r="R89" s="21">
        <f t="shared" si="31"/>
        <v>13887.696999999998</v>
      </c>
      <c r="S89" s="21">
        <f t="shared" si="31"/>
        <v>15060.515000000001</v>
      </c>
      <c r="T89" s="21">
        <f t="shared" si="31"/>
        <v>15231.081</v>
      </c>
      <c r="U89" s="21">
        <f t="shared" si="31"/>
        <v>15469.876999999999</v>
      </c>
      <c r="V89" s="21">
        <f t="shared" si="31"/>
        <v>15366.098999999998</v>
      </c>
      <c r="W89" s="21">
        <f t="shared" si="31"/>
        <v>14133.341999999999</v>
      </c>
    </row>
    <row r="90" spans="2:26" outlineLevel="1" x14ac:dyDescent="0.25">
      <c r="B90" s="29" t="s">
        <v>46</v>
      </c>
      <c r="C90" s="28">
        <f>IFERROR(C89/C71/1000,0)</f>
        <v>8.3144669444009164E-3</v>
      </c>
      <c r="D90" s="28">
        <f t="shared" ref="D90:W90" si="32">IFERROR(D89/D71/1000,0)</f>
        <v>8.2318107524389731E-3</v>
      </c>
      <c r="E90" s="28">
        <f t="shared" si="32"/>
        <v>8.1494719430013629E-3</v>
      </c>
      <c r="F90" s="28">
        <f t="shared" si="32"/>
        <v>8.0754618552458957E-3</v>
      </c>
      <c r="G90" s="28">
        <f t="shared" si="32"/>
        <v>7.9703154241690874E-3</v>
      </c>
      <c r="H90" s="28">
        <f t="shared" si="32"/>
        <v>7.8903482096202935E-3</v>
      </c>
      <c r="I90" s="28">
        <f t="shared" si="32"/>
        <v>7.7892127607694798E-3</v>
      </c>
      <c r="J90" s="28">
        <f t="shared" si="32"/>
        <v>7.7015194742635802E-3</v>
      </c>
      <c r="K90" s="28">
        <f t="shared" si="32"/>
        <v>7.6156343044803095E-3</v>
      </c>
      <c r="L90" s="28">
        <f t="shared" si="32"/>
        <v>7.5418177152825313E-3</v>
      </c>
      <c r="M90" s="28">
        <f t="shared" si="32"/>
        <v>7.461127864904462E-3</v>
      </c>
      <c r="N90" s="28">
        <f t="shared" si="32"/>
        <v>7.3812270409153889E-3</v>
      </c>
      <c r="O90" s="28">
        <f t="shared" si="32"/>
        <v>7.3235675701301788E-3</v>
      </c>
      <c r="P90" s="28">
        <f t="shared" si="32"/>
        <v>7.2470540433875272E-3</v>
      </c>
      <c r="Q90" s="28">
        <f t="shared" si="32"/>
        <v>7.2013171287048589E-3</v>
      </c>
      <c r="R90" s="28">
        <f t="shared" si="32"/>
        <v>7.0802912958759017E-3</v>
      </c>
      <c r="S90" s="28">
        <f t="shared" si="32"/>
        <v>6.9817454242689873E-3</v>
      </c>
      <c r="T90" s="28">
        <f t="shared" si="32"/>
        <v>6.9027000165229136E-3</v>
      </c>
      <c r="U90" s="28">
        <f t="shared" si="32"/>
        <v>6.8088985803084713E-3</v>
      </c>
      <c r="V90" s="28">
        <f t="shared" si="32"/>
        <v>6.7322738522482255E-3</v>
      </c>
      <c r="W90" s="28">
        <f t="shared" si="32"/>
        <v>6.6846281532451542E-3</v>
      </c>
    </row>
    <row r="91" spans="2:26" outlineLevel="1" x14ac:dyDescent="0.25"/>
    <row r="92" spans="2:26" outlineLevel="1" x14ac:dyDescent="0.25">
      <c r="B92" s="4" t="s">
        <v>23</v>
      </c>
      <c r="C92" s="12">
        <f t="shared" ref="C92:W92" si="33">IFERROR(C79/C89,0)</f>
        <v>0</v>
      </c>
      <c r="D92" s="12">
        <f t="shared" si="33"/>
        <v>0</v>
      </c>
      <c r="E92" s="12">
        <f t="shared" si="33"/>
        <v>0</v>
      </c>
      <c r="F92" s="12">
        <f t="shared" si="33"/>
        <v>0</v>
      </c>
      <c r="G92" s="12">
        <f t="shared" si="33"/>
        <v>0</v>
      </c>
      <c r="H92" s="12">
        <f t="shared" si="33"/>
        <v>0</v>
      </c>
      <c r="I92" s="12">
        <f t="shared" si="33"/>
        <v>0</v>
      </c>
      <c r="J92" s="12">
        <f t="shared" si="33"/>
        <v>0</v>
      </c>
      <c r="K92" s="12">
        <f t="shared" si="33"/>
        <v>0</v>
      </c>
      <c r="L92" s="12">
        <f t="shared" si="33"/>
        <v>0</v>
      </c>
      <c r="M92" s="12">
        <f t="shared" si="33"/>
        <v>0</v>
      </c>
      <c r="N92" s="12">
        <f t="shared" si="33"/>
        <v>0</v>
      </c>
      <c r="O92" s="12">
        <f t="shared" si="33"/>
        <v>0</v>
      </c>
      <c r="P92" s="12">
        <f t="shared" si="33"/>
        <v>0</v>
      </c>
      <c r="Q92" s="12">
        <f t="shared" si="33"/>
        <v>0</v>
      </c>
      <c r="R92" s="12">
        <f t="shared" si="33"/>
        <v>0</v>
      </c>
      <c r="S92" s="12">
        <f t="shared" si="33"/>
        <v>0</v>
      </c>
      <c r="T92" s="12">
        <f t="shared" si="33"/>
        <v>0</v>
      </c>
      <c r="U92" s="12">
        <f t="shared" si="33"/>
        <v>0</v>
      </c>
      <c r="V92" s="12">
        <f t="shared" si="33"/>
        <v>0</v>
      </c>
      <c r="W92" s="12">
        <f t="shared" si="33"/>
        <v>0</v>
      </c>
    </row>
    <row r="93" spans="2:26" outlineLevel="1" x14ac:dyDescent="0.25">
      <c r="B93" s="4" t="s">
        <v>24</v>
      </c>
      <c r="C93" s="12">
        <f t="shared" ref="C93:W93" si="34">IFERROR(C80/C89,0)</f>
        <v>0</v>
      </c>
      <c r="D93" s="12">
        <f t="shared" si="34"/>
        <v>0</v>
      </c>
      <c r="E93" s="12">
        <f t="shared" si="34"/>
        <v>0</v>
      </c>
      <c r="F93" s="12">
        <f t="shared" si="34"/>
        <v>0</v>
      </c>
      <c r="G93" s="12">
        <f t="shared" si="34"/>
        <v>0</v>
      </c>
      <c r="H93" s="12">
        <f t="shared" si="34"/>
        <v>0</v>
      </c>
      <c r="I93" s="12">
        <f t="shared" si="34"/>
        <v>0</v>
      </c>
      <c r="J93" s="12">
        <f t="shared" si="34"/>
        <v>0</v>
      </c>
      <c r="K93" s="12">
        <f t="shared" si="34"/>
        <v>0</v>
      </c>
      <c r="L93" s="12">
        <f t="shared" si="34"/>
        <v>0</v>
      </c>
      <c r="M93" s="12">
        <f t="shared" si="34"/>
        <v>0</v>
      </c>
      <c r="N93" s="12">
        <f t="shared" si="34"/>
        <v>0</v>
      </c>
      <c r="O93" s="12">
        <f t="shared" si="34"/>
        <v>0</v>
      </c>
      <c r="P93" s="12">
        <f t="shared" si="34"/>
        <v>0</v>
      </c>
      <c r="Q93" s="12">
        <f t="shared" si="34"/>
        <v>0</v>
      </c>
      <c r="R93" s="12">
        <f t="shared" si="34"/>
        <v>0</v>
      </c>
      <c r="S93" s="12">
        <f t="shared" si="34"/>
        <v>0</v>
      </c>
      <c r="T93" s="12">
        <f t="shared" si="34"/>
        <v>0</v>
      </c>
      <c r="U93" s="12">
        <f t="shared" si="34"/>
        <v>0</v>
      </c>
      <c r="V93" s="12">
        <f t="shared" si="34"/>
        <v>0</v>
      </c>
      <c r="W93" s="12">
        <f t="shared" si="34"/>
        <v>0</v>
      </c>
    </row>
    <row r="94" spans="2:26" outlineLevel="1" x14ac:dyDescent="0.25">
      <c r="B94" s="4" t="s">
        <v>21</v>
      </c>
      <c r="C94" s="12">
        <f t="shared" ref="C94:W94" si="35">IFERROR(C81/C89,0)</f>
        <v>2.5855156893740631E-2</v>
      </c>
      <c r="D94" s="12">
        <f t="shared" si="35"/>
        <v>2.4111297752916792E-2</v>
      </c>
      <c r="E94" s="12">
        <f t="shared" si="35"/>
        <v>2.5545487075033228E-2</v>
      </c>
      <c r="F94" s="12">
        <f t="shared" si="35"/>
        <v>2.9910480027402698E-2</v>
      </c>
      <c r="G94" s="12">
        <f t="shared" si="35"/>
        <v>2.59243333596916E-2</v>
      </c>
      <c r="H94" s="12">
        <f t="shared" si="35"/>
        <v>2.5342039250103084E-2</v>
      </c>
      <c r="I94" s="12">
        <f t="shared" si="35"/>
        <v>7.713705124455664E-3</v>
      </c>
      <c r="J94" s="12">
        <f t="shared" si="35"/>
        <v>6.339235095652331E-3</v>
      </c>
      <c r="K94" s="12">
        <f t="shared" si="35"/>
        <v>6.0656647196080712E-3</v>
      </c>
      <c r="L94" s="12">
        <f t="shared" si="35"/>
        <v>6.5826627101758673E-3</v>
      </c>
      <c r="M94" s="12">
        <f t="shared" si="35"/>
        <v>5.8158299905214364E-3</v>
      </c>
      <c r="N94" s="12">
        <f t="shared" si="35"/>
        <v>5.8283312839302708E-3</v>
      </c>
      <c r="O94" s="12">
        <f t="shared" si="35"/>
        <v>3.8604690287432227E-3</v>
      </c>
      <c r="P94" s="12">
        <f t="shared" si="35"/>
        <v>3.9581692440565979E-3</v>
      </c>
      <c r="Q94" s="12">
        <f t="shared" si="35"/>
        <v>4.2998840247086322E-3</v>
      </c>
      <c r="R94" s="12">
        <f t="shared" si="35"/>
        <v>4.9355195465454072E-3</v>
      </c>
      <c r="S94" s="12">
        <f t="shared" si="35"/>
        <v>5.3536681846537123E-3</v>
      </c>
      <c r="T94" s="12">
        <f t="shared" si="35"/>
        <v>5.4214142778178384E-3</v>
      </c>
      <c r="U94" s="12">
        <f t="shared" si="35"/>
        <v>6.1592603483531256E-3</v>
      </c>
      <c r="V94" s="12">
        <f t="shared" si="35"/>
        <v>6.1213324214558305E-3</v>
      </c>
      <c r="W94" s="12">
        <f t="shared" si="35"/>
        <v>6.9715994985474778E-3</v>
      </c>
    </row>
    <row r="95" spans="2:26" outlineLevel="1" x14ac:dyDescent="0.25">
      <c r="B95" s="4" t="s">
        <v>26</v>
      </c>
      <c r="C95" s="12">
        <f t="shared" ref="C95:W95" si="36">IFERROR(C82/C89,0)</f>
        <v>0</v>
      </c>
      <c r="D95" s="12">
        <f t="shared" si="36"/>
        <v>0</v>
      </c>
      <c r="E95" s="12">
        <f t="shared" si="36"/>
        <v>0</v>
      </c>
      <c r="F95" s="12">
        <f t="shared" si="36"/>
        <v>0</v>
      </c>
      <c r="G95" s="12">
        <f t="shared" si="36"/>
        <v>0</v>
      </c>
      <c r="H95" s="12">
        <f t="shared" si="36"/>
        <v>0</v>
      </c>
      <c r="I95" s="12">
        <f t="shared" si="36"/>
        <v>0</v>
      </c>
      <c r="J95" s="12">
        <f t="shared" si="36"/>
        <v>0</v>
      </c>
      <c r="K95" s="12">
        <f t="shared" si="36"/>
        <v>0</v>
      </c>
      <c r="L95" s="12">
        <f t="shared" si="36"/>
        <v>0</v>
      </c>
      <c r="M95" s="12">
        <f t="shared" si="36"/>
        <v>0</v>
      </c>
      <c r="N95" s="12">
        <f t="shared" si="36"/>
        <v>0</v>
      </c>
      <c r="O95" s="12">
        <f t="shared" si="36"/>
        <v>0</v>
      </c>
      <c r="P95" s="12">
        <f t="shared" si="36"/>
        <v>0</v>
      </c>
      <c r="Q95" s="12">
        <f t="shared" si="36"/>
        <v>0</v>
      </c>
      <c r="R95" s="12">
        <f t="shared" si="36"/>
        <v>0</v>
      </c>
      <c r="S95" s="12">
        <f t="shared" si="36"/>
        <v>0</v>
      </c>
      <c r="T95" s="12">
        <f t="shared" si="36"/>
        <v>0</v>
      </c>
      <c r="U95" s="12">
        <f t="shared" si="36"/>
        <v>0</v>
      </c>
      <c r="V95" s="12">
        <f t="shared" si="36"/>
        <v>0</v>
      </c>
      <c r="W95" s="12">
        <f t="shared" si="36"/>
        <v>0</v>
      </c>
    </row>
    <row r="96" spans="2:26" outlineLevel="1" x14ac:dyDescent="0.25">
      <c r="B96" s="4" t="s">
        <v>25</v>
      </c>
      <c r="C96" s="12">
        <f t="shared" ref="C96:W96" si="37">IFERROR(C83/C89,0)</f>
        <v>0.9643073698746556</v>
      </c>
      <c r="D96" s="12">
        <f t="shared" si="37"/>
        <v>0.96404978029107491</v>
      </c>
      <c r="E96" s="12">
        <f t="shared" si="37"/>
        <v>0.97044598409839811</v>
      </c>
      <c r="F96" s="12">
        <f t="shared" si="37"/>
        <v>0.96635043770360129</v>
      </c>
      <c r="G96" s="12">
        <f t="shared" si="37"/>
        <v>0.97054359575447768</v>
      </c>
      <c r="H96" s="12">
        <f t="shared" si="37"/>
        <v>0.97195625955651965</v>
      </c>
      <c r="I96" s="12">
        <f t="shared" si="37"/>
        <v>0.98751165337353919</v>
      </c>
      <c r="J96" s="12">
        <f t="shared" si="37"/>
        <v>0.98910484174014113</v>
      </c>
      <c r="K96" s="12">
        <f t="shared" si="37"/>
        <v>0.98887690155910846</v>
      </c>
      <c r="L96" s="12">
        <f t="shared" si="37"/>
        <v>0.98866428791837657</v>
      </c>
      <c r="M96" s="12">
        <f t="shared" si="37"/>
        <v>0.98995696674478306</v>
      </c>
      <c r="N96" s="12">
        <f t="shared" si="37"/>
        <v>0.95643606524601121</v>
      </c>
      <c r="O96" s="12">
        <f t="shared" si="37"/>
        <v>0.95951281488254625</v>
      </c>
      <c r="P96" s="12">
        <f t="shared" si="37"/>
        <v>0.97858792848796017</v>
      </c>
      <c r="Q96" s="12">
        <f t="shared" si="37"/>
        <v>0.97294668831172193</v>
      </c>
      <c r="R96" s="12">
        <f t="shared" si="37"/>
        <v>0.99231586057789145</v>
      </c>
      <c r="S96" s="12">
        <f t="shared" si="37"/>
        <v>0.99248637911784543</v>
      </c>
      <c r="T96" s="12">
        <f t="shared" si="37"/>
        <v>0.99268456388617454</v>
      </c>
      <c r="U96" s="12">
        <f t="shared" si="37"/>
        <v>0.99278475194082028</v>
      </c>
      <c r="V96" s="12">
        <f t="shared" si="37"/>
        <v>0.99265168082022648</v>
      </c>
      <c r="W96" s="12">
        <f t="shared" si="37"/>
        <v>0.9921318680323451</v>
      </c>
    </row>
    <row r="97" spans="1:28" outlineLevel="1" x14ac:dyDescent="0.25">
      <c r="B97" s="4" t="s">
        <v>0</v>
      </c>
      <c r="C97" s="12">
        <f t="shared" ref="C97:W97" si="38">IFERROR(C84/C89,0)</f>
        <v>0</v>
      </c>
      <c r="D97" s="12">
        <f t="shared" si="38"/>
        <v>0</v>
      </c>
      <c r="E97" s="12">
        <f t="shared" si="38"/>
        <v>0</v>
      </c>
      <c r="F97" s="12">
        <f t="shared" si="38"/>
        <v>0</v>
      </c>
      <c r="G97" s="12">
        <f t="shared" si="38"/>
        <v>0</v>
      </c>
      <c r="H97" s="12">
        <f t="shared" si="38"/>
        <v>0</v>
      </c>
      <c r="I97" s="12">
        <f t="shared" si="38"/>
        <v>0</v>
      </c>
      <c r="J97" s="12">
        <f t="shared" si="38"/>
        <v>0</v>
      </c>
      <c r="K97" s="12">
        <f t="shared" si="38"/>
        <v>0</v>
      </c>
      <c r="L97" s="12">
        <f t="shared" si="38"/>
        <v>0</v>
      </c>
      <c r="M97" s="12">
        <f t="shared" si="38"/>
        <v>0</v>
      </c>
      <c r="N97" s="12">
        <f t="shared" si="38"/>
        <v>3.4696120154222465E-2</v>
      </c>
      <c r="O97" s="12">
        <f t="shared" si="38"/>
        <v>3.431117753154151E-2</v>
      </c>
      <c r="P97" s="12">
        <f t="shared" si="38"/>
        <v>1.4998066207609618E-2</v>
      </c>
      <c r="Q97" s="12">
        <f t="shared" si="38"/>
        <v>2.0671233848907001E-2</v>
      </c>
      <c r="R97" s="12">
        <f t="shared" si="38"/>
        <v>0</v>
      </c>
      <c r="S97" s="12">
        <f t="shared" si="38"/>
        <v>0</v>
      </c>
      <c r="T97" s="12">
        <f t="shared" si="38"/>
        <v>0</v>
      </c>
      <c r="U97" s="12">
        <f t="shared" si="38"/>
        <v>0</v>
      </c>
      <c r="V97" s="12">
        <f t="shared" si="38"/>
        <v>0</v>
      </c>
      <c r="W97" s="12">
        <f t="shared" si="38"/>
        <v>0</v>
      </c>
    </row>
    <row r="98" spans="1:28" outlineLevel="1" x14ac:dyDescent="0.25">
      <c r="B98" s="4" t="s">
        <v>27</v>
      </c>
      <c r="C98" s="12">
        <f t="shared" ref="C98:W98" si="39">IFERROR(C85/C89,0)</f>
        <v>0</v>
      </c>
      <c r="D98" s="12">
        <f t="shared" si="39"/>
        <v>0</v>
      </c>
      <c r="E98" s="12">
        <f t="shared" si="39"/>
        <v>0</v>
      </c>
      <c r="F98" s="12">
        <f t="shared" si="39"/>
        <v>0</v>
      </c>
      <c r="G98" s="12">
        <f t="shared" si="39"/>
        <v>0</v>
      </c>
      <c r="H98" s="12">
        <f t="shared" si="39"/>
        <v>0</v>
      </c>
      <c r="I98" s="12">
        <f t="shared" si="39"/>
        <v>0</v>
      </c>
      <c r="J98" s="12">
        <f t="shared" si="39"/>
        <v>0</v>
      </c>
      <c r="K98" s="12">
        <f t="shared" si="39"/>
        <v>0</v>
      </c>
      <c r="L98" s="12">
        <f t="shared" si="39"/>
        <v>0</v>
      </c>
      <c r="M98" s="12">
        <f t="shared" si="39"/>
        <v>0</v>
      </c>
      <c r="N98" s="12">
        <f t="shared" si="39"/>
        <v>0</v>
      </c>
      <c r="O98" s="12">
        <f t="shared" si="39"/>
        <v>0</v>
      </c>
      <c r="P98" s="12">
        <f t="shared" si="39"/>
        <v>0</v>
      </c>
      <c r="Q98" s="12">
        <f t="shared" si="39"/>
        <v>0</v>
      </c>
      <c r="R98" s="12">
        <f t="shared" si="39"/>
        <v>0</v>
      </c>
      <c r="S98" s="12">
        <f t="shared" si="39"/>
        <v>0</v>
      </c>
      <c r="T98" s="12">
        <f t="shared" si="39"/>
        <v>0</v>
      </c>
      <c r="U98" s="12">
        <f t="shared" si="39"/>
        <v>0</v>
      </c>
      <c r="V98" s="12">
        <f t="shared" si="39"/>
        <v>0</v>
      </c>
      <c r="W98" s="12">
        <f t="shared" si="39"/>
        <v>0</v>
      </c>
    </row>
    <row r="99" spans="1:28" outlineLevel="1" x14ac:dyDescent="0.25">
      <c r="B99" s="4" t="s">
        <v>28</v>
      </c>
      <c r="C99" s="12">
        <f t="shared" ref="C99:W99" si="40">IFERROR(C86/C89,0)</f>
        <v>0</v>
      </c>
      <c r="D99" s="12">
        <f t="shared" si="40"/>
        <v>0</v>
      </c>
      <c r="E99" s="12">
        <f t="shared" si="40"/>
        <v>0</v>
      </c>
      <c r="F99" s="12">
        <f t="shared" si="40"/>
        <v>0</v>
      </c>
      <c r="G99" s="12">
        <f t="shared" si="40"/>
        <v>0</v>
      </c>
      <c r="H99" s="12">
        <f t="shared" si="40"/>
        <v>0</v>
      </c>
      <c r="I99" s="12">
        <f t="shared" si="40"/>
        <v>0</v>
      </c>
      <c r="J99" s="12">
        <f t="shared" si="40"/>
        <v>0</v>
      </c>
      <c r="K99" s="12">
        <f t="shared" si="40"/>
        <v>0</v>
      </c>
      <c r="L99" s="12">
        <f t="shared" si="40"/>
        <v>0</v>
      </c>
      <c r="M99" s="12">
        <f t="shared" si="40"/>
        <v>0</v>
      </c>
      <c r="N99" s="12">
        <f t="shared" si="40"/>
        <v>0</v>
      </c>
      <c r="O99" s="12">
        <f t="shared" si="40"/>
        <v>0</v>
      </c>
      <c r="P99" s="12">
        <f t="shared" si="40"/>
        <v>0</v>
      </c>
      <c r="Q99" s="12">
        <f t="shared" si="40"/>
        <v>2.1755033171270369E-4</v>
      </c>
      <c r="R99" s="12">
        <f t="shared" si="40"/>
        <v>1.2320257275198331E-4</v>
      </c>
      <c r="S99" s="12">
        <f t="shared" si="40"/>
        <v>8.0807329629830051E-5</v>
      </c>
      <c r="T99" s="12">
        <f t="shared" si="40"/>
        <v>5.7842250330098033E-5</v>
      </c>
      <c r="U99" s="12">
        <f t="shared" si="40"/>
        <v>3.9690037613098028E-5</v>
      </c>
      <c r="V99" s="12">
        <f t="shared" si="40"/>
        <v>2.0239359384577701E-5</v>
      </c>
      <c r="W99" s="12">
        <f t="shared" si="40"/>
        <v>1.0896219733450164E-5</v>
      </c>
    </row>
    <row r="100" spans="1:28" outlineLevel="1" x14ac:dyDescent="0.25">
      <c r="B100" s="4" t="s">
        <v>22</v>
      </c>
      <c r="C100" s="12">
        <f t="shared" ref="C100:W100" si="41">IFERROR(C87/C89,0)</f>
        <v>0</v>
      </c>
      <c r="D100" s="12">
        <f t="shared" si="41"/>
        <v>0</v>
      </c>
      <c r="E100" s="12">
        <f t="shared" si="41"/>
        <v>0</v>
      </c>
      <c r="F100" s="12">
        <f t="shared" si="41"/>
        <v>0</v>
      </c>
      <c r="G100" s="12">
        <f t="shared" si="41"/>
        <v>0</v>
      </c>
      <c r="H100" s="12">
        <f t="shared" si="41"/>
        <v>0</v>
      </c>
      <c r="I100" s="12">
        <f t="shared" si="41"/>
        <v>0</v>
      </c>
      <c r="J100" s="12">
        <f t="shared" si="41"/>
        <v>0</v>
      </c>
      <c r="K100" s="12">
        <f t="shared" si="41"/>
        <v>0</v>
      </c>
      <c r="L100" s="12">
        <f t="shared" si="41"/>
        <v>0</v>
      </c>
      <c r="M100" s="12">
        <f t="shared" si="41"/>
        <v>0</v>
      </c>
      <c r="N100" s="12">
        <f t="shared" si="41"/>
        <v>0</v>
      </c>
      <c r="O100" s="12">
        <f t="shared" si="41"/>
        <v>0</v>
      </c>
      <c r="P100" s="12">
        <f t="shared" si="41"/>
        <v>0</v>
      </c>
      <c r="Q100" s="12">
        <f t="shared" si="41"/>
        <v>0</v>
      </c>
      <c r="R100" s="12">
        <f t="shared" si="41"/>
        <v>0</v>
      </c>
      <c r="S100" s="12">
        <f t="shared" si="41"/>
        <v>0</v>
      </c>
      <c r="T100" s="12">
        <f t="shared" si="41"/>
        <v>0</v>
      </c>
      <c r="U100" s="12">
        <f t="shared" si="41"/>
        <v>0</v>
      </c>
      <c r="V100" s="12">
        <f t="shared" si="41"/>
        <v>0</v>
      </c>
      <c r="W100" s="12">
        <f t="shared" si="41"/>
        <v>0</v>
      </c>
    </row>
    <row r="101" spans="1:28" outlineLevel="1" x14ac:dyDescent="0.25">
      <c r="B101" s="4" t="s">
        <v>1</v>
      </c>
      <c r="C101" s="12">
        <f t="shared" ref="C101:W101" si="42">IFERROR(C88/C89,0)</f>
        <v>9.8374732316037512E-3</v>
      </c>
      <c r="D101" s="12">
        <f t="shared" si="42"/>
        <v>1.1838921956008431E-2</v>
      </c>
      <c r="E101" s="12">
        <f t="shared" si="42"/>
        <v>4.00852882656873E-3</v>
      </c>
      <c r="F101" s="12">
        <f t="shared" si="42"/>
        <v>3.7390822689959205E-3</v>
      </c>
      <c r="G101" s="12">
        <f t="shared" si="42"/>
        <v>3.5320708858307412E-3</v>
      </c>
      <c r="H101" s="12">
        <f t="shared" si="42"/>
        <v>2.7017011933772421E-3</v>
      </c>
      <c r="I101" s="12">
        <f t="shared" si="42"/>
        <v>4.7746415020050899E-3</v>
      </c>
      <c r="J101" s="12">
        <f t="shared" si="42"/>
        <v>4.555923164206499E-3</v>
      </c>
      <c r="K101" s="12">
        <f t="shared" si="42"/>
        <v>5.0574337212834662E-3</v>
      </c>
      <c r="L101" s="12">
        <f t="shared" si="42"/>
        <v>4.753049371447435E-3</v>
      </c>
      <c r="M101" s="12">
        <f t="shared" si="42"/>
        <v>4.227203264695536E-3</v>
      </c>
      <c r="N101" s="12">
        <f t="shared" si="42"/>
        <v>3.0394833158360291E-3</v>
      </c>
      <c r="O101" s="12">
        <f t="shared" si="42"/>
        <v>2.3155385571690915E-3</v>
      </c>
      <c r="P101" s="12">
        <f t="shared" si="42"/>
        <v>2.4558360603735303E-3</v>
      </c>
      <c r="Q101" s="12">
        <f t="shared" si="42"/>
        <v>1.8646434829498796E-3</v>
      </c>
      <c r="R101" s="12">
        <f t="shared" si="42"/>
        <v>2.6254173028112584E-3</v>
      </c>
      <c r="S101" s="12">
        <f t="shared" si="42"/>
        <v>2.0791453678708858E-3</v>
      </c>
      <c r="T101" s="12">
        <f t="shared" si="42"/>
        <v>1.8361795856774708E-3</v>
      </c>
      <c r="U101" s="12">
        <f t="shared" si="42"/>
        <v>1.0162976732135621E-3</v>
      </c>
      <c r="V101" s="12">
        <f t="shared" si="42"/>
        <v>1.206747398933197E-3</v>
      </c>
      <c r="W101" s="12">
        <f t="shared" si="42"/>
        <v>8.856362493739981E-4</v>
      </c>
    </row>
    <row r="104" spans="1:28" s="37" customFormat="1" x14ac:dyDescent="0.25">
      <c r="A104" s="36" t="s">
        <v>3</v>
      </c>
      <c r="Z104" s="38"/>
    </row>
    <row r="105" spans="1:28" outlineLevel="1" x14ac:dyDescent="0.25">
      <c r="B105" s="22" t="s">
        <v>31</v>
      </c>
      <c r="C105" s="5">
        <f>C108*CAN!C109</f>
        <v>1396.8484916480304</v>
      </c>
      <c r="D105" s="5">
        <f>D108*CAN!D109</f>
        <v>1618.3040561082378</v>
      </c>
      <c r="E105" s="5">
        <f>E108*CAN!E109</f>
        <v>1460.0674283798896</v>
      </c>
      <c r="F105" s="5">
        <f>F108*CAN!F109</f>
        <v>1804.9447440909166</v>
      </c>
      <c r="G105" s="5">
        <f>G108*CAN!G109</f>
        <v>1678.853973709975</v>
      </c>
      <c r="H105" s="5">
        <f>H108*CAN!H109</f>
        <v>1620.9556751585928</v>
      </c>
      <c r="I105" s="5">
        <f>I108*CAN!I109</f>
        <v>1926.4007270909296</v>
      </c>
      <c r="J105" s="5">
        <f>J108*CAN!J109</f>
        <v>1942.0007428955055</v>
      </c>
      <c r="K105" s="5">
        <f>K108*CAN!K109</f>
        <v>1955.4530561492966</v>
      </c>
      <c r="L105" s="5">
        <f>L108*CAN!L109</f>
        <v>1854.3133338103653</v>
      </c>
      <c r="M105" s="5">
        <f>M108*CAN!M109</f>
        <v>2071.8357787346772</v>
      </c>
      <c r="N105" s="5">
        <f>N108*CAN!N109</f>
        <v>2508.106521387494</v>
      </c>
      <c r="O105" s="5">
        <f>O108*CAN!O109</f>
        <v>2120.5150833638809</v>
      </c>
      <c r="P105" s="5">
        <f>P108*CAN!P109</f>
        <v>1884.3675816637679</v>
      </c>
      <c r="Q105" s="5">
        <f>Q108*CAN!Q109</f>
        <v>1948.9505948004794</v>
      </c>
      <c r="R105" s="5">
        <f>R108*CAN!R109</f>
        <v>2124.4413351045191</v>
      </c>
      <c r="S105" s="5">
        <f>S108*CAN!S109</f>
        <v>2186.186922237207</v>
      </c>
      <c r="T105" s="5">
        <f>T108*CAN!T109</f>
        <v>2201.4027232248782</v>
      </c>
      <c r="U105" s="5">
        <f>U108*CAN!U109</f>
        <v>2386.1875086825366</v>
      </c>
      <c r="V105" s="5">
        <f>V108*CAN!V109</f>
        <v>2322.4877445371185</v>
      </c>
      <c r="W105" s="5">
        <f>W108*CAN!W109</f>
        <v>2087.8652455624415</v>
      </c>
      <c r="Z105" s="23"/>
    </row>
    <row r="106" spans="1:28" outlineLevel="1" x14ac:dyDescent="0.25">
      <c r="B106" s="8" t="s">
        <v>30</v>
      </c>
      <c r="C106" s="5">
        <f>INDEX('[12]Table 37'!C$26:C$28,MATCH($AB106,'[12]Table 37'!$B$26:$B$28,0))</f>
        <v>36.448999999999998</v>
      </c>
      <c r="D106" s="5">
        <f>INDEX('[12]Table 37'!D$26:D$28,MATCH($AB106,'[12]Table 37'!$B$26:$B$28,0))</f>
        <v>37.654000000000003</v>
      </c>
      <c r="E106" s="5">
        <f>INDEX('[12]Table 37'!E$26:E$28,MATCH($AB106,'[12]Table 37'!$B$26:$B$28,0))</f>
        <v>39.238</v>
      </c>
      <c r="F106" s="5">
        <f>INDEX('[12]Table 37'!F$26:F$28,MATCH($AB106,'[12]Table 37'!$B$26:$B$28,0))</f>
        <v>42.423000000000002</v>
      </c>
      <c r="G106" s="5">
        <f>INDEX('[12]Table 37'!G$26:G$28,MATCH($AB106,'[12]Table 37'!$B$26:$B$28,0))</f>
        <v>44.110999999999997</v>
      </c>
      <c r="H106" s="5">
        <f>INDEX('[12]Table 37'!H$26:H$28,MATCH($AB106,'[12]Table 37'!$B$26:$B$28,0))</f>
        <v>45.073999999999998</v>
      </c>
      <c r="I106" s="5">
        <f>INDEX('[12]Table 37'!I$26:I$28,MATCH($AB106,'[12]Table 37'!$B$26:$B$28,0))</f>
        <v>47.161999999999999</v>
      </c>
      <c r="J106" s="5">
        <f>INDEX('[12]Table 37'!J$26:J$28,MATCH($AB106,'[12]Table 37'!$B$26:$B$28,0))</f>
        <v>51.673000000000002</v>
      </c>
      <c r="K106" s="5">
        <f>INDEX('[12]Table 37'!K$26:K$28,MATCH($AB106,'[12]Table 37'!$B$26:$B$28,0))</f>
        <v>56.348999999999997</v>
      </c>
      <c r="L106" s="5">
        <f>INDEX('[12]Table 37'!L$26:L$28,MATCH($AB106,'[12]Table 37'!$B$26:$B$28,0))</f>
        <v>61.018999999999998</v>
      </c>
      <c r="M106" s="5">
        <f>INDEX('[12]Table 37'!M$26:M$28,MATCH($AB106,'[12]Table 37'!$B$26:$B$28,0))</f>
        <v>68.078999999999994</v>
      </c>
      <c r="N106" s="5">
        <f>INDEX('[12]Table 37'!N$26:N$28,MATCH($AB106,'[12]Table 37'!$B$26:$B$28,0))</f>
        <v>70.855999999999995</v>
      </c>
      <c r="O106" s="5">
        <f>INDEX('[12]Table 37'!O$26:O$28,MATCH($AB106,'[12]Table 37'!$B$26:$B$28,0))</f>
        <v>71.498999999999995</v>
      </c>
      <c r="P106" s="5">
        <f>INDEX('[12]Table 37'!P$26:P$28,MATCH($AB106,'[12]Table 37'!$B$26:$B$28,0))</f>
        <v>73.033000000000001</v>
      </c>
      <c r="Q106" s="5">
        <f>INDEX('[12]Table 37'!Q$26:Q$28,MATCH($AB106,'[12]Table 37'!$B$26:$B$28,0))</f>
        <v>75.31</v>
      </c>
      <c r="R106" s="5">
        <f>INDEX('[12]Table 37'!R$26:R$28,MATCH($AB106,'[12]Table 37'!$B$26:$B$28,0))</f>
        <v>78.305000000000007</v>
      </c>
      <c r="S106" s="5">
        <f>INDEX('[12]Table 37'!S$26:S$28,MATCH($AB106,'[12]Table 37'!$B$26:$B$28,0))</f>
        <v>81.867000000000004</v>
      </c>
      <c r="T106" s="5">
        <f>INDEX('[12]Table 37'!T$26:T$28,MATCH($AB106,'[12]Table 37'!$B$26:$B$28,0))</f>
        <v>84.555999999999997</v>
      </c>
      <c r="U106" s="5">
        <f>INDEX('[12]Table 37'!U$26:U$28,MATCH($AB106,'[12]Table 37'!$B$26:$B$28,0))</f>
        <v>87.798000000000002</v>
      </c>
      <c r="V106" s="5">
        <f>INDEX('[12]Table 37'!V$26:V$28,MATCH($AB106,'[12]Table 37'!$B$26:$B$28,0))</f>
        <v>88.521000000000001</v>
      </c>
      <c r="W106" s="5">
        <f>INDEX('[12]Table 37'!W$26:W$28,MATCH($AB106,'[12]Table 37'!$B$26:$B$28,0))</f>
        <v>89.16</v>
      </c>
      <c r="Z106" s="23" t="s">
        <v>32</v>
      </c>
      <c r="AB106" t="s">
        <v>3</v>
      </c>
    </row>
    <row r="107" spans="1:28" outlineLevel="1" x14ac:dyDescent="0.25">
      <c r="B107" s="8" t="s">
        <v>43</v>
      </c>
      <c r="C107" s="5">
        <f>INDEX('[12]Table 37'!C$38:C$40,MATCH($AB107,'[12]Table 37'!$B$38:$B$40,0))</f>
        <v>31936.143351999999</v>
      </c>
      <c r="D107" s="5">
        <f>INDEX('[12]Table 37'!D$38:D$40,MATCH($AB107,'[12]Table 37'!$B$38:$B$40,0))</f>
        <v>35519.239206999999</v>
      </c>
      <c r="E107" s="5">
        <f>INDEX('[12]Table 37'!E$38:E$40,MATCH($AB107,'[12]Table 37'!$B$38:$B$40,0))</f>
        <v>30500.449283000002</v>
      </c>
      <c r="F107" s="5">
        <f>INDEX('[12]Table 37'!F$38:F$40,MATCH($AB107,'[12]Table 37'!$B$38:$B$40,0))</f>
        <v>34590.546319000001</v>
      </c>
      <c r="G107" s="5">
        <f>INDEX('[12]Table 37'!G$38:G$40,MATCH($AB107,'[12]Table 37'!$B$38:$B$40,0))</f>
        <v>30693.352886000001</v>
      </c>
      <c r="H107" s="5">
        <f>INDEX('[12]Table 37'!H$38:H$40,MATCH($AB107,'[12]Table 37'!$B$38:$B$40,0))</f>
        <v>28769.679592</v>
      </c>
      <c r="I107" s="5">
        <f>INDEX('[12]Table 37'!I$38:I$40,MATCH($AB107,'[12]Table 37'!$B$38:$B$40,0))</f>
        <v>32546.986241999999</v>
      </c>
      <c r="J107" s="5">
        <f>INDEX('[12]Table 37'!J$38:J$40,MATCH($AB107,'[12]Table 37'!$B$38:$B$40,0))</f>
        <v>29827.378798999998</v>
      </c>
      <c r="K107" s="5">
        <f>INDEX('[12]Table 37'!K$38:K$40,MATCH($AB107,'[12]Table 37'!$B$38:$B$40,0))</f>
        <v>27541.688633999998</v>
      </c>
      <c r="L107" s="5">
        <f>INDEX('[12]Table 37'!L$38:L$40,MATCH($AB107,'[12]Table 37'!$B$38:$B$40,0))</f>
        <v>24118.342369000002</v>
      </c>
      <c r="M107" s="5">
        <f>INDEX('[12]Table 37'!M$38:M$40,MATCH($AB107,'[12]Table 37'!$B$38:$B$40,0))</f>
        <v>24153.029697999998</v>
      </c>
      <c r="N107" s="5">
        <f>INDEX('[12]Table 37'!N$38:N$40,MATCH($AB107,'[12]Table 37'!$B$38:$B$40,0))</f>
        <v>28093.044054999998</v>
      </c>
      <c r="O107" s="5">
        <f>INDEX('[12]Table 37'!O$38:O$40,MATCH($AB107,'[12]Table 37'!$B$38:$B$40,0))</f>
        <v>23538.070145000002</v>
      </c>
      <c r="P107" s="5">
        <f>INDEX('[12]Table 37'!P$38:P$40,MATCH($AB107,'[12]Table 37'!$B$38:$B$40,0))</f>
        <v>20477.452988000001</v>
      </c>
      <c r="Q107" s="5">
        <f>INDEX('[12]Table 37'!Q$38:Q$40,MATCH($AB107,'[12]Table 37'!$B$38:$B$40,0))</f>
        <v>20538.921614999999</v>
      </c>
      <c r="R107" s="5">
        <f>INDEX('[12]Table 37'!R$38:R$40,MATCH($AB107,'[12]Table 37'!$B$38:$B$40,0))</f>
        <v>21532.016467000001</v>
      </c>
      <c r="S107" s="5">
        <f>INDEX('[12]Table 37'!S$38:S$40,MATCH($AB107,'[12]Table 37'!$B$38:$B$40,0))</f>
        <v>21193.753088000001</v>
      </c>
      <c r="T107" s="5">
        <f>INDEX('[12]Table 37'!T$38:T$40,MATCH($AB107,'[12]Table 37'!$B$38:$B$40,0))</f>
        <v>20662.578833</v>
      </c>
      <c r="U107" s="5">
        <f>INDEX('[12]Table 37'!U$38:U$40,MATCH($AB107,'[12]Table 37'!$B$38:$B$40,0))</f>
        <v>21569.962949000001</v>
      </c>
      <c r="V107" s="5">
        <f>INDEX('[12]Table 37'!V$38:V$40,MATCH($AB107,'[12]Table 37'!$B$38:$B$40,0))</f>
        <v>20822.677565000002</v>
      </c>
      <c r="W107" s="5">
        <f>INDEX('[12]Table 37'!W$38:W$40,MATCH($AB107,'[12]Table 37'!$B$38:$B$40,0))</f>
        <v>18584.969804</v>
      </c>
      <c r="Z107" s="23" t="s">
        <v>32</v>
      </c>
      <c r="AB107" t="s">
        <v>3</v>
      </c>
    </row>
    <row r="108" spans="1:28" outlineLevel="1" x14ac:dyDescent="0.25">
      <c r="B108" s="8" t="s">
        <v>44</v>
      </c>
      <c r="C108" s="5">
        <f t="shared" ref="C108:W108" si="43">C106*C107/1000</f>
        <v>1164.0404890370478</v>
      </c>
      <c r="D108" s="5">
        <f t="shared" si="43"/>
        <v>1337.4414331003782</v>
      </c>
      <c r="E108" s="5">
        <f t="shared" si="43"/>
        <v>1196.7766289663541</v>
      </c>
      <c r="F108" s="5">
        <f t="shared" si="43"/>
        <v>1467.4347464909372</v>
      </c>
      <c r="G108" s="5">
        <f t="shared" si="43"/>
        <v>1353.9144891543458</v>
      </c>
      <c r="H108" s="5">
        <f t="shared" si="43"/>
        <v>1296.7645379298081</v>
      </c>
      <c r="I108" s="5">
        <f t="shared" si="43"/>
        <v>1534.980965145204</v>
      </c>
      <c r="J108" s="5">
        <f t="shared" si="43"/>
        <v>1541.2701446807271</v>
      </c>
      <c r="K108" s="5">
        <f t="shared" si="43"/>
        <v>1551.9466128372658</v>
      </c>
      <c r="L108" s="5">
        <f t="shared" si="43"/>
        <v>1471.6771330140109</v>
      </c>
      <c r="M108" s="5">
        <f t="shared" si="43"/>
        <v>1644.3141088101418</v>
      </c>
      <c r="N108" s="5">
        <f t="shared" si="43"/>
        <v>1990.5607295610798</v>
      </c>
      <c r="O108" s="5">
        <f t="shared" si="43"/>
        <v>1682.9484772973549</v>
      </c>
      <c r="P108" s="5">
        <f t="shared" si="43"/>
        <v>1495.529824072604</v>
      </c>
      <c r="Q108" s="5">
        <f t="shared" si="43"/>
        <v>1546.78618682565</v>
      </c>
      <c r="R108" s="5">
        <f t="shared" si="43"/>
        <v>1686.0645494484352</v>
      </c>
      <c r="S108" s="5">
        <f t="shared" si="43"/>
        <v>1735.0689840552964</v>
      </c>
      <c r="T108" s="5">
        <f t="shared" si="43"/>
        <v>1747.1450158031478</v>
      </c>
      <c r="U108" s="5">
        <f t="shared" si="43"/>
        <v>1893.7996069963019</v>
      </c>
      <c r="V108" s="5">
        <f t="shared" si="43"/>
        <v>1843.2442407313654</v>
      </c>
      <c r="W108" s="5">
        <f t="shared" si="43"/>
        <v>1657.0359077246399</v>
      </c>
    </row>
    <row r="109" spans="1:28" outlineLevel="1" x14ac:dyDescent="0.25">
      <c r="B109" s="8" t="s">
        <v>45</v>
      </c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8" outlineLevel="1" x14ac:dyDescent="0.25">
      <c r="B110" s="8" t="s">
        <v>47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8" outlineLevel="1" x14ac:dyDescent="0.25"/>
    <row r="112" spans="1:28" outlineLevel="1" x14ac:dyDescent="0.25">
      <c r="B112" s="9" t="s">
        <v>19</v>
      </c>
      <c r="C112" s="14"/>
    </row>
    <row r="113" spans="2:26" outlineLevel="1" x14ac:dyDescent="0.25">
      <c r="B113" s="4" t="s">
        <v>23</v>
      </c>
      <c r="C113" s="5">
        <f>IFERROR(INDEX('[12]Table 36'!C$14:C$17,MATCH(CAN!$B126,'[12]Table 36'!$B$14:$B$17,0))*1000,0)</f>
        <v>0</v>
      </c>
      <c r="D113" s="5">
        <f>IFERROR(INDEX('[12]Table 36'!D$14:D$17,MATCH(CAN!$B126,'[12]Table 36'!$B$14:$B$17,0))*1000,0)</f>
        <v>0</v>
      </c>
      <c r="E113" s="5">
        <f>IFERROR(INDEX('[12]Table 36'!E$14:E$17,MATCH(CAN!$B126,'[12]Table 36'!$B$14:$B$17,0))*1000,0)</f>
        <v>0</v>
      </c>
      <c r="F113" s="5">
        <f>IFERROR(INDEX('[12]Table 36'!F$14:F$17,MATCH(CAN!$B126,'[12]Table 36'!$B$14:$B$17,0))*1000,0)</f>
        <v>0</v>
      </c>
      <c r="G113" s="5">
        <f>IFERROR(INDEX('[12]Table 36'!G$14:G$17,MATCH(CAN!$B126,'[12]Table 36'!$B$14:$B$17,0))*1000,0)</f>
        <v>0</v>
      </c>
      <c r="H113" s="5">
        <f>IFERROR(INDEX('[12]Table 36'!H$14:H$17,MATCH(CAN!$B126,'[12]Table 36'!$B$14:$B$17,0))*1000,0)</f>
        <v>0</v>
      </c>
      <c r="I113" s="5">
        <f>IFERROR(INDEX('[12]Table 36'!I$14:I$17,MATCH(CAN!$B126,'[12]Table 36'!$B$14:$B$17,0))*1000,0)</f>
        <v>0</v>
      </c>
      <c r="J113" s="5">
        <f>IFERROR(INDEX('[12]Table 36'!J$14:J$17,MATCH(CAN!$B126,'[12]Table 36'!$B$14:$B$17,0))*1000,0)</f>
        <v>0</v>
      </c>
      <c r="K113" s="5">
        <f>IFERROR(INDEX('[12]Table 36'!K$14:K$17,MATCH(CAN!$B126,'[12]Table 36'!$B$14:$B$17,0))*1000,0)</f>
        <v>0</v>
      </c>
      <c r="L113" s="5">
        <f>IFERROR(INDEX('[12]Table 36'!L$14:L$17,MATCH(CAN!$B126,'[12]Table 36'!$B$14:$B$17,0))*1000,0)</f>
        <v>0</v>
      </c>
      <c r="M113" s="5">
        <f>IFERROR(INDEX('[12]Table 36'!M$14:M$17,MATCH(CAN!$B126,'[12]Table 36'!$B$14:$B$17,0))*1000,0)</f>
        <v>0</v>
      </c>
      <c r="N113" s="5">
        <f>IFERROR(INDEX('[12]Table 36'!N$14:N$17,MATCH(CAN!$B126,'[12]Table 36'!$B$14:$B$17,0))*1000,0)</f>
        <v>0</v>
      </c>
      <c r="O113" s="5">
        <f>IFERROR(INDEX('[12]Table 36'!O$14:O$17,MATCH(CAN!$B126,'[12]Table 36'!$B$14:$B$17,0))*1000,0)</f>
        <v>0</v>
      </c>
      <c r="P113" s="5">
        <f>IFERROR(INDEX('[12]Table 36'!P$14:P$17,MATCH(CAN!$B126,'[12]Table 36'!$B$14:$B$17,0))*1000,0)</f>
        <v>0</v>
      </c>
      <c r="Q113" s="5">
        <f>IFERROR(INDEX('[12]Table 36'!Q$14:Q$17,MATCH(CAN!$B126,'[12]Table 36'!$B$14:$B$17,0))*1000,0)</f>
        <v>0</v>
      </c>
      <c r="R113" s="5">
        <f>IFERROR(INDEX('[12]Table 36'!R$14:R$17,MATCH(CAN!$B126,'[12]Table 36'!$B$14:$B$17,0))*1000,0)</f>
        <v>0</v>
      </c>
      <c r="S113" s="5">
        <f>IFERROR(INDEX('[12]Table 36'!S$14:S$17,MATCH(CAN!$B126,'[12]Table 36'!$B$14:$B$17,0))*1000,0)</f>
        <v>0</v>
      </c>
      <c r="T113" s="5">
        <f>IFERROR(INDEX('[12]Table 36'!T$14:T$17,MATCH(CAN!$B126,'[12]Table 36'!$B$14:$B$17,0))*1000,0)</f>
        <v>0</v>
      </c>
      <c r="U113" s="5">
        <f>IFERROR(INDEX('[12]Table 36'!U$14:U$17,MATCH(CAN!$B126,'[12]Table 36'!$B$14:$B$17,0))*1000,0)</f>
        <v>0</v>
      </c>
      <c r="V113" s="5">
        <f>IFERROR(INDEX('[12]Table 36'!V$14:V$17,MATCH(CAN!$B126,'[12]Table 36'!$B$14:$B$17,0))*1000,0)</f>
        <v>0</v>
      </c>
      <c r="W113" s="5">
        <f>IFERROR(INDEX('[12]Table 36'!W$14:W$17,MATCH(CAN!$B126,'[12]Table 36'!$B$14:$B$17,0))*1000,0)</f>
        <v>0</v>
      </c>
      <c r="Z113" s="23" t="s">
        <v>32</v>
      </c>
    </row>
    <row r="114" spans="2:26" outlineLevel="1" x14ac:dyDescent="0.25">
      <c r="B114" s="4" t="s">
        <v>24</v>
      </c>
      <c r="C114" s="5">
        <f>IFERROR(INDEX('[12]Table 36'!C$14:C$17,MATCH(CAN!$B127,'[12]Table 36'!$B$14:$B$17,0))*1000,0)</f>
        <v>0</v>
      </c>
      <c r="D114" s="5">
        <f>IFERROR(INDEX('[12]Table 36'!D$14:D$17,MATCH(CAN!$B127,'[12]Table 36'!$B$14:$B$17,0))*1000,0)</f>
        <v>0</v>
      </c>
      <c r="E114" s="5">
        <f>IFERROR(INDEX('[12]Table 36'!E$14:E$17,MATCH(CAN!$B127,'[12]Table 36'!$B$14:$B$17,0))*1000,0)</f>
        <v>0</v>
      </c>
      <c r="F114" s="5">
        <f>IFERROR(INDEX('[12]Table 36'!F$14:F$17,MATCH(CAN!$B127,'[12]Table 36'!$B$14:$B$17,0))*1000,0)</f>
        <v>0</v>
      </c>
      <c r="G114" s="5">
        <f>IFERROR(INDEX('[12]Table 36'!G$14:G$17,MATCH(CAN!$B127,'[12]Table 36'!$B$14:$B$17,0))*1000,0)</f>
        <v>0</v>
      </c>
      <c r="H114" s="5">
        <f>IFERROR(INDEX('[12]Table 36'!H$14:H$17,MATCH(CAN!$B127,'[12]Table 36'!$B$14:$B$17,0))*1000,0)</f>
        <v>0</v>
      </c>
      <c r="I114" s="5">
        <f>IFERROR(INDEX('[12]Table 36'!I$14:I$17,MATCH(CAN!$B127,'[12]Table 36'!$B$14:$B$17,0))*1000,0)</f>
        <v>0</v>
      </c>
      <c r="J114" s="5">
        <f>IFERROR(INDEX('[12]Table 36'!J$14:J$17,MATCH(CAN!$B127,'[12]Table 36'!$B$14:$B$17,0))*1000,0)</f>
        <v>0</v>
      </c>
      <c r="K114" s="5">
        <f>IFERROR(INDEX('[12]Table 36'!K$14:K$17,MATCH(CAN!$B127,'[12]Table 36'!$B$14:$B$17,0))*1000,0)</f>
        <v>0</v>
      </c>
      <c r="L114" s="5">
        <f>IFERROR(INDEX('[12]Table 36'!L$14:L$17,MATCH(CAN!$B127,'[12]Table 36'!$B$14:$B$17,0))*1000,0)</f>
        <v>0</v>
      </c>
      <c r="M114" s="5">
        <f>IFERROR(INDEX('[12]Table 36'!M$14:M$17,MATCH(CAN!$B127,'[12]Table 36'!$B$14:$B$17,0))*1000,0)</f>
        <v>0</v>
      </c>
      <c r="N114" s="5">
        <f>IFERROR(INDEX('[12]Table 36'!N$14:N$17,MATCH(CAN!$B127,'[12]Table 36'!$B$14:$B$17,0))*1000,0)</f>
        <v>0</v>
      </c>
      <c r="O114" s="5">
        <f>IFERROR(INDEX('[12]Table 36'!O$14:O$17,MATCH(CAN!$B127,'[12]Table 36'!$B$14:$B$17,0))*1000,0)</f>
        <v>0</v>
      </c>
      <c r="P114" s="5">
        <f>IFERROR(INDEX('[12]Table 36'!P$14:P$17,MATCH(CAN!$B127,'[12]Table 36'!$B$14:$B$17,0))*1000,0)</f>
        <v>0</v>
      </c>
      <c r="Q114" s="5">
        <f>IFERROR(INDEX('[12]Table 36'!Q$14:Q$17,MATCH(CAN!$B127,'[12]Table 36'!$B$14:$B$17,0))*1000,0)</f>
        <v>0</v>
      </c>
      <c r="R114" s="5">
        <f>IFERROR(INDEX('[12]Table 36'!R$14:R$17,MATCH(CAN!$B127,'[12]Table 36'!$B$14:$B$17,0))*1000,0)</f>
        <v>0</v>
      </c>
      <c r="S114" s="5">
        <f>IFERROR(INDEX('[12]Table 36'!S$14:S$17,MATCH(CAN!$B127,'[12]Table 36'!$B$14:$B$17,0))*1000,0)</f>
        <v>0</v>
      </c>
      <c r="T114" s="5">
        <f>IFERROR(INDEX('[12]Table 36'!T$14:T$17,MATCH(CAN!$B127,'[12]Table 36'!$B$14:$B$17,0))*1000,0)</f>
        <v>0</v>
      </c>
      <c r="U114" s="5">
        <f>IFERROR(INDEX('[12]Table 36'!U$14:U$17,MATCH(CAN!$B127,'[12]Table 36'!$B$14:$B$17,0))*1000,0)</f>
        <v>0</v>
      </c>
      <c r="V114" s="5">
        <f>IFERROR(INDEX('[12]Table 36'!V$14:V$17,MATCH(CAN!$B127,'[12]Table 36'!$B$14:$B$17,0))*1000,0)</f>
        <v>0</v>
      </c>
      <c r="W114" s="5">
        <f>IFERROR(INDEX('[12]Table 36'!W$14:W$17,MATCH(CAN!$B127,'[12]Table 36'!$B$14:$B$17,0))*1000,0)</f>
        <v>0</v>
      </c>
      <c r="Z114" s="23" t="s">
        <v>32</v>
      </c>
    </row>
    <row r="115" spans="2:26" outlineLevel="1" x14ac:dyDescent="0.25">
      <c r="B115" s="4" t="s">
        <v>21</v>
      </c>
      <c r="C115" s="5">
        <f>IFERROR(INDEX('[12]Table 36'!C$14:C$17,MATCH(CAN!$B128,'[12]Table 36'!$B$14:$B$17,0))*1000,0)</f>
        <v>6285.8389999999999</v>
      </c>
      <c r="D115" s="5">
        <f>IFERROR(INDEX('[12]Table 36'!D$14:D$17,MATCH(CAN!$B128,'[12]Table 36'!$B$14:$B$17,0))*1000,0)</f>
        <v>7190.4769999999999</v>
      </c>
      <c r="E115" s="5">
        <f>IFERROR(INDEX('[12]Table 36'!E$14:E$17,MATCH(CAN!$B128,'[12]Table 36'!$B$14:$B$17,0))*1000,0)</f>
        <v>6852.9840000000004</v>
      </c>
      <c r="F115" s="5">
        <f>IFERROR(INDEX('[12]Table 36'!F$14:F$17,MATCH(CAN!$B128,'[12]Table 36'!$B$14:$B$17,0))*1000,0)</f>
        <v>9188.485999999999</v>
      </c>
      <c r="G115" s="5">
        <f>IFERROR(INDEX('[12]Table 36'!G$14:G$17,MATCH(CAN!$B128,'[12]Table 36'!$B$14:$B$17,0))*1000,0)</f>
        <v>8159.1419999999989</v>
      </c>
      <c r="H115" s="5">
        <f>IFERROR(INDEX('[12]Table 36'!H$14:H$17,MATCH(CAN!$B128,'[12]Table 36'!$B$14:$B$17,0))*1000,0)</f>
        <v>7552.09</v>
      </c>
      <c r="I115" s="5">
        <f>IFERROR(INDEX('[12]Table 36'!I$14:I$17,MATCH(CAN!$B128,'[12]Table 36'!$B$14:$B$17,0))*1000,0)</f>
        <v>8216.6659999999993</v>
      </c>
      <c r="J115" s="5">
        <f>IFERROR(INDEX('[12]Table 36'!J$14:J$17,MATCH(CAN!$B128,'[12]Table 36'!$B$14:$B$17,0))*1000,0)</f>
        <v>8118.4840000000004</v>
      </c>
      <c r="K115" s="5">
        <f>IFERROR(INDEX('[12]Table 36'!K$14:K$17,MATCH(CAN!$B128,'[12]Table 36'!$B$14:$B$17,0))*1000,0)</f>
        <v>7825.1120000000001</v>
      </c>
      <c r="L115" s="5">
        <f>IFERROR(INDEX('[12]Table 36'!L$14:L$17,MATCH(CAN!$B128,'[12]Table 36'!$B$14:$B$17,0))*1000,0)</f>
        <v>8295.5159999999996</v>
      </c>
      <c r="M115" s="5">
        <f>IFERROR(INDEX('[12]Table 36'!M$14:M$17,MATCH(CAN!$B128,'[12]Table 36'!$B$14:$B$17,0))*1000,0)</f>
        <v>8643.94</v>
      </c>
      <c r="N115" s="5">
        <f>IFERROR(INDEX('[12]Table 36'!N$14:N$17,MATCH(CAN!$B128,'[12]Table 36'!$B$14:$B$17,0))*1000,0)</f>
        <v>10567.484</v>
      </c>
      <c r="O115" s="5">
        <f>IFERROR(INDEX('[12]Table 36'!O$14:O$17,MATCH(CAN!$B128,'[12]Table 36'!$B$14:$B$17,0))*1000,0)</f>
        <v>7805.2219999999998</v>
      </c>
      <c r="P115" s="5">
        <f>IFERROR(INDEX('[12]Table 36'!P$14:P$17,MATCH(CAN!$B128,'[12]Table 36'!$B$14:$B$17,0))*1000,0)</f>
        <v>7035.5559999999996</v>
      </c>
      <c r="Q115" s="5">
        <f>IFERROR(INDEX('[12]Table 36'!Q$14:Q$17,MATCH(CAN!$B128,'[12]Table 36'!$B$14:$B$17,0))*1000,0)</f>
        <v>7336.6110000000008</v>
      </c>
      <c r="R115" s="5">
        <f>IFERROR(INDEX('[12]Table 36'!R$14:R$17,MATCH(CAN!$B128,'[12]Table 36'!$B$14:$B$17,0))*1000,0)</f>
        <v>7237.9480000000003</v>
      </c>
      <c r="S115" s="5">
        <f>IFERROR(INDEX('[12]Table 36'!S$14:S$17,MATCH(CAN!$B128,'[12]Table 36'!$B$14:$B$17,0))*1000,0)</f>
        <v>6772.8060000000005</v>
      </c>
      <c r="T115" s="5">
        <f>IFERROR(INDEX('[12]Table 36'!T$14:T$17,MATCH(CAN!$B128,'[12]Table 36'!$B$14:$B$17,0))*1000,0)</f>
        <v>6659.8779999999997</v>
      </c>
      <c r="U115" s="5">
        <f>IFERROR(INDEX('[12]Table 36'!U$14:U$17,MATCH(CAN!$B128,'[12]Table 36'!$B$14:$B$17,0))*1000,0)</f>
        <v>7506.2660000000005</v>
      </c>
      <c r="V115" s="5">
        <f>IFERROR(INDEX('[12]Table 36'!V$14:V$17,MATCH(CAN!$B128,'[12]Table 36'!$B$14:$B$17,0))*1000,0)</f>
        <v>7005.6869999999999</v>
      </c>
      <c r="W115" s="5">
        <f>IFERROR(INDEX('[12]Table 36'!W$14:W$17,MATCH(CAN!$B128,'[12]Table 36'!$B$14:$B$17,0))*1000,0)</f>
        <v>6471.2550000000001</v>
      </c>
      <c r="Z115" s="23" t="s">
        <v>32</v>
      </c>
    </row>
    <row r="116" spans="2:26" outlineLevel="1" x14ac:dyDescent="0.25">
      <c r="B116" s="4" t="s">
        <v>26</v>
      </c>
      <c r="C116" s="5">
        <f>IFERROR(INDEX('[12]Table 36'!C$14:C$17,MATCH(CAN!$B129,'[12]Table 36'!$B$14:$B$17,0))*1000,0)</f>
        <v>0</v>
      </c>
      <c r="D116" s="5">
        <f>IFERROR(INDEX('[12]Table 36'!D$14:D$17,MATCH(CAN!$B129,'[12]Table 36'!$B$14:$B$17,0))*1000,0)</f>
        <v>0</v>
      </c>
      <c r="E116" s="5">
        <f>IFERROR(INDEX('[12]Table 36'!E$14:E$17,MATCH(CAN!$B129,'[12]Table 36'!$B$14:$B$17,0))*1000,0)</f>
        <v>0</v>
      </c>
      <c r="F116" s="5">
        <f>IFERROR(INDEX('[12]Table 36'!F$14:F$17,MATCH(CAN!$B129,'[12]Table 36'!$B$14:$B$17,0))*1000,0)</f>
        <v>0</v>
      </c>
      <c r="G116" s="5">
        <f>IFERROR(INDEX('[12]Table 36'!G$14:G$17,MATCH(CAN!$B129,'[12]Table 36'!$B$14:$B$17,0))*1000,0)</f>
        <v>0</v>
      </c>
      <c r="H116" s="5">
        <f>IFERROR(INDEX('[12]Table 36'!H$14:H$17,MATCH(CAN!$B129,'[12]Table 36'!$B$14:$B$17,0))*1000,0)</f>
        <v>0</v>
      </c>
      <c r="I116" s="5">
        <f>IFERROR(INDEX('[12]Table 36'!I$14:I$17,MATCH(CAN!$B129,'[12]Table 36'!$B$14:$B$17,0))*1000,0)</f>
        <v>0</v>
      </c>
      <c r="J116" s="5">
        <f>IFERROR(INDEX('[12]Table 36'!J$14:J$17,MATCH(CAN!$B129,'[12]Table 36'!$B$14:$B$17,0))*1000,0)</f>
        <v>0</v>
      </c>
      <c r="K116" s="5">
        <f>IFERROR(INDEX('[12]Table 36'!K$14:K$17,MATCH(CAN!$B129,'[12]Table 36'!$B$14:$B$17,0))*1000,0)</f>
        <v>0</v>
      </c>
      <c r="L116" s="5">
        <f>IFERROR(INDEX('[12]Table 36'!L$14:L$17,MATCH(CAN!$B129,'[12]Table 36'!$B$14:$B$17,0))*1000,0)</f>
        <v>0</v>
      </c>
      <c r="M116" s="5">
        <f>IFERROR(INDEX('[12]Table 36'!M$14:M$17,MATCH(CAN!$B129,'[12]Table 36'!$B$14:$B$17,0))*1000,0)</f>
        <v>0</v>
      </c>
      <c r="N116" s="5">
        <f>IFERROR(INDEX('[12]Table 36'!N$14:N$17,MATCH(CAN!$B129,'[12]Table 36'!$B$14:$B$17,0))*1000,0)</f>
        <v>0</v>
      </c>
      <c r="O116" s="5">
        <f>IFERROR(INDEX('[12]Table 36'!O$14:O$17,MATCH(CAN!$B129,'[12]Table 36'!$B$14:$B$17,0))*1000,0)</f>
        <v>0</v>
      </c>
      <c r="P116" s="5">
        <f>IFERROR(INDEX('[12]Table 36'!P$14:P$17,MATCH(CAN!$B129,'[12]Table 36'!$B$14:$B$17,0))*1000,0)</f>
        <v>0</v>
      </c>
      <c r="Q116" s="5">
        <f>IFERROR(INDEX('[12]Table 36'!Q$14:Q$17,MATCH(CAN!$B129,'[12]Table 36'!$B$14:$B$17,0))*1000,0)</f>
        <v>0</v>
      </c>
      <c r="R116" s="5">
        <f>IFERROR(INDEX('[12]Table 36'!R$14:R$17,MATCH(CAN!$B129,'[12]Table 36'!$B$14:$B$17,0))*1000,0)</f>
        <v>0</v>
      </c>
      <c r="S116" s="5">
        <f>IFERROR(INDEX('[12]Table 36'!S$14:S$17,MATCH(CAN!$B129,'[12]Table 36'!$B$14:$B$17,0))*1000,0)</f>
        <v>0</v>
      </c>
      <c r="T116" s="5">
        <f>IFERROR(INDEX('[12]Table 36'!T$14:T$17,MATCH(CAN!$B129,'[12]Table 36'!$B$14:$B$17,0))*1000,0)</f>
        <v>0</v>
      </c>
      <c r="U116" s="5">
        <f>IFERROR(INDEX('[12]Table 36'!U$14:U$17,MATCH(CAN!$B129,'[12]Table 36'!$B$14:$B$17,0))*1000,0)</f>
        <v>0</v>
      </c>
      <c r="V116" s="5">
        <f>IFERROR(INDEX('[12]Table 36'!V$14:V$17,MATCH(CAN!$B129,'[12]Table 36'!$B$14:$B$17,0))*1000,0)</f>
        <v>0</v>
      </c>
      <c r="W116" s="5">
        <f>IFERROR(INDEX('[12]Table 36'!W$14:W$17,MATCH(CAN!$B129,'[12]Table 36'!$B$14:$B$17,0))*1000,0)</f>
        <v>0</v>
      </c>
      <c r="Z116" s="23" t="s">
        <v>32</v>
      </c>
    </row>
    <row r="117" spans="2:26" outlineLevel="1" x14ac:dyDescent="0.25">
      <c r="B117" s="4" t="s">
        <v>25</v>
      </c>
      <c r="C117" s="5">
        <f>IFERROR(INDEX('[12]Table 36'!C$14:C$17,MATCH(CAN!$B130,'[12]Table 36'!$B$14:$B$17,0))*1000,0)</f>
        <v>4825.7420000000002</v>
      </c>
      <c r="D117" s="5">
        <f>IFERROR(INDEX('[12]Table 36'!D$14:D$17,MATCH(CAN!$B130,'[12]Table 36'!$B$14:$B$17,0))*1000,0)</f>
        <v>5590.277</v>
      </c>
      <c r="E117" s="5">
        <f>IFERROR(INDEX('[12]Table 36'!E$14:E$17,MATCH(CAN!$B130,'[12]Table 36'!$B$14:$B$17,0))*1000,0)</f>
        <v>4608.0029999999997</v>
      </c>
      <c r="F117" s="5">
        <f>IFERROR(INDEX('[12]Table 36'!F$14:F$17,MATCH(CAN!$B130,'[12]Table 36'!$B$14:$B$17,0))*1000,0)</f>
        <v>4882.7290000000003</v>
      </c>
      <c r="G117" s="5">
        <f>IFERROR(INDEX('[12]Table 36'!G$14:G$17,MATCH(CAN!$B130,'[12]Table 36'!$B$14:$B$17,0))*1000,0)</f>
        <v>4757.2780000000002</v>
      </c>
      <c r="H117" s="5">
        <f>IFERROR(INDEX('[12]Table 36'!H$14:H$17,MATCH(CAN!$B130,'[12]Table 36'!$B$14:$B$17,0))*1000,0)</f>
        <v>4746.9769999999999</v>
      </c>
      <c r="I117" s="5">
        <f>IFERROR(INDEX('[12]Table 36'!I$14:I$17,MATCH(CAN!$B130,'[12]Table 36'!$B$14:$B$17,0))*1000,0)</f>
        <v>4925.12</v>
      </c>
      <c r="J117" s="5">
        <f>IFERROR(INDEX('[12]Table 36'!J$14:J$17,MATCH(CAN!$B130,'[12]Table 36'!$B$14:$B$17,0))*1000,0)</f>
        <v>4912.7669999999998</v>
      </c>
      <c r="K117" s="5">
        <f>IFERROR(INDEX('[12]Table 36'!K$14:K$17,MATCH(CAN!$B130,'[12]Table 36'!$B$14:$B$17,0))*1000,0)</f>
        <v>5427.9279999999999</v>
      </c>
      <c r="L117" s="5">
        <f>IFERROR(INDEX('[12]Table 36'!L$14:L$17,MATCH(CAN!$B130,'[12]Table 36'!$B$14:$B$17,0))*1000,0)</f>
        <v>5101.3010000000004</v>
      </c>
      <c r="M117" s="5">
        <f>IFERROR(INDEX('[12]Table 36'!M$14:M$17,MATCH(CAN!$B130,'[12]Table 36'!$B$14:$B$17,0))*1000,0)</f>
        <v>5359.34</v>
      </c>
      <c r="N117" s="5">
        <f>IFERROR(INDEX('[12]Table 36'!N$14:N$17,MATCH(CAN!$B130,'[12]Table 36'!$B$14:$B$17,0))*1000,0)</f>
        <v>5945.5450000000001</v>
      </c>
      <c r="O117" s="5">
        <f>IFERROR(INDEX('[12]Table 36'!O$14:O$17,MATCH(CAN!$B130,'[12]Table 36'!$B$14:$B$17,0))*1000,0)</f>
        <v>5825.665</v>
      </c>
      <c r="P117" s="5">
        <f>IFERROR(INDEX('[12]Table 36'!P$14:P$17,MATCH(CAN!$B130,'[12]Table 36'!$B$14:$B$17,0))*1000,0)</f>
        <v>5021.5720000000001</v>
      </c>
      <c r="Q117" s="5">
        <f>IFERROR(INDEX('[12]Table 36'!Q$14:Q$17,MATCH(CAN!$B130,'[12]Table 36'!$B$14:$B$17,0))*1000,0)</f>
        <v>4932.4190000000008</v>
      </c>
      <c r="R117" s="5">
        <f>IFERROR(INDEX('[12]Table 36'!R$14:R$17,MATCH(CAN!$B130,'[12]Table 36'!$B$14:$B$17,0))*1000,0)</f>
        <v>5981.1790000000001</v>
      </c>
      <c r="S117" s="5">
        <f>IFERROR(INDEX('[12]Table 36'!S$14:S$17,MATCH(CAN!$B130,'[12]Table 36'!$B$14:$B$17,0))*1000,0)</f>
        <v>6562.4679999999998</v>
      </c>
      <c r="T117" s="5">
        <f>IFERROR(INDEX('[12]Table 36'!T$14:T$17,MATCH(CAN!$B130,'[12]Table 36'!$B$14:$B$17,0))*1000,0)</f>
        <v>6549.4470000000001</v>
      </c>
      <c r="U117" s="5">
        <f>IFERROR(INDEX('[12]Table 36'!U$14:U$17,MATCH(CAN!$B130,'[12]Table 36'!$B$14:$B$17,0))*1000,0)</f>
        <v>6591.2340000000004</v>
      </c>
      <c r="V117" s="5">
        <f>IFERROR(INDEX('[12]Table 36'!V$14:V$17,MATCH(CAN!$B130,'[12]Table 36'!$B$14:$B$17,0))*1000,0)</f>
        <v>6420.2219999999998</v>
      </c>
      <c r="W117" s="5">
        <f>IFERROR(INDEX('[12]Table 36'!W$14:W$17,MATCH(CAN!$B130,'[12]Table 36'!$B$14:$B$17,0))*1000,0)</f>
        <v>5426.3890000000001</v>
      </c>
      <c r="Z117" s="23" t="s">
        <v>32</v>
      </c>
    </row>
    <row r="118" spans="2:26" outlineLevel="1" x14ac:dyDescent="0.25">
      <c r="B118" s="4" t="s">
        <v>0</v>
      </c>
      <c r="C118" s="5">
        <f>IFERROR(INDEX('[12]Table 36'!C$14:C$17,MATCH(CAN!$B131,'[12]Table 36'!$B$14:$B$17,0))*1000,0)</f>
        <v>0</v>
      </c>
      <c r="D118" s="5">
        <f>IFERROR(INDEX('[12]Table 36'!D$14:D$17,MATCH(CAN!$B131,'[12]Table 36'!$B$14:$B$17,0))*1000,0)</f>
        <v>0</v>
      </c>
      <c r="E118" s="5">
        <f>IFERROR(INDEX('[12]Table 36'!E$14:E$17,MATCH(CAN!$B131,'[12]Table 36'!$B$14:$B$17,0))*1000,0)</f>
        <v>0</v>
      </c>
      <c r="F118" s="5">
        <f>IFERROR(INDEX('[12]Table 36'!F$14:F$17,MATCH(CAN!$B131,'[12]Table 36'!$B$14:$B$17,0))*1000,0)</f>
        <v>0</v>
      </c>
      <c r="G118" s="5">
        <f>IFERROR(INDEX('[12]Table 36'!G$14:G$17,MATCH(CAN!$B131,'[12]Table 36'!$B$14:$B$17,0))*1000,0)</f>
        <v>0</v>
      </c>
      <c r="H118" s="5">
        <f>IFERROR(INDEX('[12]Table 36'!H$14:H$17,MATCH(CAN!$B131,'[12]Table 36'!$B$14:$B$17,0))*1000,0)</f>
        <v>0</v>
      </c>
      <c r="I118" s="5">
        <f>IFERROR(INDEX('[12]Table 36'!I$14:I$17,MATCH(CAN!$B131,'[12]Table 36'!$B$14:$B$17,0))*1000,0)</f>
        <v>0</v>
      </c>
      <c r="J118" s="5">
        <f>IFERROR(INDEX('[12]Table 36'!J$14:J$17,MATCH(CAN!$B131,'[12]Table 36'!$B$14:$B$17,0))*1000,0)</f>
        <v>0</v>
      </c>
      <c r="K118" s="5">
        <f>IFERROR(INDEX('[12]Table 36'!K$14:K$17,MATCH(CAN!$B131,'[12]Table 36'!$B$14:$B$17,0))*1000,0)</f>
        <v>0</v>
      </c>
      <c r="L118" s="5">
        <f>IFERROR(INDEX('[12]Table 36'!L$14:L$17,MATCH(CAN!$B131,'[12]Table 36'!$B$14:$B$17,0))*1000,0)</f>
        <v>0</v>
      </c>
      <c r="M118" s="5">
        <f>IFERROR(INDEX('[12]Table 36'!M$14:M$17,MATCH(CAN!$B131,'[12]Table 36'!$B$14:$B$17,0))*1000,0)</f>
        <v>0</v>
      </c>
      <c r="N118" s="5">
        <f>IFERROR(INDEX('[12]Table 36'!N$14:N$17,MATCH(CAN!$B131,'[12]Table 36'!$B$14:$B$17,0))*1000,0)</f>
        <v>215.76899999999998</v>
      </c>
      <c r="O118" s="5">
        <f>IFERROR(INDEX('[12]Table 36'!O$14:O$17,MATCH(CAN!$B131,'[12]Table 36'!$B$14:$B$17,0))*1000,0)</f>
        <v>208.66000000000003</v>
      </c>
      <c r="P118" s="5">
        <f>IFERROR(INDEX('[12]Table 36'!P$14:P$17,MATCH(CAN!$B131,'[12]Table 36'!$B$14:$B$17,0))*1000,0)</f>
        <v>75.947000000000003</v>
      </c>
      <c r="Q118" s="5">
        <f>IFERROR(INDEX('[12]Table 36'!Q$14:Q$17,MATCH(CAN!$B131,'[12]Table 36'!$B$14:$B$17,0))*1000,0)</f>
        <v>102.152</v>
      </c>
      <c r="R118" s="5">
        <f>IFERROR(INDEX('[12]Table 36'!R$14:R$17,MATCH(CAN!$B131,'[12]Table 36'!$B$14:$B$17,0))*1000,0)</f>
        <v>0</v>
      </c>
      <c r="S118" s="5">
        <f>IFERROR(INDEX('[12]Table 36'!S$14:S$17,MATCH(CAN!$B131,'[12]Table 36'!$B$14:$B$17,0))*1000,0)</f>
        <v>0</v>
      </c>
      <c r="T118" s="5">
        <f>IFERROR(INDEX('[12]Table 36'!T$14:T$17,MATCH(CAN!$B131,'[12]Table 36'!$B$14:$B$17,0))*1000,0)</f>
        <v>0</v>
      </c>
      <c r="U118" s="5">
        <f>IFERROR(INDEX('[12]Table 36'!U$14:U$17,MATCH(CAN!$B131,'[12]Table 36'!$B$14:$B$17,0))*1000,0)</f>
        <v>0</v>
      </c>
      <c r="V118" s="5">
        <f>IFERROR(INDEX('[12]Table 36'!V$14:V$17,MATCH(CAN!$B131,'[12]Table 36'!$B$14:$B$17,0))*1000,0)</f>
        <v>0</v>
      </c>
      <c r="W118" s="5">
        <f>IFERROR(INDEX('[12]Table 36'!W$14:W$17,MATCH(CAN!$B131,'[12]Table 36'!$B$14:$B$17,0))*1000,0)</f>
        <v>0</v>
      </c>
      <c r="Z118" s="23" t="s">
        <v>32</v>
      </c>
    </row>
    <row r="119" spans="2:26" outlineLevel="1" x14ac:dyDescent="0.25">
      <c r="B119" s="4" t="s">
        <v>27</v>
      </c>
      <c r="C119" s="5">
        <f>IFERROR(INDEX('[12]Table 36'!C$14:C$17,MATCH(CAN!$B132,'[12]Table 36'!$B$14:$B$17,0))*1000,0)</f>
        <v>0</v>
      </c>
      <c r="D119" s="5">
        <f>IFERROR(INDEX('[12]Table 36'!D$14:D$17,MATCH(CAN!$B132,'[12]Table 36'!$B$14:$B$17,0))*1000,0)</f>
        <v>0</v>
      </c>
      <c r="E119" s="5">
        <f>IFERROR(INDEX('[12]Table 36'!E$14:E$17,MATCH(CAN!$B132,'[12]Table 36'!$B$14:$B$17,0))*1000,0)</f>
        <v>0</v>
      </c>
      <c r="F119" s="5">
        <f>IFERROR(INDEX('[12]Table 36'!F$14:F$17,MATCH(CAN!$B132,'[12]Table 36'!$B$14:$B$17,0))*1000,0)</f>
        <v>0</v>
      </c>
      <c r="G119" s="5">
        <f>IFERROR(INDEX('[12]Table 36'!G$14:G$17,MATCH(CAN!$B132,'[12]Table 36'!$B$14:$B$17,0))*1000,0)</f>
        <v>0</v>
      </c>
      <c r="H119" s="5">
        <f>IFERROR(INDEX('[12]Table 36'!H$14:H$17,MATCH(CAN!$B132,'[12]Table 36'!$B$14:$B$17,0))*1000,0)</f>
        <v>0</v>
      </c>
      <c r="I119" s="5">
        <f>IFERROR(INDEX('[12]Table 36'!I$14:I$17,MATCH(CAN!$B132,'[12]Table 36'!$B$14:$B$17,0))*1000,0)</f>
        <v>0</v>
      </c>
      <c r="J119" s="5">
        <f>IFERROR(INDEX('[12]Table 36'!J$14:J$17,MATCH(CAN!$B132,'[12]Table 36'!$B$14:$B$17,0))*1000,0)</f>
        <v>0</v>
      </c>
      <c r="K119" s="5">
        <f>IFERROR(INDEX('[12]Table 36'!K$14:K$17,MATCH(CAN!$B132,'[12]Table 36'!$B$14:$B$17,0))*1000,0)</f>
        <v>0</v>
      </c>
      <c r="L119" s="5">
        <f>IFERROR(INDEX('[12]Table 36'!L$14:L$17,MATCH(CAN!$B132,'[12]Table 36'!$B$14:$B$17,0))*1000,0)</f>
        <v>0</v>
      </c>
      <c r="M119" s="5">
        <f>IFERROR(INDEX('[12]Table 36'!M$14:M$17,MATCH(CAN!$B132,'[12]Table 36'!$B$14:$B$17,0))*1000,0)</f>
        <v>0</v>
      </c>
      <c r="N119" s="5">
        <f>IFERROR(INDEX('[12]Table 36'!N$14:N$17,MATCH(CAN!$B132,'[12]Table 36'!$B$14:$B$17,0))*1000,0)</f>
        <v>0</v>
      </c>
      <c r="O119" s="5">
        <f>IFERROR(INDEX('[12]Table 36'!O$14:O$17,MATCH(CAN!$B132,'[12]Table 36'!$B$14:$B$17,0))*1000,0)</f>
        <v>0</v>
      </c>
      <c r="P119" s="5">
        <f>IFERROR(INDEX('[12]Table 36'!P$14:P$17,MATCH(CAN!$B132,'[12]Table 36'!$B$14:$B$17,0))*1000,0)</f>
        <v>0</v>
      </c>
      <c r="Q119" s="5">
        <f>IFERROR(INDEX('[12]Table 36'!Q$14:Q$17,MATCH(CAN!$B132,'[12]Table 36'!$B$14:$B$17,0))*1000,0)</f>
        <v>0</v>
      </c>
      <c r="R119" s="5">
        <f>IFERROR(INDEX('[12]Table 36'!R$14:R$17,MATCH(CAN!$B132,'[12]Table 36'!$B$14:$B$17,0))*1000,0)</f>
        <v>0</v>
      </c>
      <c r="S119" s="5">
        <f>IFERROR(INDEX('[12]Table 36'!S$14:S$17,MATCH(CAN!$B132,'[12]Table 36'!$B$14:$B$17,0))*1000,0)</f>
        <v>0</v>
      </c>
      <c r="T119" s="5">
        <f>IFERROR(INDEX('[12]Table 36'!T$14:T$17,MATCH(CAN!$B132,'[12]Table 36'!$B$14:$B$17,0))*1000,0)</f>
        <v>0</v>
      </c>
      <c r="U119" s="5">
        <f>IFERROR(INDEX('[12]Table 36'!U$14:U$17,MATCH(CAN!$B132,'[12]Table 36'!$B$14:$B$17,0))*1000,0)</f>
        <v>0</v>
      </c>
      <c r="V119" s="5">
        <f>IFERROR(INDEX('[12]Table 36'!V$14:V$17,MATCH(CAN!$B132,'[12]Table 36'!$B$14:$B$17,0))*1000,0)</f>
        <v>0</v>
      </c>
      <c r="W119" s="5">
        <f>IFERROR(INDEX('[12]Table 36'!W$14:W$17,MATCH(CAN!$B132,'[12]Table 36'!$B$14:$B$17,0))*1000,0)</f>
        <v>0</v>
      </c>
      <c r="Z119" s="23" t="s">
        <v>32</v>
      </c>
    </row>
    <row r="120" spans="2:26" outlineLevel="1" x14ac:dyDescent="0.25">
      <c r="B120" s="4" t="s">
        <v>28</v>
      </c>
      <c r="C120" s="5">
        <f>IFERROR(INDEX('[12]Table 36'!C$14:C$17,MATCH(CAN!$B133,'[12]Table 36'!$B$14:$B$17,0))*1000,0)</f>
        <v>0</v>
      </c>
      <c r="D120" s="5">
        <f>IFERROR(INDEX('[12]Table 36'!D$14:D$17,MATCH(CAN!$B133,'[12]Table 36'!$B$14:$B$17,0))*1000,0)</f>
        <v>0</v>
      </c>
      <c r="E120" s="5">
        <f>IFERROR(INDEX('[12]Table 36'!E$14:E$17,MATCH(CAN!$B133,'[12]Table 36'!$B$14:$B$17,0))*1000,0)</f>
        <v>0</v>
      </c>
      <c r="F120" s="5">
        <f>IFERROR(INDEX('[12]Table 36'!F$14:F$17,MATCH(CAN!$B133,'[12]Table 36'!$B$14:$B$17,0))*1000,0)</f>
        <v>0</v>
      </c>
      <c r="G120" s="5">
        <f>IFERROR(INDEX('[12]Table 36'!G$14:G$17,MATCH(CAN!$B133,'[12]Table 36'!$B$14:$B$17,0))*1000,0)</f>
        <v>0</v>
      </c>
      <c r="H120" s="5">
        <f>IFERROR(INDEX('[12]Table 36'!H$14:H$17,MATCH(CAN!$B133,'[12]Table 36'!$B$14:$B$17,0))*1000,0)</f>
        <v>0</v>
      </c>
      <c r="I120" s="5">
        <f>IFERROR(INDEX('[12]Table 36'!I$14:I$17,MATCH(CAN!$B133,'[12]Table 36'!$B$14:$B$17,0))*1000,0)</f>
        <v>0</v>
      </c>
      <c r="J120" s="5">
        <f>IFERROR(INDEX('[12]Table 36'!J$14:J$17,MATCH(CAN!$B133,'[12]Table 36'!$B$14:$B$17,0))*1000,0)</f>
        <v>0</v>
      </c>
      <c r="K120" s="5">
        <f>IFERROR(INDEX('[12]Table 36'!K$14:K$17,MATCH(CAN!$B133,'[12]Table 36'!$B$14:$B$17,0))*1000,0)</f>
        <v>0</v>
      </c>
      <c r="L120" s="5">
        <f>IFERROR(INDEX('[12]Table 36'!L$14:L$17,MATCH(CAN!$B133,'[12]Table 36'!$B$14:$B$17,0))*1000,0)</f>
        <v>0</v>
      </c>
      <c r="M120" s="5">
        <f>IFERROR(INDEX('[12]Table 36'!M$14:M$17,MATCH(CAN!$B133,'[12]Table 36'!$B$14:$B$17,0))*1000,0)</f>
        <v>0</v>
      </c>
      <c r="N120" s="5">
        <f>IFERROR(INDEX('[12]Table 36'!N$14:N$17,MATCH(CAN!$B133,'[12]Table 36'!$B$14:$B$17,0))*1000,0)</f>
        <v>0</v>
      </c>
      <c r="O120" s="5">
        <f>IFERROR(INDEX('[12]Table 36'!O$14:O$17,MATCH(CAN!$B133,'[12]Table 36'!$B$14:$B$17,0))*1000,0)</f>
        <v>0</v>
      </c>
      <c r="P120" s="5">
        <f>IFERROR(INDEX('[12]Table 36'!P$14:P$17,MATCH(CAN!$B133,'[12]Table 36'!$B$14:$B$17,0))*1000,0)</f>
        <v>0</v>
      </c>
      <c r="Q120" s="5">
        <f>IFERROR(INDEX('[12]Table 36'!Q$14:Q$17,MATCH(CAN!$B133,'[12]Table 36'!$B$14:$B$17,0))*1000,0)</f>
        <v>0</v>
      </c>
      <c r="R120" s="5">
        <f>IFERROR(INDEX('[12]Table 36'!R$14:R$17,MATCH(CAN!$B133,'[12]Table 36'!$B$14:$B$17,0))*1000,0)</f>
        <v>0</v>
      </c>
      <c r="S120" s="5">
        <f>IFERROR(INDEX('[12]Table 36'!S$14:S$17,MATCH(CAN!$B133,'[12]Table 36'!$B$14:$B$17,0))*1000,0)</f>
        <v>0</v>
      </c>
      <c r="T120" s="5">
        <f>IFERROR(INDEX('[12]Table 36'!T$14:T$17,MATCH(CAN!$B133,'[12]Table 36'!$B$14:$B$17,0))*1000,0)</f>
        <v>0</v>
      </c>
      <c r="U120" s="5">
        <f>IFERROR(INDEX('[12]Table 36'!U$14:U$17,MATCH(CAN!$B133,'[12]Table 36'!$B$14:$B$17,0))*1000,0)</f>
        <v>0</v>
      </c>
      <c r="V120" s="5">
        <f>IFERROR(INDEX('[12]Table 36'!V$14:V$17,MATCH(CAN!$B133,'[12]Table 36'!$B$14:$B$17,0))*1000,0)</f>
        <v>0</v>
      </c>
      <c r="W120" s="5">
        <f>IFERROR(INDEX('[12]Table 36'!W$14:W$17,MATCH(CAN!$B133,'[12]Table 36'!$B$14:$B$17,0))*1000,0)</f>
        <v>0</v>
      </c>
      <c r="Z120" s="23" t="s">
        <v>32</v>
      </c>
    </row>
    <row r="121" spans="2:26" outlineLevel="1" x14ac:dyDescent="0.25">
      <c r="B121" s="4" t="s">
        <v>22</v>
      </c>
      <c r="C121" s="5">
        <f>IFERROR(INDEX('[12]Table 36'!C$14:C$17,MATCH(CAN!$B134,'[12]Table 36'!$B$14:$B$17,0))*1000,0)</f>
        <v>0</v>
      </c>
      <c r="D121" s="5">
        <f>IFERROR(INDEX('[12]Table 36'!D$14:D$17,MATCH(CAN!$B134,'[12]Table 36'!$B$14:$B$17,0))*1000,0)</f>
        <v>0</v>
      </c>
      <c r="E121" s="5">
        <f>IFERROR(INDEX('[12]Table 36'!E$14:E$17,MATCH(CAN!$B134,'[12]Table 36'!$B$14:$B$17,0))*1000,0)</f>
        <v>0</v>
      </c>
      <c r="F121" s="5">
        <f>IFERROR(INDEX('[12]Table 36'!F$14:F$17,MATCH(CAN!$B134,'[12]Table 36'!$B$14:$B$17,0))*1000,0)</f>
        <v>0</v>
      </c>
      <c r="G121" s="5">
        <f>IFERROR(INDEX('[12]Table 36'!G$14:G$17,MATCH(CAN!$B134,'[12]Table 36'!$B$14:$B$17,0))*1000,0)</f>
        <v>0</v>
      </c>
      <c r="H121" s="5">
        <f>IFERROR(INDEX('[12]Table 36'!H$14:H$17,MATCH(CAN!$B134,'[12]Table 36'!$B$14:$B$17,0))*1000,0)</f>
        <v>0</v>
      </c>
      <c r="I121" s="5">
        <f>IFERROR(INDEX('[12]Table 36'!I$14:I$17,MATCH(CAN!$B134,'[12]Table 36'!$B$14:$B$17,0))*1000,0)</f>
        <v>0</v>
      </c>
      <c r="J121" s="5">
        <f>IFERROR(INDEX('[12]Table 36'!J$14:J$17,MATCH(CAN!$B134,'[12]Table 36'!$B$14:$B$17,0))*1000,0)</f>
        <v>0</v>
      </c>
      <c r="K121" s="5">
        <f>IFERROR(INDEX('[12]Table 36'!K$14:K$17,MATCH(CAN!$B134,'[12]Table 36'!$B$14:$B$17,0))*1000,0)</f>
        <v>0</v>
      </c>
      <c r="L121" s="5">
        <f>IFERROR(INDEX('[12]Table 36'!L$14:L$17,MATCH(CAN!$B134,'[12]Table 36'!$B$14:$B$17,0))*1000,0)</f>
        <v>0</v>
      </c>
      <c r="M121" s="5">
        <f>IFERROR(INDEX('[12]Table 36'!M$14:M$17,MATCH(CAN!$B134,'[12]Table 36'!$B$14:$B$17,0))*1000,0)</f>
        <v>0</v>
      </c>
      <c r="N121" s="5">
        <f>IFERROR(INDEX('[12]Table 36'!N$14:N$17,MATCH(CAN!$B134,'[12]Table 36'!$B$14:$B$17,0))*1000,0)</f>
        <v>0</v>
      </c>
      <c r="O121" s="5">
        <f>IFERROR(INDEX('[12]Table 36'!O$14:O$17,MATCH(CAN!$B134,'[12]Table 36'!$B$14:$B$17,0))*1000,0)</f>
        <v>0</v>
      </c>
      <c r="P121" s="5">
        <f>IFERROR(INDEX('[12]Table 36'!P$14:P$17,MATCH(CAN!$B134,'[12]Table 36'!$B$14:$B$17,0))*1000,0)</f>
        <v>0</v>
      </c>
      <c r="Q121" s="5">
        <f>IFERROR(INDEX('[12]Table 36'!Q$14:Q$17,MATCH(CAN!$B134,'[12]Table 36'!$B$14:$B$17,0))*1000,0)</f>
        <v>0</v>
      </c>
      <c r="R121" s="5">
        <f>IFERROR(INDEX('[12]Table 36'!R$14:R$17,MATCH(CAN!$B134,'[12]Table 36'!$B$14:$B$17,0))*1000,0)</f>
        <v>0</v>
      </c>
      <c r="S121" s="5">
        <f>IFERROR(INDEX('[12]Table 36'!S$14:S$17,MATCH(CAN!$B134,'[12]Table 36'!$B$14:$B$17,0))*1000,0)</f>
        <v>0</v>
      </c>
      <c r="T121" s="5">
        <f>IFERROR(INDEX('[12]Table 36'!T$14:T$17,MATCH(CAN!$B134,'[12]Table 36'!$B$14:$B$17,0))*1000,0)</f>
        <v>0</v>
      </c>
      <c r="U121" s="5">
        <f>IFERROR(INDEX('[12]Table 36'!U$14:U$17,MATCH(CAN!$B134,'[12]Table 36'!$B$14:$B$17,0))*1000,0)</f>
        <v>0</v>
      </c>
      <c r="V121" s="5">
        <f>IFERROR(INDEX('[12]Table 36'!V$14:V$17,MATCH(CAN!$B134,'[12]Table 36'!$B$14:$B$17,0))*1000,0)</f>
        <v>0</v>
      </c>
      <c r="W121" s="5">
        <f>IFERROR(INDEX('[12]Table 36'!W$14:W$17,MATCH(CAN!$B134,'[12]Table 36'!$B$14:$B$17,0))*1000,0)</f>
        <v>0</v>
      </c>
      <c r="Z121" s="23" t="s">
        <v>32</v>
      </c>
    </row>
    <row r="122" spans="2:26" outlineLevel="1" x14ac:dyDescent="0.25">
      <c r="B122" s="4" t="s">
        <v>1</v>
      </c>
      <c r="C122" s="5">
        <f>IFERROR(INDEX('[12]Table 36'!C$14:C$17,MATCH(CAN!$B135,'[12]Table 36'!$B$14:$B$17,0))*1000,0)</f>
        <v>0</v>
      </c>
      <c r="D122" s="5">
        <f>IFERROR(INDEX('[12]Table 36'!D$14:D$17,MATCH(CAN!$B135,'[12]Table 36'!$B$14:$B$17,0))*1000,0)</f>
        <v>0</v>
      </c>
      <c r="E122" s="5">
        <f>IFERROR(INDEX('[12]Table 36'!E$14:E$17,MATCH(CAN!$B135,'[12]Table 36'!$B$14:$B$17,0))*1000,0)</f>
        <v>0</v>
      </c>
      <c r="F122" s="5">
        <f>IFERROR(INDEX('[12]Table 36'!F$14:F$17,MATCH(CAN!$B135,'[12]Table 36'!$B$14:$B$17,0))*1000,0)</f>
        <v>0</v>
      </c>
      <c r="G122" s="5">
        <f>IFERROR(INDEX('[12]Table 36'!G$14:G$17,MATCH(CAN!$B135,'[12]Table 36'!$B$14:$B$17,0))*1000,0)</f>
        <v>0</v>
      </c>
      <c r="H122" s="5">
        <f>IFERROR(INDEX('[12]Table 36'!H$14:H$17,MATCH(CAN!$B135,'[12]Table 36'!$B$14:$B$17,0))*1000,0)</f>
        <v>0</v>
      </c>
      <c r="I122" s="5">
        <f>IFERROR(INDEX('[12]Table 36'!I$14:I$17,MATCH(CAN!$B135,'[12]Table 36'!$B$14:$B$17,0))*1000,0)</f>
        <v>0</v>
      </c>
      <c r="J122" s="5">
        <f>IFERROR(INDEX('[12]Table 36'!J$14:J$17,MATCH(CAN!$B135,'[12]Table 36'!$B$14:$B$17,0))*1000,0)</f>
        <v>0</v>
      </c>
      <c r="K122" s="5">
        <f>IFERROR(INDEX('[12]Table 36'!K$14:K$17,MATCH(CAN!$B135,'[12]Table 36'!$B$14:$B$17,0))*1000,0)</f>
        <v>0</v>
      </c>
      <c r="L122" s="5">
        <f>IFERROR(INDEX('[12]Table 36'!L$14:L$17,MATCH(CAN!$B135,'[12]Table 36'!$B$14:$B$17,0))*1000,0)</f>
        <v>0</v>
      </c>
      <c r="M122" s="5">
        <f>IFERROR(INDEX('[12]Table 36'!M$14:M$17,MATCH(CAN!$B135,'[12]Table 36'!$B$14:$B$17,0))*1000,0)</f>
        <v>0</v>
      </c>
      <c r="N122" s="5">
        <f>IFERROR(INDEX('[12]Table 36'!N$14:N$17,MATCH(CAN!$B135,'[12]Table 36'!$B$14:$B$17,0))*1000,0)</f>
        <v>0</v>
      </c>
      <c r="O122" s="5">
        <f>IFERROR(INDEX('[12]Table 36'!O$14:O$17,MATCH(CAN!$B135,'[12]Table 36'!$B$14:$B$17,0))*1000,0)</f>
        <v>0</v>
      </c>
      <c r="P122" s="5">
        <f>IFERROR(INDEX('[12]Table 36'!P$14:P$17,MATCH(CAN!$B135,'[12]Table 36'!$B$14:$B$17,0))*1000,0)</f>
        <v>0</v>
      </c>
      <c r="Q122" s="5">
        <f>IFERROR(INDEX('[12]Table 36'!Q$14:Q$17,MATCH(CAN!$B135,'[12]Table 36'!$B$14:$B$17,0))*1000,0)</f>
        <v>0</v>
      </c>
      <c r="R122" s="5">
        <f>IFERROR(INDEX('[12]Table 36'!R$14:R$17,MATCH(CAN!$B135,'[12]Table 36'!$B$14:$B$17,0))*1000,0)</f>
        <v>0</v>
      </c>
      <c r="S122" s="5">
        <f>IFERROR(INDEX('[12]Table 36'!S$14:S$17,MATCH(CAN!$B135,'[12]Table 36'!$B$14:$B$17,0))*1000,0)</f>
        <v>0</v>
      </c>
      <c r="T122" s="5">
        <f>IFERROR(INDEX('[12]Table 36'!T$14:T$17,MATCH(CAN!$B135,'[12]Table 36'!$B$14:$B$17,0))*1000,0)</f>
        <v>0</v>
      </c>
      <c r="U122" s="5">
        <f>IFERROR(INDEX('[12]Table 36'!U$14:U$17,MATCH(CAN!$B135,'[12]Table 36'!$B$14:$B$17,0))*1000,0)</f>
        <v>0</v>
      </c>
      <c r="V122" s="5">
        <f>IFERROR(INDEX('[12]Table 36'!V$14:V$17,MATCH(CAN!$B135,'[12]Table 36'!$B$14:$B$17,0))*1000,0)</f>
        <v>0</v>
      </c>
      <c r="W122" s="5">
        <f>IFERROR(INDEX('[12]Table 36'!W$14:W$17,MATCH(CAN!$B135,'[12]Table 36'!$B$14:$B$17,0))*1000,0)</f>
        <v>0</v>
      </c>
      <c r="Z122" s="23" t="s">
        <v>32</v>
      </c>
    </row>
    <row r="123" spans="2:26" outlineLevel="1" x14ac:dyDescent="0.25">
      <c r="B123" s="16" t="s">
        <v>13</v>
      </c>
      <c r="C123" s="21">
        <f t="shared" ref="C123:W123" si="44">SUM(C113:C122)</f>
        <v>11111.581</v>
      </c>
      <c r="D123" s="21">
        <f t="shared" si="44"/>
        <v>12780.754000000001</v>
      </c>
      <c r="E123" s="21">
        <f t="shared" si="44"/>
        <v>11460.987000000001</v>
      </c>
      <c r="F123" s="21">
        <f t="shared" si="44"/>
        <v>14071.215</v>
      </c>
      <c r="G123" s="21">
        <f t="shared" si="44"/>
        <v>12916.419999999998</v>
      </c>
      <c r="H123" s="21">
        <f t="shared" si="44"/>
        <v>12299.066999999999</v>
      </c>
      <c r="I123" s="21">
        <f t="shared" si="44"/>
        <v>13141.786</v>
      </c>
      <c r="J123" s="21">
        <f t="shared" si="44"/>
        <v>13031.251</v>
      </c>
      <c r="K123" s="21">
        <f t="shared" si="44"/>
        <v>13253.04</v>
      </c>
      <c r="L123" s="21">
        <f t="shared" si="44"/>
        <v>13396.816999999999</v>
      </c>
      <c r="M123" s="21">
        <f t="shared" si="44"/>
        <v>14003.28</v>
      </c>
      <c r="N123" s="21">
        <f t="shared" si="44"/>
        <v>16728.798000000003</v>
      </c>
      <c r="O123" s="21">
        <f t="shared" si="44"/>
        <v>13839.546999999999</v>
      </c>
      <c r="P123" s="21">
        <f t="shared" si="44"/>
        <v>12133.075000000001</v>
      </c>
      <c r="Q123" s="21">
        <f t="shared" si="44"/>
        <v>12371.182000000003</v>
      </c>
      <c r="R123" s="21">
        <f t="shared" si="44"/>
        <v>13219.127</v>
      </c>
      <c r="S123" s="21">
        <f t="shared" si="44"/>
        <v>13335.274000000001</v>
      </c>
      <c r="T123" s="21">
        <f t="shared" si="44"/>
        <v>13209.325000000001</v>
      </c>
      <c r="U123" s="21">
        <f t="shared" si="44"/>
        <v>14097.5</v>
      </c>
      <c r="V123" s="21">
        <f t="shared" si="44"/>
        <v>13425.909</v>
      </c>
      <c r="W123" s="21">
        <f t="shared" si="44"/>
        <v>11897.644</v>
      </c>
    </row>
    <row r="124" spans="2:26" outlineLevel="1" x14ac:dyDescent="0.25">
      <c r="B124" s="29" t="s">
        <v>46</v>
      </c>
      <c r="C124" s="28">
        <f>IFERROR(C123/C105/1000,0)</f>
        <v>7.9547503300736143E-3</v>
      </c>
      <c r="D124" s="28">
        <f t="shared" ref="D124:W124" si="45">IFERROR(D123/D105/1000,0)</f>
        <v>7.8976221753628111E-3</v>
      </c>
      <c r="E124" s="28">
        <f t="shared" si="45"/>
        <v>7.849628570043005E-3</v>
      </c>
      <c r="F124" s="28">
        <f t="shared" si="45"/>
        <v>7.7959256348798349E-3</v>
      </c>
      <c r="G124" s="28">
        <f t="shared" si="45"/>
        <v>7.6935934883347592E-3</v>
      </c>
      <c r="H124" s="28">
        <f t="shared" si="45"/>
        <v>7.5875406024268188E-3</v>
      </c>
      <c r="I124" s="28">
        <f t="shared" si="45"/>
        <v>6.8219378321381233E-3</v>
      </c>
      <c r="J124" s="28">
        <f t="shared" si="45"/>
        <v>6.7102193692112205E-3</v>
      </c>
      <c r="K124" s="28">
        <f t="shared" si="45"/>
        <v>6.7774779651821751E-3</v>
      </c>
      <c r="L124" s="28">
        <f t="shared" si="45"/>
        <v>7.224678135960623E-3</v>
      </c>
      <c r="M124" s="28">
        <f t="shared" si="45"/>
        <v>6.7588754590154629E-3</v>
      </c>
      <c r="N124" s="28">
        <f t="shared" si="45"/>
        <v>6.6698913532370905E-3</v>
      </c>
      <c r="O124" s="28">
        <f t="shared" si="45"/>
        <v>6.5265025033661266E-3</v>
      </c>
      <c r="P124" s="28">
        <f t="shared" si="45"/>
        <v>6.4388047841957268E-3</v>
      </c>
      <c r="Q124" s="28">
        <f t="shared" si="45"/>
        <v>6.3476119061224752E-3</v>
      </c>
      <c r="R124" s="28">
        <f t="shared" si="45"/>
        <v>6.2224015234337553E-3</v>
      </c>
      <c r="S124" s="28">
        <f t="shared" si="45"/>
        <v>6.0997867402635061E-3</v>
      </c>
      <c r="T124" s="28">
        <f t="shared" si="45"/>
        <v>6.0004127643893349E-3</v>
      </c>
      <c r="U124" s="28">
        <f t="shared" si="45"/>
        <v>5.9079598517316522E-3</v>
      </c>
      <c r="V124" s="28">
        <f t="shared" si="45"/>
        <v>5.7808309350953499E-3</v>
      </c>
      <c r="W124" s="28">
        <f t="shared" si="45"/>
        <v>5.6984731295696926E-3</v>
      </c>
    </row>
    <row r="125" spans="2:26" outlineLevel="1" x14ac:dyDescent="0.25"/>
    <row r="126" spans="2:26" outlineLevel="1" x14ac:dyDescent="0.25">
      <c r="B126" s="4" t="s">
        <v>23</v>
      </c>
      <c r="C126" s="12">
        <f t="shared" ref="C126:W126" si="46">IFERROR(C113/C123,0)</f>
        <v>0</v>
      </c>
      <c r="D126" s="12">
        <f t="shared" si="46"/>
        <v>0</v>
      </c>
      <c r="E126" s="12">
        <f t="shared" si="46"/>
        <v>0</v>
      </c>
      <c r="F126" s="12">
        <f t="shared" si="46"/>
        <v>0</v>
      </c>
      <c r="G126" s="12">
        <f t="shared" si="46"/>
        <v>0</v>
      </c>
      <c r="H126" s="12">
        <f t="shared" si="46"/>
        <v>0</v>
      </c>
      <c r="I126" s="12">
        <f t="shared" si="46"/>
        <v>0</v>
      </c>
      <c r="J126" s="12">
        <f t="shared" si="46"/>
        <v>0</v>
      </c>
      <c r="K126" s="12">
        <f t="shared" si="46"/>
        <v>0</v>
      </c>
      <c r="L126" s="12">
        <f t="shared" si="46"/>
        <v>0</v>
      </c>
      <c r="M126" s="12">
        <f t="shared" si="46"/>
        <v>0</v>
      </c>
      <c r="N126" s="12">
        <f t="shared" si="46"/>
        <v>0</v>
      </c>
      <c r="O126" s="12">
        <f t="shared" si="46"/>
        <v>0</v>
      </c>
      <c r="P126" s="12">
        <f t="shared" si="46"/>
        <v>0</v>
      </c>
      <c r="Q126" s="12">
        <f t="shared" si="46"/>
        <v>0</v>
      </c>
      <c r="R126" s="12">
        <f t="shared" si="46"/>
        <v>0</v>
      </c>
      <c r="S126" s="12">
        <f t="shared" si="46"/>
        <v>0</v>
      </c>
      <c r="T126" s="12">
        <f t="shared" si="46"/>
        <v>0</v>
      </c>
      <c r="U126" s="12">
        <f t="shared" si="46"/>
        <v>0</v>
      </c>
      <c r="V126" s="12">
        <f t="shared" si="46"/>
        <v>0</v>
      </c>
      <c r="W126" s="12">
        <f t="shared" si="46"/>
        <v>0</v>
      </c>
    </row>
    <row r="127" spans="2:26" outlineLevel="1" x14ac:dyDescent="0.25">
      <c r="B127" s="4" t="s">
        <v>24</v>
      </c>
      <c r="C127" s="12">
        <f t="shared" ref="C127:W127" si="47">IFERROR(C114/C123,0)</f>
        <v>0</v>
      </c>
      <c r="D127" s="12">
        <f t="shared" si="47"/>
        <v>0</v>
      </c>
      <c r="E127" s="12">
        <f t="shared" si="47"/>
        <v>0</v>
      </c>
      <c r="F127" s="12">
        <f t="shared" si="47"/>
        <v>0</v>
      </c>
      <c r="G127" s="12">
        <f t="shared" si="47"/>
        <v>0</v>
      </c>
      <c r="H127" s="12">
        <f t="shared" si="47"/>
        <v>0</v>
      </c>
      <c r="I127" s="12">
        <f t="shared" si="47"/>
        <v>0</v>
      </c>
      <c r="J127" s="12">
        <f t="shared" si="47"/>
        <v>0</v>
      </c>
      <c r="K127" s="12">
        <f t="shared" si="47"/>
        <v>0</v>
      </c>
      <c r="L127" s="12">
        <f t="shared" si="47"/>
        <v>0</v>
      </c>
      <c r="M127" s="12">
        <f t="shared" si="47"/>
        <v>0</v>
      </c>
      <c r="N127" s="12">
        <f t="shared" si="47"/>
        <v>0</v>
      </c>
      <c r="O127" s="12">
        <f t="shared" si="47"/>
        <v>0</v>
      </c>
      <c r="P127" s="12">
        <f t="shared" si="47"/>
        <v>0</v>
      </c>
      <c r="Q127" s="12">
        <f t="shared" si="47"/>
        <v>0</v>
      </c>
      <c r="R127" s="12">
        <f t="shared" si="47"/>
        <v>0</v>
      </c>
      <c r="S127" s="12">
        <f t="shared" si="47"/>
        <v>0</v>
      </c>
      <c r="T127" s="12">
        <f t="shared" si="47"/>
        <v>0</v>
      </c>
      <c r="U127" s="12">
        <f t="shared" si="47"/>
        <v>0</v>
      </c>
      <c r="V127" s="12">
        <f t="shared" si="47"/>
        <v>0</v>
      </c>
      <c r="W127" s="12">
        <f t="shared" si="47"/>
        <v>0</v>
      </c>
    </row>
    <row r="128" spans="2:26" outlineLevel="1" x14ac:dyDescent="0.25">
      <c r="B128" s="4" t="s">
        <v>21</v>
      </c>
      <c r="C128" s="12">
        <f t="shared" ref="C128:W128" si="48">IFERROR(C115/C123,0)</f>
        <v>0.56570158647990776</v>
      </c>
      <c r="D128" s="12">
        <f t="shared" si="48"/>
        <v>0.56260194038630262</v>
      </c>
      <c r="E128" s="12">
        <f t="shared" si="48"/>
        <v>0.59794012505205707</v>
      </c>
      <c r="F128" s="12">
        <f t="shared" si="48"/>
        <v>0.65299876378834376</v>
      </c>
      <c r="G128" s="12">
        <f t="shared" si="48"/>
        <v>0.63168757287235933</v>
      </c>
      <c r="H128" s="12">
        <f t="shared" si="48"/>
        <v>0.6140376339115805</v>
      </c>
      <c r="I128" s="12">
        <f t="shared" si="48"/>
        <v>0.62523206510895846</v>
      </c>
      <c r="J128" s="12">
        <f t="shared" si="48"/>
        <v>0.62300112245554939</v>
      </c>
      <c r="K128" s="12">
        <f t="shared" si="48"/>
        <v>0.59043902380133162</v>
      </c>
      <c r="L128" s="12">
        <f t="shared" si="48"/>
        <v>0.61921544498219239</v>
      </c>
      <c r="M128" s="12">
        <f t="shared" si="48"/>
        <v>0.61727966590684469</v>
      </c>
      <c r="N128" s="12">
        <f t="shared" si="48"/>
        <v>0.63169415997491263</v>
      </c>
      <c r="O128" s="12">
        <f t="shared" si="48"/>
        <v>0.56397958690410899</v>
      </c>
      <c r="P128" s="12">
        <f t="shared" si="48"/>
        <v>0.57986586252866645</v>
      </c>
      <c r="Q128" s="12">
        <f t="shared" si="48"/>
        <v>0.59304042249156141</v>
      </c>
      <c r="R128" s="12">
        <f t="shared" si="48"/>
        <v>0.54753600597074226</v>
      </c>
      <c r="S128" s="12">
        <f t="shared" si="48"/>
        <v>0.50788652711597826</v>
      </c>
      <c r="T128" s="12">
        <f t="shared" si="48"/>
        <v>0.5041800394796857</v>
      </c>
      <c r="U128" s="12">
        <f t="shared" si="48"/>
        <v>0.53245369746408944</v>
      </c>
      <c r="V128" s="12">
        <f t="shared" si="48"/>
        <v>0.52180355162544301</v>
      </c>
      <c r="W128" s="12">
        <f t="shared" si="48"/>
        <v>0.54391062633913068</v>
      </c>
    </row>
    <row r="129" spans="1:23" outlineLevel="1" x14ac:dyDescent="0.25">
      <c r="B129" s="4" t="s">
        <v>26</v>
      </c>
      <c r="C129" s="12">
        <f t="shared" ref="C129:W129" si="49">IFERROR(C116/C123,0)</f>
        <v>0</v>
      </c>
      <c r="D129" s="12">
        <f t="shared" si="49"/>
        <v>0</v>
      </c>
      <c r="E129" s="12">
        <f t="shared" si="49"/>
        <v>0</v>
      </c>
      <c r="F129" s="12">
        <f t="shared" si="49"/>
        <v>0</v>
      </c>
      <c r="G129" s="12">
        <f t="shared" si="49"/>
        <v>0</v>
      </c>
      <c r="H129" s="12">
        <f t="shared" si="49"/>
        <v>0</v>
      </c>
      <c r="I129" s="12">
        <f t="shared" si="49"/>
        <v>0</v>
      </c>
      <c r="J129" s="12">
        <f t="shared" si="49"/>
        <v>0</v>
      </c>
      <c r="K129" s="12">
        <f t="shared" si="49"/>
        <v>0</v>
      </c>
      <c r="L129" s="12">
        <f t="shared" si="49"/>
        <v>0</v>
      </c>
      <c r="M129" s="12">
        <f t="shared" si="49"/>
        <v>0</v>
      </c>
      <c r="N129" s="12">
        <f t="shared" si="49"/>
        <v>0</v>
      </c>
      <c r="O129" s="12">
        <f t="shared" si="49"/>
        <v>0</v>
      </c>
      <c r="P129" s="12">
        <f t="shared" si="49"/>
        <v>0</v>
      </c>
      <c r="Q129" s="12">
        <f t="shared" si="49"/>
        <v>0</v>
      </c>
      <c r="R129" s="12">
        <f t="shared" si="49"/>
        <v>0</v>
      </c>
      <c r="S129" s="12">
        <f t="shared" si="49"/>
        <v>0</v>
      </c>
      <c r="T129" s="12">
        <f t="shared" si="49"/>
        <v>0</v>
      </c>
      <c r="U129" s="12">
        <f t="shared" si="49"/>
        <v>0</v>
      </c>
      <c r="V129" s="12">
        <f t="shared" si="49"/>
        <v>0</v>
      </c>
      <c r="W129" s="12">
        <f t="shared" si="49"/>
        <v>0</v>
      </c>
    </row>
    <row r="130" spans="1:23" outlineLevel="1" x14ac:dyDescent="0.25">
      <c r="B130" s="4" t="s">
        <v>25</v>
      </c>
      <c r="C130" s="12">
        <f t="shared" ref="C130:W130" si="50">IFERROR(C117/C123,0)</f>
        <v>0.43429841352009224</v>
      </c>
      <c r="D130" s="12">
        <f t="shared" si="50"/>
        <v>0.43739805961369727</v>
      </c>
      <c r="E130" s="12">
        <f t="shared" si="50"/>
        <v>0.40205987494794293</v>
      </c>
      <c r="F130" s="12">
        <f t="shared" si="50"/>
        <v>0.34700123621165624</v>
      </c>
      <c r="G130" s="12">
        <f t="shared" si="50"/>
        <v>0.36831242712764067</v>
      </c>
      <c r="H130" s="12">
        <f t="shared" si="50"/>
        <v>0.38596236608841955</v>
      </c>
      <c r="I130" s="12">
        <f t="shared" si="50"/>
        <v>0.37476793489104143</v>
      </c>
      <c r="J130" s="12">
        <f t="shared" si="50"/>
        <v>0.37699887754445061</v>
      </c>
      <c r="K130" s="12">
        <f t="shared" si="50"/>
        <v>0.40956097619866833</v>
      </c>
      <c r="L130" s="12">
        <f t="shared" si="50"/>
        <v>0.38078455501780767</v>
      </c>
      <c r="M130" s="12">
        <f t="shared" si="50"/>
        <v>0.38272033409315531</v>
      </c>
      <c r="N130" s="12">
        <f t="shared" si="50"/>
        <v>0.3554077824360124</v>
      </c>
      <c r="O130" s="12">
        <f t="shared" si="50"/>
        <v>0.4209433300092843</v>
      </c>
      <c r="P130" s="12">
        <f t="shared" si="50"/>
        <v>0.41387463606711405</v>
      </c>
      <c r="Q130" s="12">
        <f t="shared" si="50"/>
        <v>0.39870232286615781</v>
      </c>
      <c r="R130" s="12">
        <f t="shared" si="50"/>
        <v>0.45246399402925774</v>
      </c>
      <c r="S130" s="12">
        <f t="shared" si="50"/>
        <v>0.49211347288402169</v>
      </c>
      <c r="T130" s="12">
        <f t="shared" si="50"/>
        <v>0.49581996052031424</v>
      </c>
      <c r="U130" s="12">
        <f t="shared" si="50"/>
        <v>0.46754630253591067</v>
      </c>
      <c r="V130" s="12">
        <f t="shared" si="50"/>
        <v>0.47819644837455699</v>
      </c>
      <c r="W130" s="12">
        <f t="shared" si="50"/>
        <v>0.45608937366086932</v>
      </c>
    </row>
    <row r="131" spans="1:23" outlineLevel="1" x14ac:dyDescent="0.25">
      <c r="B131" s="4" t="s">
        <v>0</v>
      </c>
      <c r="C131" s="12">
        <f t="shared" ref="C131:W131" si="51">IFERROR(C118/C123,0)</f>
        <v>0</v>
      </c>
      <c r="D131" s="12">
        <f t="shared" si="51"/>
        <v>0</v>
      </c>
      <c r="E131" s="12">
        <f t="shared" si="51"/>
        <v>0</v>
      </c>
      <c r="F131" s="12">
        <f t="shared" si="51"/>
        <v>0</v>
      </c>
      <c r="G131" s="12">
        <f t="shared" si="51"/>
        <v>0</v>
      </c>
      <c r="H131" s="12">
        <f t="shared" si="51"/>
        <v>0</v>
      </c>
      <c r="I131" s="12">
        <f t="shared" si="51"/>
        <v>0</v>
      </c>
      <c r="J131" s="12">
        <f t="shared" si="51"/>
        <v>0</v>
      </c>
      <c r="K131" s="12">
        <f t="shared" si="51"/>
        <v>0</v>
      </c>
      <c r="L131" s="12">
        <f t="shared" si="51"/>
        <v>0</v>
      </c>
      <c r="M131" s="12">
        <f t="shared" si="51"/>
        <v>0</v>
      </c>
      <c r="N131" s="12">
        <f t="shared" si="51"/>
        <v>1.2898057589074837E-2</v>
      </c>
      <c r="O131" s="12">
        <f t="shared" si="51"/>
        <v>1.5077083086606812E-2</v>
      </c>
      <c r="P131" s="12">
        <f t="shared" si="51"/>
        <v>6.259501404219458E-3</v>
      </c>
      <c r="Q131" s="12">
        <f t="shared" si="51"/>
        <v>8.2572546422807445E-3</v>
      </c>
      <c r="R131" s="12">
        <f t="shared" si="51"/>
        <v>0</v>
      </c>
      <c r="S131" s="12">
        <f t="shared" si="51"/>
        <v>0</v>
      </c>
      <c r="T131" s="12">
        <f t="shared" si="51"/>
        <v>0</v>
      </c>
      <c r="U131" s="12">
        <f t="shared" si="51"/>
        <v>0</v>
      </c>
      <c r="V131" s="12">
        <f t="shared" si="51"/>
        <v>0</v>
      </c>
      <c r="W131" s="12">
        <f t="shared" si="51"/>
        <v>0</v>
      </c>
    </row>
    <row r="132" spans="1:23" outlineLevel="1" x14ac:dyDescent="0.25">
      <c r="B132" s="4" t="s">
        <v>27</v>
      </c>
      <c r="C132" s="12">
        <f t="shared" ref="C132:W132" si="52">IFERROR(C119/C123,0)</f>
        <v>0</v>
      </c>
      <c r="D132" s="12">
        <f t="shared" si="52"/>
        <v>0</v>
      </c>
      <c r="E132" s="12">
        <f t="shared" si="52"/>
        <v>0</v>
      </c>
      <c r="F132" s="12">
        <f t="shared" si="52"/>
        <v>0</v>
      </c>
      <c r="G132" s="12">
        <f t="shared" si="52"/>
        <v>0</v>
      </c>
      <c r="H132" s="12">
        <f t="shared" si="52"/>
        <v>0</v>
      </c>
      <c r="I132" s="12">
        <f t="shared" si="52"/>
        <v>0</v>
      </c>
      <c r="J132" s="12">
        <f t="shared" si="52"/>
        <v>0</v>
      </c>
      <c r="K132" s="12">
        <f t="shared" si="52"/>
        <v>0</v>
      </c>
      <c r="L132" s="12">
        <f t="shared" si="52"/>
        <v>0</v>
      </c>
      <c r="M132" s="12">
        <f t="shared" si="52"/>
        <v>0</v>
      </c>
      <c r="N132" s="12">
        <f t="shared" si="52"/>
        <v>0</v>
      </c>
      <c r="O132" s="12">
        <f t="shared" si="52"/>
        <v>0</v>
      </c>
      <c r="P132" s="12">
        <f t="shared" si="52"/>
        <v>0</v>
      </c>
      <c r="Q132" s="12">
        <f t="shared" si="52"/>
        <v>0</v>
      </c>
      <c r="R132" s="12">
        <f t="shared" si="52"/>
        <v>0</v>
      </c>
      <c r="S132" s="12">
        <f t="shared" si="52"/>
        <v>0</v>
      </c>
      <c r="T132" s="12">
        <f t="shared" si="52"/>
        <v>0</v>
      </c>
      <c r="U132" s="12">
        <f t="shared" si="52"/>
        <v>0</v>
      </c>
      <c r="V132" s="12">
        <f t="shared" si="52"/>
        <v>0</v>
      </c>
      <c r="W132" s="12">
        <f t="shared" si="52"/>
        <v>0</v>
      </c>
    </row>
    <row r="133" spans="1:23" outlineLevel="1" x14ac:dyDescent="0.25">
      <c r="B133" s="4" t="s">
        <v>28</v>
      </c>
      <c r="C133" s="12">
        <f t="shared" ref="C133:W133" si="53">IFERROR(C120/C123,0)</f>
        <v>0</v>
      </c>
      <c r="D133" s="12">
        <f t="shared" si="53"/>
        <v>0</v>
      </c>
      <c r="E133" s="12">
        <f t="shared" si="53"/>
        <v>0</v>
      </c>
      <c r="F133" s="12">
        <f t="shared" si="53"/>
        <v>0</v>
      </c>
      <c r="G133" s="12">
        <f t="shared" si="53"/>
        <v>0</v>
      </c>
      <c r="H133" s="12">
        <f t="shared" si="53"/>
        <v>0</v>
      </c>
      <c r="I133" s="12">
        <f t="shared" si="53"/>
        <v>0</v>
      </c>
      <c r="J133" s="12">
        <f t="shared" si="53"/>
        <v>0</v>
      </c>
      <c r="K133" s="12">
        <f t="shared" si="53"/>
        <v>0</v>
      </c>
      <c r="L133" s="12">
        <f t="shared" si="53"/>
        <v>0</v>
      </c>
      <c r="M133" s="12">
        <f t="shared" si="53"/>
        <v>0</v>
      </c>
      <c r="N133" s="12">
        <f t="shared" si="53"/>
        <v>0</v>
      </c>
      <c r="O133" s="12">
        <f t="shared" si="53"/>
        <v>0</v>
      </c>
      <c r="P133" s="12">
        <f t="shared" si="53"/>
        <v>0</v>
      </c>
      <c r="Q133" s="12">
        <f t="shared" si="53"/>
        <v>0</v>
      </c>
      <c r="R133" s="12">
        <f t="shared" si="53"/>
        <v>0</v>
      </c>
      <c r="S133" s="12">
        <f t="shared" si="53"/>
        <v>0</v>
      </c>
      <c r="T133" s="12">
        <f t="shared" si="53"/>
        <v>0</v>
      </c>
      <c r="U133" s="12">
        <f t="shared" si="53"/>
        <v>0</v>
      </c>
      <c r="V133" s="12">
        <f t="shared" si="53"/>
        <v>0</v>
      </c>
      <c r="W133" s="12">
        <f t="shared" si="53"/>
        <v>0</v>
      </c>
    </row>
    <row r="134" spans="1:23" outlineLevel="1" x14ac:dyDescent="0.25">
      <c r="B134" s="4" t="s">
        <v>22</v>
      </c>
      <c r="C134" s="12">
        <f t="shared" ref="C134:W134" si="54">IFERROR(C121/C123,0)</f>
        <v>0</v>
      </c>
      <c r="D134" s="12">
        <f t="shared" si="54"/>
        <v>0</v>
      </c>
      <c r="E134" s="12">
        <f t="shared" si="54"/>
        <v>0</v>
      </c>
      <c r="F134" s="12">
        <f t="shared" si="54"/>
        <v>0</v>
      </c>
      <c r="G134" s="12">
        <f t="shared" si="54"/>
        <v>0</v>
      </c>
      <c r="H134" s="12">
        <f t="shared" si="54"/>
        <v>0</v>
      </c>
      <c r="I134" s="12">
        <f t="shared" si="54"/>
        <v>0</v>
      </c>
      <c r="J134" s="12">
        <f t="shared" si="54"/>
        <v>0</v>
      </c>
      <c r="K134" s="12">
        <f t="shared" si="54"/>
        <v>0</v>
      </c>
      <c r="L134" s="12">
        <f t="shared" si="54"/>
        <v>0</v>
      </c>
      <c r="M134" s="12">
        <f t="shared" si="54"/>
        <v>0</v>
      </c>
      <c r="N134" s="12">
        <f t="shared" si="54"/>
        <v>0</v>
      </c>
      <c r="O134" s="12">
        <f t="shared" si="54"/>
        <v>0</v>
      </c>
      <c r="P134" s="12">
        <f t="shared" si="54"/>
        <v>0</v>
      </c>
      <c r="Q134" s="12">
        <f t="shared" si="54"/>
        <v>0</v>
      </c>
      <c r="R134" s="12">
        <f t="shared" si="54"/>
        <v>0</v>
      </c>
      <c r="S134" s="12">
        <f t="shared" si="54"/>
        <v>0</v>
      </c>
      <c r="T134" s="12">
        <f t="shared" si="54"/>
        <v>0</v>
      </c>
      <c r="U134" s="12">
        <f t="shared" si="54"/>
        <v>0</v>
      </c>
      <c r="V134" s="12">
        <f t="shared" si="54"/>
        <v>0</v>
      </c>
      <c r="W134" s="12">
        <f t="shared" si="54"/>
        <v>0</v>
      </c>
    </row>
    <row r="135" spans="1:23" outlineLevel="1" x14ac:dyDescent="0.25">
      <c r="B135" s="4" t="s">
        <v>1</v>
      </c>
      <c r="C135" s="12">
        <f t="shared" ref="C135:W135" si="55">IFERROR(C122/C123,0)</f>
        <v>0</v>
      </c>
      <c r="D135" s="12">
        <f t="shared" si="55"/>
        <v>0</v>
      </c>
      <c r="E135" s="12">
        <f t="shared" si="55"/>
        <v>0</v>
      </c>
      <c r="F135" s="12">
        <f t="shared" si="55"/>
        <v>0</v>
      </c>
      <c r="G135" s="12">
        <f t="shared" si="55"/>
        <v>0</v>
      </c>
      <c r="H135" s="12">
        <f t="shared" si="55"/>
        <v>0</v>
      </c>
      <c r="I135" s="12">
        <f t="shared" si="55"/>
        <v>0</v>
      </c>
      <c r="J135" s="12">
        <f t="shared" si="55"/>
        <v>0</v>
      </c>
      <c r="K135" s="12">
        <f t="shared" si="55"/>
        <v>0</v>
      </c>
      <c r="L135" s="12">
        <f t="shared" si="55"/>
        <v>0</v>
      </c>
      <c r="M135" s="12">
        <f t="shared" si="55"/>
        <v>0</v>
      </c>
      <c r="N135" s="12">
        <f t="shared" si="55"/>
        <v>0</v>
      </c>
      <c r="O135" s="12">
        <f t="shared" si="55"/>
        <v>0</v>
      </c>
      <c r="P135" s="12">
        <f t="shared" si="55"/>
        <v>0</v>
      </c>
      <c r="Q135" s="12">
        <f t="shared" si="55"/>
        <v>0</v>
      </c>
      <c r="R135" s="12">
        <f t="shared" si="55"/>
        <v>0</v>
      </c>
      <c r="S135" s="12">
        <f t="shared" si="55"/>
        <v>0</v>
      </c>
      <c r="T135" s="12">
        <f t="shared" si="55"/>
        <v>0</v>
      </c>
      <c r="U135" s="12">
        <f t="shared" si="55"/>
        <v>0</v>
      </c>
      <c r="V135" s="12">
        <f t="shared" si="55"/>
        <v>0</v>
      </c>
      <c r="W135" s="12">
        <f t="shared" si="55"/>
        <v>0</v>
      </c>
    </row>
    <row r="138" spans="1:23" s="34" customFormat="1" x14ac:dyDescent="0.25">
      <c r="A138" s="33" t="s">
        <v>54</v>
      </c>
    </row>
    <row r="139" spans="1:23" outlineLevel="1" x14ac:dyDescent="0.25">
      <c r="B139" s="22" t="s">
        <v>31</v>
      </c>
      <c r="C139" s="5">
        <f t="shared" ref="C139:W139" si="56">C173+C209</f>
        <v>33779.728930110279</v>
      </c>
      <c r="D139" s="5">
        <f t="shared" si="56"/>
        <v>34509.022323509875</v>
      </c>
      <c r="E139" s="5">
        <f t="shared" si="56"/>
        <v>36169.185854224357</v>
      </c>
      <c r="F139" s="5">
        <f t="shared" si="56"/>
        <v>41452.645922371783</v>
      </c>
      <c r="G139" s="5">
        <f t="shared" si="56"/>
        <v>40172.247331792212</v>
      </c>
      <c r="H139" s="5">
        <f t="shared" si="56"/>
        <v>39737.328323342001</v>
      </c>
      <c r="I139" s="5">
        <f t="shared" si="56"/>
        <v>35150.353617757108</v>
      </c>
      <c r="J139" s="5">
        <f t="shared" si="56"/>
        <v>35826.694490645379</v>
      </c>
      <c r="K139" s="5">
        <f t="shared" si="56"/>
        <v>30564.774529161568</v>
      </c>
      <c r="L139" s="5">
        <f t="shared" si="56"/>
        <v>29720.674323037842</v>
      </c>
      <c r="M139" s="5">
        <f t="shared" si="56"/>
        <v>36503.074665984299</v>
      </c>
      <c r="N139" s="5">
        <f t="shared" si="56"/>
        <v>38555.392146454818</v>
      </c>
      <c r="O139" s="5">
        <f t="shared" si="56"/>
        <v>33167.128008722568</v>
      </c>
      <c r="P139" s="5">
        <f t="shared" si="56"/>
        <v>28919.694488380512</v>
      </c>
      <c r="Q139" s="5">
        <f t="shared" si="56"/>
        <v>31953.39557259771</v>
      </c>
      <c r="R139" s="5">
        <f t="shared" si="56"/>
        <v>32649.673023651834</v>
      </c>
      <c r="S139" s="5">
        <f t="shared" si="56"/>
        <v>33774.291279128178</v>
      </c>
      <c r="T139" s="5">
        <f t="shared" si="56"/>
        <v>33273.96861590715</v>
      </c>
      <c r="U139" s="5">
        <f t="shared" si="56"/>
        <v>33368.759825169815</v>
      </c>
      <c r="V139" s="5">
        <f t="shared" si="56"/>
        <v>32434.994708954713</v>
      </c>
      <c r="W139" s="5">
        <f t="shared" si="56"/>
        <v>29950.331137218411</v>
      </c>
    </row>
    <row r="140" spans="1:23" outlineLevel="1" x14ac:dyDescent="0.25">
      <c r="B140" s="8" t="s">
        <v>30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outlineLevel="1" x14ac:dyDescent="0.25">
      <c r="B141" s="8" t="s">
        <v>43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outlineLevel="1" x14ac:dyDescent="0.25">
      <c r="B142" s="8" t="s">
        <v>44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outlineLevel="1" x14ac:dyDescent="0.25">
      <c r="B143" s="8" t="s">
        <v>45</v>
      </c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outlineLevel="1" x14ac:dyDescent="0.25">
      <c r="B144" s="8" t="s">
        <v>47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2:23" outlineLevel="1" x14ac:dyDescent="0.25"/>
    <row r="146" spans="2:23" outlineLevel="1" x14ac:dyDescent="0.25">
      <c r="B146" s="9" t="s">
        <v>19</v>
      </c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</row>
    <row r="147" spans="2:23" outlineLevel="1" x14ac:dyDescent="0.25">
      <c r="B147" s="4" t="s">
        <v>23</v>
      </c>
      <c r="C147" s="5">
        <f t="shared" ref="C147:W156" si="57">C181+C219</f>
        <v>0</v>
      </c>
      <c r="D147" s="5">
        <f t="shared" si="57"/>
        <v>0</v>
      </c>
      <c r="E147" s="5">
        <f t="shared" si="57"/>
        <v>0</v>
      </c>
      <c r="F147" s="5">
        <f t="shared" si="57"/>
        <v>0</v>
      </c>
      <c r="G147" s="5">
        <f t="shared" si="57"/>
        <v>0</v>
      </c>
      <c r="H147" s="5">
        <f t="shared" si="57"/>
        <v>0</v>
      </c>
      <c r="I147" s="5">
        <f t="shared" si="57"/>
        <v>0</v>
      </c>
      <c r="J147" s="5">
        <f t="shared" si="57"/>
        <v>0</v>
      </c>
      <c r="K147" s="5">
        <f t="shared" si="57"/>
        <v>0</v>
      </c>
      <c r="L147" s="5">
        <f t="shared" si="57"/>
        <v>0</v>
      </c>
      <c r="M147" s="5">
        <f t="shared" si="57"/>
        <v>0</v>
      </c>
      <c r="N147" s="5">
        <f t="shared" si="57"/>
        <v>0</v>
      </c>
      <c r="O147" s="5">
        <f t="shared" si="57"/>
        <v>0</v>
      </c>
      <c r="P147" s="5">
        <f t="shared" si="57"/>
        <v>0</v>
      </c>
      <c r="Q147" s="5">
        <f t="shared" si="57"/>
        <v>0</v>
      </c>
      <c r="R147" s="5">
        <f t="shared" si="57"/>
        <v>0</v>
      </c>
      <c r="S147" s="5">
        <f t="shared" si="57"/>
        <v>0</v>
      </c>
      <c r="T147" s="5">
        <f t="shared" si="57"/>
        <v>0</v>
      </c>
      <c r="U147" s="5">
        <f t="shared" si="57"/>
        <v>0</v>
      </c>
      <c r="V147" s="5">
        <f t="shared" si="57"/>
        <v>0</v>
      </c>
      <c r="W147" s="5">
        <f t="shared" si="57"/>
        <v>0</v>
      </c>
    </row>
    <row r="148" spans="2:23" outlineLevel="1" x14ac:dyDescent="0.25">
      <c r="B148" s="4" t="s">
        <v>24</v>
      </c>
      <c r="C148" s="5">
        <f t="shared" si="57"/>
        <v>0</v>
      </c>
      <c r="D148" s="5">
        <f t="shared" si="57"/>
        <v>0</v>
      </c>
      <c r="E148" s="5">
        <f t="shared" si="57"/>
        <v>0</v>
      </c>
      <c r="F148" s="5">
        <f t="shared" si="57"/>
        <v>0</v>
      </c>
      <c r="G148" s="5">
        <f t="shared" si="57"/>
        <v>0</v>
      </c>
      <c r="H148" s="5">
        <f t="shared" si="57"/>
        <v>0</v>
      </c>
      <c r="I148" s="5">
        <f t="shared" si="57"/>
        <v>0</v>
      </c>
      <c r="J148" s="5">
        <f t="shared" si="57"/>
        <v>0</v>
      </c>
      <c r="K148" s="5">
        <f t="shared" si="57"/>
        <v>0</v>
      </c>
      <c r="L148" s="5">
        <f t="shared" si="57"/>
        <v>0</v>
      </c>
      <c r="M148" s="5">
        <f t="shared" si="57"/>
        <v>0</v>
      </c>
      <c r="N148" s="5">
        <f t="shared" si="57"/>
        <v>0</v>
      </c>
      <c r="O148" s="5">
        <f t="shared" si="57"/>
        <v>0</v>
      </c>
      <c r="P148" s="5">
        <f t="shared" si="57"/>
        <v>0</v>
      </c>
      <c r="Q148" s="5">
        <f t="shared" si="57"/>
        <v>0</v>
      </c>
      <c r="R148" s="5">
        <f t="shared" si="57"/>
        <v>0</v>
      </c>
      <c r="S148" s="5">
        <f t="shared" si="57"/>
        <v>0</v>
      </c>
      <c r="T148" s="5">
        <f t="shared" si="57"/>
        <v>0</v>
      </c>
      <c r="U148" s="5">
        <f t="shared" si="57"/>
        <v>0</v>
      </c>
      <c r="V148" s="5">
        <f t="shared" si="57"/>
        <v>0</v>
      </c>
      <c r="W148" s="5">
        <f t="shared" si="57"/>
        <v>0</v>
      </c>
    </row>
    <row r="149" spans="2:23" outlineLevel="1" x14ac:dyDescent="0.25">
      <c r="B149" s="4" t="s">
        <v>21</v>
      </c>
      <c r="C149" s="5">
        <f t="shared" si="57"/>
        <v>42237.63</v>
      </c>
      <c r="D149" s="5">
        <f t="shared" si="57"/>
        <v>41025.346999999994</v>
      </c>
      <c r="E149" s="5">
        <f t="shared" si="57"/>
        <v>40681.563000000002</v>
      </c>
      <c r="F149" s="5">
        <f t="shared" si="57"/>
        <v>40803.381999999998</v>
      </c>
      <c r="G149" s="5">
        <f t="shared" si="57"/>
        <v>39827.339999999997</v>
      </c>
      <c r="H149" s="5">
        <f t="shared" si="57"/>
        <v>41631.841</v>
      </c>
      <c r="I149" s="5">
        <f t="shared" si="57"/>
        <v>37742.996000000006</v>
      </c>
      <c r="J149" s="5">
        <f t="shared" si="57"/>
        <v>38129.159</v>
      </c>
      <c r="K149" s="5">
        <f t="shared" si="57"/>
        <v>33727.472999999998</v>
      </c>
      <c r="L149" s="5">
        <f t="shared" si="57"/>
        <v>33684.169000000002</v>
      </c>
      <c r="M149" s="5">
        <f t="shared" si="57"/>
        <v>35714.192000000003</v>
      </c>
      <c r="N149" s="5">
        <f t="shared" si="57"/>
        <v>43677.781999999999</v>
      </c>
      <c r="O149" s="5">
        <f t="shared" si="57"/>
        <v>34551.057999999997</v>
      </c>
      <c r="P149" s="5">
        <f t="shared" si="57"/>
        <v>31438.960999999999</v>
      </c>
      <c r="Q149" s="5">
        <f t="shared" si="57"/>
        <v>33415.682000000001</v>
      </c>
      <c r="R149" s="5">
        <f t="shared" si="57"/>
        <v>33089.222000000002</v>
      </c>
      <c r="S149" s="5">
        <f t="shared" si="57"/>
        <v>31265.005000000001</v>
      </c>
      <c r="T149" s="5">
        <f t="shared" si="57"/>
        <v>30999.577999999998</v>
      </c>
      <c r="U149" s="5">
        <f t="shared" si="57"/>
        <v>32857.608999999997</v>
      </c>
      <c r="V149" s="5">
        <f t="shared" si="57"/>
        <v>31324.098999999998</v>
      </c>
      <c r="W149" s="5">
        <f t="shared" si="57"/>
        <v>28234.918999999998</v>
      </c>
    </row>
    <row r="150" spans="2:23" outlineLevel="1" x14ac:dyDescent="0.25">
      <c r="B150" s="4" t="s">
        <v>26</v>
      </c>
      <c r="C150" s="5">
        <f t="shared" si="57"/>
        <v>0</v>
      </c>
      <c r="D150" s="5">
        <f t="shared" si="57"/>
        <v>0</v>
      </c>
      <c r="E150" s="5">
        <f t="shared" si="57"/>
        <v>0</v>
      </c>
      <c r="F150" s="5">
        <f t="shared" si="57"/>
        <v>0</v>
      </c>
      <c r="G150" s="5">
        <f t="shared" si="57"/>
        <v>0</v>
      </c>
      <c r="H150" s="5">
        <f t="shared" si="57"/>
        <v>0</v>
      </c>
      <c r="I150" s="5">
        <f t="shared" si="57"/>
        <v>0</v>
      </c>
      <c r="J150" s="5">
        <f t="shared" si="57"/>
        <v>0</v>
      </c>
      <c r="K150" s="5">
        <f t="shared" si="57"/>
        <v>0</v>
      </c>
      <c r="L150" s="5">
        <f t="shared" si="57"/>
        <v>0</v>
      </c>
      <c r="M150" s="5">
        <f t="shared" si="57"/>
        <v>0</v>
      </c>
      <c r="N150" s="5">
        <f t="shared" si="57"/>
        <v>0</v>
      </c>
      <c r="O150" s="5">
        <f t="shared" si="57"/>
        <v>0</v>
      </c>
      <c r="P150" s="5">
        <f t="shared" si="57"/>
        <v>0</v>
      </c>
      <c r="Q150" s="5">
        <f t="shared" si="57"/>
        <v>0</v>
      </c>
      <c r="R150" s="5">
        <f t="shared" si="57"/>
        <v>0</v>
      </c>
      <c r="S150" s="5">
        <f t="shared" si="57"/>
        <v>0</v>
      </c>
      <c r="T150" s="5">
        <f t="shared" si="57"/>
        <v>0</v>
      </c>
      <c r="U150" s="5">
        <f t="shared" si="57"/>
        <v>0</v>
      </c>
      <c r="V150" s="5">
        <f t="shared" si="57"/>
        <v>0</v>
      </c>
      <c r="W150" s="5">
        <f t="shared" si="57"/>
        <v>0</v>
      </c>
    </row>
    <row r="151" spans="2:23" outlineLevel="1" x14ac:dyDescent="0.25">
      <c r="B151" s="4" t="s">
        <v>25</v>
      </c>
      <c r="C151" s="5">
        <f t="shared" si="57"/>
        <v>0</v>
      </c>
      <c r="D151" s="5">
        <f t="shared" si="57"/>
        <v>0</v>
      </c>
      <c r="E151" s="5">
        <f t="shared" si="57"/>
        <v>0</v>
      </c>
      <c r="F151" s="5">
        <f t="shared" si="57"/>
        <v>0</v>
      </c>
      <c r="G151" s="5">
        <f t="shared" si="57"/>
        <v>0</v>
      </c>
      <c r="H151" s="5">
        <f t="shared" si="57"/>
        <v>0</v>
      </c>
      <c r="I151" s="5">
        <f t="shared" si="57"/>
        <v>0</v>
      </c>
      <c r="J151" s="5">
        <f t="shared" si="57"/>
        <v>0</v>
      </c>
      <c r="K151" s="5">
        <f t="shared" si="57"/>
        <v>0</v>
      </c>
      <c r="L151" s="5">
        <f t="shared" si="57"/>
        <v>0</v>
      </c>
      <c r="M151" s="5">
        <f t="shared" si="57"/>
        <v>0</v>
      </c>
      <c r="N151" s="5">
        <f t="shared" si="57"/>
        <v>0</v>
      </c>
      <c r="O151" s="5">
        <f t="shared" si="57"/>
        <v>0</v>
      </c>
      <c r="P151" s="5">
        <f t="shared" si="57"/>
        <v>0</v>
      </c>
      <c r="Q151" s="5">
        <f t="shared" si="57"/>
        <v>0</v>
      </c>
      <c r="R151" s="5">
        <f t="shared" si="57"/>
        <v>0</v>
      </c>
      <c r="S151" s="5">
        <f t="shared" si="57"/>
        <v>0</v>
      </c>
      <c r="T151" s="5">
        <f t="shared" si="57"/>
        <v>0</v>
      </c>
      <c r="U151" s="5">
        <f t="shared" si="57"/>
        <v>0</v>
      </c>
      <c r="V151" s="5">
        <f t="shared" si="57"/>
        <v>0</v>
      </c>
      <c r="W151" s="5">
        <f t="shared" si="57"/>
        <v>0</v>
      </c>
    </row>
    <row r="152" spans="2:23" outlineLevel="1" x14ac:dyDescent="0.25">
      <c r="B152" s="4" t="s">
        <v>0</v>
      </c>
      <c r="C152" s="5">
        <f t="shared" si="57"/>
        <v>0</v>
      </c>
      <c r="D152" s="5">
        <f t="shared" si="57"/>
        <v>0</v>
      </c>
      <c r="E152" s="5">
        <f t="shared" si="57"/>
        <v>0</v>
      </c>
      <c r="F152" s="5">
        <f t="shared" si="57"/>
        <v>0</v>
      </c>
      <c r="G152" s="5">
        <f t="shared" si="57"/>
        <v>0</v>
      </c>
      <c r="H152" s="5">
        <f t="shared" si="57"/>
        <v>0</v>
      </c>
      <c r="I152" s="5">
        <f t="shared" si="57"/>
        <v>0</v>
      </c>
      <c r="J152" s="5">
        <f t="shared" si="57"/>
        <v>0</v>
      </c>
      <c r="K152" s="5">
        <f t="shared" si="57"/>
        <v>0</v>
      </c>
      <c r="L152" s="5">
        <f t="shared" si="57"/>
        <v>0</v>
      </c>
      <c r="M152" s="5">
        <f t="shared" si="57"/>
        <v>0</v>
      </c>
      <c r="N152" s="5">
        <f t="shared" si="57"/>
        <v>0</v>
      </c>
      <c r="O152" s="5">
        <f t="shared" si="57"/>
        <v>0</v>
      </c>
      <c r="P152" s="5">
        <f t="shared" si="57"/>
        <v>0</v>
      </c>
      <c r="Q152" s="5">
        <f t="shared" si="57"/>
        <v>0</v>
      </c>
      <c r="R152" s="5">
        <f t="shared" si="57"/>
        <v>0</v>
      </c>
      <c r="S152" s="5">
        <f t="shared" si="57"/>
        <v>0</v>
      </c>
      <c r="T152" s="5">
        <f t="shared" si="57"/>
        <v>0</v>
      </c>
      <c r="U152" s="5">
        <f t="shared" si="57"/>
        <v>0</v>
      </c>
      <c r="V152" s="5">
        <f t="shared" si="57"/>
        <v>0</v>
      </c>
      <c r="W152" s="5">
        <f t="shared" si="57"/>
        <v>0</v>
      </c>
    </row>
    <row r="153" spans="2:23" outlineLevel="1" x14ac:dyDescent="0.25">
      <c r="B153" s="4" t="s">
        <v>27</v>
      </c>
      <c r="C153" s="5">
        <f t="shared" si="57"/>
        <v>0</v>
      </c>
      <c r="D153" s="5">
        <f t="shared" si="57"/>
        <v>0</v>
      </c>
      <c r="E153" s="5">
        <f t="shared" si="57"/>
        <v>0</v>
      </c>
      <c r="F153" s="5">
        <f t="shared" si="57"/>
        <v>0</v>
      </c>
      <c r="G153" s="5">
        <f t="shared" si="57"/>
        <v>0</v>
      </c>
      <c r="H153" s="5">
        <f t="shared" si="57"/>
        <v>0</v>
      </c>
      <c r="I153" s="5">
        <f t="shared" si="57"/>
        <v>0</v>
      </c>
      <c r="J153" s="5">
        <f t="shared" si="57"/>
        <v>0</v>
      </c>
      <c r="K153" s="5">
        <f t="shared" si="57"/>
        <v>0</v>
      </c>
      <c r="L153" s="5">
        <f t="shared" si="57"/>
        <v>0</v>
      </c>
      <c r="M153" s="5">
        <f t="shared" si="57"/>
        <v>0</v>
      </c>
      <c r="N153" s="5">
        <f t="shared" si="57"/>
        <v>0</v>
      </c>
      <c r="O153" s="5">
        <f t="shared" si="57"/>
        <v>0</v>
      </c>
      <c r="P153" s="5">
        <f t="shared" si="57"/>
        <v>0</v>
      </c>
      <c r="Q153" s="5">
        <f t="shared" si="57"/>
        <v>0</v>
      </c>
      <c r="R153" s="5">
        <f t="shared" si="57"/>
        <v>0</v>
      </c>
      <c r="S153" s="5">
        <f t="shared" si="57"/>
        <v>0</v>
      </c>
      <c r="T153" s="5">
        <f t="shared" si="57"/>
        <v>0</v>
      </c>
      <c r="U153" s="5">
        <f t="shared" si="57"/>
        <v>0</v>
      </c>
      <c r="V153" s="5">
        <f t="shared" si="57"/>
        <v>0</v>
      </c>
      <c r="W153" s="5">
        <f t="shared" si="57"/>
        <v>0</v>
      </c>
    </row>
    <row r="154" spans="2:23" outlineLevel="1" x14ac:dyDescent="0.25">
      <c r="B154" s="4" t="s">
        <v>28</v>
      </c>
      <c r="C154" s="5">
        <f t="shared" si="57"/>
        <v>0</v>
      </c>
      <c r="D154" s="5">
        <f t="shared" si="57"/>
        <v>0</v>
      </c>
      <c r="E154" s="5">
        <f t="shared" si="57"/>
        <v>0</v>
      </c>
      <c r="F154" s="5">
        <f t="shared" si="57"/>
        <v>0</v>
      </c>
      <c r="G154" s="5">
        <f t="shared" si="57"/>
        <v>0</v>
      </c>
      <c r="H154" s="5">
        <f t="shared" si="57"/>
        <v>0</v>
      </c>
      <c r="I154" s="5">
        <f t="shared" si="57"/>
        <v>0</v>
      </c>
      <c r="J154" s="5">
        <f t="shared" si="57"/>
        <v>0</v>
      </c>
      <c r="K154" s="5">
        <f t="shared" si="57"/>
        <v>0</v>
      </c>
      <c r="L154" s="5">
        <f t="shared" si="57"/>
        <v>0</v>
      </c>
      <c r="M154" s="5">
        <f t="shared" si="57"/>
        <v>0</v>
      </c>
      <c r="N154" s="5">
        <f t="shared" si="57"/>
        <v>0</v>
      </c>
      <c r="O154" s="5">
        <f t="shared" si="57"/>
        <v>0</v>
      </c>
      <c r="P154" s="5">
        <f t="shared" si="57"/>
        <v>0</v>
      </c>
      <c r="Q154" s="5">
        <f t="shared" si="57"/>
        <v>0</v>
      </c>
      <c r="R154" s="5">
        <f t="shared" si="57"/>
        <v>0</v>
      </c>
      <c r="S154" s="5">
        <f t="shared" si="57"/>
        <v>0</v>
      </c>
      <c r="T154" s="5">
        <f t="shared" si="57"/>
        <v>0</v>
      </c>
      <c r="U154" s="5">
        <f t="shared" si="57"/>
        <v>0</v>
      </c>
      <c r="V154" s="5">
        <f t="shared" si="57"/>
        <v>0</v>
      </c>
      <c r="W154" s="5">
        <f t="shared" si="57"/>
        <v>0</v>
      </c>
    </row>
    <row r="155" spans="2:23" outlineLevel="1" x14ac:dyDescent="0.25">
      <c r="B155" s="4" t="s">
        <v>22</v>
      </c>
      <c r="C155" s="5">
        <f t="shared" si="57"/>
        <v>0</v>
      </c>
      <c r="D155" s="5">
        <f t="shared" si="57"/>
        <v>0</v>
      </c>
      <c r="E155" s="5">
        <f t="shared" si="57"/>
        <v>0</v>
      </c>
      <c r="F155" s="5">
        <f t="shared" si="57"/>
        <v>0</v>
      </c>
      <c r="G155" s="5">
        <f t="shared" si="57"/>
        <v>0</v>
      </c>
      <c r="H155" s="5">
        <f t="shared" si="57"/>
        <v>0</v>
      </c>
      <c r="I155" s="5">
        <f t="shared" si="57"/>
        <v>0</v>
      </c>
      <c r="J155" s="5">
        <f t="shared" si="57"/>
        <v>0</v>
      </c>
      <c r="K155" s="5">
        <f t="shared" si="57"/>
        <v>0</v>
      </c>
      <c r="L155" s="5">
        <f t="shared" si="57"/>
        <v>0</v>
      </c>
      <c r="M155" s="5">
        <f t="shared" si="57"/>
        <v>0</v>
      </c>
      <c r="N155" s="5">
        <f t="shared" si="57"/>
        <v>0</v>
      </c>
      <c r="O155" s="5">
        <f t="shared" si="57"/>
        <v>0</v>
      </c>
      <c r="P155" s="5">
        <f t="shared" si="57"/>
        <v>0</v>
      </c>
      <c r="Q155" s="5">
        <f t="shared" si="57"/>
        <v>0</v>
      </c>
      <c r="R155" s="5">
        <f t="shared" si="57"/>
        <v>0</v>
      </c>
      <c r="S155" s="5">
        <f t="shared" si="57"/>
        <v>0</v>
      </c>
      <c r="T155" s="5">
        <f t="shared" si="57"/>
        <v>0</v>
      </c>
      <c r="U155" s="5">
        <f t="shared" si="57"/>
        <v>0</v>
      </c>
      <c r="V155" s="5">
        <f t="shared" si="57"/>
        <v>0</v>
      </c>
      <c r="W155" s="5">
        <f t="shared" si="57"/>
        <v>0</v>
      </c>
    </row>
    <row r="156" spans="2:23" outlineLevel="1" x14ac:dyDescent="0.25">
      <c r="B156" s="4" t="s">
        <v>1</v>
      </c>
      <c r="C156" s="5">
        <f t="shared" si="57"/>
        <v>0</v>
      </c>
      <c r="D156" s="5">
        <f t="shared" si="57"/>
        <v>0</v>
      </c>
      <c r="E156" s="5">
        <f t="shared" si="57"/>
        <v>0</v>
      </c>
      <c r="F156" s="5">
        <f t="shared" si="57"/>
        <v>0</v>
      </c>
      <c r="G156" s="5">
        <f t="shared" si="57"/>
        <v>0</v>
      </c>
      <c r="H156" s="5">
        <f t="shared" si="57"/>
        <v>0</v>
      </c>
      <c r="I156" s="5">
        <f t="shared" si="57"/>
        <v>0</v>
      </c>
      <c r="J156" s="5">
        <f t="shared" si="57"/>
        <v>0</v>
      </c>
      <c r="K156" s="5">
        <f t="shared" si="57"/>
        <v>0</v>
      </c>
      <c r="L156" s="5">
        <f t="shared" si="57"/>
        <v>0</v>
      </c>
      <c r="M156" s="5">
        <f t="shared" si="57"/>
        <v>0</v>
      </c>
      <c r="N156" s="5">
        <f t="shared" si="57"/>
        <v>0</v>
      </c>
      <c r="O156" s="5">
        <f t="shared" si="57"/>
        <v>0</v>
      </c>
      <c r="P156" s="5">
        <f t="shared" si="57"/>
        <v>0</v>
      </c>
      <c r="Q156" s="5">
        <f t="shared" si="57"/>
        <v>0</v>
      </c>
      <c r="R156" s="5">
        <f t="shared" si="57"/>
        <v>0</v>
      </c>
      <c r="S156" s="5">
        <f t="shared" si="57"/>
        <v>0</v>
      </c>
      <c r="T156" s="5">
        <f t="shared" si="57"/>
        <v>0</v>
      </c>
      <c r="U156" s="5">
        <f t="shared" si="57"/>
        <v>0</v>
      </c>
      <c r="V156" s="5">
        <f t="shared" si="57"/>
        <v>0</v>
      </c>
      <c r="W156" s="5">
        <f t="shared" si="57"/>
        <v>0</v>
      </c>
    </row>
    <row r="157" spans="2:23" outlineLevel="1" x14ac:dyDescent="0.25">
      <c r="B157" s="16" t="s">
        <v>13</v>
      </c>
      <c r="C157" s="21">
        <f t="shared" ref="C157:W157" si="58">SUM(C147:C156)</f>
        <v>42237.63</v>
      </c>
      <c r="D157" s="21">
        <f t="shared" si="58"/>
        <v>41025.346999999994</v>
      </c>
      <c r="E157" s="21">
        <f t="shared" si="58"/>
        <v>40681.563000000002</v>
      </c>
      <c r="F157" s="21">
        <f t="shared" si="58"/>
        <v>40803.381999999998</v>
      </c>
      <c r="G157" s="21">
        <f t="shared" si="58"/>
        <v>39827.339999999997</v>
      </c>
      <c r="H157" s="21">
        <f t="shared" si="58"/>
        <v>41631.841</v>
      </c>
      <c r="I157" s="21">
        <f t="shared" si="58"/>
        <v>37742.996000000006</v>
      </c>
      <c r="J157" s="21">
        <f t="shared" si="58"/>
        <v>38129.159</v>
      </c>
      <c r="K157" s="21">
        <f t="shared" si="58"/>
        <v>33727.472999999998</v>
      </c>
      <c r="L157" s="21">
        <f t="shared" si="58"/>
        <v>33684.169000000002</v>
      </c>
      <c r="M157" s="21">
        <f t="shared" si="58"/>
        <v>35714.192000000003</v>
      </c>
      <c r="N157" s="21">
        <f t="shared" si="58"/>
        <v>43677.781999999999</v>
      </c>
      <c r="O157" s="21">
        <f t="shared" si="58"/>
        <v>34551.057999999997</v>
      </c>
      <c r="P157" s="21">
        <f t="shared" si="58"/>
        <v>31438.960999999999</v>
      </c>
      <c r="Q157" s="21">
        <f t="shared" si="58"/>
        <v>33415.682000000001</v>
      </c>
      <c r="R157" s="21">
        <f t="shared" si="58"/>
        <v>33089.222000000002</v>
      </c>
      <c r="S157" s="21">
        <f t="shared" si="58"/>
        <v>31265.005000000001</v>
      </c>
      <c r="T157" s="21">
        <f t="shared" si="58"/>
        <v>30999.577999999998</v>
      </c>
      <c r="U157" s="21">
        <f t="shared" si="58"/>
        <v>32857.608999999997</v>
      </c>
      <c r="V157" s="21">
        <f t="shared" si="58"/>
        <v>31324.098999999998</v>
      </c>
      <c r="W157" s="21">
        <f t="shared" si="58"/>
        <v>28234.918999999998</v>
      </c>
    </row>
    <row r="158" spans="2:23" outlineLevel="1" x14ac:dyDescent="0.25">
      <c r="B158" s="29" t="s">
        <v>46</v>
      </c>
      <c r="C158" s="28">
        <f>IFERROR(C157/C139/1000,0)</f>
        <v>1.2503839236658466E-3</v>
      </c>
      <c r="D158" s="28">
        <f t="shared" ref="D158:W158" si="59">IFERROR(D157/D139/1000,0)</f>
        <v>1.1888295940522997E-3</v>
      </c>
      <c r="E158" s="28">
        <f t="shared" si="59"/>
        <v>1.1247574983844603E-3</v>
      </c>
      <c r="F158" s="28">
        <f t="shared" si="59"/>
        <v>9.8433721399623897E-4</v>
      </c>
      <c r="G158" s="28">
        <f t="shared" si="59"/>
        <v>9.9141428835326176E-4</v>
      </c>
      <c r="H158" s="28">
        <f t="shared" si="59"/>
        <v>1.0476758945956906E-3</v>
      </c>
      <c r="I158" s="28">
        <f t="shared" si="59"/>
        <v>1.0737586429552493E-3</v>
      </c>
      <c r="J158" s="28">
        <f t="shared" si="59"/>
        <v>1.064266730215812E-3</v>
      </c>
      <c r="K158" s="28">
        <f t="shared" si="59"/>
        <v>1.1034752756910061E-3</v>
      </c>
      <c r="L158" s="28">
        <f t="shared" si="59"/>
        <v>1.1333581679164619E-3</v>
      </c>
      <c r="M158" s="28">
        <f t="shared" si="59"/>
        <v>9.7838859676334551E-4</v>
      </c>
      <c r="N158" s="28">
        <f t="shared" si="59"/>
        <v>1.1328579368117303E-3</v>
      </c>
      <c r="O158" s="28">
        <f t="shared" si="59"/>
        <v>1.0417259520002296E-3</v>
      </c>
      <c r="P158" s="28">
        <f t="shared" si="59"/>
        <v>1.0871124870503626E-3</v>
      </c>
      <c r="Q158" s="28">
        <f t="shared" si="59"/>
        <v>1.0457630997018764E-3</v>
      </c>
      <c r="R158" s="28">
        <f t="shared" si="59"/>
        <v>1.0134625843275598E-3</v>
      </c>
      <c r="S158" s="28">
        <f t="shared" si="59"/>
        <v>9.2570425065650853E-4</v>
      </c>
      <c r="T158" s="28">
        <f t="shared" si="59"/>
        <v>9.3164654802193193E-4</v>
      </c>
      <c r="U158" s="28">
        <f t="shared" si="59"/>
        <v>9.8468175539492895E-4</v>
      </c>
      <c r="V158" s="28">
        <f t="shared" si="59"/>
        <v>9.6575008817103279E-4</v>
      </c>
      <c r="W158" s="28">
        <f t="shared" si="59"/>
        <v>9.4272476890625359E-4</v>
      </c>
    </row>
    <row r="159" spans="2:23" outlineLevel="1" x14ac:dyDescent="0.25"/>
    <row r="160" spans="2:23" outlineLevel="1" x14ac:dyDescent="0.25">
      <c r="B160" s="4" t="s">
        <v>23</v>
      </c>
      <c r="C160" s="12">
        <f t="shared" ref="C160:W160" si="60">IFERROR(C147/C157,0)</f>
        <v>0</v>
      </c>
      <c r="D160" s="12">
        <f t="shared" si="60"/>
        <v>0</v>
      </c>
      <c r="E160" s="12">
        <f t="shared" si="60"/>
        <v>0</v>
      </c>
      <c r="F160" s="12">
        <f t="shared" si="60"/>
        <v>0</v>
      </c>
      <c r="G160" s="12">
        <f t="shared" si="60"/>
        <v>0</v>
      </c>
      <c r="H160" s="12">
        <f t="shared" si="60"/>
        <v>0</v>
      </c>
      <c r="I160" s="12">
        <f t="shared" si="60"/>
        <v>0</v>
      </c>
      <c r="J160" s="12">
        <f t="shared" si="60"/>
        <v>0</v>
      </c>
      <c r="K160" s="12">
        <f t="shared" si="60"/>
        <v>0</v>
      </c>
      <c r="L160" s="12">
        <f t="shared" si="60"/>
        <v>0</v>
      </c>
      <c r="M160" s="12">
        <f t="shared" si="60"/>
        <v>0</v>
      </c>
      <c r="N160" s="12">
        <f t="shared" si="60"/>
        <v>0</v>
      </c>
      <c r="O160" s="12">
        <f t="shared" si="60"/>
        <v>0</v>
      </c>
      <c r="P160" s="12">
        <f t="shared" si="60"/>
        <v>0</v>
      </c>
      <c r="Q160" s="12">
        <f t="shared" si="60"/>
        <v>0</v>
      </c>
      <c r="R160" s="12">
        <f t="shared" si="60"/>
        <v>0</v>
      </c>
      <c r="S160" s="12">
        <f t="shared" si="60"/>
        <v>0</v>
      </c>
      <c r="T160" s="12">
        <f t="shared" si="60"/>
        <v>0</v>
      </c>
      <c r="U160" s="12">
        <f t="shared" si="60"/>
        <v>0</v>
      </c>
      <c r="V160" s="12">
        <f t="shared" si="60"/>
        <v>0</v>
      </c>
      <c r="W160" s="12">
        <f t="shared" si="60"/>
        <v>0</v>
      </c>
    </row>
    <row r="161" spans="1:28" outlineLevel="1" x14ac:dyDescent="0.25">
      <c r="B161" s="4" t="s">
        <v>24</v>
      </c>
      <c r="C161" s="12">
        <f t="shared" ref="C161:W161" si="61">IFERROR(C148/C157,0)</f>
        <v>0</v>
      </c>
      <c r="D161" s="12">
        <f t="shared" si="61"/>
        <v>0</v>
      </c>
      <c r="E161" s="12">
        <f t="shared" si="61"/>
        <v>0</v>
      </c>
      <c r="F161" s="12">
        <f t="shared" si="61"/>
        <v>0</v>
      </c>
      <c r="G161" s="12">
        <f t="shared" si="61"/>
        <v>0</v>
      </c>
      <c r="H161" s="12">
        <f t="shared" si="61"/>
        <v>0</v>
      </c>
      <c r="I161" s="12">
        <f t="shared" si="61"/>
        <v>0</v>
      </c>
      <c r="J161" s="12">
        <f t="shared" si="61"/>
        <v>0</v>
      </c>
      <c r="K161" s="12">
        <f t="shared" si="61"/>
        <v>0</v>
      </c>
      <c r="L161" s="12">
        <f t="shared" si="61"/>
        <v>0</v>
      </c>
      <c r="M161" s="12">
        <f t="shared" si="61"/>
        <v>0</v>
      </c>
      <c r="N161" s="12">
        <f t="shared" si="61"/>
        <v>0</v>
      </c>
      <c r="O161" s="12">
        <f t="shared" si="61"/>
        <v>0</v>
      </c>
      <c r="P161" s="12">
        <f t="shared" si="61"/>
        <v>0</v>
      </c>
      <c r="Q161" s="12">
        <f t="shared" si="61"/>
        <v>0</v>
      </c>
      <c r="R161" s="12">
        <f t="shared" si="61"/>
        <v>0</v>
      </c>
      <c r="S161" s="12">
        <f t="shared" si="61"/>
        <v>0</v>
      </c>
      <c r="T161" s="12">
        <f t="shared" si="61"/>
        <v>0</v>
      </c>
      <c r="U161" s="12">
        <f t="shared" si="61"/>
        <v>0</v>
      </c>
      <c r="V161" s="12">
        <f t="shared" si="61"/>
        <v>0</v>
      </c>
      <c r="W161" s="12">
        <f t="shared" si="61"/>
        <v>0</v>
      </c>
    </row>
    <row r="162" spans="1:28" outlineLevel="1" x14ac:dyDescent="0.25">
      <c r="B162" s="4" t="s">
        <v>21</v>
      </c>
      <c r="C162" s="12">
        <f t="shared" ref="C162:W162" si="62">IFERROR(C149/C157,0)</f>
        <v>1</v>
      </c>
      <c r="D162" s="12">
        <f t="shared" si="62"/>
        <v>1</v>
      </c>
      <c r="E162" s="12">
        <f t="shared" si="62"/>
        <v>1</v>
      </c>
      <c r="F162" s="12">
        <f t="shared" si="62"/>
        <v>1</v>
      </c>
      <c r="G162" s="12">
        <f t="shared" si="62"/>
        <v>1</v>
      </c>
      <c r="H162" s="12">
        <f t="shared" si="62"/>
        <v>1</v>
      </c>
      <c r="I162" s="12">
        <f t="shared" si="62"/>
        <v>1</v>
      </c>
      <c r="J162" s="12">
        <f t="shared" si="62"/>
        <v>1</v>
      </c>
      <c r="K162" s="12">
        <f t="shared" si="62"/>
        <v>1</v>
      </c>
      <c r="L162" s="12">
        <f t="shared" si="62"/>
        <v>1</v>
      </c>
      <c r="M162" s="12">
        <f t="shared" si="62"/>
        <v>1</v>
      </c>
      <c r="N162" s="12">
        <f t="shared" si="62"/>
        <v>1</v>
      </c>
      <c r="O162" s="12">
        <f t="shared" si="62"/>
        <v>1</v>
      </c>
      <c r="P162" s="12">
        <f t="shared" si="62"/>
        <v>1</v>
      </c>
      <c r="Q162" s="12">
        <f t="shared" si="62"/>
        <v>1</v>
      </c>
      <c r="R162" s="12">
        <f t="shared" si="62"/>
        <v>1</v>
      </c>
      <c r="S162" s="12">
        <f t="shared" si="62"/>
        <v>1</v>
      </c>
      <c r="T162" s="12">
        <f t="shared" si="62"/>
        <v>1</v>
      </c>
      <c r="U162" s="12">
        <f t="shared" si="62"/>
        <v>1</v>
      </c>
      <c r="V162" s="12">
        <f t="shared" si="62"/>
        <v>1</v>
      </c>
      <c r="W162" s="12">
        <f t="shared" si="62"/>
        <v>1</v>
      </c>
    </row>
    <row r="163" spans="1:28" outlineLevel="1" x14ac:dyDescent="0.25">
      <c r="B163" s="4" t="s">
        <v>26</v>
      </c>
      <c r="C163" s="12">
        <f t="shared" ref="C163:W163" si="63">IFERROR(C150/C157,0)</f>
        <v>0</v>
      </c>
      <c r="D163" s="12">
        <f t="shared" si="63"/>
        <v>0</v>
      </c>
      <c r="E163" s="12">
        <f t="shared" si="63"/>
        <v>0</v>
      </c>
      <c r="F163" s="12">
        <f t="shared" si="63"/>
        <v>0</v>
      </c>
      <c r="G163" s="12">
        <f t="shared" si="63"/>
        <v>0</v>
      </c>
      <c r="H163" s="12">
        <f t="shared" si="63"/>
        <v>0</v>
      </c>
      <c r="I163" s="12">
        <f t="shared" si="63"/>
        <v>0</v>
      </c>
      <c r="J163" s="12">
        <f t="shared" si="63"/>
        <v>0</v>
      </c>
      <c r="K163" s="12">
        <f t="shared" si="63"/>
        <v>0</v>
      </c>
      <c r="L163" s="12">
        <f t="shared" si="63"/>
        <v>0</v>
      </c>
      <c r="M163" s="12">
        <f t="shared" si="63"/>
        <v>0</v>
      </c>
      <c r="N163" s="12">
        <f t="shared" si="63"/>
        <v>0</v>
      </c>
      <c r="O163" s="12">
        <f t="shared" si="63"/>
        <v>0</v>
      </c>
      <c r="P163" s="12">
        <f t="shared" si="63"/>
        <v>0</v>
      </c>
      <c r="Q163" s="12">
        <f t="shared" si="63"/>
        <v>0</v>
      </c>
      <c r="R163" s="12">
        <f t="shared" si="63"/>
        <v>0</v>
      </c>
      <c r="S163" s="12">
        <f t="shared" si="63"/>
        <v>0</v>
      </c>
      <c r="T163" s="12">
        <f t="shared" si="63"/>
        <v>0</v>
      </c>
      <c r="U163" s="12">
        <f t="shared" si="63"/>
        <v>0</v>
      </c>
      <c r="V163" s="12">
        <f t="shared" si="63"/>
        <v>0</v>
      </c>
      <c r="W163" s="12">
        <f t="shared" si="63"/>
        <v>0</v>
      </c>
    </row>
    <row r="164" spans="1:28" outlineLevel="1" x14ac:dyDescent="0.25">
      <c r="B164" s="4" t="s">
        <v>25</v>
      </c>
      <c r="C164" s="12">
        <f t="shared" ref="C164:W164" si="64">IFERROR(C151/C157,0)</f>
        <v>0</v>
      </c>
      <c r="D164" s="12">
        <f t="shared" si="64"/>
        <v>0</v>
      </c>
      <c r="E164" s="12">
        <f t="shared" si="64"/>
        <v>0</v>
      </c>
      <c r="F164" s="12">
        <f t="shared" si="64"/>
        <v>0</v>
      </c>
      <c r="G164" s="12">
        <f t="shared" si="64"/>
        <v>0</v>
      </c>
      <c r="H164" s="12">
        <f t="shared" si="64"/>
        <v>0</v>
      </c>
      <c r="I164" s="12">
        <f t="shared" si="64"/>
        <v>0</v>
      </c>
      <c r="J164" s="12">
        <f t="shared" si="64"/>
        <v>0</v>
      </c>
      <c r="K164" s="12">
        <f t="shared" si="64"/>
        <v>0</v>
      </c>
      <c r="L164" s="12">
        <f t="shared" si="64"/>
        <v>0</v>
      </c>
      <c r="M164" s="12">
        <f t="shared" si="64"/>
        <v>0</v>
      </c>
      <c r="N164" s="12">
        <f t="shared" si="64"/>
        <v>0</v>
      </c>
      <c r="O164" s="12">
        <f t="shared" si="64"/>
        <v>0</v>
      </c>
      <c r="P164" s="12">
        <f t="shared" si="64"/>
        <v>0</v>
      </c>
      <c r="Q164" s="12">
        <f t="shared" si="64"/>
        <v>0</v>
      </c>
      <c r="R164" s="12">
        <f t="shared" si="64"/>
        <v>0</v>
      </c>
      <c r="S164" s="12">
        <f t="shared" si="64"/>
        <v>0</v>
      </c>
      <c r="T164" s="12">
        <f t="shared" si="64"/>
        <v>0</v>
      </c>
      <c r="U164" s="12">
        <f t="shared" si="64"/>
        <v>0</v>
      </c>
      <c r="V164" s="12">
        <f t="shared" si="64"/>
        <v>0</v>
      </c>
      <c r="W164" s="12">
        <f t="shared" si="64"/>
        <v>0</v>
      </c>
    </row>
    <row r="165" spans="1:28" outlineLevel="1" x14ac:dyDescent="0.25">
      <c r="B165" s="4" t="s">
        <v>0</v>
      </c>
      <c r="C165" s="12">
        <f t="shared" ref="C165:W165" si="65">IFERROR(C152/C157,0)</f>
        <v>0</v>
      </c>
      <c r="D165" s="12">
        <f t="shared" si="65"/>
        <v>0</v>
      </c>
      <c r="E165" s="12">
        <f t="shared" si="65"/>
        <v>0</v>
      </c>
      <c r="F165" s="12">
        <f t="shared" si="65"/>
        <v>0</v>
      </c>
      <c r="G165" s="12">
        <f t="shared" si="65"/>
        <v>0</v>
      </c>
      <c r="H165" s="12">
        <f t="shared" si="65"/>
        <v>0</v>
      </c>
      <c r="I165" s="12">
        <f t="shared" si="65"/>
        <v>0</v>
      </c>
      <c r="J165" s="12">
        <f t="shared" si="65"/>
        <v>0</v>
      </c>
      <c r="K165" s="12">
        <f t="shared" si="65"/>
        <v>0</v>
      </c>
      <c r="L165" s="12">
        <f t="shared" si="65"/>
        <v>0</v>
      </c>
      <c r="M165" s="12">
        <f t="shared" si="65"/>
        <v>0</v>
      </c>
      <c r="N165" s="12">
        <f t="shared" si="65"/>
        <v>0</v>
      </c>
      <c r="O165" s="12">
        <f t="shared" si="65"/>
        <v>0</v>
      </c>
      <c r="P165" s="12">
        <f t="shared" si="65"/>
        <v>0</v>
      </c>
      <c r="Q165" s="12">
        <f t="shared" si="65"/>
        <v>0</v>
      </c>
      <c r="R165" s="12">
        <f t="shared" si="65"/>
        <v>0</v>
      </c>
      <c r="S165" s="12">
        <f t="shared" si="65"/>
        <v>0</v>
      </c>
      <c r="T165" s="12">
        <f t="shared" si="65"/>
        <v>0</v>
      </c>
      <c r="U165" s="12">
        <f t="shared" si="65"/>
        <v>0</v>
      </c>
      <c r="V165" s="12">
        <f t="shared" si="65"/>
        <v>0</v>
      </c>
      <c r="W165" s="12">
        <f t="shared" si="65"/>
        <v>0</v>
      </c>
    </row>
    <row r="166" spans="1:28" outlineLevel="1" x14ac:dyDescent="0.25">
      <c r="B166" s="4" t="s">
        <v>27</v>
      </c>
      <c r="C166" s="12">
        <f t="shared" ref="C166:W166" si="66">IFERROR(C153/C157,0)</f>
        <v>0</v>
      </c>
      <c r="D166" s="12">
        <f t="shared" si="66"/>
        <v>0</v>
      </c>
      <c r="E166" s="12">
        <f t="shared" si="66"/>
        <v>0</v>
      </c>
      <c r="F166" s="12">
        <f t="shared" si="66"/>
        <v>0</v>
      </c>
      <c r="G166" s="12">
        <f t="shared" si="66"/>
        <v>0</v>
      </c>
      <c r="H166" s="12">
        <f t="shared" si="66"/>
        <v>0</v>
      </c>
      <c r="I166" s="12">
        <f t="shared" si="66"/>
        <v>0</v>
      </c>
      <c r="J166" s="12">
        <f t="shared" si="66"/>
        <v>0</v>
      </c>
      <c r="K166" s="12">
        <f t="shared" si="66"/>
        <v>0</v>
      </c>
      <c r="L166" s="12">
        <f t="shared" si="66"/>
        <v>0</v>
      </c>
      <c r="M166" s="12">
        <f t="shared" si="66"/>
        <v>0</v>
      </c>
      <c r="N166" s="12">
        <f t="shared" si="66"/>
        <v>0</v>
      </c>
      <c r="O166" s="12">
        <f t="shared" si="66"/>
        <v>0</v>
      </c>
      <c r="P166" s="12">
        <f t="shared" si="66"/>
        <v>0</v>
      </c>
      <c r="Q166" s="12">
        <f t="shared" si="66"/>
        <v>0</v>
      </c>
      <c r="R166" s="12">
        <f t="shared" si="66"/>
        <v>0</v>
      </c>
      <c r="S166" s="12">
        <f t="shared" si="66"/>
        <v>0</v>
      </c>
      <c r="T166" s="12">
        <f t="shared" si="66"/>
        <v>0</v>
      </c>
      <c r="U166" s="12">
        <f t="shared" si="66"/>
        <v>0</v>
      </c>
      <c r="V166" s="12">
        <f t="shared" si="66"/>
        <v>0</v>
      </c>
      <c r="W166" s="12">
        <f t="shared" si="66"/>
        <v>0</v>
      </c>
    </row>
    <row r="167" spans="1:28" outlineLevel="1" x14ac:dyDescent="0.25">
      <c r="B167" s="4" t="s">
        <v>28</v>
      </c>
      <c r="C167" s="12">
        <f t="shared" ref="C167:W167" si="67">IFERROR(C154/C157,0)</f>
        <v>0</v>
      </c>
      <c r="D167" s="12">
        <f t="shared" si="67"/>
        <v>0</v>
      </c>
      <c r="E167" s="12">
        <f t="shared" si="67"/>
        <v>0</v>
      </c>
      <c r="F167" s="12">
        <f t="shared" si="67"/>
        <v>0</v>
      </c>
      <c r="G167" s="12">
        <f t="shared" si="67"/>
        <v>0</v>
      </c>
      <c r="H167" s="12">
        <f t="shared" si="67"/>
        <v>0</v>
      </c>
      <c r="I167" s="12">
        <f t="shared" si="67"/>
        <v>0</v>
      </c>
      <c r="J167" s="12">
        <f t="shared" si="67"/>
        <v>0</v>
      </c>
      <c r="K167" s="12">
        <f t="shared" si="67"/>
        <v>0</v>
      </c>
      <c r="L167" s="12">
        <f t="shared" si="67"/>
        <v>0</v>
      </c>
      <c r="M167" s="12">
        <f t="shared" si="67"/>
        <v>0</v>
      </c>
      <c r="N167" s="12">
        <f t="shared" si="67"/>
        <v>0</v>
      </c>
      <c r="O167" s="12">
        <f t="shared" si="67"/>
        <v>0</v>
      </c>
      <c r="P167" s="12">
        <f t="shared" si="67"/>
        <v>0</v>
      </c>
      <c r="Q167" s="12">
        <f t="shared" si="67"/>
        <v>0</v>
      </c>
      <c r="R167" s="12">
        <f t="shared" si="67"/>
        <v>0</v>
      </c>
      <c r="S167" s="12">
        <f t="shared" si="67"/>
        <v>0</v>
      </c>
      <c r="T167" s="12">
        <f t="shared" si="67"/>
        <v>0</v>
      </c>
      <c r="U167" s="12">
        <f t="shared" si="67"/>
        <v>0</v>
      </c>
      <c r="V167" s="12">
        <f t="shared" si="67"/>
        <v>0</v>
      </c>
      <c r="W167" s="12">
        <f t="shared" si="67"/>
        <v>0</v>
      </c>
    </row>
    <row r="168" spans="1:28" outlineLevel="1" x14ac:dyDescent="0.25">
      <c r="B168" s="4" t="s">
        <v>22</v>
      </c>
      <c r="C168" s="12">
        <f t="shared" ref="C168:W168" si="68">IFERROR(C155/C157,0)</f>
        <v>0</v>
      </c>
      <c r="D168" s="12">
        <f t="shared" si="68"/>
        <v>0</v>
      </c>
      <c r="E168" s="12">
        <f t="shared" si="68"/>
        <v>0</v>
      </c>
      <c r="F168" s="12">
        <f t="shared" si="68"/>
        <v>0</v>
      </c>
      <c r="G168" s="12">
        <f t="shared" si="68"/>
        <v>0</v>
      </c>
      <c r="H168" s="12">
        <f t="shared" si="68"/>
        <v>0</v>
      </c>
      <c r="I168" s="12">
        <f t="shared" si="68"/>
        <v>0</v>
      </c>
      <c r="J168" s="12">
        <f t="shared" si="68"/>
        <v>0</v>
      </c>
      <c r="K168" s="12">
        <f t="shared" si="68"/>
        <v>0</v>
      </c>
      <c r="L168" s="12">
        <f t="shared" si="68"/>
        <v>0</v>
      </c>
      <c r="M168" s="12">
        <f t="shared" si="68"/>
        <v>0</v>
      </c>
      <c r="N168" s="12">
        <f t="shared" si="68"/>
        <v>0</v>
      </c>
      <c r="O168" s="12">
        <f t="shared" si="68"/>
        <v>0</v>
      </c>
      <c r="P168" s="12">
        <f t="shared" si="68"/>
        <v>0</v>
      </c>
      <c r="Q168" s="12">
        <f t="shared" si="68"/>
        <v>0</v>
      </c>
      <c r="R168" s="12">
        <f t="shared" si="68"/>
        <v>0</v>
      </c>
      <c r="S168" s="12">
        <f t="shared" si="68"/>
        <v>0</v>
      </c>
      <c r="T168" s="12">
        <f t="shared" si="68"/>
        <v>0</v>
      </c>
      <c r="U168" s="12">
        <f t="shared" si="68"/>
        <v>0</v>
      </c>
      <c r="V168" s="12">
        <f t="shared" si="68"/>
        <v>0</v>
      </c>
      <c r="W168" s="12">
        <f t="shared" si="68"/>
        <v>0</v>
      </c>
    </row>
    <row r="169" spans="1:28" outlineLevel="1" x14ac:dyDescent="0.25">
      <c r="B169" s="4" t="s">
        <v>1</v>
      </c>
      <c r="C169" s="12">
        <f t="shared" ref="C169:W169" si="69">IFERROR(C156/C157,0)</f>
        <v>0</v>
      </c>
      <c r="D169" s="12">
        <f t="shared" si="69"/>
        <v>0</v>
      </c>
      <c r="E169" s="12">
        <f t="shared" si="69"/>
        <v>0</v>
      </c>
      <c r="F169" s="12">
        <f t="shared" si="69"/>
        <v>0</v>
      </c>
      <c r="G169" s="12">
        <f t="shared" si="69"/>
        <v>0</v>
      </c>
      <c r="H169" s="12">
        <f t="shared" si="69"/>
        <v>0</v>
      </c>
      <c r="I169" s="12">
        <f t="shared" si="69"/>
        <v>0</v>
      </c>
      <c r="J169" s="12">
        <f t="shared" si="69"/>
        <v>0</v>
      </c>
      <c r="K169" s="12">
        <f t="shared" si="69"/>
        <v>0</v>
      </c>
      <c r="L169" s="12">
        <f t="shared" si="69"/>
        <v>0</v>
      </c>
      <c r="M169" s="12">
        <f t="shared" si="69"/>
        <v>0</v>
      </c>
      <c r="N169" s="12">
        <f t="shared" si="69"/>
        <v>0</v>
      </c>
      <c r="O169" s="12">
        <f t="shared" si="69"/>
        <v>0</v>
      </c>
      <c r="P169" s="12">
        <f t="shared" si="69"/>
        <v>0</v>
      </c>
      <c r="Q169" s="12">
        <f t="shared" si="69"/>
        <v>0</v>
      </c>
      <c r="R169" s="12">
        <f t="shared" si="69"/>
        <v>0</v>
      </c>
      <c r="S169" s="12">
        <f t="shared" si="69"/>
        <v>0</v>
      </c>
      <c r="T169" s="12">
        <f t="shared" si="69"/>
        <v>0</v>
      </c>
      <c r="U169" s="12">
        <f t="shared" si="69"/>
        <v>0</v>
      </c>
      <c r="V169" s="12">
        <f t="shared" si="69"/>
        <v>0</v>
      </c>
      <c r="W169" s="12">
        <f t="shared" si="69"/>
        <v>0</v>
      </c>
    </row>
    <row r="172" spans="1:28" s="37" customFormat="1" x14ac:dyDescent="0.25">
      <c r="A172" s="36" t="s">
        <v>4</v>
      </c>
      <c r="Z172" s="38"/>
    </row>
    <row r="173" spans="1:28" outlineLevel="1" x14ac:dyDescent="0.25">
      <c r="B173" s="22" t="s">
        <v>31</v>
      </c>
      <c r="C173" s="5">
        <f>C176*CAN!C177</f>
        <v>18780.370230399858</v>
      </c>
      <c r="D173" s="5">
        <f>D176*CAN!D177</f>
        <v>18256.18426463773</v>
      </c>
      <c r="E173" s="5">
        <f>E176*CAN!E177</f>
        <v>18246.420528741113</v>
      </c>
      <c r="F173" s="5">
        <f>F176*CAN!F177</f>
        <v>17847.894221813924</v>
      </c>
      <c r="G173" s="5">
        <f>G176*CAN!G177</f>
        <v>17758.620842546625</v>
      </c>
      <c r="H173" s="5">
        <f>H176*CAN!H177</f>
        <v>18371.829207119725</v>
      </c>
      <c r="I173" s="5">
        <f>I176*CAN!I177</f>
        <v>15350.161593847346</v>
      </c>
      <c r="J173" s="5">
        <f>J176*CAN!J177</f>
        <v>14399.01434783028</v>
      </c>
      <c r="K173" s="5">
        <f>K176*CAN!K177</f>
        <v>13780.799240237571</v>
      </c>
      <c r="L173" s="5">
        <f>L176*CAN!L177</f>
        <v>13163.154163589978</v>
      </c>
      <c r="M173" s="5">
        <f>M176*CAN!M177</f>
        <v>13370.907360410712</v>
      </c>
      <c r="N173" s="5">
        <f>N176*CAN!N177</f>
        <v>16579.828209982126</v>
      </c>
      <c r="O173" s="5">
        <f>O176*CAN!O177</f>
        <v>13280.197560753759</v>
      </c>
      <c r="P173" s="5">
        <f>P176*CAN!P177</f>
        <v>12833.458379566542</v>
      </c>
      <c r="Q173" s="5">
        <f>Q176*CAN!Q177</f>
        <v>14492.974788256855</v>
      </c>
      <c r="R173" s="5">
        <f>R176*CAN!R177</f>
        <v>15821.047739651203</v>
      </c>
      <c r="S173" s="5">
        <f>S176*CAN!S177</f>
        <v>16800.358055561755</v>
      </c>
      <c r="T173" s="5">
        <f>T176*CAN!T177</f>
        <v>15719.050122805605</v>
      </c>
      <c r="U173" s="5">
        <f>U176*CAN!U177</f>
        <v>14371.957232843781</v>
      </c>
      <c r="V173" s="5">
        <f>V176*CAN!V177</f>
        <v>14235.076355895611</v>
      </c>
      <c r="W173" s="5">
        <f>W176*CAN!W177</f>
        <v>12660.362140130334</v>
      </c>
      <c r="Z173" s="23"/>
      <c r="AB173"/>
    </row>
    <row r="174" spans="1:28" outlineLevel="1" x14ac:dyDescent="0.25">
      <c r="B174" s="8" t="s">
        <v>30</v>
      </c>
      <c r="C174" s="5">
        <f>INDEX('[12]Table 37'!C$26:C$28,MATCH($AB174,'[12]Table 37'!$B$26:$B$28,0))</f>
        <v>25.704000000000001</v>
      </c>
      <c r="D174" s="5">
        <f>INDEX('[12]Table 37'!D$26:D$28,MATCH($AB174,'[12]Table 37'!$B$26:$B$28,0))</f>
        <v>26.187999999999999</v>
      </c>
      <c r="E174" s="5">
        <f>INDEX('[12]Table 37'!E$26:E$28,MATCH($AB174,'[12]Table 37'!$B$26:$B$28,0))</f>
        <v>27.062000000000001</v>
      </c>
      <c r="F174" s="5">
        <f>INDEX('[12]Table 37'!F$26:F$28,MATCH($AB174,'[12]Table 37'!$B$26:$B$28,0))</f>
        <v>26.49</v>
      </c>
      <c r="G174" s="5">
        <f>INDEX('[12]Table 37'!G$26:G$28,MATCH($AB174,'[12]Table 37'!$B$26:$B$28,0))</f>
        <v>25.734000000000002</v>
      </c>
      <c r="H174" s="5">
        <f>INDEX('[12]Table 37'!H$26:H$28,MATCH($AB174,'[12]Table 37'!$B$26:$B$28,0))</f>
        <v>26.637</v>
      </c>
      <c r="I174" s="5">
        <f>INDEX('[12]Table 37'!I$26:I$28,MATCH($AB174,'[12]Table 37'!$B$26:$B$28,0))</f>
        <v>26.459</v>
      </c>
      <c r="J174" s="5">
        <f>INDEX('[12]Table 37'!J$26:J$28,MATCH($AB174,'[12]Table 37'!$B$26:$B$28,0))</f>
        <v>26.744</v>
      </c>
      <c r="K174" s="5">
        <f>INDEX('[12]Table 37'!K$26:K$28,MATCH($AB174,'[12]Table 37'!$B$26:$B$28,0))</f>
        <v>26.847999999999999</v>
      </c>
      <c r="L174" s="5">
        <f>INDEX('[12]Table 37'!L$26:L$28,MATCH($AB174,'[12]Table 37'!$B$26:$B$28,0))</f>
        <v>26.614000000000001</v>
      </c>
      <c r="M174" s="5">
        <f>INDEX('[12]Table 37'!M$26:M$28,MATCH($AB174,'[12]Table 37'!$B$26:$B$28,0))</f>
        <v>29.143000000000001</v>
      </c>
      <c r="N174" s="5">
        <f>INDEX('[12]Table 37'!N$26:N$28,MATCH($AB174,'[12]Table 37'!$B$26:$B$28,0))</f>
        <v>29.869</v>
      </c>
      <c r="O174" s="5">
        <f>INDEX('[12]Table 37'!O$26:O$28,MATCH($AB174,'[12]Table 37'!$B$26:$B$28,0))</f>
        <v>29.920999999999999</v>
      </c>
      <c r="P174" s="5">
        <f>INDEX('[12]Table 37'!P$26:P$28,MATCH($AB174,'[12]Table 37'!$B$26:$B$28,0))</f>
        <v>29.497</v>
      </c>
      <c r="Q174" s="5">
        <f>INDEX('[12]Table 37'!Q$26:Q$28,MATCH($AB174,'[12]Table 37'!$B$26:$B$28,0))</f>
        <v>30.003</v>
      </c>
      <c r="R174" s="5">
        <f>INDEX('[12]Table 37'!R$26:R$28,MATCH($AB174,'[12]Table 37'!$B$26:$B$28,0))</f>
        <v>30.283000000000001</v>
      </c>
      <c r="S174" s="5">
        <f>INDEX('[12]Table 37'!S$26:S$28,MATCH($AB174,'[12]Table 37'!$B$26:$B$28,0))</f>
        <v>29.998999999999999</v>
      </c>
      <c r="T174" s="5">
        <f>INDEX('[12]Table 37'!T$26:T$28,MATCH($AB174,'[12]Table 37'!$B$26:$B$28,0))</f>
        <v>29.9</v>
      </c>
      <c r="U174" s="5">
        <f>INDEX('[12]Table 37'!U$26:U$28,MATCH($AB174,'[12]Table 37'!$B$26:$B$28,0))</f>
        <v>30.745999999999999</v>
      </c>
      <c r="V174" s="5">
        <f>INDEX('[12]Table 37'!V$26:V$28,MATCH($AB174,'[12]Table 37'!$B$26:$B$28,0))</f>
        <v>30.64</v>
      </c>
      <c r="W174" s="5">
        <f>INDEX('[12]Table 37'!W$26:W$28,MATCH($AB174,'[12]Table 37'!$B$26:$B$28,0))</f>
        <v>30.696999999999999</v>
      </c>
      <c r="Z174" s="23" t="s">
        <v>32</v>
      </c>
      <c r="AB174" t="s">
        <v>4</v>
      </c>
    </row>
    <row r="175" spans="1:28" outlineLevel="1" x14ac:dyDescent="0.25">
      <c r="B175" s="8" t="s">
        <v>43</v>
      </c>
      <c r="C175" s="5">
        <f>INDEX('[12]Table 37'!C$38:C$40,MATCH($AB175,'[12]Table 37'!$B$38:$B$40,0))</f>
        <v>101497.17104299999</v>
      </c>
      <c r="D175" s="5">
        <f>INDEX('[12]Table 37'!D$38:D$40,MATCH($AB175,'[12]Table 37'!$B$38:$B$40,0))</f>
        <v>96840.757891999994</v>
      </c>
      <c r="E175" s="5">
        <f>INDEX('[12]Table 37'!E$38:E$40,MATCH($AB175,'[12]Table 37'!$B$38:$B$40,0))</f>
        <v>93663.048884000003</v>
      </c>
      <c r="F175" s="5">
        <f>INDEX('[12]Table 37'!F$38:F$40,MATCH($AB175,'[12]Table 37'!$B$38:$B$40,0))</f>
        <v>93595.620123000001</v>
      </c>
      <c r="G175" s="5">
        <f>INDEX('[12]Table 37'!G$38:G$40,MATCH($AB175,'[12]Table 37'!$B$38:$B$40,0))</f>
        <v>95863.314178000001</v>
      </c>
      <c r="H175" s="5">
        <f>INDEX('[12]Table 37'!H$38:H$40,MATCH($AB175,'[12]Table 37'!$B$38:$B$40,0))</f>
        <v>99962.108422000005</v>
      </c>
      <c r="I175" s="5">
        <f>INDEX('[12]Table 37'!I$38:I$40,MATCH($AB175,'[12]Table 37'!$B$38:$B$40,0))</f>
        <v>84232.534969</v>
      </c>
      <c r="J175" s="5">
        <f>INDEX('[12]Table 37'!J$38:J$40,MATCH($AB175,'[12]Table 37'!$B$38:$B$40,0))</f>
        <v>80823.651664000005</v>
      </c>
      <c r="K175" s="5">
        <f>INDEX('[12]Table 37'!K$38:K$40,MATCH($AB175,'[12]Table 37'!$B$38:$B$40,0))</f>
        <v>77264.338191000003</v>
      </c>
      <c r="L175" s="5">
        <f>INDEX('[12]Table 37'!L$38:L$40,MATCH($AB175,'[12]Table 37'!$B$38:$B$40,0))</f>
        <v>83445.284220999994</v>
      </c>
      <c r="M175" s="5">
        <f>INDEX('[12]Table 37'!M$38:M$40,MATCH($AB175,'[12]Table 37'!$B$38:$B$40,0))</f>
        <v>75205.215735000005</v>
      </c>
      <c r="N175" s="5">
        <f>INDEX('[12]Table 37'!N$38:N$40,MATCH($AB175,'[12]Table 37'!$B$38:$B$40,0))</f>
        <v>92612.213004000005</v>
      </c>
      <c r="O175" s="5">
        <f>INDEX('[12]Table 37'!O$38:O$40,MATCH($AB175,'[12]Table 37'!$B$38:$B$40,0))</f>
        <v>72116.940810999993</v>
      </c>
      <c r="P175" s="5">
        <f>INDEX('[12]Table 37'!P$38:P$40,MATCH($AB175,'[12]Table 37'!$B$38:$B$40,0))</f>
        <v>69302.979477999994</v>
      </c>
      <c r="Q175" s="5">
        <f>INDEX('[12]Table 37'!Q$38:Q$40,MATCH($AB175,'[12]Table 37'!$B$38:$B$40,0))</f>
        <v>73369.706328</v>
      </c>
      <c r="R175" s="5">
        <f>INDEX('[12]Table 37'!R$38:R$40,MATCH($AB175,'[12]Table 37'!$B$38:$B$40,0))</f>
        <v>73490.545505999995</v>
      </c>
      <c r="S175" s="5">
        <f>INDEX('[12]Table 37'!S$38:S$40,MATCH($AB175,'[12]Table 37'!$B$38:$B$40,0))</f>
        <v>70208.894606000002</v>
      </c>
      <c r="T175" s="5">
        <f>INDEX('[12]Table 37'!T$38:T$40,MATCH($AB175,'[12]Table 37'!$B$38:$B$40,0))</f>
        <v>69639.838541999998</v>
      </c>
      <c r="U175" s="5">
        <f>INDEX('[12]Table 37'!U$38:U$40,MATCH($AB175,'[12]Table 37'!$B$38:$B$40,0))</f>
        <v>72880.998376999996</v>
      </c>
      <c r="V175" s="5">
        <f>INDEX('[12]Table 37'!V$38:V$40,MATCH($AB175,'[12]Table 37'!$B$38:$B$40,0))</f>
        <v>70500.817314999993</v>
      </c>
      <c r="W175" s="5">
        <f>INDEX('[12]Table 37'!W$38:W$40,MATCH($AB175,'[12]Table 37'!$B$38:$B$40,0))</f>
        <v>62754.015469999998</v>
      </c>
      <c r="Z175" s="23" t="s">
        <v>32</v>
      </c>
      <c r="AB175" t="s">
        <v>4</v>
      </c>
    </row>
    <row r="176" spans="1:28" outlineLevel="1" x14ac:dyDescent="0.25">
      <c r="B176" s="8" t="s">
        <v>44</v>
      </c>
      <c r="C176" s="5">
        <f t="shared" ref="C176:W176" si="70">C174*C175/1000</f>
        <v>2608.8832844892722</v>
      </c>
      <c r="D176" s="5">
        <f t="shared" si="70"/>
        <v>2536.065767675696</v>
      </c>
      <c r="E176" s="5">
        <f t="shared" si="70"/>
        <v>2534.7094288988083</v>
      </c>
      <c r="F176" s="5">
        <f t="shared" si="70"/>
        <v>2479.3479770582699</v>
      </c>
      <c r="G176" s="5">
        <f t="shared" si="70"/>
        <v>2466.946527056652</v>
      </c>
      <c r="H176" s="5">
        <f t="shared" si="70"/>
        <v>2662.6906820368145</v>
      </c>
      <c r="I176" s="5">
        <f t="shared" si="70"/>
        <v>2228.7086427447712</v>
      </c>
      <c r="J176" s="5">
        <f t="shared" si="70"/>
        <v>2161.5477401020157</v>
      </c>
      <c r="K176" s="5">
        <f t="shared" si="70"/>
        <v>2074.3929517519678</v>
      </c>
      <c r="L176" s="5">
        <f t="shared" si="70"/>
        <v>2220.8127942576939</v>
      </c>
      <c r="M176" s="5">
        <f t="shared" si="70"/>
        <v>2191.7056021651051</v>
      </c>
      <c r="N176" s="5">
        <f t="shared" si="70"/>
        <v>2766.2341902164762</v>
      </c>
      <c r="O176" s="5">
        <f t="shared" si="70"/>
        <v>2157.8109860059308</v>
      </c>
      <c r="P176" s="5">
        <f t="shared" si="70"/>
        <v>2044.2299856625657</v>
      </c>
      <c r="Q176" s="5">
        <f t="shared" si="70"/>
        <v>2201.311298958984</v>
      </c>
      <c r="R176" s="5">
        <f t="shared" si="70"/>
        <v>2225.5141895581978</v>
      </c>
      <c r="S176" s="5">
        <f t="shared" si="70"/>
        <v>2106.1966292853936</v>
      </c>
      <c r="T176" s="5">
        <f t="shared" si="70"/>
        <v>2082.2311724058</v>
      </c>
      <c r="U176" s="5">
        <f t="shared" si="70"/>
        <v>2240.7991760992418</v>
      </c>
      <c r="V176" s="5">
        <f t="shared" si="70"/>
        <v>2160.1450425315998</v>
      </c>
      <c r="W176" s="5">
        <f t="shared" si="70"/>
        <v>1926.3600128825899</v>
      </c>
    </row>
    <row r="177" spans="2:26" outlineLevel="1" x14ac:dyDescent="0.25">
      <c r="B177" s="8" t="s">
        <v>45</v>
      </c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2:26" outlineLevel="1" x14ac:dyDescent="0.25">
      <c r="B178" s="8" t="s">
        <v>47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2:26" outlineLevel="1" x14ac:dyDescent="0.25"/>
    <row r="180" spans="2:26" outlineLevel="1" x14ac:dyDescent="0.25">
      <c r="B180" s="9" t="s">
        <v>19</v>
      </c>
      <c r="C180" s="14"/>
    </row>
    <row r="181" spans="2:26" outlineLevel="1" x14ac:dyDescent="0.25">
      <c r="B181" s="4" t="s">
        <v>23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Z181" s="23"/>
    </row>
    <row r="182" spans="2:26" outlineLevel="1" x14ac:dyDescent="0.25">
      <c r="B182" s="4" t="s">
        <v>24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Z182" s="23"/>
    </row>
    <row r="183" spans="2:26" outlineLevel="1" x14ac:dyDescent="0.25">
      <c r="B183" s="4" t="s">
        <v>21</v>
      </c>
      <c r="C183" s="5">
        <f>'[12]Table 36'!C$48*1000</f>
        <v>38446.938999999998</v>
      </c>
      <c r="D183" s="5">
        <f>'[12]Table 36'!D$48*1000</f>
        <v>36965.221999999994</v>
      </c>
      <c r="E183" s="5">
        <f>'[12]Table 36'!E$48*1000</f>
        <v>36537.733</v>
      </c>
      <c r="F183" s="5">
        <f>'[12]Table 36'!F$48*1000</f>
        <v>35288.792000000001</v>
      </c>
      <c r="G183" s="5">
        <f>'[12]Table 36'!G$48*1000</f>
        <v>34761.470999999998</v>
      </c>
      <c r="H183" s="5">
        <f>'[12]Table 36'!H$48*1000</f>
        <v>36680.711000000003</v>
      </c>
      <c r="I183" s="5">
        <f>'[12]Table 36'!I$48*1000</f>
        <v>32937.575000000004</v>
      </c>
      <c r="J183" s="5">
        <f>'[12]Table 36'!J$48*1000</f>
        <v>32654.617999999999</v>
      </c>
      <c r="K183" s="5">
        <f>'[12]Table 36'!K$48*1000</f>
        <v>28961.045999999998</v>
      </c>
      <c r="L183" s="5">
        <f>'[12]Table 36'!L$48*1000</f>
        <v>29141.514999999999</v>
      </c>
      <c r="M183" s="5">
        <f>'[12]Table 36'!M$48*1000</f>
        <v>30214.711000000003</v>
      </c>
      <c r="N183" s="5">
        <f>'[12]Table 36'!N$48*1000</f>
        <v>37968.239999999998</v>
      </c>
      <c r="O183" s="5">
        <f>'[12]Table 36'!O$48*1000</f>
        <v>29508.545999999998</v>
      </c>
      <c r="P183" s="5">
        <f>'[12]Table 36'!P$48*1000</f>
        <v>27655.43</v>
      </c>
      <c r="Q183" s="5">
        <f>'[12]Table 36'!Q$48*1000</f>
        <v>29499.035</v>
      </c>
      <c r="R183" s="5">
        <f>'[12]Table 36'!R$48*1000</f>
        <v>29465.938999999998</v>
      </c>
      <c r="S183" s="5">
        <f>'[12]Table 36'!S$48*1000</f>
        <v>27779.664000000001</v>
      </c>
      <c r="T183" s="5">
        <f>'[12]Table 36'!T$48*1000</f>
        <v>27143.282999999999</v>
      </c>
      <c r="U183" s="5">
        <f>'[12]Table 36'!U$48*1000</f>
        <v>28825.246999999999</v>
      </c>
      <c r="V183" s="5">
        <f>'[12]Table 36'!V$48*1000</f>
        <v>27459.407999999999</v>
      </c>
      <c r="W183" s="5">
        <f>'[12]Table 36'!W$48*1000</f>
        <v>24512.906999999999</v>
      </c>
      <c r="Z183" s="23" t="s">
        <v>32</v>
      </c>
    </row>
    <row r="184" spans="2:26" outlineLevel="1" x14ac:dyDescent="0.25">
      <c r="B184" s="4" t="s">
        <v>26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Z184" s="23"/>
    </row>
    <row r="185" spans="2:26" outlineLevel="1" x14ac:dyDescent="0.25">
      <c r="B185" s="4" t="s">
        <v>25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Z185" s="23"/>
    </row>
    <row r="186" spans="2:26" outlineLevel="1" x14ac:dyDescent="0.25">
      <c r="B186" s="4" t="s">
        <v>0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Z186" s="23"/>
    </row>
    <row r="187" spans="2:26" outlineLevel="1" x14ac:dyDescent="0.25">
      <c r="B187" s="4" t="s">
        <v>27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Z187" s="23"/>
    </row>
    <row r="188" spans="2:26" outlineLevel="1" x14ac:dyDescent="0.25">
      <c r="B188" s="4" t="s">
        <v>28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Z188" s="23"/>
    </row>
    <row r="189" spans="2:26" outlineLevel="1" x14ac:dyDescent="0.25">
      <c r="B189" s="4" t="s">
        <v>22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Z189" s="23"/>
    </row>
    <row r="190" spans="2:26" outlineLevel="1" x14ac:dyDescent="0.25">
      <c r="B190" s="4" t="s">
        <v>1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Z190" s="23"/>
    </row>
    <row r="191" spans="2:26" outlineLevel="1" x14ac:dyDescent="0.25">
      <c r="B191" s="16" t="s">
        <v>13</v>
      </c>
      <c r="C191" s="21">
        <f t="shared" ref="C191:W191" si="71">SUM(C181:C190)</f>
        <v>38446.938999999998</v>
      </c>
      <c r="D191" s="21">
        <f t="shared" si="71"/>
        <v>36965.221999999994</v>
      </c>
      <c r="E191" s="21">
        <f t="shared" si="71"/>
        <v>36537.733</v>
      </c>
      <c r="F191" s="21">
        <f t="shared" si="71"/>
        <v>35288.792000000001</v>
      </c>
      <c r="G191" s="21">
        <f t="shared" si="71"/>
        <v>34761.470999999998</v>
      </c>
      <c r="H191" s="21">
        <f t="shared" si="71"/>
        <v>36680.711000000003</v>
      </c>
      <c r="I191" s="21">
        <f t="shared" si="71"/>
        <v>32937.575000000004</v>
      </c>
      <c r="J191" s="21">
        <f t="shared" si="71"/>
        <v>32654.617999999999</v>
      </c>
      <c r="K191" s="21">
        <f t="shared" si="71"/>
        <v>28961.045999999998</v>
      </c>
      <c r="L191" s="21">
        <f t="shared" si="71"/>
        <v>29141.514999999999</v>
      </c>
      <c r="M191" s="21">
        <f t="shared" si="71"/>
        <v>30214.711000000003</v>
      </c>
      <c r="N191" s="21">
        <f t="shared" si="71"/>
        <v>37968.239999999998</v>
      </c>
      <c r="O191" s="21">
        <f t="shared" si="71"/>
        <v>29508.545999999998</v>
      </c>
      <c r="P191" s="21">
        <f t="shared" si="71"/>
        <v>27655.43</v>
      </c>
      <c r="Q191" s="21">
        <f t="shared" si="71"/>
        <v>29499.035</v>
      </c>
      <c r="R191" s="21">
        <f t="shared" si="71"/>
        <v>29465.938999999998</v>
      </c>
      <c r="S191" s="21">
        <f t="shared" si="71"/>
        <v>27779.664000000001</v>
      </c>
      <c r="T191" s="21">
        <f t="shared" si="71"/>
        <v>27143.282999999999</v>
      </c>
      <c r="U191" s="21">
        <f t="shared" si="71"/>
        <v>28825.246999999999</v>
      </c>
      <c r="V191" s="21">
        <f t="shared" si="71"/>
        <v>27459.407999999999</v>
      </c>
      <c r="W191" s="21">
        <f t="shared" si="71"/>
        <v>24512.906999999999</v>
      </c>
    </row>
    <row r="192" spans="2:26" outlineLevel="1" x14ac:dyDescent="0.25">
      <c r="B192" s="29" t="s">
        <v>46</v>
      </c>
      <c r="C192" s="28">
        <f>IFERROR(C191/C173/1000,0)</f>
        <v>2.0471874903597903E-3</v>
      </c>
      <c r="D192" s="28">
        <f t="shared" ref="D192:W192" si="72">IFERROR(D191/D173/1000,0)</f>
        <v>2.0248054831261599E-3</v>
      </c>
      <c r="E192" s="28">
        <f t="shared" si="72"/>
        <v>2.0024603150216261E-3</v>
      </c>
      <c r="F192" s="28">
        <f t="shared" si="72"/>
        <v>1.9771963886288384E-3</v>
      </c>
      <c r="G192" s="28">
        <f t="shared" si="72"/>
        <v>1.9574420394582355E-3</v>
      </c>
      <c r="H192" s="28">
        <f t="shared" si="72"/>
        <v>1.9965736991385129E-3</v>
      </c>
      <c r="I192" s="28">
        <f t="shared" si="72"/>
        <v>2.1457477694047239E-3</v>
      </c>
      <c r="J192" s="28">
        <f t="shared" si="72"/>
        <v>2.2678370346176208E-3</v>
      </c>
      <c r="K192" s="28">
        <f t="shared" si="72"/>
        <v>2.1015505338354184E-3</v>
      </c>
      <c r="L192" s="28">
        <f t="shared" si="72"/>
        <v>2.213870219693017E-3</v>
      </c>
      <c r="M192" s="28">
        <f t="shared" si="72"/>
        <v>2.2597352734236506E-3</v>
      </c>
      <c r="N192" s="28">
        <f t="shared" si="72"/>
        <v>2.2900261401466553E-3</v>
      </c>
      <c r="O192" s="28">
        <f t="shared" si="72"/>
        <v>2.2219960106019047E-3</v>
      </c>
      <c r="P192" s="28">
        <f t="shared" si="72"/>
        <v>2.1549475739160869E-3</v>
      </c>
      <c r="Q192" s="28">
        <f t="shared" si="72"/>
        <v>2.0354023539668354E-3</v>
      </c>
      <c r="R192" s="28">
        <f t="shared" si="72"/>
        <v>1.8624518100752291E-3</v>
      </c>
      <c r="S192" s="28">
        <f t="shared" si="72"/>
        <v>1.6535161874602754E-3</v>
      </c>
      <c r="T192" s="28">
        <f t="shared" si="72"/>
        <v>1.7267762866039738E-3</v>
      </c>
      <c r="U192" s="28">
        <f t="shared" si="72"/>
        <v>2.0056591132992358E-3</v>
      </c>
      <c r="V192" s="28">
        <f t="shared" si="72"/>
        <v>1.9289961861446137E-3</v>
      </c>
      <c r="W192" s="28">
        <f t="shared" si="72"/>
        <v>1.9361931932657692E-3</v>
      </c>
    </row>
    <row r="193" spans="1:26" outlineLevel="1" x14ac:dyDescent="0.25"/>
    <row r="194" spans="1:26" outlineLevel="1" x14ac:dyDescent="0.25">
      <c r="B194" s="4" t="s">
        <v>23</v>
      </c>
      <c r="C194" s="12">
        <f t="shared" ref="C194:W194" si="73">IFERROR(C181/C191,0)</f>
        <v>0</v>
      </c>
      <c r="D194" s="12">
        <f t="shared" si="73"/>
        <v>0</v>
      </c>
      <c r="E194" s="12">
        <f t="shared" si="73"/>
        <v>0</v>
      </c>
      <c r="F194" s="12">
        <f t="shared" si="73"/>
        <v>0</v>
      </c>
      <c r="G194" s="12">
        <f t="shared" si="73"/>
        <v>0</v>
      </c>
      <c r="H194" s="12">
        <f t="shared" si="73"/>
        <v>0</v>
      </c>
      <c r="I194" s="12">
        <f t="shared" si="73"/>
        <v>0</v>
      </c>
      <c r="J194" s="12">
        <f t="shared" si="73"/>
        <v>0</v>
      </c>
      <c r="K194" s="12">
        <f t="shared" si="73"/>
        <v>0</v>
      </c>
      <c r="L194" s="12">
        <f t="shared" si="73"/>
        <v>0</v>
      </c>
      <c r="M194" s="12">
        <f t="shared" si="73"/>
        <v>0</v>
      </c>
      <c r="N194" s="12">
        <f t="shared" si="73"/>
        <v>0</v>
      </c>
      <c r="O194" s="12">
        <f t="shared" si="73"/>
        <v>0</v>
      </c>
      <c r="P194" s="12">
        <f t="shared" si="73"/>
        <v>0</v>
      </c>
      <c r="Q194" s="12">
        <f t="shared" si="73"/>
        <v>0</v>
      </c>
      <c r="R194" s="12">
        <f t="shared" si="73"/>
        <v>0</v>
      </c>
      <c r="S194" s="12">
        <f t="shared" si="73"/>
        <v>0</v>
      </c>
      <c r="T194" s="12">
        <f t="shared" si="73"/>
        <v>0</v>
      </c>
      <c r="U194" s="12">
        <f t="shared" si="73"/>
        <v>0</v>
      </c>
      <c r="V194" s="12">
        <f t="shared" si="73"/>
        <v>0</v>
      </c>
      <c r="W194" s="12">
        <f t="shared" si="73"/>
        <v>0</v>
      </c>
    </row>
    <row r="195" spans="1:26" outlineLevel="1" x14ac:dyDescent="0.25">
      <c r="B195" s="4" t="s">
        <v>24</v>
      </c>
      <c r="C195" s="12">
        <f t="shared" ref="C195:W195" si="74">IFERROR(C182/C191,0)</f>
        <v>0</v>
      </c>
      <c r="D195" s="12">
        <f t="shared" si="74"/>
        <v>0</v>
      </c>
      <c r="E195" s="12">
        <f t="shared" si="74"/>
        <v>0</v>
      </c>
      <c r="F195" s="12">
        <f t="shared" si="74"/>
        <v>0</v>
      </c>
      <c r="G195" s="12">
        <f t="shared" si="74"/>
        <v>0</v>
      </c>
      <c r="H195" s="12">
        <f t="shared" si="74"/>
        <v>0</v>
      </c>
      <c r="I195" s="12">
        <f t="shared" si="74"/>
        <v>0</v>
      </c>
      <c r="J195" s="12">
        <f t="shared" si="74"/>
        <v>0</v>
      </c>
      <c r="K195" s="12">
        <f t="shared" si="74"/>
        <v>0</v>
      </c>
      <c r="L195" s="12">
        <f t="shared" si="74"/>
        <v>0</v>
      </c>
      <c r="M195" s="12">
        <f t="shared" si="74"/>
        <v>0</v>
      </c>
      <c r="N195" s="12">
        <f t="shared" si="74"/>
        <v>0</v>
      </c>
      <c r="O195" s="12">
        <f t="shared" si="74"/>
        <v>0</v>
      </c>
      <c r="P195" s="12">
        <f t="shared" si="74"/>
        <v>0</v>
      </c>
      <c r="Q195" s="12">
        <f t="shared" si="74"/>
        <v>0</v>
      </c>
      <c r="R195" s="12">
        <f t="shared" si="74"/>
        <v>0</v>
      </c>
      <c r="S195" s="12">
        <f t="shared" si="74"/>
        <v>0</v>
      </c>
      <c r="T195" s="12">
        <f t="shared" si="74"/>
        <v>0</v>
      </c>
      <c r="U195" s="12">
        <f t="shared" si="74"/>
        <v>0</v>
      </c>
      <c r="V195" s="12">
        <f t="shared" si="74"/>
        <v>0</v>
      </c>
      <c r="W195" s="12">
        <f t="shared" si="74"/>
        <v>0</v>
      </c>
    </row>
    <row r="196" spans="1:26" outlineLevel="1" x14ac:dyDescent="0.25">
      <c r="B196" s="4" t="s">
        <v>21</v>
      </c>
      <c r="C196" s="12">
        <f t="shared" ref="C196:W196" si="75">IFERROR(C183/C191,0)</f>
        <v>1</v>
      </c>
      <c r="D196" s="12">
        <f t="shared" si="75"/>
        <v>1</v>
      </c>
      <c r="E196" s="12">
        <f t="shared" si="75"/>
        <v>1</v>
      </c>
      <c r="F196" s="12">
        <f t="shared" si="75"/>
        <v>1</v>
      </c>
      <c r="G196" s="12">
        <f t="shared" si="75"/>
        <v>1</v>
      </c>
      <c r="H196" s="12">
        <f t="shared" si="75"/>
        <v>1</v>
      </c>
      <c r="I196" s="12">
        <f t="shared" si="75"/>
        <v>1</v>
      </c>
      <c r="J196" s="12">
        <f t="shared" si="75"/>
        <v>1</v>
      </c>
      <c r="K196" s="12">
        <f t="shared" si="75"/>
        <v>1</v>
      </c>
      <c r="L196" s="12">
        <f t="shared" si="75"/>
        <v>1</v>
      </c>
      <c r="M196" s="12">
        <f t="shared" si="75"/>
        <v>1</v>
      </c>
      <c r="N196" s="12">
        <f t="shared" si="75"/>
        <v>1</v>
      </c>
      <c r="O196" s="12">
        <f t="shared" si="75"/>
        <v>1</v>
      </c>
      <c r="P196" s="12">
        <f t="shared" si="75"/>
        <v>1</v>
      </c>
      <c r="Q196" s="12">
        <f t="shared" si="75"/>
        <v>1</v>
      </c>
      <c r="R196" s="12">
        <f t="shared" si="75"/>
        <v>1</v>
      </c>
      <c r="S196" s="12">
        <f t="shared" si="75"/>
        <v>1</v>
      </c>
      <c r="T196" s="12">
        <f t="shared" si="75"/>
        <v>1</v>
      </c>
      <c r="U196" s="12">
        <f t="shared" si="75"/>
        <v>1</v>
      </c>
      <c r="V196" s="12">
        <f t="shared" si="75"/>
        <v>1</v>
      </c>
      <c r="W196" s="12">
        <f t="shared" si="75"/>
        <v>1</v>
      </c>
    </row>
    <row r="197" spans="1:26" outlineLevel="1" x14ac:dyDescent="0.25">
      <c r="B197" s="4" t="s">
        <v>26</v>
      </c>
      <c r="C197" s="12">
        <f t="shared" ref="C197:W197" si="76">IFERROR(C184/C191,0)</f>
        <v>0</v>
      </c>
      <c r="D197" s="12">
        <f t="shared" si="76"/>
        <v>0</v>
      </c>
      <c r="E197" s="12">
        <f t="shared" si="76"/>
        <v>0</v>
      </c>
      <c r="F197" s="12">
        <f t="shared" si="76"/>
        <v>0</v>
      </c>
      <c r="G197" s="12">
        <f t="shared" si="76"/>
        <v>0</v>
      </c>
      <c r="H197" s="12">
        <f t="shared" si="76"/>
        <v>0</v>
      </c>
      <c r="I197" s="12">
        <f t="shared" si="76"/>
        <v>0</v>
      </c>
      <c r="J197" s="12">
        <f t="shared" si="76"/>
        <v>0</v>
      </c>
      <c r="K197" s="12">
        <f t="shared" si="76"/>
        <v>0</v>
      </c>
      <c r="L197" s="12">
        <f t="shared" si="76"/>
        <v>0</v>
      </c>
      <c r="M197" s="12">
        <f t="shared" si="76"/>
        <v>0</v>
      </c>
      <c r="N197" s="12">
        <f t="shared" si="76"/>
        <v>0</v>
      </c>
      <c r="O197" s="12">
        <f t="shared" si="76"/>
        <v>0</v>
      </c>
      <c r="P197" s="12">
        <f t="shared" si="76"/>
        <v>0</v>
      </c>
      <c r="Q197" s="12">
        <f t="shared" si="76"/>
        <v>0</v>
      </c>
      <c r="R197" s="12">
        <f t="shared" si="76"/>
        <v>0</v>
      </c>
      <c r="S197" s="12">
        <f t="shared" si="76"/>
        <v>0</v>
      </c>
      <c r="T197" s="12">
        <f t="shared" si="76"/>
        <v>0</v>
      </c>
      <c r="U197" s="12">
        <f t="shared" si="76"/>
        <v>0</v>
      </c>
      <c r="V197" s="12">
        <f t="shared" si="76"/>
        <v>0</v>
      </c>
      <c r="W197" s="12">
        <f t="shared" si="76"/>
        <v>0</v>
      </c>
    </row>
    <row r="198" spans="1:26" outlineLevel="1" x14ac:dyDescent="0.25">
      <c r="B198" s="4" t="s">
        <v>25</v>
      </c>
      <c r="C198" s="12">
        <f t="shared" ref="C198:W198" si="77">IFERROR(C185/C191,0)</f>
        <v>0</v>
      </c>
      <c r="D198" s="12">
        <f t="shared" si="77"/>
        <v>0</v>
      </c>
      <c r="E198" s="12">
        <f t="shared" si="77"/>
        <v>0</v>
      </c>
      <c r="F198" s="12">
        <f t="shared" si="77"/>
        <v>0</v>
      </c>
      <c r="G198" s="12">
        <f t="shared" si="77"/>
        <v>0</v>
      </c>
      <c r="H198" s="12">
        <f t="shared" si="77"/>
        <v>0</v>
      </c>
      <c r="I198" s="12">
        <f t="shared" si="77"/>
        <v>0</v>
      </c>
      <c r="J198" s="12">
        <f t="shared" si="77"/>
        <v>0</v>
      </c>
      <c r="K198" s="12">
        <f t="shared" si="77"/>
        <v>0</v>
      </c>
      <c r="L198" s="12">
        <f t="shared" si="77"/>
        <v>0</v>
      </c>
      <c r="M198" s="12">
        <f t="shared" si="77"/>
        <v>0</v>
      </c>
      <c r="N198" s="12">
        <f t="shared" si="77"/>
        <v>0</v>
      </c>
      <c r="O198" s="12">
        <f t="shared" si="77"/>
        <v>0</v>
      </c>
      <c r="P198" s="12">
        <f t="shared" si="77"/>
        <v>0</v>
      </c>
      <c r="Q198" s="12">
        <f t="shared" si="77"/>
        <v>0</v>
      </c>
      <c r="R198" s="12">
        <f t="shared" si="77"/>
        <v>0</v>
      </c>
      <c r="S198" s="12">
        <f t="shared" si="77"/>
        <v>0</v>
      </c>
      <c r="T198" s="12">
        <f t="shared" si="77"/>
        <v>0</v>
      </c>
      <c r="U198" s="12">
        <f t="shared" si="77"/>
        <v>0</v>
      </c>
      <c r="V198" s="12">
        <f t="shared" si="77"/>
        <v>0</v>
      </c>
      <c r="W198" s="12">
        <f t="shared" si="77"/>
        <v>0</v>
      </c>
    </row>
    <row r="199" spans="1:26" outlineLevel="1" x14ac:dyDescent="0.25">
      <c r="B199" s="4" t="s">
        <v>0</v>
      </c>
      <c r="C199" s="12">
        <f t="shared" ref="C199:W199" si="78">IFERROR(C186/C191,0)</f>
        <v>0</v>
      </c>
      <c r="D199" s="12">
        <f t="shared" si="78"/>
        <v>0</v>
      </c>
      <c r="E199" s="12">
        <f t="shared" si="78"/>
        <v>0</v>
      </c>
      <c r="F199" s="12">
        <f t="shared" si="78"/>
        <v>0</v>
      </c>
      <c r="G199" s="12">
        <f t="shared" si="78"/>
        <v>0</v>
      </c>
      <c r="H199" s="12">
        <f t="shared" si="78"/>
        <v>0</v>
      </c>
      <c r="I199" s="12">
        <f t="shared" si="78"/>
        <v>0</v>
      </c>
      <c r="J199" s="12">
        <f t="shared" si="78"/>
        <v>0</v>
      </c>
      <c r="K199" s="12">
        <f t="shared" si="78"/>
        <v>0</v>
      </c>
      <c r="L199" s="12">
        <f t="shared" si="78"/>
        <v>0</v>
      </c>
      <c r="M199" s="12">
        <f t="shared" si="78"/>
        <v>0</v>
      </c>
      <c r="N199" s="12">
        <f t="shared" si="78"/>
        <v>0</v>
      </c>
      <c r="O199" s="12">
        <f t="shared" si="78"/>
        <v>0</v>
      </c>
      <c r="P199" s="12">
        <f t="shared" si="78"/>
        <v>0</v>
      </c>
      <c r="Q199" s="12">
        <f t="shared" si="78"/>
        <v>0</v>
      </c>
      <c r="R199" s="12">
        <f t="shared" si="78"/>
        <v>0</v>
      </c>
      <c r="S199" s="12">
        <f t="shared" si="78"/>
        <v>0</v>
      </c>
      <c r="T199" s="12">
        <f t="shared" si="78"/>
        <v>0</v>
      </c>
      <c r="U199" s="12">
        <f t="shared" si="78"/>
        <v>0</v>
      </c>
      <c r="V199" s="12">
        <f t="shared" si="78"/>
        <v>0</v>
      </c>
      <c r="W199" s="12">
        <f t="shared" si="78"/>
        <v>0</v>
      </c>
    </row>
    <row r="200" spans="1:26" outlineLevel="1" x14ac:dyDescent="0.25">
      <c r="B200" s="4" t="s">
        <v>27</v>
      </c>
      <c r="C200" s="12">
        <f t="shared" ref="C200:W200" si="79">IFERROR(C187/C191,0)</f>
        <v>0</v>
      </c>
      <c r="D200" s="12">
        <f t="shared" si="79"/>
        <v>0</v>
      </c>
      <c r="E200" s="12">
        <f t="shared" si="79"/>
        <v>0</v>
      </c>
      <c r="F200" s="12">
        <f t="shared" si="79"/>
        <v>0</v>
      </c>
      <c r="G200" s="12">
        <f t="shared" si="79"/>
        <v>0</v>
      </c>
      <c r="H200" s="12">
        <f t="shared" si="79"/>
        <v>0</v>
      </c>
      <c r="I200" s="12">
        <f t="shared" si="79"/>
        <v>0</v>
      </c>
      <c r="J200" s="12">
        <f t="shared" si="79"/>
        <v>0</v>
      </c>
      <c r="K200" s="12">
        <f t="shared" si="79"/>
        <v>0</v>
      </c>
      <c r="L200" s="12">
        <f t="shared" si="79"/>
        <v>0</v>
      </c>
      <c r="M200" s="12">
        <f t="shared" si="79"/>
        <v>0</v>
      </c>
      <c r="N200" s="12">
        <f t="shared" si="79"/>
        <v>0</v>
      </c>
      <c r="O200" s="12">
        <f t="shared" si="79"/>
        <v>0</v>
      </c>
      <c r="P200" s="12">
        <f t="shared" si="79"/>
        <v>0</v>
      </c>
      <c r="Q200" s="12">
        <f t="shared" si="79"/>
        <v>0</v>
      </c>
      <c r="R200" s="12">
        <f t="shared" si="79"/>
        <v>0</v>
      </c>
      <c r="S200" s="12">
        <f t="shared" si="79"/>
        <v>0</v>
      </c>
      <c r="T200" s="12">
        <f t="shared" si="79"/>
        <v>0</v>
      </c>
      <c r="U200" s="12">
        <f t="shared" si="79"/>
        <v>0</v>
      </c>
      <c r="V200" s="12">
        <f t="shared" si="79"/>
        <v>0</v>
      </c>
      <c r="W200" s="12">
        <f t="shared" si="79"/>
        <v>0</v>
      </c>
    </row>
    <row r="201" spans="1:26" outlineLevel="1" x14ac:dyDescent="0.25">
      <c r="B201" s="4" t="s">
        <v>28</v>
      </c>
      <c r="C201" s="12">
        <f t="shared" ref="C201:W201" si="80">IFERROR(C188/C191,0)</f>
        <v>0</v>
      </c>
      <c r="D201" s="12">
        <f t="shared" si="80"/>
        <v>0</v>
      </c>
      <c r="E201" s="12">
        <f t="shared" si="80"/>
        <v>0</v>
      </c>
      <c r="F201" s="12">
        <f t="shared" si="80"/>
        <v>0</v>
      </c>
      <c r="G201" s="12">
        <f t="shared" si="80"/>
        <v>0</v>
      </c>
      <c r="H201" s="12">
        <f t="shared" si="80"/>
        <v>0</v>
      </c>
      <c r="I201" s="12">
        <f t="shared" si="80"/>
        <v>0</v>
      </c>
      <c r="J201" s="12">
        <f t="shared" si="80"/>
        <v>0</v>
      </c>
      <c r="K201" s="12">
        <f t="shared" si="80"/>
        <v>0</v>
      </c>
      <c r="L201" s="12">
        <f t="shared" si="80"/>
        <v>0</v>
      </c>
      <c r="M201" s="12">
        <f t="shared" si="80"/>
        <v>0</v>
      </c>
      <c r="N201" s="12">
        <f t="shared" si="80"/>
        <v>0</v>
      </c>
      <c r="O201" s="12">
        <f t="shared" si="80"/>
        <v>0</v>
      </c>
      <c r="P201" s="12">
        <f t="shared" si="80"/>
        <v>0</v>
      </c>
      <c r="Q201" s="12">
        <f t="shared" si="80"/>
        <v>0</v>
      </c>
      <c r="R201" s="12">
        <f t="shared" si="80"/>
        <v>0</v>
      </c>
      <c r="S201" s="12">
        <f t="shared" si="80"/>
        <v>0</v>
      </c>
      <c r="T201" s="12">
        <f t="shared" si="80"/>
        <v>0</v>
      </c>
      <c r="U201" s="12">
        <f t="shared" si="80"/>
        <v>0</v>
      </c>
      <c r="V201" s="12">
        <f t="shared" si="80"/>
        <v>0</v>
      </c>
      <c r="W201" s="12">
        <f t="shared" si="80"/>
        <v>0</v>
      </c>
    </row>
    <row r="202" spans="1:26" outlineLevel="1" x14ac:dyDescent="0.25">
      <c r="B202" s="4" t="s">
        <v>22</v>
      </c>
      <c r="C202" s="12">
        <f t="shared" ref="C202:W202" si="81">IFERROR(C189/C191,0)</f>
        <v>0</v>
      </c>
      <c r="D202" s="12">
        <f t="shared" si="81"/>
        <v>0</v>
      </c>
      <c r="E202" s="12">
        <f t="shared" si="81"/>
        <v>0</v>
      </c>
      <c r="F202" s="12">
        <f t="shared" si="81"/>
        <v>0</v>
      </c>
      <c r="G202" s="12">
        <f t="shared" si="81"/>
        <v>0</v>
      </c>
      <c r="H202" s="12">
        <f t="shared" si="81"/>
        <v>0</v>
      </c>
      <c r="I202" s="12">
        <f t="shared" si="81"/>
        <v>0</v>
      </c>
      <c r="J202" s="12">
        <f t="shared" si="81"/>
        <v>0</v>
      </c>
      <c r="K202" s="12">
        <f t="shared" si="81"/>
        <v>0</v>
      </c>
      <c r="L202" s="12">
        <f t="shared" si="81"/>
        <v>0</v>
      </c>
      <c r="M202" s="12">
        <f t="shared" si="81"/>
        <v>0</v>
      </c>
      <c r="N202" s="12">
        <f t="shared" si="81"/>
        <v>0</v>
      </c>
      <c r="O202" s="12">
        <f t="shared" si="81"/>
        <v>0</v>
      </c>
      <c r="P202" s="12">
        <f t="shared" si="81"/>
        <v>0</v>
      </c>
      <c r="Q202" s="12">
        <f t="shared" si="81"/>
        <v>0</v>
      </c>
      <c r="R202" s="12">
        <f t="shared" si="81"/>
        <v>0</v>
      </c>
      <c r="S202" s="12">
        <f t="shared" si="81"/>
        <v>0</v>
      </c>
      <c r="T202" s="12">
        <f t="shared" si="81"/>
        <v>0</v>
      </c>
      <c r="U202" s="12">
        <f t="shared" si="81"/>
        <v>0</v>
      </c>
      <c r="V202" s="12">
        <f t="shared" si="81"/>
        <v>0</v>
      </c>
      <c r="W202" s="12">
        <f t="shared" si="81"/>
        <v>0</v>
      </c>
    </row>
    <row r="203" spans="1:26" outlineLevel="1" x14ac:dyDescent="0.25">
      <c r="B203" s="4" t="s">
        <v>1</v>
      </c>
      <c r="C203" s="12">
        <f t="shared" ref="C203:W203" si="82">IFERROR(C190/C191,0)</f>
        <v>0</v>
      </c>
      <c r="D203" s="12">
        <f t="shared" si="82"/>
        <v>0</v>
      </c>
      <c r="E203" s="12">
        <f t="shared" si="82"/>
        <v>0</v>
      </c>
      <c r="F203" s="12">
        <f t="shared" si="82"/>
        <v>0</v>
      </c>
      <c r="G203" s="12">
        <f t="shared" si="82"/>
        <v>0</v>
      </c>
      <c r="H203" s="12">
        <f t="shared" si="82"/>
        <v>0</v>
      </c>
      <c r="I203" s="12">
        <f t="shared" si="82"/>
        <v>0</v>
      </c>
      <c r="J203" s="12">
        <f t="shared" si="82"/>
        <v>0</v>
      </c>
      <c r="K203" s="12">
        <f t="shared" si="82"/>
        <v>0</v>
      </c>
      <c r="L203" s="12">
        <f t="shared" si="82"/>
        <v>0</v>
      </c>
      <c r="M203" s="12">
        <f t="shared" si="82"/>
        <v>0</v>
      </c>
      <c r="N203" s="12">
        <f t="shared" si="82"/>
        <v>0</v>
      </c>
      <c r="O203" s="12">
        <f t="shared" si="82"/>
        <v>0</v>
      </c>
      <c r="P203" s="12">
        <f t="shared" si="82"/>
        <v>0</v>
      </c>
      <c r="Q203" s="12">
        <f t="shared" si="82"/>
        <v>0</v>
      </c>
      <c r="R203" s="12">
        <f t="shared" si="82"/>
        <v>0</v>
      </c>
      <c r="S203" s="12">
        <f t="shared" si="82"/>
        <v>0</v>
      </c>
      <c r="T203" s="12">
        <f t="shared" si="82"/>
        <v>0</v>
      </c>
      <c r="U203" s="12">
        <f t="shared" si="82"/>
        <v>0</v>
      </c>
      <c r="V203" s="12">
        <f t="shared" si="82"/>
        <v>0</v>
      </c>
      <c r="W203" s="12">
        <f t="shared" si="82"/>
        <v>0</v>
      </c>
    </row>
    <row r="206" spans="1:26" s="37" customFormat="1" x14ac:dyDescent="0.25">
      <c r="A206" s="36" t="s">
        <v>55</v>
      </c>
      <c r="Z206" s="38"/>
    </row>
    <row r="207" spans="1:26" outlineLevel="1" x14ac:dyDescent="0.25">
      <c r="B207" s="9" t="s">
        <v>5</v>
      </c>
      <c r="C207" s="14"/>
    </row>
    <row r="208" spans="1:26" outlineLevel="1" x14ac:dyDescent="0.25">
      <c r="B208" s="16" t="s">
        <v>8</v>
      </c>
    </row>
    <row r="209" spans="2:28" outlineLevel="1" x14ac:dyDescent="0.25">
      <c r="B209" s="10" t="s">
        <v>10</v>
      </c>
      <c r="C209" s="5">
        <f>C$214*CAN!C215</f>
        <v>14999.358699710419</v>
      </c>
      <c r="D209" s="5">
        <f>D$214*CAN!D215</f>
        <v>16252.838058872147</v>
      </c>
      <c r="E209" s="5">
        <f>E$214*CAN!E215</f>
        <v>17922.76532548324</v>
      </c>
      <c r="F209" s="5">
        <f>F$214*CAN!F215</f>
        <v>23604.751700557859</v>
      </c>
      <c r="G209" s="5">
        <f>G$214*CAN!G215</f>
        <v>22413.626489245587</v>
      </c>
      <c r="H209" s="5">
        <f>H$214*CAN!H215</f>
        <v>21365.499116222276</v>
      </c>
      <c r="I209" s="5">
        <f>I$214*CAN!I215</f>
        <v>19800.192023909764</v>
      </c>
      <c r="J209" s="5">
        <f>J$214*CAN!J215</f>
        <v>21427.680142815097</v>
      </c>
      <c r="K209" s="5">
        <f>K$214*CAN!K215</f>
        <v>16783.975288923997</v>
      </c>
      <c r="L209" s="5">
        <f>L$214*CAN!L215</f>
        <v>16557.520159447864</v>
      </c>
      <c r="M209" s="5">
        <f>M$214*CAN!M215</f>
        <v>23132.167305573585</v>
      </c>
      <c r="N209" s="5">
        <f>N$214*CAN!N215</f>
        <v>21975.563936472696</v>
      </c>
      <c r="O209" s="5">
        <f>O$214*CAN!O215</f>
        <v>19886.930447968807</v>
      </c>
      <c r="P209" s="5">
        <f>P$214*CAN!P215</f>
        <v>16086.23610881397</v>
      </c>
      <c r="Q209" s="5">
        <f>Q$214*CAN!Q215</f>
        <v>17460.420784340855</v>
      </c>
      <c r="R209" s="5">
        <f>R$214*CAN!R215</f>
        <v>16828.625284000631</v>
      </c>
      <c r="S209" s="5">
        <f>S$214*CAN!S215</f>
        <v>16973.933223566422</v>
      </c>
      <c r="T209" s="5">
        <f>T$214*CAN!T215</f>
        <v>17554.918493101544</v>
      </c>
      <c r="U209" s="5">
        <f>U$214*CAN!U215</f>
        <v>18996.802592326036</v>
      </c>
      <c r="V209" s="5">
        <f>V$214*CAN!V215</f>
        <v>18199.9183530591</v>
      </c>
      <c r="W209" s="5">
        <f>W$214*CAN!W215</f>
        <v>17289.968997088075</v>
      </c>
      <c r="Z209" s="23"/>
    </row>
    <row r="210" spans="2:28" outlineLevel="1" x14ac:dyDescent="0.25">
      <c r="B210" s="17" t="s">
        <v>9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2:28" outlineLevel="1" x14ac:dyDescent="0.25">
      <c r="B211" s="10" t="s">
        <v>11</v>
      </c>
      <c r="C211" s="5">
        <f>C212/Inputs!D$7</f>
        <v>72.018045716308848</v>
      </c>
      <c r="D211" s="5">
        <f>D212/Inputs!E$7</f>
        <v>78.096402730333793</v>
      </c>
      <c r="E211" s="5">
        <f>E212/Inputs!F$7</f>
        <v>90.060024852298667</v>
      </c>
      <c r="F211" s="5">
        <f>F212/Inputs!G$7</f>
        <v>106.32963003001565</v>
      </c>
      <c r="G211" s="5">
        <f>G212/Inputs!H$7</f>
        <v>93.967418428040574</v>
      </c>
      <c r="H211" s="5">
        <f>H212/Inputs!I$7</f>
        <v>89.702696740998718</v>
      </c>
      <c r="I211" s="5">
        <f>I212/Inputs!J$7</f>
        <v>81.479932951746235</v>
      </c>
      <c r="J211" s="5">
        <f>J212/Inputs!K$7</f>
        <v>86.766303969297752</v>
      </c>
      <c r="K211" s="5">
        <f>K212/Inputs!L$7</f>
        <v>77.693373585753335</v>
      </c>
      <c r="L211" s="5">
        <f>L212/Inputs!M$7</f>
        <v>78.049835847753087</v>
      </c>
      <c r="M211" s="5">
        <f>M212/Inputs!N$7</f>
        <v>95.141470646543283</v>
      </c>
      <c r="N211" s="5">
        <f>N212/Inputs!O$7</f>
        <v>87.65422074617895</v>
      </c>
      <c r="O211" s="5">
        <f>O212/Inputs!P$7</f>
        <v>73.625974701407259</v>
      </c>
      <c r="P211" s="5">
        <f>P212/Inputs!Q$7</f>
        <v>56.883065869392127</v>
      </c>
      <c r="Q211" s="5">
        <f>Q212/Inputs!R$7</f>
        <v>55.778307744464051</v>
      </c>
      <c r="R211" s="5">
        <f>R212/Inputs!S$7</f>
        <v>55.141675780262439</v>
      </c>
      <c r="S211" s="5">
        <f>S212/Inputs!T$7</f>
        <v>60.374901043219026</v>
      </c>
      <c r="T211" s="5">
        <f>T212/Inputs!U$7</f>
        <v>63.340188218001337</v>
      </c>
      <c r="U211" s="5">
        <f>U212/Inputs!V$7</f>
        <v>64.81143664632333</v>
      </c>
      <c r="V211" s="5">
        <f>V212/Inputs!W$7</f>
        <v>69.740939181041242</v>
      </c>
      <c r="W211" s="5">
        <f>W212/Inputs!X$7</f>
        <v>9.685242953110615</v>
      </c>
      <c r="Z211" s="23"/>
    </row>
    <row r="212" spans="2:28" outlineLevel="1" x14ac:dyDescent="0.25">
      <c r="B212" s="10" t="s">
        <v>12</v>
      </c>
      <c r="C212" s="5">
        <f>C$214*CAN!C216</f>
        <v>7.2018045716308849</v>
      </c>
      <c r="D212" s="5">
        <f>D$214*CAN!D216</f>
        <v>7.8096402730333798</v>
      </c>
      <c r="E212" s="5">
        <f>E$214*CAN!E216</f>
        <v>9.0060024852298675</v>
      </c>
      <c r="F212" s="5">
        <f>F$214*CAN!F216</f>
        <v>10.632963003001565</v>
      </c>
      <c r="G212" s="5">
        <f>G$214*CAN!G216</f>
        <v>9.3967418428040581</v>
      </c>
      <c r="H212" s="5">
        <f>H$214*CAN!H216</f>
        <v>8.9702696740998729</v>
      </c>
      <c r="I212" s="5">
        <f>I$214*CAN!I216</f>
        <v>8.1479932951746239</v>
      </c>
      <c r="J212" s="5">
        <f>J$214*CAN!J216</f>
        <v>8.6766303969297756</v>
      </c>
      <c r="K212" s="5">
        <f>K$214*CAN!K216</f>
        <v>7.769337358575334</v>
      </c>
      <c r="L212" s="5">
        <f>L$214*CAN!L216</f>
        <v>7.8049835847753091</v>
      </c>
      <c r="M212" s="5">
        <f>M$214*CAN!M216</f>
        <v>9.5141470646543294</v>
      </c>
      <c r="N212" s="5">
        <f>N$214*CAN!N216</f>
        <v>8.765422074617895</v>
      </c>
      <c r="O212" s="5">
        <f>O$214*CAN!O216</f>
        <v>7.3625974701407264</v>
      </c>
      <c r="P212" s="5">
        <f>P$214*CAN!P216</f>
        <v>5.6883065869392127</v>
      </c>
      <c r="Q212" s="5">
        <f>Q$214*CAN!Q216</f>
        <v>5.5778307744464053</v>
      </c>
      <c r="R212" s="5">
        <f>R$214*CAN!R216</f>
        <v>5.5141675780262442</v>
      </c>
      <c r="S212" s="5">
        <f>S$214*CAN!S216</f>
        <v>6.0374901043219031</v>
      </c>
      <c r="T212" s="5">
        <f>T$214*CAN!T216</f>
        <v>6.3340188218001341</v>
      </c>
      <c r="U212" s="5">
        <f>U$214*CAN!U216</f>
        <v>6.4811436646323335</v>
      </c>
      <c r="V212" s="5">
        <f>V$214*CAN!V216</f>
        <v>6.9740939181041242</v>
      </c>
      <c r="W212" s="5">
        <f>W$214*CAN!W216</f>
        <v>0.96852429531106154</v>
      </c>
      <c r="Y212" s="1" t="s">
        <v>59</v>
      </c>
    </row>
    <row r="213" spans="2:28" outlineLevel="1" x14ac:dyDescent="0.25">
      <c r="B213" s="16" t="s">
        <v>13</v>
      </c>
    </row>
    <row r="214" spans="2:28" outlineLevel="1" x14ac:dyDescent="0.25">
      <c r="B214" s="10" t="s">
        <v>10</v>
      </c>
      <c r="C214" s="5">
        <f>C229/CAN!C230/1000</f>
        <v>15006.56050428205</v>
      </c>
      <c r="D214" s="5">
        <f>D229/CAN!D230/1000</f>
        <v>16260.647699145178</v>
      </c>
      <c r="E214" s="5">
        <f>E229/CAN!E230/1000</f>
        <v>17931.771327968469</v>
      </c>
      <c r="F214" s="5">
        <f>F229/CAN!F230/1000</f>
        <v>23615.384663560861</v>
      </c>
      <c r="G214" s="5">
        <f>G229/CAN!G230/1000</f>
        <v>22423.023231088391</v>
      </c>
      <c r="H214" s="5">
        <f>H229/CAN!H230/1000</f>
        <v>21374.469385896376</v>
      </c>
      <c r="I214" s="5">
        <f>I229/CAN!I230/1000</f>
        <v>19808.340017204937</v>
      </c>
      <c r="J214" s="5">
        <f>J229/CAN!J230/1000</f>
        <v>21436.356773212028</v>
      </c>
      <c r="K214" s="5">
        <f>K229/CAN!K230/1000</f>
        <v>16791.744626282572</v>
      </c>
      <c r="L214" s="5">
        <f>L229/CAN!L230/1000</f>
        <v>16565.325143032638</v>
      </c>
      <c r="M214" s="5">
        <f>M229/CAN!M230/1000</f>
        <v>23141.68145263824</v>
      </c>
      <c r="N214" s="5">
        <f>N229/CAN!N230/1000</f>
        <v>21984.329358547315</v>
      </c>
      <c r="O214" s="5">
        <f>O229/CAN!O230/1000</f>
        <v>19894.29304543895</v>
      </c>
      <c r="P214" s="5">
        <f>P229/CAN!P230/1000</f>
        <v>16091.924415400908</v>
      </c>
      <c r="Q214" s="5">
        <f>Q229/CAN!Q230/1000</f>
        <v>17465.998615115303</v>
      </c>
      <c r="R214" s="5">
        <f>R229/CAN!R230/1000</f>
        <v>16834.139451578656</v>
      </c>
      <c r="S214" s="5">
        <f>S229/CAN!S230/1000</f>
        <v>16979.970713670744</v>
      </c>
      <c r="T214" s="5">
        <f>T229/CAN!T230/1000</f>
        <v>17561.252511923343</v>
      </c>
      <c r="U214" s="5">
        <f>U229/CAN!U230/1000</f>
        <v>19003.283735990666</v>
      </c>
      <c r="V214" s="5">
        <f>V229/CAN!V230/1000</f>
        <v>18206.892446977203</v>
      </c>
      <c r="W214" s="5">
        <f>W229/CAN!W230/1000</f>
        <v>17290.937521383385</v>
      </c>
    </row>
    <row r="215" spans="2:28" outlineLevel="1" x14ac:dyDescent="0.25">
      <c r="B215" s="18" t="s">
        <v>14</v>
      </c>
      <c r="C215" s="13">
        <f t="shared" ref="C215:W215" si="83">IFERROR(C209/C214,0)</f>
        <v>0.99952008959217697</v>
      </c>
      <c r="D215" s="13">
        <f t="shared" si="83"/>
        <v>0.9995197214515974</v>
      </c>
      <c r="E215" s="13">
        <f t="shared" si="83"/>
        <v>0.99949776280767189</v>
      </c>
      <c r="F215" s="13">
        <f t="shared" si="83"/>
        <v>0.99954974423857645</v>
      </c>
      <c r="G215" s="13">
        <f t="shared" si="83"/>
        <v>0.99958093332259601</v>
      </c>
      <c r="H215" s="13">
        <f t="shared" si="83"/>
        <v>0.99958032784289752</v>
      </c>
      <c r="I215" s="13">
        <f t="shared" si="83"/>
        <v>0.99958865844951694</v>
      </c>
      <c r="J215" s="13">
        <f t="shared" si="83"/>
        <v>0.9995952376381525</v>
      </c>
      <c r="K215" s="13">
        <f t="shared" si="83"/>
        <v>0.99953731208212782</v>
      </c>
      <c r="L215" s="13">
        <f t="shared" si="83"/>
        <v>0.99952883607672161</v>
      </c>
      <c r="M215" s="13">
        <f t="shared" si="83"/>
        <v>0.99958887399413354</v>
      </c>
      <c r="N215" s="13">
        <f t="shared" si="83"/>
        <v>0.99960128772037293</v>
      </c>
      <c r="O215" s="13">
        <f t="shared" si="83"/>
        <v>0.99962991409378932</v>
      </c>
      <c r="P215" s="13">
        <f t="shared" si="83"/>
        <v>0.99964651172599994</v>
      </c>
      <c r="Q215" s="13">
        <f t="shared" si="83"/>
        <v>0.99968064632905551</v>
      </c>
      <c r="R215" s="13">
        <f t="shared" si="83"/>
        <v>0.99967244137463129</v>
      </c>
      <c r="S215" s="13">
        <f t="shared" si="83"/>
        <v>0.99964443459849661</v>
      </c>
      <c r="T215" s="13">
        <f t="shared" si="83"/>
        <v>0.9996393185043323</v>
      </c>
      <c r="U215" s="13">
        <f t="shared" si="83"/>
        <v>0.99965894611927752</v>
      </c>
      <c r="V215" s="13">
        <f t="shared" si="83"/>
        <v>0.99961695308859466</v>
      </c>
      <c r="W215" s="13">
        <f t="shared" si="83"/>
        <v>0.99994398659447403</v>
      </c>
    </row>
    <row r="216" spans="2:28" outlineLevel="1" x14ac:dyDescent="0.25">
      <c r="B216" s="18" t="s">
        <v>15</v>
      </c>
      <c r="C216" s="13">
        <f t="shared" ref="C216:W216" si="84">IFERROR(C212/C214,0)</f>
        <v>4.7991040782302411E-4</v>
      </c>
      <c r="D216" s="13">
        <f t="shared" si="84"/>
        <v>4.8027854840271413E-4</v>
      </c>
      <c r="E216" s="13">
        <f t="shared" si="84"/>
        <v>5.0223719232818137E-4</v>
      </c>
      <c r="F216" s="13">
        <f t="shared" si="84"/>
        <v>4.5025576142354768E-4</v>
      </c>
      <c r="G216" s="13">
        <f t="shared" si="84"/>
        <v>4.190666774039617E-4</v>
      </c>
      <c r="H216" s="13">
        <f t="shared" si="84"/>
        <v>4.1967215710247155E-4</v>
      </c>
      <c r="I216" s="13">
        <f t="shared" si="84"/>
        <v>4.1134155048315598E-4</v>
      </c>
      <c r="J216" s="13">
        <f t="shared" si="84"/>
        <v>4.0476236184744499E-4</v>
      </c>
      <c r="K216" s="13">
        <f t="shared" si="84"/>
        <v>4.6268791787213733E-4</v>
      </c>
      <c r="L216" s="13">
        <f t="shared" si="84"/>
        <v>4.7116392327850435E-4</v>
      </c>
      <c r="M216" s="13">
        <f t="shared" si="84"/>
        <v>4.1112600586634039E-4</v>
      </c>
      <c r="N216" s="13">
        <f t="shared" si="84"/>
        <v>3.9871227962703243E-4</v>
      </c>
      <c r="O216" s="13">
        <f t="shared" si="84"/>
        <v>3.7008590621061082E-4</v>
      </c>
      <c r="P216" s="13">
        <f t="shared" si="84"/>
        <v>3.5348827400004265E-4</v>
      </c>
      <c r="Q216" s="13">
        <f t="shared" si="84"/>
        <v>3.193536709443729E-4</v>
      </c>
      <c r="R216" s="13">
        <f t="shared" si="84"/>
        <v>3.2755862536882702E-4</v>
      </c>
      <c r="S216" s="13">
        <f t="shared" si="84"/>
        <v>3.5556540150337597E-4</v>
      </c>
      <c r="T216" s="13">
        <f t="shared" si="84"/>
        <v>3.6068149566778363E-4</v>
      </c>
      <c r="U216" s="13">
        <f t="shared" si="84"/>
        <v>3.4105388072260256E-4</v>
      </c>
      <c r="V216" s="13">
        <f t="shared" si="84"/>
        <v>3.8304691140535614E-4</v>
      </c>
      <c r="W216" s="13">
        <f t="shared" si="84"/>
        <v>5.6013405526062736E-5</v>
      </c>
    </row>
    <row r="217" spans="2:28" outlineLevel="1" x14ac:dyDescent="0.25"/>
    <row r="218" spans="2:28" outlineLevel="1" x14ac:dyDescent="0.25">
      <c r="B218" s="9" t="s">
        <v>19</v>
      </c>
      <c r="C218" s="14"/>
    </row>
    <row r="219" spans="2:28" outlineLevel="1" x14ac:dyDescent="0.25">
      <c r="B219" s="4" t="s">
        <v>23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Z219" s="23"/>
      <c r="AB219" t="s">
        <v>18</v>
      </c>
    </row>
    <row r="220" spans="2:28" outlineLevel="1" x14ac:dyDescent="0.25">
      <c r="B220" s="4" t="s">
        <v>24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Z220" s="23"/>
      <c r="AB220" t="s">
        <v>18</v>
      </c>
    </row>
    <row r="221" spans="2:28" outlineLevel="1" x14ac:dyDescent="0.25">
      <c r="B221" s="4" t="s">
        <v>21</v>
      </c>
      <c r="C221" s="5">
        <f>'[12]Table 18'!C$12*1000</f>
        <v>3790.6909999999998</v>
      </c>
      <c r="D221" s="5">
        <f>'[12]Table 18'!D$12*1000</f>
        <v>4060.125</v>
      </c>
      <c r="E221" s="5">
        <f>'[12]Table 18'!E$12*1000</f>
        <v>4143.83</v>
      </c>
      <c r="F221" s="5">
        <f>'[12]Table 18'!F$12*1000</f>
        <v>5514.59</v>
      </c>
      <c r="G221" s="5">
        <f>'[12]Table 18'!G$12*1000</f>
        <v>5065.8690000000006</v>
      </c>
      <c r="H221" s="5">
        <f>'[12]Table 18'!H$12*1000</f>
        <v>4951.13</v>
      </c>
      <c r="I221" s="5">
        <f>'[12]Table 18'!I$12*1000</f>
        <v>4805.4210000000003</v>
      </c>
      <c r="J221" s="5">
        <f>'[12]Table 18'!J$12*1000</f>
        <v>5474.5410000000002</v>
      </c>
      <c r="K221" s="5">
        <f>'[12]Table 18'!K$12*1000</f>
        <v>4766.4270000000006</v>
      </c>
      <c r="L221" s="5">
        <f>'[12]Table 18'!L$12*1000</f>
        <v>4542.6539999999995</v>
      </c>
      <c r="M221" s="5">
        <f>'[12]Table 18'!M$12*1000</f>
        <v>5499.4810000000007</v>
      </c>
      <c r="N221" s="5">
        <f>'[12]Table 18'!N$12*1000</f>
        <v>5709.5419999999995</v>
      </c>
      <c r="O221" s="5">
        <f>'[12]Table 18'!O$12*1000</f>
        <v>5042.5120000000006</v>
      </c>
      <c r="P221" s="5">
        <f>'[12]Table 18'!P$12*1000</f>
        <v>3783.5309999999999</v>
      </c>
      <c r="Q221" s="5">
        <f>'[12]Table 18'!Q$12*1000</f>
        <v>3916.6470000000004</v>
      </c>
      <c r="R221" s="5">
        <f>'[12]Table 18'!R$12*1000</f>
        <v>3623.2829999999999</v>
      </c>
      <c r="S221" s="5">
        <f>'[12]Table 18'!S$12*1000</f>
        <v>3485.3409999999999</v>
      </c>
      <c r="T221" s="5">
        <f>'[12]Table 18'!T$12*1000</f>
        <v>3856.2949999999996</v>
      </c>
      <c r="U221" s="5">
        <f>'[12]Table 18'!U$12*1000</f>
        <v>4032.3620000000001</v>
      </c>
      <c r="V221" s="5">
        <f>'[12]Table 18'!V$12*1000</f>
        <v>3864.6910000000003</v>
      </c>
      <c r="W221" s="5">
        <f>'[12]Table 18'!W$12*1000</f>
        <v>3722.0119999999997</v>
      </c>
      <c r="Z221" s="23" t="s">
        <v>32</v>
      </c>
      <c r="AB221" t="s">
        <v>18</v>
      </c>
    </row>
    <row r="222" spans="2:28" outlineLevel="1" x14ac:dyDescent="0.25">
      <c r="B222" s="4" t="s">
        <v>26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Z222" s="23"/>
      <c r="AB222" t="s">
        <v>18</v>
      </c>
    </row>
    <row r="223" spans="2:28" outlineLevel="1" x14ac:dyDescent="0.25">
      <c r="B223" s="4" t="s">
        <v>25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Z223" s="23"/>
      <c r="AB223" t="s">
        <v>18</v>
      </c>
    </row>
    <row r="224" spans="2:28" outlineLevel="1" x14ac:dyDescent="0.25">
      <c r="B224" s="4" t="s">
        <v>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Z224" s="23"/>
      <c r="AB224" t="s">
        <v>18</v>
      </c>
    </row>
    <row r="225" spans="2:28" outlineLevel="1" x14ac:dyDescent="0.25">
      <c r="B225" s="4" t="s">
        <v>27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Z225" s="23"/>
      <c r="AB225" t="s">
        <v>18</v>
      </c>
    </row>
    <row r="226" spans="2:28" outlineLevel="1" x14ac:dyDescent="0.25">
      <c r="B226" s="4" t="s">
        <v>28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Z226" s="23"/>
      <c r="AB226" t="s">
        <v>18</v>
      </c>
    </row>
    <row r="227" spans="2:28" outlineLevel="1" x14ac:dyDescent="0.25">
      <c r="B227" s="4" t="s">
        <v>22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Z227" s="23"/>
      <c r="AB227" t="s">
        <v>18</v>
      </c>
    </row>
    <row r="228" spans="2:28" outlineLevel="1" x14ac:dyDescent="0.25">
      <c r="B228" s="4" t="s">
        <v>29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Z228" s="23"/>
      <c r="AB228" t="s">
        <v>18</v>
      </c>
    </row>
    <row r="229" spans="2:28" outlineLevel="1" x14ac:dyDescent="0.25">
      <c r="B229" s="16" t="s">
        <v>13</v>
      </c>
      <c r="C229" s="21">
        <f t="shared" ref="C229:W229" si="85">SUM(C219:C228)</f>
        <v>3790.6909999999998</v>
      </c>
      <c r="D229" s="21">
        <f t="shared" si="85"/>
        <v>4060.125</v>
      </c>
      <c r="E229" s="21">
        <f t="shared" si="85"/>
        <v>4143.83</v>
      </c>
      <c r="F229" s="21">
        <f t="shared" si="85"/>
        <v>5514.59</v>
      </c>
      <c r="G229" s="21">
        <f t="shared" si="85"/>
        <v>5065.8690000000006</v>
      </c>
      <c r="H229" s="21">
        <f t="shared" si="85"/>
        <v>4951.13</v>
      </c>
      <c r="I229" s="21">
        <f t="shared" si="85"/>
        <v>4805.4210000000003</v>
      </c>
      <c r="J229" s="21">
        <f t="shared" si="85"/>
        <v>5474.5410000000002</v>
      </c>
      <c r="K229" s="21">
        <f t="shared" si="85"/>
        <v>4766.4270000000006</v>
      </c>
      <c r="L229" s="21">
        <f t="shared" si="85"/>
        <v>4542.6539999999995</v>
      </c>
      <c r="M229" s="21">
        <f t="shared" si="85"/>
        <v>5499.4810000000007</v>
      </c>
      <c r="N229" s="21">
        <f t="shared" si="85"/>
        <v>5709.5419999999995</v>
      </c>
      <c r="O229" s="21">
        <f t="shared" si="85"/>
        <v>5042.5120000000006</v>
      </c>
      <c r="P229" s="21">
        <f t="shared" si="85"/>
        <v>3783.5309999999999</v>
      </c>
      <c r="Q229" s="21">
        <f t="shared" si="85"/>
        <v>3916.6470000000004</v>
      </c>
      <c r="R229" s="21">
        <f t="shared" si="85"/>
        <v>3623.2829999999999</v>
      </c>
      <c r="S229" s="21">
        <f t="shared" si="85"/>
        <v>3485.3409999999999</v>
      </c>
      <c r="T229" s="21">
        <f t="shared" si="85"/>
        <v>3856.2949999999996</v>
      </c>
      <c r="U229" s="21">
        <f t="shared" si="85"/>
        <v>4032.3620000000001</v>
      </c>
      <c r="V229" s="21">
        <f t="shared" si="85"/>
        <v>3864.6910000000003</v>
      </c>
      <c r="W229" s="21">
        <f t="shared" si="85"/>
        <v>3722.0119999999997</v>
      </c>
    </row>
    <row r="230" spans="2:28" outlineLevel="1" x14ac:dyDescent="0.25">
      <c r="B230" s="29" t="s">
        <v>46</v>
      </c>
      <c r="C230" s="28">
        <f>IFERROR(C229/C209/1000,0)</f>
        <v>2.527235381118783E-4</v>
      </c>
      <c r="D230" s="28">
        <f t="shared" ref="D230:W230" si="86">IFERROR(D229/D209/1000,0)</f>
        <v>2.4981021685524318E-4</v>
      </c>
      <c r="E230" s="28">
        <f t="shared" si="86"/>
        <v>2.3120483500992738E-4</v>
      </c>
      <c r="F230" s="28">
        <f t="shared" si="86"/>
        <v>2.3362202957931017E-4</v>
      </c>
      <c r="G230" s="28">
        <f t="shared" si="86"/>
        <v>2.2601737395912635E-4</v>
      </c>
      <c r="H230" s="28">
        <f t="shared" si="86"/>
        <v>2.3173481569830183E-4</v>
      </c>
      <c r="I230" s="28">
        <f t="shared" si="86"/>
        <v>2.4269567659733826E-4</v>
      </c>
      <c r="J230" s="28">
        <f t="shared" si="86"/>
        <v>2.5548920664823647E-4</v>
      </c>
      <c r="K230" s="28">
        <f t="shared" si="86"/>
        <v>2.8398677416699002E-4</v>
      </c>
      <c r="L230" s="28">
        <f t="shared" si="86"/>
        <v>2.7435593955221137E-4</v>
      </c>
      <c r="M230" s="28">
        <f t="shared" si="86"/>
        <v>2.3774170951439241E-4</v>
      </c>
      <c r="N230" s="28">
        <f t="shared" si="86"/>
        <v>2.5981321874174576E-4</v>
      </c>
      <c r="O230" s="28">
        <f t="shared" si="86"/>
        <v>2.5355909063960285E-4</v>
      </c>
      <c r="P230" s="28">
        <f t="shared" si="86"/>
        <v>2.3520300052831675E-4</v>
      </c>
      <c r="Q230" s="28">
        <f t="shared" si="86"/>
        <v>2.2431572803288872E-4</v>
      </c>
      <c r="R230" s="28">
        <f t="shared" si="86"/>
        <v>2.1530475239975425E-4</v>
      </c>
      <c r="S230" s="28">
        <f t="shared" si="86"/>
        <v>2.0533490700676204E-4</v>
      </c>
      <c r="T230" s="28">
        <f t="shared" si="86"/>
        <v>2.1967034489595526E-4</v>
      </c>
      <c r="U230" s="28">
        <f t="shared" si="86"/>
        <v>2.1226529993152195E-4</v>
      </c>
      <c r="V230" s="28">
        <f t="shared" si="86"/>
        <v>2.1234661194787232E-4</v>
      </c>
      <c r="W230" s="28">
        <f t="shared" si="86"/>
        <v>2.1527002163085714E-4</v>
      </c>
    </row>
    <row r="231" spans="2:28" outlineLevel="1" x14ac:dyDescent="0.25"/>
    <row r="232" spans="2:28" outlineLevel="1" x14ac:dyDescent="0.25">
      <c r="B232" s="4" t="s">
        <v>23</v>
      </c>
      <c r="C232" s="12">
        <f t="shared" ref="C232:W232" si="87">IFERROR(C219/C229,0)</f>
        <v>0</v>
      </c>
      <c r="D232" s="12">
        <f t="shared" si="87"/>
        <v>0</v>
      </c>
      <c r="E232" s="12">
        <f t="shared" si="87"/>
        <v>0</v>
      </c>
      <c r="F232" s="12">
        <f t="shared" si="87"/>
        <v>0</v>
      </c>
      <c r="G232" s="12">
        <f t="shared" si="87"/>
        <v>0</v>
      </c>
      <c r="H232" s="12">
        <f t="shared" si="87"/>
        <v>0</v>
      </c>
      <c r="I232" s="12">
        <f t="shared" si="87"/>
        <v>0</v>
      </c>
      <c r="J232" s="12">
        <f t="shared" si="87"/>
        <v>0</v>
      </c>
      <c r="K232" s="12">
        <f t="shared" si="87"/>
        <v>0</v>
      </c>
      <c r="L232" s="12">
        <f t="shared" si="87"/>
        <v>0</v>
      </c>
      <c r="M232" s="12">
        <f t="shared" si="87"/>
        <v>0</v>
      </c>
      <c r="N232" s="12">
        <f t="shared" si="87"/>
        <v>0</v>
      </c>
      <c r="O232" s="12">
        <f t="shared" si="87"/>
        <v>0</v>
      </c>
      <c r="P232" s="12">
        <f t="shared" si="87"/>
        <v>0</v>
      </c>
      <c r="Q232" s="12">
        <f t="shared" si="87"/>
        <v>0</v>
      </c>
      <c r="R232" s="12">
        <f t="shared" si="87"/>
        <v>0</v>
      </c>
      <c r="S232" s="12">
        <f t="shared" si="87"/>
        <v>0</v>
      </c>
      <c r="T232" s="12">
        <f t="shared" si="87"/>
        <v>0</v>
      </c>
      <c r="U232" s="12">
        <f t="shared" si="87"/>
        <v>0</v>
      </c>
      <c r="V232" s="12">
        <f t="shared" si="87"/>
        <v>0</v>
      </c>
      <c r="W232" s="12">
        <f t="shared" si="87"/>
        <v>0</v>
      </c>
    </row>
    <row r="233" spans="2:28" outlineLevel="1" x14ac:dyDescent="0.25">
      <c r="B233" s="4" t="s">
        <v>24</v>
      </c>
      <c r="C233" s="12">
        <f t="shared" ref="C233:W233" si="88">IFERROR(C220/C229,0)</f>
        <v>0</v>
      </c>
      <c r="D233" s="12">
        <f t="shared" si="88"/>
        <v>0</v>
      </c>
      <c r="E233" s="12">
        <f t="shared" si="88"/>
        <v>0</v>
      </c>
      <c r="F233" s="12">
        <f t="shared" si="88"/>
        <v>0</v>
      </c>
      <c r="G233" s="12">
        <f t="shared" si="88"/>
        <v>0</v>
      </c>
      <c r="H233" s="12">
        <f t="shared" si="88"/>
        <v>0</v>
      </c>
      <c r="I233" s="12">
        <f t="shared" si="88"/>
        <v>0</v>
      </c>
      <c r="J233" s="12">
        <f t="shared" si="88"/>
        <v>0</v>
      </c>
      <c r="K233" s="12">
        <f t="shared" si="88"/>
        <v>0</v>
      </c>
      <c r="L233" s="12">
        <f t="shared" si="88"/>
        <v>0</v>
      </c>
      <c r="M233" s="12">
        <f t="shared" si="88"/>
        <v>0</v>
      </c>
      <c r="N233" s="12">
        <f t="shared" si="88"/>
        <v>0</v>
      </c>
      <c r="O233" s="12">
        <f t="shared" si="88"/>
        <v>0</v>
      </c>
      <c r="P233" s="12">
        <f t="shared" si="88"/>
        <v>0</v>
      </c>
      <c r="Q233" s="12">
        <f t="shared" si="88"/>
        <v>0</v>
      </c>
      <c r="R233" s="12">
        <f t="shared" si="88"/>
        <v>0</v>
      </c>
      <c r="S233" s="12">
        <f t="shared" si="88"/>
        <v>0</v>
      </c>
      <c r="T233" s="12">
        <f t="shared" si="88"/>
        <v>0</v>
      </c>
      <c r="U233" s="12">
        <f t="shared" si="88"/>
        <v>0</v>
      </c>
      <c r="V233" s="12">
        <f t="shared" si="88"/>
        <v>0</v>
      </c>
      <c r="W233" s="12">
        <f t="shared" si="88"/>
        <v>0</v>
      </c>
    </row>
    <row r="234" spans="2:28" outlineLevel="1" x14ac:dyDescent="0.25">
      <c r="B234" s="4" t="s">
        <v>21</v>
      </c>
      <c r="C234" s="12">
        <f t="shared" ref="C234:W234" si="89">IFERROR(C221/C229,0)</f>
        <v>1</v>
      </c>
      <c r="D234" s="12">
        <f t="shared" si="89"/>
        <v>1</v>
      </c>
      <c r="E234" s="12">
        <f t="shared" si="89"/>
        <v>1</v>
      </c>
      <c r="F234" s="12">
        <f t="shared" si="89"/>
        <v>1</v>
      </c>
      <c r="G234" s="12">
        <f t="shared" si="89"/>
        <v>1</v>
      </c>
      <c r="H234" s="12">
        <f t="shared" si="89"/>
        <v>1</v>
      </c>
      <c r="I234" s="12">
        <f t="shared" si="89"/>
        <v>1</v>
      </c>
      <c r="J234" s="12">
        <f t="shared" si="89"/>
        <v>1</v>
      </c>
      <c r="K234" s="12">
        <f t="shared" si="89"/>
        <v>1</v>
      </c>
      <c r="L234" s="12">
        <f t="shared" si="89"/>
        <v>1</v>
      </c>
      <c r="M234" s="12">
        <f t="shared" si="89"/>
        <v>1</v>
      </c>
      <c r="N234" s="12">
        <f t="shared" si="89"/>
        <v>1</v>
      </c>
      <c r="O234" s="12">
        <f t="shared" si="89"/>
        <v>1</v>
      </c>
      <c r="P234" s="12">
        <f t="shared" si="89"/>
        <v>1</v>
      </c>
      <c r="Q234" s="12">
        <f t="shared" si="89"/>
        <v>1</v>
      </c>
      <c r="R234" s="12">
        <f t="shared" si="89"/>
        <v>1</v>
      </c>
      <c r="S234" s="12">
        <f t="shared" si="89"/>
        <v>1</v>
      </c>
      <c r="T234" s="12">
        <f t="shared" si="89"/>
        <v>1</v>
      </c>
      <c r="U234" s="12">
        <f t="shared" si="89"/>
        <v>1</v>
      </c>
      <c r="V234" s="12">
        <f t="shared" si="89"/>
        <v>1</v>
      </c>
      <c r="W234" s="12">
        <f t="shared" si="89"/>
        <v>1</v>
      </c>
    </row>
    <row r="235" spans="2:28" outlineLevel="1" x14ac:dyDescent="0.25">
      <c r="B235" s="4" t="s">
        <v>26</v>
      </c>
      <c r="C235" s="12">
        <f t="shared" ref="C235:W235" si="90">IFERROR(C222/C229,0)</f>
        <v>0</v>
      </c>
      <c r="D235" s="12">
        <f t="shared" si="90"/>
        <v>0</v>
      </c>
      <c r="E235" s="12">
        <f t="shared" si="90"/>
        <v>0</v>
      </c>
      <c r="F235" s="12">
        <f t="shared" si="90"/>
        <v>0</v>
      </c>
      <c r="G235" s="12">
        <f t="shared" si="90"/>
        <v>0</v>
      </c>
      <c r="H235" s="12">
        <f t="shared" si="90"/>
        <v>0</v>
      </c>
      <c r="I235" s="12">
        <f t="shared" si="90"/>
        <v>0</v>
      </c>
      <c r="J235" s="12">
        <f t="shared" si="90"/>
        <v>0</v>
      </c>
      <c r="K235" s="12">
        <f t="shared" si="90"/>
        <v>0</v>
      </c>
      <c r="L235" s="12">
        <f t="shared" si="90"/>
        <v>0</v>
      </c>
      <c r="M235" s="12">
        <f t="shared" si="90"/>
        <v>0</v>
      </c>
      <c r="N235" s="12">
        <f t="shared" si="90"/>
        <v>0</v>
      </c>
      <c r="O235" s="12">
        <f t="shared" si="90"/>
        <v>0</v>
      </c>
      <c r="P235" s="12">
        <f t="shared" si="90"/>
        <v>0</v>
      </c>
      <c r="Q235" s="12">
        <f t="shared" si="90"/>
        <v>0</v>
      </c>
      <c r="R235" s="12">
        <f t="shared" si="90"/>
        <v>0</v>
      </c>
      <c r="S235" s="12">
        <f t="shared" si="90"/>
        <v>0</v>
      </c>
      <c r="T235" s="12">
        <f t="shared" si="90"/>
        <v>0</v>
      </c>
      <c r="U235" s="12">
        <f t="shared" si="90"/>
        <v>0</v>
      </c>
      <c r="V235" s="12">
        <f t="shared" si="90"/>
        <v>0</v>
      </c>
      <c r="W235" s="12">
        <f t="shared" si="90"/>
        <v>0</v>
      </c>
    </row>
    <row r="236" spans="2:28" outlineLevel="1" x14ac:dyDescent="0.25">
      <c r="B236" s="4" t="s">
        <v>25</v>
      </c>
      <c r="C236" s="12">
        <f t="shared" ref="C236:W236" si="91">IFERROR(C223/C229,0)</f>
        <v>0</v>
      </c>
      <c r="D236" s="12">
        <f t="shared" si="91"/>
        <v>0</v>
      </c>
      <c r="E236" s="12">
        <f t="shared" si="91"/>
        <v>0</v>
      </c>
      <c r="F236" s="12">
        <f t="shared" si="91"/>
        <v>0</v>
      </c>
      <c r="G236" s="12">
        <f t="shared" si="91"/>
        <v>0</v>
      </c>
      <c r="H236" s="12">
        <f t="shared" si="91"/>
        <v>0</v>
      </c>
      <c r="I236" s="12">
        <f t="shared" si="91"/>
        <v>0</v>
      </c>
      <c r="J236" s="12">
        <f t="shared" si="91"/>
        <v>0</v>
      </c>
      <c r="K236" s="12">
        <f t="shared" si="91"/>
        <v>0</v>
      </c>
      <c r="L236" s="12">
        <f t="shared" si="91"/>
        <v>0</v>
      </c>
      <c r="M236" s="12">
        <f t="shared" si="91"/>
        <v>0</v>
      </c>
      <c r="N236" s="12">
        <f t="shared" si="91"/>
        <v>0</v>
      </c>
      <c r="O236" s="12">
        <f t="shared" si="91"/>
        <v>0</v>
      </c>
      <c r="P236" s="12">
        <f t="shared" si="91"/>
        <v>0</v>
      </c>
      <c r="Q236" s="12">
        <f t="shared" si="91"/>
        <v>0</v>
      </c>
      <c r="R236" s="12">
        <f t="shared" si="91"/>
        <v>0</v>
      </c>
      <c r="S236" s="12">
        <f t="shared" si="91"/>
        <v>0</v>
      </c>
      <c r="T236" s="12">
        <f t="shared" si="91"/>
        <v>0</v>
      </c>
      <c r="U236" s="12">
        <f t="shared" si="91"/>
        <v>0</v>
      </c>
      <c r="V236" s="12">
        <f t="shared" si="91"/>
        <v>0</v>
      </c>
      <c r="W236" s="12">
        <f t="shared" si="91"/>
        <v>0</v>
      </c>
    </row>
    <row r="237" spans="2:28" outlineLevel="1" x14ac:dyDescent="0.25">
      <c r="B237" s="4" t="s">
        <v>0</v>
      </c>
      <c r="C237" s="12">
        <f t="shared" ref="C237:W237" si="92">IFERROR(C224/C229,0)</f>
        <v>0</v>
      </c>
      <c r="D237" s="12">
        <f t="shared" si="92"/>
        <v>0</v>
      </c>
      <c r="E237" s="12">
        <f t="shared" si="92"/>
        <v>0</v>
      </c>
      <c r="F237" s="12">
        <f t="shared" si="92"/>
        <v>0</v>
      </c>
      <c r="G237" s="12">
        <f t="shared" si="92"/>
        <v>0</v>
      </c>
      <c r="H237" s="12">
        <f t="shared" si="92"/>
        <v>0</v>
      </c>
      <c r="I237" s="12">
        <f t="shared" si="92"/>
        <v>0</v>
      </c>
      <c r="J237" s="12">
        <f t="shared" si="92"/>
        <v>0</v>
      </c>
      <c r="K237" s="12">
        <f t="shared" si="92"/>
        <v>0</v>
      </c>
      <c r="L237" s="12">
        <f t="shared" si="92"/>
        <v>0</v>
      </c>
      <c r="M237" s="12">
        <f t="shared" si="92"/>
        <v>0</v>
      </c>
      <c r="N237" s="12">
        <f t="shared" si="92"/>
        <v>0</v>
      </c>
      <c r="O237" s="12">
        <f t="shared" si="92"/>
        <v>0</v>
      </c>
      <c r="P237" s="12">
        <f t="shared" si="92"/>
        <v>0</v>
      </c>
      <c r="Q237" s="12">
        <f t="shared" si="92"/>
        <v>0</v>
      </c>
      <c r="R237" s="12">
        <f t="shared" si="92"/>
        <v>0</v>
      </c>
      <c r="S237" s="12">
        <f t="shared" si="92"/>
        <v>0</v>
      </c>
      <c r="T237" s="12">
        <f t="shared" si="92"/>
        <v>0</v>
      </c>
      <c r="U237" s="12">
        <f t="shared" si="92"/>
        <v>0</v>
      </c>
      <c r="V237" s="12">
        <f t="shared" si="92"/>
        <v>0</v>
      </c>
      <c r="W237" s="12">
        <f t="shared" si="92"/>
        <v>0</v>
      </c>
    </row>
    <row r="238" spans="2:28" outlineLevel="1" x14ac:dyDescent="0.25">
      <c r="B238" s="4" t="s">
        <v>27</v>
      </c>
      <c r="C238" s="12">
        <f t="shared" ref="C238:W238" si="93">IFERROR(C225/C229,0)</f>
        <v>0</v>
      </c>
      <c r="D238" s="12">
        <f t="shared" si="93"/>
        <v>0</v>
      </c>
      <c r="E238" s="12">
        <f t="shared" si="93"/>
        <v>0</v>
      </c>
      <c r="F238" s="12">
        <f t="shared" si="93"/>
        <v>0</v>
      </c>
      <c r="G238" s="12">
        <f t="shared" si="93"/>
        <v>0</v>
      </c>
      <c r="H238" s="12">
        <f t="shared" si="93"/>
        <v>0</v>
      </c>
      <c r="I238" s="12">
        <f t="shared" si="93"/>
        <v>0</v>
      </c>
      <c r="J238" s="12">
        <f t="shared" si="93"/>
        <v>0</v>
      </c>
      <c r="K238" s="12">
        <f t="shared" si="93"/>
        <v>0</v>
      </c>
      <c r="L238" s="12">
        <f t="shared" si="93"/>
        <v>0</v>
      </c>
      <c r="M238" s="12">
        <f t="shared" si="93"/>
        <v>0</v>
      </c>
      <c r="N238" s="12">
        <f t="shared" si="93"/>
        <v>0</v>
      </c>
      <c r="O238" s="12">
        <f t="shared" si="93"/>
        <v>0</v>
      </c>
      <c r="P238" s="12">
        <f t="shared" si="93"/>
        <v>0</v>
      </c>
      <c r="Q238" s="12">
        <f t="shared" si="93"/>
        <v>0</v>
      </c>
      <c r="R238" s="12">
        <f t="shared" si="93"/>
        <v>0</v>
      </c>
      <c r="S238" s="12">
        <f t="shared" si="93"/>
        <v>0</v>
      </c>
      <c r="T238" s="12">
        <f t="shared" si="93"/>
        <v>0</v>
      </c>
      <c r="U238" s="12">
        <f t="shared" si="93"/>
        <v>0</v>
      </c>
      <c r="V238" s="12">
        <f t="shared" si="93"/>
        <v>0</v>
      </c>
      <c r="W238" s="12">
        <f t="shared" si="93"/>
        <v>0</v>
      </c>
    </row>
    <row r="239" spans="2:28" outlineLevel="1" x14ac:dyDescent="0.25">
      <c r="B239" s="4" t="s">
        <v>28</v>
      </c>
      <c r="C239" s="12">
        <f t="shared" ref="C239:W239" si="94">IFERROR(C226/C229,0)</f>
        <v>0</v>
      </c>
      <c r="D239" s="12">
        <f t="shared" si="94"/>
        <v>0</v>
      </c>
      <c r="E239" s="12">
        <f t="shared" si="94"/>
        <v>0</v>
      </c>
      <c r="F239" s="12">
        <f t="shared" si="94"/>
        <v>0</v>
      </c>
      <c r="G239" s="12">
        <f t="shared" si="94"/>
        <v>0</v>
      </c>
      <c r="H239" s="12">
        <f t="shared" si="94"/>
        <v>0</v>
      </c>
      <c r="I239" s="12">
        <f t="shared" si="94"/>
        <v>0</v>
      </c>
      <c r="J239" s="12">
        <f t="shared" si="94"/>
        <v>0</v>
      </c>
      <c r="K239" s="12">
        <f t="shared" si="94"/>
        <v>0</v>
      </c>
      <c r="L239" s="12">
        <f t="shared" si="94"/>
        <v>0</v>
      </c>
      <c r="M239" s="12">
        <f t="shared" si="94"/>
        <v>0</v>
      </c>
      <c r="N239" s="12">
        <f t="shared" si="94"/>
        <v>0</v>
      </c>
      <c r="O239" s="12">
        <f t="shared" si="94"/>
        <v>0</v>
      </c>
      <c r="P239" s="12">
        <f t="shared" si="94"/>
        <v>0</v>
      </c>
      <c r="Q239" s="12">
        <f t="shared" si="94"/>
        <v>0</v>
      </c>
      <c r="R239" s="12">
        <f t="shared" si="94"/>
        <v>0</v>
      </c>
      <c r="S239" s="12">
        <f t="shared" si="94"/>
        <v>0</v>
      </c>
      <c r="T239" s="12">
        <f t="shared" si="94"/>
        <v>0</v>
      </c>
      <c r="U239" s="12">
        <f t="shared" si="94"/>
        <v>0</v>
      </c>
      <c r="V239" s="12">
        <f t="shared" si="94"/>
        <v>0</v>
      </c>
      <c r="W239" s="12">
        <f t="shared" si="94"/>
        <v>0</v>
      </c>
    </row>
    <row r="240" spans="2:28" outlineLevel="1" x14ac:dyDescent="0.25">
      <c r="B240" s="4" t="s">
        <v>22</v>
      </c>
      <c r="C240" s="12">
        <f t="shared" ref="C240:W240" si="95">IFERROR(C227/C229,0)</f>
        <v>0</v>
      </c>
      <c r="D240" s="12">
        <f t="shared" si="95"/>
        <v>0</v>
      </c>
      <c r="E240" s="12">
        <f t="shared" si="95"/>
        <v>0</v>
      </c>
      <c r="F240" s="12">
        <f t="shared" si="95"/>
        <v>0</v>
      </c>
      <c r="G240" s="12">
        <f t="shared" si="95"/>
        <v>0</v>
      </c>
      <c r="H240" s="12">
        <f t="shared" si="95"/>
        <v>0</v>
      </c>
      <c r="I240" s="12">
        <f t="shared" si="95"/>
        <v>0</v>
      </c>
      <c r="J240" s="12">
        <f t="shared" si="95"/>
        <v>0</v>
      </c>
      <c r="K240" s="12">
        <f t="shared" si="95"/>
        <v>0</v>
      </c>
      <c r="L240" s="12">
        <f t="shared" si="95"/>
        <v>0</v>
      </c>
      <c r="M240" s="12">
        <f t="shared" si="95"/>
        <v>0</v>
      </c>
      <c r="N240" s="12">
        <f t="shared" si="95"/>
        <v>0</v>
      </c>
      <c r="O240" s="12">
        <f t="shared" si="95"/>
        <v>0</v>
      </c>
      <c r="P240" s="12">
        <f t="shared" si="95"/>
        <v>0</v>
      </c>
      <c r="Q240" s="12">
        <f t="shared" si="95"/>
        <v>0</v>
      </c>
      <c r="R240" s="12">
        <f t="shared" si="95"/>
        <v>0</v>
      </c>
      <c r="S240" s="12">
        <f t="shared" si="95"/>
        <v>0</v>
      </c>
      <c r="T240" s="12">
        <f t="shared" si="95"/>
        <v>0</v>
      </c>
      <c r="U240" s="12">
        <f t="shared" si="95"/>
        <v>0</v>
      </c>
      <c r="V240" s="12">
        <f t="shared" si="95"/>
        <v>0</v>
      </c>
      <c r="W240" s="12">
        <f t="shared" si="95"/>
        <v>0</v>
      </c>
    </row>
    <row r="241" spans="1:26" outlineLevel="1" x14ac:dyDescent="0.25">
      <c r="B241" s="4" t="s">
        <v>29</v>
      </c>
      <c r="C241" s="12">
        <f t="shared" ref="C241:W241" si="96">IFERROR(C228/C229,0)</f>
        <v>0</v>
      </c>
      <c r="D241" s="12">
        <f t="shared" si="96"/>
        <v>0</v>
      </c>
      <c r="E241" s="12">
        <f t="shared" si="96"/>
        <v>0</v>
      </c>
      <c r="F241" s="12">
        <f t="shared" si="96"/>
        <v>0</v>
      </c>
      <c r="G241" s="12">
        <f t="shared" si="96"/>
        <v>0</v>
      </c>
      <c r="H241" s="12">
        <f t="shared" si="96"/>
        <v>0</v>
      </c>
      <c r="I241" s="12">
        <f t="shared" si="96"/>
        <v>0</v>
      </c>
      <c r="J241" s="12">
        <f t="shared" si="96"/>
        <v>0</v>
      </c>
      <c r="K241" s="12">
        <f t="shared" si="96"/>
        <v>0</v>
      </c>
      <c r="L241" s="12">
        <f t="shared" si="96"/>
        <v>0</v>
      </c>
      <c r="M241" s="12">
        <f t="shared" si="96"/>
        <v>0</v>
      </c>
      <c r="N241" s="12">
        <f t="shared" si="96"/>
        <v>0</v>
      </c>
      <c r="O241" s="12">
        <f t="shared" si="96"/>
        <v>0</v>
      </c>
      <c r="P241" s="12">
        <f t="shared" si="96"/>
        <v>0</v>
      </c>
      <c r="Q241" s="12">
        <f t="shared" si="96"/>
        <v>0</v>
      </c>
      <c r="R241" s="12">
        <f t="shared" si="96"/>
        <v>0</v>
      </c>
      <c r="S241" s="12">
        <f t="shared" si="96"/>
        <v>0</v>
      </c>
      <c r="T241" s="12">
        <f t="shared" si="96"/>
        <v>0</v>
      </c>
      <c r="U241" s="12">
        <f t="shared" si="96"/>
        <v>0</v>
      </c>
      <c r="V241" s="12">
        <f t="shared" si="96"/>
        <v>0</v>
      </c>
      <c r="W241" s="12">
        <f t="shared" si="96"/>
        <v>0</v>
      </c>
    </row>
    <row r="244" spans="1:26" s="34" customFormat="1" x14ac:dyDescent="0.25">
      <c r="A244" s="33" t="s">
        <v>49</v>
      </c>
    </row>
    <row r="245" spans="1:26" outlineLevel="1" x14ac:dyDescent="0.25">
      <c r="B245" s="9" t="s">
        <v>5</v>
      </c>
      <c r="C245" s="14"/>
    </row>
    <row r="246" spans="1:26" outlineLevel="1" x14ac:dyDescent="0.25">
      <c r="B246" s="16" t="s">
        <v>8</v>
      </c>
    </row>
    <row r="247" spans="1:26" outlineLevel="1" x14ac:dyDescent="0.25">
      <c r="B247" s="10" t="s">
        <v>10</v>
      </c>
      <c r="C247" s="5">
        <f>C$252*CAN!C253</f>
        <v>16323.380836609895</v>
      </c>
      <c r="D247" s="5">
        <f>D$252*CAN!D253</f>
        <v>15171.109792235951</v>
      </c>
      <c r="E247" s="5">
        <f>E$252*CAN!E253</f>
        <v>15853.617726997445</v>
      </c>
      <c r="F247" s="5">
        <f>F$252*CAN!F253</f>
        <v>14853.916237981939</v>
      </c>
      <c r="G247" s="5">
        <f>G$252*CAN!G253</f>
        <v>16529.533753849108</v>
      </c>
      <c r="H247" s="5">
        <f>H$252*CAN!H253</f>
        <v>17424.37868033718</v>
      </c>
      <c r="I247" s="5">
        <f>I$252*CAN!I253</f>
        <v>16931.077963129854</v>
      </c>
      <c r="J247" s="5">
        <f>J$252*CAN!J253</f>
        <v>16729.180191582418</v>
      </c>
      <c r="K247" s="5">
        <f>K$252*CAN!K253</f>
        <v>12181.801712059514</v>
      </c>
      <c r="L247" s="5">
        <f>L$252*CAN!L253</f>
        <v>12264.893026804335</v>
      </c>
      <c r="M247" s="5">
        <f>M$252*CAN!M253</f>
        <v>13574.525610753926</v>
      </c>
      <c r="N247" s="5">
        <f>N$252*CAN!N253</f>
        <v>14847.925507625803</v>
      </c>
      <c r="O247" s="5">
        <f>O$252*CAN!O253</f>
        <v>11414.971299572373</v>
      </c>
      <c r="P247" s="5">
        <f>P$252*CAN!P253</f>
        <v>8722.7222975262648</v>
      </c>
      <c r="Q247" s="5">
        <f>Q$252*CAN!Q253</f>
        <v>9631.4673362587946</v>
      </c>
      <c r="R247" s="5">
        <f>R$252*CAN!R253</f>
        <v>10641.481793486812</v>
      </c>
      <c r="S247" s="5">
        <f>S$252*CAN!S253</f>
        <v>11934.543516245785</v>
      </c>
      <c r="T247" s="5">
        <f>T$252*CAN!T253</f>
        <v>11803.094884324377</v>
      </c>
      <c r="U247" s="5">
        <f>U$252*CAN!U253</f>
        <v>11580.745813857005</v>
      </c>
      <c r="V247" s="5">
        <f>V$252*CAN!V253</f>
        <v>10247.292931357724</v>
      </c>
      <c r="W247" s="5">
        <f>W$252*CAN!W253</f>
        <v>10959.378517462492</v>
      </c>
      <c r="Z247" s="23"/>
    </row>
    <row r="248" spans="1:26" outlineLevel="1" x14ac:dyDescent="0.25">
      <c r="B248" s="17" t="s">
        <v>9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6" outlineLevel="1" x14ac:dyDescent="0.25">
      <c r="B249" s="10" t="s">
        <v>11</v>
      </c>
      <c r="C249" s="5">
        <f>C250/Inputs!D$7</f>
        <v>0</v>
      </c>
      <c r="D249" s="5">
        <f>D250/Inputs!E$7</f>
        <v>0</v>
      </c>
      <c r="E249" s="5">
        <f>E250/Inputs!F$7</f>
        <v>0</v>
      </c>
      <c r="F249" s="5">
        <f>F250/Inputs!G$7</f>
        <v>0</v>
      </c>
      <c r="G249" s="5">
        <f>G250/Inputs!H$7</f>
        <v>0</v>
      </c>
      <c r="H249" s="5">
        <f>H250/Inputs!I$7</f>
        <v>0</v>
      </c>
      <c r="I249" s="5">
        <f>I250/Inputs!J$7</f>
        <v>0</v>
      </c>
      <c r="J249" s="5">
        <f>J250/Inputs!K$7</f>
        <v>0</v>
      </c>
      <c r="K249" s="5">
        <f>K250/Inputs!L$7</f>
        <v>0</v>
      </c>
      <c r="L249" s="5">
        <f>L250/Inputs!M$7</f>
        <v>0</v>
      </c>
      <c r="M249" s="5">
        <f>M250/Inputs!N$7</f>
        <v>0</v>
      </c>
      <c r="N249" s="5">
        <f>N250/Inputs!O$7</f>
        <v>0</v>
      </c>
      <c r="O249" s="5">
        <f>O250/Inputs!P$7</f>
        <v>0</v>
      </c>
      <c r="P249" s="5">
        <f>P250/Inputs!Q$7</f>
        <v>0</v>
      </c>
      <c r="Q249" s="5">
        <f>Q250/Inputs!R$7</f>
        <v>0</v>
      </c>
      <c r="R249" s="5">
        <f>R250/Inputs!S$7</f>
        <v>0</v>
      </c>
      <c r="S249" s="5">
        <f>S250/Inputs!T$7</f>
        <v>0</v>
      </c>
      <c r="T249" s="5">
        <f>T250/Inputs!U$7</f>
        <v>0</v>
      </c>
      <c r="U249" s="5">
        <f>U250/Inputs!V$7</f>
        <v>0</v>
      </c>
      <c r="V249" s="5">
        <f>V250/Inputs!W$7</f>
        <v>0</v>
      </c>
      <c r="W249" s="5">
        <f>W250/Inputs!X$7</f>
        <v>0</v>
      </c>
    </row>
    <row r="250" spans="1:26" outlineLevel="1" x14ac:dyDescent="0.25">
      <c r="B250" s="10" t="s">
        <v>12</v>
      </c>
      <c r="C250" s="5">
        <f>C$252*CAN!C254</f>
        <v>0</v>
      </c>
      <c r="D250" s="5">
        <f>D$252*CAN!D254</f>
        <v>0</v>
      </c>
      <c r="E250" s="5">
        <f>E$252*CAN!E254</f>
        <v>0</v>
      </c>
      <c r="F250" s="5">
        <f>F$252*CAN!F254</f>
        <v>0</v>
      </c>
      <c r="G250" s="5">
        <f>G$252*CAN!G254</f>
        <v>0</v>
      </c>
      <c r="H250" s="5">
        <f>H$252*CAN!H254</f>
        <v>0</v>
      </c>
      <c r="I250" s="5">
        <f>I$252*CAN!I254</f>
        <v>0</v>
      </c>
      <c r="J250" s="5">
        <f>J$252*CAN!J254</f>
        <v>0</v>
      </c>
      <c r="K250" s="5">
        <f>K$252*CAN!K254</f>
        <v>0</v>
      </c>
      <c r="L250" s="5">
        <f>L$252*CAN!L254</f>
        <v>0</v>
      </c>
      <c r="M250" s="5">
        <f>M$252*CAN!M254</f>
        <v>0</v>
      </c>
      <c r="N250" s="5">
        <f>N$252*CAN!N254</f>
        <v>0</v>
      </c>
      <c r="O250" s="5">
        <f>O$252*CAN!O254</f>
        <v>0</v>
      </c>
      <c r="P250" s="5">
        <f>P$252*CAN!P254</f>
        <v>0</v>
      </c>
      <c r="Q250" s="5">
        <f>Q$252*CAN!Q254</f>
        <v>0</v>
      </c>
      <c r="R250" s="5">
        <f>R$252*CAN!R254</f>
        <v>0</v>
      </c>
      <c r="S250" s="5">
        <f>S$252*CAN!S254</f>
        <v>0</v>
      </c>
      <c r="T250" s="5">
        <f>T$252*CAN!T254</f>
        <v>0</v>
      </c>
      <c r="U250" s="5">
        <f>U$252*CAN!U254</f>
        <v>0</v>
      </c>
      <c r="V250" s="5">
        <f>V$252*CAN!V254</f>
        <v>0</v>
      </c>
      <c r="W250" s="5">
        <f>W$252*CAN!W254</f>
        <v>0</v>
      </c>
      <c r="Y250" s="1" t="s">
        <v>59</v>
      </c>
    </row>
    <row r="251" spans="1:26" outlineLevel="1" x14ac:dyDescent="0.25">
      <c r="B251" s="16" t="s">
        <v>13</v>
      </c>
    </row>
    <row r="252" spans="1:26" outlineLevel="1" x14ac:dyDescent="0.25">
      <c r="B252" s="10" t="s">
        <v>10</v>
      </c>
      <c r="C252" s="5">
        <f>C267/CAN!C268/1000</f>
        <v>16323.380836609895</v>
      </c>
      <c r="D252" s="5">
        <f>D267/CAN!D268/1000</f>
        <v>15171.109792235951</v>
      </c>
      <c r="E252" s="5">
        <f>E267/CAN!E268/1000</f>
        <v>15853.617726997445</v>
      </c>
      <c r="F252" s="5">
        <f>F267/CAN!F268/1000</f>
        <v>14853.916237981939</v>
      </c>
      <c r="G252" s="5">
        <f>G267/CAN!G268/1000</f>
        <v>16529.533753849108</v>
      </c>
      <c r="H252" s="5">
        <f>H267/CAN!H268/1000</f>
        <v>17424.37868033718</v>
      </c>
      <c r="I252" s="5">
        <f>I267/CAN!I268/1000</f>
        <v>16931.077963129854</v>
      </c>
      <c r="J252" s="5">
        <f>J267/CAN!J268/1000</f>
        <v>16729.180191582418</v>
      </c>
      <c r="K252" s="5">
        <f>K267/CAN!K268/1000</f>
        <v>12181.801712059514</v>
      </c>
      <c r="L252" s="5">
        <f>L267/CAN!L268/1000</f>
        <v>12264.893026804335</v>
      </c>
      <c r="M252" s="5">
        <f>M267/CAN!M268/1000</f>
        <v>13574.525610753926</v>
      </c>
      <c r="N252" s="5">
        <f>N267/CAN!N268/1000</f>
        <v>14847.925507625803</v>
      </c>
      <c r="O252" s="5">
        <f>O267/CAN!O268/1000</f>
        <v>11414.971299572373</v>
      </c>
      <c r="P252" s="5">
        <f>P267/CAN!P268/1000</f>
        <v>8722.7222975262648</v>
      </c>
      <c r="Q252" s="5">
        <f>Q267/CAN!Q268/1000</f>
        <v>9631.4673362587946</v>
      </c>
      <c r="R252" s="5">
        <f>R267/CAN!R268/1000</f>
        <v>10641.481793486812</v>
      </c>
      <c r="S252" s="5">
        <f>S267/CAN!S268/1000</f>
        <v>11934.543516245785</v>
      </c>
      <c r="T252" s="5">
        <f>T267/CAN!T268/1000</f>
        <v>11803.094884324377</v>
      </c>
      <c r="U252" s="5">
        <f>U267/CAN!U268/1000</f>
        <v>11580.745813857005</v>
      </c>
      <c r="V252" s="5">
        <f>V267/CAN!V268/1000</f>
        <v>10247.292931357724</v>
      </c>
      <c r="W252" s="5">
        <f>W267/CAN!W268/1000</f>
        <v>10959.378517462492</v>
      </c>
    </row>
    <row r="253" spans="1:26" outlineLevel="1" x14ac:dyDescent="0.25">
      <c r="B253" s="18" t="s">
        <v>14</v>
      </c>
      <c r="C253" s="13">
        <f t="shared" ref="C253:W253" si="97">IFERROR(C247/C252,0)</f>
        <v>1</v>
      </c>
      <c r="D253" s="13">
        <f t="shared" si="97"/>
        <v>1</v>
      </c>
      <c r="E253" s="13">
        <f t="shared" si="97"/>
        <v>1</v>
      </c>
      <c r="F253" s="13">
        <f t="shared" si="97"/>
        <v>1</v>
      </c>
      <c r="G253" s="13">
        <f t="shared" si="97"/>
        <v>1</v>
      </c>
      <c r="H253" s="13">
        <f t="shared" si="97"/>
        <v>1</v>
      </c>
      <c r="I253" s="13">
        <f t="shared" si="97"/>
        <v>1</v>
      </c>
      <c r="J253" s="13">
        <f t="shared" si="97"/>
        <v>1</v>
      </c>
      <c r="K253" s="13">
        <f t="shared" si="97"/>
        <v>1</v>
      </c>
      <c r="L253" s="13">
        <f t="shared" si="97"/>
        <v>1</v>
      </c>
      <c r="M253" s="13">
        <f t="shared" si="97"/>
        <v>1</v>
      </c>
      <c r="N253" s="13">
        <f t="shared" si="97"/>
        <v>1</v>
      </c>
      <c r="O253" s="13">
        <f t="shared" si="97"/>
        <v>1</v>
      </c>
      <c r="P253" s="13">
        <f t="shared" si="97"/>
        <v>1</v>
      </c>
      <c r="Q253" s="13">
        <f t="shared" si="97"/>
        <v>1</v>
      </c>
      <c r="R253" s="13">
        <f t="shared" si="97"/>
        <v>1</v>
      </c>
      <c r="S253" s="13">
        <f t="shared" si="97"/>
        <v>1</v>
      </c>
      <c r="T253" s="13">
        <f t="shared" si="97"/>
        <v>1</v>
      </c>
      <c r="U253" s="13">
        <f t="shared" si="97"/>
        <v>1</v>
      </c>
      <c r="V253" s="13">
        <f t="shared" si="97"/>
        <v>1</v>
      </c>
      <c r="W253" s="13">
        <f t="shared" si="97"/>
        <v>1</v>
      </c>
    </row>
    <row r="254" spans="1:26" outlineLevel="1" x14ac:dyDescent="0.25">
      <c r="B254" s="18" t="s">
        <v>15</v>
      </c>
      <c r="C254" s="13">
        <f t="shared" ref="C254:W254" si="98">IFERROR(C250/C252,0)</f>
        <v>0</v>
      </c>
      <c r="D254" s="13">
        <f t="shared" si="98"/>
        <v>0</v>
      </c>
      <c r="E254" s="13">
        <f t="shared" si="98"/>
        <v>0</v>
      </c>
      <c r="F254" s="13">
        <f t="shared" si="98"/>
        <v>0</v>
      </c>
      <c r="G254" s="13">
        <f t="shared" si="98"/>
        <v>0</v>
      </c>
      <c r="H254" s="13">
        <f t="shared" si="98"/>
        <v>0</v>
      </c>
      <c r="I254" s="13">
        <f t="shared" si="98"/>
        <v>0</v>
      </c>
      <c r="J254" s="13">
        <f t="shared" si="98"/>
        <v>0</v>
      </c>
      <c r="K254" s="13">
        <f t="shared" si="98"/>
        <v>0</v>
      </c>
      <c r="L254" s="13">
        <f t="shared" si="98"/>
        <v>0</v>
      </c>
      <c r="M254" s="13">
        <f t="shared" si="98"/>
        <v>0</v>
      </c>
      <c r="N254" s="13">
        <f t="shared" si="98"/>
        <v>0</v>
      </c>
      <c r="O254" s="13">
        <f t="shared" si="98"/>
        <v>0</v>
      </c>
      <c r="P254" s="13">
        <f t="shared" si="98"/>
        <v>0</v>
      </c>
      <c r="Q254" s="13">
        <f t="shared" si="98"/>
        <v>0</v>
      </c>
      <c r="R254" s="13">
        <f t="shared" si="98"/>
        <v>0</v>
      </c>
      <c r="S254" s="13">
        <f t="shared" si="98"/>
        <v>0</v>
      </c>
      <c r="T254" s="13">
        <f t="shared" si="98"/>
        <v>0</v>
      </c>
      <c r="U254" s="13">
        <f t="shared" si="98"/>
        <v>0</v>
      </c>
      <c r="V254" s="13">
        <f t="shared" si="98"/>
        <v>0</v>
      </c>
      <c r="W254" s="13">
        <f t="shared" si="98"/>
        <v>0</v>
      </c>
    </row>
    <row r="255" spans="1:26" outlineLevel="1" x14ac:dyDescent="0.25"/>
    <row r="256" spans="1:26" outlineLevel="1" x14ac:dyDescent="0.25">
      <c r="B256" s="9" t="s">
        <v>19</v>
      </c>
      <c r="C256" s="14"/>
    </row>
    <row r="257" spans="1:26" outlineLevel="1" x14ac:dyDescent="0.25">
      <c r="B257" s="4" t="s">
        <v>23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6" outlineLevel="1" x14ac:dyDescent="0.25">
      <c r="B258" s="4" t="s">
        <v>24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6" outlineLevel="1" x14ac:dyDescent="0.25">
      <c r="B259" s="4" t="s">
        <v>21</v>
      </c>
      <c r="C259" s="25">
        <f>'[12]Table 19'!C$14*INDEX(Inputs!$D$71:$T$71,MATCH($A$1,Inputs!$D$68:$T$68,0))*1000</f>
        <v>16324.5</v>
      </c>
      <c r="D259" s="25">
        <f>'[12]Table 19'!D$14*1000</f>
        <v>19355</v>
      </c>
      <c r="E259" s="25">
        <f>'[12]Table 19'!E$14*1000</f>
        <v>17850</v>
      </c>
      <c r="F259" s="25">
        <f>'[12]Table 19'!F$14*1000</f>
        <v>14371</v>
      </c>
      <c r="G259" s="25">
        <f>'[12]Table 19'!G$14*1000</f>
        <v>19946</v>
      </c>
      <c r="H259" s="25">
        <f>'[12]Table 19'!H$14*1000</f>
        <v>19169</v>
      </c>
      <c r="I259" s="25">
        <f>'[12]Table 19'!I$14*1000</f>
        <v>18166</v>
      </c>
      <c r="J259" s="25">
        <f>'[12]Table 19'!J$14*1000</f>
        <v>19079</v>
      </c>
      <c r="K259" s="25">
        <f>'[12]Table 19'!K$14*1000</f>
        <v>14103</v>
      </c>
      <c r="L259" s="25">
        <f>'[12]Table 19'!L$14*1000</f>
        <v>13951</v>
      </c>
      <c r="M259" s="25">
        <f>'[12]Table 19'!M$14*1000</f>
        <v>17431</v>
      </c>
      <c r="N259" s="25">
        <f>'[12]Table 19'!N$14*1000</f>
        <v>18039</v>
      </c>
      <c r="O259" s="25">
        <f>'[12]Table 19'!O$14*1000</f>
        <v>12542</v>
      </c>
      <c r="P259" s="25">
        <f>'[12]Table 19'!P$14*1000</f>
        <v>9694</v>
      </c>
      <c r="Q259" s="25">
        <f>'[12]Table 19'!Q$14*1000</f>
        <v>10169</v>
      </c>
      <c r="R259" s="25">
        <f>'[12]Table 19'!R$14*1000</f>
        <v>10917</v>
      </c>
      <c r="S259" s="25">
        <f>'[12]Table 19'!S$14*1000</f>
        <v>11179</v>
      </c>
      <c r="T259" s="25">
        <f>'[12]Table 19'!T$14*1000</f>
        <v>11640</v>
      </c>
      <c r="U259" s="25">
        <f>'[12]Table 19'!U$14*1000</f>
        <v>11553</v>
      </c>
      <c r="V259" s="25">
        <f>'[12]Table 19'!V$14*1000</f>
        <v>11611</v>
      </c>
      <c r="W259" s="25">
        <f>'[12]Table 19'!W$14*1000</f>
        <v>11095</v>
      </c>
      <c r="Z259" s="23" t="s">
        <v>32</v>
      </c>
    </row>
    <row r="260" spans="1:26" outlineLevel="1" x14ac:dyDescent="0.25">
      <c r="B260" s="4" t="s">
        <v>26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6" outlineLevel="1" x14ac:dyDescent="0.25">
      <c r="B261" s="4" t="s">
        <v>25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6" outlineLevel="1" x14ac:dyDescent="0.25">
      <c r="B262" s="4" t="s">
        <v>0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6" outlineLevel="1" x14ac:dyDescent="0.25">
      <c r="B263" s="4" t="s">
        <v>27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6" outlineLevel="1" x14ac:dyDescent="0.25">
      <c r="B264" s="4" t="s">
        <v>28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6" outlineLevel="1" x14ac:dyDescent="0.25">
      <c r="B265" s="4" t="s">
        <v>22</v>
      </c>
      <c r="C265" s="25">
        <f>'[12]Table 19'!C$15*INDEX(Inputs!$D$71:$T$71,MATCH($A$1,Inputs!$D$68:$T$68,0))*1000</f>
        <v>8472</v>
      </c>
      <c r="D265" s="25">
        <f>'[12]Table 19'!D$15*INDEX(Inputs!$D$71:$T$71,MATCH($A$1,Inputs!$D$68:$T$68,0))*1000</f>
        <v>6634.5</v>
      </c>
      <c r="E265" s="25">
        <f>'[12]Table 19'!E$15*INDEX(Inputs!$D$71:$T$71,MATCH($A$1,Inputs!$D$68:$T$68,0))*1000</f>
        <v>4820.25</v>
      </c>
      <c r="F265" s="25">
        <f>'[12]Table 19'!F$15*INDEX(Inputs!$D$71:$T$71,MATCH($A$1,Inputs!$D$68:$T$68,0))*1000</f>
        <v>5965.5</v>
      </c>
      <c r="G265" s="25">
        <f>'[12]Table 19'!G$15*INDEX(Inputs!$D$71:$T$71,MATCH($A$1,Inputs!$D$68:$T$68,0))*1000</f>
        <v>5444.25</v>
      </c>
      <c r="H265" s="25">
        <f>'[12]Table 19'!H$15*INDEX(Inputs!$D$71:$T$71,MATCH($A$1,Inputs!$D$68:$T$68,0))*1000</f>
        <v>6279</v>
      </c>
      <c r="I265" s="25">
        <f>'[12]Table 19'!I$15*INDEX(Inputs!$D$71:$T$71,MATCH($A$1,Inputs!$D$68:$T$68,0))*1000</f>
        <v>3607.5</v>
      </c>
      <c r="J265" s="25">
        <f>'[12]Table 19'!J$15*INDEX(Inputs!$D$71:$T$71,MATCH($A$1,Inputs!$D$68:$T$68,0))*1000</f>
        <v>5607.75</v>
      </c>
      <c r="K265" s="25">
        <f>'[12]Table 19'!K$15*INDEX(Inputs!$D$71:$T$71,MATCH($A$1,Inputs!$D$68:$T$68,0))*1000</f>
        <v>4008</v>
      </c>
      <c r="L265" s="25">
        <f>'[12]Table 19'!L$15*INDEX(Inputs!$D$71:$T$71,MATCH($A$1,Inputs!$D$68:$T$68,0))*1000</f>
        <v>6246</v>
      </c>
      <c r="M265" s="25">
        <f>'[12]Table 19'!M$15*INDEX(Inputs!$D$71:$T$71,MATCH($A$1,Inputs!$D$68:$T$68,0))*1000</f>
        <v>5402.25</v>
      </c>
      <c r="N265" s="25">
        <f>'[12]Table 19'!N$15*INDEX(Inputs!$D$71:$T$71,MATCH($A$1,Inputs!$D$68:$T$68,0))*1000</f>
        <v>4054.5</v>
      </c>
      <c r="O265" s="25">
        <f>'[12]Table 19'!O$15*INDEX(Inputs!$D$71:$T$71,MATCH($A$1,Inputs!$D$68:$T$68,0))*1000</f>
        <v>3429.7500000000005</v>
      </c>
      <c r="P265" s="25">
        <f>'[12]Table 19'!P$15*INDEX(Inputs!$D$71:$T$71,MATCH($A$1,Inputs!$D$68:$T$68,0))*1000</f>
        <v>1710.75</v>
      </c>
      <c r="Q265" s="25">
        <f>'[12]Table 19'!Q$15*INDEX(Inputs!$D$71:$T$71,MATCH($A$1,Inputs!$D$68:$T$68,0))*1000</f>
        <v>1232.9999999999998</v>
      </c>
      <c r="R265" s="25">
        <f>'[12]Table 19'!R$15*INDEX(Inputs!$D$71:$T$71,MATCH($A$1,Inputs!$D$68:$T$68,0))*1000</f>
        <v>458.25</v>
      </c>
      <c r="S265" s="25">
        <f>'[12]Table 19'!S$15*INDEX(Inputs!$D$71:$T$71,MATCH($A$1,Inputs!$D$68:$T$68,0))*1000</f>
        <v>2.2500000000000004</v>
      </c>
      <c r="T265" s="25">
        <f>'[12]Table 19'!T$15*INDEX(Inputs!$D$71:$T$71,MATCH($A$1,Inputs!$D$68:$T$68,0))*1000</f>
        <v>200.25</v>
      </c>
      <c r="U265" s="25">
        <f>'[12]Table 19'!U$15*INDEX(Inputs!$D$71:$T$71,MATCH($A$1,Inputs!$D$68:$T$68,0))*1000</f>
        <v>400.5</v>
      </c>
      <c r="V265" s="25">
        <f>'[12]Table 19'!V$15*INDEX(Inputs!$D$71:$T$71,MATCH($A$1,Inputs!$D$68:$T$68,0))*1000</f>
        <v>398.25</v>
      </c>
      <c r="W265" s="25">
        <f>'[12]Table 19'!W$15*INDEX(Inputs!$D$71:$T$71,MATCH($A$1,Inputs!$D$68:$T$68,0))*1000</f>
        <v>326.25</v>
      </c>
      <c r="Z265" s="23" t="s">
        <v>32</v>
      </c>
    </row>
    <row r="266" spans="1:26" outlineLevel="1" x14ac:dyDescent="0.25">
      <c r="B266" s="4" t="s">
        <v>29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6" outlineLevel="1" x14ac:dyDescent="0.25">
      <c r="B267" s="16" t="s">
        <v>13</v>
      </c>
      <c r="C267" s="21">
        <f t="shared" ref="C267:W267" si="99">SUM(C257:C266)</f>
        <v>24796.5</v>
      </c>
      <c r="D267" s="21">
        <f t="shared" si="99"/>
        <v>25989.5</v>
      </c>
      <c r="E267" s="21">
        <f t="shared" si="99"/>
        <v>22670.25</v>
      </c>
      <c r="F267" s="21">
        <f t="shared" si="99"/>
        <v>20336.5</v>
      </c>
      <c r="G267" s="21">
        <f t="shared" si="99"/>
        <v>25390.25</v>
      </c>
      <c r="H267" s="21">
        <f t="shared" si="99"/>
        <v>25448</v>
      </c>
      <c r="I267" s="21">
        <f t="shared" si="99"/>
        <v>21773.5</v>
      </c>
      <c r="J267" s="21">
        <f t="shared" si="99"/>
        <v>24686.75</v>
      </c>
      <c r="K267" s="21">
        <f t="shared" si="99"/>
        <v>18111</v>
      </c>
      <c r="L267" s="21">
        <f t="shared" si="99"/>
        <v>20197</v>
      </c>
      <c r="M267" s="21">
        <f t="shared" si="99"/>
        <v>22833.25</v>
      </c>
      <c r="N267" s="21">
        <f t="shared" si="99"/>
        <v>22093.5</v>
      </c>
      <c r="O267" s="21">
        <f t="shared" si="99"/>
        <v>15971.75</v>
      </c>
      <c r="P267" s="21">
        <f t="shared" si="99"/>
        <v>11404.75</v>
      </c>
      <c r="Q267" s="21">
        <f t="shared" si="99"/>
        <v>11402</v>
      </c>
      <c r="R267" s="21">
        <f t="shared" si="99"/>
        <v>11375.25</v>
      </c>
      <c r="S267" s="21">
        <f t="shared" si="99"/>
        <v>11181.25</v>
      </c>
      <c r="T267" s="21">
        <f t="shared" si="99"/>
        <v>11840.25</v>
      </c>
      <c r="U267" s="21">
        <f t="shared" si="99"/>
        <v>11953.5</v>
      </c>
      <c r="V267" s="21">
        <f t="shared" si="99"/>
        <v>12009.25</v>
      </c>
      <c r="W267" s="21">
        <f t="shared" si="99"/>
        <v>11421.25</v>
      </c>
    </row>
    <row r="268" spans="1:26" outlineLevel="1" x14ac:dyDescent="0.25">
      <c r="A268" s="3" t="s">
        <v>8</v>
      </c>
      <c r="B268" s="29" t="s">
        <v>46</v>
      </c>
      <c r="C268" s="28">
        <f>IFERROR(C267/C247/1000,0)</f>
        <v>1.5190786913692957E-3</v>
      </c>
      <c r="D268" s="28">
        <f t="shared" ref="D268:W268" si="100">IFERROR(D267/D247/1000,0)</f>
        <v>1.7130915507117697E-3</v>
      </c>
      <c r="E268" s="28">
        <f t="shared" si="100"/>
        <v>1.4299732963407067E-3</v>
      </c>
      <c r="F268" s="28">
        <f t="shared" si="100"/>
        <v>1.3691002207215171E-3</v>
      </c>
      <c r="G268" s="28">
        <f t="shared" si="100"/>
        <v>1.5360536103498723E-3</v>
      </c>
      <c r="H268" s="28">
        <f t="shared" si="100"/>
        <v>1.4604824921945255E-3</v>
      </c>
      <c r="I268" s="28">
        <f t="shared" si="100"/>
        <v>1.2860078990490327E-3</v>
      </c>
      <c r="J268" s="28">
        <f t="shared" si="100"/>
        <v>1.475670039851778E-3</v>
      </c>
      <c r="K268" s="28">
        <f t="shared" si="100"/>
        <v>1.4867258906431557E-3</v>
      </c>
      <c r="L268" s="28">
        <f t="shared" si="100"/>
        <v>1.646732666633164E-3</v>
      </c>
      <c r="M268" s="28">
        <f t="shared" si="100"/>
        <v>1.6820661476310585E-3</v>
      </c>
      <c r="N268" s="28">
        <f t="shared" si="100"/>
        <v>1.4879856440990975E-3</v>
      </c>
      <c r="O268" s="28">
        <f t="shared" si="100"/>
        <v>1.3991931806782844E-3</v>
      </c>
      <c r="P268" s="28">
        <f t="shared" si="100"/>
        <v>1.3074759932726907E-3</v>
      </c>
      <c r="Q268" s="28">
        <f t="shared" si="100"/>
        <v>1.1838279258940979E-3</v>
      </c>
      <c r="R268" s="28">
        <f t="shared" si="100"/>
        <v>1.0689535743943382E-3</v>
      </c>
      <c r="S268" s="28">
        <f t="shared" si="100"/>
        <v>9.3688124600489568E-4</v>
      </c>
      <c r="T268" s="28">
        <f t="shared" si="100"/>
        <v>1.0031479129872089E-3</v>
      </c>
      <c r="U268" s="28">
        <f t="shared" si="100"/>
        <v>1.0321874076276653E-3</v>
      </c>
      <c r="V268" s="28">
        <f t="shared" si="100"/>
        <v>1.1719436616523876E-3</v>
      </c>
      <c r="W268" s="28">
        <f t="shared" si="100"/>
        <v>1.0421439483818877E-3</v>
      </c>
    </row>
    <row r="269" spans="1:26" outlineLevel="1" x14ac:dyDescent="0.25"/>
    <row r="270" spans="1:26" outlineLevel="1" x14ac:dyDescent="0.25">
      <c r="B270" s="4" t="s">
        <v>23</v>
      </c>
      <c r="C270" s="12">
        <f t="shared" ref="C270:W270" si="101">IFERROR(C257/C267,0)</f>
        <v>0</v>
      </c>
      <c r="D270" s="12">
        <f t="shared" si="101"/>
        <v>0</v>
      </c>
      <c r="E270" s="12">
        <f t="shared" si="101"/>
        <v>0</v>
      </c>
      <c r="F270" s="12">
        <f t="shared" si="101"/>
        <v>0</v>
      </c>
      <c r="G270" s="12">
        <f t="shared" si="101"/>
        <v>0</v>
      </c>
      <c r="H270" s="12">
        <f t="shared" si="101"/>
        <v>0</v>
      </c>
      <c r="I270" s="12">
        <f t="shared" si="101"/>
        <v>0</v>
      </c>
      <c r="J270" s="12">
        <f t="shared" si="101"/>
        <v>0</v>
      </c>
      <c r="K270" s="12">
        <f t="shared" si="101"/>
        <v>0</v>
      </c>
      <c r="L270" s="12">
        <f t="shared" si="101"/>
        <v>0</v>
      </c>
      <c r="M270" s="12">
        <f t="shared" si="101"/>
        <v>0</v>
      </c>
      <c r="N270" s="12">
        <f t="shared" si="101"/>
        <v>0</v>
      </c>
      <c r="O270" s="12">
        <f t="shared" si="101"/>
        <v>0</v>
      </c>
      <c r="P270" s="12">
        <f t="shared" si="101"/>
        <v>0</v>
      </c>
      <c r="Q270" s="12">
        <f t="shared" si="101"/>
        <v>0</v>
      </c>
      <c r="R270" s="12">
        <f t="shared" si="101"/>
        <v>0</v>
      </c>
      <c r="S270" s="12">
        <f t="shared" si="101"/>
        <v>0</v>
      </c>
      <c r="T270" s="12">
        <f t="shared" si="101"/>
        <v>0</v>
      </c>
      <c r="U270" s="12">
        <f t="shared" si="101"/>
        <v>0</v>
      </c>
      <c r="V270" s="12">
        <f t="shared" si="101"/>
        <v>0</v>
      </c>
      <c r="W270" s="12">
        <f t="shared" si="101"/>
        <v>0</v>
      </c>
    </row>
    <row r="271" spans="1:26" outlineLevel="1" x14ac:dyDescent="0.25">
      <c r="B271" s="4" t="s">
        <v>24</v>
      </c>
      <c r="C271" s="12">
        <f t="shared" ref="C271:W271" si="102">IFERROR(C258/C267,0)</f>
        <v>0</v>
      </c>
      <c r="D271" s="12">
        <f t="shared" si="102"/>
        <v>0</v>
      </c>
      <c r="E271" s="12">
        <f t="shared" si="102"/>
        <v>0</v>
      </c>
      <c r="F271" s="12">
        <f t="shared" si="102"/>
        <v>0</v>
      </c>
      <c r="G271" s="12">
        <f t="shared" si="102"/>
        <v>0</v>
      </c>
      <c r="H271" s="12">
        <f t="shared" si="102"/>
        <v>0</v>
      </c>
      <c r="I271" s="12">
        <f t="shared" si="102"/>
        <v>0</v>
      </c>
      <c r="J271" s="12">
        <f t="shared" si="102"/>
        <v>0</v>
      </c>
      <c r="K271" s="12">
        <f t="shared" si="102"/>
        <v>0</v>
      </c>
      <c r="L271" s="12">
        <f t="shared" si="102"/>
        <v>0</v>
      </c>
      <c r="M271" s="12">
        <f t="shared" si="102"/>
        <v>0</v>
      </c>
      <c r="N271" s="12">
        <f t="shared" si="102"/>
        <v>0</v>
      </c>
      <c r="O271" s="12">
        <f t="shared" si="102"/>
        <v>0</v>
      </c>
      <c r="P271" s="12">
        <f t="shared" si="102"/>
        <v>0</v>
      </c>
      <c r="Q271" s="12">
        <f t="shared" si="102"/>
        <v>0</v>
      </c>
      <c r="R271" s="12">
        <f t="shared" si="102"/>
        <v>0</v>
      </c>
      <c r="S271" s="12">
        <f t="shared" si="102"/>
        <v>0</v>
      </c>
      <c r="T271" s="12">
        <f t="shared" si="102"/>
        <v>0</v>
      </c>
      <c r="U271" s="12">
        <f t="shared" si="102"/>
        <v>0</v>
      </c>
      <c r="V271" s="12">
        <f t="shared" si="102"/>
        <v>0</v>
      </c>
      <c r="W271" s="12">
        <f t="shared" si="102"/>
        <v>0</v>
      </c>
    </row>
    <row r="272" spans="1:26" outlineLevel="1" x14ac:dyDescent="0.25">
      <c r="B272" s="4" t="s">
        <v>21</v>
      </c>
      <c r="C272" s="12">
        <f t="shared" ref="C272:W272" si="103">IFERROR(C259/C267,0)</f>
        <v>0.6583388784707519</v>
      </c>
      <c r="D272" s="12">
        <f t="shared" si="103"/>
        <v>0.74472383077781412</v>
      </c>
      <c r="E272" s="12">
        <f t="shared" si="103"/>
        <v>0.78737552519270848</v>
      </c>
      <c r="F272" s="12">
        <f t="shared" si="103"/>
        <v>0.70666043812848822</v>
      </c>
      <c r="G272" s="12">
        <f t="shared" si="103"/>
        <v>0.78557714083161845</v>
      </c>
      <c r="H272" s="12">
        <f t="shared" si="103"/>
        <v>0.75326155297076391</v>
      </c>
      <c r="I272" s="12">
        <f t="shared" si="103"/>
        <v>0.83431694491009711</v>
      </c>
      <c r="J272" s="12">
        <f t="shared" si="103"/>
        <v>0.77284373196147726</v>
      </c>
      <c r="K272" s="12">
        <f t="shared" si="103"/>
        <v>0.77869802882226269</v>
      </c>
      <c r="L272" s="12">
        <f t="shared" si="103"/>
        <v>0.69074615041837895</v>
      </c>
      <c r="M272" s="12">
        <f t="shared" si="103"/>
        <v>0.76340424600089785</v>
      </c>
      <c r="N272" s="12">
        <f t="shared" si="103"/>
        <v>0.81648448638739901</v>
      </c>
      <c r="O272" s="12">
        <f t="shared" si="103"/>
        <v>0.7852614772958505</v>
      </c>
      <c r="P272" s="12">
        <f t="shared" si="103"/>
        <v>0.84999671189635895</v>
      </c>
      <c r="Q272" s="12">
        <f t="shared" si="103"/>
        <v>0.89186107700403439</v>
      </c>
      <c r="R272" s="12">
        <f t="shared" si="103"/>
        <v>0.95971517109514082</v>
      </c>
      <c r="S272" s="12">
        <f t="shared" si="103"/>
        <v>0.99979877026271657</v>
      </c>
      <c r="T272" s="12">
        <f t="shared" si="103"/>
        <v>0.98308735035155503</v>
      </c>
      <c r="U272" s="12">
        <f t="shared" si="103"/>
        <v>0.96649516877901864</v>
      </c>
      <c r="V272" s="12">
        <f t="shared" si="103"/>
        <v>0.96683806232695635</v>
      </c>
      <c r="W272" s="12">
        <f t="shared" si="103"/>
        <v>0.97143482543504434</v>
      </c>
    </row>
    <row r="273" spans="1:26" outlineLevel="1" x14ac:dyDescent="0.25">
      <c r="B273" s="4" t="s">
        <v>26</v>
      </c>
      <c r="C273" s="12">
        <f t="shared" ref="C273:W273" si="104">IFERROR(C260/C267,0)</f>
        <v>0</v>
      </c>
      <c r="D273" s="12">
        <f t="shared" si="104"/>
        <v>0</v>
      </c>
      <c r="E273" s="12">
        <f t="shared" si="104"/>
        <v>0</v>
      </c>
      <c r="F273" s="12">
        <f t="shared" si="104"/>
        <v>0</v>
      </c>
      <c r="G273" s="12">
        <f t="shared" si="104"/>
        <v>0</v>
      </c>
      <c r="H273" s="12">
        <f t="shared" si="104"/>
        <v>0</v>
      </c>
      <c r="I273" s="12">
        <f t="shared" si="104"/>
        <v>0</v>
      </c>
      <c r="J273" s="12">
        <f t="shared" si="104"/>
        <v>0</v>
      </c>
      <c r="K273" s="12">
        <f t="shared" si="104"/>
        <v>0</v>
      </c>
      <c r="L273" s="12">
        <f t="shared" si="104"/>
        <v>0</v>
      </c>
      <c r="M273" s="12">
        <f t="shared" si="104"/>
        <v>0</v>
      </c>
      <c r="N273" s="12">
        <f t="shared" si="104"/>
        <v>0</v>
      </c>
      <c r="O273" s="12">
        <f t="shared" si="104"/>
        <v>0</v>
      </c>
      <c r="P273" s="12">
        <f t="shared" si="104"/>
        <v>0</v>
      </c>
      <c r="Q273" s="12">
        <f t="shared" si="104"/>
        <v>0</v>
      </c>
      <c r="R273" s="12">
        <f t="shared" si="104"/>
        <v>0</v>
      </c>
      <c r="S273" s="12">
        <f t="shared" si="104"/>
        <v>0</v>
      </c>
      <c r="T273" s="12">
        <f t="shared" si="104"/>
        <v>0</v>
      </c>
      <c r="U273" s="12">
        <f t="shared" si="104"/>
        <v>0</v>
      </c>
      <c r="V273" s="12">
        <f t="shared" si="104"/>
        <v>0</v>
      </c>
      <c r="W273" s="12">
        <f t="shared" si="104"/>
        <v>0</v>
      </c>
    </row>
    <row r="274" spans="1:26" outlineLevel="1" x14ac:dyDescent="0.25">
      <c r="B274" s="4" t="s">
        <v>25</v>
      </c>
      <c r="C274" s="12">
        <f t="shared" ref="C274:W274" si="105">IFERROR(C261/C267,0)</f>
        <v>0</v>
      </c>
      <c r="D274" s="12">
        <f t="shared" si="105"/>
        <v>0</v>
      </c>
      <c r="E274" s="12">
        <f t="shared" si="105"/>
        <v>0</v>
      </c>
      <c r="F274" s="12">
        <f t="shared" si="105"/>
        <v>0</v>
      </c>
      <c r="G274" s="12">
        <f t="shared" si="105"/>
        <v>0</v>
      </c>
      <c r="H274" s="12">
        <f t="shared" si="105"/>
        <v>0</v>
      </c>
      <c r="I274" s="12">
        <f t="shared" si="105"/>
        <v>0</v>
      </c>
      <c r="J274" s="12">
        <f t="shared" si="105"/>
        <v>0</v>
      </c>
      <c r="K274" s="12">
        <f t="shared" si="105"/>
        <v>0</v>
      </c>
      <c r="L274" s="12">
        <f t="shared" si="105"/>
        <v>0</v>
      </c>
      <c r="M274" s="12">
        <f t="shared" si="105"/>
        <v>0</v>
      </c>
      <c r="N274" s="12">
        <f t="shared" si="105"/>
        <v>0</v>
      </c>
      <c r="O274" s="12">
        <f t="shared" si="105"/>
        <v>0</v>
      </c>
      <c r="P274" s="12">
        <f t="shared" si="105"/>
        <v>0</v>
      </c>
      <c r="Q274" s="12">
        <f t="shared" si="105"/>
        <v>0</v>
      </c>
      <c r="R274" s="12">
        <f t="shared" si="105"/>
        <v>0</v>
      </c>
      <c r="S274" s="12">
        <f t="shared" si="105"/>
        <v>0</v>
      </c>
      <c r="T274" s="12">
        <f t="shared" si="105"/>
        <v>0</v>
      </c>
      <c r="U274" s="12">
        <f t="shared" si="105"/>
        <v>0</v>
      </c>
      <c r="V274" s="12">
        <f t="shared" si="105"/>
        <v>0</v>
      </c>
      <c r="W274" s="12">
        <f t="shared" si="105"/>
        <v>0</v>
      </c>
    </row>
    <row r="275" spans="1:26" outlineLevel="1" x14ac:dyDescent="0.25">
      <c r="B275" s="4" t="s">
        <v>0</v>
      </c>
      <c r="C275" s="12">
        <f t="shared" ref="C275:W275" si="106">IFERROR(C262/C267,0)</f>
        <v>0</v>
      </c>
      <c r="D275" s="12">
        <f t="shared" si="106"/>
        <v>0</v>
      </c>
      <c r="E275" s="12">
        <f t="shared" si="106"/>
        <v>0</v>
      </c>
      <c r="F275" s="12">
        <f t="shared" si="106"/>
        <v>0</v>
      </c>
      <c r="G275" s="12">
        <f t="shared" si="106"/>
        <v>0</v>
      </c>
      <c r="H275" s="12">
        <f t="shared" si="106"/>
        <v>0</v>
      </c>
      <c r="I275" s="12">
        <f t="shared" si="106"/>
        <v>0</v>
      </c>
      <c r="J275" s="12">
        <f t="shared" si="106"/>
        <v>0</v>
      </c>
      <c r="K275" s="12">
        <f t="shared" si="106"/>
        <v>0</v>
      </c>
      <c r="L275" s="12">
        <f t="shared" si="106"/>
        <v>0</v>
      </c>
      <c r="M275" s="12">
        <f t="shared" si="106"/>
        <v>0</v>
      </c>
      <c r="N275" s="12">
        <f t="shared" si="106"/>
        <v>0</v>
      </c>
      <c r="O275" s="12">
        <f t="shared" si="106"/>
        <v>0</v>
      </c>
      <c r="P275" s="12">
        <f t="shared" si="106"/>
        <v>0</v>
      </c>
      <c r="Q275" s="12">
        <f t="shared" si="106"/>
        <v>0</v>
      </c>
      <c r="R275" s="12">
        <f t="shared" si="106"/>
        <v>0</v>
      </c>
      <c r="S275" s="12">
        <f t="shared" si="106"/>
        <v>0</v>
      </c>
      <c r="T275" s="12">
        <f t="shared" si="106"/>
        <v>0</v>
      </c>
      <c r="U275" s="12">
        <f t="shared" si="106"/>
        <v>0</v>
      </c>
      <c r="V275" s="12">
        <f t="shared" si="106"/>
        <v>0</v>
      </c>
      <c r="W275" s="12">
        <f t="shared" si="106"/>
        <v>0</v>
      </c>
    </row>
    <row r="276" spans="1:26" outlineLevel="1" x14ac:dyDescent="0.25">
      <c r="B276" s="4" t="s">
        <v>27</v>
      </c>
      <c r="C276" s="12">
        <f t="shared" ref="C276:W276" si="107">IFERROR(C263/C267,0)</f>
        <v>0</v>
      </c>
      <c r="D276" s="12">
        <f t="shared" si="107"/>
        <v>0</v>
      </c>
      <c r="E276" s="12">
        <f t="shared" si="107"/>
        <v>0</v>
      </c>
      <c r="F276" s="12">
        <f t="shared" si="107"/>
        <v>0</v>
      </c>
      <c r="G276" s="12">
        <f t="shared" si="107"/>
        <v>0</v>
      </c>
      <c r="H276" s="12">
        <f t="shared" si="107"/>
        <v>0</v>
      </c>
      <c r="I276" s="12">
        <f t="shared" si="107"/>
        <v>0</v>
      </c>
      <c r="J276" s="12">
        <f t="shared" si="107"/>
        <v>0</v>
      </c>
      <c r="K276" s="12">
        <f t="shared" si="107"/>
        <v>0</v>
      </c>
      <c r="L276" s="12">
        <f t="shared" si="107"/>
        <v>0</v>
      </c>
      <c r="M276" s="12">
        <f t="shared" si="107"/>
        <v>0</v>
      </c>
      <c r="N276" s="12">
        <f t="shared" si="107"/>
        <v>0</v>
      </c>
      <c r="O276" s="12">
        <f t="shared" si="107"/>
        <v>0</v>
      </c>
      <c r="P276" s="12">
        <f t="shared" si="107"/>
        <v>0</v>
      </c>
      <c r="Q276" s="12">
        <f t="shared" si="107"/>
        <v>0</v>
      </c>
      <c r="R276" s="12">
        <f t="shared" si="107"/>
        <v>0</v>
      </c>
      <c r="S276" s="12">
        <f t="shared" si="107"/>
        <v>0</v>
      </c>
      <c r="T276" s="12">
        <f t="shared" si="107"/>
        <v>0</v>
      </c>
      <c r="U276" s="12">
        <f t="shared" si="107"/>
        <v>0</v>
      </c>
      <c r="V276" s="12">
        <f t="shared" si="107"/>
        <v>0</v>
      </c>
      <c r="W276" s="12">
        <f t="shared" si="107"/>
        <v>0</v>
      </c>
    </row>
    <row r="277" spans="1:26" outlineLevel="1" x14ac:dyDescent="0.25">
      <c r="B277" s="4" t="s">
        <v>28</v>
      </c>
      <c r="C277" s="12">
        <f t="shared" ref="C277:W277" si="108">IFERROR(C264/C267,0)</f>
        <v>0</v>
      </c>
      <c r="D277" s="12">
        <f t="shared" si="108"/>
        <v>0</v>
      </c>
      <c r="E277" s="12">
        <f t="shared" si="108"/>
        <v>0</v>
      </c>
      <c r="F277" s="12">
        <f t="shared" si="108"/>
        <v>0</v>
      </c>
      <c r="G277" s="12">
        <f t="shared" si="108"/>
        <v>0</v>
      </c>
      <c r="H277" s="12">
        <f t="shared" si="108"/>
        <v>0</v>
      </c>
      <c r="I277" s="12">
        <f t="shared" si="108"/>
        <v>0</v>
      </c>
      <c r="J277" s="12">
        <f t="shared" si="108"/>
        <v>0</v>
      </c>
      <c r="K277" s="12">
        <f t="shared" si="108"/>
        <v>0</v>
      </c>
      <c r="L277" s="12">
        <f t="shared" si="108"/>
        <v>0</v>
      </c>
      <c r="M277" s="12">
        <f t="shared" si="108"/>
        <v>0</v>
      </c>
      <c r="N277" s="12">
        <f t="shared" si="108"/>
        <v>0</v>
      </c>
      <c r="O277" s="12">
        <f t="shared" si="108"/>
        <v>0</v>
      </c>
      <c r="P277" s="12">
        <f t="shared" si="108"/>
        <v>0</v>
      </c>
      <c r="Q277" s="12">
        <f t="shared" si="108"/>
        <v>0</v>
      </c>
      <c r="R277" s="12">
        <f t="shared" si="108"/>
        <v>0</v>
      </c>
      <c r="S277" s="12">
        <f t="shared" si="108"/>
        <v>0</v>
      </c>
      <c r="T277" s="12">
        <f t="shared" si="108"/>
        <v>0</v>
      </c>
      <c r="U277" s="12">
        <f t="shared" si="108"/>
        <v>0</v>
      </c>
      <c r="V277" s="12">
        <f t="shared" si="108"/>
        <v>0</v>
      </c>
      <c r="W277" s="12">
        <f t="shared" si="108"/>
        <v>0</v>
      </c>
    </row>
    <row r="278" spans="1:26" outlineLevel="1" x14ac:dyDescent="0.25">
      <c r="B278" s="4" t="s">
        <v>22</v>
      </c>
      <c r="C278" s="12">
        <f t="shared" ref="C278:W278" si="109">IFERROR(C265/C267,0)</f>
        <v>0.3416611215292481</v>
      </c>
      <c r="D278" s="12">
        <f t="shared" si="109"/>
        <v>0.25527616922218588</v>
      </c>
      <c r="E278" s="12">
        <f t="shared" si="109"/>
        <v>0.21262447480729149</v>
      </c>
      <c r="F278" s="12">
        <f t="shared" si="109"/>
        <v>0.29333956187151183</v>
      </c>
      <c r="G278" s="12">
        <f t="shared" si="109"/>
        <v>0.21442285916838155</v>
      </c>
      <c r="H278" s="12">
        <f t="shared" si="109"/>
        <v>0.24673844702923609</v>
      </c>
      <c r="I278" s="12">
        <f t="shared" si="109"/>
        <v>0.16568305508990286</v>
      </c>
      <c r="J278" s="12">
        <f t="shared" si="109"/>
        <v>0.22715626803852268</v>
      </c>
      <c r="K278" s="12">
        <f t="shared" si="109"/>
        <v>0.22130197117773728</v>
      </c>
      <c r="L278" s="12">
        <f t="shared" si="109"/>
        <v>0.30925384958162105</v>
      </c>
      <c r="M278" s="12">
        <f t="shared" si="109"/>
        <v>0.23659575399910218</v>
      </c>
      <c r="N278" s="12">
        <f t="shared" si="109"/>
        <v>0.18351551361260099</v>
      </c>
      <c r="O278" s="12">
        <f t="shared" si="109"/>
        <v>0.21473852270414953</v>
      </c>
      <c r="P278" s="12">
        <f t="shared" si="109"/>
        <v>0.15000328810364102</v>
      </c>
      <c r="Q278" s="12">
        <f t="shared" si="109"/>
        <v>0.1081389229959656</v>
      </c>
      <c r="R278" s="12">
        <f t="shared" si="109"/>
        <v>4.0284828904859231E-2</v>
      </c>
      <c r="S278" s="12">
        <f t="shared" si="109"/>
        <v>2.0122973728339859E-4</v>
      </c>
      <c r="T278" s="12">
        <f t="shared" si="109"/>
        <v>1.6912649648444925E-2</v>
      </c>
      <c r="U278" s="12">
        <f t="shared" si="109"/>
        <v>3.3504831220981302E-2</v>
      </c>
      <c r="V278" s="12">
        <f t="shared" si="109"/>
        <v>3.3161937673043693E-2</v>
      </c>
      <c r="W278" s="12">
        <f t="shared" si="109"/>
        <v>2.8565174564955675E-2</v>
      </c>
    </row>
    <row r="279" spans="1:26" outlineLevel="1" x14ac:dyDescent="0.25">
      <c r="B279" s="4" t="s">
        <v>29</v>
      </c>
      <c r="C279" s="12">
        <f t="shared" ref="C279:W279" si="110">IFERROR(C266/C267,0)</f>
        <v>0</v>
      </c>
      <c r="D279" s="12">
        <f t="shared" si="110"/>
        <v>0</v>
      </c>
      <c r="E279" s="12">
        <f t="shared" si="110"/>
        <v>0</v>
      </c>
      <c r="F279" s="12">
        <f t="shared" si="110"/>
        <v>0</v>
      </c>
      <c r="G279" s="12">
        <f t="shared" si="110"/>
        <v>0</v>
      </c>
      <c r="H279" s="12">
        <f t="shared" si="110"/>
        <v>0</v>
      </c>
      <c r="I279" s="12">
        <f t="shared" si="110"/>
        <v>0</v>
      </c>
      <c r="J279" s="12">
        <f t="shared" si="110"/>
        <v>0</v>
      </c>
      <c r="K279" s="12">
        <f t="shared" si="110"/>
        <v>0</v>
      </c>
      <c r="L279" s="12">
        <f t="shared" si="110"/>
        <v>0</v>
      </c>
      <c r="M279" s="12">
        <f t="shared" si="110"/>
        <v>0</v>
      </c>
      <c r="N279" s="12">
        <f t="shared" si="110"/>
        <v>0</v>
      </c>
      <c r="O279" s="12">
        <f t="shared" si="110"/>
        <v>0</v>
      </c>
      <c r="P279" s="12">
        <f t="shared" si="110"/>
        <v>0</v>
      </c>
      <c r="Q279" s="12">
        <f t="shared" si="110"/>
        <v>0</v>
      </c>
      <c r="R279" s="12">
        <f t="shared" si="110"/>
        <v>0</v>
      </c>
      <c r="S279" s="12">
        <f t="shared" si="110"/>
        <v>0</v>
      </c>
      <c r="T279" s="12">
        <f t="shared" si="110"/>
        <v>0</v>
      </c>
      <c r="U279" s="12">
        <f t="shared" si="110"/>
        <v>0</v>
      </c>
      <c r="V279" s="12">
        <f t="shared" si="110"/>
        <v>0</v>
      </c>
      <c r="W279" s="12">
        <f t="shared" si="110"/>
        <v>0</v>
      </c>
    </row>
    <row r="282" spans="1:26" s="34" customFormat="1" x14ac:dyDescent="0.25">
      <c r="A282" s="33" t="s">
        <v>50</v>
      </c>
    </row>
    <row r="283" spans="1:26" outlineLevel="1" x14ac:dyDescent="0.25">
      <c r="B283" s="9" t="s">
        <v>5</v>
      </c>
      <c r="C283" s="14"/>
    </row>
    <row r="284" spans="1:26" outlineLevel="1" x14ac:dyDescent="0.25">
      <c r="B284" s="16" t="s">
        <v>8</v>
      </c>
    </row>
    <row r="285" spans="1:26" outlineLevel="1" x14ac:dyDescent="0.25">
      <c r="B285" s="10" t="s">
        <v>10</v>
      </c>
      <c r="C285" s="5">
        <f>C$290*CAN!C291</f>
        <v>59.626078041186318</v>
      </c>
      <c r="D285" s="5">
        <f>D$290*CAN!D291</f>
        <v>55.147332548883654</v>
      </c>
      <c r="E285" s="5">
        <f>E$290*CAN!E291</f>
        <v>48.399500762965701</v>
      </c>
      <c r="F285" s="5">
        <f>F$290*CAN!F291</f>
        <v>56.183515638799825</v>
      </c>
      <c r="G285" s="5">
        <f>G$290*CAN!G291</f>
        <v>71.704219842943232</v>
      </c>
      <c r="H285" s="5">
        <f>H$290*CAN!H291</f>
        <v>80.272196893765667</v>
      </c>
      <c r="I285" s="5">
        <f>I$290*CAN!I291</f>
        <v>62.79107545733924</v>
      </c>
      <c r="J285" s="5">
        <f>J$290*CAN!J291</f>
        <v>47.518443357266996</v>
      </c>
      <c r="K285" s="5">
        <f>K$290*CAN!K291</f>
        <v>53.390630854277219</v>
      </c>
      <c r="L285" s="5">
        <f>L$290*CAN!L291</f>
        <v>58.394190006510875</v>
      </c>
      <c r="M285" s="5">
        <f>M$290*CAN!M291</f>
        <v>72.95988175058487</v>
      </c>
      <c r="N285" s="5">
        <f>N$290*CAN!N291</f>
        <v>69.980439184566734</v>
      </c>
      <c r="O285" s="5">
        <f>O$290*CAN!O291</f>
        <v>20.533074448173647</v>
      </c>
      <c r="P285" s="5">
        <f>P$290*CAN!P291</f>
        <v>32.497237107414158</v>
      </c>
      <c r="Q285" s="5">
        <f>Q$290*CAN!Q291</f>
        <v>55.958205807120244</v>
      </c>
      <c r="R285" s="5">
        <f>R$290*CAN!R291</f>
        <v>56.564828604793938</v>
      </c>
      <c r="S285" s="5">
        <f>S$290*CAN!S291</f>
        <v>66.531019255144173</v>
      </c>
      <c r="T285" s="5">
        <f>T$290*CAN!T291</f>
        <v>72.198133705589143</v>
      </c>
      <c r="U285" s="5">
        <f>U$290*CAN!U291</f>
        <v>69.214534528517206</v>
      </c>
      <c r="V285" s="5">
        <f>V$290*CAN!V291</f>
        <v>64.518282997171227</v>
      </c>
      <c r="W285" s="5">
        <f>W$290*CAN!W291</f>
        <v>47.09844888817522</v>
      </c>
      <c r="Z285" s="23"/>
    </row>
    <row r="286" spans="1:26" outlineLevel="1" x14ac:dyDescent="0.25">
      <c r="B286" s="17" t="s">
        <v>9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6" outlineLevel="1" x14ac:dyDescent="0.25">
      <c r="B287" s="10" t="s">
        <v>11</v>
      </c>
      <c r="C287" s="5">
        <f>C288/Inputs!D$7</f>
        <v>2687.0954865917824</v>
      </c>
      <c r="D287" s="5">
        <f>D288/Inputs!E$7</f>
        <v>2602.8616232435743</v>
      </c>
      <c r="E287" s="5">
        <f>E288/Inputs!F$7</f>
        <v>2139.7991297321992</v>
      </c>
      <c r="F287" s="5">
        <f>F288/Inputs!G$7</f>
        <v>2735.6588417029857</v>
      </c>
      <c r="G287" s="5">
        <f>G288/Inputs!H$7</f>
        <v>3632.1689546955558</v>
      </c>
      <c r="H287" s="5">
        <f>H288/Inputs!I$7</f>
        <v>3948.8930567615057</v>
      </c>
      <c r="I287" s="5">
        <f>I288/Inputs!J$7</f>
        <v>3347.6074717794663</v>
      </c>
      <c r="J287" s="5">
        <f>J288/Inputs!K$7</f>
        <v>3005.8403624353791</v>
      </c>
      <c r="K287" s="5">
        <f>K288/Inputs!L$7</f>
        <v>3823.9657002548256</v>
      </c>
      <c r="L287" s="5">
        <f>L288/Inputs!M$7</f>
        <v>4400.1818193301015</v>
      </c>
      <c r="M287" s="5">
        <f>M288/Inputs!N$7</f>
        <v>4768.5265701346743</v>
      </c>
      <c r="N287" s="5">
        <f>N288/Inputs!O$7</f>
        <v>4654.284160266533</v>
      </c>
      <c r="O287" s="5">
        <f>O288/Inputs!P$7</f>
        <v>1403.3619090129596</v>
      </c>
      <c r="P287" s="5">
        <f>P288/Inputs!Q$7</f>
        <v>2229.2403317506646</v>
      </c>
      <c r="Q287" s="5">
        <f>Q288/Inputs!R$7</f>
        <v>3925.9891096305419</v>
      </c>
      <c r="R287" s="5">
        <f>R288/Inputs!S$7</f>
        <v>4350.7029923329783</v>
      </c>
      <c r="S287" s="5">
        <f>S288/Inputs!T$7</f>
        <v>5032.6182918340946</v>
      </c>
      <c r="T287" s="5">
        <f>T288/Inputs!U$7</f>
        <v>4918.5304775437335</v>
      </c>
      <c r="U287" s="5">
        <f>U288/Inputs!V$7</f>
        <v>4711.2314707633186</v>
      </c>
      <c r="V287" s="5">
        <f>V288/Inputs!W$7</f>
        <v>4619.8468256983087</v>
      </c>
      <c r="W287" s="5">
        <f>W288/Inputs!X$7</f>
        <v>1185.1736325637251</v>
      </c>
      <c r="Z287" s="23"/>
    </row>
    <row r="288" spans="1:26" outlineLevel="1" x14ac:dyDescent="0.25">
      <c r="B288" s="10" t="s">
        <v>12</v>
      </c>
      <c r="C288" s="5">
        <f>C$290*CAN!C292</f>
        <v>268.70954865917827</v>
      </c>
      <c r="D288" s="5">
        <f>D$290*CAN!D292</f>
        <v>260.28616232435746</v>
      </c>
      <c r="E288" s="5">
        <f>E$290*CAN!E292</f>
        <v>213.97991297321991</v>
      </c>
      <c r="F288" s="5">
        <f>F$290*CAN!F292</f>
        <v>273.5658841702986</v>
      </c>
      <c r="G288" s="5">
        <f>G$290*CAN!G292</f>
        <v>363.2168954695556</v>
      </c>
      <c r="H288" s="5">
        <f>H$290*CAN!H292</f>
        <v>394.88930567615057</v>
      </c>
      <c r="I288" s="5">
        <f>I$290*CAN!I292</f>
        <v>334.76074717794666</v>
      </c>
      <c r="J288" s="5">
        <f>J$290*CAN!J292</f>
        <v>300.58403624353792</v>
      </c>
      <c r="K288" s="5">
        <f>K$290*CAN!K292</f>
        <v>382.39657002548256</v>
      </c>
      <c r="L288" s="5">
        <f>L$290*CAN!L292</f>
        <v>440.01818193301017</v>
      </c>
      <c r="M288" s="5">
        <f>M$290*CAN!M292</f>
        <v>476.85265701346742</v>
      </c>
      <c r="N288" s="5">
        <f>N$290*CAN!N292</f>
        <v>465.42841602665334</v>
      </c>
      <c r="O288" s="5">
        <f>O$290*CAN!O292</f>
        <v>140.33619090129596</v>
      </c>
      <c r="P288" s="5">
        <f>P$290*CAN!P292</f>
        <v>222.92403317506648</v>
      </c>
      <c r="Q288" s="5">
        <f>Q$290*CAN!Q292</f>
        <v>392.59891096305421</v>
      </c>
      <c r="R288" s="5">
        <f>R$290*CAN!R292</f>
        <v>435.07029923329787</v>
      </c>
      <c r="S288" s="5">
        <f>S$290*CAN!S292</f>
        <v>503.26182918340953</v>
      </c>
      <c r="T288" s="5">
        <f>T$290*CAN!T292</f>
        <v>491.85304775437339</v>
      </c>
      <c r="U288" s="5">
        <f>U$290*CAN!U292</f>
        <v>471.12314707633192</v>
      </c>
      <c r="V288" s="5">
        <f>V$290*CAN!V292</f>
        <v>461.98468256983091</v>
      </c>
      <c r="W288" s="5">
        <f>W$290*CAN!W292</f>
        <v>118.51736325637252</v>
      </c>
      <c r="Y288" s="1" t="s">
        <v>59</v>
      </c>
    </row>
    <row r="289" spans="2:26" outlineLevel="1" x14ac:dyDescent="0.25">
      <c r="B289" s="16" t="s">
        <v>13</v>
      </c>
    </row>
    <row r="290" spans="2:26" outlineLevel="1" x14ac:dyDescent="0.25">
      <c r="B290" s="10" t="s">
        <v>10</v>
      </c>
      <c r="C290" s="5">
        <f>C305/CAN!C306/1000</f>
        <v>328.33562670036457</v>
      </c>
      <c r="D290" s="5">
        <f>D305/CAN!D306/1000</f>
        <v>315.43349487324116</v>
      </c>
      <c r="E290" s="5">
        <f>E305/CAN!E306/1000</f>
        <v>262.3794137361856</v>
      </c>
      <c r="F290" s="5">
        <f>F305/CAN!F306/1000</f>
        <v>329.74939980909841</v>
      </c>
      <c r="G290" s="5">
        <f>G305/CAN!G306/1000</f>
        <v>434.92111531249878</v>
      </c>
      <c r="H290" s="5">
        <f>H305/CAN!H306/1000</f>
        <v>475.16150256991625</v>
      </c>
      <c r="I290" s="5">
        <f>I305/CAN!I306/1000</f>
        <v>397.55182263528593</v>
      </c>
      <c r="J290" s="5">
        <f>J305/CAN!J306/1000</f>
        <v>348.10247960080488</v>
      </c>
      <c r="K290" s="5">
        <f>K305/CAN!K306/1000</f>
        <v>435.78720087975978</v>
      </c>
      <c r="L290" s="5">
        <f>L305/CAN!L306/1000</f>
        <v>498.41237193952099</v>
      </c>
      <c r="M290" s="5">
        <f>M305/CAN!M306/1000</f>
        <v>549.81253876405231</v>
      </c>
      <c r="N290" s="5">
        <f>N305/CAN!N306/1000</f>
        <v>535.40885521122004</v>
      </c>
      <c r="O290" s="5">
        <f>O305/CAN!O306/1000</f>
        <v>160.8692653494696</v>
      </c>
      <c r="P290" s="5">
        <f>P305/CAN!P306/1000</f>
        <v>255.42127028248066</v>
      </c>
      <c r="Q290" s="5">
        <f>Q305/CAN!Q306/1000</f>
        <v>448.5571167701745</v>
      </c>
      <c r="R290" s="5">
        <f>R305/CAN!R306/1000</f>
        <v>491.63512783809176</v>
      </c>
      <c r="S290" s="5">
        <f>S305/CAN!S306/1000</f>
        <v>569.79284843855373</v>
      </c>
      <c r="T290" s="5">
        <f>T305/CAN!T306/1000</f>
        <v>564.05118145996255</v>
      </c>
      <c r="U290" s="5">
        <f>U305/CAN!U306/1000</f>
        <v>540.33768160484908</v>
      </c>
      <c r="V290" s="5">
        <f>V305/CAN!V306/1000</f>
        <v>526.50296556700209</v>
      </c>
      <c r="W290" s="5">
        <f>W305/CAN!W306/1000</f>
        <v>165.61581214454773</v>
      </c>
    </row>
    <row r="291" spans="2:26" outlineLevel="1" x14ac:dyDescent="0.25">
      <c r="B291" s="18" t="s">
        <v>14</v>
      </c>
      <c r="C291" s="13">
        <f t="shared" ref="C291:W291" si="111">IFERROR(C285/C290,0)</f>
        <v>0.1816009996856065</v>
      </c>
      <c r="D291" s="13">
        <f t="shared" si="111"/>
        <v>0.17483030003216665</v>
      </c>
      <c r="E291" s="13">
        <f t="shared" si="111"/>
        <v>0.18446378880787465</v>
      </c>
      <c r="F291" s="13">
        <f t="shared" si="111"/>
        <v>0.17038246520335174</v>
      </c>
      <c r="G291" s="13">
        <f t="shared" si="111"/>
        <v>0.16486718468801506</v>
      </c>
      <c r="H291" s="13">
        <f t="shared" si="111"/>
        <v>0.16893665934553326</v>
      </c>
      <c r="I291" s="13">
        <f t="shared" si="111"/>
        <v>0.15794437827277621</v>
      </c>
      <c r="J291" s="13">
        <f t="shared" si="111"/>
        <v>0.13650705220991227</v>
      </c>
      <c r="K291" s="13">
        <f t="shared" si="111"/>
        <v>0.12251537159993024</v>
      </c>
      <c r="L291" s="13">
        <f t="shared" si="111"/>
        <v>0.11716039427206799</v>
      </c>
      <c r="M291" s="13">
        <f t="shared" si="111"/>
        <v>0.13269955958915486</v>
      </c>
      <c r="N291" s="13">
        <f t="shared" si="111"/>
        <v>0.13070467270654179</v>
      </c>
      <c r="O291" s="13">
        <f t="shared" si="111"/>
        <v>0.12763826827683927</v>
      </c>
      <c r="P291" s="13">
        <f t="shared" si="111"/>
        <v>0.12722995650078067</v>
      </c>
      <c r="Q291" s="13">
        <f t="shared" si="111"/>
        <v>0.12475157279867959</v>
      </c>
      <c r="R291" s="13">
        <f t="shared" si="111"/>
        <v>0.1150544894005666</v>
      </c>
      <c r="S291" s="13">
        <f t="shared" si="111"/>
        <v>0.11676352105412369</v>
      </c>
      <c r="T291" s="13">
        <f t="shared" si="111"/>
        <v>0.12799925978120463</v>
      </c>
      <c r="U291" s="13">
        <f t="shared" si="111"/>
        <v>0.12809496151174229</v>
      </c>
      <c r="V291" s="13">
        <f t="shared" si="111"/>
        <v>0.12254115782176105</v>
      </c>
      <c r="W291" s="13">
        <f t="shared" si="111"/>
        <v>0.28438376914800978</v>
      </c>
    </row>
    <row r="292" spans="2:26" outlineLevel="1" x14ac:dyDescent="0.25">
      <c r="B292" s="18" t="s">
        <v>15</v>
      </c>
      <c r="C292" s="13">
        <f t="shared" ref="C292:W292" si="112">IFERROR(C288/C290,0)</f>
        <v>0.8183990003143935</v>
      </c>
      <c r="D292" s="13">
        <f t="shared" si="112"/>
        <v>0.82516969996783318</v>
      </c>
      <c r="E292" s="13">
        <f t="shared" si="112"/>
        <v>0.81553621119212538</v>
      </c>
      <c r="F292" s="13">
        <f t="shared" si="112"/>
        <v>0.82961753479664835</v>
      </c>
      <c r="G292" s="13">
        <f t="shared" si="112"/>
        <v>0.83513281531198502</v>
      </c>
      <c r="H292" s="13">
        <f t="shared" si="112"/>
        <v>0.83106334065446674</v>
      </c>
      <c r="I292" s="13">
        <f t="shared" si="112"/>
        <v>0.8420556217272237</v>
      </c>
      <c r="J292" s="13">
        <f t="shared" si="112"/>
        <v>0.86349294779008778</v>
      </c>
      <c r="K292" s="13">
        <f t="shared" si="112"/>
        <v>0.8774846284000698</v>
      </c>
      <c r="L292" s="13">
        <f t="shared" si="112"/>
        <v>0.88283960572793208</v>
      </c>
      <c r="M292" s="13">
        <f t="shared" si="112"/>
        <v>0.86730044041084509</v>
      </c>
      <c r="N292" s="13">
        <f t="shared" si="112"/>
        <v>0.86929532729345826</v>
      </c>
      <c r="O292" s="13">
        <f t="shared" si="112"/>
        <v>0.87236173172316078</v>
      </c>
      <c r="P292" s="13">
        <f t="shared" si="112"/>
        <v>0.87277004349921927</v>
      </c>
      <c r="Q292" s="13">
        <f t="shared" si="112"/>
        <v>0.87524842720132034</v>
      </c>
      <c r="R292" s="13">
        <f t="shared" si="112"/>
        <v>0.88494551059943349</v>
      </c>
      <c r="S292" s="13">
        <f t="shared" si="112"/>
        <v>0.88323647894587631</v>
      </c>
      <c r="T292" s="13">
        <f t="shared" si="112"/>
        <v>0.87200074021879537</v>
      </c>
      <c r="U292" s="13">
        <f t="shared" si="112"/>
        <v>0.87190503848825773</v>
      </c>
      <c r="V292" s="13">
        <f t="shared" si="112"/>
        <v>0.877458842178239</v>
      </c>
      <c r="W292" s="13">
        <f t="shared" si="112"/>
        <v>0.71561623085199022</v>
      </c>
    </row>
    <row r="293" spans="2:26" outlineLevel="1" x14ac:dyDescent="0.25"/>
    <row r="294" spans="2:26" outlineLevel="1" x14ac:dyDescent="0.25">
      <c r="B294" s="9" t="s">
        <v>19</v>
      </c>
      <c r="C294" s="14"/>
      <c r="S294" s="20"/>
      <c r="T294" s="20"/>
      <c r="U294" s="20"/>
      <c r="V294" s="20"/>
      <c r="W294" s="20"/>
    </row>
    <row r="295" spans="2:26" outlineLevel="1" x14ac:dyDescent="0.25">
      <c r="B295" s="4" t="s">
        <v>23</v>
      </c>
      <c r="C295" s="25">
        <f>'[12]Table 15'!C$15*INDEX(Inputs!$D$60:$T$60,MATCH($A$1,Inputs!$D$57:$T$57,0))*1000</f>
        <v>294.71280000000002</v>
      </c>
      <c r="D295" s="25">
        <f>'[12]Table 15'!D$15*INDEX(Inputs!$D$60:$T$60,MATCH($A$1,Inputs!$D$57:$T$57,0))*1000</f>
        <v>246.97439999999997</v>
      </c>
      <c r="E295" s="25">
        <f>'[12]Table 15'!E$15*INDEX(Inputs!$D$60:$T$60,MATCH($A$1,Inputs!$D$57:$T$57,0))*1000</f>
        <v>233.4948</v>
      </c>
      <c r="F295" s="25">
        <f>'[12]Table 15'!F$15*INDEX(Inputs!$D$60:$T$60,MATCH($A$1,Inputs!$D$57:$T$57,0))*1000</f>
        <v>292.82399999999996</v>
      </c>
      <c r="G295" s="25">
        <f>'[12]Table 15'!G$15*INDEX(Inputs!$D$60:$T$60,MATCH($A$1,Inputs!$D$57:$T$57,0))*1000</f>
        <v>367.24079999999998</v>
      </c>
      <c r="H295" s="25">
        <f>'[12]Table 15'!H$15*INDEX(Inputs!$D$60:$T$60,MATCH($A$1,Inputs!$D$57:$T$57,0))*1000</f>
        <v>402.63299999999998</v>
      </c>
      <c r="I295" s="25">
        <f>'[12]Table 15'!I$15*INDEX(Inputs!$D$60:$T$60,MATCH($A$1,Inputs!$D$57:$T$57,0))*1000</f>
        <v>288.9984</v>
      </c>
      <c r="J295" s="25">
        <f>'[12]Table 15'!J$15*INDEX(Inputs!$D$60:$T$60,MATCH($A$1,Inputs!$D$57:$T$57,0))*1000</f>
        <v>199.24379999999999</v>
      </c>
      <c r="K295" s="25">
        <f>'[12]Table 15'!K$15*INDEX(Inputs!$D$60:$T$60,MATCH($A$1,Inputs!$D$57:$T$57,0))*1000</f>
        <v>206.81279999999998</v>
      </c>
      <c r="L295" s="25">
        <f>'[12]Table 15'!L$15*INDEX(Inputs!$D$60:$T$60,MATCH($A$1,Inputs!$D$57:$T$57,0))*1000</f>
        <v>226.58219999999997</v>
      </c>
      <c r="M295" s="25">
        <f>'[12]Table 15'!M$15*INDEX(Inputs!$D$60:$T$60,MATCH($A$1,Inputs!$D$57:$T$57,0))*1000</f>
        <v>263.00039999999996</v>
      </c>
      <c r="N295" s="25">
        <f>'[12]Table 15'!N$15*INDEX(Inputs!$D$60:$T$60,MATCH($A$1,Inputs!$D$57:$T$57,0))*1000</f>
        <v>245.51279999999997</v>
      </c>
      <c r="O295" s="25">
        <f>'[12]Table 15'!O$15*INDEX(Inputs!$D$60:$T$60,MATCH($A$1,Inputs!$D$57:$T$57,0))*1000</f>
        <v>77.865000000000009</v>
      </c>
      <c r="P295" s="25">
        <f>'[12]Table 15'!P$15*INDEX(Inputs!$D$60:$T$60,MATCH($A$1,Inputs!$D$57:$T$57,0))*1000</f>
        <v>128.20499999999998</v>
      </c>
      <c r="Q295" s="25">
        <f>'[12]Table 15'!Q$15*INDEX(Inputs!$D$60:$T$60,MATCH($A$1,Inputs!$D$57:$T$57,0))*1000</f>
        <v>210</v>
      </c>
      <c r="R295" s="25">
        <f>'[12]Table 15'!R$15*INDEX(Inputs!$D$60:$T$60,MATCH($A$1,Inputs!$D$57:$T$57,0))*1000</f>
        <v>197.77559999999997</v>
      </c>
      <c r="S295" s="25">
        <f>'[12]Table 15'!S$15*INDEX(Inputs!$D$60:$T$60,MATCH($A$1,Inputs!$D$57:$T$57,0))*1000</f>
        <v>222.80099999999999</v>
      </c>
      <c r="T295" s="25">
        <f>'[12]Table 15'!T$15*INDEX(Inputs!$D$60:$T$60,MATCH($A$1,Inputs!$D$57:$T$57,0))*1000</f>
        <v>235.89</v>
      </c>
      <c r="U295" s="25">
        <f>'[12]Table 15'!U$15*INDEX(Inputs!$D$60:$T$60,MATCH($A$1,Inputs!$D$57:$T$57,0))*1000</f>
        <v>234.54</v>
      </c>
      <c r="V295" s="25">
        <f>'[12]Table 15'!V$15*INDEX(Inputs!$D$60:$T$60,MATCH($A$1,Inputs!$D$57:$T$57,0))*1000</f>
        <v>216.8064</v>
      </c>
      <c r="W295" s="25">
        <f>'[12]Table 15'!W$15*INDEX(Inputs!$D$60:$T$60,MATCH($A$1,Inputs!$D$57:$T$57,0))*1000</f>
        <v>257.99400000000003</v>
      </c>
      <c r="Z295" s="23" t="s">
        <v>32</v>
      </c>
    </row>
    <row r="296" spans="2:26" outlineLevel="1" x14ac:dyDescent="0.25">
      <c r="B296" s="4" t="s">
        <v>24</v>
      </c>
      <c r="C296" s="25">
        <f>'[12]Table 15'!C$14*INDEX(Inputs!$D$60:$T$60,MATCH($A$1,Inputs!$D$57:$T$57,0))*1000</f>
        <v>1.71</v>
      </c>
      <c r="D296" s="25">
        <f>'[12]Table 15'!D$14*INDEX(Inputs!$D$60:$T$60,MATCH($A$1,Inputs!$D$57:$T$57,0))*1000</f>
        <v>1.5984</v>
      </c>
      <c r="E296" s="25">
        <f>'[12]Table 15'!E$14*INDEX(Inputs!$D$60:$T$60,MATCH($A$1,Inputs!$D$57:$T$57,0))*1000</f>
        <v>1.8240000000000001</v>
      </c>
      <c r="F296" s="25">
        <f>'[12]Table 15'!F$14*INDEX(Inputs!$D$60:$T$60,MATCH($A$1,Inputs!$D$57:$T$57,0))*1000</f>
        <v>1.47</v>
      </c>
      <c r="G296" s="25">
        <f>'[12]Table 15'!G$14*INDEX(Inputs!$D$60:$T$60,MATCH($A$1,Inputs!$D$57:$T$57,0))*1000</f>
        <v>1.3668</v>
      </c>
      <c r="H296" s="25">
        <f>'[12]Table 15'!H$14*INDEX(Inputs!$D$60:$T$60,MATCH($A$1,Inputs!$D$57:$T$57,0))*1000</f>
        <v>1.3439999999999999</v>
      </c>
      <c r="I296" s="25">
        <f>'[12]Table 15'!I$14*INDEX(Inputs!$D$60:$T$60,MATCH($A$1,Inputs!$D$57:$T$57,0))*1000</f>
        <v>1.3055999999999999</v>
      </c>
      <c r="J296" s="25">
        <f>'[12]Table 15'!J$14*INDEX(Inputs!$D$60:$T$60,MATCH($A$1,Inputs!$D$57:$T$57,0))*1000</f>
        <v>1.4256</v>
      </c>
      <c r="K296" s="25">
        <f>'[12]Table 15'!K$14*INDEX(Inputs!$D$60:$T$60,MATCH($A$1,Inputs!$D$57:$T$57,0))*1000</f>
        <v>1.3679999999999999</v>
      </c>
      <c r="L296" s="25">
        <f>'[12]Table 15'!L$14*INDEX(Inputs!$D$60:$T$60,MATCH($A$1,Inputs!$D$57:$T$57,0))*1000</f>
        <v>1.4765999999999999</v>
      </c>
      <c r="M296" s="25">
        <f>'[12]Table 15'!M$14*INDEX(Inputs!$D$60:$T$60,MATCH($A$1,Inputs!$D$57:$T$57,0))*1000</f>
        <v>1.4040000000000001</v>
      </c>
      <c r="N296" s="25">
        <f>'[12]Table 15'!N$14*INDEX(Inputs!$D$60:$T$60,MATCH($A$1,Inputs!$D$57:$T$57,0))*1000</f>
        <v>0.95159999999999989</v>
      </c>
      <c r="O296" s="25">
        <f>'[12]Table 15'!O$14*INDEX(Inputs!$D$60:$T$60,MATCH($A$1,Inputs!$D$57:$T$57,0))*1000</f>
        <v>0.81</v>
      </c>
      <c r="P296" s="25">
        <f>'[12]Table 15'!P$14*INDEX(Inputs!$D$60:$T$60,MATCH($A$1,Inputs!$D$57:$T$57,0))*1000</f>
        <v>0.91500000000000004</v>
      </c>
      <c r="Q296" s="25">
        <f>'[12]Table 15'!Q$14*INDEX(Inputs!$D$60:$T$60,MATCH($A$1,Inputs!$D$57:$T$57,0))*1000</f>
        <v>0.19500000000000001</v>
      </c>
      <c r="R296" s="25">
        <f>'[12]Table 15'!R$14*INDEX(Inputs!$D$60:$T$60,MATCH($A$1,Inputs!$D$57:$T$57,0))*1000</f>
        <v>0</v>
      </c>
      <c r="S296" s="25">
        <f>'[12]Table 15'!S$14*INDEX(Inputs!$D$60:$T$60,MATCH($A$1,Inputs!$D$57:$T$57,0))*1000</f>
        <v>0</v>
      </c>
      <c r="T296" s="25">
        <f>'[12]Table 15'!T$14*INDEX(Inputs!$D$60:$T$60,MATCH($A$1,Inputs!$D$57:$T$57,0))*1000</f>
        <v>0</v>
      </c>
      <c r="U296" s="25">
        <f>'[12]Table 15'!U$14*INDEX(Inputs!$D$60:$T$60,MATCH($A$1,Inputs!$D$57:$T$57,0))*1000</f>
        <v>1.5000000000000001E-2</v>
      </c>
      <c r="V296" s="25">
        <f>'[12]Table 15'!V$14*INDEX(Inputs!$D$60:$T$60,MATCH($A$1,Inputs!$D$57:$T$57,0))*1000</f>
        <v>0</v>
      </c>
      <c r="W296" s="25">
        <f>'[12]Table 15'!W$14*INDEX(Inputs!$D$60:$T$60,MATCH($A$1,Inputs!$D$57:$T$57,0))*1000</f>
        <v>0</v>
      </c>
      <c r="Z296" s="23" t="s">
        <v>32</v>
      </c>
    </row>
    <row r="297" spans="2:26" outlineLevel="1" x14ac:dyDescent="0.25">
      <c r="B297" s="4" t="s">
        <v>21</v>
      </c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</row>
    <row r="298" spans="2:26" outlineLevel="1" x14ac:dyDescent="0.25">
      <c r="B298" s="4" t="s">
        <v>26</v>
      </c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</row>
    <row r="299" spans="2:26" outlineLevel="1" x14ac:dyDescent="0.25">
      <c r="B299" s="4" t="s">
        <v>25</v>
      </c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</row>
    <row r="300" spans="2:26" outlineLevel="1" x14ac:dyDescent="0.25">
      <c r="B300" s="4" t="s">
        <v>0</v>
      </c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</row>
    <row r="301" spans="2:26" outlineLevel="1" x14ac:dyDescent="0.25">
      <c r="B301" s="4" t="s">
        <v>27</v>
      </c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</row>
    <row r="302" spans="2:26" outlineLevel="1" x14ac:dyDescent="0.25">
      <c r="B302" s="4" t="s">
        <v>28</v>
      </c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</row>
    <row r="303" spans="2:26" outlineLevel="1" x14ac:dyDescent="0.25">
      <c r="B303" s="4" t="s">
        <v>22</v>
      </c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</row>
    <row r="304" spans="2:26" outlineLevel="1" x14ac:dyDescent="0.25">
      <c r="B304" s="4" t="s">
        <v>29</v>
      </c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</row>
    <row r="305" spans="1:23" outlineLevel="1" x14ac:dyDescent="0.25">
      <c r="B305" s="16" t="s">
        <v>13</v>
      </c>
      <c r="C305" s="21">
        <f t="shared" ref="C305:W305" si="113">SUM(C295:C304)</f>
        <v>296.4228</v>
      </c>
      <c r="D305" s="21">
        <f t="shared" si="113"/>
        <v>248.57279999999997</v>
      </c>
      <c r="E305" s="21">
        <f t="shared" si="113"/>
        <v>235.31880000000001</v>
      </c>
      <c r="F305" s="21">
        <f t="shared" si="113"/>
        <v>294.29399999999998</v>
      </c>
      <c r="G305" s="21">
        <f t="shared" si="113"/>
        <v>368.60759999999999</v>
      </c>
      <c r="H305" s="21">
        <f t="shared" si="113"/>
        <v>403.97699999999998</v>
      </c>
      <c r="I305" s="21">
        <f t="shared" si="113"/>
        <v>290.30400000000003</v>
      </c>
      <c r="J305" s="21">
        <f t="shared" si="113"/>
        <v>200.6694</v>
      </c>
      <c r="K305" s="21">
        <f t="shared" si="113"/>
        <v>208.18079999999998</v>
      </c>
      <c r="L305" s="21">
        <f t="shared" si="113"/>
        <v>228.05879999999996</v>
      </c>
      <c r="M305" s="21">
        <f t="shared" si="113"/>
        <v>264.40439999999995</v>
      </c>
      <c r="N305" s="21">
        <f t="shared" si="113"/>
        <v>246.46439999999998</v>
      </c>
      <c r="O305" s="21">
        <f t="shared" si="113"/>
        <v>78.675000000000011</v>
      </c>
      <c r="P305" s="21">
        <f t="shared" si="113"/>
        <v>129.11999999999998</v>
      </c>
      <c r="Q305" s="21">
        <f t="shared" si="113"/>
        <v>210.19499999999999</v>
      </c>
      <c r="R305" s="21">
        <f t="shared" si="113"/>
        <v>197.77559999999997</v>
      </c>
      <c r="S305" s="21">
        <f t="shared" si="113"/>
        <v>222.80099999999999</v>
      </c>
      <c r="T305" s="21">
        <f t="shared" si="113"/>
        <v>235.89</v>
      </c>
      <c r="U305" s="21">
        <f t="shared" si="113"/>
        <v>234.55499999999998</v>
      </c>
      <c r="V305" s="21">
        <f t="shared" si="113"/>
        <v>216.8064</v>
      </c>
      <c r="W305" s="21">
        <f t="shared" si="113"/>
        <v>257.99400000000003</v>
      </c>
    </row>
    <row r="306" spans="1:23" outlineLevel="1" x14ac:dyDescent="0.25">
      <c r="A306" s="3" t="s">
        <v>8</v>
      </c>
      <c r="B306" s="29" t="s">
        <v>46</v>
      </c>
      <c r="C306" s="28">
        <f>IFERROR(C305/C285/1000,0)</f>
        <v>4.9713616883412639E-3</v>
      </c>
      <c r="D306" s="28">
        <f t="shared" ref="D306:W306" si="114">IFERROR(D305/D285/1000,0)</f>
        <v>4.5074310671265969E-3</v>
      </c>
      <c r="E306" s="28">
        <f t="shared" si="114"/>
        <v>4.8620088284063688E-3</v>
      </c>
      <c r="F306" s="28">
        <f t="shared" si="114"/>
        <v>5.2380844568716027E-3</v>
      </c>
      <c r="G306" s="28">
        <f t="shared" si="114"/>
        <v>5.1406681616141519E-3</v>
      </c>
      <c r="H306" s="28">
        <f t="shared" si="114"/>
        <v>5.0325893102768039E-3</v>
      </c>
      <c r="I306" s="28">
        <f t="shared" si="114"/>
        <v>4.6233321835239928E-3</v>
      </c>
      <c r="J306" s="28">
        <f t="shared" si="114"/>
        <v>4.2229792438962886E-3</v>
      </c>
      <c r="K306" s="28">
        <f t="shared" si="114"/>
        <v>3.8992009771939649E-3</v>
      </c>
      <c r="L306" s="28">
        <f t="shared" si="114"/>
        <v>3.9055049821664057E-3</v>
      </c>
      <c r="M306" s="28">
        <f t="shared" si="114"/>
        <v>3.62396968931327E-3</v>
      </c>
      <c r="N306" s="28">
        <f t="shared" si="114"/>
        <v>3.521904161675431E-3</v>
      </c>
      <c r="O306" s="28">
        <f t="shared" si="114"/>
        <v>3.8316229845939075E-3</v>
      </c>
      <c r="P306" s="28">
        <f t="shared" si="114"/>
        <v>3.9732608520907636E-3</v>
      </c>
      <c r="Q306" s="28">
        <f t="shared" si="114"/>
        <v>3.7562855521942828E-3</v>
      </c>
      <c r="R306" s="28">
        <f t="shared" si="114"/>
        <v>3.4964412494169258E-3</v>
      </c>
      <c r="S306" s="28">
        <f t="shared" si="114"/>
        <v>3.3488288995778921E-3</v>
      </c>
      <c r="T306" s="28">
        <f t="shared" si="114"/>
        <v>3.2672589704592155E-3</v>
      </c>
      <c r="U306" s="28">
        <f t="shared" si="114"/>
        <v>3.3888113471796963E-3</v>
      </c>
      <c r="V306" s="28">
        <f t="shared" si="114"/>
        <v>3.3603870085864773E-3</v>
      </c>
      <c r="W306" s="28">
        <f t="shared" si="114"/>
        <v>5.4777600131280194E-3</v>
      </c>
    </row>
    <row r="307" spans="1:23" outlineLevel="1" x14ac:dyDescent="0.25"/>
    <row r="308" spans="1:23" outlineLevel="1" x14ac:dyDescent="0.25">
      <c r="B308" s="4" t="s">
        <v>23</v>
      </c>
      <c r="C308" s="12">
        <f t="shared" ref="C308:W308" si="115">IFERROR(C295/C305,0)</f>
        <v>0.99423121298361672</v>
      </c>
      <c r="D308" s="12">
        <f t="shared" si="115"/>
        <v>0.99356969064998257</v>
      </c>
      <c r="E308" s="12">
        <f t="shared" si="115"/>
        <v>0.99224881309950586</v>
      </c>
      <c r="F308" s="12">
        <f t="shared" si="115"/>
        <v>0.99500499500499495</v>
      </c>
      <c r="G308" s="12">
        <f t="shared" si="115"/>
        <v>0.99629199180917594</v>
      </c>
      <c r="H308" s="12">
        <f t="shared" si="115"/>
        <v>0.99667307792275306</v>
      </c>
      <c r="I308" s="12">
        <f t="shared" si="115"/>
        <v>0.99550264550264544</v>
      </c>
      <c r="J308" s="12">
        <f t="shared" si="115"/>
        <v>0.99289577783159766</v>
      </c>
      <c r="K308" s="12">
        <f t="shared" si="115"/>
        <v>0.99342878882202401</v>
      </c>
      <c r="L308" s="12">
        <f t="shared" si="115"/>
        <v>0.99352535398765585</v>
      </c>
      <c r="M308" s="12">
        <f t="shared" si="115"/>
        <v>0.99468995220956991</v>
      </c>
      <c r="N308" s="12">
        <f t="shared" si="115"/>
        <v>0.99613899613899604</v>
      </c>
      <c r="O308" s="12">
        <f t="shared" si="115"/>
        <v>0.98970448045757864</v>
      </c>
      <c r="P308" s="12">
        <f t="shared" si="115"/>
        <v>0.99291356877323422</v>
      </c>
      <c r="Q308" s="12">
        <f t="shared" si="115"/>
        <v>0.9990722900164134</v>
      </c>
      <c r="R308" s="12">
        <f t="shared" si="115"/>
        <v>1</v>
      </c>
      <c r="S308" s="12">
        <f t="shared" si="115"/>
        <v>1</v>
      </c>
      <c r="T308" s="12">
        <f t="shared" si="115"/>
        <v>1</v>
      </c>
      <c r="U308" s="12">
        <f t="shared" si="115"/>
        <v>0.99993604911428025</v>
      </c>
      <c r="V308" s="12">
        <f t="shared" si="115"/>
        <v>1</v>
      </c>
      <c r="W308" s="12">
        <f t="shared" si="115"/>
        <v>1</v>
      </c>
    </row>
    <row r="309" spans="1:23" outlineLevel="1" x14ac:dyDescent="0.25">
      <c r="B309" s="4" t="s">
        <v>24</v>
      </c>
      <c r="C309" s="12">
        <f t="shared" ref="C309:W309" si="116">IFERROR(C296/C305,0)</f>
        <v>5.7687870163833548E-3</v>
      </c>
      <c r="D309" s="12">
        <f t="shared" si="116"/>
        <v>6.43030935001738E-3</v>
      </c>
      <c r="E309" s="12">
        <f t="shared" si="116"/>
        <v>7.7511869004941378E-3</v>
      </c>
      <c r="F309" s="12">
        <f t="shared" si="116"/>
        <v>4.995004995004995E-3</v>
      </c>
      <c r="G309" s="12">
        <f t="shared" si="116"/>
        <v>3.7080081908240636E-3</v>
      </c>
      <c r="H309" s="12">
        <f t="shared" si="116"/>
        <v>3.3269220772469718E-3</v>
      </c>
      <c r="I309" s="12">
        <f t="shared" si="116"/>
        <v>4.4973544973544964E-3</v>
      </c>
      <c r="J309" s="12">
        <f t="shared" si="116"/>
        <v>7.1042221684023575E-3</v>
      </c>
      <c r="K309" s="12">
        <f t="shared" si="116"/>
        <v>6.5712111779760675E-3</v>
      </c>
      <c r="L309" s="12">
        <f t="shared" si="116"/>
        <v>6.4746460123441853E-3</v>
      </c>
      <c r="M309" s="12">
        <f t="shared" si="116"/>
        <v>5.3100477904301155E-3</v>
      </c>
      <c r="N309" s="12">
        <f t="shared" si="116"/>
        <v>3.8610038610038607E-3</v>
      </c>
      <c r="O309" s="12">
        <f t="shared" si="116"/>
        <v>1.0295519542421352E-2</v>
      </c>
      <c r="P309" s="12">
        <f t="shared" si="116"/>
        <v>7.0864312267658013E-3</v>
      </c>
      <c r="Q309" s="12">
        <f t="shared" si="116"/>
        <v>9.2770998358666955E-4</v>
      </c>
      <c r="R309" s="12">
        <f t="shared" si="116"/>
        <v>0</v>
      </c>
      <c r="S309" s="12">
        <f t="shared" si="116"/>
        <v>0</v>
      </c>
      <c r="T309" s="12">
        <f t="shared" si="116"/>
        <v>0</v>
      </c>
      <c r="U309" s="12">
        <f t="shared" si="116"/>
        <v>6.3950885719767233E-5</v>
      </c>
      <c r="V309" s="12">
        <f t="shared" si="116"/>
        <v>0</v>
      </c>
      <c r="W309" s="12">
        <f t="shared" si="116"/>
        <v>0</v>
      </c>
    </row>
    <row r="310" spans="1:23" outlineLevel="1" x14ac:dyDescent="0.25">
      <c r="B310" s="4" t="s">
        <v>21</v>
      </c>
      <c r="C310" s="12">
        <f t="shared" ref="C310:W310" si="117">IFERROR(C297/C305,0)</f>
        <v>0</v>
      </c>
      <c r="D310" s="12">
        <f t="shared" si="117"/>
        <v>0</v>
      </c>
      <c r="E310" s="12">
        <f t="shared" si="117"/>
        <v>0</v>
      </c>
      <c r="F310" s="12">
        <f t="shared" si="117"/>
        <v>0</v>
      </c>
      <c r="G310" s="12">
        <f t="shared" si="117"/>
        <v>0</v>
      </c>
      <c r="H310" s="12">
        <f t="shared" si="117"/>
        <v>0</v>
      </c>
      <c r="I310" s="12">
        <f t="shared" si="117"/>
        <v>0</v>
      </c>
      <c r="J310" s="12">
        <f t="shared" si="117"/>
        <v>0</v>
      </c>
      <c r="K310" s="12">
        <f t="shared" si="117"/>
        <v>0</v>
      </c>
      <c r="L310" s="12">
        <f t="shared" si="117"/>
        <v>0</v>
      </c>
      <c r="M310" s="12">
        <f t="shared" si="117"/>
        <v>0</v>
      </c>
      <c r="N310" s="12">
        <f t="shared" si="117"/>
        <v>0</v>
      </c>
      <c r="O310" s="12">
        <f t="shared" si="117"/>
        <v>0</v>
      </c>
      <c r="P310" s="12">
        <f t="shared" si="117"/>
        <v>0</v>
      </c>
      <c r="Q310" s="12">
        <f t="shared" si="117"/>
        <v>0</v>
      </c>
      <c r="R310" s="12">
        <f t="shared" si="117"/>
        <v>0</v>
      </c>
      <c r="S310" s="12">
        <f t="shared" si="117"/>
        <v>0</v>
      </c>
      <c r="T310" s="12">
        <f t="shared" si="117"/>
        <v>0</v>
      </c>
      <c r="U310" s="12">
        <f t="shared" si="117"/>
        <v>0</v>
      </c>
      <c r="V310" s="12">
        <f t="shared" si="117"/>
        <v>0</v>
      </c>
      <c r="W310" s="12">
        <f t="shared" si="117"/>
        <v>0</v>
      </c>
    </row>
    <row r="311" spans="1:23" outlineLevel="1" x14ac:dyDescent="0.25">
      <c r="B311" s="4" t="s">
        <v>26</v>
      </c>
      <c r="C311" s="12">
        <f t="shared" ref="C311:W311" si="118">IFERROR(C298/C305,0)</f>
        <v>0</v>
      </c>
      <c r="D311" s="12">
        <f t="shared" si="118"/>
        <v>0</v>
      </c>
      <c r="E311" s="12">
        <f t="shared" si="118"/>
        <v>0</v>
      </c>
      <c r="F311" s="12">
        <f t="shared" si="118"/>
        <v>0</v>
      </c>
      <c r="G311" s="12">
        <f t="shared" si="118"/>
        <v>0</v>
      </c>
      <c r="H311" s="12">
        <f t="shared" si="118"/>
        <v>0</v>
      </c>
      <c r="I311" s="12">
        <f t="shared" si="118"/>
        <v>0</v>
      </c>
      <c r="J311" s="12">
        <f t="shared" si="118"/>
        <v>0</v>
      </c>
      <c r="K311" s="12">
        <f t="shared" si="118"/>
        <v>0</v>
      </c>
      <c r="L311" s="12">
        <f t="shared" si="118"/>
        <v>0</v>
      </c>
      <c r="M311" s="12">
        <f t="shared" si="118"/>
        <v>0</v>
      </c>
      <c r="N311" s="12">
        <f t="shared" si="118"/>
        <v>0</v>
      </c>
      <c r="O311" s="12">
        <f t="shared" si="118"/>
        <v>0</v>
      </c>
      <c r="P311" s="12">
        <f t="shared" si="118"/>
        <v>0</v>
      </c>
      <c r="Q311" s="12">
        <f t="shared" si="118"/>
        <v>0</v>
      </c>
      <c r="R311" s="12">
        <f t="shared" si="118"/>
        <v>0</v>
      </c>
      <c r="S311" s="12">
        <f t="shared" si="118"/>
        <v>0</v>
      </c>
      <c r="T311" s="12">
        <f t="shared" si="118"/>
        <v>0</v>
      </c>
      <c r="U311" s="12">
        <f t="shared" si="118"/>
        <v>0</v>
      </c>
      <c r="V311" s="12">
        <f t="shared" si="118"/>
        <v>0</v>
      </c>
      <c r="W311" s="12">
        <f t="shared" si="118"/>
        <v>0</v>
      </c>
    </row>
    <row r="312" spans="1:23" outlineLevel="1" x14ac:dyDescent="0.25">
      <c r="B312" s="4" t="s">
        <v>25</v>
      </c>
      <c r="C312" s="12">
        <f t="shared" ref="C312:W312" si="119">IFERROR(C299/C305,0)</f>
        <v>0</v>
      </c>
      <c r="D312" s="12">
        <f t="shared" si="119"/>
        <v>0</v>
      </c>
      <c r="E312" s="12">
        <f t="shared" si="119"/>
        <v>0</v>
      </c>
      <c r="F312" s="12">
        <f t="shared" si="119"/>
        <v>0</v>
      </c>
      <c r="G312" s="12">
        <f t="shared" si="119"/>
        <v>0</v>
      </c>
      <c r="H312" s="12">
        <f t="shared" si="119"/>
        <v>0</v>
      </c>
      <c r="I312" s="12">
        <f t="shared" si="119"/>
        <v>0</v>
      </c>
      <c r="J312" s="12">
        <f t="shared" si="119"/>
        <v>0</v>
      </c>
      <c r="K312" s="12">
        <f t="shared" si="119"/>
        <v>0</v>
      </c>
      <c r="L312" s="12">
        <f t="shared" si="119"/>
        <v>0</v>
      </c>
      <c r="M312" s="12">
        <f t="shared" si="119"/>
        <v>0</v>
      </c>
      <c r="N312" s="12">
        <f t="shared" si="119"/>
        <v>0</v>
      </c>
      <c r="O312" s="12">
        <f t="shared" si="119"/>
        <v>0</v>
      </c>
      <c r="P312" s="12">
        <f t="shared" si="119"/>
        <v>0</v>
      </c>
      <c r="Q312" s="12">
        <f t="shared" si="119"/>
        <v>0</v>
      </c>
      <c r="R312" s="12">
        <f t="shared" si="119"/>
        <v>0</v>
      </c>
      <c r="S312" s="12">
        <f t="shared" si="119"/>
        <v>0</v>
      </c>
      <c r="T312" s="12">
        <f t="shared" si="119"/>
        <v>0</v>
      </c>
      <c r="U312" s="12">
        <f t="shared" si="119"/>
        <v>0</v>
      </c>
      <c r="V312" s="12">
        <f t="shared" si="119"/>
        <v>0</v>
      </c>
      <c r="W312" s="12">
        <f t="shared" si="119"/>
        <v>0</v>
      </c>
    </row>
    <row r="313" spans="1:23" outlineLevel="1" x14ac:dyDescent="0.25">
      <c r="B313" s="4" t="s">
        <v>0</v>
      </c>
      <c r="C313" s="12">
        <f t="shared" ref="C313:W313" si="120">IFERROR(C300/C305,0)</f>
        <v>0</v>
      </c>
      <c r="D313" s="12">
        <f t="shared" si="120"/>
        <v>0</v>
      </c>
      <c r="E313" s="12">
        <f t="shared" si="120"/>
        <v>0</v>
      </c>
      <c r="F313" s="12">
        <f t="shared" si="120"/>
        <v>0</v>
      </c>
      <c r="G313" s="12">
        <f t="shared" si="120"/>
        <v>0</v>
      </c>
      <c r="H313" s="12">
        <f t="shared" si="120"/>
        <v>0</v>
      </c>
      <c r="I313" s="12">
        <f t="shared" si="120"/>
        <v>0</v>
      </c>
      <c r="J313" s="12">
        <f t="shared" si="120"/>
        <v>0</v>
      </c>
      <c r="K313" s="12">
        <f t="shared" si="120"/>
        <v>0</v>
      </c>
      <c r="L313" s="12">
        <f t="shared" si="120"/>
        <v>0</v>
      </c>
      <c r="M313" s="12">
        <f t="shared" si="120"/>
        <v>0</v>
      </c>
      <c r="N313" s="12">
        <f t="shared" si="120"/>
        <v>0</v>
      </c>
      <c r="O313" s="12">
        <f t="shared" si="120"/>
        <v>0</v>
      </c>
      <c r="P313" s="12">
        <f t="shared" si="120"/>
        <v>0</v>
      </c>
      <c r="Q313" s="12">
        <f t="shared" si="120"/>
        <v>0</v>
      </c>
      <c r="R313" s="12">
        <f t="shared" si="120"/>
        <v>0</v>
      </c>
      <c r="S313" s="12">
        <f t="shared" si="120"/>
        <v>0</v>
      </c>
      <c r="T313" s="12">
        <f t="shared" si="120"/>
        <v>0</v>
      </c>
      <c r="U313" s="12">
        <f t="shared" si="120"/>
        <v>0</v>
      </c>
      <c r="V313" s="12">
        <f t="shared" si="120"/>
        <v>0</v>
      </c>
      <c r="W313" s="12">
        <f t="shared" si="120"/>
        <v>0</v>
      </c>
    </row>
    <row r="314" spans="1:23" outlineLevel="1" x14ac:dyDescent="0.25">
      <c r="B314" s="4" t="s">
        <v>27</v>
      </c>
      <c r="C314" s="12">
        <f t="shared" ref="C314:W314" si="121">IFERROR(C301/C305,0)</f>
        <v>0</v>
      </c>
      <c r="D314" s="12">
        <f t="shared" si="121"/>
        <v>0</v>
      </c>
      <c r="E314" s="12">
        <f t="shared" si="121"/>
        <v>0</v>
      </c>
      <c r="F314" s="12">
        <f t="shared" si="121"/>
        <v>0</v>
      </c>
      <c r="G314" s="12">
        <f t="shared" si="121"/>
        <v>0</v>
      </c>
      <c r="H314" s="12">
        <f t="shared" si="121"/>
        <v>0</v>
      </c>
      <c r="I314" s="12">
        <f t="shared" si="121"/>
        <v>0</v>
      </c>
      <c r="J314" s="12">
        <f t="shared" si="121"/>
        <v>0</v>
      </c>
      <c r="K314" s="12">
        <f t="shared" si="121"/>
        <v>0</v>
      </c>
      <c r="L314" s="12">
        <f t="shared" si="121"/>
        <v>0</v>
      </c>
      <c r="M314" s="12">
        <f t="shared" si="121"/>
        <v>0</v>
      </c>
      <c r="N314" s="12">
        <f t="shared" si="121"/>
        <v>0</v>
      </c>
      <c r="O314" s="12">
        <f t="shared" si="121"/>
        <v>0</v>
      </c>
      <c r="P314" s="12">
        <f t="shared" si="121"/>
        <v>0</v>
      </c>
      <c r="Q314" s="12">
        <f t="shared" si="121"/>
        <v>0</v>
      </c>
      <c r="R314" s="12">
        <f t="shared" si="121"/>
        <v>0</v>
      </c>
      <c r="S314" s="12">
        <f t="shared" si="121"/>
        <v>0</v>
      </c>
      <c r="T314" s="12">
        <f t="shared" si="121"/>
        <v>0</v>
      </c>
      <c r="U314" s="12">
        <f t="shared" si="121"/>
        <v>0</v>
      </c>
      <c r="V314" s="12">
        <f t="shared" si="121"/>
        <v>0</v>
      </c>
      <c r="W314" s="12">
        <f t="shared" si="121"/>
        <v>0</v>
      </c>
    </row>
    <row r="315" spans="1:23" outlineLevel="1" x14ac:dyDescent="0.25">
      <c r="B315" s="4" t="s">
        <v>28</v>
      </c>
      <c r="C315" s="12">
        <f t="shared" ref="C315:W315" si="122">IFERROR(C302/C305,0)</f>
        <v>0</v>
      </c>
      <c r="D315" s="12">
        <f t="shared" si="122"/>
        <v>0</v>
      </c>
      <c r="E315" s="12">
        <f t="shared" si="122"/>
        <v>0</v>
      </c>
      <c r="F315" s="12">
        <f t="shared" si="122"/>
        <v>0</v>
      </c>
      <c r="G315" s="12">
        <f t="shared" si="122"/>
        <v>0</v>
      </c>
      <c r="H315" s="12">
        <f t="shared" si="122"/>
        <v>0</v>
      </c>
      <c r="I315" s="12">
        <f t="shared" si="122"/>
        <v>0</v>
      </c>
      <c r="J315" s="12">
        <f t="shared" si="122"/>
        <v>0</v>
      </c>
      <c r="K315" s="12">
        <f t="shared" si="122"/>
        <v>0</v>
      </c>
      <c r="L315" s="12">
        <f t="shared" si="122"/>
        <v>0</v>
      </c>
      <c r="M315" s="12">
        <f t="shared" si="122"/>
        <v>0</v>
      </c>
      <c r="N315" s="12">
        <f t="shared" si="122"/>
        <v>0</v>
      </c>
      <c r="O315" s="12">
        <f t="shared" si="122"/>
        <v>0</v>
      </c>
      <c r="P315" s="12">
        <f t="shared" si="122"/>
        <v>0</v>
      </c>
      <c r="Q315" s="12">
        <f t="shared" si="122"/>
        <v>0</v>
      </c>
      <c r="R315" s="12">
        <f t="shared" si="122"/>
        <v>0</v>
      </c>
      <c r="S315" s="12">
        <f t="shared" si="122"/>
        <v>0</v>
      </c>
      <c r="T315" s="12">
        <f t="shared" si="122"/>
        <v>0</v>
      </c>
      <c r="U315" s="12">
        <f t="shared" si="122"/>
        <v>0</v>
      </c>
      <c r="V315" s="12">
        <f t="shared" si="122"/>
        <v>0</v>
      </c>
      <c r="W315" s="12">
        <f t="shared" si="122"/>
        <v>0</v>
      </c>
    </row>
    <row r="316" spans="1:23" outlineLevel="1" x14ac:dyDescent="0.25">
      <c r="B316" s="4" t="s">
        <v>22</v>
      </c>
      <c r="C316" s="12">
        <f t="shared" ref="C316:W316" si="123">IFERROR(C303/C305,0)</f>
        <v>0</v>
      </c>
      <c r="D316" s="12">
        <f t="shared" si="123"/>
        <v>0</v>
      </c>
      <c r="E316" s="12">
        <f t="shared" si="123"/>
        <v>0</v>
      </c>
      <c r="F316" s="12">
        <f t="shared" si="123"/>
        <v>0</v>
      </c>
      <c r="G316" s="12">
        <f t="shared" si="123"/>
        <v>0</v>
      </c>
      <c r="H316" s="12">
        <f t="shared" si="123"/>
        <v>0</v>
      </c>
      <c r="I316" s="12">
        <f t="shared" si="123"/>
        <v>0</v>
      </c>
      <c r="J316" s="12">
        <f t="shared" si="123"/>
        <v>0</v>
      </c>
      <c r="K316" s="12">
        <f t="shared" si="123"/>
        <v>0</v>
      </c>
      <c r="L316" s="12">
        <f t="shared" si="123"/>
        <v>0</v>
      </c>
      <c r="M316" s="12">
        <f t="shared" si="123"/>
        <v>0</v>
      </c>
      <c r="N316" s="12">
        <f t="shared" si="123"/>
        <v>0</v>
      </c>
      <c r="O316" s="12">
        <f t="shared" si="123"/>
        <v>0</v>
      </c>
      <c r="P316" s="12">
        <f t="shared" si="123"/>
        <v>0</v>
      </c>
      <c r="Q316" s="12">
        <f t="shared" si="123"/>
        <v>0</v>
      </c>
      <c r="R316" s="12">
        <f t="shared" si="123"/>
        <v>0</v>
      </c>
      <c r="S316" s="12">
        <f t="shared" si="123"/>
        <v>0</v>
      </c>
      <c r="T316" s="12">
        <f t="shared" si="123"/>
        <v>0</v>
      </c>
      <c r="U316" s="12">
        <f t="shared" si="123"/>
        <v>0</v>
      </c>
      <c r="V316" s="12">
        <f t="shared" si="123"/>
        <v>0</v>
      </c>
      <c r="W316" s="12">
        <f t="shared" si="123"/>
        <v>0</v>
      </c>
    </row>
    <row r="317" spans="1:23" outlineLevel="1" x14ac:dyDescent="0.25">
      <c r="B317" s="4" t="s">
        <v>29</v>
      </c>
      <c r="C317" s="12">
        <f t="shared" ref="C317:W317" si="124">IFERROR(C304/C305,0)</f>
        <v>0</v>
      </c>
      <c r="D317" s="12">
        <f t="shared" si="124"/>
        <v>0</v>
      </c>
      <c r="E317" s="12">
        <f t="shared" si="124"/>
        <v>0</v>
      </c>
      <c r="F317" s="12">
        <f t="shared" si="124"/>
        <v>0</v>
      </c>
      <c r="G317" s="12">
        <f t="shared" si="124"/>
        <v>0</v>
      </c>
      <c r="H317" s="12">
        <f t="shared" si="124"/>
        <v>0</v>
      </c>
      <c r="I317" s="12">
        <f t="shared" si="124"/>
        <v>0</v>
      </c>
      <c r="J317" s="12">
        <f t="shared" si="124"/>
        <v>0</v>
      </c>
      <c r="K317" s="12">
        <f t="shared" si="124"/>
        <v>0</v>
      </c>
      <c r="L317" s="12">
        <f t="shared" si="124"/>
        <v>0</v>
      </c>
      <c r="M317" s="12">
        <f t="shared" si="124"/>
        <v>0</v>
      </c>
      <c r="N317" s="12">
        <f t="shared" si="124"/>
        <v>0</v>
      </c>
      <c r="O317" s="12">
        <f t="shared" si="124"/>
        <v>0</v>
      </c>
      <c r="P317" s="12">
        <f t="shared" si="124"/>
        <v>0</v>
      </c>
      <c r="Q317" s="12">
        <f t="shared" si="124"/>
        <v>0</v>
      </c>
      <c r="R317" s="12">
        <f t="shared" si="124"/>
        <v>0</v>
      </c>
      <c r="S317" s="12">
        <f t="shared" si="124"/>
        <v>0</v>
      </c>
      <c r="T317" s="12">
        <f t="shared" si="124"/>
        <v>0</v>
      </c>
      <c r="U317" s="12">
        <f t="shared" si="124"/>
        <v>0</v>
      </c>
      <c r="V317" s="12">
        <f t="shared" si="124"/>
        <v>0</v>
      </c>
      <c r="W317" s="12">
        <f t="shared" si="124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34CB3-81C1-4EC9-89F7-BE25A6332454}">
  <sheetPr codeName="Sheet21">
    <tabColor rgb="FFFF0000"/>
    <outlinePr summaryBelow="0"/>
  </sheetPr>
  <dimension ref="A1:AB317"/>
  <sheetViews>
    <sheetView zoomScale="85" zoomScaleNormal="85" workbookViewId="0">
      <pane xSplit="2" ySplit="1" topLeftCell="C232" activePane="bottomRight" state="frozen"/>
      <selection activeCell="C259" sqref="C259:W259"/>
      <selection pane="topRight" activeCell="C259" sqref="C259:W259"/>
      <selection pane="bottomLeft" activeCell="C259" sqref="C259:W259"/>
      <selection pane="bottomRight" activeCell="C259" sqref="C259"/>
    </sheetView>
  </sheetViews>
  <sheetFormatPr defaultColWidth="9.109375" defaultRowHeight="13.2" outlineLevelRow="1" x14ac:dyDescent="0.25"/>
  <cols>
    <col min="1" max="1" width="7.6640625" style="1" bestFit="1" customWidth="1"/>
    <col min="2" max="2" width="37.33203125" style="1" bestFit="1" customWidth="1"/>
    <col min="3" max="23" width="9.6640625" style="1" customWidth="1"/>
    <col min="24" max="24" width="4.6640625" style="1" customWidth="1"/>
    <col min="25" max="25" width="39.88671875" style="1" customWidth="1"/>
    <col min="26" max="26" width="46.44140625" bestFit="1" customWidth="1"/>
    <col min="27" max="27" width="4.6640625" style="1" customWidth="1"/>
    <col min="28" max="28" width="8.6640625" style="1" customWidth="1"/>
    <col min="29" max="16384" width="9.109375" style="1"/>
  </cols>
  <sheetData>
    <row r="1" spans="1:28" ht="46.95" customHeight="1" thickBot="1" x14ac:dyDescent="0.3">
      <c r="A1" s="30" t="s">
        <v>307</v>
      </c>
      <c r="B1" s="30" t="s">
        <v>73</v>
      </c>
      <c r="C1" s="2">
        <v>2000</v>
      </c>
      <c r="D1" s="2">
        <v>2001</v>
      </c>
      <c r="E1" s="2">
        <v>2002</v>
      </c>
      <c r="F1" s="2">
        <v>2003</v>
      </c>
      <c r="G1" s="2">
        <v>2004</v>
      </c>
      <c r="H1" s="2">
        <v>2005</v>
      </c>
      <c r="I1" s="2">
        <v>2006</v>
      </c>
      <c r="J1" s="2">
        <v>2007</v>
      </c>
      <c r="K1" s="2">
        <v>2008</v>
      </c>
      <c r="L1" s="2">
        <v>2009</v>
      </c>
      <c r="M1" s="2">
        <v>2010</v>
      </c>
      <c r="N1" s="2">
        <v>2011</v>
      </c>
      <c r="O1" s="2">
        <v>2012</v>
      </c>
      <c r="P1" s="2">
        <v>2013</v>
      </c>
      <c r="Q1" s="2">
        <v>2014</v>
      </c>
      <c r="R1" s="2">
        <v>2015</v>
      </c>
      <c r="S1" s="2">
        <v>2016</v>
      </c>
      <c r="T1" s="2">
        <v>2017</v>
      </c>
      <c r="U1" s="2">
        <v>2018</v>
      </c>
      <c r="V1" s="2">
        <v>2019</v>
      </c>
      <c r="W1" s="2">
        <v>2020</v>
      </c>
      <c r="X1" s="2"/>
      <c r="Y1" s="2" t="s">
        <v>52</v>
      </c>
      <c r="Z1" s="2" t="s">
        <v>51</v>
      </c>
      <c r="AA1" s="2"/>
      <c r="AB1" s="2" t="s">
        <v>53</v>
      </c>
    </row>
    <row r="2" spans="1:28" s="32" customFormat="1" ht="13.8" thickTop="1" x14ac:dyDescent="0.25">
      <c r="A2" s="31" t="s">
        <v>8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AA2" s="31"/>
      <c r="AB2" s="31"/>
    </row>
    <row r="3" spans="1:28" outlineLevel="1" x14ac:dyDescent="0.25">
      <c r="A3" s="6"/>
      <c r="B3" s="22" t="s">
        <v>31</v>
      </c>
      <c r="C3" s="5">
        <f t="shared" ref="C3:W3" si="0">C37+C139+C247+C285</f>
        <v>104854.26045362787</v>
      </c>
      <c r="D3" s="5">
        <f t="shared" si="0"/>
        <v>93945.522197021666</v>
      </c>
      <c r="E3" s="5">
        <f t="shared" si="0"/>
        <v>91364.227158283946</v>
      </c>
      <c r="F3" s="5">
        <f t="shared" si="0"/>
        <v>85228.097413501338</v>
      </c>
      <c r="G3" s="5">
        <f t="shared" si="0"/>
        <v>77489.773742988502</v>
      </c>
      <c r="H3" s="5">
        <f t="shared" si="0"/>
        <v>78112.820825069328</v>
      </c>
      <c r="I3" s="5">
        <f t="shared" si="0"/>
        <v>77421.21752179302</v>
      </c>
      <c r="J3" s="5">
        <f t="shared" si="0"/>
        <v>76545.600159050475</v>
      </c>
      <c r="K3" s="5">
        <f t="shared" si="0"/>
        <v>82756.710573571851</v>
      </c>
      <c r="L3" s="5">
        <f t="shared" si="0"/>
        <v>66325.676675475173</v>
      </c>
      <c r="M3" s="5">
        <f t="shared" si="0"/>
        <v>74856.993844644559</v>
      </c>
      <c r="N3" s="5">
        <f t="shared" si="0"/>
        <v>74728.798608464625</v>
      </c>
      <c r="O3" s="5">
        <f t="shared" si="0"/>
        <v>80100.375262562273</v>
      </c>
      <c r="P3" s="5">
        <f t="shared" si="0"/>
        <v>76597.571079425979</v>
      </c>
      <c r="Q3" s="5">
        <f t="shared" si="0"/>
        <v>85387.568466285171</v>
      </c>
      <c r="R3" s="5">
        <f t="shared" si="0"/>
        <v>90103.544822417258</v>
      </c>
      <c r="S3" s="5">
        <f t="shared" si="0"/>
        <v>102910.87443627666</v>
      </c>
      <c r="T3" s="5">
        <f t="shared" si="0"/>
        <v>116602.08757646117</v>
      </c>
      <c r="U3" s="5">
        <f t="shared" si="0"/>
        <v>113875.66630226838</v>
      </c>
      <c r="V3" s="5">
        <f t="shared" si="0"/>
        <v>114950.43052843006</v>
      </c>
      <c r="W3" s="5">
        <f t="shared" si="0"/>
        <v>109138.9210678682</v>
      </c>
      <c r="Z3" s="23"/>
    </row>
    <row r="4" spans="1:28" outlineLevel="1" x14ac:dyDescent="0.25">
      <c r="A4" s="6"/>
      <c r="B4" s="8" t="s">
        <v>30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28" outlineLevel="1" x14ac:dyDescent="0.25">
      <c r="A5" s="6"/>
      <c r="B5" s="8" t="s">
        <v>43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</row>
    <row r="6" spans="1:28" outlineLevel="1" x14ac:dyDescent="0.25">
      <c r="A6" s="6"/>
      <c r="B6" s="8" t="s">
        <v>44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28" outlineLevel="1" x14ac:dyDescent="0.25">
      <c r="A7" s="6"/>
      <c r="B7" s="8" t="s">
        <v>45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</row>
    <row r="8" spans="1:28" outlineLevel="1" x14ac:dyDescent="0.25">
      <c r="A8" s="6"/>
      <c r="B8" s="8" t="s">
        <v>47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spans="1:28" outlineLevel="1" x14ac:dyDescent="0.25"/>
    <row r="10" spans="1:28" outlineLevel="1" x14ac:dyDescent="0.25">
      <c r="B10" s="9" t="s">
        <v>19</v>
      </c>
      <c r="C10" s="14"/>
    </row>
    <row r="11" spans="1:28" outlineLevel="1" x14ac:dyDescent="0.25">
      <c r="B11" s="4" t="s">
        <v>23</v>
      </c>
      <c r="C11" s="5">
        <f t="shared" ref="C11:W20" si="1">C45+C147+C257+C295</f>
        <v>1391.826</v>
      </c>
      <c r="D11" s="5">
        <f t="shared" si="1"/>
        <v>1045.6776</v>
      </c>
      <c r="E11" s="5">
        <f t="shared" si="1"/>
        <v>1321.6931999999999</v>
      </c>
      <c r="F11" s="5">
        <f t="shared" si="1"/>
        <v>1106.049</v>
      </c>
      <c r="G11" s="5">
        <f t="shared" si="1"/>
        <v>1144.7867999999999</v>
      </c>
      <c r="H11" s="5">
        <f t="shared" si="1"/>
        <v>1178.5619999999999</v>
      </c>
      <c r="I11" s="5">
        <f t="shared" si="1"/>
        <v>1108.6847999999998</v>
      </c>
      <c r="J11" s="5">
        <f t="shared" si="1"/>
        <v>940.83119999999997</v>
      </c>
      <c r="K11" s="5">
        <f t="shared" si="1"/>
        <v>869.12639999999999</v>
      </c>
      <c r="L11" s="5">
        <f t="shared" si="1"/>
        <v>765.94140000000004</v>
      </c>
      <c r="M11" s="5">
        <f t="shared" si="1"/>
        <v>979.64879999999994</v>
      </c>
      <c r="N11" s="5">
        <f t="shared" si="1"/>
        <v>1035.1535999999999</v>
      </c>
      <c r="O11" s="5">
        <f t="shared" si="1"/>
        <v>885.94499999999994</v>
      </c>
      <c r="P11" s="5">
        <f t="shared" si="1"/>
        <v>912.04499999999996</v>
      </c>
      <c r="Q11" s="5">
        <f t="shared" si="1"/>
        <v>852.95999999999992</v>
      </c>
      <c r="R11" s="5">
        <f t="shared" si="1"/>
        <v>614.55240000000003</v>
      </c>
      <c r="S11" s="5">
        <f t="shared" si="1"/>
        <v>621.20699999999999</v>
      </c>
      <c r="T11" s="5">
        <f t="shared" si="1"/>
        <v>831.19499999999994</v>
      </c>
      <c r="U11" s="5">
        <f t="shared" si="1"/>
        <v>1160.52</v>
      </c>
      <c r="V11" s="5">
        <f t="shared" si="1"/>
        <v>1117.44</v>
      </c>
      <c r="W11" s="5">
        <f t="shared" si="1"/>
        <v>1603.4831999999999</v>
      </c>
    </row>
    <row r="12" spans="1:28" outlineLevel="1" x14ac:dyDescent="0.25">
      <c r="B12" s="4" t="s">
        <v>24</v>
      </c>
      <c r="C12" s="5">
        <f t="shared" si="1"/>
        <v>6.2928000000000006</v>
      </c>
      <c r="D12" s="5">
        <f t="shared" si="1"/>
        <v>5.9832000000000001</v>
      </c>
      <c r="E12" s="5">
        <f t="shared" si="1"/>
        <v>5.2439999999999998</v>
      </c>
      <c r="F12" s="5">
        <f t="shared" si="1"/>
        <v>4.8720000000000008</v>
      </c>
      <c r="G12" s="5">
        <f t="shared" si="1"/>
        <v>5.3447999999999993</v>
      </c>
      <c r="H12" s="5">
        <f t="shared" si="1"/>
        <v>5.9430000000000005</v>
      </c>
      <c r="I12" s="5">
        <f t="shared" si="1"/>
        <v>4.9728000000000003</v>
      </c>
      <c r="J12" s="5">
        <f t="shared" si="1"/>
        <v>5.2164000000000001</v>
      </c>
      <c r="K12" s="5">
        <f t="shared" si="1"/>
        <v>4.2480000000000002</v>
      </c>
      <c r="L12" s="5">
        <f t="shared" si="1"/>
        <v>2.9117999999999995</v>
      </c>
      <c r="M12" s="5">
        <f t="shared" si="1"/>
        <v>2.8704000000000001</v>
      </c>
      <c r="N12" s="5">
        <f t="shared" si="1"/>
        <v>2.9795999999999996</v>
      </c>
      <c r="O12" s="5">
        <f t="shared" si="1"/>
        <v>2.2349999999999999</v>
      </c>
      <c r="P12" s="5">
        <f t="shared" si="1"/>
        <v>2.0249999999999999</v>
      </c>
      <c r="Q12" s="5">
        <f t="shared" si="1"/>
        <v>2.31</v>
      </c>
      <c r="R12" s="5">
        <f t="shared" si="1"/>
        <v>2.2307999999999999</v>
      </c>
      <c r="S12" s="5">
        <f t="shared" si="1"/>
        <v>2.3736000000000002</v>
      </c>
      <c r="T12" s="5">
        <f t="shared" si="1"/>
        <v>2.61</v>
      </c>
      <c r="U12" s="5">
        <f t="shared" si="1"/>
        <v>2.88</v>
      </c>
      <c r="V12" s="5">
        <f t="shared" si="1"/>
        <v>3.9743999999999993</v>
      </c>
      <c r="W12" s="5">
        <f t="shared" si="1"/>
        <v>6.3755999999999995</v>
      </c>
    </row>
    <row r="13" spans="1:28" outlineLevel="1" x14ac:dyDescent="0.25">
      <c r="B13" s="4" t="s">
        <v>21</v>
      </c>
      <c r="C13" s="5">
        <f t="shared" si="1"/>
        <v>78986.849000000002</v>
      </c>
      <c r="D13" s="5">
        <f t="shared" si="1"/>
        <v>76888.122999999992</v>
      </c>
      <c r="E13" s="5">
        <f t="shared" si="1"/>
        <v>76288.411999999997</v>
      </c>
      <c r="F13" s="5">
        <f t="shared" si="1"/>
        <v>78527.351999999999</v>
      </c>
      <c r="G13" s="5">
        <f t="shared" si="1"/>
        <v>83569.960999999996</v>
      </c>
      <c r="H13" s="5">
        <f t="shared" si="1"/>
        <v>85289.443999999989</v>
      </c>
      <c r="I13" s="5">
        <f t="shared" si="1"/>
        <v>84162.331000000006</v>
      </c>
      <c r="J13" s="5">
        <f t="shared" si="1"/>
        <v>86506.542999999991</v>
      </c>
      <c r="K13" s="5">
        <f t="shared" si="1"/>
        <v>94501.247999999992</v>
      </c>
      <c r="L13" s="5">
        <f t="shared" si="1"/>
        <v>80805.468000000008</v>
      </c>
      <c r="M13" s="5">
        <f t="shared" si="1"/>
        <v>85591.832999999999</v>
      </c>
      <c r="N13" s="5">
        <f t="shared" si="1"/>
        <v>83512.214999999997</v>
      </c>
      <c r="O13" s="5">
        <f t="shared" si="1"/>
        <v>87607.877999999997</v>
      </c>
      <c r="P13" s="5">
        <f t="shared" si="1"/>
        <v>93472.01999999999</v>
      </c>
      <c r="Q13" s="5">
        <f t="shared" si="1"/>
        <v>92871.005000000005</v>
      </c>
      <c r="R13" s="5">
        <f t="shared" si="1"/>
        <v>91067.79800000001</v>
      </c>
      <c r="S13" s="5">
        <f t="shared" si="1"/>
        <v>94437.909000000014</v>
      </c>
      <c r="T13" s="5">
        <f t="shared" si="1"/>
        <v>102494.799</v>
      </c>
      <c r="U13" s="5">
        <f t="shared" si="1"/>
        <v>108946.78600000001</v>
      </c>
      <c r="V13" s="5">
        <f t="shared" si="1"/>
        <v>112159.38</v>
      </c>
      <c r="W13" s="5">
        <f t="shared" si="1"/>
        <v>109581.10500000001</v>
      </c>
    </row>
    <row r="14" spans="1:28" outlineLevel="1" x14ac:dyDescent="0.25">
      <c r="B14" s="4" t="s">
        <v>26</v>
      </c>
      <c r="C14" s="5">
        <f t="shared" si="1"/>
        <v>0</v>
      </c>
      <c r="D14" s="5">
        <f t="shared" si="1"/>
        <v>0</v>
      </c>
      <c r="E14" s="5">
        <f t="shared" si="1"/>
        <v>0</v>
      </c>
      <c r="F14" s="5">
        <f t="shared" si="1"/>
        <v>0</v>
      </c>
      <c r="G14" s="5">
        <f t="shared" si="1"/>
        <v>0</v>
      </c>
      <c r="H14" s="5">
        <f t="shared" si="1"/>
        <v>0</v>
      </c>
      <c r="I14" s="5">
        <f t="shared" si="1"/>
        <v>0</v>
      </c>
      <c r="J14" s="5">
        <f t="shared" si="1"/>
        <v>0</v>
      </c>
      <c r="K14" s="5">
        <f t="shared" si="1"/>
        <v>0</v>
      </c>
      <c r="L14" s="5">
        <f t="shared" si="1"/>
        <v>0</v>
      </c>
      <c r="M14" s="5">
        <f t="shared" si="1"/>
        <v>0</v>
      </c>
      <c r="N14" s="5">
        <f t="shared" si="1"/>
        <v>0</v>
      </c>
      <c r="O14" s="5">
        <f t="shared" si="1"/>
        <v>0</v>
      </c>
      <c r="P14" s="5">
        <f t="shared" si="1"/>
        <v>0</v>
      </c>
      <c r="Q14" s="5">
        <f t="shared" si="1"/>
        <v>0</v>
      </c>
      <c r="R14" s="5">
        <f t="shared" si="1"/>
        <v>0</v>
      </c>
      <c r="S14" s="5">
        <f t="shared" si="1"/>
        <v>0</v>
      </c>
      <c r="T14" s="5">
        <f t="shared" si="1"/>
        <v>0</v>
      </c>
      <c r="U14" s="5">
        <f t="shared" si="1"/>
        <v>0</v>
      </c>
      <c r="V14" s="5">
        <f t="shared" si="1"/>
        <v>0</v>
      </c>
      <c r="W14" s="5">
        <f t="shared" si="1"/>
        <v>0</v>
      </c>
    </row>
    <row r="15" spans="1:28" outlineLevel="1" x14ac:dyDescent="0.25">
      <c r="B15" s="4" t="s">
        <v>25</v>
      </c>
      <c r="C15" s="5">
        <f t="shared" si="1"/>
        <v>32820.528999999995</v>
      </c>
      <c r="D15" s="5">
        <f t="shared" si="1"/>
        <v>32135.703000000001</v>
      </c>
      <c r="E15" s="5">
        <f t="shared" si="1"/>
        <v>31451.309999999998</v>
      </c>
      <c r="F15" s="5">
        <f t="shared" si="1"/>
        <v>34521.372000000003</v>
      </c>
      <c r="G15" s="5">
        <f t="shared" si="1"/>
        <v>38429.841</v>
      </c>
      <c r="H15" s="5">
        <f t="shared" si="1"/>
        <v>37876.331999999995</v>
      </c>
      <c r="I15" s="5">
        <f t="shared" si="1"/>
        <v>42951.739000000001</v>
      </c>
      <c r="J15" s="5">
        <f t="shared" si="1"/>
        <v>38624.675999999999</v>
      </c>
      <c r="K15" s="5">
        <f t="shared" si="1"/>
        <v>40341.788999999997</v>
      </c>
      <c r="L15" s="5">
        <f t="shared" si="1"/>
        <v>44217.269</v>
      </c>
      <c r="M15" s="5">
        <f t="shared" si="1"/>
        <v>43927.455000000002</v>
      </c>
      <c r="N15" s="5">
        <f t="shared" si="1"/>
        <v>41101.743000000002</v>
      </c>
      <c r="O15" s="5">
        <f t="shared" si="1"/>
        <v>42271.741999999998</v>
      </c>
      <c r="P15" s="5">
        <f t="shared" si="1"/>
        <v>43825.561000000002</v>
      </c>
      <c r="Q15" s="5">
        <f t="shared" si="1"/>
        <v>44721.471000000005</v>
      </c>
      <c r="R15" s="5">
        <f t="shared" si="1"/>
        <v>47809.667999999998</v>
      </c>
      <c r="S15" s="5">
        <f t="shared" si="1"/>
        <v>52255.607000000004</v>
      </c>
      <c r="T15" s="5">
        <f t="shared" si="1"/>
        <v>52766.705000000002</v>
      </c>
      <c r="U15" s="5">
        <f t="shared" si="1"/>
        <v>54100.593000000001</v>
      </c>
      <c r="V15" s="5">
        <f t="shared" si="1"/>
        <v>52424.650999999998</v>
      </c>
      <c r="W15" s="5">
        <f t="shared" si="1"/>
        <v>46973.063999999998</v>
      </c>
    </row>
    <row r="16" spans="1:28" outlineLevel="1" x14ac:dyDescent="0.25">
      <c r="B16" s="4" t="s">
        <v>0</v>
      </c>
      <c r="C16" s="5">
        <f t="shared" si="1"/>
        <v>0</v>
      </c>
      <c r="D16" s="5">
        <f t="shared" si="1"/>
        <v>0</v>
      </c>
      <c r="E16" s="5">
        <f t="shared" si="1"/>
        <v>0</v>
      </c>
      <c r="F16" s="5">
        <f t="shared" si="1"/>
        <v>0</v>
      </c>
      <c r="G16" s="5">
        <f t="shared" si="1"/>
        <v>0</v>
      </c>
      <c r="H16" s="5">
        <f t="shared" si="1"/>
        <v>0</v>
      </c>
      <c r="I16" s="5">
        <f t="shared" si="1"/>
        <v>0</v>
      </c>
      <c r="J16" s="5">
        <f t="shared" si="1"/>
        <v>0</v>
      </c>
      <c r="K16" s="5">
        <f t="shared" si="1"/>
        <v>0</v>
      </c>
      <c r="L16" s="5">
        <f t="shared" si="1"/>
        <v>0</v>
      </c>
      <c r="M16" s="5">
        <f t="shared" si="1"/>
        <v>1563.5619999999999</v>
      </c>
      <c r="N16" s="5">
        <f t="shared" si="1"/>
        <v>1748.3319999999999</v>
      </c>
      <c r="O16" s="5">
        <f t="shared" si="1"/>
        <v>1673.6569999999999</v>
      </c>
      <c r="P16" s="5">
        <f t="shared" si="1"/>
        <v>1564.9850000000001</v>
      </c>
      <c r="Q16" s="5">
        <f t="shared" si="1"/>
        <v>1635.9159999999999</v>
      </c>
      <c r="R16" s="5">
        <f t="shared" si="1"/>
        <v>0</v>
      </c>
      <c r="S16" s="5">
        <f t="shared" si="1"/>
        <v>0</v>
      </c>
      <c r="T16" s="5">
        <f t="shared" si="1"/>
        <v>0</v>
      </c>
      <c r="U16" s="5">
        <f t="shared" si="1"/>
        <v>0</v>
      </c>
      <c r="V16" s="5">
        <f t="shared" si="1"/>
        <v>0</v>
      </c>
      <c r="W16" s="5">
        <f t="shared" si="1"/>
        <v>0</v>
      </c>
    </row>
    <row r="17" spans="2:23" outlineLevel="1" x14ac:dyDescent="0.25">
      <c r="B17" s="4" t="s">
        <v>27</v>
      </c>
      <c r="C17" s="5">
        <f t="shared" si="1"/>
        <v>0</v>
      </c>
      <c r="D17" s="5">
        <f t="shared" si="1"/>
        <v>0</v>
      </c>
      <c r="E17" s="5">
        <f t="shared" si="1"/>
        <v>0</v>
      </c>
      <c r="F17" s="5">
        <f t="shared" si="1"/>
        <v>0</v>
      </c>
      <c r="G17" s="5">
        <f t="shared" si="1"/>
        <v>0</v>
      </c>
      <c r="H17" s="5">
        <f t="shared" si="1"/>
        <v>0</v>
      </c>
      <c r="I17" s="5">
        <f t="shared" si="1"/>
        <v>0</v>
      </c>
      <c r="J17" s="5">
        <f t="shared" si="1"/>
        <v>0</v>
      </c>
      <c r="K17" s="5">
        <f t="shared" si="1"/>
        <v>0</v>
      </c>
      <c r="L17" s="5">
        <f t="shared" si="1"/>
        <v>0</v>
      </c>
      <c r="M17" s="5">
        <f t="shared" si="1"/>
        <v>0</v>
      </c>
      <c r="N17" s="5">
        <f t="shared" si="1"/>
        <v>0</v>
      </c>
      <c r="O17" s="5">
        <f t="shared" si="1"/>
        <v>0</v>
      </c>
      <c r="P17" s="5">
        <f t="shared" si="1"/>
        <v>0</v>
      </c>
      <c r="Q17" s="5">
        <f t="shared" si="1"/>
        <v>0</v>
      </c>
      <c r="R17" s="5">
        <f t="shared" si="1"/>
        <v>0</v>
      </c>
      <c r="S17" s="5">
        <f t="shared" si="1"/>
        <v>0</v>
      </c>
      <c r="T17" s="5">
        <f t="shared" si="1"/>
        <v>0</v>
      </c>
      <c r="U17" s="5">
        <f t="shared" si="1"/>
        <v>0</v>
      </c>
      <c r="V17" s="5">
        <f t="shared" si="1"/>
        <v>0</v>
      </c>
      <c r="W17" s="5">
        <f t="shared" si="1"/>
        <v>0</v>
      </c>
    </row>
    <row r="18" spans="2:23" outlineLevel="1" x14ac:dyDescent="0.25">
      <c r="B18" s="4" t="s">
        <v>28</v>
      </c>
      <c r="C18" s="5">
        <f t="shared" si="1"/>
        <v>17.465999999999998</v>
      </c>
      <c r="D18" s="5">
        <f t="shared" si="1"/>
        <v>10.7</v>
      </c>
      <c r="E18" s="5">
        <f t="shared" si="1"/>
        <v>6.88</v>
      </c>
      <c r="F18" s="5">
        <f t="shared" si="1"/>
        <v>7.181</v>
      </c>
      <c r="G18" s="5">
        <f t="shared" si="1"/>
        <v>7.4130000000000003</v>
      </c>
      <c r="H18" s="5">
        <f t="shared" si="1"/>
        <v>8.36</v>
      </c>
      <c r="I18" s="5">
        <f t="shared" si="1"/>
        <v>20.074000000000002</v>
      </c>
      <c r="J18" s="5">
        <f t="shared" si="1"/>
        <v>19.588999999999999</v>
      </c>
      <c r="K18" s="5">
        <f t="shared" si="1"/>
        <v>21.426000000000002</v>
      </c>
      <c r="L18" s="5">
        <f t="shared" si="1"/>
        <v>24.460999999999999</v>
      </c>
      <c r="M18" s="5">
        <f t="shared" si="1"/>
        <v>40.410000000000004</v>
      </c>
      <c r="N18" s="5">
        <f t="shared" si="1"/>
        <v>76.186000000000007</v>
      </c>
      <c r="O18" s="5">
        <f t="shared" si="1"/>
        <v>82.762</v>
      </c>
      <c r="P18" s="5">
        <f t="shared" si="1"/>
        <v>68.056000000000012</v>
      </c>
      <c r="Q18" s="5">
        <f t="shared" si="1"/>
        <v>68.484000000000009</v>
      </c>
      <c r="R18" s="5">
        <f t="shared" si="1"/>
        <v>56.723000000000006</v>
      </c>
      <c r="S18" s="5">
        <f t="shared" si="1"/>
        <v>50.344999999999999</v>
      </c>
      <c r="T18" s="5">
        <f t="shared" si="1"/>
        <v>40.686999999999998</v>
      </c>
      <c r="U18" s="5">
        <f t="shared" si="1"/>
        <v>31.891999999999996</v>
      </c>
      <c r="V18" s="5">
        <f t="shared" si="1"/>
        <v>26.200999999999997</v>
      </c>
      <c r="W18" s="5">
        <f t="shared" si="1"/>
        <v>15.045</v>
      </c>
    </row>
    <row r="19" spans="2:23" outlineLevel="1" x14ac:dyDescent="0.25">
      <c r="B19" s="4" t="s">
        <v>22</v>
      </c>
      <c r="C19" s="5">
        <f t="shared" si="1"/>
        <v>14274</v>
      </c>
      <c r="D19" s="5">
        <f t="shared" si="1"/>
        <v>18066.75</v>
      </c>
      <c r="E19" s="5">
        <f t="shared" si="1"/>
        <v>16755.75</v>
      </c>
      <c r="F19" s="5">
        <f t="shared" si="1"/>
        <v>27802.500000000004</v>
      </c>
      <c r="G19" s="5">
        <f t="shared" si="1"/>
        <v>27603</v>
      </c>
      <c r="H19" s="5">
        <f t="shared" si="1"/>
        <v>26964.750000000004</v>
      </c>
      <c r="I19" s="5">
        <f t="shared" si="1"/>
        <v>26223.750000000004</v>
      </c>
      <c r="J19" s="5">
        <f t="shared" si="1"/>
        <v>31572.75</v>
      </c>
      <c r="K19" s="5">
        <f t="shared" si="1"/>
        <v>26052</v>
      </c>
      <c r="L19" s="5">
        <f t="shared" si="1"/>
        <v>27125.999999999996</v>
      </c>
      <c r="M19" s="5">
        <f t="shared" si="1"/>
        <v>28227.75</v>
      </c>
      <c r="N19" s="5">
        <f t="shared" si="1"/>
        <v>18586.5</v>
      </c>
      <c r="O19" s="5">
        <f t="shared" si="1"/>
        <v>19405.5</v>
      </c>
      <c r="P19" s="5">
        <f t="shared" si="1"/>
        <v>16328.25</v>
      </c>
      <c r="Q19" s="5">
        <f t="shared" si="1"/>
        <v>13348.499999999998</v>
      </c>
      <c r="R19" s="5">
        <f t="shared" si="1"/>
        <v>11777.249999999998</v>
      </c>
      <c r="S19" s="5">
        <f t="shared" si="1"/>
        <v>8127.0000000000009</v>
      </c>
      <c r="T19" s="5">
        <f t="shared" si="1"/>
        <v>8408.9999999999982</v>
      </c>
      <c r="U19" s="5">
        <f t="shared" si="1"/>
        <v>9565.5</v>
      </c>
      <c r="V19" s="5">
        <f t="shared" si="1"/>
        <v>11106</v>
      </c>
      <c r="W19" s="5">
        <f t="shared" si="1"/>
        <v>6620.25</v>
      </c>
    </row>
    <row r="20" spans="2:23" outlineLevel="1" x14ac:dyDescent="0.25">
      <c r="B20" s="4" t="s">
        <v>1</v>
      </c>
      <c r="C20" s="5">
        <f t="shared" si="1"/>
        <v>2295.6910000000003</v>
      </c>
      <c r="D20" s="5">
        <f t="shared" si="1"/>
        <v>2325.2999999999997</v>
      </c>
      <c r="E20" s="5">
        <f t="shared" si="1"/>
        <v>2057.71</v>
      </c>
      <c r="F20" s="5">
        <f t="shared" si="1"/>
        <v>1774.2080000000001</v>
      </c>
      <c r="G20" s="5">
        <f t="shared" si="1"/>
        <v>1638.8240000000001</v>
      </c>
      <c r="H20" s="5">
        <f t="shared" si="1"/>
        <v>1331.8609999999999</v>
      </c>
      <c r="I20" s="5">
        <f t="shared" si="1"/>
        <v>1567.1849999999999</v>
      </c>
      <c r="J20" s="5">
        <f t="shared" si="1"/>
        <v>2257.761</v>
      </c>
      <c r="K20" s="5">
        <f t="shared" si="1"/>
        <v>2762.0499999999997</v>
      </c>
      <c r="L20" s="5">
        <f t="shared" si="1"/>
        <v>1836.498</v>
      </c>
      <c r="M20" s="5">
        <f t="shared" si="1"/>
        <v>1942.308</v>
      </c>
      <c r="N20" s="5">
        <f t="shared" si="1"/>
        <v>1791.1399999999999</v>
      </c>
      <c r="O20" s="5">
        <f t="shared" si="1"/>
        <v>1651.3230000000001</v>
      </c>
      <c r="P20" s="5">
        <f t="shared" si="1"/>
        <v>1467.5800000000002</v>
      </c>
      <c r="Q20" s="5">
        <f t="shared" si="1"/>
        <v>1223.5229999999999</v>
      </c>
      <c r="R20" s="5">
        <f t="shared" si="1"/>
        <v>1267.9159999999999</v>
      </c>
      <c r="S20" s="5">
        <f t="shared" si="1"/>
        <v>1056.4070000000002</v>
      </c>
      <c r="T20" s="5">
        <f t="shared" si="1"/>
        <v>1130.4069999999999</v>
      </c>
      <c r="U20" s="5">
        <f t="shared" si="1"/>
        <v>1828.962</v>
      </c>
      <c r="V20" s="5">
        <f t="shared" si="1"/>
        <v>1740.251</v>
      </c>
      <c r="W20" s="5">
        <f t="shared" si="1"/>
        <v>1337.039</v>
      </c>
    </row>
    <row r="21" spans="2:23" outlineLevel="1" x14ac:dyDescent="0.25">
      <c r="B21" s="16" t="s">
        <v>13</v>
      </c>
      <c r="C21" s="21">
        <f t="shared" ref="C21:W21" si="2">SUM(C11:C20)</f>
        <v>129792.6538</v>
      </c>
      <c r="D21" s="21">
        <f t="shared" si="2"/>
        <v>130478.23679999998</v>
      </c>
      <c r="E21" s="21">
        <f t="shared" si="2"/>
        <v>127886.99920000001</v>
      </c>
      <c r="F21" s="21">
        <f t="shared" si="2"/>
        <v>143743.53400000001</v>
      </c>
      <c r="G21" s="21">
        <f t="shared" si="2"/>
        <v>152399.17059999998</v>
      </c>
      <c r="H21" s="21">
        <f t="shared" si="2"/>
        <v>152655.25200000001</v>
      </c>
      <c r="I21" s="21">
        <f t="shared" si="2"/>
        <v>156038.7366</v>
      </c>
      <c r="J21" s="21">
        <f t="shared" si="2"/>
        <v>159927.36660000001</v>
      </c>
      <c r="K21" s="21">
        <f t="shared" si="2"/>
        <v>164551.88739999998</v>
      </c>
      <c r="L21" s="21">
        <f t="shared" si="2"/>
        <v>154778.54919999998</v>
      </c>
      <c r="M21" s="21">
        <f t="shared" si="2"/>
        <v>162275.83719999998</v>
      </c>
      <c r="N21" s="21">
        <f t="shared" si="2"/>
        <v>147854.24920000002</v>
      </c>
      <c r="O21" s="21">
        <f t="shared" si="2"/>
        <v>153581.04199999999</v>
      </c>
      <c r="P21" s="21">
        <f t="shared" si="2"/>
        <v>157640.522</v>
      </c>
      <c r="Q21" s="21">
        <f t="shared" si="2"/>
        <v>154724.16899999999</v>
      </c>
      <c r="R21" s="21">
        <f t="shared" si="2"/>
        <v>152596.13820000002</v>
      </c>
      <c r="S21" s="21">
        <f t="shared" si="2"/>
        <v>156550.84860000003</v>
      </c>
      <c r="T21" s="21">
        <f t="shared" si="2"/>
        <v>165675.40300000002</v>
      </c>
      <c r="U21" s="21">
        <f t="shared" si="2"/>
        <v>175637.133</v>
      </c>
      <c r="V21" s="21">
        <f t="shared" si="2"/>
        <v>178577.89739999999</v>
      </c>
      <c r="W21" s="21">
        <f t="shared" si="2"/>
        <v>166136.36180000001</v>
      </c>
    </row>
    <row r="22" spans="2:23" outlineLevel="1" x14ac:dyDescent="0.25">
      <c r="B22" s="29" t="s">
        <v>46</v>
      </c>
      <c r="C22" s="28">
        <f>IFERROR(C21/C3/1000,0)</f>
        <v>1.2378386270475031E-3</v>
      </c>
      <c r="D22" s="28">
        <f t="shared" ref="D22:W22" si="3">IFERROR(D21/D3/1000,0)</f>
        <v>1.388871270802692E-3</v>
      </c>
      <c r="E22" s="28">
        <f t="shared" si="3"/>
        <v>1.399749148848402E-3</v>
      </c>
      <c r="F22" s="28">
        <f t="shared" si="3"/>
        <v>1.686574479101642E-3</v>
      </c>
      <c r="G22" s="28">
        <f t="shared" si="3"/>
        <v>1.966700420438245E-3</v>
      </c>
      <c r="H22" s="28">
        <f t="shared" si="3"/>
        <v>1.9542918868832759E-3</v>
      </c>
      <c r="I22" s="28">
        <f t="shared" si="3"/>
        <v>2.0154518566706499E-3</v>
      </c>
      <c r="J22" s="28">
        <f t="shared" si="3"/>
        <v>2.089308415737737E-3</v>
      </c>
      <c r="K22" s="28">
        <f t="shared" si="3"/>
        <v>1.9883811990534725E-3</v>
      </c>
      <c r="L22" s="28">
        <f t="shared" si="3"/>
        <v>2.3336143249214894E-3</v>
      </c>
      <c r="M22" s="28">
        <f t="shared" si="3"/>
        <v>2.1678113007955043E-3</v>
      </c>
      <c r="N22" s="28">
        <f t="shared" si="3"/>
        <v>1.9785444427478376E-3</v>
      </c>
      <c r="O22" s="28">
        <f t="shared" si="3"/>
        <v>1.9173573344266402E-3</v>
      </c>
      <c r="P22" s="28">
        <f t="shared" si="3"/>
        <v>2.058035519645114E-3</v>
      </c>
      <c r="Q22" s="28">
        <f t="shared" si="3"/>
        <v>1.8120221922128161E-3</v>
      </c>
      <c r="R22" s="28">
        <f t="shared" si="3"/>
        <v>1.6935642043911568E-3</v>
      </c>
      <c r="S22" s="28">
        <f t="shared" si="3"/>
        <v>1.5212274646149054E-3</v>
      </c>
      <c r="T22" s="28">
        <f t="shared" si="3"/>
        <v>1.4208613794445086E-3</v>
      </c>
      <c r="U22" s="28">
        <f t="shared" si="3"/>
        <v>1.5423587734169099E-3</v>
      </c>
      <c r="V22" s="28">
        <f t="shared" si="3"/>
        <v>1.553520909657083E-3</v>
      </c>
      <c r="W22" s="28">
        <f t="shared" si="3"/>
        <v>1.5222466941622766E-3</v>
      </c>
    </row>
    <row r="23" spans="2:23" outlineLevel="1" x14ac:dyDescent="0.25"/>
    <row r="24" spans="2:23" outlineLevel="1" x14ac:dyDescent="0.25">
      <c r="B24" s="4" t="s">
        <v>23</v>
      </c>
      <c r="C24" s="12">
        <f t="shared" ref="C24:W24" si="4">IFERROR(C11/C21,0)</f>
        <v>1.0723457447327424E-2</v>
      </c>
      <c r="D24" s="12">
        <f t="shared" si="4"/>
        <v>8.0141916816582857E-3</v>
      </c>
      <c r="E24" s="12">
        <f t="shared" si="4"/>
        <v>1.0334851926058798E-2</v>
      </c>
      <c r="F24" s="12">
        <f t="shared" si="4"/>
        <v>7.6946000228434617E-3</v>
      </c>
      <c r="G24" s="12">
        <f t="shared" si="4"/>
        <v>7.5117652904076893E-3</v>
      </c>
      <c r="H24" s="12">
        <f t="shared" si="4"/>
        <v>7.7204156723019255E-3</v>
      </c>
      <c r="I24" s="12">
        <f t="shared" si="4"/>
        <v>7.1051895456067139E-3</v>
      </c>
      <c r="J24" s="12">
        <f t="shared" si="4"/>
        <v>5.8828655783043447E-3</v>
      </c>
      <c r="K24" s="12">
        <f t="shared" si="4"/>
        <v>5.2817771569358503E-3</v>
      </c>
      <c r="L24" s="12">
        <f t="shared" si="4"/>
        <v>4.9486275970339706E-3</v>
      </c>
      <c r="M24" s="12">
        <f t="shared" si="4"/>
        <v>6.0369357317972914E-3</v>
      </c>
      <c r="N24" s="12">
        <f t="shared" si="4"/>
        <v>7.0011758579881225E-3</v>
      </c>
      <c r="O24" s="12">
        <f t="shared" si="4"/>
        <v>5.7685830781119456E-3</v>
      </c>
      <c r="P24" s="12">
        <f t="shared" si="4"/>
        <v>5.7855999740980303E-3</v>
      </c>
      <c r="Q24" s="12">
        <f t="shared" si="4"/>
        <v>5.5127780327584109E-3</v>
      </c>
      <c r="R24" s="12">
        <f t="shared" si="4"/>
        <v>4.0273129271104977E-3</v>
      </c>
      <c r="S24" s="12">
        <f t="shared" si="4"/>
        <v>3.9680845268825959E-3</v>
      </c>
      <c r="T24" s="12">
        <f t="shared" si="4"/>
        <v>5.0170090728555517E-3</v>
      </c>
      <c r="U24" s="12">
        <f t="shared" si="4"/>
        <v>6.6074865842862505E-3</v>
      </c>
      <c r="V24" s="12">
        <f t="shared" si="4"/>
        <v>6.2574373215797544E-3</v>
      </c>
      <c r="W24" s="12">
        <f t="shared" si="4"/>
        <v>9.65160897125171E-3</v>
      </c>
    </row>
    <row r="25" spans="2:23" outlineLevel="1" x14ac:dyDescent="0.25">
      <c r="B25" s="4" t="s">
        <v>24</v>
      </c>
      <c r="C25" s="12">
        <f t="shared" ref="C25:W25" si="5">IFERROR(C12/C21,0)</f>
        <v>4.8483483585262827E-5</v>
      </c>
      <c r="D25" s="12">
        <f t="shared" si="5"/>
        <v>4.585592315422828E-5</v>
      </c>
      <c r="E25" s="12">
        <f t="shared" si="5"/>
        <v>4.1004949938648646E-5</v>
      </c>
      <c r="F25" s="12">
        <f t="shared" si="5"/>
        <v>3.389369848107394E-5</v>
      </c>
      <c r="G25" s="12">
        <f t="shared" si="5"/>
        <v>3.5071057007445419E-5</v>
      </c>
      <c r="H25" s="12">
        <f t="shared" si="5"/>
        <v>3.8930858402434788E-5</v>
      </c>
      <c r="I25" s="12">
        <f t="shared" si="5"/>
        <v>3.1869009634111586E-5</v>
      </c>
      <c r="J25" s="12">
        <f t="shared" si="5"/>
        <v>3.2617306911874078E-5</v>
      </c>
      <c r="K25" s="12">
        <f t="shared" si="5"/>
        <v>2.5815565333953143E-5</v>
      </c>
      <c r="L25" s="12">
        <f t="shared" si="5"/>
        <v>1.8812684412989704E-5</v>
      </c>
      <c r="M25" s="12">
        <f t="shared" si="5"/>
        <v>1.7688400500823302E-5</v>
      </c>
      <c r="N25" s="12">
        <f t="shared" si="5"/>
        <v>2.0152278450716311E-5</v>
      </c>
      <c r="O25" s="12">
        <f t="shared" si="5"/>
        <v>1.4552577394285423E-5</v>
      </c>
      <c r="P25" s="12">
        <f t="shared" si="5"/>
        <v>1.2845681898972651E-5</v>
      </c>
      <c r="Q25" s="12">
        <f t="shared" si="5"/>
        <v>1.4929794193950398E-5</v>
      </c>
      <c r="R25" s="12">
        <f t="shared" si="5"/>
        <v>1.4618980704978284E-5</v>
      </c>
      <c r="S25" s="12">
        <f t="shared" si="5"/>
        <v>1.5161846909337034E-5</v>
      </c>
      <c r="T25" s="12">
        <f t="shared" si="5"/>
        <v>1.5753696401148936E-5</v>
      </c>
      <c r="U25" s="12">
        <f t="shared" si="5"/>
        <v>1.639744370001758E-5</v>
      </c>
      <c r="V25" s="12">
        <f t="shared" si="5"/>
        <v>2.2255833772629016E-5</v>
      </c>
      <c r="W25" s="12">
        <f t="shared" si="5"/>
        <v>3.8375704938544039E-5</v>
      </c>
    </row>
    <row r="26" spans="2:23" outlineLevel="1" x14ac:dyDescent="0.25">
      <c r="B26" s="4" t="s">
        <v>21</v>
      </c>
      <c r="C26" s="12">
        <f t="shared" ref="C26:W26" si="6">IFERROR(C13/C21,0)</f>
        <v>0.60856178441125308</v>
      </c>
      <c r="D26" s="12">
        <f t="shared" si="6"/>
        <v>0.58927929197767948</v>
      </c>
      <c r="E26" s="12">
        <f t="shared" si="6"/>
        <v>0.59652984648341012</v>
      </c>
      <c r="F26" s="12">
        <f t="shared" si="6"/>
        <v>0.54630180443455623</v>
      </c>
      <c r="G26" s="12">
        <f t="shared" si="6"/>
        <v>0.54836230847571299</v>
      </c>
      <c r="H26" s="12">
        <f t="shared" si="6"/>
        <v>0.55870625401083474</v>
      </c>
      <c r="I26" s="12">
        <f t="shared" si="6"/>
        <v>0.53936819044970408</v>
      </c>
      <c r="J26" s="12">
        <f t="shared" si="6"/>
        <v>0.54091144523353885</v>
      </c>
      <c r="K26" s="12">
        <f t="shared" si="6"/>
        <v>0.5742945249256376</v>
      </c>
      <c r="L26" s="12">
        <f t="shared" si="6"/>
        <v>0.52207149128646835</v>
      </c>
      <c r="M26" s="12">
        <f t="shared" si="6"/>
        <v>0.52744656553218516</v>
      </c>
      <c r="N26" s="12">
        <f t="shared" si="6"/>
        <v>0.56482796708151684</v>
      </c>
      <c r="O26" s="12">
        <f t="shared" si="6"/>
        <v>0.57043419460586808</v>
      </c>
      <c r="P26" s="12">
        <f t="shared" si="6"/>
        <v>0.59294411623427634</v>
      </c>
      <c r="Q26" s="12">
        <f t="shared" si="6"/>
        <v>0.60023592694170491</v>
      </c>
      <c r="R26" s="12">
        <f t="shared" si="6"/>
        <v>0.59678966371116204</v>
      </c>
      <c r="S26" s="12">
        <f t="shared" si="6"/>
        <v>0.60324111842597827</v>
      </c>
      <c r="T26" s="12">
        <f t="shared" si="6"/>
        <v>0.61864825522712019</v>
      </c>
      <c r="U26" s="12">
        <f t="shared" si="6"/>
        <v>0.62029471865724439</v>
      </c>
      <c r="V26" s="12">
        <f t="shared" si="6"/>
        <v>0.62806977589601753</v>
      </c>
      <c r="W26" s="12">
        <f t="shared" si="6"/>
        <v>0.6595853178241442</v>
      </c>
    </row>
    <row r="27" spans="2:23" outlineLevel="1" x14ac:dyDescent="0.25">
      <c r="B27" s="4" t="s">
        <v>26</v>
      </c>
      <c r="C27" s="12">
        <f t="shared" ref="C27:W27" si="7">IFERROR(C14/C21,0)</f>
        <v>0</v>
      </c>
      <c r="D27" s="12">
        <f t="shared" si="7"/>
        <v>0</v>
      </c>
      <c r="E27" s="12">
        <f t="shared" si="7"/>
        <v>0</v>
      </c>
      <c r="F27" s="12">
        <f t="shared" si="7"/>
        <v>0</v>
      </c>
      <c r="G27" s="12">
        <f t="shared" si="7"/>
        <v>0</v>
      </c>
      <c r="H27" s="12">
        <f t="shared" si="7"/>
        <v>0</v>
      </c>
      <c r="I27" s="12">
        <f t="shared" si="7"/>
        <v>0</v>
      </c>
      <c r="J27" s="12">
        <f t="shared" si="7"/>
        <v>0</v>
      </c>
      <c r="K27" s="12">
        <f t="shared" si="7"/>
        <v>0</v>
      </c>
      <c r="L27" s="12">
        <f t="shared" si="7"/>
        <v>0</v>
      </c>
      <c r="M27" s="12">
        <f t="shared" si="7"/>
        <v>0</v>
      </c>
      <c r="N27" s="12">
        <f t="shared" si="7"/>
        <v>0</v>
      </c>
      <c r="O27" s="12">
        <f t="shared" si="7"/>
        <v>0</v>
      </c>
      <c r="P27" s="12">
        <f t="shared" si="7"/>
        <v>0</v>
      </c>
      <c r="Q27" s="12">
        <f t="shared" si="7"/>
        <v>0</v>
      </c>
      <c r="R27" s="12">
        <f t="shared" si="7"/>
        <v>0</v>
      </c>
      <c r="S27" s="12">
        <f t="shared" si="7"/>
        <v>0</v>
      </c>
      <c r="T27" s="12">
        <f t="shared" si="7"/>
        <v>0</v>
      </c>
      <c r="U27" s="12">
        <f t="shared" si="7"/>
        <v>0</v>
      </c>
      <c r="V27" s="12">
        <f t="shared" si="7"/>
        <v>0</v>
      </c>
      <c r="W27" s="12">
        <f t="shared" si="7"/>
        <v>0</v>
      </c>
    </row>
    <row r="28" spans="2:23" outlineLevel="1" x14ac:dyDescent="0.25">
      <c r="B28" s="4" t="s">
        <v>25</v>
      </c>
      <c r="C28" s="12">
        <f t="shared" ref="C28:W28" si="8">IFERROR(C15/C21,0)</f>
        <v>0.2528689262381042</v>
      </c>
      <c r="D28" s="12">
        <f t="shared" si="8"/>
        <v>0.24629167122528134</v>
      </c>
      <c r="E28" s="12">
        <f t="shared" si="8"/>
        <v>0.24593047140635385</v>
      </c>
      <c r="F28" s="12">
        <f t="shared" si="8"/>
        <v>0.24015947736473489</v>
      </c>
      <c r="G28" s="12">
        <f t="shared" si="8"/>
        <v>0.25216568337413253</v>
      </c>
      <c r="H28" s="12">
        <f t="shared" si="8"/>
        <v>0.24811679587676416</v>
      </c>
      <c r="I28" s="12">
        <f t="shared" si="8"/>
        <v>0.27526330920062064</v>
      </c>
      <c r="J28" s="12">
        <f t="shared" si="8"/>
        <v>0.24151386233105146</v>
      </c>
      <c r="K28" s="12">
        <f t="shared" si="8"/>
        <v>0.24516150885547364</v>
      </c>
      <c r="L28" s="12">
        <f t="shared" si="8"/>
        <v>0.28568085970920837</v>
      </c>
      <c r="M28" s="12">
        <f t="shared" si="8"/>
        <v>0.2706962155176606</v>
      </c>
      <c r="N28" s="12">
        <f t="shared" si="8"/>
        <v>0.27798824330305411</v>
      </c>
      <c r="O28" s="12">
        <f t="shared" si="8"/>
        <v>0.27524062507662894</v>
      </c>
      <c r="P28" s="12">
        <f t="shared" si="8"/>
        <v>0.27800948920988733</v>
      </c>
      <c r="Q28" s="12">
        <f t="shared" si="8"/>
        <v>0.28903998185312602</v>
      </c>
      <c r="R28" s="12">
        <f t="shared" si="8"/>
        <v>0.31330850547042216</v>
      </c>
      <c r="S28" s="12">
        <f t="shared" si="8"/>
        <v>0.33379318903289545</v>
      </c>
      <c r="T28" s="12">
        <f t="shared" si="8"/>
        <v>0.31849450216819447</v>
      </c>
      <c r="U28" s="12">
        <f t="shared" si="8"/>
        <v>0.3080248013385643</v>
      </c>
      <c r="V28" s="12">
        <f t="shared" si="8"/>
        <v>0.29356741099136718</v>
      </c>
      <c r="W28" s="12">
        <f t="shared" si="8"/>
        <v>0.28273800804996319</v>
      </c>
    </row>
    <row r="29" spans="2:23" outlineLevel="1" x14ac:dyDescent="0.25">
      <c r="B29" s="4" t="s">
        <v>0</v>
      </c>
      <c r="C29" s="12">
        <f t="shared" ref="C29:W29" si="9">IFERROR(C16/C21,0)</f>
        <v>0</v>
      </c>
      <c r="D29" s="12">
        <f t="shared" si="9"/>
        <v>0</v>
      </c>
      <c r="E29" s="12">
        <f t="shared" si="9"/>
        <v>0</v>
      </c>
      <c r="F29" s="12">
        <f t="shared" si="9"/>
        <v>0</v>
      </c>
      <c r="G29" s="12">
        <f t="shared" si="9"/>
        <v>0</v>
      </c>
      <c r="H29" s="12">
        <f t="shared" si="9"/>
        <v>0</v>
      </c>
      <c r="I29" s="12">
        <f t="shared" si="9"/>
        <v>0</v>
      </c>
      <c r="J29" s="12">
        <f t="shared" si="9"/>
        <v>0</v>
      </c>
      <c r="K29" s="12">
        <f t="shared" si="9"/>
        <v>0</v>
      </c>
      <c r="L29" s="12">
        <f t="shared" si="9"/>
        <v>0</v>
      </c>
      <c r="M29" s="12">
        <f t="shared" si="9"/>
        <v>9.6352114213587928E-3</v>
      </c>
      <c r="N29" s="12">
        <f t="shared" si="9"/>
        <v>1.182469904963678E-2</v>
      </c>
      <c r="O29" s="12">
        <f t="shared" si="9"/>
        <v>1.0897549451448572E-2</v>
      </c>
      <c r="P29" s="12">
        <f t="shared" si="9"/>
        <v>9.9275553020561555E-3</v>
      </c>
      <c r="Q29" s="12">
        <f t="shared" si="9"/>
        <v>1.0573112207182059E-2</v>
      </c>
      <c r="R29" s="12">
        <f t="shared" si="9"/>
        <v>0</v>
      </c>
      <c r="S29" s="12">
        <f t="shared" si="9"/>
        <v>0</v>
      </c>
      <c r="T29" s="12">
        <f t="shared" si="9"/>
        <v>0</v>
      </c>
      <c r="U29" s="12">
        <f t="shared" si="9"/>
        <v>0</v>
      </c>
      <c r="V29" s="12">
        <f t="shared" si="9"/>
        <v>0</v>
      </c>
      <c r="W29" s="12">
        <f t="shared" si="9"/>
        <v>0</v>
      </c>
    </row>
    <row r="30" spans="2:23" outlineLevel="1" x14ac:dyDescent="0.25">
      <c r="B30" s="4" t="s">
        <v>27</v>
      </c>
      <c r="C30" s="12">
        <f t="shared" ref="C30:W30" si="10">IFERROR(C17/C21,0)</f>
        <v>0</v>
      </c>
      <c r="D30" s="12">
        <f t="shared" si="10"/>
        <v>0</v>
      </c>
      <c r="E30" s="12">
        <f t="shared" si="10"/>
        <v>0</v>
      </c>
      <c r="F30" s="12">
        <f t="shared" si="10"/>
        <v>0</v>
      </c>
      <c r="G30" s="12">
        <f t="shared" si="10"/>
        <v>0</v>
      </c>
      <c r="H30" s="12">
        <f t="shared" si="10"/>
        <v>0</v>
      </c>
      <c r="I30" s="12">
        <f t="shared" si="10"/>
        <v>0</v>
      </c>
      <c r="J30" s="12">
        <f t="shared" si="10"/>
        <v>0</v>
      </c>
      <c r="K30" s="12">
        <f t="shared" si="10"/>
        <v>0</v>
      </c>
      <c r="L30" s="12">
        <f t="shared" si="10"/>
        <v>0</v>
      </c>
      <c r="M30" s="12">
        <f t="shared" si="10"/>
        <v>0</v>
      </c>
      <c r="N30" s="12">
        <f t="shared" si="10"/>
        <v>0</v>
      </c>
      <c r="O30" s="12">
        <f t="shared" si="10"/>
        <v>0</v>
      </c>
      <c r="P30" s="12">
        <f t="shared" si="10"/>
        <v>0</v>
      </c>
      <c r="Q30" s="12">
        <f t="shared" si="10"/>
        <v>0</v>
      </c>
      <c r="R30" s="12">
        <f t="shared" si="10"/>
        <v>0</v>
      </c>
      <c r="S30" s="12">
        <f t="shared" si="10"/>
        <v>0</v>
      </c>
      <c r="T30" s="12">
        <f t="shared" si="10"/>
        <v>0</v>
      </c>
      <c r="U30" s="12">
        <f t="shared" si="10"/>
        <v>0</v>
      </c>
      <c r="V30" s="12">
        <f t="shared" si="10"/>
        <v>0</v>
      </c>
      <c r="W30" s="12">
        <f t="shared" si="10"/>
        <v>0</v>
      </c>
    </row>
    <row r="31" spans="2:23" outlineLevel="1" x14ac:dyDescent="0.25">
      <c r="B31" s="4" t="s">
        <v>28</v>
      </c>
      <c r="C31" s="12">
        <f t="shared" ref="C31:W31" si="11">IFERROR(C18/C21,0)</f>
        <v>1.3456847894422201E-4</v>
      </c>
      <c r="D31" s="12">
        <f t="shared" si="11"/>
        <v>8.2006013128466807E-5</v>
      </c>
      <c r="E31" s="12">
        <f t="shared" si="11"/>
        <v>5.3797493435908215E-5</v>
      </c>
      <c r="F31" s="12">
        <f t="shared" si="11"/>
        <v>4.9957029719333321E-5</v>
      </c>
      <c r="G31" s="12">
        <f t="shared" si="11"/>
        <v>4.8641997005723867E-5</v>
      </c>
      <c r="H31" s="12">
        <f t="shared" si="11"/>
        <v>5.4763919946887897E-5</v>
      </c>
      <c r="I31" s="12">
        <f t="shared" si="11"/>
        <v>1.2864754251028717E-4</v>
      </c>
      <c r="J31" s="12">
        <f t="shared" si="11"/>
        <v>1.2248685397912379E-4</v>
      </c>
      <c r="K31" s="12">
        <f t="shared" si="11"/>
        <v>1.302081692196987E-4</v>
      </c>
      <c r="L31" s="12">
        <f t="shared" si="11"/>
        <v>1.5803869545509346E-4</v>
      </c>
      <c r="M31" s="12">
        <f t="shared" si="11"/>
        <v>2.4902043765268593E-4</v>
      </c>
      <c r="N31" s="12">
        <f t="shared" si="11"/>
        <v>5.152777171587707E-4</v>
      </c>
      <c r="O31" s="12">
        <f t="shared" si="11"/>
        <v>5.3888161534937373E-4</v>
      </c>
      <c r="P31" s="12">
        <f t="shared" si="11"/>
        <v>4.3171640855134961E-4</v>
      </c>
      <c r="Q31" s="12">
        <f t="shared" si="11"/>
        <v>4.4261992449285678E-4</v>
      </c>
      <c r="R31" s="12">
        <f t="shared" si="11"/>
        <v>3.7171976086089443E-4</v>
      </c>
      <c r="S31" s="12">
        <f t="shared" si="11"/>
        <v>3.2158880293670913E-4</v>
      </c>
      <c r="T31" s="12">
        <f t="shared" si="11"/>
        <v>2.455826227867995E-4</v>
      </c>
      <c r="U31" s="12">
        <f t="shared" si="11"/>
        <v>1.8157891475033356E-4</v>
      </c>
      <c r="V31" s="12">
        <f t="shared" si="11"/>
        <v>1.467202849931192E-4</v>
      </c>
      <c r="W31" s="12">
        <f t="shared" si="11"/>
        <v>9.0558140535854678E-5</v>
      </c>
    </row>
    <row r="32" spans="2:23" outlineLevel="1" x14ac:dyDescent="0.25">
      <c r="B32" s="4" t="s">
        <v>22</v>
      </c>
      <c r="C32" s="12">
        <f t="shared" ref="C32:W32" si="12">IFERROR(C19/C21,0)</f>
        <v>0.10997540756039306</v>
      </c>
      <c r="D32" s="12">
        <f t="shared" si="12"/>
        <v>0.13846562034474091</v>
      </c>
      <c r="E32" s="12">
        <f t="shared" si="12"/>
        <v>0.13101996375562777</v>
      </c>
      <c r="F32" s="12">
        <f t="shared" si="12"/>
        <v>0.19341739573482311</v>
      </c>
      <c r="G32" s="12">
        <f t="shared" si="12"/>
        <v>0.18112303296222795</v>
      </c>
      <c r="H32" s="12">
        <f t="shared" si="12"/>
        <v>0.17663820698419208</v>
      </c>
      <c r="I32" s="12">
        <f t="shared" si="12"/>
        <v>0.16805923049238533</v>
      </c>
      <c r="J32" s="12">
        <f t="shared" si="12"/>
        <v>0.1974193077221594</v>
      </c>
      <c r="K32" s="12">
        <f t="shared" si="12"/>
        <v>0.15832088231641883</v>
      </c>
      <c r="L32" s="12">
        <f t="shared" si="12"/>
        <v>0.17525684366603431</v>
      </c>
      <c r="M32" s="12">
        <f t="shared" si="12"/>
        <v>0.17394918730390013</v>
      </c>
      <c r="N32" s="12">
        <f t="shared" si="12"/>
        <v>0.12570825729099167</v>
      </c>
      <c r="O32" s="12">
        <f t="shared" si="12"/>
        <v>0.12635348573816813</v>
      </c>
      <c r="P32" s="12">
        <f t="shared" si="12"/>
        <v>0.10357901504538282</v>
      </c>
      <c r="Q32" s="12">
        <f t="shared" si="12"/>
        <v>8.6272882163613354E-2</v>
      </c>
      <c r="R32" s="12">
        <f t="shared" si="12"/>
        <v>7.7179213962571935E-2</v>
      </c>
      <c r="S32" s="12">
        <f t="shared" si="12"/>
        <v>5.1912845396099624E-2</v>
      </c>
      <c r="T32" s="12">
        <f t="shared" si="12"/>
        <v>5.0755874726920065E-2</v>
      </c>
      <c r="U32" s="12">
        <f t="shared" si="12"/>
        <v>5.4461717955735477E-2</v>
      </c>
      <c r="V32" s="12">
        <f t="shared" si="12"/>
        <v>6.2191347091087437E-2</v>
      </c>
      <c r="W32" s="12">
        <f t="shared" si="12"/>
        <v>3.9848290454137049E-2</v>
      </c>
    </row>
    <row r="33" spans="1:23" outlineLevel="1" x14ac:dyDescent="0.25">
      <c r="B33" s="4" t="s">
        <v>1</v>
      </c>
      <c r="C33" s="12">
        <f t="shared" ref="C33:W33" si="13">IFERROR(C20/C21,0)</f>
        <v>1.7687372380392766E-2</v>
      </c>
      <c r="D33" s="12">
        <f t="shared" si="13"/>
        <v>1.7821362834357368E-2</v>
      </c>
      <c r="E33" s="12">
        <f t="shared" si="13"/>
        <v>1.6090063985174811E-2</v>
      </c>
      <c r="F33" s="12">
        <f t="shared" si="13"/>
        <v>1.2342871714841795E-2</v>
      </c>
      <c r="G33" s="12">
        <f t="shared" si="13"/>
        <v>1.0753496843505789E-2</v>
      </c>
      <c r="H33" s="12">
        <f t="shared" si="13"/>
        <v>8.7246326775576623E-3</v>
      </c>
      <c r="I33" s="12">
        <f t="shared" si="13"/>
        <v>1.0043563759538923E-2</v>
      </c>
      <c r="J33" s="12">
        <f t="shared" si="13"/>
        <v>1.4117414974054852E-2</v>
      </c>
      <c r="K33" s="12">
        <f t="shared" si="13"/>
        <v>1.6785283010980524E-2</v>
      </c>
      <c r="L33" s="12">
        <f t="shared" si="13"/>
        <v>1.1865326361387036E-2</v>
      </c>
      <c r="M33" s="12">
        <f t="shared" si="13"/>
        <v>1.1969175654944642E-2</v>
      </c>
      <c r="N33" s="12">
        <f t="shared" si="13"/>
        <v>1.211422742120285E-2</v>
      </c>
      <c r="O33" s="12">
        <f t="shared" si="13"/>
        <v>1.075212785703069E-2</v>
      </c>
      <c r="P33" s="12">
        <f t="shared" si="13"/>
        <v>9.3096621438490297E-3</v>
      </c>
      <c r="Q33" s="12">
        <f t="shared" si="13"/>
        <v>7.9077690829284716E-3</v>
      </c>
      <c r="R33" s="12">
        <f t="shared" si="13"/>
        <v>8.3089651871674948E-3</v>
      </c>
      <c r="S33" s="12">
        <f t="shared" si="13"/>
        <v>6.7480119682979478E-3</v>
      </c>
      <c r="T33" s="12">
        <f t="shared" si="13"/>
        <v>6.8230224857216719E-3</v>
      </c>
      <c r="U33" s="12">
        <f t="shared" si="13"/>
        <v>1.041329910571929E-2</v>
      </c>
      <c r="V33" s="12">
        <f t="shared" si="13"/>
        <v>9.7450525811824239E-3</v>
      </c>
      <c r="W33" s="12">
        <f t="shared" si="13"/>
        <v>8.0478408550294853E-3</v>
      </c>
    </row>
    <row r="34" spans="1:23" x14ac:dyDescent="0.25">
      <c r="B34" s="16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</row>
    <row r="36" spans="1:23" s="34" customFormat="1" x14ac:dyDescent="0.25">
      <c r="A36" s="33" t="s">
        <v>48</v>
      </c>
      <c r="C36" s="35"/>
    </row>
    <row r="37" spans="1:23" outlineLevel="1" x14ac:dyDescent="0.25">
      <c r="B37" s="22" t="s">
        <v>31</v>
      </c>
      <c r="C37" s="5">
        <f t="shared" ref="C37:W38" si="14">C71+C105</f>
        <v>5957.7371032673782</v>
      </c>
      <c r="D37" s="5">
        <f t="shared" si="14"/>
        <v>6519.4105354577923</v>
      </c>
      <c r="E37" s="5">
        <f t="shared" si="14"/>
        <v>6563.6303733647392</v>
      </c>
      <c r="F37" s="5">
        <f t="shared" si="14"/>
        <v>7772.2361623485122</v>
      </c>
      <c r="G37" s="5">
        <f t="shared" si="14"/>
        <v>8642.6725775530613</v>
      </c>
      <c r="H37" s="5">
        <f t="shared" si="14"/>
        <v>9030.8301622268573</v>
      </c>
      <c r="I37" s="5">
        <f t="shared" si="14"/>
        <v>11153.319844959582</v>
      </c>
      <c r="J37" s="5">
        <f t="shared" si="14"/>
        <v>10309.88165596408</v>
      </c>
      <c r="K37" s="5">
        <f t="shared" si="14"/>
        <v>11304.363595249803</v>
      </c>
      <c r="L37" s="5">
        <f t="shared" si="14"/>
        <v>11146.793416763518</v>
      </c>
      <c r="M37" s="5">
        <f t="shared" si="14"/>
        <v>12557.827345317986</v>
      </c>
      <c r="N37" s="5">
        <f t="shared" si="14"/>
        <v>11984.50388315193</v>
      </c>
      <c r="O37" s="5">
        <f t="shared" si="14"/>
        <v>12459.057068236169</v>
      </c>
      <c r="P37" s="5">
        <f t="shared" si="14"/>
        <v>13423.54853063583</v>
      </c>
      <c r="Q37" s="5">
        <f t="shared" si="14"/>
        <v>13335.713663265373</v>
      </c>
      <c r="R37" s="5">
        <f t="shared" si="14"/>
        <v>13336.062253369862</v>
      </c>
      <c r="S37" s="5">
        <f t="shared" si="14"/>
        <v>14130.686426067641</v>
      </c>
      <c r="T37" s="5">
        <f t="shared" si="14"/>
        <v>14806.363220833098</v>
      </c>
      <c r="U37" s="5">
        <f t="shared" si="14"/>
        <v>15948.90752243948</v>
      </c>
      <c r="V37" s="5">
        <f t="shared" si="14"/>
        <v>15769.870288049471</v>
      </c>
      <c r="W37" s="5">
        <f t="shared" si="14"/>
        <v>14783.43339028413</v>
      </c>
    </row>
    <row r="38" spans="1:23" outlineLevel="1" x14ac:dyDescent="0.25">
      <c r="B38" s="8" t="s">
        <v>30</v>
      </c>
      <c r="C38" s="5">
        <f t="shared" si="14"/>
        <v>330.05799999999999</v>
      </c>
      <c r="D38" s="5">
        <f t="shared" si="14"/>
        <v>355.35300000000001</v>
      </c>
      <c r="E38" s="5">
        <f t="shared" si="14"/>
        <v>366.44099999999997</v>
      </c>
      <c r="F38" s="5">
        <f t="shared" si="14"/>
        <v>387.73400000000004</v>
      </c>
      <c r="G38" s="5">
        <f t="shared" si="14"/>
        <v>409.29599999999999</v>
      </c>
      <c r="H38" s="5">
        <f t="shared" si="14"/>
        <v>420.94499999999999</v>
      </c>
      <c r="I38" s="5">
        <f t="shared" si="14"/>
        <v>481.928</v>
      </c>
      <c r="J38" s="5">
        <f t="shared" si="14"/>
        <v>530.62699999999995</v>
      </c>
      <c r="K38" s="5">
        <f t="shared" si="14"/>
        <v>591.88300000000004</v>
      </c>
      <c r="L38" s="5">
        <f t="shared" si="14"/>
        <v>622.19000000000005</v>
      </c>
      <c r="M38" s="5">
        <f t="shared" si="14"/>
        <v>650.33100000000002</v>
      </c>
      <c r="N38" s="5">
        <f t="shared" si="14"/>
        <v>663.70399999999995</v>
      </c>
      <c r="O38" s="5">
        <f t="shared" si="14"/>
        <v>661.00199999999995</v>
      </c>
      <c r="P38" s="5">
        <f t="shared" si="14"/>
        <v>701.67599999999993</v>
      </c>
      <c r="Q38" s="5">
        <f t="shared" si="14"/>
        <v>728.70499999999993</v>
      </c>
      <c r="R38" s="5">
        <f t="shared" si="14"/>
        <v>763.83600000000001</v>
      </c>
      <c r="S38" s="5">
        <f t="shared" si="14"/>
        <v>799.81100000000004</v>
      </c>
      <c r="T38" s="5">
        <f t="shared" si="14"/>
        <v>833.31500000000005</v>
      </c>
      <c r="U38" s="5">
        <f t="shared" si="14"/>
        <v>854.47</v>
      </c>
      <c r="V38" s="5">
        <f t="shared" si="14"/>
        <v>889.33600000000001</v>
      </c>
      <c r="W38" s="5">
        <f t="shared" si="14"/>
        <v>901.65700000000004</v>
      </c>
    </row>
    <row r="39" spans="1:23" outlineLevel="1" x14ac:dyDescent="0.25">
      <c r="B39" s="8" t="s">
        <v>43</v>
      </c>
      <c r="C39" s="5">
        <f t="shared" ref="C39:W39" si="15">C40/C38*1000</f>
        <v>23234.550257008872</v>
      </c>
      <c r="D39" s="5">
        <f t="shared" si="15"/>
        <v>22765.503871688146</v>
      </c>
      <c r="E39" s="5">
        <f t="shared" si="15"/>
        <v>22177.88255846635</v>
      </c>
      <c r="F39" s="5">
        <f t="shared" si="15"/>
        <v>23353.716010458924</v>
      </c>
      <c r="G39" s="5">
        <f t="shared" si="15"/>
        <v>24019.707093681496</v>
      </c>
      <c r="H39" s="5">
        <f t="shared" si="15"/>
        <v>23666.156459536687</v>
      </c>
      <c r="I39" s="5">
        <f t="shared" si="15"/>
        <v>23701.396033265337</v>
      </c>
      <c r="J39" s="5">
        <f t="shared" si="15"/>
        <v>20684.397710639747</v>
      </c>
      <c r="K39" s="5">
        <f t="shared" si="15"/>
        <v>19861.343016138071</v>
      </c>
      <c r="L39" s="5">
        <f t="shared" si="15"/>
        <v>18633.82335616208</v>
      </c>
      <c r="M39" s="5">
        <f t="shared" si="15"/>
        <v>19742.911996975239</v>
      </c>
      <c r="N39" s="5">
        <f t="shared" si="15"/>
        <v>18484.382135171949</v>
      </c>
      <c r="O39" s="5">
        <f t="shared" si="15"/>
        <v>19296.623015937472</v>
      </c>
      <c r="P39" s="5">
        <f t="shared" si="15"/>
        <v>19445.294200290857</v>
      </c>
      <c r="Q39" s="5">
        <f t="shared" si="15"/>
        <v>18809.007508908766</v>
      </c>
      <c r="R39" s="5">
        <f t="shared" si="15"/>
        <v>18206.918679178874</v>
      </c>
      <c r="S39" s="5">
        <f t="shared" si="15"/>
        <v>18706.682910612566</v>
      </c>
      <c r="T39" s="5">
        <f t="shared" si="15"/>
        <v>18789.939086123581</v>
      </c>
      <c r="U39" s="5">
        <f t="shared" si="15"/>
        <v>19696.131763666952</v>
      </c>
      <c r="V39" s="5">
        <f t="shared" si="15"/>
        <v>18839.151072875393</v>
      </c>
      <c r="W39" s="5">
        <f t="shared" si="15"/>
        <v>17384.68499309984</v>
      </c>
    </row>
    <row r="40" spans="1:23" outlineLevel="1" x14ac:dyDescent="0.25">
      <c r="B40" s="8" t="s">
        <v>44</v>
      </c>
      <c r="C40" s="5">
        <f t="shared" ref="C40:W40" si="16">C74+C108</f>
        <v>7668.7491887278347</v>
      </c>
      <c r="D40" s="5">
        <f t="shared" si="16"/>
        <v>8089.7900973159976</v>
      </c>
      <c r="E40" s="5">
        <f t="shared" si="16"/>
        <v>8126.8854626069678</v>
      </c>
      <c r="F40" s="5">
        <f t="shared" si="16"/>
        <v>9055.0297235992821</v>
      </c>
      <c r="G40" s="5">
        <f t="shared" si="16"/>
        <v>9831.1700346154612</v>
      </c>
      <c r="H40" s="5">
        <f t="shared" si="16"/>
        <v>9962.15023085967</v>
      </c>
      <c r="I40" s="5">
        <f t="shared" si="16"/>
        <v>11422.366387519496</v>
      </c>
      <c r="J40" s="5">
        <f t="shared" si="16"/>
        <v>10975.699904003635</v>
      </c>
      <c r="K40" s="5">
        <f t="shared" si="16"/>
        <v>11755.591288420852</v>
      </c>
      <c r="L40" s="5">
        <f t="shared" si="16"/>
        <v>11593.778553970486</v>
      </c>
      <c r="M40" s="5">
        <f t="shared" si="16"/>
        <v>12839.427701904904</v>
      </c>
      <c r="N40" s="5">
        <f t="shared" si="16"/>
        <v>12268.158360642163</v>
      </c>
      <c r="O40" s="5">
        <f t="shared" si="16"/>
        <v>12755.106406780698</v>
      </c>
      <c r="P40" s="5">
        <f t="shared" si="16"/>
        <v>13644.296253283284</v>
      </c>
      <c r="Q40" s="5">
        <f t="shared" si="16"/>
        <v>13706.217816779361</v>
      </c>
      <c r="R40" s="5">
        <f t="shared" si="16"/>
        <v>13907.099936229275</v>
      </c>
      <c r="S40" s="5">
        <f t="shared" si="16"/>
        <v>14961.810765419948</v>
      </c>
      <c r="T40" s="5">
        <f t="shared" si="16"/>
        <v>15657.938089553074</v>
      </c>
      <c r="U40" s="5">
        <f t="shared" si="16"/>
        <v>16829.753708100499</v>
      </c>
      <c r="V40" s="5">
        <f t="shared" si="16"/>
        <v>16754.335258546711</v>
      </c>
      <c r="W40" s="5">
        <f t="shared" si="16"/>
        <v>15675.022916823422</v>
      </c>
    </row>
    <row r="41" spans="1:23" outlineLevel="1" x14ac:dyDescent="0.25">
      <c r="B41" s="8" t="s">
        <v>45</v>
      </c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outlineLevel="1" x14ac:dyDescent="0.25">
      <c r="B42" s="8" t="s">
        <v>47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</row>
    <row r="43" spans="1:23" outlineLevel="1" x14ac:dyDescent="0.25"/>
    <row r="44" spans="1:23" outlineLevel="1" x14ac:dyDescent="0.25">
      <c r="B44" s="9" t="s">
        <v>19</v>
      </c>
      <c r="C44" s="14"/>
    </row>
    <row r="45" spans="1:23" outlineLevel="1" x14ac:dyDescent="0.25">
      <c r="B45" s="4" t="s">
        <v>23</v>
      </c>
      <c r="C45" s="5">
        <f t="shared" ref="C45:W54" si="17">C79+C113</f>
        <v>0</v>
      </c>
      <c r="D45" s="5">
        <f t="shared" si="17"/>
        <v>0</v>
      </c>
      <c r="E45" s="5">
        <f t="shared" si="17"/>
        <v>0</v>
      </c>
      <c r="F45" s="5">
        <f t="shared" si="17"/>
        <v>0</v>
      </c>
      <c r="G45" s="5">
        <f t="shared" si="17"/>
        <v>0</v>
      </c>
      <c r="H45" s="5">
        <f t="shared" si="17"/>
        <v>0</v>
      </c>
      <c r="I45" s="5">
        <f t="shared" si="17"/>
        <v>0</v>
      </c>
      <c r="J45" s="5">
        <f t="shared" si="17"/>
        <v>0</v>
      </c>
      <c r="K45" s="5">
        <f t="shared" si="17"/>
        <v>0</v>
      </c>
      <c r="L45" s="5">
        <f t="shared" si="17"/>
        <v>0</v>
      </c>
      <c r="M45" s="5">
        <f t="shared" si="17"/>
        <v>0</v>
      </c>
      <c r="N45" s="5">
        <f t="shared" si="17"/>
        <v>0</v>
      </c>
      <c r="O45" s="5">
        <f t="shared" si="17"/>
        <v>0</v>
      </c>
      <c r="P45" s="5">
        <f t="shared" si="17"/>
        <v>0</v>
      </c>
      <c r="Q45" s="5">
        <f t="shared" si="17"/>
        <v>0</v>
      </c>
      <c r="R45" s="5">
        <f t="shared" si="17"/>
        <v>0</v>
      </c>
      <c r="S45" s="5">
        <f t="shared" si="17"/>
        <v>0</v>
      </c>
      <c r="T45" s="5">
        <f t="shared" si="17"/>
        <v>0</v>
      </c>
      <c r="U45" s="5">
        <f t="shared" si="17"/>
        <v>0</v>
      </c>
      <c r="V45" s="5">
        <f t="shared" si="17"/>
        <v>0</v>
      </c>
      <c r="W45" s="5">
        <f t="shared" si="17"/>
        <v>0</v>
      </c>
    </row>
    <row r="46" spans="1:23" outlineLevel="1" x14ac:dyDescent="0.25">
      <c r="B46" s="4" t="s">
        <v>24</v>
      </c>
      <c r="C46" s="5">
        <f t="shared" si="17"/>
        <v>0</v>
      </c>
      <c r="D46" s="5">
        <f t="shared" si="17"/>
        <v>0</v>
      </c>
      <c r="E46" s="5">
        <f t="shared" si="17"/>
        <v>0</v>
      </c>
      <c r="F46" s="5">
        <f t="shared" si="17"/>
        <v>0</v>
      </c>
      <c r="G46" s="5">
        <f t="shared" si="17"/>
        <v>0</v>
      </c>
      <c r="H46" s="5">
        <f t="shared" si="17"/>
        <v>0</v>
      </c>
      <c r="I46" s="5">
        <f t="shared" si="17"/>
        <v>0</v>
      </c>
      <c r="J46" s="5">
        <f t="shared" si="17"/>
        <v>0</v>
      </c>
      <c r="K46" s="5">
        <f t="shared" si="17"/>
        <v>0</v>
      </c>
      <c r="L46" s="5">
        <f t="shared" si="17"/>
        <v>0</v>
      </c>
      <c r="M46" s="5">
        <f t="shared" si="17"/>
        <v>0</v>
      </c>
      <c r="N46" s="5">
        <f t="shared" si="17"/>
        <v>0</v>
      </c>
      <c r="O46" s="5">
        <f t="shared" si="17"/>
        <v>0</v>
      </c>
      <c r="P46" s="5">
        <f t="shared" si="17"/>
        <v>0</v>
      </c>
      <c r="Q46" s="5">
        <f t="shared" si="17"/>
        <v>0</v>
      </c>
      <c r="R46" s="5">
        <f t="shared" si="17"/>
        <v>0</v>
      </c>
      <c r="S46" s="5">
        <f t="shared" si="17"/>
        <v>0</v>
      </c>
      <c r="T46" s="5">
        <f t="shared" si="17"/>
        <v>0</v>
      </c>
      <c r="U46" s="5">
        <f t="shared" si="17"/>
        <v>0</v>
      </c>
      <c r="V46" s="5">
        <f t="shared" si="17"/>
        <v>0</v>
      </c>
      <c r="W46" s="5">
        <f t="shared" si="17"/>
        <v>0</v>
      </c>
    </row>
    <row r="47" spans="1:23" outlineLevel="1" x14ac:dyDescent="0.25">
      <c r="B47" s="4" t="s">
        <v>21</v>
      </c>
      <c r="C47" s="5">
        <f t="shared" si="17"/>
        <v>12642.814999999999</v>
      </c>
      <c r="D47" s="5">
        <f t="shared" si="17"/>
        <v>17414.345000000001</v>
      </c>
      <c r="E47" s="5">
        <f t="shared" si="17"/>
        <v>18426.524999999998</v>
      </c>
      <c r="F47" s="5">
        <f t="shared" si="17"/>
        <v>24301.298999999999</v>
      </c>
      <c r="G47" s="5">
        <f t="shared" si="17"/>
        <v>26371.316999999999</v>
      </c>
      <c r="H47" s="5">
        <f t="shared" si="17"/>
        <v>29529.699000000001</v>
      </c>
      <c r="I47" s="5">
        <f t="shared" si="17"/>
        <v>33536.798999999999</v>
      </c>
      <c r="J47" s="5">
        <f t="shared" si="17"/>
        <v>30875.913000000004</v>
      </c>
      <c r="K47" s="5">
        <f t="shared" si="17"/>
        <v>36166.065999999999</v>
      </c>
      <c r="L47" s="5">
        <f t="shared" si="17"/>
        <v>34786.275000000001</v>
      </c>
      <c r="M47" s="5">
        <f t="shared" si="17"/>
        <v>38945.292000000001</v>
      </c>
      <c r="N47" s="5">
        <f t="shared" si="17"/>
        <v>36716.735999999997</v>
      </c>
      <c r="O47" s="5">
        <f t="shared" si="17"/>
        <v>37837.559000000001</v>
      </c>
      <c r="P47" s="5">
        <f t="shared" si="17"/>
        <v>41949.881000000001</v>
      </c>
      <c r="Q47" s="5">
        <f t="shared" si="17"/>
        <v>39572.030999999995</v>
      </c>
      <c r="R47" s="5">
        <f t="shared" si="17"/>
        <v>36977.330999999998</v>
      </c>
      <c r="S47" s="5">
        <f t="shared" si="17"/>
        <v>36722.893000000004</v>
      </c>
      <c r="T47" s="5">
        <f t="shared" si="17"/>
        <v>39204.636000000006</v>
      </c>
      <c r="U47" s="5">
        <f t="shared" si="17"/>
        <v>43011.611000000004</v>
      </c>
      <c r="V47" s="5">
        <f t="shared" si="17"/>
        <v>42206.111000000004</v>
      </c>
      <c r="W47" s="5">
        <f t="shared" si="17"/>
        <v>40835.315000000002</v>
      </c>
    </row>
    <row r="48" spans="1:23" outlineLevel="1" x14ac:dyDescent="0.25">
      <c r="B48" s="4" t="s">
        <v>26</v>
      </c>
      <c r="C48" s="5">
        <f t="shared" si="17"/>
        <v>0</v>
      </c>
      <c r="D48" s="5">
        <f t="shared" si="17"/>
        <v>0</v>
      </c>
      <c r="E48" s="5">
        <f t="shared" si="17"/>
        <v>0</v>
      </c>
      <c r="F48" s="5">
        <f t="shared" si="17"/>
        <v>0</v>
      </c>
      <c r="G48" s="5">
        <f t="shared" si="17"/>
        <v>0</v>
      </c>
      <c r="H48" s="5">
        <f t="shared" si="17"/>
        <v>0</v>
      </c>
      <c r="I48" s="5">
        <f t="shared" si="17"/>
        <v>0</v>
      </c>
      <c r="J48" s="5">
        <f t="shared" si="17"/>
        <v>0</v>
      </c>
      <c r="K48" s="5">
        <f t="shared" si="17"/>
        <v>0</v>
      </c>
      <c r="L48" s="5">
        <f t="shared" si="17"/>
        <v>0</v>
      </c>
      <c r="M48" s="5">
        <f t="shared" si="17"/>
        <v>0</v>
      </c>
      <c r="N48" s="5">
        <f t="shared" si="17"/>
        <v>0</v>
      </c>
      <c r="O48" s="5">
        <f t="shared" si="17"/>
        <v>0</v>
      </c>
      <c r="P48" s="5">
        <f t="shared" si="17"/>
        <v>0</v>
      </c>
      <c r="Q48" s="5">
        <f t="shared" si="17"/>
        <v>0</v>
      </c>
      <c r="R48" s="5">
        <f t="shared" si="17"/>
        <v>0</v>
      </c>
      <c r="S48" s="5">
        <f t="shared" si="17"/>
        <v>0</v>
      </c>
      <c r="T48" s="5">
        <f t="shared" si="17"/>
        <v>0</v>
      </c>
      <c r="U48" s="5">
        <f t="shared" si="17"/>
        <v>0</v>
      </c>
      <c r="V48" s="5">
        <f t="shared" si="17"/>
        <v>0</v>
      </c>
      <c r="W48" s="5">
        <f t="shared" si="17"/>
        <v>0</v>
      </c>
    </row>
    <row r="49" spans="2:23" outlineLevel="1" x14ac:dyDescent="0.25">
      <c r="B49" s="4" t="s">
        <v>25</v>
      </c>
      <c r="C49" s="5">
        <f t="shared" si="17"/>
        <v>32820.528999999995</v>
      </c>
      <c r="D49" s="5">
        <f t="shared" si="17"/>
        <v>32135.703000000001</v>
      </c>
      <c r="E49" s="5">
        <f t="shared" si="17"/>
        <v>31451.309999999998</v>
      </c>
      <c r="F49" s="5">
        <f t="shared" si="17"/>
        <v>34521.372000000003</v>
      </c>
      <c r="G49" s="5">
        <f t="shared" si="17"/>
        <v>38429.841</v>
      </c>
      <c r="H49" s="5">
        <f t="shared" si="17"/>
        <v>37876.331999999995</v>
      </c>
      <c r="I49" s="5">
        <f t="shared" si="17"/>
        <v>42951.739000000001</v>
      </c>
      <c r="J49" s="5">
        <f t="shared" si="17"/>
        <v>38624.675999999999</v>
      </c>
      <c r="K49" s="5">
        <f t="shared" si="17"/>
        <v>40341.788999999997</v>
      </c>
      <c r="L49" s="5">
        <f t="shared" si="17"/>
        <v>44217.269</v>
      </c>
      <c r="M49" s="5">
        <f t="shared" si="17"/>
        <v>43927.455000000002</v>
      </c>
      <c r="N49" s="5">
        <f t="shared" si="17"/>
        <v>41101.743000000002</v>
      </c>
      <c r="O49" s="5">
        <f t="shared" si="17"/>
        <v>42271.741999999998</v>
      </c>
      <c r="P49" s="5">
        <f t="shared" si="17"/>
        <v>43825.561000000002</v>
      </c>
      <c r="Q49" s="5">
        <f t="shared" si="17"/>
        <v>44721.471000000005</v>
      </c>
      <c r="R49" s="5">
        <f t="shared" si="17"/>
        <v>47809.667999999998</v>
      </c>
      <c r="S49" s="5">
        <f t="shared" si="17"/>
        <v>52255.607000000004</v>
      </c>
      <c r="T49" s="5">
        <f t="shared" si="17"/>
        <v>52766.705000000002</v>
      </c>
      <c r="U49" s="5">
        <f t="shared" si="17"/>
        <v>54100.593000000001</v>
      </c>
      <c r="V49" s="5">
        <f t="shared" si="17"/>
        <v>52424.650999999998</v>
      </c>
      <c r="W49" s="5">
        <f t="shared" si="17"/>
        <v>46973.063999999998</v>
      </c>
    </row>
    <row r="50" spans="2:23" outlineLevel="1" x14ac:dyDescent="0.25">
      <c r="B50" s="4" t="s">
        <v>0</v>
      </c>
      <c r="C50" s="5">
        <f t="shared" si="17"/>
        <v>0</v>
      </c>
      <c r="D50" s="5">
        <f t="shared" si="17"/>
        <v>0</v>
      </c>
      <c r="E50" s="5">
        <f t="shared" si="17"/>
        <v>0</v>
      </c>
      <c r="F50" s="5">
        <f t="shared" si="17"/>
        <v>0</v>
      </c>
      <c r="G50" s="5">
        <f t="shared" si="17"/>
        <v>0</v>
      </c>
      <c r="H50" s="5">
        <f t="shared" si="17"/>
        <v>0</v>
      </c>
      <c r="I50" s="5">
        <f t="shared" si="17"/>
        <v>0</v>
      </c>
      <c r="J50" s="5">
        <f t="shared" si="17"/>
        <v>0</v>
      </c>
      <c r="K50" s="5">
        <f t="shared" si="17"/>
        <v>0</v>
      </c>
      <c r="L50" s="5">
        <f t="shared" si="17"/>
        <v>0</v>
      </c>
      <c r="M50" s="5">
        <f t="shared" si="17"/>
        <v>1563.5619999999999</v>
      </c>
      <c r="N50" s="5">
        <f t="shared" si="17"/>
        <v>1748.3319999999999</v>
      </c>
      <c r="O50" s="5">
        <f t="shared" si="17"/>
        <v>1673.6569999999999</v>
      </c>
      <c r="P50" s="5">
        <f t="shared" si="17"/>
        <v>1564.9850000000001</v>
      </c>
      <c r="Q50" s="5">
        <f t="shared" si="17"/>
        <v>1635.9159999999999</v>
      </c>
      <c r="R50" s="5">
        <f t="shared" si="17"/>
        <v>0</v>
      </c>
      <c r="S50" s="5">
        <f t="shared" si="17"/>
        <v>0</v>
      </c>
      <c r="T50" s="5">
        <f t="shared" si="17"/>
        <v>0</v>
      </c>
      <c r="U50" s="5">
        <f t="shared" si="17"/>
        <v>0</v>
      </c>
      <c r="V50" s="5">
        <f t="shared" si="17"/>
        <v>0</v>
      </c>
      <c r="W50" s="5">
        <f t="shared" si="17"/>
        <v>0</v>
      </c>
    </row>
    <row r="51" spans="2:23" outlineLevel="1" x14ac:dyDescent="0.25">
      <c r="B51" s="4" t="s">
        <v>27</v>
      </c>
      <c r="C51" s="5">
        <f t="shared" si="17"/>
        <v>0</v>
      </c>
      <c r="D51" s="5">
        <f t="shared" si="17"/>
        <v>0</v>
      </c>
      <c r="E51" s="5">
        <f t="shared" si="17"/>
        <v>0</v>
      </c>
      <c r="F51" s="5">
        <f t="shared" si="17"/>
        <v>0</v>
      </c>
      <c r="G51" s="5">
        <f t="shared" si="17"/>
        <v>0</v>
      </c>
      <c r="H51" s="5">
        <f t="shared" si="17"/>
        <v>0</v>
      </c>
      <c r="I51" s="5">
        <f t="shared" si="17"/>
        <v>0</v>
      </c>
      <c r="J51" s="5">
        <f t="shared" si="17"/>
        <v>0</v>
      </c>
      <c r="K51" s="5">
        <f t="shared" si="17"/>
        <v>0</v>
      </c>
      <c r="L51" s="5">
        <f t="shared" si="17"/>
        <v>0</v>
      </c>
      <c r="M51" s="5">
        <f t="shared" si="17"/>
        <v>0</v>
      </c>
      <c r="N51" s="5">
        <f t="shared" si="17"/>
        <v>0</v>
      </c>
      <c r="O51" s="5">
        <f t="shared" si="17"/>
        <v>0</v>
      </c>
      <c r="P51" s="5">
        <f t="shared" si="17"/>
        <v>0</v>
      </c>
      <c r="Q51" s="5">
        <f t="shared" si="17"/>
        <v>0</v>
      </c>
      <c r="R51" s="5">
        <f t="shared" si="17"/>
        <v>0</v>
      </c>
      <c r="S51" s="5">
        <f t="shared" si="17"/>
        <v>0</v>
      </c>
      <c r="T51" s="5">
        <f t="shared" si="17"/>
        <v>0</v>
      </c>
      <c r="U51" s="5">
        <f t="shared" si="17"/>
        <v>0</v>
      </c>
      <c r="V51" s="5">
        <f t="shared" si="17"/>
        <v>0</v>
      </c>
      <c r="W51" s="5">
        <f t="shared" si="17"/>
        <v>0</v>
      </c>
    </row>
    <row r="52" spans="2:23" outlineLevel="1" x14ac:dyDescent="0.25">
      <c r="B52" s="4" t="s">
        <v>28</v>
      </c>
      <c r="C52" s="5">
        <f t="shared" si="17"/>
        <v>17.465999999999998</v>
      </c>
      <c r="D52" s="5">
        <f t="shared" si="17"/>
        <v>10.7</v>
      </c>
      <c r="E52" s="5">
        <f t="shared" si="17"/>
        <v>6.88</v>
      </c>
      <c r="F52" s="5">
        <f t="shared" si="17"/>
        <v>7.181</v>
      </c>
      <c r="G52" s="5">
        <f t="shared" si="17"/>
        <v>7.4130000000000003</v>
      </c>
      <c r="H52" s="5">
        <f t="shared" si="17"/>
        <v>8.36</v>
      </c>
      <c r="I52" s="5">
        <f t="shared" si="17"/>
        <v>20.074000000000002</v>
      </c>
      <c r="J52" s="5">
        <f t="shared" si="17"/>
        <v>19.588999999999999</v>
      </c>
      <c r="K52" s="5">
        <f t="shared" si="17"/>
        <v>21.426000000000002</v>
      </c>
      <c r="L52" s="5">
        <f t="shared" si="17"/>
        <v>24.460999999999999</v>
      </c>
      <c r="M52" s="5">
        <f t="shared" si="17"/>
        <v>40.410000000000004</v>
      </c>
      <c r="N52" s="5">
        <f t="shared" si="17"/>
        <v>76.186000000000007</v>
      </c>
      <c r="O52" s="5">
        <f t="shared" si="17"/>
        <v>82.762</v>
      </c>
      <c r="P52" s="5">
        <f t="shared" si="17"/>
        <v>68.056000000000012</v>
      </c>
      <c r="Q52" s="5">
        <f t="shared" si="17"/>
        <v>68.484000000000009</v>
      </c>
      <c r="R52" s="5">
        <f t="shared" si="17"/>
        <v>56.723000000000006</v>
      </c>
      <c r="S52" s="5">
        <f t="shared" si="17"/>
        <v>50.344999999999999</v>
      </c>
      <c r="T52" s="5">
        <f t="shared" si="17"/>
        <v>40.686999999999998</v>
      </c>
      <c r="U52" s="5">
        <f t="shared" si="17"/>
        <v>31.891999999999996</v>
      </c>
      <c r="V52" s="5">
        <f t="shared" si="17"/>
        <v>26.200999999999997</v>
      </c>
      <c r="W52" s="5">
        <f t="shared" si="17"/>
        <v>15.045</v>
      </c>
    </row>
    <row r="53" spans="2:23" outlineLevel="1" x14ac:dyDescent="0.25">
      <c r="B53" s="4" t="s">
        <v>22</v>
      </c>
      <c r="C53" s="5">
        <f t="shared" si="17"/>
        <v>0</v>
      </c>
      <c r="D53" s="5">
        <f t="shared" si="17"/>
        <v>0</v>
      </c>
      <c r="E53" s="5">
        <f t="shared" si="17"/>
        <v>0</v>
      </c>
      <c r="F53" s="5">
        <f t="shared" si="17"/>
        <v>0</v>
      </c>
      <c r="G53" s="5">
        <f t="shared" si="17"/>
        <v>0</v>
      </c>
      <c r="H53" s="5">
        <f t="shared" si="17"/>
        <v>0</v>
      </c>
      <c r="I53" s="5">
        <f t="shared" si="17"/>
        <v>0</v>
      </c>
      <c r="J53" s="5">
        <f t="shared" si="17"/>
        <v>0</v>
      </c>
      <c r="K53" s="5">
        <f t="shared" si="17"/>
        <v>0</v>
      </c>
      <c r="L53" s="5">
        <f t="shared" si="17"/>
        <v>0</v>
      </c>
      <c r="M53" s="5">
        <f t="shared" si="17"/>
        <v>0</v>
      </c>
      <c r="N53" s="5">
        <f t="shared" si="17"/>
        <v>0</v>
      </c>
      <c r="O53" s="5">
        <f t="shared" si="17"/>
        <v>0</v>
      </c>
      <c r="P53" s="5">
        <f t="shared" si="17"/>
        <v>0</v>
      </c>
      <c r="Q53" s="5">
        <f t="shared" si="17"/>
        <v>0</v>
      </c>
      <c r="R53" s="5">
        <f t="shared" si="17"/>
        <v>0</v>
      </c>
      <c r="S53" s="5">
        <f t="shared" si="17"/>
        <v>0</v>
      </c>
      <c r="T53" s="5">
        <f t="shared" si="17"/>
        <v>0</v>
      </c>
      <c r="U53" s="5">
        <f t="shared" si="17"/>
        <v>0</v>
      </c>
      <c r="V53" s="5">
        <f t="shared" si="17"/>
        <v>0</v>
      </c>
      <c r="W53" s="5">
        <f t="shared" si="17"/>
        <v>0</v>
      </c>
    </row>
    <row r="54" spans="2:23" outlineLevel="1" x14ac:dyDescent="0.25">
      <c r="B54" s="4" t="s">
        <v>1</v>
      </c>
      <c r="C54" s="5">
        <f t="shared" si="17"/>
        <v>2295.6910000000003</v>
      </c>
      <c r="D54" s="5">
        <f t="shared" si="17"/>
        <v>2325.2999999999997</v>
      </c>
      <c r="E54" s="5">
        <f t="shared" si="17"/>
        <v>2057.71</v>
      </c>
      <c r="F54" s="5">
        <f t="shared" si="17"/>
        <v>1774.2080000000001</v>
      </c>
      <c r="G54" s="5">
        <f t="shared" si="17"/>
        <v>1638.8240000000001</v>
      </c>
      <c r="H54" s="5">
        <f t="shared" si="17"/>
        <v>1331.8609999999999</v>
      </c>
      <c r="I54" s="5">
        <f t="shared" si="17"/>
        <v>1567.1849999999999</v>
      </c>
      <c r="J54" s="5">
        <f t="shared" si="17"/>
        <v>2257.761</v>
      </c>
      <c r="K54" s="5">
        <f t="shared" si="17"/>
        <v>2762.0499999999997</v>
      </c>
      <c r="L54" s="5">
        <f t="shared" si="17"/>
        <v>1836.498</v>
      </c>
      <c r="M54" s="5">
        <f t="shared" si="17"/>
        <v>1942.308</v>
      </c>
      <c r="N54" s="5">
        <f t="shared" si="17"/>
        <v>1791.1399999999999</v>
      </c>
      <c r="O54" s="5">
        <f t="shared" si="17"/>
        <v>1651.3230000000001</v>
      </c>
      <c r="P54" s="5">
        <f t="shared" si="17"/>
        <v>1467.5800000000002</v>
      </c>
      <c r="Q54" s="5">
        <f t="shared" si="17"/>
        <v>1223.5229999999999</v>
      </c>
      <c r="R54" s="5">
        <f t="shared" si="17"/>
        <v>1267.9159999999999</v>
      </c>
      <c r="S54" s="5">
        <f t="shared" si="17"/>
        <v>1056.4070000000002</v>
      </c>
      <c r="T54" s="5">
        <f t="shared" si="17"/>
        <v>1130.4069999999999</v>
      </c>
      <c r="U54" s="5">
        <f t="shared" si="17"/>
        <v>1828.962</v>
      </c>
      <c r="V54" s="5">
        <f t="shared" si="17"/>
        <v>1740.251</v>
      </c>
      <c r="W54" s="5">
        <f t="shared" si="17"/>
        <v>1337.039</v>
      </c>
    </row>
    <row r="55" spans="2:23" outlineLevel="1" x14ac:dyDescent="0.25">
      <c r="B55" s="16" t="s">
        <v>13</v>
      </c>
      <c r="C55" s="21">
        <f t="shared" ref="C55:W55" si="18">SUM(C45:C54)</f>
        <v>47776.500999999997</v>
      </c>
      <c r="D55" s="21">
        <f t="shared" si="18"/>
        <v>51886.048000000003</v>
      </c>
      <c r="E55" s="21">
        <f t="shared" si="18"/>
        <v>51942.424999999988</v>
      </c>
      <c r="F55" s="21">
        <f t="shared" si="18"/>
        <v>60604.06</v>
      </c>
      <c r="G55" s="21">
        <f t="shared" si="18"/>
        <v>66447.39499999999</v>
      </c>
      <c r="H55" s="21">
        <f t="shared" si="18"/>
        <v>68746.251999999993</v>
      </c>
      <c r="I55" s="21">
        <f t="shared" si="18"/>
        <v>78075.796999999991</v>
      </c>
      <c r="J55" s="21">
        <f t="shared" si="18"/>
        <v>71777.939000000013</v>
      </c>
      <c r="K55" s="21">
        <f t="shared" si="18"/>
        <v>79291.331000000006</v>
      </c>
      <c r="L55" s="21">
        <f t="shared" si="18"/>
        <v>80864.502999999997</v>
      </c>
      <c r="M55" s="21">
        <f t="shared" si="18"/>
        <v>86419.027000000016</v>
      </c>
      <c r="N55" s="21">
        <f t="shared" si="18"/>
        <v>81434.136999999988</v>
      </c>
      <c r="O55" s="21">
        <f t="shared" si="18"/>
        <v>83517.04300000002</v>
      </c>
      <c r="P55" s="21">
        <f t="shared" si="18"/>
        <v>88876.063000000009</v>
      </c>
      <c r="Q55" s="21">
        <f t="shared" si="18"/>
        <v>87221.425000000003</v>
      </c>
      <c r="R55" s="21">
        <f t="shared" si="18"/>
        <v>86111.637999999992</v>
      </c>
      <c r="S55" s="21">
        <f t="shared" si="18"/>
        <v>90085.252000000008</v>
      </c>
      <c r="T55" s="21">
        <f t="shared" si="18"/>
        <v>93142.435000000027</v>
      </c>
      <c r="U55" s="21">
        <f t="shared" si="18"/>
        <v>98973.058000000005</v>
      </c>
      <c r="V55" s="21">
        <f t="shared" si="18"/>
        <v>96397.214000000007</v>
      </c>
      <c r="W55" s="21">
        <f t="shared" si="18"/>
        <v>89160.463000000003</v>
      </c>
    </row>
    <row r="56" spans="2:23" outlineLevel="1" x14ac:dyDescent="0.25">
      <c r="B56" s="29" t="s">
        <v>46</v>
      </c>
      <c r="C56" s="28">
        <f>IFERROR(C55/C37/1000,0)</f>
        <v>8.0192361918417169E-3</v>
      </c>
      <c r="D56" s="28">
        <f t="shared" ref="D56:W56" si="19">IFERROR(D55/D37/1000,0)</f>
        <v>7.9587023577978398E-3</v>
      </c>
      <c r="E56" s="28">
        <f t="shared" si="19"/>
        <v>7.9136730811019979E-3</v>
      </c>
      <c r="F56" s="28">
        <f t="shared" si="19"/>
        <v>7.797506243259528E-3</v>
      </c>
      <c r="G56" s="28">
        <f t="shared" si="19"/>
        <v>7.6882925280055874E-3</v>
      </c>
      <c r="H56" s="28">
        <f t="shared" si="19"/>
        <v>7.6123956231116049E-3</v>
      </c>
      <c r="I56" s="28">
        <f t="shared" si="19"/>
        <v>7.0002293563995724E-3</v>
      </c>
      <c r="J56" s="28">
        <f t="shared" si="19"/>
        <v>6.9620526593026184E-3</v>
      </c>
      <c r="K56" s="28">
        <f t="shared" si="19"/>
        <v>7.0142233423311816E-3</v>
      </c>
      <c r="L56" s="28">
        <f t="shared" si="19"/>
        <v>7.2545080882533376E-3</v>
      </c>
      <c r="M56" s="28">
        <f t="shared" si="19"/>
        <v>6.8816861885125508E-3</v>
      </c>
      <c r="N56" s="28">
        <f t="shared" si="19"/>
        <v>6.7949526984159786E-3</v>
      </c>
      <c r="O56" s="28">
        <f t="shared" si="19"/>
        <v>6.70331972496724E-3</v>
      </c>
      <c r="P56" s="28">
        <f t="shared" si="19"/>
        <v>6.6209067443800743E-3</v>
      </c>
      <c r="Q56" s="28">
        <f t="shared" si="19"/>
        <v>6.5404392447522769E-3</v>
      </c>
      <c r="R56" s="28">
        <f t="shared" si="19"/>
        <v>6.4570512917514781E-3</v>
      </c>
      <c r="S56" s="28">
        <f t="shared" si="19"/>
        <v>6.3751504550985487E-3</v>
      </c>
      <c r="T56" s="28">
        <f t="shared" si="19"/>
        <v>6.2907030991205997E-3</v>
      </c>
      <c r="U56" s="28">
        <f t="shared" si="19"/>
        <v>6.2056324460311053E-3</v>
      </c>
      <c r="V56" s="28">
        <f t="shared" si="19"/>
        <v>6.1127461570213773E-3</v>
      </c>
      <c r="W56" s="28">
        <f t="shared" si="19"/>
        <v>6.0311066209151019E-3</v>
      </c>
    </row>
    <row r="57" spans="2:23" outlineLevel="1" x14ac:dyDescent="0.25"/>
    <row r="58" spans="2:23" outlineLevel="1" x14ac:dyDescent="0.25">
      <c r="B58" s="4" t="s">
        <v>23</v>
      </c>
      <c r="C58" s="12">
        <f t="shared" ref="C58:W58" si="20">IFERROR(C45/C55,0)</f>
        <v>0</v>
      </c>
      <c r="D58" s="12">
        <f t="shared" si="20"/>
        <v>0</v>
      </c>
      <c r="E58" s="12">
        <f t="shared" si="20"/>
        <v>0</v>
      </c>
      <c r="F58" s="12">
        <f t="shared" si="20"/>
        <v>0</v>
      </c>
      <c r="G58" s="12">
        <f t="shared" si="20"/>
        <v>0</v>
      </c>
      <c r="H58" s="12">
        <f t="shared" si="20"/>
        <v>0</v>
      </c>
      <c r="I58" s="12">
        <f t="shared" si="20"/>
        <v>0</v>
      </c>
      <c r="J58" s="12">
        <f t="shared" si="20"/>
        <v>0</v>
      </c>
      <c r="K58" s="12">
        <f t="shared" si="20"/>
        <v>0</v>
      </c>
      <c r="L58" s="12">
        <f t="shared" si="20"/>
        <v>0</v>
      </c>
      <c r="M58" s="12">
        <f t="shared" si="20"/>
        <v>0</v>
      </c>
      <c r="N58" s="12">
        <f t="shared" si="20"/>
        <v>0</v>
      </c>
      <c r="O58" s="12">
        <f t="shared" si="20"/>
        <v>0</v>
      </c>
      <c r="P58" s="12">
        <f t="shared" si="20"/>
        <v>0</v>
      </c>
      <c r="Q58" s="12">
        <f t="shared" si="20"/>
        <v>0</v>
      </c>
      <c r="R58" s="12">
        <f t="shared" si="20"/>
        <v>0</v>
      </c>
      <c r="S58" s="12">
        <f t="shared" si="20"/>
        <v>0</v>
      </c>
      <c r="T58" s="12">
        <f t="shared" si="20"/>
        <v>0</v>
      </c>
      <c r="U58" s="12">
        <f t="shared" si="20"/>
        <v>0</v>
      </c>
      <c r="V58" s="12">
        <f t="shared" si="20"/>
        <v>0</v>
      </c>
      <c r="W58" s="12">
        <f t="shared" si="20"/>
        <v>0</v>
      </c>
    </row>
    <row r="59" spans="2:23" outlineLevel="1" x14ac:dyDescent="0.25">
      <c r="B59" s="4" t="s">
        <v>24</v>
      </c>
      <c r="C59" s="12">
        <f t="shared" ref="C59:W59" si="21">IFERROR(C46/C55,0)</f>
        <v>0</v>
      </c>
      <c r="D59" s="12">
        <f t="shared" si="21"/>
        <v>0</v>
      </c>
      <c r="E59" s="12">
        <f t="shared" si="21"/>
        <v>0</v>
      </c>
      <c r="F59" s="12">
        <f t="shared" si="21"/>
        <v>0</v>
      </c>
      <c r="G59" s="12">
        <f t="shared" si="21"/>
        <v>0</v>
      </c>
      <c r="H59" s="12">
        <f t="shared" si="21"/>
        <v>0</v>
      </c>
      <c r="I59" s="12">
        <f t="shared" si="21"/>
        <v>0</v>
      </c>
      <c r="J59" s="12">
        <f t="shared" si="21"/>
        <v>0</v>
      </c>
      <c r="K59" s="12">
        <f t="shared" si="21"/>
        <v>0</v>
      </c>
      <c r="L59" s="12">
        <f t="shared" si="21"/>
        <v>0</v>
      </c>
      <c r="M59" s="12">
        <f t="shared" si="21"/>
        <v>0</v>
      </c>
      <c r="N59" s="12">
        <f t="shared" si="21"/>
        <v>0</v>
      </c>
      <c r="O59" s="12">
        <f t="shared" si="21"/>
        <v>0</v>
      </c>
      <c r="P59" s="12">
        <f t="shared" si="21"/>
        <v>0</v>
      </c>
      <c r="Q59" s="12">
        <f t="shared" si="21"/>
        <v>0</v>
      </c>
      <c r="R59" s="12">
        <f t="shared" si="21"/>
        <v>0</v>
      </c>
      <c r="S59" s="12">
        <f t="shared" si="21"/>
        <v>0</v>
      </c>
      <c r="T59" s="12">
        <f t="shared" si="21"/>
        <v>0</v>
      </c>
      <c r="U59" s="12">
        <f t="shared" si="21"/>
        <v>0</v>
      </c>
      <c r="V59" s="12">
        <f t="shared" si="21"/>
        <v>0</v>
      </c>
      <c r="W59" s="12">
        <f t="shared" si="21"/>
        <v>0</v>
      </c>
    </row>
    <row r="60" spans="2:23" outlineLevel="1" x14ac:dyDescent="0.25">
      <c r="B60" s="4" t="s">
        <v>21</v>
      </c>
      <c r="C60" s="12">
        <f t="shared" ref="C60:W60" si="22">IFERROR(C47/C55,0)</f>
        <v>0.26462412975784894</v>
      </c>
      <c r="D60" s="12">
        <f t="shared" si="22"/>
        <v>0.33562673726856207</v>
      </c>
      <c r="E60" s="12">
        <f t="shared" si="22"/>
        <v>0.35474903222173398</v>
      </c>
      <c r="F60" s="12">
        <f t="shared" si="22"/>
        <v>0.40098467000395682</v>
      </c>
      <c r="G60" s="12">
        <f t="shared" si="22"/>
        <v>0.39687510699253153</v>
      </c>
      <c r="H60" s="12">
        <f t="shared" si="22"/>
        <v>0.42954631184838998</v>
      </c>
      <c r="I60" s="12">
        <f t="shared" si="22"/>
        <v>0.42954155178204589</v>
      </c>
      <c r="J60" s="12">
        <f t="shared" si="22"/>
        <v>0.43015881244514415</v>
      </c>
      <c r="K60" s="12">
        <f t="shared" si="22"/>
        <v>0.45611626824627266</v>
      </c>
      <c r="L60" s="12">
        <f t="shared" si="22"/>
        <v>0.43017979100174525</v>
      </c>
      <c r="M60" s="12">
        <f t="shared" si="22"/>
        <v>0.45065645092254963</v>
      </c>
      <c r="N60" s="12">
        <f t="shared" si="22"/>
        <v>0.45087646719949892</v>
      </c>
      <c r="O60" s="12">
        <f t="shared" si="22"/>
        <v>0.45305194773239266</v>
      </c>
      <c r="P60" s="12">
        <f t="shared" si="22"/>
        <v>0.47200426733573919</v>
      </c>
      <c r="Q60" s="12">
        <f t="shared" si="22"/>
        <v>0.45369622200050036</v>
      </c>
      <c r="R60" s="12">
        <f t="shared" si="22"/>
        <v>0.42941153900707363</v>
      </c>
      <c r="S60" s="12">
        <f t="shared" si="22"/>
        <v>0.40764600403182533</v>
      </c>
      <c r="T60" s="12">
        <f t="shared" si="22"/>
        <v>0.42091057636618578</v>
      </c>
      <c r="U60" s="12">
        <f t="shared" si="22"/>
        <v>0.43457898411100931</v>
      </c>
      <c r="V60" s="12">
        <f t="shared" si="22"/>
        <v>0.43783538183997728</v>
      </c>
      <c r="W60" s="12">
        <f t="shared" si="22"/>
        <v>0.45799801420950453</v>
      </c>
    </row>
    <row r="61" spans="2:23" outlineLevel="1" x14ac:dyDescent="0.25">
      <c r="B61" s="4" t="s">
        <v>26</v>
      </c>
      <c r="C61" s="12">
        <f t="shared" ref="C61:W61" si="23">IFERROR(C48/C55,0)</f>
        <v>0</v>
      </c>
      <c r="D61" s="12">
        <f t="shared" si="23"/>
        <v>0</v>
      </c>
      <c r="E61" s="12">
        <f t="shared" si="23"/>
        <v>0</v>
      </c>
      <c r="F61" s="12">
        <f t="shared" si="23"/>
        <v>0</v>
      </c>
      <c r="G61" s="12">
        <f t="shared" si="23"/>
        <v>0</v>
      </c>
      <c r="H61" s="12">
        <f t="shared" si="23"/>
        <v>0</v>
      </c>
      <c r="I61" s="12">
        <f t="shared" si="23"/>
        <v>0</v>
      </c>
      <c r="J61" s="12">
        <f t="shared" si="23"/>
        <v>0</v>
      </c>
      <c r="K61" s="12">
        <f t="shared" si="23"/>
        <v>0</v>
      </c>
      <c r="L61" s="12">
        <f t="shared" si="23"/>
        <v>0</v>
      </c>
      <c r="M61" s="12">
        <f t="shared" si="23"/>
        <v>0</v>
      </c>
      <c r="N61" s="12">
        <f t="shared" si="23"/>
        <v>0</v>
      </c>
      <c r="O61" s="12">
        <f t="shared" si="23"/>
        <v>0</v>
      </c>
      <c r="P61" s="12">
        <f t="shared" si="23"/>
        <v>0</v>
      </c>
      <c r="Q61" s="12">
        <f t="shared" si="23"/>
        <v>0</v>
      </c>
      <c r="R61" s="12">
        <f t="shared" si="23"/>
        <v>0</v>
      </c>
      <c r="S61" s="12">
        <f t="shared" si="23"/>
        <v>0</v>
      </c>
      <c r="T61" s="12">
        <f t="shared" si="23"/>
        <v>0</v>
      </c>
      <c r="U61" s="12">
        <f t="shared" si="23"/>
        <v>0</v>
      </c>
      <c r="V61" s="12">
        <f t="shared" si="23"/>
        <v>0</v>
      </c>
      <c r="W61" s="12">
        <f t="shared" si="23"/>
        <v>0</v>
      </c>
    </row>
    <row r="62" spans="2:23" outlineLevel="1" x14ac:dyDescent="0.25">
      <c r="B62" s="4" t="s">
        <v>25</v>
      </c>
      <c r="C62" s="12">
        <f t="shared" ref="C62:W62" si="24">IFERROR(C49/C55,0)</f>
        <v>0.68695966244995621</v>
      </c>
      <c r="D62" s="12">
        <f t="shared" si="24"/>
        <v>0.61935152586683806</v>
      </c>
      <c r="E62" s="12">
        <f t="shared" si="24"/>
        <v>0.60550330486110349</v>
      </c>
      <c r="F62" s="12">
        <f t="shared" si="24"/>
        <v>0.56962144120377423</v>
      </c>
      <c r="G62" s="12">
        <f t="shared" si="24"/>
        <v>0.57834985103629732</v>
      </c>
      <c r="H62" s="12">
        <f t="shared" si="24"/>
        <v>0.55095850170857308</v>
      </c>
      <c r="I62" s="12">
        <f t="shared" si="24"/>
        <v>0.55012872939356616</v>
      </c>
      <c r="J62" s="12">
        <f t="shared" si="24"/>
        <v>0.53811347244172048</v>
      </c>
      <c r="K62" s="12">
        <f t="shared" si="24"/>
        <v>0.50877931409677046</v>
      </c>
      <c r="L62" s="12">
        <f t="shared" si="24"/>
        <v>0.54680690982543978</v>
      </c>
      <c r="M62" s="12">
        <f t="shared" si="24"/>
        <v>0.50830767858564285</v>
      </c>
      <c r="N62" s="12">
        <f t="shared" si="24"/>
        <v>0.50472374994285274</v>
      </c>
      <c r="O62" s="12">
        <f t="shared" si="24"/>
        <v>0.50614509903086469</v>
      </c>
      <c r="P62" s="12">
        <f t="shared" si="24"/>
        <v>0.49310871252251576</v>
      </c>
      <c r="Q62" s="12">
        <f t="shared" si="24"/>
        <v>0.51273492722688263</v>
      </c>
      <c r="R62" s="12">
        <f t="shared" si="24"/>
        <v>0.55520565059974825</v>
      </c>
      <c r="S62" s="12">
        <f t="shared" si="24"/>
        <v>0.58006838899668056</v>
      </c>
      <c r="T62" s="12">
        <f t="shared" si="24"/>
        <v>0.56651627155764162</v>
      </c>
      <c r="U62" s="12">
        <f t="shared" si="24"/>
        <v>0.54661939413855432</v>
      </c>
      <c r="V62" s="12">
        <f t="shared" si="24"/>
        <v>0.54383989769662844</v>
      </c>
      <c r="W62" s="12">
        <f t="shared" si="24"/>
        <v>0.52683737185169166</v>
      </c>
    </row>
    <row r="63" spans="2:23" outlineLevel="1" x14ac:dyDescent="0.25">
      <c r="B63" s="4" t="s">
        <v>0</v>
      </c>
      <c r="C63" s="12">
        <f t="shared" ref="C63:W63" si="25">IFERROR(C50/C55,0)</f>
        <v>0</v>
      </c>
      <c r="D63" s="12">
        <f t="shared" si="25"/>
        <v>0</v>
      </c>
      <c r="E63" s="12">
        <f t="shared" si="25"/>
        <v>0</v>
      </c>
      <c r="F63" s="12">
        <f t="shared" si="25"/>
        <v>0</v>
      </c>
      <c r="G63" s="12">
        <f t="shared" si="25"/>
        <v>0</v>
      </c>
      <c r="H63" s="12">
        <f t="shared" si="25"/>
        <v>0</v>
      </c>
      <c r="I63" s="12">
        <f t="shared" si="25"/>
        <v>0</v>
      </c>
      <c r="J63" s="12">
        <f t="shared" si="25"/>
        <v>0</v>
      </c>
      <c r="K63" s="12">
        <f t="shared" si="25"/>
        <v>0</v>
      </c>
      <c r="L63" s="12">
        <f t="shared" si="25"/>
        <v>0</v>
      </c>
      <c r="M63" s="12">
        <f t="shared" si="25"/>
        <v>1.8092798013104216E-2</v>
      </c>
      <c r="N63" s="12">
        <f t="shared" si="25"/>
        <v>2.1469276453436232E-2</v>
      </c>
      <c r="O63" s="12">
        <f t="shared" si="25"/>
        <v>2.0039706147163276E-2</v>
      </c>
      <c r="P63" s="12">
        <f t="shared" si="25"/>
        <v>1.7608622020082055E-2</v>
      </c>
      <c r="Q63" s="12">
        <f t="shared" si="25"/>
        <v>1.8755896272045543E-2</v>
      </c>
      <c r="R63" s="12">
        <f t="shared" si="25"/>
        <v>0</v>
      </c>
      <c r="S63" s="12">
        <f t="shared" si="25"/>
        <v>0</v>
      </c>
      <c r="T63" s="12">
        <f t="shared" si="25"/>
        <v>0</v>
      </c>
      <c r="U63" s="12">
        <f t="shared" si="25"/>
        <v>0</v>
      </c>
      <c r="V63" s="12">
        <f t="shared" si="25"/>
        <v>0</v>
      </c>
      <c r="W63" s="12">
        <f t="shared" si="25"/>
        <v>0</v>
      </c>
    </row>
    <row r="64" spans="2:23" outlineLevel="1" x14ac:dyDescent="0.25">
      <c r="B64" s="4" t="s">
        <v>27</v>
      </c>
      <c r="C64" s="12">
        <f t="shared" ref="C64:W64" si="26">IFERROR(C51/C55,0)</f>
        <v>0</v>
      </c>
      <c r="D64" s="12">
        <f t="shared" si="26"/>
        <v>0</v>
      </c>
      <c r="E64" s="12">
        <f t="shared" si="26"/>
        <v>0</v>
      </c>
      <c r="F64" s="12">
        <f t="shared" si="26"/>
        <v>0</v>
      </c>
      <c r="G64" s="12">
        <f t="shared" si="26"/>
        <v>0</v>
      </c>
      <c r="H64" s="12">
        <f t="shared" si="26"/>
        <v>0</v>
      </c>
      <c r="I64" s="12">
        <f t="shared" si="26"/>
        <v>0</v>
      </c>
      <c r="J64" s="12">
        <f t="shared" si="26"/>
        <v>0</v>
      </c>
      <c r="K64" s="12">
        <f t="shared" si="26"/>
        <v>0</v>
      </c>
      <c r="L64" s="12">
        <f t="shared" si="26"/>
        <v>0</v>
      </c>
      <c r="M64" s="12">
        <f t="shared" si="26"/>
        <v>0</v>
      </c>
      <c r="N64" s="12">
        <f t="shared" si="26"/>
        <v>0</v>
      </c>
      <c r="O64" s="12">
        <f t="shared" si="26"/>
        <v>0</v>
      </c>
      <c r="P64" s="12">
        <f t="shared" si="26"/>
        <v>0</v>
      </c>
      <c r="Q64" s="12">
        <f t="shared" si="26"/>
        <v>0</v>
      </c>
      <c r="R64" s="12">
        <f t="shared" si="26"/>
        <v>0</v>
      </c>
      <c r="S64" s="12">
        <f t="shared" si="26"/>
        <v>0</v>
      </c>
      <c r="T64" s="12">
        <f t="shared" si="26"/>
        <v>0</v>
      </c>
      <c r="U64" s="12">
        <f t="shared" si="26"/>
        <v>0</v>
      </c>
      <c r="V64" s="12">
        <f t="shared" si="26"/>
        <v>0</v>
      </c>
      <c r="W64" s="12">
        <f t="shared" si="26"/>
        <v>0</v>
      </c>
    </row>
    <row r="65" spans="1:28" outlineLevel="1" x14ac:dyDescent="0.25">
      <c r="B65" s="4" t="s">
        <v>28</v>
      </c>
      <c r="C65" s="12">
        <f t="shared" ref="C65:W65" si="27">IFERROR(C52/C55,0)</f>
        <v>3.6557721127380169E-4</v>
      </c>
      <c r="D65" s="12">
        <f t="shared" si="27"/>
        <v>2.0622114060411768E-4</v>
      </c>
      <c r="E65" s="12">
        <f t="shared" si="27"/>
        <v>1.3245434728933046E-4</v>
      </c>
      <c r="F65" s="12">
        <f t="shared" si="27"/>
        <v>1.1849041136847928E-4</v>
      </c>
      <c r="G65" s="12">
        <f t="shared" si="27"/>
        <v>1.115619355732456E-4</v>
      </c>
      <c r="H65" s="12">
        <f t="shared" si="27"/>
        <v>1.2160662955123721E-4</v>
      </c>
      <c r="I65" s="12">
        <f t="shared" si="27"/>
        <v>2.5710912691675764E-4</v>
      </c>
      <c r="J65" s="12">
        <f t="shared" si="27"/>
        <v>2.7291115171194864E-4</v>
      </c>
      <c r="K65" s="12">
        <f t="shared" si="27"/>
        <v>2.7021869515596856E-4</v>
      </c>
      <c r="L65" s="12">
        <f t="shared" si="27"/>
        <v>3.024936664731619E-4</v>
      </c>
      <c r="M65" s="12">
        <f t="shared" si="27"/>
        <v>4.6760535732484002E-4</v>
      </c>
      <c r="N65" s="12">
        <f t="shared" si="27"/>
        <v>9.3555359959177835E-4</v>
      </c>
      <c r="O65" s="12">
        <f t="shared" si="27"/>
        <v>9.9095941411622983E-4</v>
      </c>
      <c r="P65" s="12">
        <f t="shared" si="27"/>
        <v>7.6574048965242765E-4</v>
      </c>
      <c r="Q65" s="12">
        <f t="shared" si="27"/>
        <v>7.851740555717819E-4</v>
      </c>
      <c r="R65" s="12">
        <f t="shared" si="27"/>
        <v>6.5871467919353726E-4</v>
      </c>
      <c r="S65" s="12">
        <f t="shared" si="27"/>
        <v>5.588595123206182E-4</v>
      </c>
      <c r="T65" s="12">
        <f t="shared" si="27"/>
        <v>4.3682559941663526E-4</v>
      </c>
      <c r="U65" s="12">
        <f t="shared" si="27"/>
        <v>3.2222910602600551E-4</v>
      </c>
      <c r="V65" s="12">
        <f t="shared" si="27"/>
        <v>2.7180246101303295E-4</v>
      </c>
      <c r="W65" s="12">
        <f t="shared" si="27"/>
        <v>1.6874071190052029E-4</v>
      </c>
    </row>
    <row r="66" spans="1:28" outlineLevel="1" x14ac:dyDescent="0.25">
      <c r="B66" s="4" t="s">
        <v>22</v>
      </c>
      <c r="C66" s="12">
        <f t="shared" ref="C66:W66" si="28">IFERROR(C53/C55,0)</f>
        <v>0</v>
      </c>
      <c r="D66" s="12">
        <f t="shared" si="28"/>
        <v>0</v>
      </c>
      <c r="E66" s="12">
        <f t="shared" si="28"/>
        <v>0</v>
      </c>
      <c r="F66" s="12">
        <f t="shared" si="28"/>
        <v>0</v>
      </c>
      <c r="G66" s="12">
        <f t="shared" si="28"/>
        <v>0</v>
      </c>
      <c r="H66" s="12">
        <f t="shared" si="28"/>
        <v>0</v>
      </c>
      <c r="I66" s="12">
        <f t="shared" si="28"/>
        <v>0</v>
      </c>
      <c r="J66" s="12">
        <f t="shared" si="28"/>
        <v>0</v>
      </c>
      <c r="K66" s="12">
        <f t="shared" si="28"/>
        <v>0</v>
      </c>
      <c r="L66" s="12">
        <f t="shared" si="28"/>
        <v>0</v>
      </c>
      <c r="M66" s="12">
        <f t="shared" si="28"/>
        <v>0</v>
      </c>
      <c r="N66" s="12">
        <f t="shared" si="28"/>
        <v>0</v>
      </c>
      <c r="O66" s="12">
        <f t="shared" si="28"/>
        <v>0</v>
      </c>
      <c r="P66" s="12">
        <f t="shared" si="28"/>
        <v>0</v>
      </c>
      <c r="Q66" s="12">
        <f t="shared" si="28"/>
        <v>0</v>
      </c>
      <c r="R66" s="12">
        <f t="shared" si="28"/>
        <v>0</v>
      </c>
      <c r="S66" s="12">
        <f t="shared" si="28"/>
        <v>0</v>
      </c>
      <c r="T66" s="12">
        <f t="shared" si="28"/>
        <v>0</v>
      </c>
      <c r="U66" s="12">
        <f t="shared" si="28"/>
        <v>0</v>
      </c>
      <c r="V66" s="12">
        <f t="shared" si="28"/>
        <v>0</v>
      </c>
      <c r="W66" s="12">
        <f t="shared" si="28"/>
        <v>0</v>
      </c>
    </row>
    <row r="67" spans="1:28" outlineLevel="1" x14ac:dyDescent="0.25">
      <c r="B67" s="4" t="s">
        <v>1</v>
      </c>
      <c r="C67" s="12">
        <f t="shared" ref="C67:W67" si="29">IFERROR(C54/C55,0)</f>
        <v>4.8050630580920954E-2</v>
      </c>
      <c r="D67" s="12">
        <f t="shared" si="29"/>
        <v>4.4815515723995773E-2</v>
      </c>
      <c r="E67" s="12">
        <f t="shared" si="29"/>
        <v>3.9615208569873286E-2</v>
      </c>
      <c r="F67" s="12">
        <f t="shared" si="29"/>
        <v>2.9275398380900555E-2</v>
      </c>
      <c r="G67" s="12">
        <f t="shared" si="29"/>
        <v>2.4663480035598088E-2</v>
      </c>
      <c r="H67" s="12">
        <f t="shared" si="29"/>
        <v>1.9373579813485687E-2</v>
      </c>
      <c r="I67" s="12">
        <f t="shared" si="29"/>
        <v>2.0072609697471294E-2</v>
      </c>
      <c r="J67" s="12">
        <f t="shared" si="29"/>
        <v>3.1454803961423292E-2</v>
      </c>
      <c r="K67" s="12">
        <f t="shared" si="29"/>
        <v>3.4834198961800747E-2</v>
      </c>
      <c r="L67" s="12">
        <f t="shared" si="29"/>
        <v>2.2710805506341889E-2</v>
      </c>
      <c r="M67" s="12">
        <f t="shared" si="29"/>
        <v>2.2475467121378254E-2</v>
      </c>
      <c r="N67" s="12">
        <f t="shared" si="29"/>
        <v>2.19949528046205E-2</v>
      </c>
      <c r="O67" s="12">
        <f t="shared" si="29"/>
        <v>1.9772287675462834E-2</v>
      </c>
      <c r="P67" s="12">
        <f t="shared" si="29"/>
        <v>1.6512657632010545E-2</v>
      </c>
      <c r="Q67" s="12">
        <f t="shared" si="29"/>
        <v>1.4027780444999607E-2</v>
      </c>
      <c r="R67" s="12">
        <f t="shared" si="29"/>
        <v>1.4724095713984676E-2</v>
      </c>
      <c r="S67" s="12">
        <f t="shared" si="29"/>
        <v>1.1726747459173452E-2</v>
      </c>
      <c r="T67" s="12">
        <f t="shared" si="29"/>
        <v>1.213632647675573E-2</v>
      </c>
      <c r="U67" s="12">
        <f t="shared" si="29"/>
        <v>1.8479392644410359E-2</v>
      </c>
      <c r="V67" s="12">
        <f t="shared" si="29"/>
        <v>1.805291800238127E-2</v>
      </c>
      <c r="W67" s="12">
        <f t="shared" si="29"/>
        <v>1.4995873226903274E-2</v>
      </c>
    </row>
    <row r="70" spans="1:28" s="37" customFormat="1" x14ac:dyDescent="0.25">
      <c r="A70" s="36" t="s">
        <v>2</v>
      </c>
      <c r="Z70" s="38"/>
    </row>
    <row r="71" spans="1:28" outlineLevel="1" x14ac:dyDescent="0.25">
      <c r="B71" s="22" t="s">
        <v>31</v>
      </c>
      <c r="C71" s="5">
        <f>C74*CAN!C75</f>
        <v>2595.8108507996453</v>
      </c>
      <c r="D71" s="5">
        <f>D74*CAN!D75</f>
        <v>2605.6788701093951</v>
      </c>
      <c r="E71" s="5">
        <f>E74*CAN!E75</f>
        <v>2661.2238794015611</v>
      </c>
      <c r="F71" s="5">
        <f>F74*CAN!F75</f>
        <v>2662.9533439007541</v>
      </c>
      <c r="G71" s="5">
        <f>G74*CAN!G75</f>
        <v>2797.4444278716519</v>
      </c>
      <c r="H71" s="5">
        <f>H74*CAN!H75</f>
        <v>2688.6030580393885</v>
      </c>
      <c r="I71" s="5">
        <f>I74*CAN!I75</f>
        <v>2509.1219029776489</v>
      </c>
      <c r="J71" s="5">
        <f>J74*CAN!J75</f>
        <v>2785.5774747143087</v>
      </c>
      <c r="K71" s="5">
        <f>K74*CAN!K75</f>
        <v>2776.2228192765906</v>
      </c>
      <c r="L71" s="5">
        <f>L74*CAN!L75</f>
        <v>2739.5673446477749</v>
      </c>
      <c r="M71" s="5">
        <f>M74*CAN!M75</f>
        <v>2865.0017107791282</v>
      </c>
      <c r="N71" s="5">
        <f>N74*CAN!N75</f>
        <v>2749.0692546643008</v>
      </c>
      <c r="O71" s="5">
        <f>O74*CAN!O75</f>
        <v>2859.0861757078337</v>
      </c>
      <c r="P71" s="5">
        <f>P74*CAN!P75</f>
        <v>2982.4657197052907</v>
      </c>
      <c r="Q71" s="5">
        <f>Q74*CAN!Q75</f>
        <v>3113.7361349026992</v>
      </c>
      <c r="R71" s="5">
        <f>R74*CAN!R75</f>
        <v>3313.789636187314</v>
      </c>
      <c r="S71" s="5">
        <f>S74*CAN!S75</f>
        <v>3736.6799543643506</v>
      </c>
      <c r="T71" s="5">
        <f>T74*CAN!T75</f>
        <v>3896.1167875277861</v>
      </c>
      <c r="U71" s="5">
        <f>U74*CAN!U75</f>
        <v>4160.422583693472</v>
      </c>
      <c r="V71" s="5">
        <f>V74*CAN!V75</f>
        <v>4226.9143238132465</v>
      </c>
      <c r="W71" s="5">
        <f>W74*CAN!W75</f>
        <v>3931.3027088998497</v>
      </c>
      <c r="Z71" s="23"/>
      <c r="AB71"/>
    </row>
    <row r="72" spans="1:28" outlineLevel="1" x14ac:dyDescent="0.25">
      <c r="B72" s="8" t="s">
        <v>30</v>
      </c>
      <c r="C72" s="5">
        <f>INDEX('[2]Table 37'!C$26:C$28,MATCH($AB72,'[2]Table 37'!$B$26:$B$28,0))</f>
        <v>236.25</v>
      </c>
      <c r="D72" s="5">
        <f>INDEX('[2]Table 37'!D$26:D$28,MATCH($AB72,'[2]Table 37'!$B$26:$B$28,0))</f>
        <v>251.14400000000001</v>
      </c>
      <c r="E72" s="5">
        <f>INDEX('[2]Table 37'!E$26:E$28,MATCH($AB72,'[2]Table 37'!$B$26:$B$28,0))</f>
        <v>256.88299999999998</v>
      </c>
      <c r="F72" s="5">
        <f>INDEX('[2]Table 37'!F$26:F$28,MATCH($AB72,'[2]Table 37'!$B$26:$B$28,0))</f>
        <v>266.55200000000002</v>
      </c>
      <c r="G72" s="5">
        <f>INDEX('[2]Table 37'!G$26:G$28,MATCH($AB72,'[2]Table 37'!$B$26:$B$28,0))</f>
        <v>275.17099999999999</v>
      </c>
      <c r="H72" s="5">
        <f>INDEX('[2]Table 37'!H$26:H$28,MATCH($AB72,'[2]Table 37'!$B$26:$B$28,0))</f>
        <v>275.95499999999998</v>
      </c>
      <c r="I72" s="5">
        <f>INDEX('[2]Table 37'!I$26:I$28,MATCH($AB72,'[2]Table 37'!$B$26:$B$28,0))</f>
        <v>281.37400000000002</v>
      </c>
      <c r="J72" s="5">
        <f>INDEX('[2]Table 37'!J$26:J$28,MATCH($AB72,'[2]Table 37'!$B$26:$B$28,0))</f>
        <v>305.94799999999998</v>
      </c>
      <c r="K72" s="5">
        <f>INDEX('[2]Table 37'!K$26:K$28,MATCH($AB72,'[2]Table 37'!$B$26:$B$28,0))</f>
        <v>340.04199999999997</v>
      </c>
      <c r="L72" s="5">
        <f>INDEX('[2]Table 37'!L$26:L$28,MATCH($AB72,'[2]Table 37'!$B$26:$B$28,0))</f>
        <v>352.84899999999999</v>
      </c>
      <c r="M72" s="5">
        <f>INDEX('[2]Table 37'!M$26:M$28,MATCH($AB72,'[2]Table 37'!$B$26:$B$28,0))</f>
        <v>362.12</v>
      </c>
      <c r="N72" s="5">
        <f>INDEX('[2]Table 37'!N$26:N$28,MATCH($AB72,'[2]Table 37'!$B$26:$B$28,0))</f>
        <v>372.26600000000002</v>
      </c>
      <c r="O72" s="5">
        <f>INDEX('[2]Table 37'!O$26:O$28,MATCH($AB72,'[2]Table 37'!$B$26:$B$28,0))</f>
        <v>371.05799999999999</v>
      </c>
      <c r="P72" s="5">
        <f>INDEX('[2]Table 37'!P$26:P$28,MATCH($AB72,'[2]Table 37'!$B$26:$B$28,0))</f>
        <v>398.81799999999998</v>
      </c>
      <c r="Q72" s="5">
        <f>INDEX('[2]Table 37'!Q$26:Q$28,MATCH($AB72,'[2]Table 37'!$B$26:$B$28,0))</f>
        <v>421.20499999999998</v>
      </c>
      <c r="R72" s="5">
        <f>INDEX('[2]Table 37'!R$26:R$28,MATCH($AB72,'[2]Table 37'!$B$26:$B$28,0))</f>
        <v>448.88099999999997</v>
      </c>
      <c r="S72" s="5">
        <f>INDEX('[2]Table 37'!S$26:S$28,MATCH($AB72,'[2]Table 37'!$B$26:$B$28,0))</f>
        <v>481.10500000000002</v>
      </c>
      <c r="T72" s="5">
        <f>INDEX('[2]Table 37'!T$26:T$28,MATCH($AB72,'[2]Table 37'!$B$26:$B$28,0))</f>
        <v>506.11200000000002</v>
      </c>
      <c r="U72" s="5">
        <f>INDEX('[2]Table 37'!U$26:U$28,MATCH($AB72,'[2]Table 37'!$B$26:$B$28,0))</f>
        <v>520.91300000000001</v>
      </c>
      <c r="V72" s="5">
        <f>INDEX('[2]Table 37'!V$26:V$28,MATCH($AB72,'[2]Table 37'!$B$26:$B$28,0))</f>
        <v>553.66399999999999</v>
      </c>
      <c r="W72" s="5">
        <f>INDEX('[2]Table 37'!W$26:W$28,MATCH($AB72,'[2]Table 37'!$B$26:$B$28,0))</f>
        <v>567.70500000000004</v>
      </c>
      <c r="Z72" s="23" t="s">
        <v>32</v>
      </c>
      <c r="AB72" t="s">
        <v>75</v>
      </c>
    </row>
    <row r="73" spans="1:28" outlineLevel="1" x14ac:dyDescent="0.25">
      <c r="B73" s="8" t="s">
        <v>43</v>
      </c>
      <c r="C73" s="5">
        <f>INDEX('[2]Table 37'!C$38:C$40,MATCH($AB73,'[2]Table 37'!$B$38:$B$40,0))</f>
        <v>20601.666825</v>
      </c>
      <c r="D73" s="5">
        <f>INDEX('[2]Table 37'!D$38:D$40,MATCH($AB73,'[2]Table 37'!$B$38:$B$40,0))</f>
        <v>19332.737241999999</v>
      </c>
      <c r="E73" s="5">
        <f>INDEX('[2]Table 37'!E$38:E$40,MATCH($AB73,'[2]Table 37'!$B$38:$B$40,0))</f>
        <v>19184.576192</v>
      </c>
      <c r="F73" s="5">
        <f>INDEX('[2]Table 37'!F$38:F$40,MATCH($AB73,'[2]Table 37'!$B$38:$B$40,0))</f>
        <v>18387.186240999999</v>
      </c>
      <c r="G73" s="5">
        <f>INDEX('[2]Table 37'!G$38:G$40,MATCH($AB73,'[2]Table 37'!$B$38:$B$40,0))</f>
        <v>18596.713991000001</v>
      </c>
      <c r="H73" s="5">
        <f>INDEX('[2]Table 37'!H$38:H$40,MATCH($AB73,'[2]Table 37'!$B$38:$B$40,0))</f>
        <v>17714.368488</v>
      </c>
      <c r="I73" s="5">
        <f>INDEX('[2]Table 37'!I$38:I$40,MATCH($AB73,'[2]Table 37'!$B$38:$B$40,0))</f>
        <v>16115.767231</v>
      </c>
      <c r="J73" s="5">
        <f>INDEX('[2]Table 37'!J$38:J$40,MATCH($AB73,'[2]Table 37'!$B$38:$B$40,0))</f>
        <v>16355.821995</v>
      </c>
      <c r="K73" s="5">
        <f>INDEX('[2]Table 37'!K$38:K$40,MATCH($AB73,'[2]Table 37'!$B$38:$B$40,0))</f>
        <v>14666.502122</v>
      </c>
      <c r="L73" s="5">
        <f>INDEX('[2]Table 37'!L$38:L$40,MATCH($AB73,'[2]Table 37'!$B$38:$B$40,0))</f>
        <v>13947.545367999999</v>
      </c>
      <c r="M73" s="5">
        <f>INDEX('[2]Table 37'!M$38:M$40,MATCH($AB73,'[2]Table 37'!$B$38:$B$40,0))</f>
        <v>14212.716641999999</v>
      </c>
      <c r="N73" s="5">
        <f>INDEX('[2]Table 37'!N$38:N$40,MATCH($AB73,'[2]Table 37'!$B$38:$B$40,0))</f>
        <v>13265.912934</v>
      </c>
      <c r="O73" s="5">
        <f>INDEX('[2]Table 37'!O$38:O$40,MATCH($AB73,'[2]Table 37'!$B$38:$B$40,0))</f>
        <v>13841.722577</v>
      </c>
      <c r="P73" s="5">
        <f>INDEX('[2]Table 37'!P$38:P$40,MATCH($AB73,'[2]Table 37'!$B$38:$B$40,0))</f>
        <v>13434.004003</v>
      </c>
      <c r="Q73" s="5">
        <f>INDEX('[2]Table 37'!Q$38:Q$40,MATCH($AB73,'[2]Table 37'!$B$38:$B$40,0))</f>
        <v>13279.845292</v>
      </c>
      <c r="R73" s="5">
        <f>INDEX('[2]Table 37'!R$38:R$40,MATCH($AB73,'[2]Table 37'!$B$38:$B$40,0))</f>
        <v>13261.678105999999</v>
      </c>
      <c r="S73" s="5">
        <f>INDEX('[2]Table 37'!S$38:S$40,MATCH($AB73,'[2]Table 37'!$B$38:$B$40,0))</f>
        <v>13952.462121</v>
      </c>
      <c r="T73" s="5">
        <f>INDEX('[2]Table 37'!T$38:T$40,MATCH($AB73,'[2]Table 37'!$B$38:$B$40,0))</f>
        <v>13828.979281</v>
      </c>
      <c r="U73" s="5">
        <f>INDEX('[2]Table 37'!U$38:U$40,MATCH($AB73,'[2]Table 37'!$B$38:$B$40,0))</f>
        <v>14347.52693</v>
      </c>
      <c r="V73" s="5">
        <f>INDEX('[2]Table 37'!V$38:V$40,MATCH($AB73,'[2]Table 37'!$B$38:$B$40,0))</f>
        <v>13714.561722</v>
      </c>
      <c r="W73" s="5">
        <f>INDEX('[2]Table 37'!W$38:W$40,MATCH($AB73,'[2]Table 37'!$B$38:$B$40,0))</f>
        <v>12439.948205999999</v>
      </c>
      <c r="Z73" s="23" t="s">
        <v>32</v>
      </c>
      <c r="AB73" t="s">
        <v>75</v>
      </c>
    </row>
    <row r="74" spans="1:28" outlineLevel="1" x14ac:dyDescent="0.25">
      <c r="B74" s="8" t="s">
        <v>44</v>
      </c>
      <c r="C74" s="5">
        <f t="shared" ref="C74:W74" si="30">C72*C73/1000</f>
        <v>4867.1437874062503</v>
      </c>
      <c r="D74" s="5">
        <f t="shared" si="30"/>
        <v>4855.300961904848</v>
      </c>
      <c r="E74" s="5">
        <f t="shared" si="30"/>
        <v>4928.1914859295357</v>
      </c>
      <c r="F74" s="5">
        <f t="shared" si="30"/>
        <v>4901.1412669110323</v>
      </c>
      <c r="G74" s="5">
        <f t="shared" si="30"/>
        <v>5117.2763856174606</v>
      </c>
      <c r="H74" s="5">
        <f t="shared" si="30"/>
        <v>4888.3685561060393</v>
      </c>
      <c r="I74" s="5">
        <f t="shared" si="30"/>
        <v>4534.5578888553937</v>
      </c>
      <c r="J74" s="5">
        <f t="shared" si="30"/>
        <v>5004.0310277262597</v>
      </c>
      <c r="K74" s="5">
        <f t="shared" si="30"/>
        <v>4987.226714569123</v>
      </c>
      <c r="L74" s="5">
        <f t="shared" si="30"/>
        <v>4921.3774355534315</v>
      </c>
      <c r="M74" s="5">
        <f t="shared" si="30"/>
        <v>5146.7089504010401</v>
      </c>
      <c r="N74" s="5">
        <f t="shared" si="30"/>
        <v>4938.4483442884439</v>
      </c>
      <c r="O74" s="5">
        <f t="shared" si="30"/>
        <v>5136.0818959764665</v>
      </c>
      <c r="P74" s="5">
        <f t="shared" si="30"/>
        <v>5357.7226084684535</v>
      </c>
      <c r="Q74" s="5">
        <f t="shared" si="30"/>
        <v>5593.53723621686</v>
      </c>
      <c r="R74" s="5">
        <f t="shared" si="30"/>
        <v>5952.9153298993851</v>
      </c>
      <c r="S74" s="5">
        <f t="shared" si="30"/>
        <v>6712.5992887237053</v>
      </c>
      <c r="T74" s="5">
        <f t="shared" si="30"/>
        <v>6999.0123618654725</v>
      </c>
      <c r="U74" s="5">
        <f t="shared" si="30"/>
        <v>7473.8132956870904</v>
      </c>
      <c r="V74" s="5">
        <f t="shared" si="30"/>
        <v>7593.2591012494076</v>
      </c>
      <c r="W74" s="5">
        <f t="shared" si="30"/>
        <v>7062.2207962872299</v>
      </c>
    </row>
    <row r="75" spans="1:28" outlineLevel="1" x14ac:dyDescent="0.25">
      <c r="B75" s="8" t="s">
        <v>45</v>
      </c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8" outlineLevel="1" x14ac:dyDescent="0.25">
      <c r="B76" s="8" t="s">
        <v>47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8" outlineLevel="1" x14ac:dyDescent="0.25"/>
    <row r="78" spans="1:28" outlineLevel="1" x14ac:dyDescent="0.25">
      <c r="B78" s="9" t="s">
        <v>19</v>
      </c>
      <c r="C78" s="14"/>
    </row>
    <row r="79" spans="1:28" outlineLevel="1" x14ac:dyDescent="0.25">
      <c r="B79" s="4" t="s">
        <v>23</v>
      </c>
      <c r="C79" s="5">
        <f>IFERROR(INDEX('[2]Table 35'!C$14:C$19,MATCH(CAN!$B92,'[2]Table 35'!$B$14:$B$19,0))*1000,0)</f>
        <v>0</v>
      </c>
      <c r="D79" s="5">
        <f>IFERROR(INDEX('[2]Table 35'!D$14:D$19,MATCH(CAN!$B92,'[2]Table 35'!$B$14:$B$19,0))*1000,0)</f>
        <v>0</v>
      </c>
      <c r="E79" s="5">
        <f>IFERROR(INDEX('[2]Table 35'!E$14:E$19,MATCH(CAN!$B92,'[2]Table 35'!$B$14:$B$19,0))*1000,0)</f>
        <v>0</v>
      </c>
      <c r="F79" s="5">
        <f>IFERROR(INDEX('[2]Table 35'!F$14:F$19,MATCH(CAN!$B92,'[2]Table 35'!$B$14:$B$19,0))*1000,0)</f>
        <v>0</v>
      </c>
      <c r="G79" s="5">
        <f>IFERROR(INDEX('[2]Table 35'!G$14:G$19,MATCH(CAN!$B92,'[2]Table 35'!$B$14:$B$19,0))*1000,0)</f>
        <v>0</v>
      </c>
      <c r="H79" s="5">
        <f>IFERROR(INDEX('[2]Table 35'!H$14:H$19,MATCH(CAN!$B92,'[2]Table 35'!$B$14:$B$19,0))*1000,0)</f>
        <v>0</v>
      </c>
      <c r="I79" s="5">
        <f>IFERROR(INDEX('[2]Table 35'!I$14:I$19,MATCH(CAN!$B92,'[2]Table 35'!$B$14:$B$19,0))*1000,0)</f>
        <v>0</v>
      </c>
      <c r="J79" s="5">
        <f>IFERROR(INDEX('[2]Table 35'!J$14:J$19,MATCH(CAN!$B92,'[2]Table 35'!$B$14:$B$19,0))*1000,0)</f>
        <v>0</v>
      </c>
      <c r="K79" s="5">
        <f>IFERROR(INDEX('[2]Table 35'!K$14:K$19,MATCH(CAN!$B92,'[2]Table 35'!$B$14:$B$19,0))*1000,0)</f>
        <v>0</v>
      </c>
      <c r="L79" s="5">
        <f>IFERROR(INDEX('[2]Table 35'!L$14:L$19,MATCH(CAN!$B92,'[2]Table 35'!$B$14:$B$19,0))*1000,0)</f>
        <v>0</v>
      </c>
      <c r="M79" s="5">
        <f>IFERROR(INDEX('[2]Table 35'!M$14:M$19,MATCH(CAN!$B92,'[2]Table 35'!$B$14:$B$19,0))*1000,0)</f>
        <v>0</v>
      </c>
      <c r="N79" s="5">
        <f>IFERROR(INDEX('[2]Table 35'!N$14:N$19,MATCH(CAN!$B92,'[2]Table 35'!$B$14:$B$19,0))*1000,0)</f>
        <v>0</v>
      </c>
      <c r="O79" s="5">
        <f>IFERROR(INDEX('[2]Table 35'!O$14:O$19,MATCH(CAN!$B92,'[2]Table 35'!$B$14:$B$19,0))*1000,0)</f>
        <v>0</v>
      </c>
      <c r="P79" s="5">
        <f>IFERROR(INDEX('[2]Table 35'!P$14:P$19,MATCH(CAN!$B92,'[2]Table 35'!$B$14:$B$19,0))*1000,0)</f>
        <v>0</v>
      </c>
      <c r="Q79" s="5">
        <f>IFERROR(INDEX('[2]Table 35'!Q$14:Q$19,MATCH(CAN!$B92,'[2]Table 35'!$B$14:$B$19,0))*1000,0)</f>
        <v>0</v>
      </c>
      <c r="R79" s="5">
        <f>IFERROR(INDEX('[2]Table 35'!R$14:R$19,MATCH(CAN!$B92,'[2]Table 35'!$B$14:$B$19,0))*1000,0)</f>
        <v>0</v>
      </c>
      <c r="S79" s="5">
        <f>IFERROR(INDEX('[2]Table 35'!S$14:S$19,MATCH(CAN!$B92,'[2]Table 35'!$B$14:$B$19,0))*1000,0)</f>
        <v>0</v>
      </c>
      <c r="T79" s="5">
        <f>IFERROR(INDEX('[2]Table 35'!T$14:T$19,MATCH(CAN!$B92,'[2]Table 35'!$B$14:$B$19,0))*1000,0)</f>
        <v>0</v>
      </c>
      <c r="U79" s="5">
        <f>IFERROR(INDEX('[2]Table 35'!U$14:U$19,MATCH(CAN!$B92,'[2]Table 35'!$B$14:$B$19,0))*1000,0)</f>
        <v>0</v>
      </c>
      <c r="V79" s="5">
        <f>IFERROR(INDEX('[2]Table 35'!V$14:V$19,MATCH(CAN!$B92,'[2]Table 35'!$B$14:$B$19,0))*1000,0)</f>
        <v>0</v>
      </c>
      <c r="W79" s="5">
        <f>IFERROR(INDEX('[2]Table 35'!W$14:W$19,MATCH(CAN!$B92,'[2]Table 35'!$B$14:$B$19,0))*1000,0)</f>
        <v>0</v>
      </c>
      <c r="Z79" s="23" t="s">
        <v>32</v>
      </c>
    </row>
    <row r="80" spans="1:28" outlineLevel="1" x14ac:dyDescent="0.25">
      <c r="B80" s="4" t="s">
        <v>24</v>
      </c>
      <c r="C80" s="5">
        <f>IFERROR(INDEX('[2]Table 35'!C$14:C$19,MATCH(CAN!$B93,'[2]Table 35'!$B$14:$B$19,0))*1000,0)</f>
        <v>0</v>
      </c>
      <c r="D80" s="5">
        <f>IFERROR(INDEX('[2]Table 35'!D$14:D$19,MATCH(CAN!$B93,'[2]Table 35'!$B$14:$B$19,0))*1000,0)</f>
        <v>0</v>
      </c>
      <c r="E80" s="5">
        <f>IFERROR(INDEX('[2]Table 35'!E$14:E$19,MATCH(CAN!$B93,'[2]Table 35'!$B$14:$B$19,0))*1000,0)</f>
        <v>0</v>
      </c>
      <c r="F80" s="5">
        <f>IFERROR(INDEX('[2]Table 35'!F$14:F$19,MATCH(CAN!$B93,'[2]Table 35'!$B$14:$B$19,0))*1000,0)</f>
        <v>0</v>
      </c>
      <c r="G80" s="5">
        <f>IFERROR(INDEX('[2]Table 35'!G$14:G$19,MATCH(CAN!$B93,'[2]Table 35'!$B$14:$B$19,0))*1000,0)</f>
        <v>0</v>
      </c>
      <c r="H80" s="5">
        <f>IFERROR(INDEX('[2]Table 35'!H$14:H$19,MATCH(CAN!$B93,'[2]Table 35'!$B$14:$B$19,0))*1000,0)</f>
        <v>0</v>
      </c>
      <c r="I80" s="5">
        <f>IFERROR(INDEX('[2]Table 35'!I$14:I$19,MATCH(CAN!$B93,'[2]Table 35'!$B$14:$B$19,0))*1000,0)</f>
        <v>0</v>
      </c>
      <c r="J80" s="5">
        <f>IFERROR(INDEX('[2]Table 35'!J$14:J$19,MATCH(CAN!$B93,'[2]Table 35'!$B$14:$B$19,0))*1000,0)</f>
        <v>0</v>
      </c>
      <c r="K80" s="5">
        <f>IFERROR(INDEX('[2]Table 35'!K$14:K$19,MATCH(CAN!$B93,'[2]Table 35'!$B$14:$B$19,0))*1000,0)</f>
        <v>0</v>
      </c>
      <c r="L80" s="5">
        <f>IFERROR(INDEX('[2]Table 35'!L$14:L$19,MATCH(CAN!$B93,'[2]Table 35'!$B$14:$B$19,0))*1000,0)</f>
        <v>0</v>
      </c>
      <c r="M80" s="5">
        <f>IFERROR(INDEX('[2]Table 35'!M$14:M$19,MATCH(CAN!$B93,'[2]Table 35'!$B$14:$B$19,0))*1000,0)</f>
        <v>0</v>
      </c>
      <c r="N80" s="5">
        <f>IFERROR(INDEX('[2]Table 35'!N$14:N$19,MATCH(CAN!$B93,'[2]Table 35'!$B$14:$B$19,0))*1000,0)</f>
        <v>0</v>
      </c>
      <c r="O80" s="5">
        <f>IFERROR(INDEX('[2]Table 35'!O$14:O$19,MATCH(CAN!$B93,'[2]Table 35'!$B$14:$B$19,0))*1000,0)</f>
        <v>0</v>
      </c>
      <c r="P80" s="5">
        <f>IFERROR(INDEX('[2]Table 35'!P$14:P$19,MATCH(CAN!$B93,'[2]Table 35'!$B$14:$B$19,0))*1000,0)</f>
        <v>0</v>
      </c>
      <c r="Q80" s="5">
        <f>IFERROR(INDEX('[2]Table 35'!Q$14:Q$19,MATCH(CAN!$B93,'[2]Table 35'!$B$14:$B$19,0))*1000,0)</f>
        <v>0</v>
      </c>
      <c r="R80" s="5">
        <f>IFERROR(INDEX('[2]Table 35'!R$14:R$19,MATCH(CAN!$B93,'[2]Table 35'!$B$14:$B$19,0))*1000,0)</f>
        <v>0</v>
      </c>
      <c r="S80" s="5">
        <f>IFERROR(INDEX('[2]Table 35'!S$14:S$19,MATCH(CAN!$B93,'[2]Table 35'!$B$14:$B$19,0))*1000,0)</f>
        <v>0</v>
      </c>
      <c r="T80" s="5">
        <f>IFERROR(INDEX('[2]Table 35'!T$14:T$19,MATCH(CAN!$B93,'[2]Table 35'!$B$14:$B$19,0))*1000,0)</f>
        <v>0</v>
      </c>
      <c r="U80" s="5">
        <f>IFERROR(INDEX('[2]Table 35'!U$14:U$19,MATCH(CAN!$B93,'[2]Table 35'!$B$14:$B$19,0))*1000,0)</f>
        <v>0</v>
      </c>
      <c r="V80" s="5">
        <f>IFERROR(INDEX('[2]Table 35'!V$14:V$19,MATCH(CAN!$B93,'[2]Table 35'!$B$14:$B$19,0))*1000,0)</f>
        <v>0</v>
      </c>
      <c r="W80" s="5">
        <f>IFERROR(INDEX('[2]Table 35'!W$14:W$19,MATCH(CAN!$B93,'[2]Table 35'!$B$14:$B$19,0))*1000,0)</f>
        <v>0</v>
      </c>
      <c r="Z80" s="23" t="s">
        <v>32</v>
      </c>
    </row>
    <row r="81" spans="2:26" outlineLevel="1" x14ac:dyDescent="0.25">
      <c r="B81" s="4" t="s">
        <v>21</v>
      </c>
      <c r="C81" s="5">
        <f>IFERROR(INDEX('[2]Table 35'!C$14:C$19,MATCH(CAN!$B94,'[2]Table 35'!$B$14:$B$19,0))*1000,0)</f>
        <v>956.24</v>
      </c>
      <c r="D81" s="5">
        <f>IFERROR(INDEX('[2]Table 35'!D$14:D$19,MATCH(CAN!$B94,'[2]Table 35'!$B$14:$B$19,0))*1000,0)</f>
        <v>1157.21</v>
      </c>
      <c r="E81" s="5">
        <f>IFERROR(INDEX('[2]Table 35'!E$14:E$19,MATCH(CAN!$B94,'[2]Table 35'!$B$14:$B$19,0))*1000,0)</f>
        <v>1192.9940000000001</v>
      </c>
      <c r="F81" s="5">
        <f>IFERROR(INDEX('[2]Table 35'!F$14:F$19,MATCH(CAN!$B94,'[2]Table 35'!$B$14:$B$19,0))*1000,0)</f>
        <v>1140.5369999999998</v>
      </c>
      <c r="G81" s="5">
        <f>IFERROR(INDEX('[2]Table 35'!G$14:G$19,MATCH(CAN!$B94,'[2]Table 35'!$B$14:$B$19,0))*1000,0)</f>
        <v>954.33199999999999</v>
      </c>
      <c r="H81" s="5">
        <f>IFERROR(INDEX('[2]Table 35'!H$14:H$19,MATCH(CAN!$B94,'[2]Table 35'!$B$14:$B$19,0))*1000,0)</f>
        <v>917.74599999999998</v>
      </c>
      <c r="I81" s="5">
        <f>IFERROR(INDEX('[2]Table 35'!I$14:I$19,MATCH(CAN!$B94,'[2]Table 35'!$B$14:$B$19,0))*1000,0)</f>
        <v>191.33700000000002</v>
      </c>
      <c r="J81" s="5">
        <f>IFERROR(INDEX('[2]Table 35'!J$14:J$19,MATCH(CAN!$B94,'[2]Table 35'!$B$14:$B$19,0))*1000,0)</f>
        <v>217.346</v>
      </c>
      <c r="K81" s="5">
        <f>IFERROR(INDEX('[2]Table 35'!K$14:K$19,MATCH(CAN!$B94,'[2]Table 35'!$B$14:$B$19,0))*1000,0)</f>
        <v>256.13799999999998</v>
      </c>
      <c r="L81" s="5">
        <f>IFERROR(INDEX('[2]Table 35'!L$14:L$19,MATCH(CAN!$B94,'[2]Table 35'!$B$14:$B$19,0))*1000,0)</f>
        <v>221.89099999999999</v>
      </c>
      <c r="M81" s="5">
        <f>IFERROR(INDEX('[2]Table 35'!M$14:M$19,MATCH(CAN!$B94,'[2]Table 35'!$B$14:$B$19,0))*1000,0)</f>
        <v>229.41900000000001</v>
      </c>
      <c r="N81" s="5">
        <f>IFERROR(INDEX('[2]Table 35'!N$14:N$19,MATCH(CAN!$B94,'[2]Table 35'!$B$14:$B$19,0))*1000,0)</f>
        <v>223.14600000000002</v>
      </c>
      <c r="O81" s="5">
        <f>IFERROR(INDEX('[2]Table 35'!O$14:O$19,MATCH(CAN!$B94,'[2]Table 35'!$B$14:$B$19,0))*1000,0)</f>
        <v>232.059</v>
      </c>
      <c r="P81" s="5">
        <f>IFERROR(INDEX('[2]Table 35'!P$14:P$19,MATCH(CAN!$B94,'[2]Table 35'!$B$14:$B$19,0))*1000,0)</f>
        <v>281.42499999999995</v>
      </c>
      <c r="Q81" s="5">
        <f>IFERROR(INDEX('[2]Table 35'!Q$14:Q$19,MATCH(CAN!$B94,'[2]Table 35'!$B$14:$B$19,0))*1000,0)</f>
        <v>322.517</v>
      </c>
      <c r="R81" s="5">
        <f>IFERROR(INDEX('[2]Table 35'!R$14:R$19,MATCH(CAN!$B94,'[2]Table 35'!$B$14:$B$19,0))*1000,0)</f>
        <v>383.904</v>
      </c>
      <c r="S81" s="5">
        <f>IFERROR(INDEX('[2]Table 35'!S$14:S$19,MATCH(CAN!$B94,'[2]Table 35'!$B$14:$B$19,0))*1000,0)</f>
        <v>470.84500000000003</v>
      </c>
      <c r="T81" s="5">
        <f>IFERROR(INDEX('[2]Table 35'!T$14:T$19,MATCH(CAN!$B94,'[2]Table 35'!$B$14:$B$19,0))*1000,0)</f>
        <v>526.47400000000005</v>
      </c>
      <c r="U81" s="5">
        <f>IFERROR(INDEX('[2]Table 35'!U$14:U$19,MATCH(CAN!$B94,'[2]Table 35'!$B$14:$B$19,0))*1000,0)</f>
        <v>618.24900000000002</v>
      </c>
      <c r="V81" s="5">
        <f>IFERROR(INDEX('[2]Table 35'!V$14:V$19,MATCH(CAN!$B94,'[2]Table 35'!$B$14:$B$19,0))*1000,0)</f>
        <v>665.60799999999995</v>
      </c>
      <c r="W81" s="5">
        <f>IFERROR(INDEX('[2]Table 35'!W$14:W$19,MATCH(CAN!$B94,'[2]Table 35'!$B$14:$B$19,0))*1000,0)</f>
        <v>726.02300000000002</v>
      </c>
      <c r="Z81" s="23" t="s">
        <v>32</v>
      </c>
    </row>
    <row r="82" spans="2:26" outlineLevel="1" x14ac:dyDescent="0.25">
      <c r="B82" s="4" t="s">
        <v>26</v>
      </c>
      <c r="C82" s="5">
        <f>IFERROR(INDEX('[2]Table 35'!C$14:C$19,MATCH(CAN!$B95,'[2]Table 35'!$B$14:$B$19,0))*1000,0)</f>
        <v>0</v>
      </c>
      <c r="D82" s="5">
        <f>IFERROR(INDEX('[2]Table 35'!D$14:D$19,MATCH(CAN!$B95,'[2]Table 35'!$B$14:$B$19,0))*1000,0)</f>
        <v>0</v>
      </c>
      <c r="E82" s="5">
        <f>IFERROR(INDEX('[2]Table 35'!E$14:E$19,MATCH(CAN!$B95,'[2]Table 35'!$B$14:$B$19,0))*1000,0)</f>
        <v>0</v>
      </c>
      <c r="F82" s="5">
        <f>IFERROR(INDEX('[2]Table 35'!F$14:F$19,MATCH(CAN!$B95,'[2]Table 35'!$B$14:$B$19,0))*1000,0)</f>
        <v>0</v>
      </c>
      <c r="G82" s="5">
        <f>IFERROR(INDEX('[2]Table 35'!G$14:G$19,MATCH(CAN!$B95,'[2]Table 35'!$B$14:$B$19,0))*1000,0)</f>
        <v>0</v>
      </c>
      <c r="H82" s="5">
        <f>IFERROR(INDEX('[2]Table 35'!H$14:H$19,MATCH(CAN!$B95,'[2]Table 35'!$B$14:$B$19,0))*1000,0)</f>
        <v>0</v>
      </c>
      <c r="I82" s="5">
        <f>IFERROR(INDEX('[2]Table 35'!I$14:I$19,MATCH(CAN!$B95,'[2]Table 35'!$B$14:$B$19,0))*1000,0)</f>
        <v>0</v>
      </c>
      <c r="J82" s="5">
        <f>IFERROR(INDEX('[2]Table 35'!J$14:J$19,MATCH(CAN!$B95,'[2]Table 35'!$B$14:$B$19,0))*1000,0)</f>
        <v>0</v>
      </c>
      <c r="K82" s="5">
        <f>IFERROR(INDEX('[2]Table 35'!K$14:K$19,MATCH(CAN!$B95,'[2]Table 35'!$B$14:$B$19,0))*1000,0)</f>
        <v>0</v>
      </c>
      <c r="L82" s="5">
        <f>IFERROR(INDEX('[2]Table 35'!L$14:L$19,MATCH(CAN!$B95,'[2]Table 35'!$B$14:$B$19,0))*1000,0)</f>
        <v>0</v>
      </c>
      <c r="M82" s="5">
        <f>IFERROR(INDEX('[2]Table 35'!M$14:M$19,MATCH(CAN!$B95,'[2]Table 35'!$B$14:$B$19,0))*1000,0)</f>
        <v>0</v>
      </c>
      <c r="N82" s="5">
        <f>IFERROR(INDEX('[2]Table 35'!N$14:N$19,MATCH(CAN!$B95,'[2]Table 35'!$B$14:$B$19,0))*1000,0)</f>
        <v>0</v>
      </c>
      <c r="O82" s="5">
        <f>IFERROR(INDEX('[2]Table 35'!O$14:O$19,MATCH(CAN!$B95,'[2]Table 35'!$B$14:$B$19,0))*1000,0)</f>
        <v>0</v>
      </c>
      <c r="P82" s="5">
        <f>IFERROR(INDEX('[2]Table 35'!P$14:P$19,MATCH(CAN!$B95,'[2]Table 35'!$B$14:$B$19,0))*1000,0)</f>
        <v>0</v>
      </c>
      <c r="Q82" s="5">
        <f>IFERROR(INDEX('[2]Table 35'!Q$14:Q$19,MATCH(CAN!$B95,'[2]Table 35'!$B$14:$B$19,0))*1000,0)</f>
        <v>0</v>
      </c>
      <c r="R82" s="5">
        <f>IFERROR(INDEX('[2]Table 35'!R$14:R$19,MATCH(CAN!$B95,'[2]Table 35'!$B$14:$B$19,0))*1000,0)</f>
        <v>0</v>
      </c>
      <c r="S82" s="5">
        <f>IFERROR(INDEX('[2]Table 35'!S$14:S$19,MATCH(CAN!$B95,'[2]Table 35'!$B$14:$B$19,0))*1000,0)</f>
        <v>0</v>
      </c>
      <c r="T82" s="5">
        <f>IFERROR(INDEX('[2]Table 35'!T$14:T$19,MATCH(CAN!$B95,'[2]Table 35'!$B$14:$B$19,0))*1000,0)</f>
        <v>0</v>
      </c>
      <c r="U82" s="5">
        <f>IFERROR(INDEX('[2]Table 35'!U$14:U$19,MATCH(CAN!$B95,'[2]Table 35'!$B$14:$B$19,0))*1000,0)</f>
        <v>0</v>
      </c>
      <c r="V82" s="5">
        <f>IFERROR(INDEX('[2]Table 35'!V$14:V$19,MATCH(CAN!$B95,'[2]Table 35'!$B$14:$B$19,0))*1000,0)</f>
        <v>0</v>
      </c>
      <c r="W82" s="5">
        <f>IFERROR(INDEX('[2]Table 35'!W$14:W$19,MATCH(CAN!$B95,'[2]Table 35'!$B$14:$B$19,0))*1000,0)</f>
        <v>0</v>
      </c>
      <c r="Z82" s="23" t="s">
        <v>32</v>
      </c>
    </row>
    <row r="83" spans="2:26" outlineLevel="1" x14ac:dyDescent="0.25">
      <c r="B83" s="4" t="s">
        <v>25</v>
      </c>
      <c r="C83" s="5">
        <f>IFERROR(INDEX('[2]Table 35'!C$14:C$19,MATCH(CAN!$B96,'[2]Table 35'!$B$14:$B$19,0))*1000,0)</f>
        <v>18310.498</v>
      </c>
      <c r="D83" s="5">
        <f>IFERROR(INDEX('[2]Table 35'!D$14:D$19,MATCH(CAN!$B96,'[2]Table 35'!$B$14:$B$19,0))*1000,0)</f>
        <v>17831.052</v>
      </c>
      <c r="E83" s="5">
        <f>IFERROR(INDEX('[2]Table 35'!E$14:E$19,MATCH(CAN!$B96,'[2]Table 35'!$B$14:$B$19,0))*1000,0)</f>
        <v>18333.635999999999</v>
      </c>
      <c r="F83" s="5">
        <f>IFERROR(INDEX('[2]Table 35'!F$14:F$19,MATCH(CAN!$B96,'[2]Table 35'!$B$14:$B$19,0))*1000,0)</f>
        <v>18493.98</v>
      </c>
      <c r="G83" s="5">
        <f>IFERROR(INDEX('[2]Table 35'!G$14:G$19,MATCH(CAN!$B96,'[2]Table 35'!$B$14:$B$19,0))*1000,0)</f>
        <v>19687.481</v>
      </c>
      <c r="H83" s="5">
        <f>IFERROR(INDEX('[2]Table 35'!H$14:H$19,MATCH(CAN!$B96,'[2]Table 35'!$B$14:$B$19,0))*1000,0)</f>
        <v>18909.317999999999</v>
      </c>
      <c r="I83" s="5">
        <f>IFERROR(INDEX('[2]Table 35'!I$14:I$19,MATCH(CAN!$B96,'[2]Table 35'!$B$14:$B$19,0))*1000,0)</f>
        <v>17684.258000000002</v>
      </c>
      <c r="J83" s="5">
        <f>IFERROR(INDEX('[2]Table 35'!J$14:J$19,MATCH(CAN!$B96,'[2]Table 35'!$B$14:$B$19,0))*1000,0)</f>
        <v>18915.736000000001</v>
      </c>
      <c r="K83" s="5">
        <f>IFERROR(INDEX('[2]Table 35'!K$14:K$19,MATCH(CAN!$B96,'[2]Table 35'!$B$14:$B$19,0))*1000,0)</f>
        <v>18274.384999999998</v>
      </c>
      <c r="L83" s="5">
        <f>IFERROR(INDEX('[2]Table 35'!L$14:L$19,MATCH(CAN!$B96,'[2]Table 35'!$B$14:$B$19,0))*1000,0)</f>
        <v>18722.961000000003</v>
      </c>
      <c r="M83" s="5">
        <f>IFERROR(INDEX('[2]Table 35'!M$14:M$19,MATCH(CAN!$B96,'[2]Table 35'!$B$14:$B$19,0))*1000,0)</f>
        <v>18669.203000000001</v>
      </c>
      <c r="N83" s="5">
        <f>IFERROR(INDEX('[2]Table 35'!N$14:N$19,MATCH(CAN!$B96,'[2]Table 35'!$B$14:$B$19,0))*1000,0)</f>
        <v>17706.695</v>
      </c>
      <c r="O83" s="5">
        <f>IFERROR(INDEX('[2]Table 35'!O$14:O$19,MATCH(CAN!$B96,'[2]Table 35'!$B$14:$B$19,0))*1000,0)</f>
        <v>18387.968999999997</v>
      </c>
      <c r="P83" s="5">
        <f>IFERROR(INDEX('[2]Table 35'!P$14:P$19,MATCH(CAN!$B96,'[2]Table 35'!$B$14:$B$19,0))*1000,0)</f>
        <v>19315.529000000002</v>
      </c>
      <c r="Q83" s="5">
        <f>IFERROR(INDEX('[2]Table 35'!Q$14:Q$19,MATCH(CAN!$B96,'[2]Table 35'!$B$14:$B$19,0))*1000,0)</f>
        <v>20253.498</v>
      </c>
      <c r="R83" s="5">
        <f>IFERROR(INDEX('[2]Table 35'!R$14:R$19,MATCH(CAN!$B96,'[2]Table 35'!$B$14:$B$19,0))*1000,0)</f>
        <v>22133.557000000001</v>
      </c>
      <c r="S83" s="5">
        <f>IFERROR(INDEX('[2]Table 35'!S$14:S$19,MATCH(CAN!$B96,'[2]Table 35'!$B$14:$B$19,0))*1000,0)</f>
        <v>24991.479000000003</v>
      </c>
      <c r="T83" s="5">
        <f>IFERROR(INDEX('[2]Table 35'!T$14:T$19,MATCH(CAN!$B96,'[2]Table 35'!$B$14:$B$19,0))*1000,0)</f>
        <v>25717.399000000001</v>
      </c>
      <c r="U83" s="5">
        <f>IFERROR(INDEX('[2]Table 35'!U$14:U$19,MATCH(CAN!$B96,'[2]Table 35'!$B$14:$B$19,0))*1000,0)</f>
        <v>26604.725999999999</v>
      </c>
      <c r="V83" s="5">
        <f>IFERROR(INDEX('[2]Table 35'!V$14:V$19,MATCH(CAN!$B96,'[2]Table 35'!$B$14:$B$19,0))*1000,0)</f>
        <v>26616.357</v>
      </c>
      <c r="W83" s="5">
        <f>IFERROR(INDEX('[2]Table 35'!W$14:W$19,MATCH(CAN!$B96,'[2]Table 35'!$B$14:$B$19,0))*1000,0)</f>
        <v>24641.71</v>
      </c>
      <c r="Z83" s="23" t="s">
        <v>32</v>
      </c>
    </row>
    <row r="84" spans="2:26" outlineLevel="1" x14ac:dyDescent="0.25">
      <c r="B84" s="4" t="s">
        <v>0</v>
      </c>
      <c r="C84" s="5">
        <f>IFERROR(INDEX('[2]Table 35'!C$14:C$19,MATCH(CAN!$B97,'[2]Table 35'!$B$14:$B$19,0))*1000,0)</f>
        <v>0</v>
      </c>
      <c r="D84" s="5">
        <f>IFERROR(INDEX('[2]Table 35'!D$14:D$19,MATCH(CAN!$B97,'[2]Table 35'!$B$14:$B$19,0))*1000,0)</f>
        <v>0</v>
      </c>
      <c r="E84" s="5">
        <f>IFERROR(INDEX('[2]Table 35'!E$14:E$19,MATCH(CAN!$B97,'[2]Table 35'!$B$14:$B$19,0))*1000,0)</f>
        <v>0</v>
      </c>
      <c r="F84" s="5">
        <f>IFERROR(INDEX('[2]Table 35'!F$14:F$19,MATCH(CAN!$B97,'[2]Table 35'!$B$14:$B$19,0))*1000,0)</f>
        <v>0</v>
      </c>
      <c r="G84" s="5">
        <f>IFERROR(INDEX('[2]Table 35'!G$14:G$19,MATCH(CAN!$B97,'[2]Table 35'!$B$14:$B$19,0))*1000,0)</f>
        <v>0</v>
      </c>
      <c r="H84" s="5">
        <f>IFERROR(INDEX('[2]Table 35'!H$14:H$19,MATCH(CAN!$B97,'[2]Table 35'!$B$14:$B$19,0))*1000,0)</f>
        <v>0</v>
      </c>
      <c r="I84" s="5">
        <f>IFERROR(INDEX('[2]Table 35'!I$14:I$19,MATCH(CAN!$B97,'[2]Table 35'!$B$14:$B$19,0))*1000,0)</f>
        <v>0</v>
      </c>
      <c r="J84" s="5">
        <f>IFERROR(INDEX('[2]Table 35'!J$14:J$19,MATCH(CAN!$B97,'[2]Table 35'!$B$14:$B$19,0))*1000,0)</f>
        <v>0</v>
      </c>
      <c r="K84" s="5">
        <f>IFERROR(INDEX('[2]Table 35'!K$14:K$19,MATCH(CAN!$B97,'[2]Table 35'!$B$14:$B$19,0))*1000,0)</f>
        <v>0</v>
      </c>
      <c r="L84" s="5">
        <f>IFERROR(INDEX('[2]Table 35'!L$14:L$19,MATCH(CAN!$B97,'[2]Table 35'!$B$14:$B$19,0))*1000,0)</f>
        <v>0</v>
      </c>
      <c r="M84" s="5">
        <f>IFERROR(INDEX('[2]Table 35'!M$14:M$19,MATCH(CAN!$B97,'[2]Table 35'!$B$14:$B$19,0))*1000,0)</f>
        <v>664.51499999999999</v>
      </c>
      <c r="N84" s="5">
        <f>IFERROR(INDEX('[2]Table 35'!N$14:N$19,MATCH(CAN!$B97,'[2]Table 35'!$B$14:$B$19,0))*1000,0)</f>
        <v>753.18399999999997</v>
      </c>
      <c r="O84" s="5">
        <f>IFERROR(INDEX('[2]Table 35'!O$14:O$19,MATCH(CAN!$B97,'[2]Table 35'!$B$14:$B$19,0))*1000,0)</f>
        <v>728.03099999999995</v>
      </c>
      <c r="P84" s="5">
        <f>IFERROR(INDEX('[2]Table 35'!P$14:P$19,MATCH(CAN!$B97,'[2]Table 35'!$B$14:$B$19,0))*1000,0)</f>
        <v>689.74599999999998</v>
      </c>
      <c r="Q84" s="5">
        <f>IFERROR(INDEX('[2]Table 35'!Q$14:Q$19,MATCH(CAN!$B97,'[2]Table 35'!$B$14:$B$19,0))*1000,0)</f>
        <v>740.875</v>
      </c>
      <c r="R84" s="5">
        <f>IFERROR(INDEX('[2]Table 35'!R$14:R$19,MATCH(CAN!$B97,'[2]Table 35'!$B$14:$B$19,0))*1000,0)</f>
        <v>0</v>
      </c>
      <c r="S84" s="5">
        <f>IFERROR(INDEX('[2]Table 35'!S$14:S$19,MATCH(CAN!$B97,'[2]Table 35'!$B$14:$B$19,0))*1000,0)</f>
        <v>0</v>
      </c>
      <c r="T84" s="5">
        <f>IFERROR(INDEX('[2]Table 35'!T$14:T$19,MATCH(CAN!$B97,'[2]Table 35'!$B$14:$B$19,0))*1000,0)</f>
        <v>0</v>
      </c>
      <c r="U84" s="5">
        <f>IFERROR(INDEX('[2]Table 35'!U$14:U$19,MATCH(CAN!$B97,'[2]Table 35'!$B$14:$B$19,0))*1000,0)</f>
        <v>0</v>
      </c>
      <c r="V84" s="5">
        <f>IFERROR(INDEX('[2]Table 35'!V$14:V$19,MATCH(CAN!$B97,'[2]Table 35'!$B$14:$B$19,0))*1000,0)</f>
        <v>0</v>
      </c>
      <c r="W84" s="5">
        <f>IFERROR(INDEX('[2]Table 35'!W$14:W$19,MATCH(CAN!$B97,'[2]Table 35'!$B$14:$B$19,0))*1000,0)</f>
        <v>0</v>
      </c>
      <c r="Z84" s="23" t="s">
        <v>32</v>
      </c>
    </row>
    <row r="85" spans="2:26" outlineLevel="1" x14ac:dyDescent="0.25">
      <c r="B85" s="4" t="s">
        <v>27</v>
      </c>
      <c r="C85" s="5">
        <f>IFERROR(INDEX('[2]Table 35'!C$14:C$19,MATCH(CAN!$B98,'[2]Table 35'!$B$14:$B$19,0))*1000,0)</f>
        <v>0</v>
      </c>
      <c r="D85" s="5">
        <f>IFERROR(INDEX('[2]Table 35'!D$14:D$19,MATCH(CAN!$B98,'[2]Table 35'!$B$14:$B$19,0))*1000,0)</f>
        <v>0</v>
      </c>
      <c r="E85" s="5">
        <f>IFERROR(INDEX('[2]Table 35'!E$14:E$19,MATCH(CAN!$B98,'[2]Table 35'!$B$14:$B$19,0))*1000,0)</f>
        <v>0</v>
      </c>
      <c r="F85" s="5">
        <f>IFERROR(INDEX('[2]Table 35'!F$14:F$19,MATCH(CAN!$B98,'[2]Table 35'!$B$14:$B$19,0))*1000,0)</f>
        <v>0</v>
      </c>
      <c r="G85" s="5">
        <f>IFERROR(INDEX('[2]Table 35'!G$14:G$19,MATCH(CAN!$B98,'[2]Table 35'!$B$14:$B$19,0))*1000,0)</f>
        <v>0</v>
      </c>
      <c r="H85" s="5">
        <f>IFERROR(INDEX('[2]Table 35'!H$14:H$19,MATCH(CAN!$B98,'[2]Table 35'!$B$14:$B$19,0))*1000,0)</f>
        <v>0</v>
      </c>
      <c r="I85" s="5">
        <f>IFERROR(INDEX('[2]Table 35'!I$14:I$19,MATCH(CAN!$B98,'[2]Table 35'!$B$14:$B$19,0))*1000,0)</f>
        <v>0</v>
      </c>
      <c r="J85" s="5">
        <f>IFERROR(INDEX('[2]Table 35'!J$14:J$19,MATCH(CAN!$B98,'[2]Table 35'!$B$14:$B$19,0))*1000,0)</f>
        <v>0</v>
      </c>
      <c r="K85" s="5">
        <f>IFERROR(INDEX('[2]Table 35'!K$14:K$19,MATCH(CAN!$B98,'[2]Table 35'!$B$14:$B$19,0))*1000,0)</f>
        <v>0</v>
      </c>
      <c r="L85" s="5">
        <f>IFERROR(INDEX('[2]Table 35'!L$14:L$19,MATCH(CAN!$B98,'[2]Table 35'!$B$14:$B$19,0))*1000,0)</f>
        <v>0</v>
      </c>
      <c r="M85" s="5">
        <f>IFERROR(INDEX('[2]Table 35'!M$14:M$19,MATCH(CAN!$B98,'[2]Table 35'!$B$14:$B$19,0))*1000,0)</f>
        <v>0</v>
      </c>
      <c r="N85" s="5">
        <f>IFERROR(INDEX('[2]Table 35'!N$14:N$19,MATCH(CAN!$B98,'[2]Table 35'!$B$14:$B$19,0))*1000,0)</f>
        <v>0</v>
      </c>
      <c r="O85" s="5">
        <f>IFERROR(INDEX('[2]Table 35'!O$14:O$19,MATCH(CAN!$B98,'[2]Table 35'!$B$14:$B$19,0))*1000,0)</f>
        <v>0</v>
      </c>
      <c r="P85" s="5">
        <f>IFERROR(INDEX('[2]Table 35'!P$14:P$19,MATCH(CAN!$B98,'[2]Table 35'!$B$14:$B$19,0))*1000,0)</f>
        <v>0</v>
      </c>
      <c r="Q85" s="5">
        <f>IFERROR(INDEX('[2]Table 35'!Q$14:Q$19,MATCH(CAN!$B98,'[2]Table 35'!$B$14:$B$19,0))*1000,0)</f>
        <v>0</v>
      </c>
      <c r="R85" s="5">
        <f>IFERROR(INDEX('[2]Table 35'!R$14:R$19,MATCH(CAN!$B98,'[2]Table 35'!$B$14:$B$19,0))*1000,0)</f>
        <v>0</v>
      </c>
      <c r="S85" s="5">
        <f>IFERROR(INDEX('[2]Table 35'!S$14:S$19,MATCH(CAN!$B98,'[2]Table 35'!$B$14:$B$19,0))*1000,0)</f>
        <v>0</v>
      </c>
      <c r="T85" s="5">
        <f>IFERROR(INDEX('[2]Table 35'!T$14:T$19,MATCH(CAN!$B98,'[2]Table 35'!$B$14:$B$19,0))*1000,0)</f>
        <v>0</v>
      </c>
      <c r="U85" s="5">
        <f>IFERROR(INDEX('[2]Table 35'!U$14:U$19,MATCH(CAN!$B98,'[2]Table 35'!$B$14:$B$19,0))*1000,0)</f>
        <v>0</v>
      </c>
      <c r="V85" s="5">
        <f>IFERROR(INDEX('[2]Table 35'!V$14:V$19,MATCH(CAN!$B98,'[2]Table 35'!$B$14:$B$19,0))*1000,0)</f>
        <v>0</v>
      </c>
      <c r="W85" s="5">
        <f>IFERROR(INDEX('[2]Table 35'!W$14:W$19,MATCH(CAN!$B98,'[2]Table 35'!$B$14:$B$19,0))*1000,0)</f>
        <v>0</v>
      </c>
      <c r="Z85" s="23" t="s">
        <v>32</v>
      </c>
    </row>
    <row r="86" spans="2:26" outlineLevel="1" x14ac:dyDescent="0.25">
      <c r="B86" s="4" t="s">
        <v>28</v>
      </c>
      <c r="C86" s="5">
        <f>IFERROR(INDEX('[2]Table 35'!C$14:C$19,MATCH(CAN!$B99,'[2]Table 35'!$B$14:$B$19,0))*1000,0)</f>
        <v>17.465999999999998</v>
      </c>
      <c r="D86" s="5">
        <f>IFERROR(INDEX('[2]Table 35'!D$14:D$19,MATCH(CAN!$B99,'[2]Table 35'!$B$14:$B$19,0))*1000,0)</f>
        <v>10.7</v>
      </c>
      <c r="E86" s="5">
        <f>IFERROR(INDEX('[2]Table 35'!E$14:E$19,MATCH(CAN!$B99,'[2]Table 35'!$B$14:$B$19,0))*1000,0)</f>
        <v>6.88</v>
      </c>
      <c r="F86" s="5">
        <f>IFERROR(INDEX('[2]Table 35'!F$14:F$19,MATCH(CAN!$B99,'[2]Table 35'!$B$14:$B$19,0))*1000,0)</f>
        <v>7.181</v>
      </c>
      <c r="G86" s="5">
        <f>IFERROR(INDEX('[2]Table 35'!G$14:G$19,MATCH(CAN!$B99,'[2]Table 35'!$B$14:$B$19,0))*1000,0)</f>
        <v>7.4130000000000003</v>
      </c>
      <c r="H86" s="5">
        <f>IFERROR(INDEX('[2]Table 35'!H$14:H$19,MATCH(CAN!$B99,'[2]Table 35'!$B$14:$B$19,0))*1000,0)</f>
        <v>8.36</v>
      </c>
      <c r="I86" s="5">
        <f>IFERROR(INDEX('[2]Table 35'!I$14:I$19,MATCH(CAN!$B99,'[2]Table 35'!$B$14:$B$19,0))*1000,0)</f>
        <v>20.074000000000002</v>
      </c>
      <c r="J86" s="5">
        <f>IFERROR(INDEX('[2]Table 35'!J$14:J$19,MATCH(CAN!$B99,'[2]Table 35'!$B$14:$B$19,0))*1000,0)</f>
        <v>19.588999999999999</v>
      </c>
      <c r="K86" s="5">
        <f>IFERROR(INDEX('[2]Table 35'!K$14:K$19,MATCH(CAN!$B99,'[2]Table 35'!$B$14:$B$19,0))*1000,0)</f>
        <v>21.426000000000002</v>
      </c>
      <c r="L86" s="5">
        <f>IFERROR(INDEX('[2]Table 35'!L$14:L$19,MATCH(CAN!$B99,'[2]Table 35'!$B$14:$B$19,0))*1000,0)</f>
        <v>24.460999999999999</v>
      </c>
      <c r="M86" s="5">
        <f>IFERROR(INDEX('[2]Table 35'!M$14:M$19,MATCH(CAN!$B99,'[2]Table 35'!$B$14:$B$19,0))*1000,0)</f>
        <v>40.410000000000004</v>
      </c>
      <c r="N86" s="5">
        <f>IFERROR(INDEX('[2]Table 35'!N$14:N$19,MATCH(CAN!$B99,'[2]Table 35'!$B$14:$B$19,0))*1000,0)</f>
        <v>76.186000000000007</v>
      </c>
      <c r="O86" s="5">
        <f>IFERROR(INDEX('[2]Table 35'!O$14:O$19,MATCH(CAN!$B99,'[2]Table 35'!$B$14:$B$19,0))*1000,0)</f>
        <v>82.762</v>
      </c>
      <c r="P86" s="5">
        <f>IFERROR(INDEX('[2]Table 35'!P$14:P$19,MATCH(CAN!$B99,'[2]Table 35'!$B$14:$B$19,0))*1000,0)</f>
        <v>68.056000000000012</v>
      </c>
      <c r="Q86" s="5">
        <f>IFERROR(INDEX('[2]Table 35'!Q$14:Q$19,MATCH(CAN!$B99,'[2]Table 35'!$B$14:$B$19,0))*1000,0)</f>
        <v>68.484000000000009</v>
      </c>
      <c r="R86" s="5">
        <f>IFERROR(INDEX('[2]Table 35'!R$14:R$19,MATCH(CAN!$B99,'[2]Table 35'!$B$14:$B$19,0))*1000,0)</f>
        <v>56.723000000000006</v>
      </c>
      <c r="S86" s="5">
        <f>IFERROR(INDEX('[2]Table 35'!S$14:S$19,MATCH(CAN!$B99,'[2]Table 35'!$B$14:$B$19,0))*1000,0)</f>
        <v>50.344999999999999</v>
      </c>
      <c r="T86" s="5">
        <f>IFERROR(INDEX('[2]Table 35'!T$14:T$19,MATCH(CAN!$B99,'[2]Table 35'!$B$14:$B$19,0))*1000,0)</f>
        <v>40.686999999999998</v>
      </c>
      <c r="U86" s="5">
        <f>IFERROR(INDEX('[2]Table 35'!U$14:U$19,MATCH(CAN!$B99,'[2]Table 35'!$B$14:$B$19,0))*1000,0)</f>
        <v>31.891999999999996</v>
      </c>
      <c r="V86" s="5">
        <f>IFERROR(INDEX('[2]Table 35'!V$14:V$19,MATCH(CAN!$B99,'[2]Table 35'!$B$14:$B$19,0))*1000,0)</f>
        <v>26.200999999999997</v>
      </c>
      <c r="W86" s="5">
        <f>IFERROR(INDEX('[2]Table 35'!W$14:W$19,MATCH(CAN!$B99,'[2]Table 35'!$B$14:$B$19,0))*1000,0)</f>
        <v>15.045</v>
      </c>
      <c r="Z86" s="23" t="s">
        <v>32</v>
      </c>
    </row>
    <row r="87" spans="2:26" outlineLevel="1" x14ac:dyDescent="0.25">
      <c r="B87" s="4" t="s">
        <v>22</v>
      </c>
      <c r="C87" s="5">
        <f>IFERROR(INDEX('[2]Table 35'!C$14:C$19,MATCH(CAN!$B100,'[2]Table 35'!$B$14:$B$19,0))*1000,0)</f>
        <v>0</v>
      </c>
      <c r="D87" s="5">
        <f>IFERROR(INDEX('[2]Table 35'!D$14:D$19,MATCH(CAN!$B100,'[2]Table 35'!$B$14:$B$19,0))*1000,0)</f>
        <v>0</v>
      </c>
      <c r="E87" s="5">
        <f>IFERROR(INDEX('[2]Table 35'!E$14:E$19,MATCH(CAN!$B100,'[2]Table 35'!$B$14:$B$19,0))*1000,0)</f>
        <v>0</v>
      </c>
      <c r="F87" s="5">
        <f>IFERROR(INDEX('[2]Table 35'!F$14:F$19,MATCH(CAN!$B100,'[2]Table 35'!$B$14:$B$19,0))*1000,0)</f>
        <v>0</v>
      </c>
      <c r="G87" s="5">
        <f>IFERROR(INDEX('[2]Table 35'!G$14:G$19,MATCH(CAN!$B100,'[2]Table 35'!$B$14:$B$19,0))*1000,0)</f>
        <v>0</v>
      </c>
      <c r="H87" s="5">
        <f>IFERROR(INDEX('[2]Table 35'!H$14:H$19,MATCH(CAN!$B100,'[2]Table 35'!$B$14:$B$19,0))*1000,0)</f>
        <v>0</v>
      </c>
      <c r="I87" s="5">
        <f>IFERROR(INDEX('[2]Table 35'!I$14:I$19,MATCH(CAN!$B100,'[2]Table 35'!$B$14:$B$19,0))*1000,0)</f>
        <v>0</v>
      </c>
      <c r="J87" s="5">
        <f>IFERROR(INDEX('[2]Table 35'!J$14:J$19,MATCH(CAN!$B100,'[2]Table 35'!$B$14:$B$19,0))*1000,0)</f>
        <v>0</v>
      </c>
      <c r="K87" s="5">
        <f>IFERROR(INDEX('[2]Table 35'!K$14:K$19,MATCH(CAN!$B100,'[2]Table 35'!$B$14:$B$19,0))*1000,0)</f>
        <v>0</v>
      </c>
      <c r="L87" s="5">
        <f>IFERROR(INDEX('[2]Table 35'!L$14:L$19,MATCH(CAN!$B100,'[2]Table 35'!$B$14:$B$19,0))*1000,0)</f>
        <v>0</v>
      </c>
      <c r="M87" s="5">
        <f>IFERROR(INDEX('[2]Table 35'!M$14:M$19,MATCH(CAN!$B100,'[2]Table 35'!$B$14:$B$19,0))*1000,0)</f>
        <v>0</v>
      </c>
      <c r="N87" s="5">
        <f>IFERROR(INDEX('[2]Table 35'!N$14:N$19,MATCH(CAN!$B100,'[2]Table 35'!$B$14:$B$19,0))*1000,0)</f>
        <v>0</v>
      </c>
      <c r="O87" s="5">
        <f>IFERROR(INDEX('[2]Table 35'!O$14:O$19,MATCH(CAN!$B100,'[2]Table 35'!$B$14:$B$19,0))*1000,0)</f>
        <v>0</v>
      </c>
      <c r="P87" s="5">
        <f>IFERROR(INDEX('[2]Table 35'!P$14:P$19,MATCH(CAN!$B100,'[2]Table 35'!$B$14:$B$19,0))*1000,0)</f>
        <v>0</v>
      </c>
      <c r="Q87" s="5">
        <f>IFERROR(INDEX('[2]Table 35'!Q$14:Q$19,MATCH(CAN!$B100,'[2]Table 35'!$B$14:$B$19,0))*1000,0)</f>
        <v>0</v>
      </c>
      <c r="R87" s="5">
        <f>IFERROR(INDEX('[2]Table 35'!R$14:R$19,MATCH(CAN!$B100,'[2]Table 35'!$B$14:$B$19,0))*1000,0)</f>
        <v>0</v>
      </c>
      <c r="S87" s="5">
        <f>IFERROR(INDEX('[2]Table 35'!S$14:S$19,MATCH(CAN!$B100,'[2]Table 35'!$B$14:$B$19,0))*1000,0)</f>
        <v>0</v>
      </c>
      <c r="T87" s="5">
        <f>IFERROR(INDEX('[2]Table 35'!T$14:T$19,MATCH(CAN!$B100,'[2]Table 35'!$B$14:$B$19,0))*1000,0)</f>
        <v>0</v>
      </c>
      <c r="U87" s="5">
        <f>IFERROR(INDEX('[2]Table 35'!U$14:U$19,MATCH(CAN!$B100,'[2]Table 35'!$B$14:$B$19,0))*1000,0)</f>
        <v>0</v>
      </c>
      <c r="V87" s="5">
        <f>IFERROR(INDEX('[2]Table 35'!V$14:V$19,MATCH(CAN!$B100,'[2]Table 35'!$B$14:$B$19,0))*1000,0)</f>
        <v>0</v>
      </c>
      <c r="W87" s="5">
        <f>IFERROR(INDEX('[2]Table 35'!W$14:W$19,MATCH(CAN!$B100,'[2]Table 35'!$B$14:$B$19,0))*1000,0)</f>
        <v>0</v>
      </c>
      <c r="Z87" s="23" t="s">
        <v>32</v>
      </c>
    </row>
    <row r="88" spans="2:26" outlineLevel="1" x14ac:dyDescent="0.25">
      <c r="B88" s="4" t="s">
        <v>1</v>
      </c>
      <c r="C88" s="5">
        <f>IFERROR(INDEX('[2]Table 35'!C$14:C$19,MATCH(CAN!$B101,'[2]Table 35'!$B$14:$B$19,0))*1000,0)</f>
        <v>2295.6910000000003</v>
      </c>
      <c r="D88" s="5">
        <f>IFERROR(INDEX('[2]Table 35'!D$14:D$19,MATCH(CAN!$B101,'[2]Table 35'!$B$14:$B$19,0))*1000,0)</f>
        <v>2325.2999999999997</v>
      </c>
      <c r="E88" s="5">
        <f>IFERROR(INDEX('[2]Table 35'!E$14:E$19,MATCH(CAN!$B101,'[2]Table 35'!$B$14:$B$19,0))*1000,0)</f>
        <v>2057.71</v>
      </c>
      <c r="F88" s="5">
        <f>IFERROR(INDEX('[2]Table 35'!F$14:F$19,MATCH(CAN!$B101,'[2]Table 35'!$B$14:$B$19,0))*1000,0)</f>
        <v>1774.2080000000001</v>
      </c>
      <c r="G88" s="5">
        <f>IFERROR(INDEX('[2]Table 35'!G$14:G$19,MATCH(CAN!$B101,'[2]Table 35'!$B$14:$B$19,0))*1000,0)</f>
        <v>1638.8240000000001</v>
      </c>
      <c r="H88" s="5">
        <f>IFERROR(INDEX('[2]Table 35'!H$14:H$19,MATCH(CAN!$B101,'[2]Table 35'!$B$14:$B$19,0))*1000,0)</f>
        <v>1331.8609999999999</v>
      </c>
      <c r="I88" s="5">
        <f>IFERROR(INDEX('[2]Table 35'!I$14:I$19,MATCH(CAN!$B101,'[2]Table 35'!$B$14:$B$19,0))*1000,0)</f>
        <v>1567.1849999999999</v>
      </c>
      <c r="J88" s="5">
        <f>IFERROR(INDEX('[2]Table 35'!J$14:J$19,MATCH(CAN!$B101,'[2]Table 35'!$B$14:$B$19,0))*1000,0)</f>
        <v>2257.761</v>
      </c>
      <c r="K88" s="5">
        <f>IFERROR(INDEX('[2]Table 35'!K$14:K$19,MATCH(CAN!$B101,'[2]Table 35'!$B$14:$B$19,0))*1000,0)</f>
        <v>2762.0499999999997</v>
      </c>
      <c r="L88" s="5">
        <f>IFERROR(INDEX('[2]Table 35'!L$14:L$19,MATCH(CAN!$B101,'[2]Table 35'!$B$14:$B$19,0))*1000,0)</f>
        <v>1836.498</v>
      </c>
      <c r="M88" s="5">
        <f>IFERROR(INDEX('[2]Table 35'!M$14:M$19,MATCH(CAN!$B101,'[2]Table 35'!$B$14:$B$19,0))*1000,0)</f>
        <v>1942.308</v>
      </c>
      <c r="N88" s="5">
        <f>IFERROR(INDEX('[2]Table 35'!N$14:N$19,MATCH(CAN!$B101,'[2]Table 35'!$B$14:$B$19,0))*1000,0)</f>
        <v>1791.1399999999999</v>
      </c>
      <c r="O88" s="5">
        <f>IFERROR(INDEX('[2]Table 35'!O$14:O$19,MATCH(CAN!$B101,'[2]Table 35'!$B$14:$B$19,0))*1000,0)</f>
        <v>1651.3230000000001</v>
      </c>
      <c r="P88" s="5">
        <f>IFERROR(INDEX('[2]Table 35'!P$14:P$19,MATCH(CAN!$B101,'[2]Table 35'!$B$14:$B$19,0))*1000,0)</f>
        <v>1467.5800000000002</v>
      </c>
      <c r="Q88" s="5">
        <f>IFERROR(INDEX('[2]Table 35'!Q$14:Q$19,MATCH(CAN!$B101,'[2]Table 35'!$B$14:$B$19,0))*1000,0)</f>
        <v>1223.5229999999999</v>
      </c>
      <c r="R88" s="5">
        <f>IFERROR(INDEX('[2]Table 35'!R$14:R$19,MATCH(CAN!$B101,'[2]Table 35'!$B$14:$B$19,0))*1000,0)</f>
        <v>1267.9159999999999</v>
      </c>
      <c r="S88" s="5">
        <f>IFERROR(INDEX('[2]Table 35'!S$14:S$19,MATCH(CAN!$B101,'[2]Table 35'!$B$14:$B$19,0))*1000,0)</f>
        <v>1056.4070000000002</v>
      </c>
      <c r="T88" s="5">
        <f>IFERROR(INDEX('[2]Table 35'!T$14:T$19,MATCH(CAN!$B101,'[2]Table 35'!$B$14:$B$19,0))*1000,0)</f>
        <v>1130.4069999999999</v>
      </c>
      <c r="U88" s="5">
        <f>IFERROR(INDEX('[2]Table 35'!U$14:U$19,MATCH(CAN!$B101,'[2]Table 35'!$B$14:$B$19,0))*1000,0)</f>
        <v>1828.962</v>
      </c>
      <c r="V88" s="5">
        <f>IFERROR(INDEX('[2]Table 35'!V$14:V$19,MATCH(CAN!$B101,'[2]Table 35'!$B$14:$B$19,0))*1000,0)</f>
        <v>1740.251</v>
      </c>
      <c r="W88" s="5">
        <f>IFERROR(INDEX('[2]Table 35'!W$14:W$19,MATCH(CAN!$B101,'[2]Table 35'!$B$14:$B$19,0))*1000,0)</f>
        <v>1337.039</v>
      </c>
      <c r="Z88" s="23" t="s">
        <v>32</v>
      </c>
    </row>
    <row r="89" spans="2:26" outlineLevel="1" x14ac:dyDescent="0.25">
      <c r="B89" s="16" t="s">
        <v>13</v>
      </c>
      <c r="C89" s="21">
        <f t="shared" ref="C89:W89" si="31">SUM(C79:C88)</f>
        <v>21579.895</v>
      </c>
      <c r="D89" s="21">
        <f t="shared" si="31"/>
        <v>21324.261999999999</v>
      </c>
      <c r="E89" s="21">
        <f t="shared" si="31"/>
        <v>21591.219999999998</v>
      </c>
      <c r="F89" s="21">
        <f t="shared" si="31"/>
        <v>21415.905999999999</v>
      </c>
      <c r="G89" s="21">
        <f t="shared" si="31"/>
        <v>22288.05</v>
      </c>
      <c r="H89" s="21">
        <f t="shared" si="31"/>
        <v>21167.285</v>
      </c>
      <c r="I89" s="21">
        <f t="shared" si="31"/>
        <v>19462.854000000003</v>
      </c>
      <c r="J89" s="21">
        <f t="shared" si="31"/>
        <v>21410.432000000001</v>
      </c>
      <c r="K89" s="21">
        <f t="shared" si="31"/>
        <v>21313.998999999996</v>
      </c>
      <c r="L89" s="21">
        <f t="shared" si="31"/>
        <v>20805.811000000002</v>
      </c>
      <c r="M89" s="21">
        <f t="shared" si="31"/>
        <v>21545.855000000003</v>
      </c>
      <c r="N89" s="21">
        <f t="shared" si="31"/>
        <v>20550.351000000002</v>
      </c>
      <c r="O89" s="21">
        <f t="shared" si="31"/>
        <v>21082.143999999997</v>
      </c>
      <c r="P89" s="21">
        <f t="shared" si="31"/>
        <v>21822.336000000003</v>
      </c>
      <c r="Q89" s="21">
        <f t="shared" si="31"/>
        <v>22608.897000000001</v>
      </c>
      <c r="R89" s="21">
        <f t="shared" si="31"/>
        <v>23842.100000000002</v>
      </c>
      <c r="S89" s="21">
        <f t="shared" si="31"/>
        <v>26569.076000000005</v>
      </c>
      <c r="T89" s="21">
        <f t="shared" si="31"/>
        <v>27414.967000000001</v>
      </c>
      <c r="U89" s="21">
        <f t="shared" si="31"/>
        <v>29083.828999999998</v>
      </c>
      <c r="V89" s="21">
        <f t="shared" si="31"/>
        <v>29048.417000000001</v>
      </c>
      <c r="W89" s="21">
        <f t="shared" si="31"/>
        <v>26719.816999999999</v>
      </c>
    </row>
    <row r="90" spans="2:26" outlineLevel="1" x14ac:dyDescent="0.25">
      <c r="B90" s="29" t="s">
        <v>46</v>
      </c>
      <c r="C90" s="28">
        <f>IFERROR(C89/C71/1000,0)</f>
        <v>8.3133541850140061E-3</v>
      </c>
      <c r="D90" s="28">
        <f t="shared" ref="D90:W90" si="32">IFERROR(D89/D71/1000,0)</f>
        <v>8.1837644095815749E-3</v>
      </c>
      <c r="E90" s="28">
        <f t="shared" si="32"/>
        <v>8.1132670449565077E-3</v>
      </c>
      <c r="F90" s="28">
        <f t="shared" si="32"/>
        <v>8.0421634307079135E-3</v>
      </c>
      <c r="G90" s="28">
        <f t="shared" si="32"/>
        <v>7.9672896369051976E-3</v>
      </c>
      <c r="H90" s="28">
        <f t="shared" si="32"/>
        <v>7.8729676873297277E-3</v>
      </c>
      <c r="I90" s="28">
        <f t="shared" si="32"/>
        <v>7.7568387478116783E-3</v>
      </c>
      <c r="J90" s="28">
        <f t="shared" si="32"/>
        <v>7.6861735831619165E-3</v>
      </c>
      <c r="K90" s="28">
        <f t="shared" si="32"/>
        <v>7.6773372987236866E-3</v>
      </c>
      <c r="L90" s="28">
        <f t="shared" si="32"/>
        <v>7.5945608859179174E-3</v>
      </c>
      <c r="M90" s="28">
        <f t="shared" si="32"/>
        <v>7.5203637467080873E-3</v>
      </c>
      <c r="N90" s="28">
        <f t="shared" si="32"/>
        <v>7.4753849744354593E-3</v>
      </c>
      <c r="O90" s="28">
        <f t="shared" si="32"/>
        <v>7.3737350693113051E-3</v>
      </c>
      <c r="P90" s="28">
        <f t="shared" si="32"/>
        <v>7.3168773930304739E-3</v>
      </c>
      <c r="Q90" s="28">
        <f t="shared" si="32"/>
        <v>7.261018924041393E-3</v>
      </c>
      <c r="R90" s="28">
        <f t="shared" si="32"/>
        <v>7.1948139796319619E-3</v>
      </c>
      <c r="S90" s="28">
        <f t="shared" si="32"/>
        <v>7.1103429580496921E-3</v>
      </c>
      <c r="T90" s="28">
        <f t="shared" si="32"/>
        <v>7.0364849143538365E-3</v>
      </c>
      <c r="U90" s="28">
        <f t="shared" si="32"/>
        <v>6.9905949251386932E-3</v>
      </c>
      <c r="V90" s="28">
        <f t="shared" si="32"/>
        <v>6.8722511919272616E-3</v>
      </c>
      <c r="W90" s="28">
        <f t="shared" si="32"/>
        <v>6.7966826720085799E-3</v>
      </c>
    </row>
    <row r="91" spans="2:26" outlineLevel="1" x14ac:dyDescent="0.25"/>
    <row r="92" spans="2:26" outlineLevel="1" x14ac:dyDescent="0.25">
      <c r="B92" s="4" t="s">
        <v>23</v>
      </c>
      <c r="C92" s="12">
        <f t="shared" ref="C92:W92" si="33">IFERROR(C79/C89,0)</f>
        <v>0</v>
      </c>
      <c r="D92" s="12">
        <f t="shared" si="33"/>
        <v>0</v>
      </c>
      <c r="E92" s="12">
        <f t="shared" si="33"/>
        <v>0</v>
      </c>
      <c r="F92" s="12">
        <f t="shared" si="33"/>
        <v>0</v>
      </c>
      <c r="G92" s="12">
        <f t="shared" si="33"/>
        <v>0</v>
      </c>
      <c r="H92" s="12">
        <f t="shared" si="33"/>
        <v>0</v>
      </c>
      <c r="I92" s="12">
        <f t="shared" si="33"/>
        <v>0</v>
      </c>
      <c r="J92" s="12">
        <f t="shared" si="33"/>
        <v>0</v>
      </c>
      <c r="K92" s="12">
        <f t="shared" si="33"/>
        <v>0</v>
      </c>
      <c r="L92" s="12">
        <f t="shared" si="33"/>
        <v>0</v>
      </c>
      <c r="M92" s="12">
        <f t="shared" si="33"/>
        <v>0</v>
      </c>
      <c r="N92" s="12">
        <f t="shared" si="33"/>
        <v>0</v>
      </c>
      <c r="O92" s="12">
        <f t="shared" si="33"/>
        <v>0</v>
      </c>
      <c r="P92" s="12">
        <f t="shared" si="33"/>
        <v>0</v>
      </c>
      <c r="Q92" s="12">
        <f t="shared" si="33"/>
        <v>0</v>
      </c>
      <c r="R92" s="12">
        <f t="shared" si="33"/>
        <v>0</v>
      </c>
      <c r="S92" s="12">
        <f t="shared" si="33"/>
        <v>0</v>
      </c>
      <c r="T92" s="12">
        <f t="shared" si="33"/>
        <v>0</v>
      </c>
      <c r="U92" s="12">
        <f t="shared" si="33"/>
        <v>0</v>
      </c>
      <c r="V92" s="12">
        <f t="shared" si="33"/>
        <v>0</v>
      </c>
      <c r="W92" s="12">
        <f t="shared" si="33"/>
        <v>0</v>
      </c>
    </row>
    <row r="93" spans="2:26" outlineLevel="1" x14ac:dyDescent="0.25">
      <c r="B93" s="4" t="s">
        <v>24</v>
      </c>
      <c r="C93" s="12">
        <f t="shared" ref="C93:W93" si="34">IFERROR(C80/C89,0)</f>
        <v>0</v>
      </c>
      <c r="D93" s="12">
        <f t="shared" si="34"/>
        <v>0</v>
      </c>
      <c r="E93" s="12">
        <f t="shared" si="34"/>
        <v>0</v>
      </c>
      <c r="F93" s="12">
        <f t="shared" si="34"/>
        <v>0</v>
      </c>
      <c r="G93" s="12">
        <f t="shared" si="34"/>
        <v>0</v>
      </c>
      <c r="H93" s="12">
        <f t="shared" si="34"/>
        <v>0</v>
      </c>
      <c r="I93" s="12">
        <f t="shared" si="34"/>
        <v>0</v>
      </c>
      <c r="J93" s="12">
        <f t="shared" si="34"/>
        <v>0</v>
      </c>
      <c r="K93" s="12">
        <f t="shared" si="34"/>
        <v>0</v>
      </c>
      <c r="L93" s="12">
        <f t="shared" si="34"/>
        <v>0</v>
      </c>
      <c r="M93" s="12">
        <f t="shared" si="34"/>
        <v>0</v>
      </c>
      <c r="N93" s="12">
        <f t="shared" si="34"/>
        <v>0</v>
      </c>
      <c r="O93" s="12">
        <f t="shared" si="34"/>
        <v>0</v>
      </c>
      <c r="P93" s="12">
        <f t="shared" si="34"/>
        <v>0</v>
      </c>
      <c r="Q93" s="12">
        <f t="shared" si="34"/>
        <v>0</v>
      </c>
      <c r="R93" s="12">
        <f t="shared" si="34"/>
        <v>0</v>
      </c>
      <c r="S93" s="12">
        <f t="shared" si="34"/>
        <v>0</v>
      </c>
      <c r="T93" s="12">
        <f t="shared" si="34"/>
        <v>0</v>
      </c>
      <c r="U93" s="12">
        <f t="shared" si="34"/>
        <v>0</v>
      </c>
      <c r="V93" s="12">
        <f t="shared" si="34"/>
        <v>0</v>
      </c>
      <c r="W93" s="12">
        <f t="shared" si="34"/>
        <v>0</v>
      </c>
    </row>
    <row r="94" spans="2:26" outlineLevel="1" x14ac:dyDescent="0.25">
      <c r="B94" s="4" t="s">
        <v>21</v>
      </c>
      <c r="C94" s="12">
        <f t="shared" ref="C94:W94" si="35">IFERROR(C81/C89,0)</f>
        <v>4.4311615047246525E-2</v>
      </c>
      <c r="D94" s="12">
        <f t="shared" si="35"/>
        <v>5.4267294221014548E-2</v>
      </c>
      <c r="E94" s="12">
        <f t="shared" si="35"/>
        <v>5.5253663294616992E-2</v>
      </c>
      <c r="F94" s="12">
        <f t="shared" si="35"/>
        <v>5.3256537453983961E-2</v>
      </c>
      <c r="G94" s="12">
        <f t="shared" si="35"/>
        <v>4.2818102077122049E-2</v>
      </c>
      <c r="H94" s="12">
        <f t="shared" si="35"/>
        <v>4.3356812175014414E-2</v>
      </c>
      <c r="I94" s="12">
        <f t="shared" si="35"/>
        <v>9.8308809180811807E-3</v>
      </c>
      <c r="J94" s="12">
        <f t="shared" si="35"/>
        <v>1.0151406566668061E-2</v>
      </c>
      <c r="K94" s="12">
        <f t="shared" si="35"/>
        <v>1.201736004585531E-2</v>
      </c>
      <c r="L94" s="12">
        <f t="shared" si="35"/>
        <v>1.0664857044024863E-2</v>
      </c>
      <c r="M94" s="12">
        <f t="shared" si="35"/>
        <v>1.0647941332567214E-2</v>
      </c>
      <c r="N94" s="12">
        <f t="shared" si="35"/>
        <v>1.0858500665025137E-2</v>
      </c>
      <c r="O94" s="12">
        <f t="shared" si="35"/>
        <v>1.1007371925739622E-2</v>
      </c>
      <c r="P94" s="12">
        <f t="shared" si="35"/>
        <v>1.2896190398681421E-2</v>
      </c>
      <c r="Q94" s="12">
        <f t="shared" si="35"/>
        <v>1.4265047958774812E-2</v>
      </c>
      <c r="R94" s="12">
        <f t="shared" si="35"/>
        <v>1.6101937329345988E-2</v>
      </c>
      <c r="S94" s="12">
        <f t="shared" si="35"/>
        <v>1.7721542141698868E-2</v>
      </c>
      <c r="T94" s="12">
        <f t="shared" si="35"/>
        <v>1.9203889612560907E-2</v>
      </c>
      <c r="U94" s="12">
        <f t="shared" si="35"/>
        <v>2.1257482981350224E-2</v>
      </c>
      <c r="V94" s="12">
        <f t="shared" si="35"/>
        <v>2.2913744318666312E-2</v>
      </c>
      <c r="W94" s="12">
        <f t="shared" si="35"/>
        <v>2.7171705554719931E-2</v>
      </c>
    </row>
    <row r="95" spans="2:26" outlineLevel="1" x14ac:dyDescent="0.25">
      <c r="B95" s="4" t="s">
        <v>26</v>
      </c>
      <c r="C95" s="12">
        <f t="shared" ref="C95:W95" si="36">IFERROR(C82/C89,0)</f>
        <v>0</v>
      </c>
      <c r="D95" s="12">
        <f t="shared" si="36"/>
        <v>0</v>
      </c>
      <c r="E95" s="12">
        <f t="shared" si="36"/>
        <v>0</v>
      </c>
      <c r="F95" s="12">
        <f t="shared" si="36"/>
        <v>0</v>
      </c>
      <c r="G95" s="12">
        <f t="shared" si="36"/>
        <v>0</v>
      </c>
      <c r="H95" s="12">
        <f t="shared" si="36"/>
        <v>0</v>
      </c>
      <c r="I95" s="12">
        <f t="shared" si="36"/>
        <v>0</v>
      </c>
      <c r="J95" s="12">
        <f t="shared" si="36"/>
        <v>0</v>
      </c>
      <c r="K95" s="12">
        <f t="shared" si="36"/>
        <v>0</v>
      </c>
      <c r="L95" s="12">
        <f t="shared" si="36"/>
        <v>0</v>
      </c>
      <c r="M95" s="12">
        <f t="shared" si="36"/>
        <v>0</v>
      </c>
      <c r="N95" s="12">
        <f t="shared" si="36"/>
        <v>0</v>
      </c>
      <c r="O95" s="12">
        <f t="shared" si="36"/>
        <v>0</v>
      </c>
      <c r="P95" s="12">
        <f t="shared" si="36"/>
        <v>0</v>
      </c>
      <c r="Q95" s="12">
        <f t="shared" si="36"/>
        <v>0</v>
      </c>
      <c r="R95" s="12">
        <f t="shared" si="36"/>
        <v>0</v>
      </c>
      <c r="S95" s="12">
        <f t="shared" si="36"/>
        <v>0</v>
      </c>
      <c r="T95" s="12">
        <f t="shared" si="36"/>
        <v>0</v>
      </c>
      <c r="U95" s="12">
        <f t="shared" si="36"/>
        <v>0</v>
      </c>
      <c r="V95" s="12">
        <f t="shared" si="36"/>
        <v>0</v>
      </c>
      <c r="W95" s="12">
        <f t="shared" si="36"/>
        <v>0</v>
      </c>
    </row>
    <row r="96" spans="2:26" outlineLevel="1" x14ac:dyDescent="0.25">
      <c r="B96" s="4" t="s">
        <v>25</v>
      </c>
      <c r="C96" s="12">
        <f t="shared" ref="C96:W96" si="37">IFERROR(C83/C89,0)</f>
        <v>0.84849801169097439</v>
      </c>
      <c r="D96" s="12">
        <f t="shared" si="37"/>
        <v>0.83618612451863517</v>
      </c>
      <c r="E96" s="12">
        <f t="shared" si="37"/>
        <v>0.84912459786894856</v>
      </c>
      <c r="F96" s="12">
        <f t="shared" si="37"/>
        <v>0.86356281167838522</v>
      </c>
      <c r="G96" s="12">
        <f t="shared" si="37"/>
        <v>0.88332003024042038</v>
      </c>
      <c r="H96" s="12">
        <f t="shared" si="37"/>
        <v>0.89332750988140419</v>
      </c>
      <c r="I96" s="12">
        <f t="shared" si="37"/>
        <v>0.90861586897790014</v>
      </c>
      <c r="J96" s="12">
        <f t="shared" si="37"/>
        <v>0.88348222025599488</v>
      </c>
      <c r="K96" s="12">
        <f t="shared" si="37"/>
        <v>0.85738884570652374</v>
      </c>
      <c r="L96" s="12">
        <f t="shared" si="37"/>
        <v>0.89989094873542785</v>
      </c>
      <c r="M96" s="12">
        <f t="shared" si="37"/>
        <v>0.86648698786843215</v>
      </c>
      <c r="N96" s="12">
        <f t="shared" si="37"/>
        <v>0.86162494256180822</v>
      </c>
      <c r="O96" s="12">
        <f t="shared" si="37"/>
        <v>0.87220583447300237</v>
      </c>
      <c r="P96" s="12">
        <f t="shared" si="37"/>
        <v>0.88512655107134264</v>
      </c>
      <c r="Q96" s="12">
        <f t="shared" si="37"/>
        <v>0.89581981818927292</v>
      </c>
      <c r="R96" s="12">
        <f t="shared" si="37"/>
        <v>0.92833924025148784</v>
      </c>
      <c r="S96" s="12">
        <f t="shared" si="37"/>
        <v>0.94062281277677851</v>
      </c>
      <c r="T96" s="12">
        <f t="shared" si="37"/>
        <v>0.93807878740105721</v>
      </c>
      <c r="U96" s="12">
        <f t="shared" si="37"/>
        <v>0.91476008884524806</v>
      </c>
      <c r="V96" s="12">
        <f t="shared" si="37"/>
        <v>0.91627564421152441</v>
      </c>
      <c r="W96" s="12">
        <f t="shared" si="37"/>
        <v>0.92222600177239233</v>
      </c>
    </row>
    <row r="97" spans="1:28" outlineLevel="1" x14ac:dyDescent="0.25">
      <c r="B97" s="4" t="s">
        <v>0</v>
      </c>
      <c r="C97" s="12">
        <f t="shared" ref="C97:W97" si="38">IFERROR(C84/C89,0)</f>
        <v>0</v>
      </c>
      <c r="D97" s="12">
        <f t="shared" si="38"/>
        <v>0</v>
      </c>
      <c r="E97" s="12">
        <f t="shared" si="38"/>
        <v>0</v>
      </c>
      <c r="F97" s="12">
        <f t="shared" si="38"/>
        <v>0</v>
      </c>
      <c r="G97" s="12">
        <f t="shared" si="38"/>
        <v>0</v>
      </c>
      <c r="H97" s="12">
        <f t="shared" si="38"/>
        <v>0</v>
      </c>
      <c r="I97" s="12">
        <f t="shared" si="38"/>
        <v>0</v>
      </c>
      <c r="J97" s="12">
        <f t="shared" si="38"/>
        <v>0</v>
      </c>
      <c r="K97" s="12">
        <f t="shared" si="38"/>
        <v>0</v>
      </c>
      <c r="L97" s="12">
        <f t="shared" si="38"/>
        <v>0</v>
      </c>
      <c r="M97" s="12">
        <f t="shared" si="38"/>
        <v>3.084189511161195E-2</v>
      </c>
      <c r="N97" s="12">
        <f t="shared" si="38"/>
        <v>3.6650663533678809E-2</v>
      </c>
      <c r="O97" s="12">
        <f t="shared" si="38"/>
        <v>3.453306267142469E-2</v>
      </c>
      <c r="P97" s="12">
        <f t="shared" si="38"/>
        <v>3.160734029574102E-2</v>
      </c>
      <c r="Q97" s="12">
        <f t="shared" si="38"/>
        <v>3.2769179319097258E-2</v>
      </c>
      <c r="R97" s="12">
        <f t="shared" si="38"/>
        <v>0</v>
      </c>
      <c r="S97" s="12">
        <f t="shared" si="38"/>
        <v>0</v>
      </c>
      <c r="T97" s="12">
        <f t="shared" si="38"/>
        <v>0</v>
      </c>
      <c r="U97" s="12">
        <f t="shared" si="38"/>
        <v>0</v>
      </c>
      <c r="V97" s="12">
        <f t="shared" si="38"/>
        <v>0</v>
      </c>
      <c r="W97" s="12">
        <f t="shared" si="38"/>
        <v>0</v>
      </c>
    </row>
    <row r="98" spans="1:28" outlineLevel="1" x14ac:dyDescent="0.25">
      <c r="B98" s="4" t="s">
        <v>27</v>
      </c>
      <c r="C98" s="12">
        <f t="shared" ref="C98:W98" si="39">IFERROR(C85/C89,0)</f>
        <v>0</v>
      </c>
      <c r="D98" s="12">
        <f t="shared" si="39"/>
        <v>0</v>
      </c>
      <c r="E98" s="12">
        <f t="shared" si="39"/>
        <v>0</v>
      </c>
      <c r="F98" s="12">
        <f t="shared" si="39"/>
        <v>0</v>
      </c>
      <c r="G98" s="12">
        <f t="shared" si="39"/>
        <v>0</v>
      </c>
      <c r="H98" s="12">
        <f t="shared" si="39"/>
        <v>0</v>
      </c>
      <c r="I98" s="12">
        <f t="shared" si="39"/>
        <v>0</v>
      </c>
      <c r="J98" s="12">
        <f t="shared" si="39"/>
        <v>0</v>
      </c>
      <c r="K98" s="12">
        <f t="shared" si="39"/>
        <v>0</v>
      </c>
      <c r="L98" s="12">
        <f t="shared" si="39"/>
        <v>0</v>
      </c>
      <c r="M98" s="12">
        <f t="shared" si="39"/>
        <v>0</v>
      </c>
      <c r="N98" s="12">
        <f t="shared" si="39"/>
        <v>0</v>
      </c>
      <c r="O98" s="12">
        <f t="shared" si="39"/>
        <v>0</v>
      </c>
      <c r="P98" s="12">
        <f t="shared" si="39"/>
        <v>0</v>
      </c>
      <c r="Q98" s="12">
        <f t="shared" si="39"/>
        <v>0</v>
      </c>
      <c r="R98" s="12">
        <f t="shared" si="39"/>
        <v>0</v>
      </c>
      <c r="S98" s="12">
        <f t="shared" si="39"/>
        <v>0</v>
      </c>
      <c r="T98" s="12">
        <f t="shared" si="39"/>
        <v>0</v>
      </c>
      <c r="U98" s="12">
        <f t="shared" si="39"/>
        <v>0</v>
      </c>
      <c r="V98" s="12">
        <f t="shared" si="39"/>
        <v>0</v>
      </c>
      <c r="W98" s="12">
        <f t="shared" si="39"/>
        <v>0</v>
      </c>
    </row>
    <row r="99" spans="1:28" outlineLevel="1" x14ac:dyDescent="0.25">
      <c r="B99" s="4" t="s">
        <v>28</v>
      </c>
      <c r="C99" s="12">
        <f t="shared" ref="C99:W99" si="40">IFERROR(C86/C89,0)</f>
        <v>8.0936445705597718E-4</v>
      </c>
      <c r="D99" s="12">
        <f t="shared" si="40"/>
        <v>5.0177586450588538E-4</v>
      </c>
      <c r="E99" s="12">
        <f t="shared" si="40"/>
        <v>3.1864804304712754E-4</v>
      </c>
      <c r="F99" s="12">
        <f t="shared" si="40"/>
        <v>3.353115203251266E-4</v>
      </c>
      <c r="G99" s="12">
        <f t="shared" si="40"/>
        <v>3.3259975637168798E-4</v>
      </c>
      <c r="H99" s="12">
        <f t="shared" si="40"/>
        <v>3.9494909243202418E-4</v>
      </c>
      <c r="I99" s="12">
        <f t="shared" si="40"/>
        <v>1.0314006363095565E-3</v>
      </c>
      <c r="J99" s="12">
        <f t="shared" si="40"/>
        <v>9.1492782583742346E-4</v>
      </c>
      <c r="K99" s="12">
        <f t="shared" si="40"/>
        <v>1.0052548092922406E-3</v>
      </c>
      <c r="L99" s="12">
        <f t="shared" si="40"/>
        <v>1.175681159460691E-3</v>
      </c>
      <c r="M99" s="12">
        <f t="shared" si="40"/>
        <v>1.8755347606302928E-3</v>
      </c>
      <c r="N99" s="12">
        <f t="shared" si="40"/>
        <v>3.7072846103699151E-3</v>
      </c>
      <c r="O99" s="12">
        <f t="shared" si="40"/>
        <v>3.9256918081956001E-3</v>
      </c>
      <c r="P99" s="12">
        <f t="shared" si="40"/>
        <v>3.1186395443640867E-3</v>
      </c>
      <c r="Q99" s="12">
        <f t="shared" si="40"/>
        <v>3.0290730237746673E-3</v>
      </c>
      <c r="R99" s="12">
        <f t="shared" si="40"/>
        <v>2.3791109004659824E-3</v>
      </c>
      <c r="S99" s="12">
        <f t="shared" si="40"/>
        <v>1.8948720685657261E-3</v>
      </c>
      <c r="T99" s="12">
        <f t="shared" si="40"/>
        <v>1.4841163222994213E-3</v>
      </c>
      <c r="U99" s="12">
        <f t="shared" si="40"/>
        <v>1.0965543773483195E-3</v>
      </c>
      <c r="V99" s="12">
        <f t="shared" si="40"/>
        <v>9.0197686159627889E-4</v>
      </c>
      <c r="W99" s="12">
        <f t="shared" si="40"/>
        <v>5.6306523356802936E-4</v>
      </c>
    </row>
    <row r="100" spans="1:28" outlineLevel="1" x14ac:dyDescent="0.25">
      <c r="B100" s="4" t="s">
        <v>22</v>
      </c>
      <c r="C100" s="12">
        <f t="shared" ref="C100:W100" si="41">IFERROR(C87/C89,0)</f>
        <v>0</v>
      </c>
      <c r="D100" s="12">
        <f t="shared" si="41"/>
        <v>0</v>
      </c>
      <c r="E100" s="12">
        <f t="shared" si="41"/>
        <v>0</v>
      </c>
      <c r="F100" s="12">
        <f t="shared" si="41"/>
        <v>0</v>
      </c>
      <c r="G100" s="12">
        <f t="shared" si="41"/>
        <v>0</v>
      </c>
      <c r="H100" s="12">
        <f t="shared" si="41"/>
        <v>0</v>
      </c>
      <c r="I100" s="12">
        <f t="shared" si="41"/>
        <v>0</v>
      </c>
      <c r="J100" s="12">
        <f t="shared" si="41"/>
        <v>0</v>
      </c>
      <c r="K100" s="12">
        <f t="shared" si="41"/>
        <v>0</v>
      </c>
      <c r="L100" s="12">
        <f t="shared" si="41"/>
        <v>0</v>
      </c>
      <c r="M100" s="12">
        <f t="shared" si="41"/>
        <v>0</v>
      </c>
      <c r="N100" s="12">
        <f t="shared" si="41"/>
        <v>0</v>
      </c>
      <c r="O100" s="12">
        <f t="shared" si="41"/>
        <v>0</v>
      </c>
      <c r="P100" s="12">
        <f t="shared" si="41"/>
        <v>0</v>
      </c>
      <c r="Q100" s="12">
        <f t="shared" si="41"/>
        <v>0</v>
      </c>
      <c r="R100" s="12">
        <f t="shared" si="41"/>
        <v>0</v>
      </c>
      <c r="S100" s="12">
        <f t="shared" si="41"/>
        <v>0</v>
      </c>
      <c r="T100" s="12">
        <f t="shared" si="41"/>
        <v>0</v>
      </c>
      <c r="U100" s="12">
        <f t="shared" si="41"/>
        <v>0</v>
      </c>
      <c r="V100" s="12">
        <f t="shared" si="41"/>
        <v>0</v>
      </c>
      <c r="W100" s="12">
        <f t="shared" si="41"/>
        <v>0</v>
      </c>
    </row>
    <row r="101" spans="1:28" outlineLevel="1" x14ac:dyDescent="0.25">
      <c r="B101" s="4" t="s">
        <v>1</v>
      </c>
      <c r="C101" s="12">
        <f t="shared" ref="C101:W101" si="42">IFERROR(C88/C89,0)</f>
        <v>0.10638100880472311</v>
      </c>
      <c r="D101" s="12">
        <f t="shared" si="42"/>
        <v>0.10904480539584441</v>
      </c>
      <c r="E101" s="12">
        <f t="shared" si="42"/>
        <v>9.5303090793387321E-2</v>
      </c>
      <c r="F101" s="12">
        <f t="shared" si="42"/>
        <v>8.2845339347305702E-2</v>
      </c>
      <c r="G101" s="12">
        <f t="shared" si="42"/>
        <v>7.3529267926085953E-2</v>
      </c>
      <c r="H101" s="12">
        <f t="shared" si="42"/>
        <v>6.2920728851149299E-2</v>
      </c>
      <c r="I101" s="12">
        <f t="shared" si="42"/>
        <v>8.0521849467709086E-2</v>
      </c>
      <c r="J101" s="12">
        <f t="shared" si="42"/>
        <v>0.10545144535149968</v>
      </c>
      <c r="K101" s="12">
        <f t="shared" si="42"/>
        <v>0.12958853943832879</v>
      </c>
      <c r="L101" s="12">
        <f t="shared" si="42"/>
        <v>8.8268513061086629E-2</v>
      </c>
      <c r="M101" s="12">
        <f t="shared" si="42"/>
        <v>9.0147640926758282E-2</v>
      </c>
      <c r="N101" s="12">
        <f t="shared" si="42"/>
        <v>8.7158608629117798E-2</v>
      </c>
      <c r="O101" s="12">
        <f t="shared" si="42"/>
        <v>7.8328039121637744E-2</v>
      </c>
      <c r="P101" s="12">
        <f t="shared" si="42"/>
        <v>6.7251278689870783E-2</v>
      </c>
      <c r="Q101" s="12">
        <f t="shared" si="42"/>
        <v>5.4116881509080249E-2</v>
      </c>
      <c r="R101" s="12">
        <f t="shared" si="42"/>
        <v>5.3179711518700108E-2</v>
      </c>
      <c r="S101" s="12">
        <f t="shared" si="42"/>
        <v>3.9760773012956864E-2</v>
      </c>
      <c r="T101" s="12">
        <f t="shared" si="42"/>
        <v>4.1233206664082429E-2</v>
      </c>
      <c r="U101" s="12">
        <f t="shared" si="42"/>
        <v>6.2885873796053468E-2</v>
      </c>
      <c r="V101" s="12">
        <f t="shared" si="42"/>
        <v>5.9908634608212899E-2</v>
      </c>
      <c r="W101" s="12">
        <f t="shared" si="42"/>
        <v>5.0039227439319663E-2</v>
      </c>
    </row>
    <row r="104" spans="1:28" s="37" customFormat="1" x14ac:dyDescent="0.25">
      <c r="A104" s="36" t="s">
        <v>3</v>
      </c>
      <c r="Z104" s="38"/>
    </row>
    <row r="105" spans="1:28" outlineLevel="1" x14ac:dyDescent="0.25">
      <c r="B105" s="22" t="s">
        <v>31</v>
      </c>
      <c r="C105" s="5">
        <f>C108*CAN!C109</f>
        <v>3361.9262524677333</v>
      </c>
      <c r="D105" s="5">
        <f>D108*CAN!D109</f>
        <v>3913.7316653483972</v>
      </c>
      <c r="E105" s="5">
        <f>E108*CAN!E109</f>
        <v>3902.406493963178</v>
      </c>
      <c r="F105" s="5">
        <f>F108*CAN!F109</f>
        <v>5109.2828184477576</v>
      </c>
      <c r="G105" s="5">
        <f>G108*CAN!G109</f>
        <v>5845.2281496814085</v>
      </c>
      <c r="H105" s="5">
        <f>H108*CAN!H109</f>
        <v>6342.2271041874692</v>
      </c>
      <c r="I105" s="5">
        <f>I108*CAN!I109</f>
        <v>8644.1979419819327</v>
      </c>
      <c r="J105" s="5">
        <f>J108*CAN!J109</f>
        <v>7524.3041812497704</v>
      </c>
      <c r="K105" s="5">
        <f>K108*CAN!K109</f>
        <v>8528.1407759732119</v>
      </c>
      <c r="L105" s="5">
        <f>L108*CAN!L109</f>
        <v>8407.2260721157418</v>
      </c>
      <c r="M105" s="5">
        <f>M108*CAN!M109</f>
        <v>9692.8256345388581</v>
      </c>
      <c r="N105" s="5">
        <f>N108*CAN!N109</f>
        <v>9235.4346284876301</v>
      </c>
      <c r="O105" s="5">
        <f>O108*CAN!O109</f>
        <v>9599.9708925283339</v>
      </c>
      <c r="P105" s="5">
        <f>P108*CAN!P109</f>
        <v>10441.082810930538</v>
      </c>
      <c r="Q105" s="5">
        <f>Q108*CAN!Q109</f>
        <v>10221.977528362673</v>
      </c>
      <c r="R105" s="5">
        <f>R108*CAN!R109</f>
        <v>10022.272617182549</v>
      </c>
      <c r="S105" s="5">
        <f>S108*CAN!S109</f>
        <v>10394.006471703291</v>
      </c>
      <c r="T105" s="5">
        <f>T108*CAN!T109</f>
        <v>10910.246433305312</v>
      </c>
      <c r="U105" s="5">
        <f>U108*CAN!U109</f>
        <v>11788.484938746007</v>
      </c>
      <c r="V105" s="5">
        <f>V108*CAN!V109</f>
        <v>11542.955964236226</v>
      </c>
      <c r="W105" s="5">
        <f>W108*CAN!W109</f>
        <v>10852.13068138428</v>
      </c>
      <c r="Z105" s="23"/>
    </row>
    <row r="106" spans="1:28" outlineLevel="1" x14ac:dyDescent="0.25">
      <c r="B106" s="8" t="s">
        <v>30</v>
      </c>
      <c r="C106" s="5">
        <f>INDEX('[2]Table 37'!C$26:C$28,MATCH($AB106,'[2]Table 37'!$B$26:$B$28,0))</f>
        <v>93.808000000000007</v>
      </c>
      <c r="D106" s="5">
        <f>INDEX('[2]Table 37'!D$26:D$28,MATCH($AB106,'[2]Table 37'!$B$26:$B$28,0))</f>
        <v>104.209</v>
      </c>
      <c r="E106" s="5">
        <f>INDEX('[2]Table 37'!E$26:E$28,MATCH($AB106,'[2]Table 37'!$B$26:$B$28,0))</f>
        <v>109.55800000000001</v>
      </c>
      <c r="F106" s="5">
        <f>INDEX('[2]Table 37'!F$26:F$28,MATCH($AB106,'[2]Table 37'!$B$26:$B$28,0))</f>
        <v>121.182</v>
      </c>
      <c r="G106" s="5">
        <f>INDEX('[2]Table 37'!G$26:G$28,MATCH($AB106,'[2]Table 37'!$B$26:$B$28,0))</f>
        <v>134.125</v>
      </c>
      <c r="H106" s="5">
        <f>INDEX('[2]Table 37'!H$26:H$28,MATCH($AB106,'[2]Table 37'!$B$26:$B$28,0))</f>
        <v>144.99</v>
      </c>
      <c r="I106" s="5">
        <f>INDEX('[2]Table 37'!I$26:I$28,MATCH($AB106,'[2]Table 37'!$B$26:$B$28,0))</f>
        <v>200.554</v>
      </c>
      <c r="J106" s="5">
        <f>INDEX('[2]Table 37'!J$26:J$28,MATCH($AB106,'[2]Table 37'!$B$26:$B$28,0))</f>
        <v>224.679</v>
      </c>
      <c r="K106" s="5">
        <f>INDEX('[2]Table 37'!K$26:K$28,MATCH($AB106,'[2]Table 37'!$B$26:$B$28,0))</f>
        <v>251.84100000000001</v>
      </c>
      <c r="L106" s="5">
        <f>INDEX('[2]Table 37'!L$26:L$28,MATCH($AB106,'[2]Table 37'!$B$26:$B$28,0))</f>
        <v>269.34100000000001</v>
      </c>
      <c r="M106" s="5">
        <f>INDEX('[2]Table 37'!M$26:M$28,MATCH($AB106,'[2]Table 37'!$B$26:$B$28,0))</f>
        <v>288.21100000000001</v>
      </c>
      <c r="N106" s="5">
        <f>INDEX('[2]Table 37'!N$26:N$28,MATCH($AB106,'[2]Table 37'!$B$26:$B$28,0))</f>
        <v>291.43799999999999</v>
      </c>
      <c r="O106" s="5">
        <f>INDEX('[2]Table 37'!O$26:O$28,MATCH($AB106,'[2]Table 37'!$B$26:$B$28,0))</f>
        <v>289.94400000000002</v>
      </c>
      <c r="P106" s="5">
        <f>INDEX('[2]Table 37'!P$26:P$28,MATCH($AB106,'[2]Table 37'!$B$26:$B$28,0))</f>
        <v>302.858</v>
      </c>
      <c r="Q106" s="5">
        <f>INDEX('[2]Table 37'!Q$26:Q$28,MATCH($AB106,'[2]Table 37'!$B$26:$B$28,0))</f>
        <v>307.5</v>
      </c>
      <c r="R106" s="5">
        <f>INDEX('[2]Table 37'!R$26:R$28,MATCH($AB106,'[2]Table 37'!$B$26:$B$28,0))</f>
        <v>314.95499999999998</v>
      </c>
      <c r="S106" s="5">
        <f>INDEX('[2]Table 37'!S$26:S$28,MATCH($AB106,'[2]Table 37'!$B$26:$B$28,0))</f>
        <v>318.70600000000002</v>
      </c>
      <c r="T106" s="5">
        <f>INDEX('[2]Table 37'!T$26:T$28,MATCH($AB106,'[2]Table 37'!$B$26:$B$28,0))</f>
        <v>327.20299999999997</v>
      </c>
      <c r="U106" s="5">
        <f>INDEX('[2]Table 37'!U$26:U$28,MATCH($AB106,'[2]Table 37'!$B$26:$B$28,0))</f>
        <v>333.55700000000002</v>
      </c>
      <c r="V106" s="5">
        <f>INDEX('[2]Table 37'!V$26:V$28,MATCH($AB106,'[2]Table 37'!$B$26:$B$28,0))</f>
        <v>335.67200000000003</v>
      </c>
      <c r="W106" s="5">
        <f>INDEX('[2]Table 37'!W$26:W$28,MATCH($AB106,'[2]Table 37'!$B$26:$B$28,0))</f>
        <v>333.952</v>
      </c>
      <c r="Z106" s="23" t="s">
        <v>32</v>
      </c>
      <c r="AB106" t="s">
        <v>3</v>
      </c>
    </row>
    <row r="107" spans="1:28" outlineLevel="1" x14ac:dyDescent="0.25">
      <c r="B107" s="8" t="s">
        <v>43</v>
      </c>
      <c r="C107" s="5">
        <f>INDEX('[2]Table 37'!C$38:C$40,MATCH($AB107,'[2]Table 37'!$B$38:$B$40,0))</f>
        <v>29865.314273</v>
      </c>
      <c r="D107" s="5">
        <f>INDEX('[2]Table 37'!D$38:D$40,MATCH($AB107,'[2]Table 37'!$B$38:$B$40,0))</f>
        <v>31038.481661000002</v>
      </c>
      <c r="E107" s="5">
        <f>INDEX('[2]Table 37'!E$38:E$40,MATCH($AB107,'[2]Table 37'!$B$38:$B$40,0))</f>
        <v>29196.352404000001</v>
      </c>
      <c r="F107" s="5">
        <f>INDEX('[2]Table 37'!F$38:F$40,MATCH($AB107,'[2]Table 37'!$B$38:$B$40,0))</f>
        <v>34278.097874999999</v>
      </c>
      <c r="G107" s="5">
        <f>INDEX('[2]Table 37'!G$38:G$40,MATCH($AB107,'[2]Table 37'!$B$38:$B$40,0))</f>
        <v>35145.525807999999</v>
      </c>
      <c r="H107" s="5">
        <f>INDEX('[2]Table 37'!H$38:H$40,MATCH($AB107,'[2]Table 37'!$B$38:$B$40,0))</f>
        <v>34994.011137000001</v>
      </c>
      <c r="I107" s="5">
        <f>INDEX('[2]Table 37'!I$38:I$40,MATCH($AB107,'[2]Table 37'!$B$38:$B$40,0))</f>
        <v>34343.909863000001</v>
      </c>
      <c r="J107" s="5">
        <f>INDEX('[2]Table 37'!J$38:J$40,MATCH($AB107,'[2]Table 37'!$B$38:$B$40,0))</f>
        <v>26578.669462999998</v>
      </c>
      <c r="K107" s="5">
        <f>INDEX('[2]Table 37'!K$38:K$40,MATCH($AB107,'[2]Table 37'!$B$38:$B$40,0))</f>
        <v>26875.546769</v>
      </c>
      <c r="L107" s="5">
        <f>INDEX('[2]Table 37'!L$38:L$40,MATCH($AB107,'[2]Table 37'!$B$38:$B$40,0))</f>
        <v>24773.061355000002</v>
      </c>
      <c r="M107" s="5">
        <f>INDEX('[2]Table 37'!M$38:M$40,MATCH($AB107,'[2]Table 37'!$B$38:$B$40,0))</f>
        <v>26691.273933</v>
      </c>
      <c r="N107" s="5">
        <f>INDEX('[2]Table 37'!N$38:N$40,MATCH($AB107,'[2]Table 37'!$B$38:$B$40,0))</f>
        <v>25150.152061000001</v>
      </c>
      <c r="O107" s="5">
        <f>INDEX('[2]Table 37'!O$38:O$40,MATCH($AB107,'[2]Table 37'!$B$38:$B$40,0))</f>
        <v>26277.572603000001</v>
      </c>
      <c r="P107" s="5">
        <f>INDEX('[2]Table 37'!P$38:P$40,MATCH($AB107,'[2]Table 37'!$B$38:$B$40,0))</f>
        <v>27361.250635</v>
      </c>
      <c r="Q107" s="5">
        <f>INDEX('[2]Table 37'!Q$38:Q$40,MATCH($AB107,'[2]Table 37'!$B$38:$B$40,0))</f>
        <v>26382.701075000001</v>
      </c>
      <c r="R107" s="5">
        <f>INDEX('[2]Table 37'!R$38:R$40,MATCH($AB107,'[2]Table 37'!$B$38:$B$40,0))</f>
        <v>25254.987558000001</v>
      </c>
      <c r="S107" s="5">
        <f>INDEX('[2]Table 37'!S$38:S$40,MATCH($AB107,'[2]Table 37'!$B$38:$B$40,0))</f>
        <v>25883.452074000001</v>
      </c>
      <c r="T107" s="5">
        <f>INDEX('[2]Table 37'!T$38:T$40,MATCH($AB107,'[2]Table 37'!$B$38:$B$40,0))</f>
        <v>26463.466800999999</v>
      </c>
      <c r="U107" s="5">
        <f>INDEX('[2]Table 37'!U$38:U$40,MATCH($AB107,'[2]Table 37'!$B$38:$B$40,0))</f>
        <v>28049.000358000001</v>
      </c>
      <c r="V107" s="5">
        <f>INDEX('[2]Table 37'!V$38:V$40,MATCH($AB107,'[2]Table 37'!$B$38:$B$40,0))</f>
        <v>27291.749556999999</v>
      </c>
      <c r="W107" s="5">
        <f>INDEX('[2]Table 37'!W$38:W$40,MATCH($AB107,'[2]Table 37'!$B$38:$B$40,0))</f>
        <v>25790.539121000002</v>
      </c>
      <c r="Z107" s="23" t="s">
        <v>32</v>
      </c>
      <c r="AB107" t="s">
        <v>3</v>
      </c>
    </row>
    <row r="108" spans="1:28" outlineLevel="1" x14ac:dyDescent="0.25">
      <c r="B108" s="8" t="s">
        <v>44</v>
      </c>
      <c r="C108" s="5">
        <f t="shared" ref="C108:W108" si="43">C106*C107/1000</f>
        <v>2801.6054013215844</v>
      </c>
      <c r="D108" s="5">
        <f t="shared" si="43"/>
        <v>3234.4891354111492</v>
      </c>
      <c r="E108" s="5">
        <f t="shared" si="43"/>
        <v>3198.6939766774321</v>
      </c>
      <c r="F108" s="5">
        <f t="shared" si="43"/>
        <v>4153.8884566882498</v>
      </c>
      <c r="G108" s="5">
        <f t="shared" si="43"/>
        <v>4713.8936489979997</v>
      </c>
      <c r="H108" s="5">
        <f t="shared" si="43"/>
        <v>5073.7816747536308</v>
      </c>
      <c r="I108" s="5">
        <f t="shared" si="43"/>
        <v>6887.8084986641024</v>
      </c>
      <c r="J108" s="5">
        <f t="shared" si="43"/>
        <v>5971.6688762773765</v>
      </c>
      <c r="K108" s="5">
        <f t="shared" si="43"/>
        <v>6768.3645738517298</v>
      </c>
      <c r="L108" s="5">
        <f t="shared" si="43"/>
        <v>6672.4011184170549</v>
      </c>
      <c r="M108" s="5">
        <f t="shared" si="43"/>
        <v>7692.7187515038631</v>
      </c>
      <c r="N108" s="5">
        <f t="shared" si="43"/>
        <v>7329.7100163537179</v>
      </c>
      <c r="O108" s="5">
        <f t="shared" si="43"/>
        <v>7619.0245108042318</v>
      </c>
      <c r="P108" s="5">
        <f t="shared" si="43"/>
        <v>8286.5736448148309</v>
      </c>
      <c r="Q108" s="5">
        <f t="shared" si="43"/>
        <v>8112.6805805624999</v>
      </c>
      <c r="R108" s="5">
        <f t="shared" si="43"/>
        <v>7954.1846063298899</v>
      </c>
      <c r="S108" s="5">
        <f t="shared" si="43"/>
        <v>8249.2114766962441</v>
      </c>
      <c r="T108" s="5">
        <f t="shared" si="43"/>
        <v>8658.9257276876015</v>
      </c>
      <c r="U108" s="5">
        <f t="shared" si="43"/>
        <v>9355.9404124134071</v>
      </c>
      <c r="V108" s="5">
        <f t="shared" si="43"/>
        <v>9161.0761572973042</v>
      </c>
      <c r="W108" s="5">
        <f t="shared" si="43"/>
        <v>8612.8021205361929</v>
      </c>
    </row>
    <row r="109" spans="1:28" outlineLevel="1" x14ac:dyDescent="0.25">
      <c r="B109" s="8" t="s">
        <v>45</v>
      </c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8" outlineLevel="1" x14ac:dyDescent="0.25">
      <c r="B110" s="8" t="s">
        <v>47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8" outlineLevel="1" x14ac:dyDescent="0.25"/>
    <row r="112" spans="1:28" outlineLevel="1" x14ac:dyDescent="0.25">
      <c r="B112" s="9" t="s">
        <v>19</v>
      </c>
      <c r="C112" s="14"/>
    </row>
    <row r="113" spans="2:26" outlineLevel="1" x14ac:dyDescent="0.25">
      <c r="B113" s="4" t="s">
        <v>23</v>
      </c>
      <c r="C113" s="5">
        <f>IFERROR(INDEX('[2]Table 36'!C$14:C$17,MATCH(CAN!$B126,'[2]Table 36'!$B$14:$B$17,0))*1000,0)</f>
        <v>0</v>
      </c>
      <c r="D113" s="5">
        <f>IFERROR(INDEX('[2]Table 36'!D$14:D$17,MATCH(CAN!$B126,'[2]Table 36'!$B$14:$B$17,0))*1000,0)</f>
        <v>0</v>
      </c>
      <c r="E113" s="5">
        <f>IFERROR(INDEX('[2]Table 36'!E$14:E$17,MATCH(CAN!$B126,'[2]Table 36'!$B$14:$B$17,0))*1000,0)</f>
        <v>0</v>
      </c>
      <c r="F113" s="5">
        <f>IFERROR(INDEX('[2]Table 36'!F$14:F$17,MATCH(CAN!$B126,'[2]Table 36'!$B$14:$B$17,0))*1000,0)</f>
        <v>0</v>
      </c>
      <c r="G113" s="5">
        <f>IFERROR(INDEX('[2]Table 36'!G$14:G$17,MATCH(CAN!$B126,'[2]Table 36'!$B$14:$B$17,0))*1000,0)</f>
        <v>0</v>
      </c>
      <c r="H113" s="5">
        <f>IFERROR(INDEX('[2]Table 36'!H$14:H$17,MATCH(CAN!$B126,'[2]Table 36'!$B$14:$B$17,0))*1000,0)</f>
        <v>0</v>
      </c>
      <c r="I113" s="5">
        <f>IFERROR(INDEX('[2]Table 36'!I$14:I$17,MATCH(CAN!$B126,'[2]Table 36'!$B$14:$B$17,0))*1000,0)</f>
        <v>0</v>
      </c>
      <c r="J113" s="5">
        <f>IFERROR(INDEX('[2]Table 36'!J$14:J$17,MATCH(CAN!$B126,'[2]Table 36'!$B$14:$B$17,0))*1000,0)</f>
        <v>0</v>
      </c>
      <c r="K113" s="5">
        <f>IFERROR(INDEX('[2]Table 36'!K$14:K$17,MATCH(CAN!$B126,'[2]Table 36'!$B$14:$B$17,0))*1000,0)</f>
        <v>0</v>
      </c>
      <c r="L113" s="5">
        <f>IFERROR(INDEX('[2]Table 36'!L$14:L$17,MATCH(CAN!$B126,'[2]Table 36'!$B$14:$B$17,0))*1000,0)</f>
        <v>0</v>
      </c>
      <c r="M113" s="5">
        <f>IFERROR(INDEX('[2]Table 36'!M$14:M$17,MATCH(CAN!$B126,'[2]Table 36'!$B$14:$B$17,0))*1000,0)</f>
        <v>0</v>
      </c>
      <c r="N113" s="5">
        <f>IFERROR(INDEX('[2]Table 36'!N$14:N$17,MATCH(CAN!$B126,'[2]Table 36'!$B$14:$B$17,0))*1000,0)</f>
        <v>0</v>
      </c>
      <c r="O113" s="5">
        <f>IFERROR(INDEX('[2]Table 36'!O$14:O$17,MATCH(CAN!$B126,'[2]Table 36'!$B$14:$B$17,0))*1000,0)</f>
        <v>0</v>
      </c>
      <c r="P113" s="5">
        <f>IFERROR(INDEX('[2]Table 36'!P$14:P$17,MATCH(CAN!$B126,'[2]Table 36'!$B$14:$B$17,0))*1000,0)</f>
        <v>0</v>
      </c>
      <c r="Q113" s="5">
        <f>IFERROR(INDEX('[2]Table 36'!Q$14:Q$17,MATCH(CAN!$B126,'[2]Table 36'!$B$14:$B$17,0))*1000,0)</f>
        <v>0</v>
      </c>
      <c r="R113" s="5">
        <f>IFERROR(INDEX('[2]Table 36'!R$14:R$17,MATCH(CAN!$B126,'[2]Table 36'!$B$14:$B$17,0))*1000,0)</f>
        <v>0</v>
      </c>
      <c r="S113" s="5">
        <f>IFERROR(INDEX('[2]Table 36'!S$14:S$17,MATCH(CAN!$B126,'[2]Table 36'!$B$14:$B$17,0))*1000,0)</f>
        <v>0</v>
      </c>
      <c r="T113" s="5">
        <f>IFERROR(INDEX('[2]Table 36'!T$14:T$17,MATCH(CAN!$B126,'[2]Table 36'!$B$14:$B$17,0))*1000,0)</f>
        <v>0</v>
      </c>
      <c r="U113" s="5">
        <f>IFERROR(INDEX('[2]Table 36'!U$14:U$17,MATCH(CAN!$B126,'[2]Table 36'!$B$14:$B$17,0))*1000,0)</f>
        <v>0</v>
      </c>
      <c r="V113" s="5">
        <f>IFERROR(INDEX('[2]Table 36'!V$14:V$17,MATCH(CAN!$B126,'[2]Table 36'!$B$14:$B$17,0))*1000,0)</f>
        <v>0</v>
      </c>
      <c r="W113" s="5">
        <f>IFERROR(INDEX('[2]Table 36'!W$14:W$17,MATCH(CAN!$B126,'[2]Table 36'!$B$14:$B$17,0))*1000,0)</f>
        <v>0</v>
      </c>
      <c r="Z113" s="23" t="s">
        <v>32</v>
      </c>
    </row>
    <row r="114" spans="2:26" outlineLevel="1" x14ac:dyDescent="0.25">
      <c r="B114" s="4" t="s">
        <v>24</v>
      </c>
      <c r="C114" s="5">
        <f>IFERROR(INDEX('[2]Table 36'!C$14:C$17,MATCH(CAN!$B127,'[2]Table 36'!$B$14:$B$17,0))*1000,0)</f>
        <v>0</v>
      </c>
      <c r="D114" s="5">
        <f>IFERROR(INDEX('[2]Table 36'!D$14:D$17,MATCH(CAN!$B127,'[2]Table 36'!$B$14:$B$17,0))*1000,0)</f>
        <v>0</v>
      </c>
      <c r="E114" s="5">
        <f>IFERROR(INDEX('[2]Table 36'!E$14:E$17,MATCH(CAN!$B127,'[2]Table 36'!$B$14:$B$17,0))*1000,0)</f>
        <v>0</v>
      </c>
      <c r="F114" s="5">
        <f>IFERROR(INDEX('[2]Table 36'!F$14:F$17,MATCH(CAN!$B127,'[2]Table 36'!$B$14:$B$17,0))*1000,0)</f>
        <v>0</v>
      </c>
      <c r="G114" s="5">
        <f>IFERROR(INDEX('[2]Table 36'!G$14:G$17,MATCH(CAN!$B127,'[2]Table 36'!$B$14:$B$17,0))*1000,0)</f>
        <v>0</v>
      </c>
      <c r="H114" s="5">
        <f>IFERROR(INDEX('[2]Table 36'!H$14:H$17,MATCH(CAN!$B127,'[2]Table 36'!$B$14:$B$17,0))*1000,0)</f>
        <v>0</v>
      </c>
      <c r="I114" s="5">
        <f>IFERROR(INDEX('[2]Table 36'!I$14:I$17,MATCH(CAN!$B127,'[2]Table 36'!$B$14:$B$17,0))*1000,0)</f>
        <v>0</v>
      </c>
      <c r="J114" s="5">
        <f>IFERROR(INDEX('[2]Table 36'!J$14:J$17,MATCH(CAN!$B127,'[2]Table 36'!$B$14:$B$17,0))*1000,0)</f>
        <v>0</v>
      </c>
      <c r="K114" s="5">
        <f>IFERROR(INDEX('[2]Table 36'!K$14:K$17,MATCH(CAN!$B127,'[2]Table 36'!$B$14:$B$17,0))*1000,0)</f>
        <v>0</v>
      </c>
      <c r="L114" s="5">
        <f>IFERROR(INDEX('[2]Table 36'!L$14:L$17,MATCH(CAN!$B127,'[2]Table 36'!$B$14:$B$17,0))*1000,0)</f>
        <v>0</v>
      </c>
      <c r="M114" s="5">
        <f>IFERROR(INDEX('[2]Table 36'!M$14:M$17,MATCH(CAN!$B127,'[2]Table 36'!$B$14:$B$17,0))*1000,0)</f>
        <v>0</v>
      </c>
      <c r="N114" s="5">
        <f>IFERROR(INDEX('[2]Table 36'!N$14:N$17,MATCH(CAN!$B127,'[2]Table 36'!$B$14:$B$17,0))*1000,0)</f>
        <v>0</v>
      </c>
      <c r="O114" s="5">
        <f>IFERROR(INDEX('[2]Table 36'!O$14:O$17,MATCH(CAN!$B127,'[2]Table 36'!$B$14:$B$17,0))*1000,0)</f>
        <v>0</v>
      </c>
      <c r="P114" s="5">
        <f>IFERROR(INDEX('[2]Table 36'!P$14:P$17,MATCH(CAN!$B127,'[2]Table 36'!$B$14:$B$17,0))*1000,0)</f>
        <v>0</v>
      </c>
      <c r="Q114" s="5">
        <f>IFERROR(INDEX('[2]Table 36'!Q$14:Q$17,MATCH(CAN!$B127,'[2]Table 36'!$B$14:$B$17,0))*1000,0)</f>
        <v>0</v>
      </c>
      <c r="R114" s="5">
        <f>IFERROR(INDEX('[2]Table 36'!R$14:R$17,MATCH(CAN!$B127,'[2]Table 36'!$B$14:$B$17,0))*1000,0)</f>
        <v>0</v>
      </c>
      <c r="S114" s="5">
        <f>IFERROR(INDEX('[2]Table 36'!S$14:S$17,MATCH(CAN!$B127,'[2]Table 36'!$B$14:$B$17,0))*1000,0)</f>
        <v>0</v>
      </c>
      <c r="T114" s="5">
        <f>IFERROR(INDEX('[2]Table 36'!T$14:T$17,MATCH(CAN!$B127,'[2]Table 36'!$B$14:$B$17,0))*1000,0)</f>
        <v>0</v>
      </c>
      <c r="U114" s="5">
        <f>IFERROR(INDEX('[2]Table 36'!U$14:U$17,MATCH(CAN!$B127,'[2]Table 36'!$B$14:$B$17,0))*1000,0)</f>
        <v>0</v>
      </c>
      <c r="V114" s="5">
        <f>IFERROR(INDEX('[2]Table 36'!V$14:V$17,MATCH(CAN!$B127,'[2]Table 36'!$B$14:$B$17,0))*1000,0)</f>
        <v>0</v>
      </c>
      <c r="W114" s="5">
        <f>IFERROR(INDEX('[2]Table 36'!W$14:W$17,MATCH(CAN!$B127,'[2]Table 36'!$B$14:$B$17,0))*1000,0)</f>
        <v>0</v>
      </c>
      <c r="Z114" s="23" t="s">
        <v>32</v>
      </c>
    </row>
    <row r="115" spans="2:26" outlineLevel="1" x14ac:dyDescent="0.25">
      <c r="B115" s="4" t="s">
        <v>21</v>
      </c>
      <c r="C115" s="5">
        <f>IFERROR(INDEX('[2]Table 36'!C$14:C$17,MATCH(CAN!$B128,'[2]Table 36'!$B$14:$B$17,0))*1000,0)</f>
        <v>11686.574999999999</v>
      </c>
      <c r="D115" s="5">
        <f>IFERROR(INDEX('[2]Table 36'!D$14:D$17,MATCH(CAN!$B128,'[2]Table 36'!$B$14:$B$17,0))*1000,0)</f>
        <v>16257.135000000002</v>
      </c>
      <c r="E115" s="5">
        <f>IFERROR(INDEX('[2]Table 36'!E$14:E$17,MATCH(CAN!$B128,'[2]Table 36'!$B$14:$B$17,0))*1000,0)</f>
        <v>17233.530999999999</v>
      </c>
      <c r="F115" s="5">
        <f>IFERROR(INDEX('[2]Table 36'!F$14:F$17,MATCH(CAN!$B128,'[2]Table 36'!$B$14:$B$17,0))*1000,0)</f>
        <v>23160.761999999999</v>
      </c>
      <c r="G115" s="5">
        <f>IFERROR(INDEX('[2]Table 36'!G$14:G$17,MATCH(CAN!$B128,'[2]Table 36'!$B$14:$B$17,0))*1000,0)</f>
        <v>25416.985000000001</v>
      </c>
      <c r="H115" s="5">
        <f>IFERROR(INDEX('[2]Table 36'!H$14:H$17,MATCH(CAN!$B128,'[2]Table 36'!$B$14:$B$17,0))*1000,0)</f>
        <v>28611.953000000001</v>
      </c>
      <c r="I115" s="5">
        <f>IFERROR(INDEX('[2]Table 36'!I$14:I$17,MATCH(CAN!$B128,'[2]Table 36'!$B$14:$B$17,0))*1000,0)</f>
        <v>33345.462</v>
      </c>
      <c r="J115" s="5">
        <f>IFERROR(INDEX('[2]Table 36'!J$14:J$17,MATCH(CAN!$B128,'[2]Table 36'!$B$14:$B$17,0))*1000,0)</f>
        <v>30658.567000000003</v>
      </c>
      <c r="K115" s="5">
        <f>IFERROR(INDEX('[2]Table 36'!K$14:K$17,MATCH(CAN!$B128,'[2]Table 36'!$B$14:$B$17,0))*1000,0)</f>
        <v>35909.928</v>
      </c>
      <c r="L115" s="5">
        <f>IFERROR(INDEX('[2]Table 36'!L$14:L$17,MATCH(CAN!$B128,'[2]Table 36'!$B$14:$B$17,0))*1000,0)</f>
        <v>34564.383999999998</v>
      </c>
      <c r="M115" s="5">
        <f>IFERROR(INDEX('[2]Table 36'!M$14:M$17,MATCH(CAN!$B128,'[2]Table 36'!$B$14:$B$17,0))*1000,0)</f>
        <v>38715.873</v>
      </c>
      <c r="N115" s="5">
        <f>IFERROR(INDEX('[2]Table 36'!N$14:N$17,MATCH(CAN!$B128,'[2]Table 36'!$B$14:$B$17,0))*1000,0)</f>
        <v>36493.589999999997</v>
      </c>
      <c r="O115" s="5">
        <f>IFERROR(INDEX('[2]Table 36'!O$14:O$17,MATCH(CAN!$B128,'[2]Table 36'!$B$14:$B$17,0))*1000,0)</f>
        <v>37605.5</v>
      </c>
      <c r="P115" s="5">
        <f>IFERROR(INDEX('[2]Table 36'!P$14:P$17,MATCH(CAN!$B128,'[2]Table 36'!$B$14:$B$17,0))*1000,0)</f>
        <v>41668.455999999998</v>
      </c>
      <c r="Q115" s="5">
        <f>IFERROR(INDEX('[2]Table 36'!Q$14:Q$17,MATCH(CAN!$B128,'[2]Table 36'!$B$14:$B$17,0))*1000,0)</f>
        <v>39249.513999999996</v>
      </c>
      <c r="R115" s="5">
        <f>IFERROR(INDEX('[2]Table 36'!R$14:R$17,MATCH(CAN!$B128,'[2]Table 36'!$B$14:$B$17,0))*1000,0)</f>
        <v>36593.426999999996</v>
      </c>
      <c r="S115" s="5">
        <f>IFERROR(INDEX('[2]Table 36'!S$14:S$17,MATCH(CAN!$B128,'[2]Table 36'!$B$14:$B$17,0))*1000,0)</f>
        <v>36252.048000000003</v>
      </c>
      <c r="T115" s="5">
        <f>IFERROR(INDEX('[2]Table 36'!T$14:T$17,MATCH(CAN!$B128,'[2]Table 36'!$B$14:$B$17,0))*1000,0)</f>
        <v>38678.162000000004</v>
      </c>
      <c r="U115" s="5">
        <f>IFERROR(INDEX('[2]Table 36'!U$14:U$17,MATCH(CAN!$B128,'[2]Table 36'!$B$14:$B$17,0))*1000,0)</f>
        <v>42393.362000000001</v>
      </c>
      <c r="V115" s="5">
        <f>IFERROR(INDEX('[2]Table 36'!V$14:V$17,MATCH(CAN!$B128,'[2]Table 36'!$B$14:$B$17,0))*1000,0)</f>
        <v>41540.503000000004</v>
      </c>
      <c r="W115" s="5">
        <f>IFERROR(INDEX('[2]Table 36'!W$14:W$17,MATCH(CAN!$B128,'[2]Table 36'!$B$14:$B$17,0))*1000,0)</f>
        <v>40109.292000000001</v>
      </c>
      <c r="Z115" s="23" t="s">
        <v>32</v>
      </c>
    </row>
    <row r="116" spans="2:26" outlineLevel="1" x14ac:dyDescent="0.25">
      <c r="B116" s="4" t="s">
        <v>26</v>
      </c>
      <c r="C116" s="5">
        <f>IFERROR(INDEX('[2]Table 36'!C$14:C$17,MATCH(CAN!$B129,'[2]Table 36'!$B$14:$B$17,0))*1000,0)</f>
        <v>0</v>
      </c>
      <c r="D116" s="5">
        <f>IFERROR(INDEX('[2]Table 36'!D$14:D$17,MATCH(CAN!$B129,'[2]Table 36'!$B$14:$B$17,0))*1000,0)</f>
        <v>0</v>
      </c>
      <c r="E116" s="5">
        <f>IFERROR(INDEX('[2]Table 36'!E$14:E$17,MATCH(CAN!$B129,'[2]Table 36'!$B$14:$B$17,0))*1000,0)</f>
        <v>0</v>
      </c>
      <c r="F116" s="5">
        <f>IFERROR(INDEX('[2]Table 36'!F$14:F$17,MATCH(CAN!$B129,'[2]Table 36'!$B$14:$B$17,0))*1000,0)</f>
        <v>0</v>
      </c>
      <c r="G116" s="5">
        <f>IFERROR(INDEX('[2]Table 36'!G$14:G$17,MATCH(CAN!$B129,'[2]Table 36'!$B$14:$B$17,0))*1000,0)</f>
        <v>0</v>
      </c>
      <c r="H116" s="5">
        <f>IFERROR(INDEX('[2]Table 36'!H$14:H$17,MATCH(CAN!$B129,'[2]Table 36'!$B$14:$B$17,0))*1000,0)</f>
        <v>0</v>
      </c>
      <c r="I116" s="5">
        <f>IFERROR(INDEX('[2]Table 36'!I$14:I$17,MATCH(CAN!$B129,'[2]Table 36'!$B$14:$B$17,0))*1000,0)</f>
        <v>0</v>
      </c>
      <c r="J116" s="5">
        <f>IFERROR(INDEX('[2]Table 36'!J$14:J$17,MATCH(CAN!$B129,'[2]Table 36'!$B$14:$B$17,0))*1000,0)</f>
        <v>0</v>
      </c>
      <c r="K116" s="5">
        <f>IFERROR(INDEX('[2]Table 36'!K$14:K$17,MATCH(CAN!$B129,'[2]Table 36'!$B$14:$B$17,0))*1000,0)</f>
        <v>0</v>
      </c>
      <c r="L116" s="5">
        <f>IFERROR(INDEX('[2]Table 36'!L$14:L$17,MATCH(CAN!$B129,'[2]Table 36'!$B$14:$B$17,0))*1000,0)</f>
        <v>0</v>
      </c>
      <c r="M116" s="5">
        <f>IFERROR(INDEX('[2]Table 36'!M$14:M$17,MATCH(CAN!$B129,'[2]Table 36'!$B$14:$B$17,0))*1000,0)</f>
        <v>0</v>
      </c>
      <c r="N116" s="5">
        <f>IFERROR(INDEX('[2]Table 36'!N$14:N$17,MATCH(CAN!$B129,'[2]Table 36'!$B$14:$B$17,0))*1000,0)</f>
        <v>0</v>
      </c>
      <c r="O116" s="5">
        <f>IFERROR(INDEX('[2]Table 36'!O$14:O$17,MATCH(CAN!$B129,'[2]Table 36'!$B$14:$B$17,0))*1000,0)</f>
        <v>0</v>
      </c>
      <c r="P116" s="5">
        <f>IFERROR(INDEX('[2]Table 36'!P$14:P$17,MATCH(CAN!$B129,'[2]Table 36'!$B$14:$B$17,0))*1000,0)</f>
        <v>0</v>
      </c>
      <c r="Q116" s="5">
        <f>IFERROR(INDEX('[2]Table 36'!Q$14:Q$17,MATCH(CAN!$B129,'[2]Table 36'!$B$14:$B$17,0))*1000,0)</f>
        <v>0</v>
      </c>
      <c r="R116" s="5">
        <f>IFERROR(INDEX('[2]Table 36'!R$14:R$17,MATCH(CAN!$B129,'[2]Table 36'!$B$14:$B$17,0))*1000,0)</f>
        <v>0</v>
      </c>
      <c r="S116" s="5">
        <f>IFERROR(INDEX('[2]Table 36'!S$14:S$17,MATCH(CAN!$B129,'[2]Table 36'!$B$14:$B$17,0))*1000,0)</f>
        <v>0</v>
      </c>
      <c r="T116" s="5">
        <f>IFERROR(INDEX('[2]Table 36'!T$14:T$17,MATCH(CAN!$B129,'[2]Table 36'!$B$14:$B$17,0))*1000,0)</f>
        <v>0</v>
      </c>
      <c r="U116" s="5">
        <f>IFERROR(INDEX('[2]Table 36'!U$14:U$17,MATCH(CAN!$B129,'[2]Table 36'!$B$14:$B$17,0))*1000,0)</f>
        <v>0</v>
      </c>
      <c r="V116" s="5">
        <f>IFERROR(INDEX('[2]Table 36'!V$14:V$17,MATCH(CAN!$B129,'[2]Table 36'!$B$14:$B$17,0))*1000,0)</f>
        <v>0</v>
      </c>
      <c r="W116" s="5">
        <f>IFERROR(INDEX('[2]Table 36'!W$14:W$17,MATCH(CAN!$B129,'[2]Table 36'!$B$14:$B$17,0))*1000,0)</f>
        <v>0</v>
      </c>
      <c r="Z116" s="23" t="s">
        <v>32</v>
      </c>
    </row>
    <row r="117" spans="2:26" outlineLevel="1" x14ac:dyDescent="0.25">
      <c r="B117" s="4" t="s">
        <v>25</v>
      </c>
      <c r="C117" s="5">
        <f>IFERROR(INDEX('[2]Table 36'!C$14:C$17,MATCH(CAN!$B130,'[2]Table 36'!$B$14:$B$17,0))*1000,0)</f>
        <v>14510.030999999999</v>
      </c>
      <c r="D117" s="5">
        <f>IFERROR(INDEX('[2]Table 36'!D$14:D$17,MATCH(CAN!$B130,'[2]Table 36'!$B$14:$B$17,0))*1000,0)</f>
        <v>14304.651</v>
      </c>
      <c r="E117" s="5">
        <f>IFERROR(INDEX('[2]Table 36'!E$14:E$17,MATCH(CAN!$B130,'[2]Table 36'!$B$14:$B$17,0))*1000,0)</f>
        <v>13117.673999999999</v>
      </c>
      <c r="F117" s="5">
        <f>IFERROR(INDEX('[2]Table 36'!F$14:F$17,MATCH(CAN!$B130,'[2]Table 36'!$B$14:$B$17,0))*1000,0)</f>
        <v>16027.392</v>
      </c>
      <c r="G117" s="5">
        <f>IFERROR(INDEX('[2]Table 36'!G$14:G$17,MATCH(CAN!$B130,'[2]Table 36'!$B$14:$B$17,0))*1000,0)</f>
        <v>18742.36</v>
      </c>
      <c r="H117" s="5">
        <f>IFERROR(INDEX('[2]Table 36'!H$14:H$17,MATCH(CAN!$B130,'[2]Table 36'!$B$14:$B$17,0))*1000,0)</f>
        <v>18967.013999999999</v>
      </c>
      <c r="I117" s="5">
        <f>IFERROR(INDEX('[2]Table 36'!I$14:I$17,MATCH(CAN!$B130,'[2]Table 36'!$B$14:$B$17,0))*1000,0)</f>
        <v>25267.481</v>
      </c>
      <c r="J117" s="5">
        <f>IFERROR(INDEX('[2]Table 36'!J$14:J$17,MATCH(CAN!$B130,'[2]Table 36'!$B$14:$B$17,0))*1000,0)</f>
        <v>19708.939999999999</v>
      </c>
      <c r="K117" s="5">
        <f>IFERROR(INDEX('[2]Table 36'!K$14:K$17,MATCH(CAN!$B130,'[2]Table 36'!$B$14:$B$17,0))*1000,0)</f>
        <v>22067.403999999999</v>
      </c>
      <c r="L117" s="5">
        <f>IFERROR(INDEX('[2]Table 36'!L$14:L$17,MATCH(CAN!$B130,'[2]Table 36'!$B$14:$B$17,0))*1000,0)</f>
        <v>25494.308000000001</v>
      </c>
      <c r="M117" s="5">
        <f>IFERROR(INDEX('[2]Table 36'!M$14:M$17,MATCH(CAN!$B130,'[2]Table 36'!$B$14:$B$17,0))*1000,0)</f>
        <v>25258.252</v>
      </c>
      <c r="N117" s="5">
        <f>IFERROR(INDEX('[2]Table 36'!N$14:N$17,MATCH(CAN!$B130,'[2]Table 36'!$B$14:$B$17,0))*1000,0)</f>
        <v>23395.047999999999</v>
      </c>
      <c r="O117" s="5">
        <f>IFERROR(INDEX('[2]Table 36'!O$14:O$17,MATCH(CAN!$B130,'[2]Table 36'!$B$14:$B$17,0))*1000,0)</f>
        <v>23883.773000000001</v>
      </c>
      <c r="P117" s="5">
        <f>IFERROR(INDEX('[2]Table 36'!P$14:P$17,MATCH(CAN!$B130,'[2]Table 36'!$B$14:$B$17,0))*1000,0)</f>
        <v>24510.031999999999</v>
      </c>
      <c r="Q117" s="5">
        <f>IFERROR(INDEX('[2]Table 36'!Q$14:Q$17,MATCH(CAN!$B130,'[2]Table 36'!$B$14:$B$17,0))*1000,0)</f>
        <v>24467.973000000002</v>
      </c>
      <c r="R117" s="5">
        <f>IFERROR(INDEX('[2]Table 36'!R$14:R$17,MATCH(CAN!$B130,'[2]Table 36'!$B$14:$B$17,0))*1000,0)</f>
        <v>25676.110999999997</v>
      </c>
      <c r="S117" s="5">
        <f>IFERROR(INDEX('[2]Table 36'!S$14:S$17,MATCH(CAN!$B130,'[2]Table 36'!$B$14:$B$17,0))*1000,0)</f>
        <v>27264.128000000001</v>
      </c>
      <c r="T117" s="5">
        <f>IFERROR(INDEX('[2]Table 36'!T$14:T$17,MATCH(CAN!$B130,'[2]Table 36'!$B$14:$B$17,0))*1000,0)</f>
        <v>27049.306</v>
      </c>
      <c r="U117" s="5">
        <f>IFERROR(INDEX('[2]Table 36'!U$14:U$17,MATCH(CAN!$B130,'[2]Table 36'!$B$14:$B$17,0))*1000,0)</f>
        <v>27495.867000000002</v>
      </c>
      <c r="V117" s="5">
        <f>IFERROR(INDEX('[2]Table 36'!V$14:V$17,MATCH(CAN!$B130,'[2]Table 36'!$B$14:$B$17,0))*1000,0)</f>
        <v>25808.294000000002</v>
      </c>
      <c r="W117" s="5">
        <f>IFERROR(INDEX('[2]Table 36'!W$14:W$17,MATCH(CAN!$B130,'[2]Table 36'!$B$14:$B$17,0))*1000,0)</f>
        <v>22331.353999999999</v>
      </c>
      <c r="Z117" s="23" t="s">
        <v>32</v>
      </c>
    </row>
    <row r="118" spans="2:26" outlineLevel="1" x14ac:dyDescent="0.25">
      <c r="B118" s="4" t="s">
        <v>0</v>
      </c>
      <c r="C118" s="5">
        <f>IFERROR(INDEX('[2]Table 36'!C$14:C$17,MATCH(CAN!$B131,'[2]Table 36'!$B$14:$B$17,0))*1000,0)</f>
        <v>0</v>
      </c>
      <c r="D118" s="5">
        <f>IFERROR(INDEX('[2]Table 36'!D$14:D$17,MATCH(CAN!$B131,'[2]Table 36'!$B$14:$B$17,0))*1000,0)</f>
        <v>0</v>
      </c>
      <c r="E118" s="5">
        <f>IFERROR(INDEX('[2]Table 36'!E$14:E$17,MATCH(CAN!$B131,'[2]Table 36'!$B$14:$B$17,0))*1000,0)</f>
        <v>0</v>
      </c>
      <c r="F118" s="5">
        <f>IFERROR(INDEX('[2]Table 36'!F$14:F$17,MATCH(CAN!$B131,'[2]Table 36'!$B$14:$B$17,0))*1000,0)</f>
        <v>0</v>
      </c>
      <c r="G118" s="5">
        <f>IFERROR(INDEX('[2]Table 36'!G$14:G$17,MATCH(CAN!$B131,'[2]Table 36'!$B$14:$B$17,0))*1000,0)</f>
        <v>0</v>
      </c>
      <c r="H118" s="5">
        <f>IFERROR(INDEX('[2]Table 36'!H$14:H$17,MATCH(CAN!$B131,'[2]Table 36'!$B$14:$B$17,0))*1000,0)</f>
        <v>0</v>
      </c>
      <c r="I118" s="5">
        <f>IFERROR(INDEX('[2]Table 36'!I$14:I$17,MATCH(CAN!$B131,'[2]Table 36'!$B$14:$B$17,0))*1000,0)</f>
        <v>0</v>
      </c>
      <c r="J118" s="5">
        <f>IFERROR(INDEX('[2]Table 36'!J$14:J$17,MATCH(CAN!$B131,'[2]Table 36'!$B$14:$B$17,0))*1000,0)</f>
        <v>0</v>
      </c>
      <c r="K118" s="5">
        <f>IFERROR(INDEX('[2]Table 36'!K$14:K$17,MATCH(CAN!$B131,'[2]Table 36'!$B$14:$B$17,0))*1000,0)</f>
        <v>0</v>
      </c>
      <c r="L118" s="5">
        <f>IFERROR(INDEX('[2]Table 36'!L$14:L$17,MATCH(CAN!$B131,'[2]Table 36'!$B$14:$B$17,0))*1000,0)</f>
        <v>0</v>
      </c>
      <c r="M118" s="5">
        <f>IFERROR(INDEX('[2]Table 36'!M$14:M$17,MATCH(CAN!$B131,'[2]Table 36'!$B$14:$B$17,0))*1000,0)</f>
        <v>899.04700000000003</v>
      </c>
      <c r="N118" s="5">
        <f>IFERROR(INDEX('[2]Table 36'!N$14:N$17,MATCH(CAN!$B131,'[2]Table 36'!$B$14:$B$17,0))*1000,0)</f>
        <v>995.14800000000002</v>
      </c>
      <c r="O118" s="5">
        <f>IFERROR(INDEX('[2]Table 36'!O$14:O$17,MATCH(CAN!$B131,'[2]Table 36'!$B$14:$B$17,0))*1000,0)</f>
        <v>945.62599999999998</v>
      </c>
      <c r="P118" s="5">
        <f>IFERROR(INDEX('[2]Table 36'!P$14:P$17,MATCH(CAN!$B131,'[2]Table 36'!$B$14:$B$17,0))*1000,0)</f>
        <v>875.23900000000003</v>
      </c>
      <c r="Q118" s="5">
        <f>IFERROR(INDEX('[2]Table 36'!Q$14:Q$17,MATCH(CAN!$B131,'[2]Table 36'!$B$14:$B$17,0))*1000,0)</f>
        <v>895.04099999999994</v>
      </c>
      <c r="R118" s="5">
        <f>IFERROR(INDEX('[2]Table 36'!R$14:R$17,MATCH(CAN!$B131,'[2]Table 36'!$B$14:$B$17,0))*1000,0)</f>
        <v>0</v>
      </c>
      <c r="S118" s="5">
        <f>IFERROR(INDEX('[2]Table 36'!S$14:S$17,MATCH(CAN!$B131,'[2]Table 36'!$B$14:$B$17,0))*1000,0)</f>
        <v>0</v>
      </c>
      <c r="T118" s="5">
        <f>IFERROR(INDEX('[2]Table 36'!T$14:T$17,MATCH(CAN!$B131,'[2]Table 36'!$B$14:$B$17,0))*1000,0)</f>
        <v>0</v>
      </c>
      <c r="U118" s="5">
        <f>IFERROR(INDEX('[2]Table 36'!U$14:U$17,MATCH(CAN!$B131,'[2]Table 36'!$B$14:$B$17,0))*1000,0)</f>
        <v>0</v>
      </c>
      <c r="V118" s="5">
        <f>IFERROR(INDEX('[2]Table 36'!V$14:V$17,MATCH(CAN!$B131,'[2]Table 36'!$B$14:$B$17,0))*1000,0)</f>
        <v>0</v>
      </c>
      <c r="W118" s="5">
        <f>IFERROR(INDEX('[2]Table 36'!W$14:W$17,MATCH(CAN!$B131,'[2]Table 36'!$B$14:$B$17,0))*1000,0)</f>
        <v>0</v>
      </c>
      <c r="Z118" s="23" t="s">
        <v>32</v>
      </c>
    </row>
    <row r="119" spans="2:26" outlineLevel="1" x14ac:dyDescent="0.25">
      <c r="B119" s="4" t="s">
        <v>27</v>
      </c>
      <c r="C119" s="5">
        <f>IFERROR(INDEX('[2]Table 36'!C$14:C$17,MATCH(CAN!$B132,'[2]Table 36'!$B$14:$B$17,0))*1000,0)</f>
        <v>0</v>
      </c>
      <c r="D119" s="5">
        <f>IFERROR(INDEX('[2]Table 36'!D$14:D$17,MATCH(CAN!$B132,'[2]Table 36'!$B$14:$B$17,0))*1000,0)</f>
        <v>0</v>
      </c>
      <c r="E119" s="5">
        <f>IFERROR(INDEX('[2]Table 36'!E$14:E$17,MATCH(CAN!$B132,'[2]Table 36'!$B$14:$B$17,0))*1000,0)</f>
        <v>0</v>
      </c>
      <c r="F119" s="5">
        <f>IFERROR(INDEX('[2]Table 36'!F$14:F$17,MATCH(CAN!$B132,'[2]Table 36'!$B$14:$B$17,0))*1000,0)</f>
        <v>0</v>
      </c>
      <c r="G119" s="5">
        <f>IFERROR(INDEX('[2]Table 36'!G$14:G$17,MATCH(CAN!$B132,'[2]Table 36'!$B$14:$B$17,0))*1000,0)</f>
        <v>0</v>
      </c>
      <c r="H119" s="5">
        <f>IFERROR(INDEX('[2]Table 36'!H$14:H$17,MATCH(CAN!$B132,'[2]Table 36'!$B$14:$B$17,0))*1000,0)</f>
        <v>0</v>
      </c>
      <c r="I119" s="5">
        <f>IFERROR(INDEX('[2]Table 36'!I$14:I$17,MATCH(CAN!$B132,'[2]Table 36'!$B$14:$B$17,0))*1000,0)</f>
        <v>0</v>
      </c>
      <c r="J119" s="5">
        <f>IFERROR(INDEX('[2]Table 36'!J$14:J$17,MATCH(CAN!$B132,'[2]Table 36'!$B$14:$B$17,0))*1000,0)</f>
        <v>0</v>
      </c>
      <c r="K119" s="5">
        <f>IFERROR(INDEX('[2]Table 36'!K$14:K$17,MATCH(CAN!$B132,'[2]Table 36'!$B$14:$B$17,0))*1000,0)</f>
        <v>0</v>
      </c>
      <c r="L119" s="5">
        <f>IFERROR(INDEX('[2]Table 36'!L$14:L$17,MATCH(CAN!$B132,'[2]Table 36'!$B$14:$B$17,0))*1000,0)</f>
        <v>0</v>
      </c>
      <c r="M119" s="5">
        <f>IFERROR(INDEX('[2]Table 36'!M$14:M$17,MATCH(CAN!$B132,'[2]Table 36'!$B$14:$B$17,0))*1000,0)</f>
        <v>0</v>
      </c>
      <c r="N119" s="5">
        <f>IFERROR(INDEX('[2]Table 36'!N$14:N$17,MATCH(CAN!$B132,'[2]Table 36'!$B$14:$B$17,0))*1000,0)</f>
        <v>0</v>
      </c>
      <c r="O119" s="5">
        <f>IFERROR(INDEX('[2]Table 36'!O$14:O$17,MATCH(CAN!$B132,'[2]Table 36'!$B$14:$B$17,0))*1000,0)</f>
        <v>0</v>
      </c>
      <c r="P119" s="5">
        <f>IFERROR(INDEX('[2]Table 36'!P$14:P$17,MATCH(CAN!$B132,'[2]Table 36'!$B$14:$B$17,0))*1000,0)</f>
        <v>0</v>
      </c>
      <c r="Q119" s="5">
        <f>IFERROR(INDEX('[2]Table 36'!Q$14:Q$17,MATCH(CAN!$B132,'[2]Table 36'!$B$14:$B$17,0))*1000,0)</f>
        <v>0</v>
      </c>
      <c r="R119" s="5">
        <f>IFERROR(INDEX('[2]Table 36'!R$14:R$17,MATCH(CAN!$B132,'[2]Table 36'!$B$14:$B$17,0))*1000,0)</f>
        <v>0</v>
      </c>
      <c r="S119" s="5">
        <f>IFERROR(INDEX('[2]Table 36'!S$14:S$17,MATCH(CAN!$B132,'[2]Table 36'!$B$14:$B$17,0))*1000,0)</f>
        <v>0</v>
      </c>
      <c r="T119" s="5">
        <f>IFERROR(INDEX('[2]Table 36'!T$14:T$17,MATCH(CAN!$B132,'[2]Table 36'!$B$14:$B$17,0))*1000,0)</f>
        <v>0</v>
      </c>
      <c r="U119" s="5">
        <f>IFERROR(INDEX('[2]Table 36'!U$14:U$17,MATCH(CAN!$B132,'[2]Table 36'!$B$14:$B$17,0))*1000,0)</f>
        <v>0</v>
      </c>
      <c r="V119" s="5">
        <f>IFERROR(INDEX('[2]Table 36'!V$14:V$17,MATCH(CAN!$B132,'[2]Table 36'!$B$14:$B$17,0))*1000,0)</f>
        <v>0</v>
      </c>
      <c r="W119" s="5">
        <f>IFERROR(INDEX('[2]Table 36'!W$14:W$17,MATCH(CAN!$B132,'[2]Table 36'!$B$14:$B$17,0))*1000,0)</f>
        <v>0</v>
      </c>
      <c r="Z119" s="23" t="s">
        <v>32</v>
      </c>
    </row>
    <row r="120" spans="2:26" outlineLevel="1" x14ac:dyDescent="0.25">
      <c r="B120" s="4" t="s">
        <v>28</v>
      </c>
      <c r="C120" s="5">
        <f>IFERROR(INDEX('[2]Table 36'!C$14:C$17,MATCH(CAN!$B133,'[2]Table 36'!$B$14:$B$17,0))*1000,0)</f>
        <v>0</v>
      </c>
      <c r="D120" s="5">
        <f>IFERROR(INDEX('[2]Table 36'!D$14:D$17,MATCH(CAN!$B133,'[2]Table 36'!$B$14:$B$17,0))*1000,0)</f>
        <v>0</v>
      </c>
      <c r="E120" s="5">
        <f>IFERROR(INDEX('[2]Table 36'!E$14:E$17,MATCH(CAN!$B133,'[2]Table 36'!$B$14:$B$17,0))*1000,0)</f>
        <v>0</v>
      </c>
      <c r="F120" s="5">
        <f>IFERROR(INDEX('[2]Table 36'!F$14:F$17,MATCH(CAN!$B133,'[2]Table 36'!$B$14:$B$17,0))*1000,0)</f>
        <v>0</v>
      </c>
      <c r="G120" s="5">
        <f>IFERROR(INDEX('[2]Table 36'!G$14:G$17,MATCH(CAN!$B133,'[2]Table 36'!$B$14:$B$17,0))*1000,0)</f>
        <v>0</v>
      </c>
      <c r="H120" s="5">
        <f>IFERROR(INDEX('[2]Table 36'!H$14:H$17,MATCH(CAN!$B133,'[2]Table 36'!$B$14:$B$17,0))*1000,0)</f>
        <v>0</v>
      </c>
      <c r="I120" s="5">
        <f>IFERROR(INDEX('[2]Table 36'!I$14:I$17,MATCH(CAN!$B133,'[2]Table 36'!$B$14:$B$17,0))*1000,0)</f>
        <v>0</v>
      </c>
      <c r="J120" s="5">
        <f>IFERROR(INDEX('[2]Table 36'!J$14:J$17,MATCH(CAN!$B133,'[2]Table 36'!$B$14:$B$17,0))*1000,0)</f>
        <v>0</v>
      </c>
      <c r="K120" s="5">
        <f>IFERROR(INDEX('[2]Table 36'!K$14:K$17,MATCH(CAN!$B133,'[2]Table 36'!$B$14:$B$17,0))*1000,0)</f>
        <v>0</v>
      </c>
      <c r="L120" s="5">
        <f>IFERROR(INDEX('[2]Table 36'!L$14:L$17,MATCH(CAN!$B133,'[2]Table 36'!$B$14:$B$17,0))*1000,0)</f>
        <v>0</v>
      </c>
      <c r="M120" s="5">
        <f>IFERROR(INDEX('[2]Table 36'!M$14:M$17,MATCH(CAN!$B133,'[2]Table 36'!$B$14:$B$17,0))*1000,0)</f>
        <v>0</v>
      </c>
      <c r="N120" s="5">
        <f>IFERROR(INDEX('[2]Table 36'!N$14:N$17,MATCH(CAN!$B133,'[2]Table 36'!$B$14:$B$17,0))*1000,0)</f>
        <v>0</v>
      </c>
      <c r="O120" s="5">
        <f>IFERROR(INDEX('[2]Table 36'!O$14:O$17,MATCH(CAN!$B133,'[2]Table 36'!$B$14:$B$17,0))*1000,0)</f>
        <v>0</v>
      </c>
      <c r="P120" s="5">
        <f>IFERROR(INDEX('[2]Table 36'!P$14:P$17,MATCH(CAN!$B133,'[2]Table 36'!$B$14:$B$17,0))*1000,0)</f>
        <v>0</v>
      </c>
      <c r="Q120" s="5">
        <f>IFERROR(INDEX('[2]Table 36'!Q$14:Q$17,MATCH(CAN!$B133,'[2]Table 36'!$B$14:$B$17,0))*1000,0)</f>
        <v>0</v>
      </c>
      <c r="R120" s="5">
        <f>IFERROR(INDEX('[2]Table 36'!R$14:R$17,MATCH(CAN!$B133,'[2]Table 36'!$B$14:$B$17,0))*1000,0)</f>
        <v>0</v>
      </c>
      <c r="S120" s="5">
        <f>IFERROR(INDEX('[2]Table 36'!S$14:S$17,MATCH(CAN!$B133,'[2]Table 36'!$B$14:$B$17,0))*1000,0)</f>
        <v>0</v>
      </c>
      <c r="T120" s="5">
        <f>IFERROR(INDEX('[2]Table 36'!T$14:T$17,MATCH(CAN!$B133,'[2]Table 36'!$B$14:$B$17,0))*1000,0)</f>
        <v>0</v>
      </c>
      <c r="U120" s="5">
        <f>IFERROR(INDEX('[2]Table 36'!U$14:U$17,MATCH(CAN!$B133,'[2]Table 36'!$B$14:$B$17,0))*1000,0)</f>
        <v>0</v>
      </c>
      <c r="V120" s="5">
        <f>IFERROR(INDEX('[2]Table 36'!V$14:V$17,MATCH(CAN!$B133,'[2]Table 36'!$B$14:$B$17,0))*1000,0)</f>
        <v>0</v>
      </c>
      <c r="W120" s="5">
        <f>IFERROR(INDEX('[2]Table 36'!W$14:W$17,MATCH(CAN!$B133,'[2]Table 36'!$B$14:$B$17,0))*1000,0)</f>
        <v>0</v>
      </c>
      <c r="Z120" s="23" t="s">
        <v>32</v>
      </c>
    </row>
    <row r="121" spans="2:26" outlineLevel="1" x14ac:dyDescent="0.25">
      <c r="B121" s="4" t="s">
        <v>22</v>
      </c>
      <c r="C121" s="5">
        <f>IFERROR(INDEX('[2]Table 36'!C$14:C$17,MATCH(CAN!$B134,'[2]Table 36'!$B$14:$B$17,0))*1000,0)</f>
        <v>0</v>
      </c>
      <c r="D121" s="5">
        <f>IFERROR(INDEX('[2]Table 36'!D$14:D$17,MATCH(CAN!$B134,'[2]Table 36'!$B$14:$B$17,0))*1000,0)</f>
        <v>0</v>
      </c>
      <c r="E121" s="5">
        <f>IFERROR(INDEX('[2]Table 36'!E$14:E$17,MATCH(CAN!$B134,'[2]Table 36'!$B$14:$B$17,0))*1000,0)</f>
        <v>0</v>
      </c>
      <c r="F121" s="5">
        <f>IFERROR(INDEX('[2]Table 36'!F$14:F$17,MATCH(CAN!$B134,'[2]Table 36'!$B$14:$B$17,0))*1000,0)</f>
        <v>0</v>
      </c>
      <c r="G121" s="5">
        <f>IFERROR(INDEX('[2]Table 36'!G$14:G$17,MATCH(CAN!$B134,'[2]Table 36'!$B$14:$B$17,0))*1000,0)</f>
        <v>0</v>
      </c>
      <c r="H121" s="5">
        <f>IFERROR(INDEX('[2]Table 36'!H$14:H$17,MATCH(CAN!$B134,'[2]Table 36'!$B$14:$B$17,0))*1000,0)</f>
        <v>0</v>
      </c>
      <c r="I121" s="5">
        <f>IFERROR(INDEX('[2]Table 36'!I$14:I$17,MATCH(CAN!$B134,'[2]Table 36'!$B$14:$B$17,0))*1000,0)</f>
        <v>0</v>
      </c>
      <c r="J121" s="5">
        <f>IFERROR(INDEX('[2]Table 36'!J$14:J$17,MATCH(CAN!$B134,'[2]Table 36'!$B$14:$B$17,0))*1000,0)</f>
        <v>0</v>
      </c>
      <c r="K121" s="5">
        <f>IFERROR(INDEX('[2]Table 36'!K$14:K$17,MATCH(CAN!$B134,'[2]Table 36'!$B$14:$B$17,0))*1000,0)</f>
        <v>0</v>
      </c>
      <c r="L121" s="5">
        <f>IFERROR(INDEX('[2]Table 36'!L$14:L$17,MATCH(CAN!$B134,'[2]Table 36'!$B$14:$B$17,0))*1000,0)</f>
        <v>0</v>
      </c>
      <c r="M121" s="5">
        <f>IFERROR(INDEX('[2]Table 36'!M$14:M$17,MATCH(CAN!$B134,'[2]Table 36'!$B$14:$B$17,0))*1000,0)</f>
        <v>0</v>
      </c>
      <c r="N121" s="5">
        <f>IFERROR(INDEX('[2]Table 36'!N$14:N$17,MATCH(CAN!$B134,'[2]Table 36'!$B$14:$B$17,0))*1000,0)</f>
        <v>0</v>
      </c>
      <c r="O121" s="5">
        <f>IFERROR(INDEX('[2]Table 36'!O$14:O$17,MATCH(CAN!$B134,'[2]Table 36'!$B$14:$B$17,0))*1000,0)</f>
        <v>0</v>
      </c>
      <c r="P121" s="5">
        <f>IFERROR(INDEX('[2]Table 36'!P$14:P$17,MATCH(CAN!$B134,'[2]Table 36'!$B$14:$B$17,0))*1000,0)</f>
        <v>0</v>
      </c>
      <c r="Q121" s="5">
        <f>IFERROR(INDEX('[2]Table 36'!Q$14:Q$17,MATCH(CAN!$B134,'[2]Table 36'!$B$14:$B$17,0))*1000,0)</f>
        <v>0</v>
      </c>
      <c r="R121" s="5">
        <f>IFERROR(INDEX('[2]Table 36'!R$14:R$17,MATCH(CAN!$B134,'[2]Table 36'!$B$14:$B$17,0))*1000,0)</f>
        <v>0</v>
      </c>
      <c r="S121" s="5">
        <f>IFERROR(INDEX('[2]Table 36'!S$14:S$17,MATCH(CAN!$B134,'[2]Table 36'!$B$14:$B$17,0))*1000,0)</f>
        <v>0</v>
      </c>
      <c r="T121" s="5">
        <f>IFERROR(INDEX('[2]Table 36'!T$14:T$17,MATCH(CAN!$B134,'[2]Table 36'!$B$14:$B$17,0))*1000,0)</f>
        <v>0</v>
      </c>
      <c r="U121" s="5">
        <f>IFERROR(INDEX('[2]Table 36'!U$14:U$17,MATCH(CAN!$B134,'[2]Table 36'!$B$14:$B$17,0))*1000,0)</f>
        <v>0</v>
      </c>
      <c r="V121" s="5">
        <f>IFERROR(INDEX('[2]Table 36'!V$14:V$17,MATCH(CAN!$B134,'[2]Table 36'!$B$14:$B$17,0))*1000,0)</f>
        <v>0</v>
      </c>
      <c r="W121" s="5">
        <f>IFERROR(INDEX('[2]Table 36'!W$14:W$17,MATCH(CAN!$B134,'[2]Table 36'!$B$14:$B$17,0))*1000,0)</f>
        <v>0</v>
      </c>
      <c r="Z121" s="23" t="s">
        <v>32</v>
      </c>
    </row>
    <row r="122" spans="2:26" outlineLevel="1" x14ac:dyDescent="0.25">
      <c r="B122" s="4" t="s">
        <v>1</v>
      </c>
      <c r="C122" s="5">
        <f>IFERROR(INDEX('[2]Table 36'!C$14:C$17,MATCH(CAN!$B135,'[2]Table 36'!$B$14:$B$17,0))*1000,0)</f>
        <v>0</v>
      </c>
      <c r="D122" s="5">
        <f>IFERROR(INDEX('[2]Table 36'!D$14:D$17,MATCH(CAN!$B135,'[2]Table 36'!$B$14:$B$17,0))*1000,0)</f>
        <v>0</v>
      </c>
      <c r="E122" s="5">
        <f>IFERROR(INDEX('[2]Table 36'!E$14:E$17,MATCH(CAN!$B135,'[2]Table 36'!$B$14:$B$17,0))*1000,0)</f>
        <v>0</v>
      </c>
      <c r="F122" s="5">
        <f>IFERROR(INDEX('[2]Table 36'!F$14:F$17,MATCH(CAN!$B135,'[2]Table 36'!$B$14:$B$17,0))*1000,0)</f>
        <v>0</v>
      </c>
      <c r="G122" s="5">
        <f>IFERROR(INDEX('[2]Table 36'!G$14:G$17,MATCH(CAN!$B135,'[2]Table 36'!$B$14:$B$17,0))*1000,0)</f>
        <v>0</v>
      </c>
      <c r="H122" s="5">
        <f>IFERROR(INDEX('[2]Table 36'!H$14:H$17,MATCH(CAN!$B135,'[2]Table 36'!$B$14:$B$17,0))*1000,0)</f>
        <v>0</v>
      </c>
      <c r="I122" s="5">
        <f>IFERROR(INDEX('[2]Table 36'!I$14:I$17,MATCH(CAN!$B135,'[2]Table 36'!$B$14:$B$17,0))*1000,0)</f>
        <v>0</v>
      </c>
      <c r="J122" s="5">
        <f>IFERROR(INDEX('[2]Table 36'!J$14:J$17,MATCH(CAN!$B135,'[2]Table 36'!$B$14:$B$17,0))*1000,0)</f>
        <v>0</v>
      </c>
      <c r="K122" s="5">
        <f>IFERROR(INDEX('[2]Table 36'!K$14:K$17,MATCH(CAN!$B135,'[2]Table 36'!$B$14:$B$17,0))*1000,0)</f>
        <v>0</v>
      </c>
      <c r="L122" s="5">
        <f>IFERROR(INDEX('[2]Table 36'!L$14:L$17,MATCH(CAN!$B135,'[2]Table 36'!$B$14:$B$17,0))*1000,0)</f>
        <v>0</v>
      </c>
      <c r="M122" s="5">
        <f>IFERROR(INDEX('[2]Table 36'!M$14:M$17,MATCH(CAN!$B135,'[2]Table 36'!$B$14:$B$17,0))*1000,0)</f>
        <v>0</v>
      </c>
      <c r="N122" s="5">
        <f>IFERROR(INDEX('[2]Table 36'!N$14:N$17,MATCH(CAN!$B135,'[2]Table 36'!$B$14:$B$17,0))*1000,0)</f>
        <v>0</v>
      </c>
      <c r="O122" s="5">
        <f>IFERROR(INDEX('[2]Table 36'!O$14:O$17,MATCH(CAN!$B135,'[2]Table 36'!$B$14:$B$17,0))*1000,0)</f>
        <v>0</v>
      </c>
      <c r="P122" s="5">
        <f>IFERROR(INDEX('[2]Table 36'!P$14:P$17,MATCH(CAN!$B135,'[2]Table 36'!$B$14:$B$17,0))*1000,0)</f>
        <v>0</v>
      </c>
      <c r="Q122" s="5">
        <f>IFERROR(INDEX('[2]Table 36'!Q$14:Q$17,MATCH(CAN!$B135,'[2]Table 36'!$B$14:$B$17,0))*1000,0)</f>
        <v>0</v>
      </c>
      <c r="R122" s="5">
        <f>IFERROR(INDEX('[2]Table 36'!R$14:R$17,MATCH(CAN!$B135,'[2]Table 36'!$B$14:$B$17,0))*1000,0)</f>
        <v>0</v>
      </c>
      <c r="S122" s="5">
        <f>IFERROR(INDEX('[2]Table 36'!S$14:S$17,MATCH(CAN!$B135,'[2]Table 36'!$B$14:$B$17,0))*1000,0)</f>
        <v>0</v>
      </c>
      <c r="T122" s="5">
        <f>IFERROR(INDEX('[2]Table 36'!T$14:T$17,MATCH(CAN!$B135,'[2]Table 36'!$B$14:$B$17,0))*1000,0)</f>
        <v>0</v>
      </c>
      <c r="U122" s="5">
        <f>IFERROR(INDEX('[2]Table 36'!U$14:U$17,MATCH(CAN!$B135,'[2]Table 36'!$B$14:$B$17,0))*1000,0)</f>
        <v>0</v>
      </c>
      <c r="V122" s="5">
        <f>IFERROR(INDEX('[2]Table 36'!V$14:V$17,MATCH(CAN!$B135,'[2]Table 36'!$B$14:$B$17,0))*1000,0)</f>
        <v>0</v>
      </c>
      <c r="W122" s="5">
        <f>IFERROR(INDEX('[2]Table 36'!W$14:W$17,MATCH(CAN!$B135,'[2]Table 36'!$B$14:$B$17,0))*1000,0)</f>
        <v>0</v>
      </c>
      <c r="Z122" s="23" t="s">
        <v>32</v>
      </c>
    </row>
    <row r="123" spans="2:26" outlineLevel="1" x14ac:dyDescent="0.25">
      <c r="B123" s="16" t="s">
        <v>13</v>
      </c>
      <c r="C123" s="21">
        <f t="shared" ref="C123:W123" si="44">SUM(C113:C122)</f>
        <v>26196.606</v>
      </c>
      <c r="D123" s="21">
        <f t="shared" si="44"/>
        <v>30561.786</v>
      </c>
      <c r="E123" s="21">
        <f t="shared" si="44"/>
        <v>30351.204999999998</v>
      </c>
      <c r="F123" s="21">
        <f t="shared" si="44"/>
        <v>39188.153999999995</v>
      </c>
      <c r="G123" s="21">
        <f t="shared" si="44"/>
        <v>44159.345000000001</v>
      </c>
      <c r="H123" s="21">
        <f t="shared" si="44"/>
        <v>47578.967000000004</v>
      </c>
      <c r="I123" s="21">
        <f t="shared" si="44"/>
        <v>58612.942999999999</v>
      </c>
      <c r="J123" s="21">
        <f t="shared" si="44"/>
        <v>50367.506999999998</v>
      </c>
      <c r="K123" s="21">
        <f t="shared" si="44"/>
        <v>57977.331999999995</v>
      </c>
      <c r="L123" s="21">
        <f t="shared" si="44"/>
        <v>60058.691999999995</v>
      </c>
      <c r="M123" s="21">
        <f t="shared" si="44"/>
        <v>64873.171999999999</v>
      </c>
      <c r="N123" s="21">
        <f t="shared" si="44"/>
        <v>60883.785999999993</v>
      </c>
      <c r="O123" s="21">
        <f t="shared" si="44"/>
        <v>62434.898999999998</v>
      </c>
      <c r="P123" s="21">
        <f t="shared" si="44"/>
        <v>67053.726999999999</v>
      </c>
      <c r="Q123" s="21">
        <f t="shared" si="44"/>
        <v>64612.527999999991</v>
      </c>
      <c r="R123" s="21">
        <f t="shared" si="44"/>
        <v>62269.537999999993</v>
      </c>
      <c r="S123" s="21">
        <f t="shared" si="44"/>
        <v>63516.176000000007</v>
      </c>
      <c r="T123" s="21">
        <f t="shared" si="44"/>
        <v>65727.468000000008</v>
      </c>
      <c r="U123" s="21">
        <f t="shared" si="44"/>
        <v>69889.229000000007</v>
      </c>
      <c r="V123" s="21">
        <f t="shared" si="44"/>
        <v>67348.797000000006</v>
      </c>
      <c r="W123" s="21">
        <f t="shared" si="44"/>
        <v>62440.646000000001</v>
      </c>
    </row>
    <row r="124" spans="2:26" outlineLevel="1" x14ac:dyDescent="0.25">
      <c r="B124" s="29" t="s">
        <v>46</v>
      </c>
      <c r="C124" s="28">
        <f>IFERROR(C123/C105/1000,0)</f>
        <v>7.7921417760937117E-3</v>
      </c>
      <c r="D124" s="28">
        <f t="shared" ref="D124:W124" si="45">IFERROR(D123/D105/1000,0)</f>
        <v>7.80886085537993E-3</v>
      </c>
      <c r="E124" s="28">
        <f t="shared" si="45"/>
        <v>7.7775611143922983E-3</v>
      </c>
      <c r="F124" s="28">
        <f t="shared" si="45"/>
        <v>7.6699911499331884E-3</v>
      </c>
      <c r="G124" s="28">
        <f t="shared" si="45"/>
        <v>7.554768414370085E-3</v>
      </c>
      <c r="H124" s="28">
        <f t="shared" si="45"/>
        <v>7.5019336612190835E-3</v>
      </c>
      <c r="I124" s="28">
        <f t="shared" si="45"/>
        <v>6.7806109246222662E-3</v>
      </c>
      <c r="J124" s="28">
        <f t="shared" si="45"/>
        <v>6.6939753878522846E-3</v>
      </c>
      <c r="K124" s="28">
        <f t="shared" si="45"/>
        <v>6.7983554121600152E-3</v>
      </c>
      <c r="L124" s="28">
        <f t="shared" si="45"/>
        <v>7.1436989424129727E-3</v>
      </c>
      <c r="M124" s="28">
        <f t="shared" si="45"/>
        <v>6.6929061190200995E-3</v>
      </c>
      <c r="N124" s="28">
        <f t="shared" si="45"/>
        <v>6.5924115592998532E-3</v>
      </c>
      <c r="O124" s="28">
        <f t="shared" si="45"/>
        <v>6.5036550317660998E-3</v>
      </c>
      <c r="P124" s="28">
        <f t="shared" si="45"/>
        <v>6.4221047006545089E-3</v>
      </c>
      <c r="Q124" s="28">
        <f t="shared" si="45"/>
        <v>6.3209420897982977E-3</v>
      </c>
      <c r="R124" s="28">
        <f t="shared" si="45"/>
        <v>6.2131155655497563E-3</v>
      </c>
      <c r="S124" s="28">
        <f t="shared" si="45"/>
        <v>6.1108463009828641E-3</v>
      </c>
      <c r="T124" s="28">
        <f t="shared" si="45"/>
        <v>6.0243797793014236E-3</v>
      </c>
      <c r="U124" s="28">
        <f t="shared" si="45"/>
        <v>5.9286014583850698E-3</v>
      </c>
      <c r="V124" s="28">
        <f t="shared" si="45"/>
        <v>5.8346230557119122E-3</v>
      </c>
      <c r="W124" s="28">
        <f t="shared" si="45"/>
        <v>5.7537683458890277E-3</v>
      </c>
    </row>
    <row r="125" spans="2:26" outlineLevel="1" x14ac:dyDescent="0.25"/>
    <row r="126" spans="2:26" outlineLevel="1" x14ac:dyDescent="0.25">
      <c r="B126" s="4" t="s">
        <v>23</v>
      </c>
      <c r="C126" s="12">
        <f t="shared" ref="C126:W126" si="46">IFERROR(C113/C123,0)</f>
        <v>0</v>
      </c>
      <c r="D126" s="12">
        <f t="shared" si="46"/>
        <v>0</v>
      </c>
      <c r="E126" s="12">
        <f t="shared" si="46"/>
        <v>0</v>
      </c>
      <c r="F126" s="12">
        <f t="shared" si="46"/>
        <v>0</v>
      </c>
      <c r="G126" s="12">
        <f t="shared" si="46"/>
        <v>0</v>
      </c>
      <c r="H126" s="12">
        <f t="shared" si="46"/>
        <v>0</v>
      </c>
      <c r="I126" s="12">
        <f t="shared" si="46"/>
        <v>0</v>
      </c>
      <c r="J126" s="12">
        <f t="shared" si="46"/>
        <v>0</v>
      </c>
      <c r="K126" s="12">
        <f t="shared" si="46"/>
        <v>0</v>
      </c>
      <c r="L126" s="12">
        <f t="shared" si="46"/>
        <v>0</v>
      </c>
      <c r="M126" s="12">
        <f t="shared" si="46"/>
        <v>0</v>
      </c>
      <c r="N126" s="12">
        <f t="shared" si="46"/>
        <v>0</v>
      </c>
      <c r="O126" s="12">
        <f t="shared" si="46"/>
        <v>0</v>
      </c>
      <c r="P126" s="12">
        <f t="shared" si="46"/>
        <v>0</v>
      </c>
      <c r="Q126" s="12">
        <f t="shared" si="46"/>
        <v>0</v>
      </c>
      <c r="R126" s="12">
        <f t="shared" si="46"/>
        <v>0</v>
      </c>
      <c r="S126" s="12">
        <f t="shared" si="46"/>
        <v>0</v>
      </c>
      <c r="T126" s="12">
        <f t="shared" si="46"/>
        <v>0</v>
      </c>
      <c r="U126" s="12">
        <f t="shared" si="46"/>
        <v>0</v>
      </c>
      <c r="V126" s="12">
        <f t="shared" si="46"/>
        <v>0</v>
      </c>
      <c r="W126" s="12">
        <f t="shared" si="46"/>
        <v>0</v>
      </c>
    </row>
    <row r="127" spans="2:26" outlineLevel="1" x14ac:dyDescent="0.25">
      <c r="B127" s="4" t="s">
        <v>24</v>
      </c>
      <c r="C127" s="12">
        <f t="shared" ref="C127:W127" si="47">IFERROR(C114/C123,0)</f>
        <v>0</v>
      </c>
      <c r="D127" s="12">
        <f t="shared" si="47"/>
        <v>0</v>
      </c>
      <c r="E127" s="12">
        <f t="shared" si="47"/>
        <v>0</v>
      </c>
      <c r="F127" s="12">
        <f t="shared" si="47"/>
        <v>0</v>
      </c>
      <c r="G127" s="12">
        <f t="shared" si="47"/>
        <v>0</v>
      </c>
      <c r="H127" s="12">
        <f t="shared" si="47"/>
        <v>0</v>
      </c>
      <c r="I127" s="12">
        <f t="shared" si="47"/>
        <v>0</v>
      </c>
      <c r="J127" s="12">
        <f t="shared" si="47"/>
        <v>0</v>
      </c>
      <c r="K127" s="12">
        <f t="shared" si="47"/>
        <v>0</v>
      </c>
      <c r="L127" s="12">
        <f t="shared" si="47"/>
        <v>0</v>
      </c>
      <c r="M127" s="12">
        <f t="shared" si="47"/>
        <v>0</v>
      </c>
      <c r="N127" s="12">
        <f t="shared" si="47"/>
        <v>0</v>
      </c>
      <c r="O127" s="12">
        <f t="shared" si="47"/>
        <v>0</v>
      </c>
      <c r="P127" s="12">
        <f t="shared" si="47"/>
        <v>0</v>
      </c>
      <c r="Q127" s="12">
        <f t="shared" si="47"/>
        <v>0</v>
      </c>
      <c r="R127" s="12">
        <f t="shared" si="47"/>
        <v>0</v>
      </c>
      <c r="S127" s="12">
        <f t="shared" si="47"/>
        <v>0</v>
      </c>
      <c r="T127" s="12">
        <f t="shared" si="47"/>
        <v>0</v>
      </c>
      <c r="U127" s="12">
        <f t="shared" si="47"/>
        <v>0</v>
      </c>
      <c r="V127" s="12">
        <f t="shared" si="47"/>
        <v>0</v>
      </c>
      <c r="W127" s="12">
        <f t="shared" si="47"/>
        <v>0</v>
      </c>
    </row>
    <row r="128" spans="2:26" outlineLevel="1" x14ac:dyDescent="0.25">
      <c r="B128" s="4" t="s">
        <v>21</v>
      </c>
      <c r="C128" s="12">
        <f t="shared" ref="C128:W128" si="48">IFERROR(C115/C123,0)</f>
        <v>0.44611027092593591</v>
      </c>
      <c r="D128" s="12">
        <f t="shared" si="48"/>
        <v>0.53194322478404898</v>
      </c>
      <c r="E128" s="12">
        <f t="shared" si="48"/>
        <v>0.56780384831508335</v>
      </c>
      <c r="F128" s="12">
        <f t="shared" si="48"/>
        <v>0.59101436622914161</v>
      </c>
      <c r="G128" s="12">
        <f t="shared" si="48"/>
        <v>0.57557432067889591</v>
      </c>
      <c r="H128" s="12">
        <f t="shared" si="48"/>
        <v>0.60135717112143272</v>
      </c>
      <c r="I128" s="12">
        <f t="shared" si="48"/>
        <v>0.56890953249011911</v>
      </c>
      <c r="J128" s="12">
        <f t="shared" si="48"/>
        <v>0.60869732941120158</v>
      </c>
      <c r="K128" s="12">
        <f t="shared" si="48"/>
        <v>0.61937875996087577</v>
      </c>
      <c r="L128" s="12">
        <f t="shared" si="48"/>
        <v>0.57551010268422098</v>
      </c>
      <c r="M128" s="12">
        <f t="shared" si="48"/>
        <v>0.59679327842948704</v>
      </c>
      <c r="N128" s="12">
        <f t="shared" si="48"/>
        <v>0.59939751447125844</v>
      </c>
      <c r="O128" s="12">
        <f t="shared" si="48"/>
        <v>0.60231538133824802</v>
      </c>
      <c r="P128" s="12">
        <f t="shared" si="48"/>
        <v>0.62141894066529668</v>
      </c>
      <c r="Q128" s="12">
        <f t="shared" si="48"/>
        <v>0.60745981027085028</v>
      </c>
      <c r="R128" s="12">
        <f t="shared" si="48"/>
        <v>0.58766177131425001</v>
      </c>
      <c r="S128" s="12">
        <f t="shared" si="48"/>
        <v>0.57075299999168716</v>
      </c>
      <c r="T128" s="12">
        <f t="shared" si="48"/>
        <v>0.58846268047325356</v>
      </c>
      <c r="U128" s="12">
        <f t="shared" si="48"/>
        <v>0.6065793342776753</v>
      </c>
      <c r="V128" s="12">
        <f t="shared" si="48"/>
        <v>0.61679651085675669</v>
      </c>
      <c r="W128" s="12">
        <f t="shared" si="48"/>
        <v>0.64235869692956094</v>
      </c>
    </row>
    <row r="129" spans="1:23" outlineLevel="1" x14ac:dyDescent="0.25">
      <c r="B129" s="4" t="s">
        <v>26</v>
      </c>
      <c r="C129" s="12">
        <f t="shared" ref="C129:W129" si="49">IFERROR(C116/C123,0)</f>
        <v>0</v>
      </c>
      <c r="D129" s="12">
        <f t="shared" si="49"/>
        <v>0</v>
      </c>
      <c r="E129" s="12">
        <f t="shared" si="49"/>
        <v>0</v>
      </c>
      <c r="F129" s="12">
        <f t="shared" si="49"/>
        <v>0</v>
      </c>
      <c r="G129" s="12">
        <f t="shared" si="49"/>
        <v>0</v>
      </c>
      <c r="H129" s="12">
        <f t="shared" si="49"/>
        <v>0</v>
      </c>
      <c r="I129" s="12">
        <f t="shared" si="49"/>
        <v>0</v>
      </c>
      <c r="J129" s="12">
        <f t="shared" si="49"/>
        <v>0</v>
      </c>
      <c r="K129" s="12">
        <f t="shared" si="49"/>
        <v>0</v>
      </c>
      <c r="L129" s="12">
        <f t="shared" si="49"/>
        <v>0</v>
      </c>
      <c r="M129" s="12">
        <f t="shared" si="49"/>
        <v>0</v>
      </c>
      <c r="N129" s="12">
        <f t="shared" si="49"/>
        <v>0</v>
      </c>
      <c r="O129" s="12">
        <f t="shared" si="49"/>
        <v>0</v>
      </c>
      <c r="P129" s="12">
        <f t="shared" si="49"/>
        <v>0</v>
      </c>
      <c r="Q129" s="12">
        <f t="shared" si="49"/>
        <v>0</v>
      </c>
      <c r="R129" s="12">
        <f t="shared" si="49"/>
        <v>0</v>
      </c>
      <c r="S129" s="12">
        <f t="shared" si="49"/>
        <v>0</v>
      </c>
      <c r="T129" s="12">
        <f t="shared" si="49"/>
        <v>0</v>
      </c>
      <c r="U129" s="12">
        <f t="shared" si="49"/>
        <v>0</v>
      </c>
      <c r="V129" s="12">
        <f t="shared" si="49"/>
        <v>0</v>
      </c>
      <c r="W129" s="12">
        <f t="shared" si="49"/>
        <v>0</v>
      </c>
    </row>
    <row r="130" spans="1:23" outlineLevel="1" x14ac:dyDescent="0.25">
      <c r="B130" s="4" t="s">
        <v>25</v>
      </c>
      <c r="C130" s="12">
        <f t="shared" ref="C130:W130" si="50">IFERROR(C117/C123,0)</f>
        <v>0.55388972907406397</v>
      </c>
      <c r="D130" s="12">
        <f t="shared" si="50"/>
        <v>0.46805677521595107</v>
      </c>
      <c r="E130" s="12">
        <f t="shared" si="50"/>
        <v>0.43219615168491665</v>
      </c>
      <c r="F130" s="12">
        <f t="shared" si="50"/>
        <v>0.40898563377085845</v>
      </c>
      <c r="G130" s="12">
        <f t="shared" si="50"/>
        <v>0.42442567932110409</v>
      </c>
      <c r="H130" s="12">
        <f t="shared" si="50"/>
        <v>0.39864282887856722</v>
      </c>
      <c r="I130" s="12">
        <f t="shared" si="50"/>
        <v>0.43109046750988089</v>
      </c>
      <c r="J130" s="12">
        <f t="shared" si="50"/>
        <v>0.39130267058879842</v>
      </c>
      <c r="K130" s="12">
        <f t="shared" si="50"/>
        <v>0.38062124003912429</v>
      </c>
      <c r="L130" s="12">
        <f t="shared" si="50"/>
        <v>0.42448989731577907</v>
      </c>
      <c r="M130" s="12">
        <f t="shared" si="50"/>
        <v>0.38934818849308001</v>
      </c>
      <c r="N130" s="12">
        <f t="shared" si="50"/>
        <v>0.38425744417405322</v>
      </c>
      <c r="O130" s="12">
        <f t="shared" si="50"/>
        <v>0.38253882656236859</v>
      </c>
      <c r="P130" s="12">
        <f t="shared" si="50"/>
        <v>0.3655282576612035</v>
      </c>
      <c r="Q130" s="12">
        <f t="shared" si="50"/>
        <v>0.37868775231948831</v>
      </c>
      <c r="R130" s="12">
        <f t="shared" si="50"/>
        <v>0.41233822868574999</v>
      </c>
      <c r="S130" s="12">
        <f t="shared" si="50"/>
        <v>0.42924700000831278</v>
      </c>
      <c r="T130" s="12">
        <f t="shared" si="50"/>
        <v>0.41153731952674638</v>
      </c>
      <c r="U130" s="12">
        <f t="shared" si="50"/>
        <v>0.39342066572232465</v>
      </c>
      <c r="V130" s="12">
        <f t="shared" si="50"/>
        <v>0.38320348914324331</v>
      </c>
      <c r="W130" s="12">
        <f t="shared" si="50"/>
        <v>0.35764130307043906</v>
      </c>
    </row>
    <row r="131" spans="1:23" outlineLevel="1" x14ac:dyDescent="0.25">
      <c r="B131" s="4" t="s">
        <v>0</v>
      </c>
      <c r="C131" s="12">
        <f t="shared" ref="C131:W131" si="51">IFERROR(C118/C123,0)</f>
        <v>0</v>
      </c>
      <c r="D131" s="12">
        <f t="shared" si="51"/>
        <v>0</v>
      </c>
      <c r="E131" s="12">
        <f t="shared" si="51"/>
        <v>0</v>
      </c>
      <c r="F131" s="12">
        <f t="shared" si="51"/>
        <v>0</v>
      </c>
      <c r="G131" s="12">
        <f t="shared" si="51"/>
        <v>0</v>
      </c>
      <c r="H131" s="12">
        <f t="shared" si="51"/>
        <v>0</v>
      </c>
      <c r="I131" s="12">
        <f t="shared" si="51"/>
        <v>0</v>
      </c>
      <c r="J131" s="12">
        <f t="shared" si="51"/>
        <v>0</v>
      </c>
      <c r="K131" s="12">
        <f t="shared" si="51"/>
        <v>0</v>
      </c>
      <c r="L131" s="12">
        <f t="shared" si="51"/>
        <v>0</v>
      </c>
      <c r="M131" s="12">
        <f t="shared" si="51"/>
        <v>1.3858533077432995E-2</v>
      </c>
      <c r="N131" s="12">
        <f t="shared" si="51"/>
        <v>1.6345041354688426E-2</v>
      </c>
      <c r="O131" s="12">
        <f t="shared" si="51"/>
        <v>1.5145792099383392E-2</v>
      </c>
      <c r="P131" s="12">
        <f t="shared" si="51"/>
        <v>1.3052801673499819E-2</v>
      </c>
      <c r="Q131" s="12">
        <f t="shared" si="51"/>
        <v>1.3852437409661484E-2</v>
      </c>
      <c r="R131" s="12">
        <f t="shared" si="51"/>
        <v>0</v>
      </c>
      <c r="S131" s="12">
        <f t="shared" si="51"/>
        <v>0</v>
      </c>
      <c r="T131" s="12">
        <f t="shared" si="51"/>
        <v>0</v>
      </c>
      <c r="U131" s="12">
        <f t="shared" si="51"/>
        <v>0</v>
      </c>
      <c r="V131" s="12">
        <f t="shared" si="51"/>
        <v>0</v>
      </c>
      <c r="W131" s="12">
        <f t="shared" si="51"/>
        <v>0</v>
      </c>
    </row>
    <row r="132" spans="1:23" outlineLevel="1" x14ac:dyDescent="0.25">
      <c r="B132" s="4" t="s">
        <v>27</v>
      </c>
      <c r="C132" s="12">
        <f t="shared" ref="C132:W132" si="52">IFERROR(C119/C123,0)</f>
        <v>0</v>
      </c>
      <c r="D132" s="12">
        <f t="shared" si="52"/>
        <v>0</v>
      </c>
      <c r="E132" s="12">
        <f t="shared" si="52"/>
        <v>0</v>
      </c>
      <c r="F132" s="12">
        <f t="shared" si="52"/>
        <v>0</v>
      </c>
      <c r="G132" s="12">
        <f t="shared" si="52"/>
        <v>0</v>
      </c>
      <c r="H132" s="12">
        <f t="shared" si="52"/>
        <v>0</v>
      </c>
      <c r="I132" s="12">
        <f t="shared" si="52"/>
        <v>0</v>
      </c>
      <c r="J132" s="12">
        <f t="shared" si="52"/>
        <v>0</v>
      </c>
      <c r="K132" s="12">
        <f t="shared" si="52"/>
        <v>0</v>
      </c>
      <c r="L132" s="12">
        <f t="shared" si="52"/>
        <v>0</v>
      </c>
      <c r="M132" s="12">
        <f t="shared" si="52"/>
        <v>0</v>
      </c>
      <c r="N132" s="12">
        <f t="shared" si="52"/>
        <v>0</v>
      </c>
      <c r="O132" s="12">
        <f t="shared" si="52"/>
        <v>0</v>
      </c>
      <c r="P132" s="12">
        <f t="shared" si="52"/>
        <v>0</v>
      </c>
      <c r="Q132" s="12">
        <f t="shared" si="52"/>
        <v>0</v>
      </c>
      <c r="R132" s="12">
        <f t="shared" si="52"/>
        <v>0</v>
      </c>
      <c r="S132" s="12">
        <f t="shared" si="52"/>
        <v>0</v>
      </c>
      <c r="T132" s="12">
        <f t="shared" si="52"/>
        <v>0</v>
      </c>
      <c r="U132" s="12">
        <f t="shared" si="52"/>
        <v>0</v>
      </c>
      <c r="V132" s="12">
        <f t="shared" si="52"/>
        <v>0</v>
      </c>
      <c r="W132" s="12">
        <f t="shared" si="52"/>
        <v>0</v>
      </c>
    </row>
    <row r="133" spans="1:23" outlineLevel="1" x14ac:dyDescent="0.25">
      <c r="B133" s="4" t="s">
        <v>28</v>
      </c>
      <c r="C133" s="12">
        <f t="shared" ref="C133:W133" si="53">IFERROR(C120/C123,0)</f>
        <v>0</v>
      </c>
      <c r="D133" s="12">
        <f t="shared" si="53"/>
        <v>0</v>
      </c>
      <c r="E133" s="12">
        <f t="shared" si="53"/>
        <v>0</v>
      </c>
      <c r="F133" s="12">
        <f t="shared" si="53"/>
        <v>0</v>
      </c>
      <c r="G133" s="12">
        <f t="shared" si="53"/>
        <v>0</v>
      </c>
      <c r="H133" s="12">
        <f t="shared" si="53"/>
        <v>0</v>
      </c>
      <c r="I133" s="12">
        <f t="shared" si="53"/>
        <v>0</v>
      </c>
      <c r="J133" s="12">
        <f t="shared" si="53"/>
        <v>0</v>
      </c>
      <c r="K133" s="12">
        <f t="shared" si="53"/>
        <v>0</v>
      </c>
      <c r="L133" s="12">
        <f t="shared" si="53"/>
        <v>0</v>
      </c>
      <c r="M133" s="12">
        <f t="shared" si="53"/>
        <v>0</v>
      </c>
      <c r="N133" s="12">
        <f t="shared" si="53"/>
        <v>0</v>
      </c>
      <c r="O133" s="12">
        <f t="shared" si="53"/>
        <v>0</v>
      </c>
      <c r="P133" s="12">
        <f t="shared" si="53"/>
        <v>0</v>
      </c>
      <c r="Q133" s="12">
        <f t="shared" si="53"/>
        <v>0</v>
      </c>
      <c r="R133" s="12">
        <f t="shared" si="53"/>
        <v>0</v>
      </c>
      <c r="S133" s="12">
        <f t="shared" si="53"/>
        <v>0</v>
      </c>
      <c r="T133" s="12">
        <f t="shared" si="53"/>
        <v>0</v>
      </c>
      <c r="U133" s="12">
        <f t="shared" si="53"/>
        <v>0</v>
      </c>
      <c r="V133" s="12">
        <f t="shared" si="53"/>
        <v>0</v>
      </c>
      <c r="W133" s="12">
        <f t="shared" si="53"/>
        <v>0</v>
      </c>
    </row>
    <row r="134" spans="1:23" outlineLevel="1" x14ac:dyDescent="0.25">
      <c r="B134" s="4" t="s">
        <v>22</v>
      </c>
      <c r="C134" s="12">
        <f t="shared" ref="C134:W134" si="54">IFERROR(C121/C123,0)</f>
        <v>0</v>
      </c>
      <c r="D134" s="12">
        <f t="shared" si="54"/>
        <v>0</v>
      </c>
      <c r="E134" s="12">
        <f t="shared" si="54"/>
        <v>0</v>
      </c>
      <c r="F134" s="12">
        <f t="shared" si="54"/>
        <v>0</v>
      </c>
      <c r="G134" s="12">
        <f t="shared" si="54"/>
        <v>0</v>
      </c>
      <c r="H134" s="12">
        <f t="shared" si="54"/>
        <v>0</v>
      </c>
      <c r="I134" s="12">
        <f t="shared" si="54"/>
        <v>0</v>
      </c>
      <c r="J134" s="12">
        <f t="shared" si="54"/>
        <v>0</v>
      </c>
      <c r="K134" s="12">
        <f t="shared" si="54"/>
        <v>0</v>
      </c>
      <c r="L134" s="12">
        <f t="shared" si="54"/>
        <v>0</v>
      </c>
      <c r="M134" s="12">
        <f t="shared" si="54"/>
        <v>0</v>
      </c>
      <c r="N134" s="12">
        <f t="shared" si="54"/>
        <v>0</v>
      </c>
      <c r="O134" s="12">
        <f t="shared" si="54"/>
        <v>0</v>
      </c>
      <c r="P134" s="12">
        <f t="shared" si="54"/>
        <v>0</v>
      </c>
      <c r="Q134" s="12">
        <f t="shared" si="54"/>
        <v>0</v>
      </c>
      <c r="R134" s="12">
        <f t="shared" si="54"/>
        <v>0</v>
      </c>
      <c r="S134" s="12">
        <f t="shared" si="54"/>
        <v>0</v>
      </c>
      <c r="T134" s="12">
        <f t="shared" si="54"/>
        <v>0</v>
      </c>
      <c r="U134" s="12">
        <f t="shared" si="54"/>
        <v>0</v>
      </c>
      <c r="V134" s="12">
        <f t="shared" si="54"/>
        <v>0</v>
      </c>
      <c r="W134" s="12">
        <f t="shared" si="54"/>
        <v>0</v>
      </c>
    </row>
    <row r="135" spans="1:23" outlineLevel="1" x14ac:dyDescent="0.25">
      <c r="B135" s="4" t="s">
        <v>1</v>
      </c>
      <c r="C135" s="12">
        <f t="shared" ref="C135:W135" si="55">IFERROR(C122/C123,0)</f>
        <v>0</v>
      </c>
      <c r="D135" s="12">
        <f t="shared" si="55"/>
        <v>0</v>
      </c>
      <c r="E135" s="12">
        <f t="shared" si="55"/>
        <v>0</v>
      </c>
      <c r="F135" s="12">
        <f t="shared" si="55"/>
        <v>0</v>
      </c>
      <c r="G135" s="12">
        <f t="shared" si="55"/>
        <v>0</v>
      </c>
      <c r="H135" s="12">
        <f t="shared" si="55"/>
        <v>0</v>
      </c>
      <c r="I135" s="12">
        <f t="shared" si="55"/>
        <v>0</v>
      </c>
      <c r="J135" s="12">
        <f t="shared" si="55"/>
        <v>0</v>
      </c>
      <c r="K135" s="12">
        <f t="shared" si="55"/>
        <v>0</v>
      </c>
      <c r="L135" s="12">
        <f t="shared" si="55"/>
        <v>0</v>
      </c>
      <c r="M135" s="12">
        <f t="shared" si="55"/>
        <v>0</v>
      </c>
      <c r="N135" s="12">
        <f t="shared" si="55"/>
        <v>0</v>
      </c>
      <c r="O135" s="12">
        <f t="shared" si="55"/>
        <v>0</v>
      </c>
      <c r="P135" s="12">
        <f t="shared" si="55"/>
        <v>0</v>
      </c>
      <c r="Q135" s="12">
        <f t="shared" si="55"/>
        <v>0</v>
      </c>
      <c r="R135" s="12">
        <f t="shared" si="55"/>
        <v>0</v>
      </c>
      <c r="S135" s="12">
        <f t="shared" si="55"/>
        <v>0</v>
      </c>
      <c r="T135" s="12">
        <f t="shared" si="55"/>
        <v>0</v>
      </c>
      <c r="U135" s="12">
        <f t="shared" si="55"/>
        <v>0</v>
      </c>
      <c r="V135" s="12">
        <f t="shared" si="55"/>
        <v>0</v>
      </c>
      <c r="W135" s="12">
        <f t="shared" si="55"/>
        <v>0</v>
      </c>
    </row>
    <row r="138" spans="1:23" s="34" customFormat="1" x14ac:dyDescent="0.25">
      <c r="A138" s="33" t="s">
        <v>54</v>
      </c>
    </row>
    <row r="139" spans="1:23" outlineLevel="1" x14ac:dyDescent="0.25">
      <c r="B139" s="22" t="s">
        <v>31</v>
      </c>
      <c r="C139" s="5">
        <f t="shared" ref="C139:W139" si="56">C173+C209</f>
        <v>82129.967675901222</v>
      </c>
      <c r="D139" s="5">
        <f t="shared" si="56"/>
        <v>69032.206466920019</v>
      </c>
      <c r="E139" s="5">
        <f t="shared" si="56"/>
        <v>62678.667843029914</v>
      </c>
      <c r="F139" s="5">
        <f t="shared" si="56"/>
        <v>48305.426898798993</v>
      </c>
      <c r="G139" s="5">
        <f t="shared" si="56"/>
        <v>42742.92487505274</v>
      </c>
      <c r="H139" s="5">
        <f t="shared" si="56"/>
        <v>42524.158261585137</v>
      </c>
      <c r="I139" s="5">
        <f t="shared" si="56"/>
        <v>36617.402802901204</v>
      </c>
      <c r="J139" s="5">
        <f t="shared" si="56"/>
        <v>37898.194537308693</v>
      </c>
      <c r="K139" s="5">
        <f t="shared" si="56"/>
        <v>46494.98324522606</v>
      </c>
      <c r="L139" s="5">
        <f t="shared" si="56"/>
        <v>33572.806544128718</v>
      </c>
      <c r="M139" s="5">
        <f t="shared" si="56"/>
        <v>40278.013225452079</v>
      </c>
      <c r="N139" s="5">
        <f t="shared" si="56"/>
        <v>44617.200674733351</v>
      </c>
      <c r="O139" s="5">
        <f t="shared" si="56"/>
        <v>47799.107026867307</v>
      </c>
      <c r="P139" s="5">
        <f t="shared" si="56"/>
        <v>44283.395109369449</v>
      </c>
      <c r="Q139" s="5">
        <f t="shared" si="56"/>
        <v>53872.864653473909</v>
      </c>
      <c r="R139" s="5">
        <f t="shared" si="56"/>
        <v>56082.70514556444</v>
      </c>
      <c r="S139" s="5">
        <f t="shared" si="56"/>
        <v>68198.918625263963</v>
      </c>
      <c r="T139" s="5">
        <f t="shared" si="56"/>
        <v>82758.897127089353</v>
      </c>
      <c r="U139" s="5">
        <f t="shared" si="56"/>
        <v>77997.619748486613</v>
      </c>
      <c r="V139" s="5">
        <f t="shared" si="56"/>
        <v>78130.618182575883</v>
      </c>
      <c r="W139" s="5">
        <f t="shared" si="56"/>
        <v>73993.592662249415</v>
      </c>
    </row>
    <row r="140" spans="1:23" outlineLevel="1" x14ac:dyDescent="0.25">
      <c r="B140" s="8" t="s">
        <v>30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outlineLevel="1" x14ac:dyDescent="0.25">
      <c r="B141" s="8" t="s">
        <v>43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outlineLevel="1" x14ac:dyDescent="0.25">
      <c r="B142" s="8" t="s">
        <v>44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outlineLevel="1" x14ac:dyDescent="0.25">
      <c r="B143" s="8" t="s">
        <v>45</v>
      </c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outlineLevel="1" x14ac:dyDescent="0.25">
      <c r="B144" s="8" t="s">
        <v>47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2:23" outlineLevel="1" x14ac:dyDescent="0.25"/>
    <row r="146" spans="2:23" outlineLevel="1" x14ac:dyDescent="0.25">
      <c r="B146" s="9" t="s">
        <v>19</v>
      </c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</row>
    <row r="147" spans="2:23" outlineLevel="1" x14ac:dyDescent="0.25">
      <c r="B147" s="4" t="s">
        <v>23</v>
      </c>
      <c r="C147" s="5">
        <f t="shared" ref="C147:W156" si="57">C181+C219</f>
        <v>0</v>
      </c>
      <c r="D147" s="5">
        <f t="shared" si="57"/>
        <v>0</v>
      </c>
      <c r="E147" s="5">
        <f t="shared" si="57"/>
        <v>0</v>
      </c>
      <c r="F147" s="5">
        <f t="shared" si="57"/>
        <v>0</v>
      </c>
      <c r="G147" s="5">
        <f t="shared" si="57"/>
        <v>0</v>
      </c>
      <c r="H147" s="5">
        <f t="shared" si="57"/>
        <v>0</v>
      </c>
      <c r="I147" s="5">
        <f t="shared" si="57"/>
        <v>0</v>
      </c>
      <c r="J147" s="5">
        <f t="shared" si="57"/>
        <v>0</v>
      </c>
      <c r="K147" s="5">
        <f t="shared" si="57"/>
        <v>0</v>
      </c>
      <c r="L147" s="5">
        <f t="shared" si="57"/>
        <v>0</v>
      </c>
      <c r="M147" s="5">
        <f t="shared" si="57"/>
        <v>0</v>
      </c>
      <c r="N147" s="5">
        <f t="shared" si="57"/>
        <v>0</v>
      </c>
      <c r="O147" s="5">
        <f t="shared" si="57"/>
        <v>0</v>
      </c>
      <c r="P147" s="5">
        <f t="shared" si="57"/>
        <v>0</v>
      </c>
      <c r="Q147" s="5">
        <f t="shared" si="57"/>
        <v>0</v>
      </c>
      <c r="R147" s="5">
        <f t="shared" si="57"/>
        <v>0</v>
      </c>
      <c r="S147" s="5">
        <f t="shared" si="57"/>
        <v>0</v>
      </c>
      <c r="T147" s="5">
        <f t="shared" si="57"/>
        <v>0</v>
      </c>
      <c r="U147" s="5">
        <f t="shared" si="57"/>
        <v>0</v>
      </c>
      <c r="V147" s="5">
        <f t="shared" si="57"/>
        <v>0</v>
      </c>
      <c r="W147" s="5">
        <f t="shared" si="57"/>
        <v>0</v>
      </c>
    </row>
    <row r="148" spans="2:23" outlineLevel="1" x14ac:dyDescent="0.25">
      <c r="B148" s="4" t="s">
        <v>24</v>
      </c>
      <c r="C148" s="5">
        <f t="shared" si="57"/>
        <v>0</v>
      </c>
      <c r="D148" s="5">
        <f t="shared" si="57"/>
        <v>0</v>
      </c>
      <c r="E148" s="5">
        <f t="shared" si="57"/>
        <v>0</v>
      </c>
      <c r="F148" s="5">
        <f t="shared" si="57"/>
        <v>0</v>
      </c>
      <c r="G148" s="5">
        <f t="shared" si="57"/>
        <v>0</v>
      </c>
      <c r="H148" s="5">
        <f t="shared" si="57"/>
        <v>0</v>
      </c>
      <c r="I148" s="5">
        <f t="shared" si="57"/>
        <v>0</v>
      </c>
      <c r="J148" s="5">
        <f t="shared" si="57"/>
        <v>0</v>
      </c>
      <c r="K148" s="5">
        <f t="shared" si="57"/>
        <v>0</v>
      </c>
      <c r="L148" s="5">
        <f t="shared" si="57"/>
        <v>0</v>
      </c>
      <c r="M148" s="5">
        <f t="shared" si="57"/>
        <v>0</v>
      </c>
      <c r="N148" s="5">
        <f t="shared" si="57"/>
        <v>0</v>
      </c>
      <c r="O148" s="5">
        <f t="shared" si="57"/>
        <v>0</v>
      </c>
      <c r="P148" s="5">
        <f t="shared" si="57"/>
        <v>0</v>
      </c>
      <c r="Q148" s="5">
        <f t="shared" si="57"/>
        <v>0</v>
      </c>
      <c r="R148" s="5">
        <f t="shared" si="57"/>
        <v>0</v>
      </c>
      <c r="S148" s="5">
        <f t="shared" si="57"/>
        <v>0</v>
      </c>
      <c r="T148" s="5">
        <f t="shared" si="57"/>
        <v>0</v>
      </c>
      <c r="U148" s="5">
        <f t="shared" si="57"/>
        <v>0</v>
      </c>
      <c r="V148" s="5">
        <f t="shared" si="57"/>
        <v>0</v>
      </c>
      <c r="W148" s="5">
        <f t="shared" si="57"/>
        <v>0</v>
      </c>
    </row>
    <row r="149" spans="2:23" outlineLevel="1" x14ac:dyDescent="0.25">
      <c r="B149" s="4" t="s">
        <v>21</v>
      </c>
      <c r="C149" s="5">
        <f t="shared" si="57"/>
        <v>55575.534</v>
      </c>
      <c r="D149" s="5">
        <f t="shared" si="57"/>
        <v>46429.777999999998</v>
      </c>
      <c r="E149" s="5">
        <f t="shared" si="57"/>
        <v>43374.137000000002</v>
      </c>
      <c r="F149" s="5">
        <f t="shared" si="57"/>
        <v>42409.053</v>
      </c>
      <c r="G149" s="5">
        <f t="shared" si="57"/>
        <v>45047.894</v>
      </c>
      <c r="H149" s="5">
        <f t="shared" si="57"/>
        <v>44280.994999999995</v>
      </c>
      <c r="I149" s="5">
        <f t="shared" si="57"/>
        <v>39028.282000000007</v>
      </c>
      <c r="J149" s="5">
        <f t="shared" si="57"/>
        <v>45717.12999999999</v>
      </c>
      <c r="K149" s="5">
        <f t="shared" si="57"/>
        <v>47615.432000000001</v>
      </c>
      <c r="L149" s="5">
        <f t="shared" si="57"/>
        <v>37889.943000000007</v>
      </c>
      <c r="M149" s="5">
        <f t="shared" si="57"/>
        <v>38289.290999999997</v>
      </c>
      <c r="N149" s="5">
        <f t="shared" si="57"/>
        <v>38847.728999999999</v>
      </c>
      <c r="O149" s="5">
        <f t="shared" si="57"/>
        <v>41737.069000000003</v>
      </c>
      <c r="P149" s="5">
        <f t="shared" si="57"/>
        <v>43452.138999999996</v>
      </c>
      <c r="Q149" s="5">
        <f t="shared" si="57"/>
        <v>45396.224000000002</v>
      </c>
      <c r="R149" s="5">
        <f t="shared" si="57"/>
        <v>43945.217000000004</v>
      </c>
      <c r="S149" s="5">
        <f t="shared" si="57"/>
        <v>46734.266000000003</v>
      </c>
      <c r="T149" s="5">
        <f t="shared" si="57"/>
        <v>52858.412999999993</v>
      </c>
      <c r="U149" s="5">
        <f t="shared" si="57"/>
        <v>55284.425000000003</v>
      </c>
      <c r="V149" s="5">
        <f t="shared" si="57"/>
        <v>56781.019</v>
      </c>
      <c r="W149" s="5">
        <f t="shared" si="57"/>
        <v>54452.29</v>
      </c>
    </row>
    <row r="150" spans="2:23" outlineLevel="1" x14ac:dyDescent="0.25">
      <c r="B150" s="4" t="s">
        <v>26</v>
      </c>
      <c r="C150" s="5">
        <f t="shared" si="57"/>
        <v>0</v>
      </c>
      <c r="D150" s="5">
        <f t="shared" si="57"/>
        <v>0</v>
      </c>
      <c r="E150" s="5">
        <f t="shared" si="57"/>
        <v>0</v>
      </c>
      <c r="F150" s="5">
        <f t="shared" si="57"/>
        <v>0</v>
      </c>
      <c r="G150" s="5">
        <f t="shared" si="57"/>
        <v>0</v>
      </c>
      <c r="H150" s="5">
        <f t="shared" si="57"/>
        <v>0</v>
      </c>
      <c r="I150" s="5">
        <f t="shared" si="57"/>
        <v>0</v>
      </c>
      <c r="J150" s="5">
        <f t="shared" si="57"/>
        <v>0</v>
      </c>
      <c r="K150" s="5">
        <f t="shared" si="57"/>
        <v>0</v>
      </c>
      <c r="L150" s="5">
        <f t="shared" si="57"/>
        <v>0</v>
      </c>
      <c r="M150" s="5">
        <f t="shared" si="57"/>
        <v>0</v>
      </c>
      <c r="N150" s="5">
        <f t="shared" si="57"/>
        <v>0</v>
      </c>
      <c r="O150" s="5">
        <f t="shared" si="57"/>
        <v>0</v>
      </c>
      <c r="P150" s="5">
        <f t="shared" si="57"/>
        <v>0</v>
      </c>
      <c r="Q150" s="5">
        <f t="shared" si="57"/>
        <v>0</v>
      </c>
      <c r="R150" s="5">
        <f t="shared" si="57"/>
        <v>0</v>
      </c>
      <c r="S150" s="5">
        <f t="shared" si="57"/>
        <v>0</v>
      </c>
      <c r="T150" s="5">
        <f t="shared" si="57"/>
        <v>0</v>
      </c>
      <c r="U150" s="5">
        <f t="shared" si="57"/>
        <v>0</v>
      </c>
      <c r="V150" s="5">
        <f t="shared" si="57"/>
        <v>0</v>
      </c>
      <c r="W150" s="5">
        <f t="shared" si="57"/>
        <v>0</v>
      </c>
    </row>
    <row r="151" spans="2:23" outlineLevel="1" x14ac:dyDescent="0.25">
      <c r="B151" s="4" t="s">
        <v>25</v>
      </c>
      <c r="C151" s="5">
        <f t="shared" si="57"/>
        <v>0</v>
      </c>
      <c r="D151" s="5">
        <f t="shared" si="57"/>
        <v>0</v>
      </c>
      <c r="E151" s="5">
        <f t="shared" si="57"/>
        <v>0</v>
      </c>
      <c r="F151" s="5">
        <f t="shared" si="57"/>
        <v>0</v>
      </c>
      <c r="G151" s="5">
        <f t="shared" si="57"/>
        <v>0</v>
      </c>
      <c r="H151" s="5">
        <f t="shared" si="57"/>
        <v>0</v>
      </c>
      <c r="I151" s="5">
        <f t="shared" si="57"/>
        <v>0</v>
      </c>
      <c r="J151" s="5">
        <f t="shared" si="57"/>
        <v>0</v>
      </c>
      <c r="K151" s="5">
        <f t="shared" si="57"/>
        <v>0</v>
      </c>
      <c r="L151" s="5">
        <f t="shared" si="57"/>
        <v>0</v>
      </c>
      <c r="M151" s="5">
        <f t="shared" si="57"/>
        <v>0</v>
      </c>
      <c r="N151" s="5">
        <f t="shared" si="57"/>
        <v>0</v>
      </c>
      <c r="O151" s="5">
        <f t="shared" si="57"/>
        <v>0</v>
      </c>
      <c r="P151" s="5">
        <f t="shared" si="57"/>
        <v>0</v>
      </c>
      <c r="Q151" s="5">
        <f t="shared" si="57"/>
        <v>0</v>
      </c>
      <c r="R151" s="5">
        <f t="shared" si="57"/>
        <v>0</v>
      </c>
      <c r="S151" s="5">
        <f t="shared" si="57"/>
        <v>0</v>
      </c>
      <c r="T151" s="5">
        <f t="shared" si="57"/>
        <v>0</v>
      </c>
      <c r="U151" s="5">
        <f t="shared" si="57"/>
        <v>0</v>
      </c>
      <c r="V151" s="5">
        <f t="shared" si="57"/>
        <v>0</v>
      </c>
      <c r="W151" s="5">
        <f t="shared" si="57"/>
        <v>0</v>
      </c>
    </row>
    <row r="152" spans="2:23" outlineLevel="1" x14ac:dyDescent="0.25">
      <c r="B152" s="4" t="s">
        <v>0</v>
      </c>
      <c r="C152" s="5">
        <f t="shared" si="57"/>
        <v>0</v>
      </c>
      <c r="D152" s="5">
        <f t="shared" si="57"/>
        <v>0</v>
      </c>
      <c r="E152" s="5">
        <f t="shared" si="57"/>
        <v>0</v>
      </c>
      <c r="F152" s="5">
        <f t="shared" si="57"/>
        <v>0</v>
      </c>
      <c r="G152" s="5">
        <f t="shared" si="57"/>
        <v>0</v>
      </c>
      <c r="H152" s="5">
        <f t="shared" si="57"/>
        <v>0</v>
      </c>
      <c r="I152" s="5">
        <f t="shared" si="57"/>
        <v>0</v>
      </c>
      <c r="J152" s="5">
        <f t="shared" si="57"/>
        <v>0</v>
      </c>
      <c r="K152" s="5">
        <f t="shared" si="57"/>
        <v>0</v>
      </c>
      <c r="L152" s="5">
        <f t="shared" si="57"/>
        <v>0</v>
      </c>
      <c r="M152" s="5">
        <f t="shared" si="57"/>
        <v>0</v>
      </c>
      <c r="N152" s="5">
        <f t="shared" si="57"/>
        <v>0</v>
      </c>
      <c r="O152" s="5">
        <f t="shared" si="57"/>
        <v>0</v>
      </c>
      <c r="P152" s="5">
        <f t="shared" si="57"/>
        <v>0</v>
      </c>
      <c r="Q152" s="5">
        <f t="shared" si="57"/>
        <v>0</v>
      </c>
      <c r="R152" s="5">
        <f t="shared" si="57"/>
        <v>0</v>
      </c>
      <c r="S152" s="5">
        <f t="shared" si="57"/>
        <v>0</v>
      </c>
      <c r="T152" s="5">
        <f t="shared" si="57"/>
        <v>0</v>
      </c>
      <c r="U152" s="5">
        <f t="shared" si="57"/>
        <v>0</v>
      </c>
      <c r="V152" s="5">
        <f t="shared" si="57"/>
        <v>0</v>
      </c>
      <c r="W152" s="5">
        <f t="shared" si="57"/>
        <v>0</v>
      </c>
    </row>
    <row r="153" spans="2:23" outlineLevel="1" x14ac:dyDescent="0.25">
      <c r="B153" s="4" t="s">
        <v>27</v>
      </c>
      <c r="C153" s="5">
        <f t="shared" si="57"/>
        <v>0</v>
      </c>
      <c r="D153" s="5">
        <f t="shared" si="57"/>
        <v>0</v>
      </c>
      <c r="E153" s="5">
        <f t="shared" si="57"/>
        <v>0</v>
      </c>
      <c r="F153" s="5">
        <f t="shared" si="57"/>
        <v>0</v>
      </c>
      <c r="G153" s="5">
        <f t="shared" si="57"/>
        <v>0</v>
      </c>
      <c r="H153" s="5">
        <f t="shared" si="57"/>
        <v>0</v>
      </c>
      <c r="I153" s="5">
        <f t="shared" si="57"/>
        <v>0</v>
      </c>
      <c r="J153" s="5">
        <f t="shared" si="57"/>
        <v>0</v>
      </c>
      <c r="K153" s="5">
        <f t="shared" si="57"/>
        <v>0</v>
      </c>
      <c r="L153" s="5">
        <f t="shared" si="57"/>
        <v>0</v>
      </c>
      <c r="M153" s="5">
        <f t="shared" si="57"/>
        <v>0</v>
      </c>
      <c r="N153" s="5">
        <f t="shared" si="57"/>
        <v>0</v>
      </c>
      <c r="O153" s="5">
        <f t="shared" si="57"/>
        <v>0</v>
      </c>
      <c r="P153" s="5">
        <f t="shared" si="57"/>
        <v>0</v>
      </c>
      <c r="Q153" s="5">
        <f t="shared" si="57"/>
        <v>0</v>
      </c>
      <c r="R153" s="5">
        <f t="shared" si="57"/>
        <v>0</v>
      </c>
      <c r="S153" s="5">
        <f t="shared" si="57"/>
        <v>0</v>
      </c>
      <c r="T153" s="5">
        <f t="shared" si="57"/>
        <v>0</v>
      </c>
      <c r="U153" s="5">
        <f t="shared" si="57"/>
        <v>0</v>
      </c>
      <c r="V153" s="5">
        <f t="shared" si="57"/>
        <v>0</v>
      </c>
      <c r="W153" s="5">
        <f t="shared" si="57"/>
        <v>0</v>
      </c>
    </row>
    <row r="154" spans="2:23" outlineLevel="1" x14ac:dyDescent="0.25">
      <c r="B154" s="4" t="s">
        <v>28</v>
      </c>
      <c r="C154" s="5">
        <f t="shared" si="57"/>
        <v>0</v>
      </c>
      <c r="D154" s="5">
        <f t="shared" si="57"/>
        <v>0</v>
      </c>
      <c r="E154" s="5">
        <f t="shared" si="57"/>
        <v>0</v>
      </c>
      <c r="F154" s="5">
        <f t="shared" si="57"/>
        <v>0</v>
      </c>
      <c r="G154" s="5">
        <f t="shared" si="57"/>
        <v>0</v>
      </c>
      <c r="H154" s="5">
        <f t="shared" si="57"/>
        <v>0</v>
      </c>
      <c r="I154" s="5">
        <f t="shared" si="57"/>
        <v>0</v>
      </c>
      <c r="J154" s="5">
        <f t="shared" si="57"/>
        <v>0</v>
      </c>
      <c r="K154" s="5">
        <f t="shared" si="57"/>
        <v>0</v>
      </c>
      <c r="L154" s="5">
        <f t="shared" si="57"/>
        <v>0</v>
      </c>
      <c r="M154" s="5">
        <f t="shared" si="57"/>
        <v>0</v>
      </c>
      <c r="N154" s="5">
        <f t="shared" si="57"/>
        <v>0</v>
      </c>
      <c r="O154" s="5">
        <f t="shared" si="57"/>
        <v>0</v>
      </c>
      <c r="P154" s="5">
        <f t="shared" si="57"/>
        <v>0</v>
      </c>
      <c r="Q154" s="5">
        <f t="shared" si="57"/>
        <v>0</v>
      </c>
      <c r="R154" s="5">
        <f t="shared" si="57"/>
        <v>0</v>
      </c>
      <c r="S154" s="5">
        <f t="shared" si="57"/>
        <v>0</v>
      </c>
      <c r="T154" s="5">
        <f t="shared" si="57"/>
        <v>0</v>
      </c>
      <c r="U154" s="5">
        <f t="shared" si="57"/>
        <v>0</v>
      </c>
      <c r="V154" s="5">
        <f t="shared" si="57"/>
        <v>0</v>
      </c>
      <c r="W154" s="5">
        <f t="shared" si="57"/>
        <v>0</v>
      </c>
    </row>
    <row r="155" spans="2:23" outlineLevel="1" x14ac:dyDescent="0.25">
      <c r="B155" s="4" t="s">
        <v>22</v>
      </c>
      <c r="C155" s="5">
        <f t="shared" si="57"/>
        <v>0</v>
      </c>
      <c r="D155" s="5">
        <f t="shared" si="57"/>
        <v>0</v>
      </c>
      <c r="E155" s="5">
        <f t="shared" si="57"/>
        <v>0</v>
      </c>
      <c r="F155" s="5">
        <f t="shared" si="57"/>
        <v>0</v>
      </c>
      <c r="G155" s="5">
        <f t="shared" si="57"/>
        <v>0</v>
      </c>
      <c r="H155" s="5">
        <f t="shared" si="57"/>
        <v>0</v>
      </c>
      <c r="I155" s="5">
        <f t="shared" si="57"/>
        <v>0</v>
      </c>
      <c r="J155" s="5">
        <f t="shared" si="57"/>
        <v>0</v>
      </c>
      <c r="K155" s="5">
        <f t="shared" si="57"/>
        <v>0</v>
      </c>
      <c r="L155" s="5">
        <f t="shared" si="57"/>
        <v>0</v>
      </c>
      <c r="M155" s="5">
        <f t="shared" si="57"/>
        <v>0</v>
      </c>
      <c r="N155" s="5">
        <f t="shared" si="57"/>
        <v>0</v>
      </c>
      <c r="O155" s="5">
        <f t="shared" si="57"/>
        <v>0</v>
      </c>
      <c r="P155" s="5">
        <f t="shared" si="57"/>
        <v>0</v>
      </c>
      <c r="Q155" s="5">
        <f t="shared" si="57"/>
        <v>0</v>
      </c>
      <c r="R155" s="5">
        <f t="shared" si="57"/>
        <v>0</v>
      </c>
      <c r="S155" s="5">
        <f t="shared" si="57"/>
        <v>0</v>
      </c>
      <c r="T155" s="5">
        <f t="shared" si="57"/>
        <v>0</v>
      </c>
      <c r="U155" s="5">
        <f t="shared" si="57"/>
        <v>0</v>
      </c>
      <c r="V155" s="5">
        <f t="shared" si="57"/>
        <v>0</v>
      </c>
      <c r="W155" s="5">
        <f t="shared" si="57"/>
        <v>0</v>
      </c>
    </row>
    <row r="156" spans="2:23" outlineLevel="1" x14ac:dyDescent="0.25">
      <c r="B156" s="4" t="s">
        <v>1</v>
      </c>
      <c r="C156" s="5">
        <f t="shared" si="57"/>
        <v>0</v>
      </c>
      <c r="D156" s="5">
        <f t="shared" si="57"/>
        <v>0</v>
      </c>
      <c r="E156" s="5">
        <f t="shared" si="57"/>
        <v>0</v>
      </c>
      <c r="F156" s="5">
        <f t="shared" si="57"/>
        <v>0</v>
      </c>
      <c r="G156" s="5">
        <f t="shared" si="57"/>
        <v>0</v>
      </c>
      <c r="H156" s="5">
        <f t="shared" si="57"/>
        <v>0</v>
      </c>
      <c r="I156" s="5">
        <f t="shared" si="57"/>
        <v>0</v>
      </c>
      <c r="J156" s="5">
        <f t="shared" si="57"/>
        <v>0</v>
      </c>
      <c r="K156" s="5">
        <f t="shared" si="57"/>
        <v>0</v>
      </c>
      <c r="L156" s="5">
        <f t="shared" si="57"/>
        <v>0</v>
      </c>
      <c r="M156" s="5">
        <f t="shared" si="57"/>
        <v>0</v>
      </c>
      <c r="N156" s="5">
        <f t="shared" si="57"/>
        <v>0</v>
      </c>
      <c r="O156" s="5">
        <f t="shared" si="57"/>
        <v>0</v>
      </c>
      <c r="P156" s="5">
        <f t="shared" si="57"/>
        <v>0</v>
      </c>
      <c r="Q156" s="5">
        <f t="shared" si="57"/>
        <v>0</v>
      </c>
      <c r="R156" s="5">
        <f t="shared" si="57"/>
        <v>0</v>
      </c>
      <c r="S156" s="5">
        <f t="shared" si="57"/>
        <v>0</v>
      </c>
      <c r="T156" s="5">
        <f t="shared" si="57"/>
        <v>0</v>
      </c>
      <c r="U156" s="5">
        <f t="shared" si="57"/>
        <v>0</v>
      </c>
      <c r="V156" s="5">
        <f t="shared" si="57"/>
        <v>0</v>
      </c>
      <c r="W156" s="5">
        <f t="shared" si="57"/>
        <v>0</v>
      </c>
    </row>
    <row r="157" spans="2:23" outlineLevel="1" x14ac:dyDescent="0.25">
      <c r="B157" s="16" t="s">
        <v>13</v>
      </c>
      <c r="C157" s="21">
        <f t="shared" ref="C157:W157" si="58">SUM(C147:C156)</f>
        <v>55575.534</v>
      </c>
      <c r="D157" s="21">
        <f t="shared" si="58"/>
        <v>46429.777999999998</v>
      </c>
      <c r="E157" s="21">
        <f t="shared" si="58"/>
        <v>43374.137000000002</v>
      </c>
      <c r="F157" s="21">
        <f t="shared" si="58"/>
        <v>42409.053</v>
      </c>
      <c r="G157" s="21">
        <f t="shared" si="58"/>
        <v>45047.894</v>
      </c>
      <c r="H157" s="21">
        <f t="shared" si="58"/>
        <v>44280.994999999995</v>
      </c>
      <c r="I157" s="21">
        <f t="shared" si="58"/>
        <v>39028.282000000007</v>
      </c>
      <c r="J157" s="21">
        <f t="shared" si="58"/>
        <v>45717.12999999999</v>
      </c>
      <c r="K157" s="21">
        <f t="shared" si="58"/>
        <v>47615.432000000001</v>
      </c>
      <c r="L157" s="21">
        <f t="shared" si="58"/>
        <v>37889.943000000007</v>
      </c>
      <c r="M157" s="21">
        <f t="shared" si="58"/>
        <v>38289.290999999997</v>
      </c>
      <c r="N157" s="21">
        <f t="shared" si="58"/>
        <v>38847.728999999999</v>
      </c>
      <c r="O157" s="21">
        <f t="shared" si="58"/>
        <v>41737.069000000003</v>
      </c>
      <c r="P157" s="21">
        <f t="shared" si="58"/>
        <v>43452.138999999996</v>
      </c>
      <c r="Q157" s="21">
        <f t="shared" si="58"/>
        <v>45396.224000000002</v>
      </c>
      <c r="R157" s="21">
        <f t="shared" si="58"/>
        <v>43945.217000000004</v>
      </c>
      <c r="S157" s="21">
        <f t="shared" si="58"/>
        <v>46734.266000000003</v>
      </c>
      <c r="T157" s="21">
        <f t="shared" si="58"/>
        <v>52858.412999999993</v>
      </c>
      <c r="U157" s="21">
        <f t="shared" si="58"/>
        <v>55284.425000000003</v>
      </c>
      <c r="V157" s="21">
        <f t="shared" si="58"/>
        <v>56781.019</v>
      </c>
      <c r="W157" s="21">
        <f t="shared" si="58"/>
        <v>54452.29</v>
      </c>
    </row>
    <row r="158" spans="2:23" outlineLevel="1" x14ac:dyDescent="0.25">
      <c r="B158" s="29" t="s">
        <v>46</v>
      </c>
      <c r="C158" s="28">
        <f>IFERROR(C157/C139/1000,0)</f>
        <v>6.7667789934254552E-4</v>
      </c>
      <c r="D158" s="28">
        <f t="shared" ref="D158:W158" si="59">IFERROR(D157/D139/1000,0)</f>
        <v>6.7258139897714234E-4</v>
      </c>
      <c r="E158" s="28">
        <f t="shared" si="59"/>
        <v>6.920079588900094E-4</v>
      </c>
      <c r="F158" s="28">
        <f t="shared" si="59"/>
        <v>8.7793558038205442E-4</v>
      </c>
      <c r="G158" s="28">
        <f t="shared" si="59"/>
        <v>1.0539263312392684E-3</v>
      </c>
      <c r="H158" s="28">
        <f t="shared" si="59"/>
        <v>1.0413138510022412E-3</v>
      </c>
      <c r="I158" s="28">
        <f t="shared" si="59"/>
        <v>1.065839710426098E-3</v>
      </c>
      <c r="J158" s="28">
        <f t="shared" si="59"/>
        <v>1.2063141940704849E-3</v>
      </c>
      <c r="K158" s="28">
        <f t="shared" si="59"/>
        <v>1.024098272040758E-3</v>
      </c>
      <c r="L158" s="28">
        <f t="shared" si="59"/>
        <v>1.128590275888814E-3</v>
      </c>
      <c r="M158" s="28">
        <f t="shared" si="59"/>
        <v>9.5062511613171153E-4</v>
      </c>
      <c r="N158" s="28">
        <f t="shared" si="59"/>
        <v>8.7068951912080419E-4</v>
      </c>
      <c r="O158" s="28">
        <f t="shared" si="59"/>
        <v>8.7317675153513006E-4</v>
      </c>
      <c r="P158" s="28">
        <f t="shared" si="59"/>
        <v>9.8122871773231369E-4</v>
      </c>
      <c r="Q158" s="28">
        <f t="shared" si="59"/>
        <v>8.4265472593673745E-4</v>
      </c>
      <c r="R158" s="28">
        <f t="shared" si="59"/>
        <v>7.835787679274528E-4</v>
      </c>
      <c r="S158" s="28">
        <f t="shared" si="59"/>
        <v>6.8526403265707376E-4</v>
      </c>
      <c r="T158" s="28">
        <f t="shared" si="59"/>
        <v>6.3870369029722033E-4</v>
      </c>
      <c r="U158" s="28">
        <f t="shared" si="59"/>
        <v>7.0879630914727606E-4</v>
      </c>
      <c r="V158" s="28">
        <f t="shared" si="59"/>
        <v>7.2674478099371911E-4</v>
      </c>
      <c r="W158" s="28">
        <f t="shared" si="59"/>
        <v>7.3590547560722593E-4</v>
      </c>
    </row>
    <row r="159" spans="2:23" outlineLevel="1" x14ac:dyDescent="0.25"/>
    <row r="160" spans="2:23" outlineLevel="1" x14ac:dyDescent="0.25">
      <c r="B160" s="4" t="s">
        <v>23</v>
      </c>
      <c r="C160" s="12">
        <f t="shared" ref="C160:W160" si="60">IFERROR(C147/C157,0)</f>
        <v>0</v>
      </c>
      <c r="D160" s="12">
        <f t="shared" si="60"/>
        <v>0</v>
      </c>
      <c r="E160" s="12">
        <f t="shared" si="60"/>
        <v>0</v>
      </c>
      <c r="F160" s="12">
        <f t="shared" si="60"/>
        <v>0</v>
      </c>
      <c r="G160" s="12">
        <f t="shared" si="60"/>
        <v>0</v>
      </c>
      <c r="H160" s="12">
        <f t="shared" si="60"/>
        <v>0</v>
      </c>
      <c r="I160" s="12">
        <f t="shared" si="60"/>
        <v>0</v>
      </c>
      <c r="J160" s="12">
        <f t="shared" si="60"/>
        <v>0</v>
      </c>
      <c r="K160" s="12">
        <f t="shared" si="60"/>
        <v>0</v>
      </c>
      <c r="L160" s="12">
        <f t="shared" si="60"/>
        <v>0</v>
      </c>
      <c r="M160" s="12">
        <f t="shared" si="60"/>
        <v>0</v>
      </c>
      <c r="N160" s="12">
        <f t="shared" si="60"/>
        <v>0</v>
      </c>
      <c r="O160" s="12">
        <f t="shared" si="60"/>
        <v>0</v>
      </c>
      <c r="P160" s="12">
        <f t="shared" si="60"/>
        <v>0</v>
      </c>
      <c r="Q160" s="12">
        <f t="shared" si="60"/>
        <v>0</v>
      </c>
      <c r="R160" s="12">
        <f t="shared" si="60"/>
        <v>0</v>
      </c>
      <c r="S160" s="12">
        <f t="shared" si="60"/>
        <v>0</v>
      </c>
      <c r="T160" s="12">
        <f t="shared" si="60"/>
        <v>0</v>
      </c>
      <c r="U160" s="12">
        <f t="shared" si="60"/>
        <v>0</v>
      </c>
      <c r="V160" s="12">
        <f t="shared" si="60"/>
        <v>0</v>
      </c>
      <c r="W160" s="12">
        <f t="shared" si="60"/>
        <v>0</v>
      </c>
    </row>
    <row r="161" spans="1:28" outlineLevel="1" x14ac:dyDescent="0.25">
      <c r="B161" s="4" t="s">
        <v>24</v>
      </c>
      <c r="C161" s="12">
        <f t="shared" ref="C161:W161" si="61">IFERROR(C148/C157,0)</f>
        <v>0</v>
      </c>
      <c r="D161" s="12">
        <f t="shared" si="61"/>
        <v>0</v>
      </c>
      <c r="E161" s="12">
        <f t="shared" si="61"/>
        <v>0</v>
      </c>
      <c r="F161" s="12">
        <f t="shared" si="61"/>
        <v>0</v>
      </c>
      <c r="G161" s="12">
        <f t="shared" si="61"/>
        <v>0</v>
      </c>
      <c r="H161" s="12">
        <f t="shared" si="61"/>
        <v>0</v>
      </c>
      <c r="I161" s="12">
        <f t="shared" si="61"/>
        <v>0</v>
      </c>
      <c r="J161" s="12">
        <f t="shared" si="61"/>
        <v>0</v>
      </c>
      <c r="K161" s="12">
        <f t="shared" si="61"/>
        <v>0</v>
      </c>
      <c r="L161" s="12">
        <f t="shared" si="61"/>
        <v>0</v>
      </c>
      <c r="M161" s="12">
        <f t="shared" si="61"/>
        <v>0</v>
      </c>
      <c r="N161" s="12">
        <f t="shared" si="61"/>
        <v>0</v>
      </c>
      <c r="O161" s="12">
        <f t="shared" si="61"/>
        <v>0</v>
      </c>
      <c r="P161" s="12">
        <f t="shared" si="61"/>
        <v>0</v>
      </c>
      <c r="Q161" s="12">
        <f t="shared" si="61"/>
        <v>0</v>
      </c>
      <c r="R161" s="12">
        <f t="shared" si="61"/>
        <v>0</v>
      </c>
      <c r="S161" s="12">
        <f t="shared" si="61"/>
        <v>0</v>
      </c>
      <c r="T161" s="12">
        <f t="shared" si="61"/>
        <v>0</v>
      </c>
      <c r="U161" s="12">
        <f t="shared" si="61"/>
        <v>0</v>
      </c>
      <c r="V161" s="12">
        <f t="shared" si="61"/>
        <v>0</v>
      </c>
      <c r="W161" s="12">
        <f t="shared" si="61"/>
        <v>0</v>
      </c>
    </row>
    <row r="162" spans="1:28" outlineLevel="1" x14ac:dyDescent="0.25">
      <c r="B162" s="4" t="s">
        <v>21</v>
      </c>
      <c r="C162" s="12">
        <f t="shared" ref="C162:W162" si="62">IFERROR(C149/C157,0)</f>
        <v>1</v>
      </c>
      <c r="D162" s="12">
        <f t="shared" si="62"/>
        <v>1</v>
      </c>
      <c r="E162" s="12">
        <f t="shared" si="62"/>
        <v>1</v>
      </c>
      <c r="F162" s="12">
        <f t="shared" si="62"/>
        <v>1</v>
      </c>
      <c r="G162" s="12">
        <f t="shared" si="62"/>
        <v>1</v>
      </c>
      <c r="H162" s="12">
        <f t="shared" si="62"/>
        <v>1</v>
      </c>
      <c r="I162" s="12">
        <f t="shared" si="62"/>
        <v>1</v>
      </c>
      <c r="J162" s="12">
        <f t="shared" si="62"/>
        <v>1</v>
      </c>
      <c r="K162" s="12">
        <f t="shared" si="62"/>
        <v>1</v>
      </c>
      <c r="L162" s="12">
        <f t="shared" si="62"/>
        <v>1</v>
      </c>
      <c r="M162" s="12">
        <f t="shared" si="62"/>
        <v>1</v>
      </c>
      <c r="N162" s="12">
        <f t="shared" si="62"/>
        <v>1</v>
      </c>
      <c r="O162" s="12">
        <f t="shared" si="62"/>
        <v>1</v>
      </c>
      <c r="P162" s="12">
        <f t="shared" si="62"/>
        <v>1</v>
      </c>
      <c r="Q162" s="12">
        <f t="shared" si="62"/>
        <v>1</v>
      </c>
      <c r="R162" s="12">
        <f t="shared" si="62"/>
        <v>1</v>
      </c>
      <c r="S162" s="12">
        <f t="shared" si="62"/>
        <v>1</v>
      </c>
      <c r="T162" s="12">
        <f t="shared" si="62"/>
        <v>1</v>
      </c>
      <c r="U162" s="12">
        <f t="shared" si="62"/>
        <v>1</v>
      </c>
      <c r="V162" s="12">
        <f t="shared" si="62"/>
        <v>1</v>
      </c>
      <c r="W162" s="12">
        <f t="shared" si="62"/>
        <v>1</v>
      </c>
    </row>
    <row r="163" spans="1:28" outlineLevel="1" x14ac:dyDescent="0.25">
      <c r="B163" s="4" t="s">
        <v>26</v>
      </c>
      <c r="C163" s="12">
        <f t="shared" ref="C163:W163" si="63">IFERROR(C150/C157,0)</f>
        <v>0</v>
      </c>
      <c r="D163" s="12">
        <f t="shared" si="63"/>
        <v>0</v>
      </c>
      <c r="E163" s="12">
        <f t="shared" si="63"/>
        <v>0</v>
      </c>
      <c r="F163" s="12">
        <f t="shared" si="63"/>
        <v>0</v>
      </c>
      <c r="G163" s="12">
        <f t="shared" si="63"/>
        <v>0</v>
      </c>
      <c r="H163" s="12">
        <f t="shared" si="63"/>
        <v>0</v>
      </c>
      <c r="I163" s="12">
        <f t="shared" si="63"/>
        <v>0</v>
      </c>
      <c r="J163" s="12">
        <f t="shared" si="63"/>
        <v>0</v>
      </c>
      <c r="K163" s="12">
        <f t="shared" si="63"/>
        <v>0</v>
      </c>
      <c r="L163" s="12">
        <f t="shared" si="63"/>
        <v>0</v>
      </c>
      <c r="M163" s="12">
        <f t="shared" si="63"/>
        <v>0</v>
      </c>
      <c r="N163" s="12">
        <f t="shared" si="63"/>
        <v>0</v>
      </c>
      <c r="O163" s="12">
        <f t="shared" si="63"/>
        <v>0</v>
      </c>
      <c r="P163" s="12">
        <f t="shared" si="63"/>
        <v>0</v>
      </c>
      <c r="Q163" s="12">
        <f t="shared" si="63"/>
        <v>0</v>
      </c>
      <c r="R163" s="12">
        <f t="shared" si="63"/>
        <v>0</v>
      </c>
      <c r="S163" s="12">
        <f t="shared" si="63"/>
        <v>0</v>
      </c>
      <c r="T163" s="12">
        <f t="shared" si="63"/>
        <v>0</v>
      </c>
      <c r="U163" s="12">
        <f t="shared" si="63"/>
        <v>0</v>
      </c>
      <c r="V163" s="12">
        <f t="shared" si="63"/>
        <v>0</v>
      </c>
      <c r="W163" s="12">
        <f t="shared" si="63"/>
        <v>0</v>
      </c>
    </row>
    <row r="164" spans="1:28" outlineLevel="1" x14ac:dyDescent="0.25">
      <c r="B164" s="4" t="s">
        <v>25</v>
      </c>
      <c r="C164" s="12">
        <f t="shared" ref="C164:W164" si="64">IFERROR(C151/C157,0)</f>
        <v>0</v>
      </c>
      <c r="D164" s="12">
        <f t="shared" si="64"/>
        <v>0</v>
      </c>
      <c r="E164" s="12">
        <f t="shared" si="64"/>
        <v>0</v>
      </c>
      <c r="F164" s="12">
        <f t="shared" si="64"/>
        <v>0</v>
      </c>
      <c r="G164" s="12">
        <f t="shared" si="64"/>
        <v>0</v>
      </c>
      <c r="H164" s="12">
        <f t="shared" si="64"/>
        <v>0</v>
      </c>
      <c r="I164" s="12">
        <f t="shared" si="64"/>
        <v>0</v>
      </c>
      <c r="J164" s="12">
        <f t="shared" si="64"/>
        <v>0</v>
      </c>
      <c r="K164" s="12">
        <f t="shared" si="64"/>
        <v>0</v>
      </c>
      <c r="L164" s="12">
        <f t="shared" si="64"/>
        <v>0</v>
      </c>
      <c r="M164" s="12">
        <f t="shared" si="64"/>
        <v>0</v>
      </c>
      <c r="N164" s="12">
        <f t="shared" si="64"/>
        <v>0</v>
      </c>
      <c r="O164" s="12">
        <f t="shared" si="64"/>
        <v>0</v>
      </c>
      <c r="P164" s="12">
        <f t="shared" si="64"/>
        <v>0</v>
      </c>
      <c r="Q164" s="12">
        <f t="shared" si="64"/>
        <v>0</v>
      </c>
      <c r="R164" s="12">
        <f t="shared" si="64"/>
        <v>0</v>
      </c>
      <c r="S164" s="12">
        <f t="shared" si="64"/>
        <v>0</v>
      </c>
      <c r="T164" s="12">
        <f t="shared" si="64"/>
        <v>0</v>
      </c>
      <c r="U164" s="12">
        <f t="shared" si="64"/>
        <v>0</v>
      </c>
      <c r="V164" s="12">
        <f t="shared" si="64"/>
        <v>0</v>
      </c>
      <c r="W164" s="12">
        <f t="shared" si="64"/>
        <v>0</v>
      </c>
    </row>
    <row r="165" spans="1:28" outlineLevel="1" x14ac:dyDescent="0.25">
      <c r="B165" s="4" t="s">
        <v>0</v>
      </c>
      <c r="C165" s="12">
        <f t="shared" ref="C165:W165" si="65">IFERROR(C152/C157,0)</f>
        <v>0</v>
      </c>
      <c r="D165" s="12">
        <f t="shared" si="65"/>
        <v>0</v>
      </c>
      <c r="E165" s="12">
        <f t="shared" si="65"/>
        <v>0</v>
      </c>
      <c r="F165" s="12">
        <f t="shared" si="65"/>
        <v>0</v>
      </c>
      <c r="G165" s="12">
        <f t="shared" si="65"/>
        <v>0</v>
      </c>
      <c r="H165" s="12">
        <f t="shared" si="65"/>
        <v>0</v>
      </c>
      <c r="I165" s="12">
        <f t="shared" si="65"/>
        <v>0</v>
      </c>
      <c r="J165" s="12">
        <f t="shared" si="65"/>
        <v>0</v>
      </c>
      <c r="K165" s="12">
        <f t="shared" si="65"/>
        <v>0</v>
      </c>
      <c r="L165" s="12">
        <f t="shared" si="65"/>
        <v>0</v>
      </c>
      <c r="M165" s="12">
        <f t="shared" si="65"/>
        <v>0</v>
      </c>
      <c r="N165" s="12">
        <f t="shared" si="65"/>
        <v>0</v>
      </c>
      <c r="O165" s="12">
        <f t="shared" si="65"/>
        <v>0</v>
      </c>
      <c r="P165" s="12">
        <f t="shared" si="65"/>
        <v>0</v>
      </c>
      <c r="Q165" s="12">
        <f t="shared" si="65"/>
        <v>0</v>
      </c>
      <c r="R165" s="12">
        <f t="shared" si="65"/>
        <v>0</v>
      </c>
      <c r="S165" s="12">
        <f t="shared" si="65"/>
        <v>0</v>
      </c>
      <c r="T165" s="12">
        <f t="shared" si="65"/>
        <v>0</v>
      </c>
      <c r="U165" s="12">
        <f t="shared" si="65"/>
        <v>0</v>
      </c>
      <c r="V165" s="12">
        <f t="shared" si="65"/>
        <v>0</v>
      </c>
      <c r="W165" s="12">
        <f t="shared" si="65"/>
        <v>0</v>
      </c>
    </row>
    <row r="166" spans="1:28" outlineLevel="1" x14ac:dyDescent="0.25">
      <c r="B166" s="4" t="s">
        <v>27</v>
      </c>
      <c r="C166" s="12">
        <f t="shared" ref="C166:W166" si="66">IFERROR(C153/C157,0)</f>
        <v>0</v>
      </c>
      <c r="D166" s="12">
        <f t="shared" si="66"/>
        <v>0</v>
      </c>
      <c r="E166" s="12">
        <f t="shared" si="66"/>
        <v>0</v>
      </c>
      <c r="F166" s="12">
        <f t="shared" si="66"/>
        <v>0</v>
      </c>
      <c r="G166" s="12">
        <f t="shared" si="66"/>
        <v>0</v>
      </c>
      <c r="H166" s="12">
        <f t="shared" si="66"/>
        <v>0</v>
      </c>
      <c r="I166" s="12">
        <f t="shared" si="66"/>
        <v>0</v>
      </c>
      <c r="J166" s="12">
        <f t="shared" si="66"/>
        <v>0</v>
      </c>
      <c r="K166" s="12">
        <f t="shared" si="66"/>
        <v>0</v>
      </c>
      <c r="L166" s="12">
        <f t="shared" si="66"/>
        <v>0</v>
      </c>
      <c r="M166" s="12">
        <f t="shared" si="66"/>
        <v>0</v>
      </c>
      <c r="N166" s="12">
        <f t="shared" si="66"/>
        <v>0</v>
      </c>
      <c r="O166" s="12">
        <f t="shared" si="66"/>
        <v>0</v>
      </c>
      <c r="P166" s="12">
        <f t="shared" si="66"/>
        <v>0</v>
      </c>
      <c r="Q166" s="12">
        <f t="shared" si="66"/>
        <v>0</v>
      </c>
      <c r="R166" s="12">
        <f t="shared" si="66"/>
        <v>0</v>
      </c>
      <c r="S166" s="12">
        <f t="shared" si="66"/>
        <v>0</v>
      </c>
      <c r="T166" s="12">
        <f t="shared" si="66"/>
        <v>0</v>
      </c>
      <c r="U166" s="12">
        <f t="shared" si="66"/>
        <v>0</v>
      </c>
      <c r="V166" s="12">
        <f t="shared" si="66"/>
        <v>0</v>
      </c>
      <c r="W166" s="12">
        <f t="shared" si="66"/>
        <v>0</v>
      </c>
    </row>
    <row r="167" spans="1:28" outlineLevel="1" x14ac:dyDescent="0.25">
      <c r="B167" s="4" t="s">
        <v>28</v>
      </c>
      <c r="C167" s="12">
        <f t="shared" ref="C167:W167" si="67">IFERROR(C154/C157,0)</f>
        <v>0</v>
      </c>
      <c r="D167" s="12">
        <f t="shared" si="67"/>
        <v>0</v>
      </c>
      <c r="E167" s="12">
        <f t="shared" si="67"/>
        <v>0</v>
      </c>
      <c r="F167" s="12">
        <f t="shared" si="67"/>
        <v>0</v>
      </c>
      <c r="G167" s="12">
        <f t="shared" si="67"/>
        <v>0</v>
      </c>
      <c r="H167" s="12">
        <f t="shared" si="67"/>
        <v>0</v>
      </c>
      <c r="I167" s="12">
        <f t="shared" si="67"/>
        <v>0</v>
      </c>
      <c r="J167" s="12">
        <f t="shared" si="67"/>
        <v>0</v>
      </c>
      <c r="K167" s="12">
        <f t="shared" si="67"/>
        <v>0</v>
      </c>
      <c r="L167" s="12">
        <f t="shared" si="67"/>
        <v>0</v>
      </c>
      <c r="M167" s="12">
        <f t="shared" si="67"/>
        <v>0</v>
      </c>
      <c r="N167" s="12">
        <f t="shared" si="67"/>
        <v>0</v>
      </c>
      <c r="O167" s="12">
        <f t="shared" si="67"/>
        <v>0</v>
      </c>
      <c r="P167" s="12">
        <f t="shared" si="67"/>
        <v>0</v>
      </c>
      <c r="Q167" s="12">
        <f t="shared" si="67"/>
        <v>0</v>
      </c>
      <c r="R167" s="12">
        <f t="shared" si="67"/>
        <v>0</v>
      </c>
      <c r="S167" s="12">
        <f t="shared" si="67"/>
        <v>0</v>
      </c>
      <c r="T167" s="12">
        <f t="shared" si="67"/>
        <v>0</v>
      </c>
      <c r="U167" s="12">
        <f t="shared" si="67"/>
        <v>0</v>
      </c>
      <c r="V167" s="12">
        <f t="shared" si="67"/>
        <v>0</v>
      </c>
      <c r="W167" s="12">
        <f t="shared" si="67"/>
        <v>0</v>
      </c>
    </row>
    <row r="168" spans="1:28" outlineLevel="1" x14ac:dyDescent="0.25">
      <c r="B168" s="4" t="s">
        <v>22</v>
      </c>
      <c r="C168" s="12">
        <f t="shared" ref="C168:W168" si="68">IFERROR(C155/C157,0)</f>
        <v>0</v>
      </c>
      <c r="D168" s="12">
        <f t="shared" si="68"/>
        <v>0</v>
      </c>
      <c r="E168" s="12">
        <f t="shared" si="68"/>
        <v>0</v>
      </c>
      <c r="F168" s="12">
        <f t="shared" si="68"/>
        <v>0</v>
      </c>
      <c r="G168" s="12">
        <f t="shared" si="68"/>
        <v>0</v>
      </c>
      <c r="H168" s="12">
        <f t="shared" si="68"/>
        <v>0</v>
      </c>
      <c r="I168" s="12">
        <f t="shared" si="68"/>
        <v>0</v>
      </c>
      <c r="J168" s="12">
        <f t="shared" si="68"/>
        <v>0</v>
      </c>
      <c r="K168" s="12">
        <f t="shared" si="68"/>
        <v>0</v>
      </c>
      <c r="L168" s="12">
        <f t="shared" si="68"/>
        <v>0</v>
      </c>
      <c r="M168" s="12">
        <f t="shared" si="68"/>
        <v>0</v>
      </c>
      <c r="N168" s="12">
        <f t="shared" si="68"/>
        <v>0</v>
      </c>
      <c r="O168" s="12">
        <f t="shared" si="68"/>
        <v>0</v>
      </c>
      <c r="P168" s="12">
        <f t="shared" si="68"/>
        <v>0</v>
      </c>
      <c r="Q168" s="12">
        <f t="shared" si="68"/>
        <v>0</v>
      </c>
      <c r="R168" s="12">
        <f t="shared" si="68"/>
        <v>0</v>
      </c>
      <c r="S168" s="12">
        <f t="shared" si="68"/>
        <v>0</v>
      </c>
      <c r="T168" s="12">
        <f t="shared" si="68"/>
        <v>0</v>
      </c>
      <c r="U168" s="12">
        <f t="shared" si="68"/>
        <v>0</v>
      </c>
      <c r="V168" s="12">
        <f t="shared" si="68"/>
        <v>0</v>
      </c>
      <c r="W168" s="12">
        <f t="shared" si="68"/>
        <v>0</v>
      </c>
    </row>
    <row r="169" spans="1:28" outlineLevel="1" x14ac:dyDescent="0.25">
      <c r="B169" s="4" t="s">
        <v>1</v>
      </c>
      <c r="C169" s="12">
        <f t="shared" ref="C169:W169" si="69">IFERROR(C156/C157,0)</f>
        <v>0</v>
      </c>
      <c r="D169" s="12">
        <f t="shared" si="69"/>
        <v>0</v>
      </c>
      <c r="E169" s="12">
        <f t="shared" si="69"/>
        <v>0</v>
      </c>
      <c r="F169" s="12">
        <f t="shared" si="69"/>
        <v>0</v>
      </c>
      <c r="G169" s="12">
        <f t="shared" si="69"/>
        <v>0</v>
      </c>
      <c r="H169" s="12">
        <f t="shared" si="69"/>
        <v>0</v>
      </c>
      <c r="I169" s="12">
        <f t="shared" si="69"/>
        <v>0</v>
      </c>
      <c r="J169" s="12">
        <f t="shared" si="69"/>
        <v>0</v>
      </c>
      <c r="K169" s="12">
        <f t="shared" si="69"/>
        <v>0</v>
      </c>
      <c r="L169" s="12">
        <f t="shared" si="69"/>
        <v>0</v>
      </c>
      <c r="M169" s="12">
        <f t="shared" si="69"/>
        <v>0</v>
      </c>
      <c r="N169" s="12">
        <f t="shared" si="69"/>
        <v>0</v>
      </c>
      <c r="O169" s="12">
        <f t="shared" si="69"/>
        <v>0</v>
      </c>
      <c r="P169" s="12">
        <f t="shared" si="69"/>
        <v>0</v>
      </c>
      <c r="Q169" s="12">
        <f t="shared" si="69"/>
        <v>0</v>
      </c>
      <c r="R169" s="12">
        <f t="shared" si="69"/>
        <v>0</v>
      </c>
      <c r="S169" s="12">
        <f t="shared" si="69"/>
        <v>0</v>
      </c>
      <c r="T169" s="12">
        <f t="shared" si="69"/>
        <v>0</v>
      </c>
      <c r="U169" s="12">
        <f t="shared" si="69"/>
        <v>0</v>
      </c>
      <c r="V169" s="12">
        <f t="shared" si="69"/>
        <v>0</v>
      </c>
      <c r="W169" s="12">
        <f t="shared" si="69"/>
        <v>0</v>
      </c>
    </row>
    <row r="172" spans="1:28" s="37" customFormat="1" x14ac:dyDescent="0.25">
      <c r="A172" s="36" t="s">
        <v>4</v>
      </c>
      <c r="Z172" s="38"/>
    </row>
    <row r="173" spans="1:28" outlineLevel="1" x14ac:dyDescent="0.25">
      <c r="B173" s="22" t="s">
        <v>31</v>
      </c>
      <c r="C173" s="5">
        <f>C176*CAN!C177</f>
        <v>19582.378646017194</v>
      </c>
      <c r="D173" s="5">
        <f>D176*CAN!D177</f>
        <v>16589.867779101711</v>
      </c>
      <c r="E173" s="5">
        <f>E176*CAN!E177</f>
        <v>16448.025652778793</v>
      </c>
      <c r="F173" s="5">
        <f>F176*CAN!F177</f>
        <v>17972.414156974985</v>
      </c>
      <c r="G173" s="5">
        <f>G176*CAN!G177</f>
        <v>20603.365812195367</v>
      </c>
      <c r="H173" s="5">
        <f>H176*CAN!H177</f>
        <v>19420.335972877423</v>
      </c>
      <c r="I173" s="5">
        <f>I176*CAN!I177</f>
        <v>14995.765064762973</v>
      </c>
      <c r="J173" s="5">
        <f>J176*CAN!J177</f>
        <v>17363.017850868378</v>
      </c>
      <c r="K173" s="5">
        <f>K176*CAN!K177</f>
        <v>17932.903113880169</v>
      </c>
      <c r="L173" s="5">
        <f>L176*CAN!L177</f>
        <v>13730.509676471493</v>
      </c>
      <c r="M173" s="5">
        <f>M176*CAN!M177</f>
        <v>13610.912980611804</v>
      </c>
      <c r="N173" s="5">
        <f>N176*CAN!N177</f>
        <v>12662.590973937437</v>
      </c>
      <c r="O173" s="5">
        <f>O176*CAN!O177</f>
        <v>14145.184469900982</v>
      </c>
      <c r="P173" s="5">
        <f>P176*CAN!P177</f>
        <v>16004.699748086248</v>
      </c>
      <c r="Q173" s="5">
        <f>Q176*CAN!Q177</f>
        <v>16939.707657967494</v>
      </c>
      <c r="R173" s="5">
        <f>R176*CAN!R177</f>
        <v>17588.078772377798</v>
      </c>
      <c r="S173" s="5">
        <f>S176*CAN!S177</f>
        <v>20456.164395574386</v>
      </c>
      <c r="T173" s="5">
        <f>T176*CAN!T177</f>
        <v>20563.569822117461</v>
      </c>
      <c r="U173" s="5">
        <f>U176*CAN!U177</f>
        <v>19083.138653204682</v>
      </c>
      <c r="V173" s="5">
        <f>V176*CAN!V177</f>
        <v>20430.856045529152</v>
      </c>
      <c r="W173" s="5">
        <f>W176*CAN!W177</f>
        <v>19571.727921187401</v>
      </c>
      <c r="Z173" s="23"/>
      <c r="AB173"/>
    </row>
    <row r="174" spans="1:28" outlineLevel="1" x14ac:dyDescent="0.25">
      <c r="B174" s="8" t="s">
        <v>30</v>
      </c>
      <c r="C174" s="5">
        <f>INDEX('[2]Table 37'!C$26:C$28,MATCH($AB174,'[2]Table 37'!$B$26:$B$28,0))</f>
        <v>24.547999999999998</v>
      </c>
      <c r="D174" s="5">
        <f>INDEX('[2]Table 37'!D$26:D$28,MATCH($AB174,'[2]Table 37'!$B$26:$B$28,0))</f>
        <v>27.001000000000001</v>
      </c>
      <c r="E174" s="5">
        <f>INDEX('[2]Table 37'!E$26:E$28,MATCH($AB174,'[2]Table 37'!$B$26:$B$28,0))</f>
        <v>27.675999999999998</v>
      </c>
      <c r="F174" s="5">
        <f>INDEX('[2]Table 37'!F$26:F$28,MATCH($AB174,'[2]Table 37'!$B$26:$B$28,0))</f>
        <v>29.48</v>
      </c>
      <c r="G174" s="5">
        <f>INDEX('[2]Table 37'!G$26:G$28,MATCH($AB174,'[2]Table 37'!$B$26:$B$28,0))</f>
        <v>30.756</v>
      </c>
      <c r="H174" s="5">
        <f>INDEX('[2]Table 37'!H$26:H$28,MATCH($AB174,'[2]Table 37'!$B$26:$B$28,0))</f>
        <v>32.088000000000001</v>
      </c>
      <c r="I174" s="5">
        <f>INDEX('[2]Table 37'!I$26:I$28,MATCH($AB174,'[2]Table 37'!$B$26:$B$28,0))</f>
        <v>33.476999999999997</v>
      </c>
      <c r="J174" s="5">
        <f>INDEX('[2]Table 37'!J$26:J$28,MATCH($AB174,'[2]Table 37'!$B$26:$B$28,0))</f>
        <v>34.926000000000002</v>
      </c>
      <c r="K174" s="5">
        <f>INDEX('[2]Table 37'!K$26:K$28,MATCH($AB174,'[2]Table 37'!$B$26:$B$28,0))</f>
        <v>36.436999999999998</v>
      </c>
      <c r="L174" s="5">
        <f>INDEX('[2]Table 37'!L$26:L$28,MATCH($AB174,'[2]Table 37'!$B$26:$B$28,0))</f>
        <v>38.015000000000001</v>
      </c>
      <c r="M174" s="5">
        <f>INDEX('[2]Table 37'!M$26:M$28,MATCH($AB174,'[2]Table 37'!$B$26:$B$28,0))</f>
        <v>39.659999999999997</v>
      </c>
      <c r="N174" s="5">
        <f>INDEX('[2]Table 37'!N$26:N$28,MATCH($AB174,'[2]Table 37'!$B$26:$B$28,0))</f>
        <v>40.459000000000003</v>
      </c>
      <c r="O174" s="5">
        <f>INDEX('[2]Table 37'!O$26:O$28,MATCH($AB174,'[2]Table 37'!$B$26:$B$28,0))</f>
        <v>41.414999999999999</v>
      </c>
      <c r="P174" s="5">
        <f>INDEX('[2]Table 37'!P$26:P$28,MATCH($AB174,'[2]Table 37'!$B$26:$B$28,0))</f>
        <v>42.475999999999999</v>
      </c>
      <c r="Q174" s="5">
        <f>INDEX('[2]Table 37'!Q$26:Q$28,MATCH($AB174,'[2]Table 37'!$B$26:$B$28,0))</f>
        <v>43.863</v>
      </c>
      <c r="R174" s="5">
        <f>INDEX('[2]Table 37'!R$26:R$28,MATCH($AB174,'[2]Table 37'!$B$26:$B$28,0))</f>
        <v>45.033000000000001</v>
      </c>
      <c r="S174" s="5">
        <f>INDEX('[2]Table 37'!S$26:S$28,MATCH($AB174,'[2]Table 37'!$B$26:$B$28,0))</f>
        <v>45.241</v>
      </c>
      <c r="T174" s="5">
        <f>INDEX('[2]Table 37'!T$26:T$28,MATCH($AB174,'[2]Table 37'!$B$26:$B$28,0))</f>
        <v>45.393000000000001</v>
      </c>
      <c r="U174" s="5">
        <f>INDEX('[2]Table 37'!U$26:U$28,MATCH($AB174,'[2]Table 37'!$B$26:$B$28,0))</f>
        <v>47.978000000000002</v>
      </c>
      <c r="V174" s="5">
        <f>INDEX('[2]Table 37'!V$26:V$28,MATCH($AB174,'[2]Table 37'!$B$26:$B$28,0))</f>
        <v>49.098999999999997</v>
      </c>
      <c r="W174" s="5">
        <f>INDEX('[2]Table 37'!W$26:W$28,MATCH($AB174,'[2]Table 37'!$B$26:$B$28,0))</f>
        <v>49.344000000000001</v>
      </c>
      <c r="Z174" s="23" t="s">
        <v>32</v>
      </c>
      <c r="AB174" t="s">
        <v>4</v>
      </c>
    </row>
    <row r="175" spans="1:28" outlineLevel="1" x14ac:dyDescent="0.25">
      <c r="B175" s="8" t="s">
        <v>43</v>
      </c>
      <c r="C175" s="5">
        <f>INDEX('[2]Table 37'!C$38:C$40,MATCH($AB175,'[2]Table 37'!$B$38:$B$40,0))</f>
        <v>110815.326371</v>
      </c>
      <c r="D175" s="5">
        <f>INDEX('[2]Table 37'!D$38:D$40,MATCH($AB175,'[2]Table 37'!$B$38:$B$40,0))</f>
        <v>85351.975453999999</v>
      </c>
      <c r="E175" s="5">
        <f>INDEX('[2]Table 37'!E$38:E$40,MATCH($AB175,'[2]Table 37'!$B$38:$B$40,0))</f>
        <v>82558.340221999999</v>
      </c>
      <c r="F175" s="5">
        <f>INDEX('[2]Table 37'!F$38:F$40,MATCH($AB175,'[2]Table 37'!$B$38:$B$40,0))</f>
        <v>84689.474828000006</v>
      </c>
      <c r="G175" s="5">
        <f>INDEX('[2]Table 37'!G$38:G$40,MATCH($AB175,'[2]Table 37'!$B$38:$B$40,0))</f>
        <v>93059.094486000002</v>
      </c>
      <c r="H175" s="5">
        <f>INDEX('[2]Table 37'!H$38:H$40,MATCH($AB175,'[2]Table 37'!$B$38:$B$40,0))</f>
        <v>87716.725133</v>
      </c>
      <c r="I175" s="5">
        <f>INDEX('[2]Table 37'!I$38:I$40,MATCH($AB175,'[2]Table 37'!$B$38:$B$40,0))</f>
        <v>65037.290658999998</v>
      </c>
      <c r="J175" s="5">
        <f>INDEX('[2]Table 37'!J$38:J$40,MATCH($AB175,'[2]Table 37'!$B$38:$B$40,0))</f>
        <v>74629.138703999997</v>
      </c>
      <c r="K175" s="5">
        <f>INDEX('[2]Table 37'!K$38:K$40,MATCH($AB175,'[2]Table 37'!$B$38:$B$40,0))</f>
        <v>74084.032181999995</v>
      </c>
      <c r="L175" s="5">
        <f>INDEX('[2]Table 37'!L$38:L$40,MATCH($AB175,'[2]Table 37'!$B$38:$B$40,0))</f>
        <v>60937.361620999996</v>
      </c>
      <c r="M175" s="5">
        <f>INDEX('[2]Table 37'!M$38:M$40,MATCH($AB175,'[2]Table 37'!$B$38:$B$40,0))</f>
        <v>56254.320789999998</v>
      </c>
      <c r="N175" s="5">
        <f>INDEX('[2]Table 37'!N$38:N$40,MATCH($AB175,'[2]Table 37'!$B$38:$B$40,0))</f>
        <v>52217.533335</v>
      </c>
      <c r="O175" s="5">
        <f>INDEX('[2]Table 37'!O$38:O$40,MATCH($AB175,'[2]Table 37'!$B$38:$B$40,0))</f>
        <v>55495.761356000003</v>
      </c>
      <c r="P175" s="5">
        <f>INDEX('[2]Table 37'!P$38:P$40,MATCH($AB175,'[2]Table 37'!$B$38:$B$40,0))</f>
        <v>60019.167457000003</v>
      </c>
      <c r="Q175" s="5">
        <f>INDEX('[2]Table 37'!Q$38:Q$40,MATCH($AB175,'[2]Table 37'!$B$38:$B$40,0))</f>
        <v>58658.574581000001</v>
      </c>
      <c r="R175" s="5">
        <f>INDEX('[2]Table 37'!R$38:R$40,MATCH($AB175,'[2]Table 37'!$B$38:$B$40,0))</f>
        <v>54939.240209000003</v>
      </c>
      <c r="S175" s="5">
        <f>INDEX('[2]Table 37'!S$38:S$40,MATCH($AB175,'[2]Table 37'!$B$38:$B$40,0))</f>
        <v>56685.552639000001</v>
      </c>
      <c r="T175" s="5">
        <f>INDEX('[2]Table 37'!T$38:T$40,MATCH($AB175,'[2]Table 37'!$B$38:$B$40,0))</f>
        <v>60008.430654999996</v>
      </c>
      <c r="U175" s="5">
        <f>INDEX('[2]Table 37'!U$38:U$40,MATCH($AB175,'[2]Table 37'!$B$38:$B$40,0))</f>
        <v>62014.705498000003</v>
      </c>
      <c r="V175" s="5">
        <f>INDEX('[2]Table 37'!V$38:V$40,MATCH($AB175,'[2]Table 37'!$B$38:$B$40,0))</f>
        <v>63144.718078999998</v>
      </c>
      <c r="W175" s="5">
        <f>INDEX('[2]Table 37'!W$38:W$40,MATCH($AB175,'[2]Table 37'!$B$38:$B$40,0))</f>
        <v>60351.232511000002</v>
      </c>
      <c r="Z175" s="23" t="s">
        <v>32</v>
      </c>
      <c r="AB175" t="s">
        <v>4</v>
      </c>
    </row>
    <row r="176" spans="1:28" outlineLevel="1" x14ac:dyDescent="0.25">
      <c r="B176" s="8" t="s">
        <v>44</v>
      </c>
      <c r="C176" s="5">
        <f t="shared" ref="C176:W176" si="70">C174*C175/1000</f>
        <v>2720.2946317553078</v>
      </c>
      <c r="D176" s="5">
        <f t="shared" si="70"/>
        <v>2304.5886892334538</v>
      </c>
      <c r="E176" s="5">
        <f t="shared" si="70"/>
        <v>2284.8846239840718</v>
      </c>
      <c r="F176" s="5">
        <f t="shared" si="70"/>
        <v>2496.6457179294403</v>
      </c>
      <c r="G176" s="5">
        <f t="shared" si="70"/>
        <v>2862.1255100114158</v>
      </c>
      <c r="H176" s="5">
        <f t="shared" si="70"/>
        <v>2814.6542760677039</v>
      </c>
      <c r="I176" s="5">
        <f t="shared" si="70"/>
        <v>2177.2533793913431</v>
      </c>
      <c r="J176" s="5">
        <f t="shared" si="70"/>
        <v>2606.4972983759039</v>
      </c>
      <c r="K176" s="5">
        <f t="shared" si="70"/>
        <v>2699.3998806155337</v>
      </c>
      <c r="L176" s="5">
        <f t="shared" si="70"/>
        <v>2316.5338020223153</v>
      </c>
      <c r="M176" s="5">
        <f t="shared" si="70"/>
        <v>2231.0463625313996</v>
      </c>
      <c r="N176" s="5">
        <f t="shared" si="70"/>
        <v>2112.6691812007653</v>
      </c>
      <c r="O176" s="5">
        <f t="shared" si="70"/>
        <v>2298.3569565587404</v>
      </c>
      <c r="P176" s="5">
        <f t="shared" si="70"/>
        <v>2549.3741569035319</v>
      </c>
      <c r="Q176" s="5">
        <f t="shared" si="70"/>
        <v>2572.9410568464032</v>
      </c>
      <c r="R176" s="5">
        <f t="shared" si="70"/>
        <v>2474.0788043318971</v>
      </c>
      <c r="S176" s="5">
        <f t="shared" si="70"/>
        <v>2564.5110869409991</v>
      </c>
      <c r="T176" s="5">
        <f t="shared" si="70"/>
        <v>2723.9626927224149</v>
      </c>
      <c r="U176" s="5">
        <f t="shared" si="70"/>
        <v>2975.341540383044</v>
      </c>
      <c r="V176" s="5">
        <f t="shared" si="70"/>
        <v>3100.3425129608208</v>
      </c>
      <c r="W176" s="5">
        <f t="shared" si="70"/>
        <v>2977.971217022784</v>
      </c>
    </row>
    <row r="177" spans="2:26" outlineLevel="1" x14ac:dyDescent="0.25">
      <c r="B177" s="8" t="s">
        <v>45</v>
      </c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2:26" outlineLevel="1" x14ac:dyDescent="0.25">
      <c r="B178" s="8" t="s">
        <v>47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2:26" outlineLevel="1" x14ac:dyDescent="0.25"/>
    <row r="180" spans="2:26" outlineLevel="1" x14ac:dyDescent="0.25">
      <c r="B180" s="9" t="s">
        <v>19</v>
      </c>
      <c r="C180" s="14"/>
    </row>
    <row r="181" spans="2:26" outlineLevel="1" x14ac:dyDescent="0.25">
      <c r="B181" s="4" t="s">
        <v>23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Z181" s="23"/>
    </row>
    <row r="182" spans="2:26" outlineLevel="1" x14ac:dyDescent="0.25">
      <c r="B182" s="4" t="s">
        <v>24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Z182" s="23"/>
    </row>
    <row r="183" spans="2:26" outlineLevel="1" x14ac:dyDescent="0.25">
      <c r="B183" s="4" t="s">
        <v>21</v>
      </c>
      <c r="C183" s="5">
        <f>'[2]Table 36'!C$48*1000</f>
        <v>39768.286</v>
      </c>
      <c r="D183" s="5">
        <f>'[2]Table 36'!D$48*1000</f>
        <v>33329.146000000001</v>
      </c>
      <c r="E183" s="5">
        <f>'[2]Table 36'!E$48*1000</f>
        <v>32685.388999999999</v>
      </c>
      <c r="F183" s="5">
        <f>'[2]Table 36'!F$48*1000</f>
        <v>35322.593000000001</v>
      </c>
      <c r="G183" s="5">
        <f>'[2]Table 36'!G$48*1000</f>
        <v>40043.968999999997</v>
      </c>
      <c r="H183" s="5">
        <f>'[2]Table 36'!H$48*1000</f>
        <v>38927.034999999996</v>
      </c>
      <c r="I183" s="5">
        <f>'[2]Table 36'!I$48*1000</f>
        <v>33780.804000000004</v>
      </c>
      <c r="J183" s="5">
        <f>'[2]Table 36'!J$48*1000</f>
        <v>40470.613999999994</v>
      </c>
      <c r="K183" s="5">
        <f>'[2]Table 36'!K$48*1000</f>
        <v>39504.179000000004</v>
      </c>
      <c r="L183" s="5">
        <f>'[2]Table 36'!L$48*1000</f>
        <v>32446.091000000004</v>
      </c>
      <c r="M183" s="5">
        <f>'[2]Table 36'!M$48*1000</f>
        <v>31949.409</v>
      </c>
      <c r="N183" s="5">
        <f>'[2]Table 36'!N$48*1000</f>
        <v>30545.499</v>
      </c>
      <c r="O183" s="5">
        <f>'[2]Table 36'!O$48*1000</f>
        <v>33203.811000000002</v>
      </c>
      <c r="P183" s="5">
        <f>'[2]Table 36'!P$48*1000</f>
        <v>36800.904999999999</v>
      </c>
      <c r="Q183" s="5">
        <f>'[2]Table 36'!Q$48*1000</f>
        <v>37111.536</v>
      </c>
      <c r="R183" s="5">
        <f>'[2]Table 36'!R$48*1000</f>
        <v>35657.141000000003</v>
      </c>
      <c r="S183" s="5">
        <f>'[2]Table 36'!S$48*1000</f>
        <v>36931.012000000002</v>
      </c>
      <c r="T183" s="5">
        <f>'[2]Table 36'!T$48*1000</f>
        <v>39195.943999999996</v>
      </c>
      <c r="U183" s="5">
        <f>'[2]Table 36'!U$48*1000</f>
        <v>42778.925000000003</v>
      </c>
      <c r="V183" s="5">
        <f>'[2]Table 36'!V$48*1000</f>
        <v>44528.67</v>
      </c>
      <c r="W183" s="5">
        <f>'[2]Table 36'!W$48*1000</f>
        <v>42736.894</v>
      </c>
      <c r="Z183" s="23" t="s">
        <v>32</v>
      </c>
    </row>
    <row r="184" spans="2:26" outlineLevel="1" x14ac:dyDescent="0.25">
      <c r="B184" s="4" t="s">
        <v>26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Z184" s="23"/>
    </row>
    <row r="185" spans="2:26" outlineLevel="1" x14ac:dyDescent="0.25">
      <c r="B185" s="4" t="s">
        <v>25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Z185" s="23"/>
    </row>
    <row r="186" spans="2:26" outlineLevel="1" x14ac:dyDescent="0.25">
      <c r="B186" s="4" t="s">
        <v>0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Z186" s="23"/>
    </row>
    <row r="187" spans="2:26" outlineLevel="1" x14ac:dyDescent="0.25">
      <c r="B187" s="4" t="s">
        <v>27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Z187" s="23"/>
    </row>
    <row r="188" spans="2:26" outlineLevel="1" x14ac:dyDescent="0.25">
      <c r="B188" s="4" t="s">
        <v>28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Z188" s="23"/>
    </row>
    <row r="189" spans="2:26" outlineLevel="1" x14ac:dyDescent="0.25">
      <c r="B189" s="4" t="s">
        <v>22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Z189" s="23"/>
    </row>
    <row r="190" spans="2:26" outlineLevel="1" x14ac:dyDescent="0.25">
      <c r="B190" s="4" t="s">
        <v>1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Z190" s="23"/>
    </row>
    <row r="191" spans="2:26" outlineLevel="1" x14ac:dyDescent="0.25">
      <c r="B191" s="16" t="s">
        <v>13</v>
      </c>
      <c r="C191" s="21">
        <f t="shared" ref="C191:W191" si="71">SUM(C181:C190)</f>
        <v>39768.286</v>
      </c>
      <c r="D191" s="21">
        <f t="shared" si="71"/>
        <v>33329.146000000001</v>
      </c>
      <c r="E191" s="21">
        <f t="shared" si="71"/>
        <v>32685.388999999999</v>
      </c>
      <c r="F191" s="21">
        <f t="shared" si="71"/>
        <v>35322.593000000001</v>
      </c>
      <c r="G191" s="21">
        <f t="shared" si="71"/>
        <v>40043.968999999997</v>
      </c>
      <c r="H191" s="21">
        <f t="shared" si="71"/>
        <v>38927.034999999996</v>
      </c>
      <c r="I191" s="21">
        <f t="shared" si="71"/>
        <v>33780.804000000004</v>
      </c>
      <c r="J191" s="21">
        <f t="shared" si="71"/>
        <v>40470.613999999994</v>
      </c>
      <c r="K191" s="21">
        <f t="shared" si="71"/>
        <v>39504.179000000004</v>
      </c>
      <c r="L191" s="21">
        <f t="shared" si="71"/>
        <v>32446.091000000004</v>
      </c>
      <c r="M191" s="21">
        <f t="shared" si="71"/>
        <v>31949.409</v>
      </c>
      <c r="N191" s="21">
        <f t="shared" si="71"/>
        <v>30545.499</v>
      </c>
      <c r="O191" s="21">
        <f t="shared" si="71"/>
        <v>33203.811000000002</v>
      </c>
      <c r="P191" s="21">
        <f t="shared" si="71"/>
        <v>36800.904999999999</v>
      </c>
      <c r="Q191" s="21">
        <f t="shared" si="71"/>
        <v>37111.536</v>
      </c>
      <c r="R191" s="21">
        <f t="shared" si="71"/>
        <v>35657.141000000003</v>
      </c>
      <c r="S191" s="21">
        <f t="shared" si="71"/>
        <v>36931.012000000002</v>
      </c>
      <c r="T191" s="21">
        <f t="shared" si="71"/>
        <v>39195.943999999996</v>
      </c>
      <c r="U191" s="21">
        <f t="shared" si="71"/>
        <v>42778.925000000003</v>
      </c>
      <c r="V191" s="21">
        <f t="shared" si="71"/>
        <v>44528.67</v>
      </c>
      <c r="W191" s="21">
        <f t="shared" si="71"/>
        <v>42736.894</v>
      </c>
    </row>
    <row r="192" spans="2:26" outlineLevel="1" x14ac:dyDescent="0.25">
      <c r="B192" s="29" t="s">
        <v>46</v>
      </c>
      <c r="C192" s="28">
        <f>IFERROR(C191/C173/1000,0)</f>
        <v>2.0308199896894733E-3</v>
      </c>
      <c r="D192" s="28">
        <f t="shared" ref="D192:W192" si="72">IFERROR(D191/D173/1000,0)</f>
        <v>2.0090061261359049E-3</v>
      </c>
      <c r="E192" s="28">
        <f t="shared" si="72"/>
        <v>1.9871922436160597E-3</v>
      </c>
      <c r="F192" s="28">
        <f t="shared" si="72"/>
        <v>1.9653783120890033E-3</v>
      </c>
      <c r="G192" s="28">
        <f t="shared" si="72"/>
        <v>1.9435644333557149E-3</v>
      </c>
      <c r="H192" s="28">
        <f t="shared" si="72"/>
        <v>2.0044470422327276E-3</v>
      </c>
      <c r="I192" s="28">
        <f t="shared" si="72"/>
        <v>2.2526895996375731E-3</v>
      </c>
      <c r="J192" s="28">
        <f t="shared" si="72"/>
        <v>2.3308513731658655E-3</v>
      </c>
      <c r="K192" s="28">
        <f t="shared" si="72"/>
        <v>2.2028881073596802E-3</v>
      </c>
      <c r="L192" s="28">
        <f t="shared" si="72"/>
        <v>2.3630653023463074E-3</v>
      </c>
      <c r="M192" s="28">
        <f t="shared" si="72"/>
        <v>2.347337687450551E-3</v>
      </c>
      <c r="N192" s="28">
        <f t="shared" si="72"/>
        <v>2.4122629454643016E-3</v>
      </c>
      <c r="O192" s="28">
        <f t="shared" si="72"/>
        <v>2.3473579344725527E-3</v>
      </c>
      <c r="P192" s="28">
        <f t="shared" si="72"/>
        <v>2.2993811554884334E-3</v>
      </c>
      <c r="Q192" s="28">
        <f t="shared" si="72"/>
        <v>2.1908014441172959E-3</v>
      </c>
      <c r="R192" s="28">
        <f t="shared" si="72"/>
        <v>2.0273471287836054E-3</v>
      </c>
      <c r="S192" s="28">
        <f t="shared" si="72"/>
        <v>1.8053732501284497E-3</v>
      </c>
      <c r="T192" s="28">
        <f t="shared" si="72"/>
        <v>1.9060865569091121E-3</v>
      </c>
      <c r="U192" s="28">
        <f t="shared" si="72"/>
        <v>2.2417132620275769E-3</v>
      </c>
      <c r="V192" s="28">
        <f t="shared" si="72"/>
        <v>2.179481363912019E-3</v>
      </c>
      <c r="W192" s="28">
        <f t="shared" si="72"/>
        <v>2.1836035209612291E-3</v>
      </c>
    </row>
    <row r="193" spans="1:26" outlineLevel="1" x14ac:dyDescent="0.25"/>
    <row r="194" spans="1:26" outlineLevel="1" x14ac:dyDescent="0.25">
      <c r="B194" s="4" t="s">
        <v>23</v>
      </c>
      <c r="C194" s="12">
        <f t="shared" ref="C194:W194" si="73">IFERROR(C181/C191,0)</f>
        <v>0</v>
      </c>
      <c r="D194" s="12">
        <f t="shared" si="73"/>
        <v>0</v>
      </c>
      <c r="E194" s="12">
        <f t="shared" si="73"/>
        <v>0</v>
      </c>
      <c r="F194" s="12">
        <f t="shared" si="73"/>
        <v>0</v>
      </c>
      <c r="G194" s="12">
        <f t="shared" si="73"/>
        <v>0</v>
      </c>
      <c r="H194" s="12">
        <f t="shared" si="73"/>
        <v>0</v>
      </c>
      <c r="I194" s="12">
        <f t="shared" si="73"/>
        <v>0</v>
      </c>
      <c r="J194" s="12">
        <f t="shared" si="73"/>
        <v>0</v>
      </c>
      <c r="K194" s="12">
        <f t="shared" si="73"/>
        <v>0</v>
      </c>
      <c r="L194" s="12">
        <f t="shared" si="73"/>
        <v>0</v>
      </c>
      <c r="M194" s="12">
        <f t="shared" si="73"/>
        <v>0</v>
      </c>
      <c r="N194" s="12">
        <f t="shared" si="73"/>
        <v>0</v>
      </c>
      <c r="O194" s="12">
        <f t="shared" si="73"/>
        <v>0</v>
      </c>
      <c r="P194" s="12">
        <f t="shared" si="73"/>
        <v>0</v>
      </c>
      <c r="Q194" s="12">
        <f t="shared" si="73"/>
        <v>0</v>
      </c>
      <c r="R194" s="12">
        <f t="shared" si="73"/>
        <v>0</v>
      </c>
      <c r="S194" s="12">
        <f t="shared" si="73"/>
        <v>0</v>
      </c>
      <c r="T194" s="12">
        <f t="shared" si="73"/>
        <v>0</v>
      </c>
      <c r="U194" s="12">
        <f t="shared" si="73"/>
        <v>0</v>
      </c>
      <c r="V194" s="12">
        <f t="shared" si="73"/>
        <v>0</v>
      </c>
      <c r="W194" s="12">
        <f t="shared" si="73"/>
        <v>0</v>
      </c>
    </row>
    <row r="195" spans="1:26" outlineLevel="1" x14ac:dyDescent="0.25">
      <c r="B195" s="4" t="s">
        <v>24</v>
      </c>
      <c r="C195" s="12">
        <f t="shared" ref="C195:W195" si="74">IFERROR(C182/C191,0)</f>
        <v>0</v>
      </c>
      <c r="D195" s="12">
        <f t="shared" si="74"/>
        <v>0</v>
      </c>
      <c r="E195" s="12">
        <f t="shared" si="74"/>
        <v>0</v>
      </c>
      <c r="F195" s="12">
        <f t="shared" si="74"/>
        <v>0</v>
      </c>
      <c r="G195" s="12">
        <f t="shared" si="74"/>
        <v>0</v>
      </c>
      <c r="H195" s="12">
        <f t="shared" si="74"/>
        <v>0</v>
      </c>
      <c r="I195" s="12">
        <f t="shared" si="74"/>
        <v>0</v>
      </c>
      <c r="J195" s="12">
        <f t="shared" si="74"/>
        <v>0</v>
      </c>
      <c r="K195" s="12">
        <f t="shared" si="74"/>
        <v>0</v>
      </c>
      <c r="L195" s="12">
        <f t="shared" si="74"/>
        <v>0</v>
      </c>
      <c r="M195" s="12">
        <f t="shared" si="74"/>
        <v>0</v>
      </c>
      <c r="N195" s="12">
        <f t="shared" si="74"/>
        <v>0</v>
      </c>
      <c r="O195" s="12">
        <f t="shared" si="74"/>
        <v>0</v>
      </c>
      <c r="P195" s="12">
        <f t="shared" si="74"/>
        <v>0</v>
      </c>
      <c r="Q195" s="12">
        <f t="shared" si="74"/>
        <v>0</v>
      </c>
      <c r="R195" s="12">
        <f t="shared" si="74"/>
        <v>0</v>
      </c>
      <c r="S195" s="12">
        <f t="shared" si="74"/>
        <v>0</v>
      </c>
      <c r="T195" s="12">
        <f t="shared" si="74"/>
        <v>0</v>
      </c>
      <c r="U195" s="12">
        <f t="shared" si="74"/>
        <v>0</v>
      </c>
      <c r="V195" s="12">
        <f t="shared" si="74"/>
        <v>0</v>
      </c>
      <c r="W195" s="12">
        <f t="shared" si="74"/>
        <v>0</v>
      </c>
    </row>
    <row r="196" spans="1:26" outlineLevel="1" x14ac:dyDescent="0.25">
      <c r="B196" s="4" t="s">
        <v>21</v>
      </c>
      <c r="C196" s="12">
        <f t="shared" ref="C196:W196" si="75">IFERROR(C183/C191,0)</f>
        <v>1</v>
      </c>
      <c r="D196" s="12">
        <f t="shared" si="75"/>
        <v>1</v>
      </c>
      <c r="E196" s="12">
        <f t="shared" si="75"/>
        <v>1</v>
      </c>
      <c r="F196" s="12">
        <f t="shared" si="75"/>
        <v>1</v>
      </c>
      <c r="G196" s="12">
        <f t="shared" si="75"/>
        <v>1</v>
      </c>
      <c r="H196" s="12">
        <f t="shared" si="75"/>
        <v>1</v>
      </c>
      <c r="I196" s="12">
        <f t="shared" si="75"/>
        <v>1</v>
      </c>
      <c r="J196" s="12">
        <f t="shared" si="75"/>
        <v>1</v>
      </c>
      <c r="K196" s="12">
        <f t="shared" si="75"/>
        <v>1</v>
      </c>
      <c r="L196" s="12">
        <f t="shared" si="75"/>
        <v>1</v>
      </c>
      <c r="M196" s="12">
        <f t="shared" si="75"/>
        <v>1</v>
      </c>
      <c r="N196" s="12">
        <f t="shared" si="75"/>
        <v>1</v>
      </c>
      <c r="O196" s="12">
        <f t="shared" si="75"/>
        <v>1</v>
      </c>
      <c r="P196" s="12">
        <f t="shared" si="75"/>
        <v>1</v>
      </c>
      <c r="Q196" s="12">
        <f t="shared" si="75"/>
        <v>1</v>
      </c>
      <c r="R196" s="12">
        <f t="shared" si="75"/>
        <v>1</v>
      </c>
      <c r="S196" s="12">
        <f t="shared" si="75"/>
        <v>1</v>
      </c>
      <c r="T196" s="12">
        <f t="shared" si="75"/>
        <v>1</v>
      </c>
      <c r="U196" s="12">
        <f t="shared" si="75"/>
        <v>1</v>
      </c>
      <c r="V196" s="12">
        <f t="shared" si="75"/>
        <v>1</v>
      </c>
      <c r="W196" s="12">
        <f t="shared" si="75"/>
        <v>1</v>
      </c>
    </row>
    <row r="197" spans="1:26" outlineLevel="1" x14ac:dyDescent="0.25">
      <c r="B197" s="4" t="s">
        <v>26</v>
      </c>
      <c r="C197" s="12">
        <f t="shared" ref="C197:W197" si="76">IFERROR(C184/C191,0)</f>
        <v>0</v>
      </c>
      <c r="D197" s="12">
        <f t="shared" si="76"/>
        <v>0</v>
      </c>
      <c r="E197" s="12">
        <f t="shared" si="76"/>
        <v>0</v>
      </c>
      <c r="F197" s="12">
        <f t="shared" si="76"/>
        <v>0</v>
      </c>
      <c r="G197" s="12">
        <f t="shared" si="76"/>
        <v>0</v>
      </c>
      <c r="H197" s="12">
        <f t="shared" si="76"/>
        <v>0</v>
      </c>
      <c r="I197" s="12">
        <f t="shared" si="76"/>
        <v>0</v>
      </c>
      <c r="J197" s="12">
        <f t="shared" si="76"/>
        <v>0</v>
      </c>
      <c r="K197" s="12">
        <f t="shared" si="76"/>
        <v>0</v>
      </c>
      <c r="L197" s="12">
        <f t="shared" si="76"/>
        <v>0</v>
      </c>
      <c r="M197" s="12">
        <f t="shared" si="76"/>
        <v>0</v>
      </c>
      <c r="N197" s="12">
        <f t="shared" si="76"/>
        <v>0</v>
      </c>
      <c r="O197" s="12">
        <f t="shared" si="76"/>
        <v>0</v>
      </c>
      <c r="P197" s="12">
        <f t="shared" si="76"/>
        <v>0</v>
      </c>
      <c r="Q197" s="12">
        <f t="shared" si="76"/>
        <v>0</v>
      </c>
      <c r="R197" s="12">
        <f t="shared" si="76"/>
        <v>0</v>
      </c>
      <c r="S197" s="12">
        <f t="shared" si="76"/>
        <v>0</v>
      </c>
      <c r="T197" s="12">
        <f t="shared" si="76"/>
        <v>0</v>
      </c>
      <c r="U197" s="12">
        <f t="shared" si="76"/>
        <v>0</v>
      </c>
      <c r="V197" s="12">
        <f t="shared" si="76"/>
        <v>0</v>
      </c>
      <c r="W197" s="12">
        <f t="shared" si="76"/>
        <v>0</v>
      </c>
    </row>
    <row r="198" spans="1:26" outlineLevel="1" x14ac:dyDescent="0.25">
      <c r="B198" s="4" t="s">
        <v>25</v>
      </c>
      <c r="C198" s="12">
        <f t="shared" ref="C198:W198" si="77">IFERROR(C185/C191,0)</f>
        <v>0</v>
      </c>
      <c r="D198" s="12">
        <f t="shared" si="77"/>
        <v>0</v>
      </c>
      <c r="E198" s="12">
        <f t="shared" si="77"/>
        <v>0</v>
      </c>
      <c r="F198" s="12">
        <f t="shared" si="77"/>
        <v>0</v>
      </c>
      <c r="G198" s="12">
        <f t="shared" si="77"/>
        <v>0</v>
      </c>
      <c r="H198" s="12">
        <f t="shared" si="77"/>
        <v>0</v>
      </c>
      <c r="I198" s="12">
        <f t="shared" si="77"/>
        <v>0</v>
      </c>
      <c r="J198" s="12">
        <f t="shared" si="77"/>
        <v>0</v>
      </c>
      <c r="K198" s="12">
        <f t="shared" si="77"/>
        <v>0</v>
      </c>
      <c r="L198" s="12">
        <f t="shared" si="77"/>
        <v>0</v>
      </c>
      <c r="M198" s="12">
        <f t="shared" si="77"/>
        <v>0</v>
      </c>
      <c r="N198" s="12">
        <f t="shared" si="77"/>
        <v>0</v>
      </c>
      <c r="O198" s="12">
        <f t="shared" si="77"/>
        <v>0</v>
      </c>
      <c r="P198" s="12">
        <f t="shared" si="77"/>
        <v>0</v>
      </c>
      <c r="Q198" s="12">
        <f t="shared" si="77"/>
        <v>0</v>
      </c>
      <c r="R198" s="12">
        <f t="shared" si="77"/>
        <v>0</v>
      </c>
      <c r="S198" s="12">
        <f t="shared" si="77"/>
        <v>0</v>
      </c>
      <c r="T198" s="12">
        <f t="shared" si="77"/>
        <v>0</v>
      </c>
      <c r="U198" s="12">
        <f t="shared" si="77"/>
        <v>0</v>
      </c>
      <c r="V198" s="12">
        <f t="shared" si="77"/>
        <v>0</v>
      </c>
      <c r="W198" s="12">
        <f t="shared" si="77"/>
        <v>0</v>
      </c>
    </row>
    <row r="199" spans="1:26" outlineLevel="1" x14ac:dyDescent="0.25">
      <c r="B199" s="4" t="s">
        <v>0</v>
      </c>
      <c r="C199" s="12">
        <f t="shared" ref="C199:W199" si="78">IFERROR(C186/C191,0)</f>
        <v>0</v>
      </c>
      <c r="D199" s="12">
        <f t="shared" si="78"/>
        <v>0</v>
      </c>
      <c r="E199" s="12">
        <f t="shared" si="78"/>
        <v>0</v>
      </c>
      <c r="F199" s="12">
        <f t="shared" si="78"/>
        <v>0</v>
      </c>
      <c r="G199" s="12">
        <f t="shared" si="78"/>
        <v>0</v>
      </c>
      <c r="H199" s="12">
        <f t="shared" si="78"/>
        <v>0</v>
      </c>
      <c r="I199" s="12">
        <f t="shared" si="78"/>
        <v>0</v>
      </c>
      <c r="J199" s="12">
        <f t="shared" si="78"/>
        <v>0</v>
      </c>
      <c r="K199" s="12">
        <f t="shared" si="78"/>
        <v>0</v>
      </c>
      <c r="L199" s="12">
        <f t="shared" si="78"/>
        <v>0</v>
      </c>
      <c r="M199" s="12">
        <f t="shared" si="78"/>
        <v>0</v>
      </c>
      <c r="N199" s="12">
        <f t="shared" si="78"/>
        <v>0</v>
      </c>
      <c r="O199" s="12">
        <f t="shared" si="78"/>
        <v>0</v>
      </c>
      <c r="P199" s="12">
        <f t="shared" si="78"/>
        <v>0</v>
      </c>
      <c r="Q199" s="12">
        <f t="shared" si="78"/>
        <v>0</v>
      </c>
      <c r="R199" s="12">
        <f t="shared" si="78"/>
        <v>0</v>
      </c>
      <c r="S199" s="12">
        <f t="shared" si="78"/>
        <v>0</v>
      </c>
      <c r="T199" s="12">
        <f t="shared" si="78"/>
        <v>0</v>
      </c>
      <c r="U199" s="12">
        <f t="shared" si="78"/>
        <v>0</v>
      </c>
      <c r="V199" s="12">
        <f t="shared" si="78"/>
        <v>0</v>
      </c>
      <c r="W199" s="12">
        <f t="shared" si="78"/>
        <v>0</v>
      </c>
    </row>
    <row r="200" spans="1:26" outlineLevel="1" x14ac:dyDescent="0.25">
      <c r="B200" s="4" t="s">
        <v>27</v>
      </c>
      <c r="C200" s="12">
        <f t="shared" ref="C200:W200" si="79">IFERROR(C187/C191,0)</f>
        <v>0</v>
      </c>
      <c r="D200" s="12">
        <f t="shared" si="79"/>
        <v>0</v>
      </c>
      <c r="E200" s="12">
        <f t="shared" si="79"/>
        <v>0</v>
      </c>
      <c r="F200" s="12">
        <f t="shared" si="79"/>
        <v>0</v>
      </c>
      <c r="G200" s="12">
        <f t="shared" si="79"/>
        <v>0</v>
      </c>
      <c r="H200" s="12">
        <f t="shared" si="79"/>
        <v>0</v>
      </c>
      <c r="I200" s="12">
        <f t="shared" si="79"/>
        <v>0</v>
      </c>
      <c r="J200" s="12">
        <f t="shared" si="79"/>
        <v>0</v>
      </c>
      <c r="K200" s="12">
        <f t="shared" si="79"/>
        <v>0</v>
      </c>
      <c r="L200" s="12">
        <f t="shared" si="79"/>
        <v>0</v>
      </c>
      <c r="M200" s="12">
        <f t="shared" si="79"/>
        <v>0</v>
      </c>
      <c r="N200" s="12">
        <f t="shared" si="79"/>
        <v>0</v>
      </c>
      <c r="O200" s="12">
        <f t="shared" si="79"/>
        <v>0</v>
      </c>
      <c r="P200" s="12">
        <f t="shared" si="79"/>
        <v>0</v>
      </c>
      <c r="Q200" s="12">
        <f t="shared" si="79"/>
        <v>0</v>
      </c>
      <c r="R200" s="12">
        <f t="shared" si="79"/>
        <v>0</v>
      </c>
      <c r="S200" s="12">
        <f t="shared" si="79"/>
        <v>0</v>
      </c>
      <c r="T200" s="12">
        <f t="shared" si="79"/>
        <v>0</v>
      </c>
      <c r="U200" s="12">
        <f t="shared" si="79"/>
        <v>0</v>
      </c>
      <c r="V200" s="12">
        <f t="shared" si="79"/>
        <v>0</v>
      </c>
      <c r="W200" s="12">
        <f t="shared" si="79"/>
        <v>0</v>
      </c>
    </row>
    <row r="201" spans="1:26" outlineLevel="1" x14ac:dyDescent="0.25">
      <c r="B201" s="4" t="s">
        <v>28</v>
      </c>
      <c r="C201" s="12">
        <f t="shared" ref="C201:W201" si="80">IFERROR(C188/C191,0)</f>
        <v>0</v>
      </c>
      <c r="D201" s="12">
        <f t="shared" si="80"/>
        <v>0</v>
      </c>
      <c r="E201" s="12">
        <f t="shared" si="80"/>
        <v>0</v>
      </c>
      <c r="F201" s="12">
        <f t="shared" si="80"/>
        <v>0</v>
      </c>
      <c r="G201" s="12">
        <f t="shared" si="80"/>
        <v>0</v>
      </c>
      <c r="H201" s="12">
        <f t="shared" si="80"/>
        <v>0</v>
      </c>
      <c r="I201" s="12">
        <f t="shared" si="80"/>
        <v>0</v>
      </c>
      <c r="J201" s="12">
        <f t="shared" si="80"/>
        <v>0</v>
      </c>
      <c r="K201" s="12">
        <f t="shared" si="80"/>
        <v>0</v>
      </c>
      <c r="L201" s="12">
        <f t="shared" si="80"/>
        <v>0</v>
      </c>
      <c r="M201" s="12">
        <f t="shared" si="80"/>
        <v>0</v>
      </c>
      <c r="N201" s="12">
        <f t="shared" si="80"/>
        <v>0</v>
      </c>
      <c r="O201" s="12">
        <f t="shared" si="80"/>
        <v>0</v>
      </c>
      <c r="P201" s="12">
        <f t="shared" si="80"/>
        <v>0</v>
      </c>
      <c r="Q201" s="12">
        <f t="shared" si="80"/>
        <v>0</v>
      </c>
      <c r="R201" s="12">
        <f t="shared" si="80"/>
        <v>0</v>
      </c>
      <c r="S201" s="12">
        <f t="shared" si="80"/>
        <v>0</v>
      </c>
      <c r="T201" s="12">
        <f t="shared" si="80"/>
        <v>0</v>
      </c>
      <c r="U201" s="12">
        <f t="shared" si="80"/>
        <v>0</v>
      </c>
      <c r="V201" s="12">
        <f t="shared" si="80"/>
        <v>0</v>
      </c>
      <c r="W201" s="12">
        <f t="shared" si="80"/>
        <v>0</v>
      </c>
    </row>
    <row r="202" spans="1:26" outlineLevel="1" x14ac:dyDescent="0.25">
      <c r="B202" s="4" t="s">
        <v>22</v>
      </c>
      <c r="C202" s="12">
        <f t="shared" ref="C202:W202" si="81">IFERROR(C189/C191,0)</f>
        <v>0</v>
      </c>
      <c r="D202" s="12">
        <f t="shared" si="81"/>
        <v>0</v>
      </c>
      <c r="E202" s="12">
        <f t="shared" si="81"/>
        <v>0</v>
      </c>
      <c r="F202" s="12">
        <f t="shared" si="81"/>
        <v>0</v>
      </c>
      <c r="G202" s="12">
        <f t="shared" si="81"/>
        <v>0</v>
      </c>
      <c r="H202" s="12">
        <f t="shared" si="81"/>
        <v>0</v>
      </c>
      <c r="I202" s="12">
        <f t="shared" si="81"/>
        <v>0</v>
      </c>
      <c r="J202" s="12">
        <f t="shared" si="81"/>
        <v>0</v>
      </c>
      <c r="K202" s="12">
        <f t="shared" si="81"/>
        <v>0</v>
      </c>
      <c r="L202" s="12">
        <f t="shared" si="81"/>
        <v>0</v>
      </c>
      <c r="M202" s="12">
        <f t="shared" si="81"/>
        <v>0</v>
      </c>
      <c r="N202" s="12">
        <f t="shared" si="81"/>
        <v>0</v>
      </c>
      <c r="O202" s="12">
        <f t="shared" si="81"/>
        <v>0</v>
      </c>
      <c r="P202" s="12">
        <f t="shared" si="81"/>
        <v>0</v>
      </c>
      <c r="Q202" s="12">
        <f t="shared" si="81"/>
        <v>0</v>
      </c>
      <c r="R202" s="12">
        <f t="shared" si="81"/>
        <v>0</v>
      </c>
      <c r="S202" s="12">
        <f t="shared" si="81"/>
        <v>0</v>
      </c>
      <c r="T202" s="12">
        <f t="shared" si="81"/>
        <v>0</v>
      </c>
      <c r="U202" s="12">
        <f t="shared" si="81"/>
        <v>0</v>
      </c>
      <c r="V202" s="12">
        <f t="shared" si="81"/>
        <v>0</v>
      </c>
      <c r="W202" s="12">
        <f t="shared" si="81"/>
        <v>0</v>
      </c>
    </row>
    <row r="203" spans="1:26" outlineLevel="1" x14ac:dyDescent="0.25">
      <c r="B203" s="4" t="s">
        <v>1</v>
      </c>
      <c r="C203" s="12">
        <f t="shared" ref="C203:W203" si="82">IFERROR(C190/C191,0)</f>
        <v>0</v>
      </c>
      <c r="D203" s="12">
        <f t="shared" si="82"/>
        <v>0</v>
      </c>
      <c r="E203" s="12">
        <f t="shared" si="82"/>
        <v>0</v>
      </c>
      <c r="F203" s="12">
        <f t="shared" si="82"/>
        <v>0</v>
      </c>
      <c r="G203" s="12">
        <f t="shared" si="82"/>
        <v>0</v>
      </c>
      <c r="H203" s="12">
        <f t="shared" si="82"/>
        <v>0</v>
      </c>
      <c r="I203" s="12">
        <f t="shared" si="82"/>
        <v>0</v>
      </c>
      <c r="J203" s="12">
        <f t="shared" si="82"/>
        <v>0</v>
      </c>
      <c r="K203" s="12">
        <f t="shared" si="82"/>
        <v>0</v>
      </c>
      <c r="L203" s="12">
        <f t="shared" si="82"/>
        <v>0</v>
      </c>
      <c r="M203" s="12">
        <f t="shared" si="82"/>
        <v>0</v>
      </c>
      <c r="N203" s="12">
        <f t="shared" si="82"/>
        <v>0</v>
      </c>
      <c r="O203" s="12">
        <f t="shared" si="82"/>
        <v>0</v>
      </c>
      <c r="P203" s="12">
        <f t="shared" si="82"/>
        <v>0</v>
      </c>
      <c r="Q203" s="12">
        <f t="shared" si="82"/>
        <v>0</v>
      </c>
      <c r="R203" s="12">
        <f t="shared" si="82"/>
        <v>0</v>
      </c>
      <c r="S203" s="12">
        <f t="shared" si="82"/>
        <v>0</v>
      </c>
      <c r="T203" s="12">
        <f t="shared" si="82"/>
        <v>0</v>
      </c>
      <c r="U203" s="12">
        <f t="shared" si="82"/>
        <v>0</v>
      </c>
      <c r="V203" s="12">
        <f t="shared" si="82"/>
        <v>0</v>
      </c>
      <c r="W203" s="12">
        <f t="shared" si="82"/>
        <v>0</v>
      </c>
    </row>
    <row r="206" spans="1:26" s="37" customFormat="1" x14ac:dyDescent="0.25">
      <c r="A206" s="36" t="s">
        <v>55</v>
      </c>
      <c r="Z206" s="38"/>
    </row>
    <row r="207" spans="1:26" outlineLevel="1" x14ac:dyDescent="0.25">
      <c r="B207" s="9" t="s">
        <v>5</v>
      </c>
      <c r="C207" s="14"/>
    </row>
    <row r="208" spans="1:26" outlineLevel="1" x14ac:dyDescent="0.25">
      <c r="B208" s="16" t="s">
        <v>8</v>
      </c>
    </row>
    <row r="209" spans="2:28" outlineLevel="1" x14ac:dyDescent="0.25">
      <c r="B209" s="10" t="s">
        <v>10</v>
      </c>
      <c r="C209" s="5">
        <f>C$214*CAN!C215</f>
        <v>62547.589029884031</v>
      </c>
      <c r="D209" s="5">
        <f>D$214*CAN!D215</f>
        <v>52442.338687818308</v>
      </c>
      <c r="E209" s="5">
        <f>E$214*CAN!E215</f>
        <v>46230.642190251121</v>
      </c>
      <c r="F209" s="5">
        <f>F$214*CAN!F215</f>
        <v>30333.012741824008</v>
      </c>
      <c r="G209" s="5">
        <f>G$214*CAN!G215</f>
        <v>22139.559062857374</v>
      </c>
      <c r="H209" s="5">
        <f>H$214*CAN!H215</f>
        <v>23103.822288707717</v>
      </c>
      <c r="I209" s="5">
        <f>I$214*CAN!I215</f>
        <v>21621.63773813823</v>
      </c>
      <c r="J209" s="5">
        <f>J$214*CAN!J215</f>
        <v>20535.176686440318</v>
      </c>
      <c r="K209" s="5">
        <f>K$214*CAN!K215</f>
        <v>28562.080131345891</v>
      </c>
      <c r="L209" s="5">
        <f>L$214*CAN!L215</f>
        <v>19842.296867657227</v>
      </c>
      <c r="M209" s="5">
        <f>M$214*CAN!M215</f>
        <v>26667.100244840276</v>
      </c>
      <c r="N209" s="5">
        <f>N$214*CAN!N215</f>
        <v>31954.609700795914</v>
      </c>
      <c r="O209" s="5">
        <f>O$214*CAN!O215</f>
        <v>33653.922556966325</v>
      </c>
      <c r="P209" s="5">
        <f>P$214*CAN!P215</f>
        <v>28278.695361283197</v>
      </c>
      <c r="Q209" s="5">
        <f>Q$214*CAN!Q215</f>
        <v>36933.156995506419</v>
      </c>
      <c r="R209" s="5">
        <f>R$214*CAN!R215</f>
        <v>38494.626373186642</v>
      </c>
      <c r="S209" s="5">
        <f>S$214*CAN!S215</f>
        <v>47742.75422968957</v>
      </c>
      <c r="T209" s="5">
        <f>T$214*CAN!T215</f>
        <v>62195.327304971885</v>
      </c>
      <c r="U209" s="5">
        <f>U$214*CAN!U215</f>
        <v>58914.481095281924</v>
      </c>
      <c r="V209" s="5">
        <f>V$214*CAN!V215</f>
        <v>57699.762137046731</v>
      </c>
      <c r="W209" s="5">
        <f>W$214*CAN!W215</f>
        <v>54421.864741062011</v>
      </c>
      <c r="Z209" s="23"/>
    </row>
    <row r="210" spans="2:28" outlineLevel="1" x14ac:dyDescent="0.25">
      <c r="B210" s="17" t="s">
        <v>9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2:28" outlineLevel="1" x14ac:dyDescent="0.25">
      <c r="B211" s="10" t="s">
        <v>11</v>
      </c>
      <c r="C211" s="5">
        <f>C212/Inputs!D$7</f>
        <v>300.31651461779177</v>
      </c>
      <c r="D211" s="5">
        <f>D212/Inputs!E$7</f>
        <v>251.99032854749504</v>
      </c>
      <c r="E211" s="5">
        <f>E212/Inputs!F$7</f>
        <v>232.30415111622764</v>
      </c>
      <c r="F211" s="5">
        <f>F212/Inputs!G$7</f>
        <v>136.63765937676322</v>
      </c>
      <c r="G211" s="5">
        <f>G212/Inputs!H$7</f>
        <v>92.818411659980327</v>
      </c>
      <c r="H211" s="5">
        <f>H212/Inputs!I$7</f>
        <v>97.001017998605874</v>
      </c>
      <c r="I211" s="5">
        <f>I212/Inputs!J$7</f>
        <v>88.975379182336667</v>
      </c>
      <c r="J211" s="5">
        <f>J212/Inputs!K$7</f>
        <v>83.152323096271289</v>
      </c>
      <c r="K211" s="5">
        <f>K212/Inputs!L$7</f>
        <v>132.21446789755981</v>
      </c>
      <c r="L211" s="5">
        <f>L212/Inputs!M$7</f>
        <v>93.533814149055232</v>
      </c>
      <c r="M211" s="5">
        <f>M212/Inputs!N$7</f>
        <v>109.68047661325643</v>
      </c>
      <c r="N211" s="5">
        <f>N212/Inputs!O$7</f>
        <v>127.45777176269992</v>
      </c>
      <c r="O211" s="5">
        <f>O212/Inputs!P$7</f>
        <v>124.59453495174249</v>
      </c>
      <c r="P211" s="5">
        <f>P212/Inputs!Q$7</f>
        <v>99.997219987028103</v>
      </c>
      <c r="Q211" s="5">
        <f>Q212/Inputs!R$7</f>
        <v>117.98507162653877</v>
      </c>
      <c r="R211" s="5">
        <f>R212/Inputs!S$7</f>
        <v>126.1337851981682</v>
      </c>
      <c r="S211" s="5">
        <f>S212/Inputs!T$7</f>
        <v>169.81709684978924</v>
      </c>
      <c r="T211" s="5">
        <f>T212/Inputs!U$7</f>
        <v>224.40797656367275</v>
      </c>
      <c r="U211" s="5">
        <f>U212/Inputs!V$7</f>
        <v>200.99867546132921</v>
      </c>
      <c r="V211" s="5">
        <f>V212/Inputs!W$7</f>
        <v>221.10184913461163</v>
      </c>
      <c r="W211" s="5">
        <f>W212/Inputs!X$7</f>
        <v>30.485247374780176</v>
      </c>
      <c r="Z211" s="23"/>
    </row>
    <row r="212" spans="2:28" outlineLevel="1" x14ac:dyDescent="0.25">
      <c r="B212" s="10" t="s">
        <v>12</v>
      </c>
      <c r="C212" s="5">
        <f>C$214*CAN!C216</f>
        <v>30.031651461779177</v>
      </c>
      <c r="D212" s="5">
        <f>D$214*CAN!D216</f>
        <v>25.199032854749504</v>
      </c>
      <c r="E212" s="5">
        <f>E$214*CAN!E216</f>
        <v>23.230415111622765</v>
      </c>
      <c r="F212" s="5">
        <f>F$214*CAN!F216</f>
        <v>13.663765937676324</v>
      </c>
      <c r="G212" s="5">
        <f>G$214*CAN!G216</f>
        <v>9.2818411659980331</v>
      </c>
      <c r="H212" s="5">
        <f>H$214*CAN!H216</f>
        <v>9.7001017998605885</v>
      </c>
      <c r="I212" s="5">
        <f>I$214*CAN!I216</f>
        <v>8.8975379182336667</v>
      </c>
      <c r="J212" s="5">
        <f>J$214*CAN!J216</f>
        <v>8.3152323096271292</v>
      </c>
      <c r="K212" s="5">
        <f>K$214*CAN!K216</f>
        <v>13.221446789755984</v>
      </c>
      <c r="L212" s="5">
        <f>L$214*CAN!L216</f>
        <v>9.3533814149055239</v>
      </c>
      <c r="M212" s="5">
        <f>M$214*CAN!M216</f>
        <v>10.968047661325643</v>
      </c>
      <c r="N212" s="5">
        <f>N$214*CAN!N216</f>
        <v>12.745777176269993</v>
      </c>
      <c r="O212" s="5">
        <f>O$214*CAN!O216</f>
        <v>12.45945349517425</v>
      </c>
      <c r="P212" s="5">
        <f>P$214*CAN!P216</f>
        <v>9.9997219987028103</v>
      </c>
      <c r="Q212" s="5">
        <f>Q$214*CAN!Q216</f>
        <v>11.798507162653877</v>
      </c>
      <c r="R212" s="5">
        <f>R$214*CAN!R216</f>
        <v>12.61337851981682</v>
      </c>
      <c r="S212" s="5">
        <f>S$214*CAN!S216</f>
        <v>16.981709684978924</v>
      </c>
      <c r="T212" s="5">
        <f>T$214*CAN!T216</f>
        <v>22.440797656367277</v>
      </c>
      <c r="U212" s="5">
        <f>U$214*CAN!U216</f>
        <v>20.099867546132923</v>
      </c>
      <c r="V212" s="5">
        <f>V$214*CAN!V216</f>
        <v>22.110184913461165</v>
      </c>
      <c r="W212" s="5">
        <f>W$214*CAN!W216</f>
        <v>3.0485247374780178</v>
      </c>
      <c r="Y212" s="1" t="s">
        <v>59</v>
      </c>
    </row>
    <row r="213" spans="2:28" outlineLevel="1" x14ac:dyDescent="0.25">
      <c r="B213" s="16" t="s">
        <v>13</v>
      </c>
    </row>
    <row r="214" spans="2:28" outlineLevel="1" x14ac:dyDescent="0.25">
      <c r="B214" s="10" t="s">
        <v>10</v>
      </c>
      <c r="C214" s="5">
        <f>C229/CAN!C230/1000</f>
        <v>62577.620681345812</v>
      </c>
      <c r="D214" s="5">
        <f>D229/CAN!D230/1000</f>
        <v>52467.537720673055</v>
      </c>
      <c r="E214" s="5">
        <f>E229/CAN!E230/1000</f>
        <v>46253.87260536274</v>
      </c>
      <c r="F214" s="5">
        <f>F229/CAN!F230/1000</f>
        <v>30346.676507761684</v>
      </c>
      <c r="G214" s="5">
        <f>G229/CAN!G230/1000</f>
        <v>22148.840904023371</v>
      </c>
      <c r="H214" s="5">
        <f>H229/CAN!H230/1000</f>
        <v>23113.522390507576</v>
      </c>
      <c r="I214" s="5">
        <f>I229/CAN!I230/1000</f>
        <v>21630.535276056464</v>
      </c>
      <c r="J214" s="5">
        <f>J229/CAN!J230/1000</f>
        <v>20543.491918749947</v>
      </c>
      <c r="K214" s="5">
        <f>K229/CAN!K230/1000</f>
        <v>28575.301578135648</v>
      </c>
      <c r="L214" s="5">
        <f>L229/CAN!L230/1000</f>
        <v>19851.650249072132</v>
      </c>
      <c r="M214" s="5">
        <f>M229/CAN!M230/1000</f>
        <v>26678.068292501604</v>
      </c>
      <c r="N214" s="5">
        <f>N229/CAN!N230/1000</f>
        <v>31967.355477972185</v>
      </c>
      <c r="O214" s="5">
        <f>O229/CAN!O230/1000</f>
        <v>33666.382010461501</v>
      </c>
      <c r="P214" s="5">
        <f>P229/CAN!P230/1000</f>
        <v>28288.695083281898</v>
      </c>
      <c r="Q214" s="5">
        <f>Q229/CAN!Q230/1000</f>
        <v>36944.955502669072</v>
      </c>
      <c r="R214" s="5">
        <f>R229/CAN!R230/1000</f>
        <v>38507.23975170646</v>
      </c>
      <c r="S214" s="5">
        <f>S229/CAN!S230/1000</f>
        <v>47759.735939374543</v>
      </c>
      <c r="T214" s="5">
        <f>T229/CAN!T230/1000</f>
        <v>62217.768102628252</v>
      </c>
      <c r="U214" s="5">
        <f>U229/CAN!U230/1000</f>
        <v>58934.580962828055</v>
      </c>
      <c r="V214" s="5">
        <f>V229/CAN!V230/1000</f>
        <v>57721.872321960189</v>
      </c>
      <c r="W214" s="5">
        <f>W229/CAN!W230/1000</f>
        <v>54424.913265799485</v>
      </c>
    </row>
    <row r="215" spans="2:28" outlineLevel="1" x14ac:dyDescent="0.25">
      <c r="B215" s="18" t="s">
        <v>14</v>
      </c>
      <c r="C215" s="13">
        <f t="shared" ref="C215:W215" si="83">IFERROR(C209/C214,0)</f>
        <v>0.99952008959217697</v>
      </c>
      <c r="D215" s="13">
        <f t="shared" si="83"/>
        <v>0.99951972145159729</v>
      </c>
      <c r="E215" s="13">
        <f t="shared" si="83"/>
        <v>0.99949776280767189</v>
      </c>
      <c r="F215" s="13">
        <f t="shared" si="83"/>
        <v>0.99954974423857645</v>
      </c>
      <c r="G215" s="13">
        <f t="shared" si="83"/>
        <v>0.99958093332259612</v>
      </c>
      <c r="H215" s="13">
        <f t="shared" si="83"/>
        <v>0.99958032784289763</v>
      </c>
      <c r="I215" s="13">
        <f t="shared" si="83"/>
        <v>0.99958865844951683</v>
      </c>
      <c r="J215" s="13">
        <f t="shared" si="83"/>
        <v>0.9995952376381525</v>
      </c>
      <c r="K215" s="13">
        <f t="shared" si="83"/>
        <v>0.99953731208212782</v>
      </c>
      <c r="L215" s="13">
        <f t="shared" si="83"/>
        <v>0.99952883607672149</v>
      </c>
      <c r="M215" s="13">
        <f t="shared" si="83"/>
        <v>0.99958887399413354</v>
      </c>
      <c r="N215" s="13">
        <f t="shared" si="83"/>
        <v>0.99960128772037293</v>
      </c>
      <c r="O215" s="13">
        <f t="shared" si="83"/>
        <v>0.99962991409378932</v>
      </c>
      <c r="P215" s="13">
        <f t="shared" si="83"/>
        <v>0.99964651172599994</v>
      </c>
      <c r="Q215" s="13">
        <f t="shared" si="83"/>
        <v>0.99968064632905562</v>
      </c>
      <c r="R215" s="13">
        <f t="shared" si="83"/>
        <v>0.99967244137463118</v>
      </c>
      <c r="S215" s="13">
        <f t="shared" si="83"/>
        <v>0.99964443459849672</v>
      </c>
      <c r="T215" s="13">
        <f t="shared" si="83"/>
        <v>0.99963931850433219</v>
      </c>
      <c r="U215" s="13">
        <f t="shared" si="83"/>
        <v>0.99965894611927741</v>
      </c>
      <c r="V215" s="13">
        <f t="shared" si="83"/>
        <v>0.99961695308859466</v>
      </c>
      <c r="W215" s="13">
        <f t="shared" si="83"/>
        <v>0.99994398659447403</v>
      </c>
    </row>
    <row r="216" spans="2:28" outlineLevel="1" x14ac:dyDescent="0.25">
      <c r="B216" s="18" t="s">
        <v>15</v>
      </c>
      <c r="C216" s="13">
        <f t="shared" ref="C216:W216" si="84">IFERROR(C212/C214,0)</f>
        <v>4.7991040782302411E-4</v>
      </c>
      <c r="D216" s="13">
        <f t="shared" si="84"/>
        <v>4.8027854840271413E-4</v>
      </c>
      <c r="E216" s="13">
        <f t="shared" si="84"/>
        <v>5.0223719232818137E-4</v>
      </c>
      <c r="F216" s="13">
        <f t="shared" si="84"/>
        <v>4.5025576142354768E-4</v>
      </c>
      <c r="G216" s="13">
        <f t="shared" si="84"/>
        <v>4.190666774039617E-4</v>
      </c>
      <c r="H216" s="13">
        <f t="shared" si="84"/>
        <v>4.196721571024715E-4</v>
      </c>
      <c r="I216" s="13">
        <f t="shared" si="84"/>
        <v>4.1134155048315598E-4</v>
      </c>
      <c r="J216" s="13">
        <f t="shared" si="84"/>
        <v>4.0476236184744504E-4</v>
      </c>
      <c r="K216" s="13">
        <f t="shared" si="84"/>
        <v>4.6268791787213733E-4</v>
      </c>
      <c r="L216" s="13">
        <f t="shared" si="84"/>
        <v>4.7116392327850435E-4</v>
      </c>
      <c r="M216" s="13">
        <f t="shared" si="84"/>
        <v>4.1112600586634034E-4</v>
      </c>
      <c r="N216" s="13">
        <f t="shared" si="84"/>
        <v>3.9871227962703243E-4</v>
      </c>
      <c r="O216" s="13">
        <f t="shared" si="84"/>
        <v>3.7008590621061082E-4</v>
      </c>
      <c r="P216" s="13">
        <f t="shared" si="84"/>
        <v>3.534882740000426E-4</v>
      </c>
      <c r="Q216" s="13">
        <f t="shared" si="84"/>
        <v>3.193536709443729E-4</v>
      </c>
      <c r="R216" s="13">
        <f t="shared" si="84"/>
        <v>3.2755862536882702E-4</v>
      </c>
      <c r="S216" s="13">
        <f t="shared" si="84"/>
        <v>3.5556540150337597E-4</v>
      </c>
      <c r="T216" s="13">
        <f t="shared" si="84"/>
        <v>3.6068149566778363E-4</v>
      </c>
      <c r="U216" s="13">
        <f t="shared" si="84"/>
        <v>3.4105388072260256E-4</v>
      </c>
      <c r="V216" s="13">
        <f t="shared" si="84"/>
        <v>3.8304691140535619E-4</v>
      </c>
      <c r="W216" s="13">
        <f t="shared" si="84"/>
        <v>5.6013405526062729E-5</v>
      </c>
    </row>
    <row r="217" spans="2:28" outlineLevel="1" x14ac:dyDescent="0.25"/>
    <row r="218" spans="2:28" outlineLevel="1" x14ac:dyDescent="0.25">
      <c r="B218" s="9" t="s">
        <v>19</v>
      </c>
      <c r="C218" s="14"/>
    </row>
    <row r="219" spans="2:28" outlineLevel="1" x14ac:dyDescent="0.25">
      <c r="B219" s="4" t="s">
        <v>23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Z219" s="23"/>
      <c r="AB219" t="s">
        <v>18</v>
      </c>
    </row>
    <row r="220" spans="2:28" outlineLevel="1" x14ac:dyDescent="0.25">
      <c r="B220" s="4" t="s">
        <v>24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Z220" s="23"/>
      <c r="AB220" t="s">
        <v>18</v>
      </c>
    </row>
    <row r="221" spans="2:28" outlineLevel="1" x14ac:dyDescent="0.25">
      <c r="B221" s="4" t="s">
        <v>21</v>
      </c>
      <c r="C221" s="5">
        <f>'[2]Table 18'!C$12*1000</f>
        <v>15807.248</v>
      </c>
      <c r="D221" s="5">
        <f>'[2]Table 18'!D$12*1000</f>
        <v>13100.632</v>
      </c>
      <c r="E221" s="5">
        <f>'[2]Table 18'!E$12*1000</f>
        <v>10688.748</v>
      </c>
      <c r="F221" s="5">
        <f>'[2]Table 18'!F$12*1000</f>
        <v>7086.46</v>
      </c>
      <c r="G221" s="5">
        <f>'[2]Table 18'!G$12*1000</f>
        <v>5003.9250000000002</v>
      </c>
      <c r="H221" s="5">
        <f>'[2]Table 18'!H$12*1000</f>
        <v>5353.96</v>
      </c>
      <c r="I221" s="5">
        <f>'[2]Table 18'!I$12*1000</f>
        <v>5247.4780000000001</v>
      </c>
      <c r="J221" s="5">
        <f>'[2]Table 18'!J$12*1000</f>
        <v>5246.5159999999996</v>
      </c>
      <c r="K221" s="5">
        <f>'[2]Table 18'!K$12*1000</f>
        <v>8111.2529999999997</v>
      </c>
      <c r="L221" s="5">
        <f>'[2]Table 18'!L$12*1000</f>
        <v>5443.8519999999999</v>
      </c>
      <c r="M221" s="5">
        <f>'[2]Table 18'!M$12*1000</f>
        <v>6339.8820000000005</v>
      </c>
      <c r="N221" s="5">
        <f>'[2]Table 18'!N$12*1000</f>
        <v>8302.23</v>
      </c>
      <c r="O221" s="5">
        <f>'[2]Table 18'!O$12*1000</f>
        <v>8533.2579999999998</v>
      </c>
      <c r="P221" s="5">
        <f>'[2]Table 18'!P$12*1000</f>
        <v>6651.2339999999995</v>
      </c>
      <c r="Q221" s="5">
        <f>'[2]Table 18'!Q$12*1000</f>
        <v>8284.6879999999983</v>
      </c>
      <c r="R221" s="5">
        <f>'[2]Table 18'!R$12*1000</f>
        <v>8288.0760000000009</v>
      </c>
      <c r="S221" s="5">
        <f>'[2]Table 18'!S$12*1000</f>
        <v>9803.2540000000008</v>
      </c>
      <c r="T221" s="5">
        <f>'[2]Table 18'!T$12*1000</f>
        <v>13662.468999999999</v>
      </c>
      <c r="U221" s="5">
        <f>'[2]Table 18'!U$12*1000</f>
        <v>12505.5</v>
      </c>
      <c r="V221" s="5">
        <f>'[2]Table 18'!V$12*1000</f>
        <v>12252.349</v>
      </c>
      <c r="W221" s="5">
        <f>'[2]Table 18'!W$12*1000</f>
        <v>11715.396000000001</v>
      </c>
      <c r="Z221" s="23" t="s">
        <v>32</v>
      </c>
      <c r="AB221" t="s">
        <v>18</v>
      </c>
    </row>
    <row r="222" spans="2:28" outlineLevel="1" x14ac:dyDescent="0.25">
      <c r="B222" s="4" t="s">
        <v>26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Z222" s="23"/>
      <c r="AB222" t="s">
        <v>18</v>
      </c>
    </row>
    <row r="223" spans="2:28" outlineLevel="1" x14ac:dyDescent="0.25">
      <c r="B223" s="4" t="s">
        <v>25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Z223" s="23"/>
      <c r="AB223" t="s">
        <v>18</v>
      </c>
    </row>
    <row r="224" spans="2:28" outlineLevel="1" x14ac:dyDescent="0.25">
      <c r="B224" s="4" t="s">
        <v>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Z224" s="23"/>
      <c r="AB224" t="s">
        <v>18</v>
      </c>
    </row>
    <row r="225" spans="2:28" outlineLevel="1" x14ac:dyDescent="0.25">
      <c r="B225" s="4" t="s">
        <v>27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Z225" s="23"/>
      <c r="AB225" t="s">
        <v>18</v>
      </c>
    </row>
    <row r="226" spans="2:28" outlineLevel="1" x14ac:dyDescent="0.25">
      <c r="B226" s="4" t="s">
        <v>28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Z226" s="23"/>
      <c r="AB226" t="s">
        <v>18</v>
      </c>
    </row>
    <row r="227" spans="2:28" outlineLevel="1" x14ac:dyDescent="0.25">
      <c r="B227" s="4" t="s">
        <v>22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Z227" s="23"/>
      <c r="AB227" t="s">
        <v>18</v>
      </c>
    </row>
    <row r="228" spans="2:28" outlineLevel="1" x14ac:dyDescent="0.25">
      <c r="B228" s="4" t="s">
        <v>29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Z228" s="23"/>
      <c r="AB228" t="s">
        <v>18</v>
      </c>
    </row>
    <row r="229" spans="2:28" outlineLevel="1" x14ac:dyDescent="0.25">
      <c r="B229" s="16" t="s">
        <v>13</v>
      </c>
      <c r="C229" s="21">
        <f t="shared" ref="C229:W229" si="85">SUM(C219:C228)</f>
        <v>15807.248</v>
      </c>
      <c r="D229" s="21">
        <f t="shared" si="85"/>
        <v>13100.632</v>
      </c>
      <c r="E229" s="21">
        <f t="shared" si="85"/>
        <v>10688.748</v>
      </c>
      <c r="F229" s="21">
        <f t="shared" si="85"/>
        <v>7086.46</v>
      </c>
      <c r="G229" s="21">
        <f t="shared" si="85"/>
        <v>5003.9250000000002</v>
      </c>
      <c r="H229" s="21">
        <f t="shared" si="85"/>
        <v>5353.96</v>
      </c>
      <c r="I229" s="21">
        <f t="shared" si="85"/>
        <v>5247.4780000000001</v>
      </c>
      <c r="J229" s="21">
        <f t="shared" si="85"/>
        <v>5246.5159999999996</v>
      </c>
      <c r="K229" s="21">
        <f t="shared" si="85"/>
        <v>8111.2529999999997</v>
      </c>
      <c r="L229" s="21">
        <f t="shared" si="85"/>
        <v>5443.8519999999999</v>
      </c>
      <c r="M229" s="21">
        <f t="shared" si="85"/>
        <v>6339.8820000000005</v>
      </c>
      <c r="N229" s="21">
        <f t="shared" si="85"/>
        <v>8302.23</v>
      </c>
      <c r="O229" s="21">
        <f t="shared" si="85"/>
        <v>8533.2579999999998</v>
      </c>
      <c r="P229" s="21">
        <f t="shared" si="85"/>
        <v>6651.2339999999995</v>
      </c>
      <c r="Q229" s="21">
        <f t="shared" si="85"/>
        <v>8284.6879999999983</v>
      </c>
      <c r="R229" s="21">
        <f t="shared" si="85"/>
        <v>8288.0760000000009</v>
      </c>
      <c r="S229" s="21">
        <f t="shared" si="85"/>
        <v>9803.2540000000008</v>
      </c>
      <c r="T229" s="21">
        <f t="shared" si="85"/>
        <v>13662.468999999999</v>
      </c>
      <c r="U229" s="21">
        <f t="shared" si="85"/>
        <v>12505.5</v>
      </c>
      <c r="V229" s="21">
        <f t="shared" si="85"/>
        <v>12252.349</v>
      </c>
      <c r="W229" s="21">
        <f t="shared" si="85"/>
        <v>11715.396000000001</v>
      </c>
    </row>
    <row r="230" spans="2:28" outlineLevel="1" x14ac:dyDescent="0.25">
      <c r="B230" s="29" t="s">
        <v>46</v>
      </c>
      <c r="C230" s="28">
        <f>IFERROR(C229/C209/1000,0)</f>
        <v>2.527235381118783E-4</v>
      </c>
      <c r="D230" s="28">
        <f t="shared" ref="D230:W230" si="86">IFERROR(D229/D209/1000,0)</f>
        <v>2.4981021685524318E-4</v>
      </c>
      <c r="E230" s="28">
        <f t="shared" si="86"/>
        <v>2.312048350099274E-4</v>
      </c>
      <c r="F230" s="28">
        <f t="shared" si="86"/>
        <v>2.3362202957931015E-4</v>
      </c>
      <c r="G230" s="28">
        <f t="shared" si="86"/>
        <v>2.2601737395912635E-4</v>
      </c>
      <c r="H230" s="28">
        <f t="shared" si="86"/>
        <v>2.3173481569830178E-4</v>
      </c>
      <c r="I230" s="28">
        <f t="shared" si="86"/>
        <v>2.4269567659733826E-4</v>
      </c>
      <c r="J230" s="28">
        <f t="shared" si="86"/>
        <v>2.5548920664823652E-4</v>
      </c>
      <c r="K230" s="28">
        <f t="shared" si="86"/>
        <v>2.8398677416699008E-4</v>
      </c>
      <c r="L230" s="28">
        <f t="shared" si="86"/>
        <v>2.7435593955221137E-4</v>
      </c>
      <c r="M230" s="28">
        <f t="shared" si="86"/>
        <v>2.3774170951439244E-4</v>
      </c>
      <c r="N230" s="28">
        <f t="shared" si="86"/>
        <v>2.5981321874174576E-4</v>
      </c>
      <c r="O230" s="28">
        <f t="shared" si="86"/>
        <v>2.5355909063960285E-4</v>
      </c>
      <c r="P230" s="28">
        <f t="shared" si="86"/>
        <v>2.3520300052831672E-4</v>
      </c>
      <c r="Q230" s="28">
        <f t="shared" si="86"/>
        <v>2.2431572803288869E-4</v>
      </c>
      <c r="R230" s="28">
        <f t="shared" si="86"/>
        <v>2.1530475239975427E-4</v>
      </c>
      <c r="S230" s="28">
        <f t="shared" si="86"/>
        <v>2.0533490700676198E-4</v>
      </c>
      <c r="T230" s="28">
        <f t="shared" si="86"/>
        <v>2.1967034489595529E-4</v>
      </c>
      <c r="U230" s="28">
        <f t="shared" si="86"/>
        <v>2.1226529993152198E-4</v>
      </c>
      <c r="V230" s="28">
        <f t="shared" si="86"/>
        <v>2.1234661194787234E-4</v>
      </c>
      <c r="W230" s="28">
        <f t="shared" si="86"/>
        <v>2.1527002163085714E-4</v>
      </c>
    </row>
    <row r="231" spans="2:28" outlineLevel="1" x14ac:dyDescent="0.25"/>
    <row r="232" spans="2:28" outlineLevel="1" x14ac:dyDescent="0.25">
      <c r="B232" s="4" t="s">
        <v>23</v>
      </c>
      <c r="C232" s="12">
        <f t="shared" ref="C232:W232" si="87">IFERROR(C219/C229,0)</f>
        <v>0</v>
      </c>
      <c r="D232" s="12">
        <f t="shared" si="87"/>
        <v>0</v>
      </c>
      <c r="E232" s="12">
        <f t="shared" si="87"/>
        <v>0</v>
      </c>
      <c r="F232" s="12">
        <f t="shared" si="87"/>
        <v>0</v>
      </c>
      <c r="G232" s="12">
        <f t="shared" si="87"/>
        <v>0</v>
      </c>
      <c r="H232" s="12">
        <f t="shared" si="87"/>
        <v>0</v>
      </c>
      <c r="I232" s="12">
        <f t="shared" si="87"/>
        <v>0</v>
      </c>
      <c r="J232" s="12">
        <f t="shared" si="87"/>
        <v>0</v>
      </c>
      <c r="K232" s="12">
        <f t="shared" si="87"/>
        <v>0</v>
      </c>
      <c r="L232" s="12">
        <f t="shared" si="87"/>
        <v>0</v>
      </c>
      <c r="M232" s="12">
        <f t="shared" si="87"/>
        <v>0</v>
      </c>
      <c r="N232" s="12">
        <f t="shared" si="87"/>
        <v>0</v>
      </c>
      <c r="O232" s="12">
        <f t="shared" si="87"/>
        <v>0</v>
      </c>
      <c r="P232" s="12">
        <f t="shared" si="87"/>
        <v>0</v>
      </c>
      <c r="Q232" s="12">
        <f t="shared" si="87"/>
        <v>0</v>
      </c>
      <c r="R232" s="12">
        <f t="shared" si="87"/>
        <v>0</v>
      </c>
      <c r="S232" s="12">
        <f t="shared" si="87"/>
        <v>0</v>
      </c>
      <c r="T232" s="12">
        <f t="shared" si="87"/>
        <v>0</v>
      </c>
      <c r="U232" s="12">
        <f t="shared" si="87"/>
        <v>0</v>
      </c>
      <c r="V232" s="12">
        <f t="shared" si="87"/>
        <v>0</v>
      </c>
      <c r="W232" s="12">
        <f t="shared" si="87"/>
        <v>0</v>
      </c>
    </row>
    <row r="233" spans="2:28" outlineLevel="1" x14ac:dyDescent="0.25">
      <c r="B233" s="4" t="s">
        <v>24</v>
      </c>
      <c r="C233" s="12">
        <f t="shared" ref="C233:W233" si="88">IFERROR(C220/C229,0)</f>
        <v>0</v>
      </c>
      <c r="D233" s="12">
        <f t="shared" si="88"/>
        <v>0</v>
      </c>
      <c r="E233" s="12">
        <f t="shared" si="88"/>
        <v>0</v>
      </c>
      <c r="F233" s="12">
        <f t="shared" si="88"/>
        <v>0</v>
      </c>
      <c r="G233" s="12">
        <f t="shared" si="88"/>
        <v>0</v>
      </c>
      <c r="H233" s="12">
        <f t="shared" si="88"/>
        <v>0</v>
      </c>
      <c r="I233" s="12">
        <f t="shared" si="88"/>
        <v>0</v>
      </c>
      <c r="J233" s="12">
        <f t="shared" si="88"/>
        <v>0</v>
      </c>
      <c r="K233" s="12">
        <f t="shared" si="88"/>
        <v>0</v>
      </c>
      <c r="L233" s="12">
        <f t="shared" si="88"/>
        <v>0</v>
      </c>
      <c r="M233" s="12">
        <f t="shared" si="88"/>
        <v>0</v>
      </c>
      <c r="N233" s="12">
        <f t="shared" si="88"/>
        <v>0</v>
      </c>
      <c r="O233" s="12">
        <f t="shared" si="88"/>
        <v>0</v>
      </c>
      <c r="P233" s="12">
        <f t="shared" si="88"/>
        <v>0</v>
      </c>
      <c r="Q233" s="12">
        <f t="shared" si="88"/>
        <v>0</v>
      </c>
      <c r="R233" s="12">
        <f t="shared" si="88"/>
        <v>0</v>
      </c>
      <c r="S233" s="12">
        <f t="shared" si="88"/>
        <v>0</v>
      </c>
      <c r="T233" s="12">
        <f t="shared" si="88"/>
        <v>0</v>
      </c>
      <c r="U233" s="12">
        <f t="shared" si="88"/>
        <v>0</v>
      </c>
      <c r="V233" s="12">
        <f t="shared" si="88"/>
        <v>0</v>
      </c>
      <c r="W233" s="12">
        <f t="shared" si="88"/>
        <v>0</v>
      </c>
    </row>
    <row r="234" spans="2:28" outlineLevel="1" x14ac:dyDescent="0.25">
      <c r="B234" s="4" t="s">
        <v>21</v>
      </c>
      <c r="C234" s="12">
        <f t="shared" ref="C234:W234" si="89">IFERROR(C221/C229,0)</f>
        <v>1</v>
      </c>
      <c r="D234" s="12">
        <f t="shared" si="89"/>
        <v>1</v>
      </c>
      <c r="E234" s="12">
        <f t="shared" si="89"/>
        <v>1</v>
      </c>
      <c r="F234" s="12">
        <f t="shared" si="89"/>
        <v>1</v>
      </c>
      <c r="G234" s="12">
        <f t="shared" si="89"/>
        <v>1</v>
      </c>
      <c r="H234" s="12">
        <f t="shared" si="89"/>
        <v>1</v>
      </c>
      <c r="I234" s="12">
        <f t="shared" si="89"/>
        <v>1</v>
      </c>
      <c r="J234" s="12">
        <f t="shared" si="89"/>
        <v>1</v>
      </c>
      <c r="K234" s="12">
        <f t="shared" si="89"/>
        <v>1</v>
      </c>
      <c r="L234" s="12">
        <f t="shared" si="89"/>
        <v>1</v>
      </c>
      <c r="M234" s="12">
        <f t="shared" si="89"/>
        <v>1</v>
      </c>
      <c r="N234" s="12">
        <f t="shared" si="89"/>
        <v>1</v>
      </c>
      <c r="O234" s="12">
        <f t="shared" si="89"/>
        <v>1</v>
      </c>
      <c r="P234" s="12">
        <f t="shared" si="89"/>
        <v>1</v>
      </c>
      <c r="Q234" s="12">
        <f t="shared" si="89"/>
        <v>1</v>
      </c>
      <c r="R234" s="12">
        <f t="shared" si="89"/>
        <v>1</v>
      </c>
      <c r="S234" s="12">
        <f t="shared" si="89"/>
        <v>1</v>
      </c>
      <c r="T234" s="12">
        <f t="shared" si="89"/>
        <v>1</v>
      </c>
      <c r="U234" s="12">
        <f t="shared" si="89"/>
        <v>1</v>
      </c>
      <c r="V234" s="12">
        <f t="shared" si="89"/>
        <v>1</v>
      </c>
      <c r="W234" s="12">
        <f t="shared" si="89"/>
        <v>1</v>
      </c>
    </row>
    <row r="235" spans="2:28" outlineLevel="1" x14ac:dyDescent="0.25">
      <c r="B235" s="4" t="s">
        <v>26</v>
      </c>
      <c r="C235" s="12">
        <f t="shared" ref="C235:W235" si="90">IFERROR(C222/C229,0)</f>
        <v>0</v>
      </c>
      <c r="D235" s="12">
        <f t="shared" si="90"/>
        <v>0</v>
      </c>
      <c r="E235" s="12">
        <f t="shared" si="90"/>
        <v>0</v>
      </c>
      <c r="F235" s="12">
        <f t="shared" si="90"/>
        <v>0</v>
      </c>
      <c r="G235" s="12">
        <f t="shared" si="90"/>
        <v>0</v>
      </c>
      <c r="H235" s="12">
        <f t="shared" si="90"/>
        <v>0</v>
      </c>
      <c r="I235" s="12">
        <f t="shared" si="90"/>
        <v>0</v>
      </c>
      <c r="J235" s="12">
        <f t="shared" si="90"/>
        <v>0</v>
      </c>
      <c r="K235" s="12">
        <f t="shared" si="90"/>
        <v>0</v>
      </c>
      <c r="L235" s="12">
        <f t="shared" si="90"/>
        <v>0</v>
      </c>
      <c r="M235" s="12">
        <f t="shared" si="90"/>
        <v>0</v>
      </c>
      <c r="N235" s="12">
        <f t="shared" si="90"/>
        <v>0</v>
      </c>
      <c r="O235" s="12">
        <f t="shared" si="90"/>
        <v>0</v>
      </c>
      <c r="P235" s="12">
        <f t="shared" si="90"/>
        <v>0</v>
      </c>
      <c r="Q235" s="12">
        <f t="shared" si="90"/>
        <v>0</v>
      </c>
      <c r="R235" s="12">
        <f t="shared" si="90"/>
        <v>0</v>
      </c>
      <c r="S235" s="12">
        <f t="shared" si="90"/>
        <v>0</v>
      </c>
      <c r="T235" s="12">
        <f t="shared" si="90"/>
        <v>0</v>
      </c>
      <c r="U235" s="12">
        <f t="shared" si="90"/>
        <v>0</v>
      </c>
      <c r="V235" s="12">
        <f t="shared" si="90"/>
        <v>0</v>
      </c>
      <c r="W235" s="12">
        <f t="shared" si="90"/>
        <v>0</v>
      </c>
    </row>
    <row r="236" spans="2:28" outlineLevel="1" x14ac:dyDescent="0.25">
      <c r="B236" s="4" t="s">
        <v>25</v>
      </c>
      <c r="C236" s="12">
        <f t="shared" ref="C236:W236" si="91">IFERROR(C223/C229,0)</f>
        <v>0</v>
      </c>
      <c r="D236" s="12">
        <f t="shared" si="91"/>
        <v>0</v>
      </c>
      <c r="E236" s="12">
        <f t="shared" si="91"/>
        <v>0</v>
      </c>
      <c r="F236" s="12">
        <f t="shared" si="91"/>
        <v>0</v>
      </c>
      <c r="G236" s="12">
        <f t="shared" si="91"/>
        <v>0</v>
      </c>
      <c r="H236" s="12">
        <f t="shared" si="91"/>
        <v>0</v>
      </c>
      <c r="I236" s="12">
        <f t="shared" si="91"/>
        <v>0</v>
      </c>
      <c r="J236" s="12">
        <f t="shared" si="91"/>
        <v>0</v>
      </c>
      <c r="K236" s="12">
        <f t="shared" si="91"/>
        <v>0</v>
      </c>
      <c r="L236" s="12">
        <f t="shared" si="91"/>
        <v>0</v>
      </c>
      <c r="M236" s="12">
        <f t="shared" si="91"/>
        <v>0</v>
      </c>
      <c r="N236" s="12">
        <f t="shared" si="91"/>
        <v>0</v>
      </c>
      <c r="O236" s="12">
        <f t="shared" si="91"/>
        <v>0</v>
      </c>
      <c r="P236" s="12">
        <f t="shared" si="91"/>
        <v>0</v>
      </c>
      <c r="Q236" s="12">
        <f t="shared" si="91"/>
        <v>0</v>
      </c>
      <c r="R236" s="12">
        <f t="shared" si="91"/>
        <v>0</v>
      </c>
      <c r="S236" s="12">
        <f t="shared" si="91"/>
        <v>0</v>
      </c>
      <c r="T236" s="12">
        <f t="shared" si="91"/>
        <v>0</v>
      </c>
      <c r="U236" s="12">
        <f t="shared" si="91"/>
        <v>0</v>
      </c>
      <c r="V236" s="12">
        <f t="shared" si="91"/>
        <v>0</v>
      </c>
      <c r="W236" s="12">
        <f t="shared" si="91"/>
        <v>0</v>
      </c>
    </row>
    <row r="237" spans="2:28" outlineLevel="1" x14ac:dyDescent="0.25">
      <c r="B237" s="4" t="s">
        <v>0</v>
      </c>
      <c r="C237" s="12">
        <f t="shared" ref="C237:W237" si="92">IFERROR(C224/C229,0)</f>
        <v>0</v>
      </c>
      <c r="D237" s="12">
        <f t="shared" si="92"/>
        <v>0</v>
      </c>
      <c r="E237" s="12">
        <f t="shared" si="92"/>
        <v>0</v>
      </c>
      <c r="F237" s="12">
        <f t="shared" si="92"/>
        <v>0</v>
      </c>
      <c r="G237" s="12">
        <f t="shared" si="92"/>
        <v>0</v>
      </c>
      <c r="H237" s="12">
        <f t="shared" si="92"/>
        <v>0</v>
      </c>
      <c r="I237" s="12">
        <f t="shared" si="92"/>
        <v>0</v>
      </c>
      <c r="J237" s="12">
        <f t="shared" si="92"/>
        <v>0</v>
      </c>
      <c r="K237" s="12">
        <f t="shared" si="92"/>
        <v>0</v>
      </c>
      <c r="L237" s="12">
        <f t="shared" si="92"/>
        <v>0</v>
      </c>
      <c r="M237" s="12">
        <f t="shared" si="92"/>
        <v>0</v>
      </c>
      <c r="N237" s="12">
        <f t="shared" si="92"/>
        <v>0</v>
      </c>
      <c r="O237" s="12">
        <f t="shared" si="92"/>
        <v>0</v>
      </c>
      <c r="P237" s="12">
        <f t="shared" si="92"/>
        <v>0</v>
      </c>
      <c r="Q237" s="12">
        <f t="shared" si="92"/>
        <v>0</v>
      </c>
      <c r="R237" s="12">
        <f t="shared" si="92"/>
        <v>0</v>
      </c>
      <c r="S237" s="12">
        <f t="shared" si="92"/>
        <v>0</v>
      </c>
      <c r="T237" s="12">
        <f t="shared" si="92"/>
        <v>0</v>
      </c>
      <c r="U237" s="12">
        <f t="shared" si="92"/>
        <v>0</v>
      </c>
      <c r="V237" s="12">
        <f t="shared" si="92"/>
        <v>0</v>
      </c>
      <c r="W237" s="12">
        <f t="shared" si="92"/>
        <v>0</v>
      </c>
    </row>
    <row r="238" spans="2:28" outlineLevel="1" x14ac:dyDescent="0.25">
      <c r="B238" s="4" t="s">
        <v>27</v>
      </c>
      <c r="C238" s="12">
        <f t="shared" ref="C238:W238" si="93">IFERROR(C225/C229,0)</f>
        <v>0</v>
      </c>
      <c r="D238" s="12">
        <f t="shared" si="93"/>
        <v>0</v>
      </c>
      <c r="E238" s="12">
        <f t="shared" si="93"/>
        <v>0</v>
      </c>
      <c r="F238" s="12">
        <f t="shared" si="93"/>
        <v>0</v>
      </c>
      <c r="G238" s="12">
        <f t="shared" si="93"/>
        <v>0</v>
      </c>
      <c r="H238" s="12">
        <f t="shared" si="93"/>
        <v>0</v>
      </c>
      <c r="I238" s="12">
        <f t="shared" si="93"/>
        <v>0</v>
      </c>
      <c r="J238" s="12">
        <f t="shared" si="93"/>
        <v>0</v>
      </c>
      <c r="K238" s="12">
        <f t="shared" si="93"/>
        <v>0</v>
      </c>
      <c r="L238" s="12">
        <f t="shared" si="93"/>
        <v>0</v>
      </c>
      <c r="M238" s="12">
        <f t="shared" si="93"/>
        <v>0</v>
      </c>
      <c r="N238" s="12">
        <f t="shared" si="93"/>
        <v>0</v>
      </c>
      <c r="O238" s="12">
        <f t="shared" si="93"/>
        <v>0</v>
      </c>
      <c r="P238" s="12">
        <f t="shared" si="93"/>
        <v>0</v>
      </c>
      <c r="Q238" s="12">
        <f t="shared" si="93"/>
        <v>0</v>
      </c>
      <c r="R238" s="12">
        <f t="shared" si="93"/>
        <v>0</v>
      </c>
      <c r="S238" s="12">
        <f t="shared" si="93"/>
        <v>0</v>
      </c>
      <c r="T238" s="12">
        <f t="shared" si="93"/>
        <v>0</v>
      </c>
      <c r="U238" s="12">
        <f t="shared" si="93"/>
        <v>0</v>
      </c>
      <c r="V238" s="12">
        <f t="shared" si="93"/>
        <v>0</v>
      </c>
      <c r="W238" s="12">
        <f t="shared" si="93"/>
        <v>0</v>
      </c>
    </row>
    <row r="239" spans="2:28" outlineLevel="1" x14ac:dyDescent="0.25">
      <c r="B239" s="4" t="s">
        <v>28</v>
      </c>
      <c r="C239" s="12">
        <f t="shared" ref="C239:W239" si="94">IFERROR(C226/C229,0)</f>
        <v>0</v>
      </c>
      <c r="D239" s="12">
        <f t="shared" si="94"/>
        <v>0</v>
      </c>
      <c r="E239" s="12">
        <f t="shared" si="94"/>
        <v>0</v>
      </c>
      <c r="F239" s="12">
        <f t="shared" si="94"/>
        <v>0</v>
      </c>
      <c r="G239" s="12">
        <f t="shared" si="94"/>
        <v>0</v>
      </c>
      <c r="H239" s="12">
        <f t="shared" si="94"/>
        <v>0</v>
      </c>
      <c r="I239" s="12">
        <f t="shared" si="94"/>
        <v>0</v>
      </c>
      <c r="J239" s="12">
        <f t="shared" si="94"/>
        <v>0</v>
      </c>
      <c r="K239" s="12">
        <f t="shared" si="94"/>
        <v>0</v>
      </c>
      <c r="L239" s="12">
        <f t="shared" si="94"/>
        <v>0</v>
      </c>
      <c r="M239" s="12">
        <f t="shared" si="94"/>
        <v>0</v>
      </c>
      <c r="N239" s="12">
        <f t="shared" si="94"/>
        <v>0</v>
      </c>
      <c r="O239" s="12">
        <f t="shared" si="94"/>
        <v>0</v>
      </c>
      <c r="P239" s="12">
        <f t="shared" si="94"/>
        <v>0</v>
      </c>
      <c r="Q239" s="12">
        <f t="shared" si="94"/>
        <v>0</v>
      </c>
      <c r="R239" s="12">
        <f t="shared" si="94"/>
        <v>0</v>
      </c>
      <c r="S239" s="12">
        <f t="shared" si="94"/>
        <v>0</v>
      </c>
      <c r="T239" s="12">
        <f t="shared" si="94"/>
        <v>0</v>
      </c>
      <c r="U239" s="12">
        <f t="shared" si="94"/>
        <v>0</v>
      </c>
      <c r="V239" s="12">
        <f t="shared" si="94"/>
        <v>0</v>
      </c>
      <c r="W239" s="12">
        <f t="shared" si="94"/>
        <v>0</v>
      </c>
    </row>
    <row r="240" spans="2:28" outlineLevel="1" x14ac:dyDescent="0.25">
      <c r="B240" s="4" t="s">
        <v>22</v>
      </c>
      <c r="C240" s="12">
        <f t="shared" ref="C240:W240" si="95">IFERROR(C227/C229,0)</f>
        <v>0</v>
      </c>
      <c r="D240" s="12">
        <f t="shared" si="95"/>
        <v>0</v>
      </c>
      <c r="E240" s="12">
        <f t="shared" si="95"/>
        <v>0</v>
      </c>
      <c r="F240" s="12">
        <f t="shared" si="95"/>
        <v>0</v>
      </c>
      <c r="G240" s="12">
        <f t="shared" si="95"/>
        <v>0</v>
      </c>
      <c r="H240" s="12">
        <f t="shared" si="95"/>
        <v>0</v>
      </c>
      <c r="I240" s="12">
        <f t="shared" si="95"/>
        <v>0</v>
      </c>
      <c r="J240" s="12">
        <f t="shared" si="95"/>
        <v>0</v>
      </c>
      <c r="K240" s="12">
        <f t="shared" si="95"/>
        <v>0</v>
      </c>
      <c r="L240" s="12">
        <f t="shared" si="95"/>
        <v>0</v>
      </c>
      <c r="M240" s="12">
        <f t="shared" si="95"/>
        <v>0</v>
      </c>
      <c r="N240" s="12">
        <f t="shared" si="95"/>
        <v>0</v>
      </c>
      <c r="O240" s="12">
        <f t="shared" si="95"/>
        <v>0</v>
      </c>
      <c r="P240" s="12">
        <f t="shared" si="95"/>
        <v>0</v>
      </c>
      <c r="Q240" s="12">
        <f t="shared" si="95"/>
        <v>0</v>
      </c>
      <c r="R240" s="12">
        <f t="shared" si="95"/>
        <v>0</v>
      </c>
      <c r="S240" s="12">
        <f t="shared" si="95"/>
        <v>0</v>
      </c>
      <c r="T240" s="12">
        <f t="shared" si="95"/>
        <v>0</v>
      </c>
      <c r="U240" s="12">
        <f t="shared" si="95"/>
        <v>0</v>
      </c>
      <c r="V240" s="12">
        <f t="shared" si="95"/>
        <v>0</v>
      </c>
      <c r="W240" s="12">
        <f t="shared" si="95"/>
        <v>0</v>
      </c>
    </row>
    <row r="241" spans="1:26" outlineLevel="1" x14ac:dyDescent="0.25">
      <c r="B241" s="4" t="s">
        <v>29</v>
      </c>
      <c r="C241" s="12">
        <f t="shared" ref="C241:W241" si="96">IFERROR(C228/C229,0)</f>
        <v>0</v>
      </c>
      <c r="D241" s="12">
        <f t="shared" si="96"/>
        <v>0</v>
      </c>
      <c r="E241" s="12">
        <f t="shared" si="96"/>
        <v>0</v>
      </c>
      <c r="F241" s="12">
        <f t="shared" si="96"/>
        <v>0</v>
      </c>
      <c r="G241" s="12">
        <f t="shared" si="96"/>
        <v>0</v>
      </c>
      <c r="H241" s="12">
        <f t="shared" si="96"/>
        <v>0</v>
      </c>
      <c r="I241" s="12">
        <f t="shared" si="96"/>
        <v>0</v>
      </c>
      <c r="J241" s="12">
        <f t="shared" si="96"/>
        <v>0</v>
      </c>
      <c r="K241" s="12">
        <f t="shared" si="96"/>
        <v>0</v>
      </c>
      <c r="L241" s="12">
        <f t="shared" si="96"/>
        <v>0</v>
      </c>
      <c r="M241" s="12">
        <f t="shared" si="96"/>
        <v>0</v>
      </c>
      <c r="N241" s="12">
        <f t="shared" si="96"/>
        <v>0</v>
      </c>
      <c r="O241" s="12">
        <f t="shared" si="96"/>
        <v>0</v>
      </c>
      <c r="P241" s="12">
        <f t="shared" si="96"/>
        <v>0</v>
      </c>
      <c r="Q241" s="12">
        <f t="shared" si="96"/>
        <v>0</v>
      </c>
      <c r="R241" s="12">
        <f t="shared" si="96"/>
        <v>0</v>
      </c>
      <c r="S241" s="12">
        <f t="shared" si="96"/>
        <v>0</v>
      </c>
      <c r="T241" s="12">
        <f t="shared" si="96"/>
        <v>0</v>
      </c>
      <c r="U241" s="12">
        <f t="shared" si="96"/>
        <v>0</v>
      </c>
      <c r="V241" s="12">
        <f t="shared" si="96"/>
        <v>0</v>
      </c>
      <c r="W241" s="12">
        <f t="shared" si="96"/>
        <v>0</v>
      </c>
    </row>
    <row r="244" spans="1:26" s="34" customFormat="1" x14ac:dyDescent="0.25">
      <c r="A244" s="33" t="s">
        <v>49</v>
      </c>
    </row>
    <row r="245" spans="1:26" outlineLevel="1" x14ac:dyDescent="0.25">
      <c r="B245" s="9" t="s">
        <v>5</v>
      </c>
      <c r="C245" s="14"/>
    </row>
    <row r="246" spans="1:26" outlineLevel="1" x14ac:dyDescent="0.25">
      <c r="B246" s="16" t="s">
        <v>8</v>
      </c>
    </row>
    <row r="247" spans="1:26" outlineLevel="1" x14ac:dyDescent="0.25">
      <c r="B247" s="10" t="s">
        <v>10</v>
      </c>
      <c r="C247" s="5">
        <f>C$252*CAN!C253</f>
        <v>16485.321097767963</v>
      </c>
      <c r="D247" s="5">
        <f>D$252*CAN!D253</f>
        <v>18160.588082448859</v>
      </c>
      <c r="E247" s="5">
        <f>E$252*CAN!E253</f>
        <v>21849.009404547571</v>
      </c>
      <c r="F247" s="5">
        <f>F$252*CAN!F253</f>
        <v>28938.348997650799</v>
      </c>
      <c r="G247" s="5">
        <f>G$252*CAN!G253</f>
        <v>25880.444362189377</v>
      </c>
      <c r="H247" s="5">
        <f>H$252*CAN!H253</f>
        <v>26322.465490315248</v>
      </c>
      <c r="I247" s="5">
        <f>I$252*CAN!I253</f>
        <v>29409.617178842818</v>
      </c>
      <c r="J247" s="5">
        <f>J$252*CAN!J253</f>
        <v>28113.500226762779</v>
      </c>
      <c r="K247" s="5">
        <f>K$252*CAN!K253</f>
        <v>24733.375689107419</v>
      </c>
      <c r="L247" s="5">
        <f>L$252*CAN!L253</f>
        <v>21409.212748588576</v>
      </c>
      <c r="M247" s="5">
        <f>M$252*CAN!M253</f>
        <v>21750.036436750455</v>
      </c>
      <c r="N247" s="5">
        <f>N$252*CAN!N253</f>
        <v>17832.329300505578</v>
      </c>
      <c r="O247" s="5">
        <f>O$252*CAN!O253</f>
        <v>19610.408611839121</v>
      </c>
      <c r="P247" s="5">
        <f>P$252*CAN!P253</f>
        <v>18660.572068271569</v>
      </c>
      <c r="Q247" s="5">
        <f>Q$252*CAN!Q253</f>
        <v>17951.299792112764</v>
      </c>
      <c r="R247" s="5">
        <f>R$252*CAN!R253</f>
        <v>20508.374287836716</v>
      </c>
      <c r="S247" s="5">
        <f>S$252*CAN!S253</f>
        <v>20395.060827058282</v>
      </c>
      <c r="T247" s="5">
        <f>T$252*CAN!T253</f>
        <v>18781.627072218453</v>
      </c>
      <c r="U247" s="5">
        <f>U$252*CAN!U253</f>
        <v>19585.832815442063</v>
      </c>
      <c r="V247" s="5">
        <f>V$252*CAN!V253</f>
        <v>20716.226209857872</v>
      </c>
      <c r="W247" s="5">
        <f>W$252*CAN!W253</f>
        <v>20068.005031811859</v>
      </c>
      <c r="Z247" s="23"/>
    </row>
    <row r="248" spans="1:26" outlineLevel="1" x14ac:dyDescent="0.25">
      <c r="B248" s="17" t="s">
        <v>9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6" outlineLevel="1" x14ac:dyDescent="0.25">
      <c r="B249" s="10" t="s">
        <v>11</v>
      </c>
      <c r="C249" s="5">
        <f>C250/Inputs!D$7</f>
        <v>0</v>
      </c>
      <c r="D249" s="5">
        <f>D250/Inputs!E$7</f>
        <v>0</v>
      </c>
      <c r="E249" s="5">
        <f>E250/Inputs!F$7</f>
        <v>0</v>
      </c>
      <c r="F249" s="5">
        <f>F250/Inputs!G$7</f>
        <v>0</v>
      </c>
      <c r="G249" s="5">
        <f>G250/Inputs!H$7</f>
        <v>0</v>
      </c>
      <c r="H249" s="5">
        <f>H250/Inputs!I$7</f>
        <v>0</v>
      </c>
      <c r="I249" s="5">
        <f>I250/Inputs!J$7</f>
        <v>0</v>
      </c>
      <c r="J249" s="5">
        <f>J250/Inputs!K$7</f>
        <v>0</v>
      </c>
      <c r="K249" s="5">
        <f>K250/Inputs!L$7</f>
        <v>0</v>
      </c>
      <c r="L249" s="5">
        <f>L250/Inputs!M$7</f>
        <v>0</v>
      </c>
      <c r="M249" s="5">
        <f>M250/Inputs!N$7</f>
        <v>0</v>
      </c>
      <c r="N249" s="5">
        <f>N250/Inputs!O$7</f>
        <v>0</v>
      </c>
      <c r="O249" s="5">
        <f>O250/Inputs!P$7</f>
        <v>0</v>
      </c>
      <c r="P249" s="5">
        <f>P250/Inputs!Q$7</f>
        <v>0</v>
      </c>
      <c r="Q249" s="5">
        <f>Q250/Inputs!R$7</f>
        <v>0</v>
      </c>
      <c r="R249" s="5">
        <f>R250/Inputs!S$7</f>
        <v>0</v>
      </c>
      <c r="S249" s="5">
        <f>S250/Inputs!T$7</f>
        <v>0</v>
      </c>
      <c r="T249" s="5">
        <f>T250/Inputs!U$7</f>
        <v>0</v>
      </c>
      <c r="U249" s="5">
        <f>U250/Inputs!V$7</f>
        <v>0</v>
      </c>
      <c r="V249" s="5">
        <f>V250/Inputs!W$7</f>
        <v>0</v>
      </c>
      <c r="W249" s="5">
        <f>W250/Inputs!X$7</f>
        <v>0</v>
      </c>
    </row>
    <row r="250" spans="1:26" outlineLevel="1" x14ac:dyDescent="0.25">
      <c r="B250" s="10" t="s">
        <v>12</v>
      </c>
      <c r="C250" s="5">
        <f>C$252*CAN!C254</f>
        <v>0</v>
      </c>
      <c r="D250" s="5">
        <f>D$252*CAN!D254</f>
        <v>0</v>
      </c>
      <c r="E250" s="5">
        <f>E$252*CAN!E254</f>
        <v>0</v>
      </c>
      <c r="F250" s="5">
        <f>F$252*CAN!F254</f>
        <v>0</v>
      </c>
      <c r="G250" s="5">
        <f>G$252*CAN!G254</f>
        <v>0</v>
      </c>
      <c r="H250" s="5">
        <f>H$252*CAN!H254</f>
        <v>0</v>
      </c>
      <c r="I250" s="5">
        <f>I$252*CAN!I254</f>
        <v>0</v>
      </c>
      <c r="J250" s="5">
        <f>J$252*CAN!J254</f>
        <v>0</v>
      </c>
      <c r="K250" s="5">
        <f>K$252*CAN!K254</f>
        <v>0</v>
      </c>
      <c r="L250" s="5">
        <f>L$252*CAN!L254</f>
        <v>0</v>
      </c>
      <c r="M250" s="5">
        <f>M$252*CAN!M254</f>
        <v>0</v>
      </c>
      <c r="N250" s="5">
        <f>N$252*CAN!N254</f>
        <v>0</v>
      </c>
      <c r="O250" s="5">
        <f>O$252*CAN!O254</f>
        <v>0</v>
      </c>
      <c r="P250" s="5">
        <f>P$252*CAN!P254</f>
        <v>0</v>
      </c>
      <c r="Q250" s="5">
        <f>Q$252*CAN!Q254</f>
        <v>0</v>
      </c>
      <c r="R250" s="5">
        <f>R$252*CAN!R254</f>
        <v>0</v>
      </c>
      <c r="S250" s="5">
        <f>S$252*CAN!S254</f>
        <v>0</v>
      </c>
      <c r="T250" s="5">
        <f>T$252*CAN!T254</f>
        <v>0</v>
      </c>
      <c r="U250" s="5">
        <f>U$252*CAN!U254</f>
        <v>0</v>
      </c>
      <c r="V250" s="5">
        <f>V$252*CAN!V254</f>
        <v>0</v>
      </c>
      <c r="W250" s="5">
        <f>W$252*CAN!W254</f>
        <v>0</v>
      </c>
      <c r="Y250" s="1" t="s">
        <v>59</v>
      </c>
    </row>
    <row r="251" spans="1:26" outlineLevel="1" x14ac:dyDescent="0.25">
      <c r="B251" s="16" t="s">
        <v>13</v>
      </c>
    </row>
    <row r="252" spans="1:26" outlineLevel="1" x14ac:dyDescent="0.25">
      <c r="B252" s="10" t="s">
        <v>10</v>
      </c>
      <c r="C252" s="5">
        <f>C267/CAN!C268/1000</f>
        <v>16485.321097767963</v>
      </c>
      <c r="D252" s="5">
        <f>D267/CAN!D268/1000</f>
        <v>18160.588082448859</v>
      </c>
      <c r="E252" s="5">
        <f>E267/CAN!E268/1000</f>
        <v>21849.009404547571</v>
      </c>
      <c r="F252" s="5">
        <f>F267/CAN!F268/1000</f>
        <v>28938.348997650799</v>
      </c>
      <c r="G252" s="5">
        <f>G267/CAN!G268/1000</f>
        <v>25880.444362189377</v>
      </c>
      <c r="H252" s="5">
        <f>H267/CAN!H268/1000</f>
        <v>26322.465490315248</v>
      </c>
      <c r="I252" s="5">
        <f>I267/CAN!I268/1000</f>
        <v>29409.617178842818</v>
      </c>
      <c r="J252" s="5">
        <f>J267/CAN!J268/1000</f>
        <v>28113.500226762779</v>
      </c>
      <c r="K252" s="5">
        <f>K267/CAN!K268/1000</f>
        <v>24733.375689107419</v>
      </c>
      <c r="L252" s="5">
        <f>L267/CAN!L268/1000</f>
        <v>21409.212748588576</v>
      </c>
      <c r="M252" s="5">
        <f>M267/CAN!M268/1000</f>
        <v>21750.036436750455</v>
      </c>
      <c r="N252" s="5">
        <f>N267/CAN!N268/1000</f>
        <v>17832.329300505578</v>
      </c>
      <c r="O252" s="5">
        <f>O267/CAN!O268/1000</f>
        <v>19610.408611839121</v>
      </c>
      <c r="P252" s="5">
        <f>P267/CAN!P268/1000</f>
        <v>18660.572068271569</v>
      </c>
      <c r="Q252" s="5">
        <f>Q267/CAN!Q268/1000</f>
        <v>17951.299792112764</v>
      </c>
      <c r="R252" s="5">
        <f>R267/CAN!R268/1000</f>
        <v>20508.374287836716</v>
      </c>
      <c r="S252" s="5">
        <f>S267/CAN!S268/1000</f>
        <v>20395.060827058282</v>
      </c>
      <c r="T252" s="5">
        <f>T267/CAN!T268/1000</f>
        <v>18781.627072218453</v>
      </c>
      <c r="U252" s="5">
        <f>U267/CAN!U268/1000</f>
        <v>19585.832815442063</v>
      </c>
      <c r="V252" s="5">
        <f>V267/CAN!V268/1000</f>
        <v>20716.226209857872</v>
      </c>
      <c r="W252" s="5">
        <f>W267/CAN!W268/1000</f>
        <v>20068.005031811859</v>
      </c>
    </row>
    <row r="253" spans="1:26" outlineLevel="1" x14ac:dyDescent="0.25">
      <c r="B253" s="18" t="s">
        <v>14</v>
      </c>
      <c r="C253" s="13">
        <f t="shared" ref="C253:W253" si="97">IFERROR(C247/C252,0)</f>
        <v>1</v>
      </c>
      <c r="D253" s="13">
        <f t="shared" si="97"/>
        <v>1</v>
      </c>
      <c r="E253" s="13">
        <f t="shared" si="97"/>
        <v>1</v>
      </c>
      <c r="F253" s="13">
        <f t="shared" si="97"/>
        <v>1</v>
      </c>
      <c r="G253" s="13">
        <f t="shared" si="97"/>
        <v>1</v>
      </c>
      <c r="H253" s="13">
        <f t="shared" si="97"/>
        <v>1</v>
      </c>
      <c r="I253" s="13">
        <f t="shared" si="97"/>
        <v>1</v>
      </c>
      <c r="J253" s="13">
        <f t="shared" si="97"/>
        <v>1</v>
      </c>
      <c r="K253" s="13">
        <f t="shared" si="97"/>
        <v>1</v>
      </c>
      <c r="L253" s="13">
        <f t="shared" si="97"/>
        <v>1</v>
      </c>
      <c r="M253" s="13">
        <f t="shared" si="97"/>
        <v>1</v>
      </c>
      <c r="N253" s="13">
        <f t="shared" si="97"/>
        <v>1</v>
      </c>
      <c r="O253" s="13">
        <f t="shared" si="97"/>
        <v>1</v>
      </c>
      <c r="P253" s="13">
        <f t="shared" si="97"/>
        <v>1</v>
      </c>
      <c r="Q253" s="13">
        <f t="shared" si="97"/>
        <v>1</v>
      </c>
      <c r="R253" s="13">
        <f t="shared" si="97"/>
        <v>1</v>
      </c>
      <c r="S253" s="13">
        <f t="shared" si="97"/>
        <v>1</v>
      </c>
      <c r="T253" s="13">
        <f t="shared" si="97"/>
        <v>1</v>
      </c>
      <c r="U253" s="13">
        <f t="shared" si="97"/>
        <v>1</v>
      </c>
      <c r="V253" s="13">
        <f t="shared" si="97"/>
        <v>1</v>
      </c>
      <c r="W253" s="13">
        <f t="shared" si="97"/>
        <v>1</v>
      </c>
    </row>
    <row r="254" spans="1:26" outlineLevel="1" x14ac:dyDescent="0.25">
      <c r="B254" s="18" t="s">
        <v>15</v>
      </c>
      <c r="C254" s="13">
        <f t="shared" ref="C254:W254" si="98">IFERROR(C250/C252,0)</f>
        <v>0</v>
      </c>
      <c r="D254" s="13">
        <f t="shared" si="98"/>
        <v>0</v>
      </c>
      <c r="E254" s="13">
        <f t="shared" si="98"/>
        <v>0</v>
      </c>
      <c r="F254" s="13">
        <f t="shared" si="98"/>
        <v>0</v>
      </c>
      <c r="G254" s="13">
        <f t="shared" si="98"/>
        <v>0</v>
      </c>
      <c r="H254" s="13">
        <f t="shared" si="98"/>
        <v>0</v>
      </c>
      <c r="I254" s="13">
        <f t="shared" si="98"/>
        <v>0</v>
      </c>
      <c r="J254" s="13">
        <f t="shared" si="98"/>
        <v>0</v>
      </c>
      <c r="K254" s="13">
        <f t="shared" si="98"/>
        <v>0</v>
      </c>
      <c r="L254" s="13">
        <f t="shared" si="98"/>
        <v>0</v>
      </c>
      <c r="M254" s="13">
        <f t="shared" si="98"/>
        <v>0</v>
      </c>
      <c r="N254" s="13">
        <f t="shared" si="98"/>
        <v>0</v>
      </c>
      <c r="O254" s="13">
        <f t="shared" si="98"/>
        <v>0</v>
      </c>
      <c r="P254" s="13">
        <f t="shared" si="98"/>
        <v>0</v>
      </c>
      <c r="Q254" s="13">
        <f t="shared" si="98"/>
        <v>0</v>
      </c>
      <c r="R254" s="13">
        <f t="shared" si="98"/>
        <v>0</v>
      </c>
      <c r="S254" s="13">
        <f t="shared" si="98"/>
        <v>0</v>
      </c>
      <c r="T254" s="13">
        <f t="shared" si="98"/>
        <v>0</v>
      </c>
      <c r="U254" s="13">
        <f t="shared" si="98"/>
        <v>0</v>
      </c>
      <c r="V254" s="13">
        <f t="shared" si="98"/>
        <v>0</v>
      </c>
      <c r="W254" s="13">
        <f t="shared" si="98"/>
        <v>0</v>
      </c>
    </row>
    <row r="255" spans="1:26" outlineLevel="1" x14ac:dyDescent="0.25"/>
    <row r="256" spans="1:26" outlineLevel="1" x14ac:dyDescent="0.25">
      <c r="B256" s="9" t="s">
        <v>19</v>
      </c>
      <c r="C256" s="14"/>
    </row>
    <row r="257" spans="1:26" outlineLevel="1" x14ac:dyDescent="0.25">
      <c r="B257" s="4" t="s">
        <v>23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6" outlineLevel="1" x14ac:dyDescent="0.25">
      <c r="B258" s="4" t="s">
        <v>24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6" outlineLevel="1" x14ac:dyDescent="0.25">
      <c r="B259" s="4" t="s">
        <v>21</v>
      </c>
      <c r="C259" s="25">
        <f>'[2]Table 19'!C$14*INDEX(Inputs!$D$71:$T$71,MATCH($A$1,Inputs!$D$68:$T$68,0))*1000</f>
        <v>10768.5</v>
      </c>
      <c r="D259" s="25">
        <f>'[2]Table 19'!D$14*INDEX(Inputs!$D$71:$T$71,MATCH($A$1,Inputs!$D$68:$T$68,0))*1000</f>
        <v>13044</v>
      </c>
      <c r="E259" s="25">
        <f>'[2]Table 19'!E$14*INDEX(Inputs!$D$71:$T$71,MATCH($A$1,Inputs!$D$68:$T$68,0))*1000</f>
        <v>14487.75</v>
      </c>
      <c r="F259" s="25">
        <f>'[2]Table 19'!F$14*INDEX(Inputs!$D$71:$T$71,MATCH($A$1,Inputs!$D$68:$T$68,0))*1000</f>
        <v>11817</v>
      </c>
      <c r="G259" s="25">
        <f>'[2]Table 19'!G$14*INDEX(Inputs!$D$71:$T$71,MATCH($A$1,Inputs!$D$68:$T$68,0))*1000</f>
        <v>12150.75</v>
      </c>
      <c r="H259" s="25">
        <f>'[2]Table 19'!H$14*INDEX(Inputs!$D$71:$T$71,MATCH($A$1,Inputs!$D$68:$T$68,0))*1000</f>
        <v>11478.75</v>
      </c>
      <c r="I259" s="25">
        <f>'[2]Table 19'!I$14*INDEX(Inputs!$D$71:$T$71,MATCH($A$1,Inputs!$D$68:$T$68,0))*1000</f>
        <v>11597.249999999998</v>
      </c>
      <c r="J259" s="25">
        <f>'[2]Table 19'!J$14*INDEX(Inputs!$D$71:$T$71,MATCH($A$1,Inputs!$D$68:$T$68,0))*1000</f>
        <v>9913.5</v>
      </c>
      <c r="K259" s="25">
        <f>'[2]Table 19'!K$14*INDEX(Inputs!$D$71:$T$71,MATCH($A$1,Inputs!$D$68:$T$68,0))*1000</f>
        <v>10719.75</v>
      </c>
      <c r="L259" s="25">
        <f>'[2]Table 19'!L$14*INDEX(Inputs!$D$71:$T$71,MATCH($A$1,Inputs!$D$68:$T$68,0))*1000</f>
        <v>8129.2500000000009</v>
      </c>
      <c r="M259" s="25">
        <f>'[2]Table 19'!M$14*INDEX(Inputs!$D$71:$T$71,MATCH($A$1,Inputs!$D$68:$T$68,0))*1000</f>
        <v>8357.25</v>
      </c>
      <c r="N259" s="25">
        <f>'[2]Table 19'!N$14*INDEX(Inputs!$D$71:$T$71,MATCH($A$1,Inputs!$D$68:$T$68,0))*1000</f>
        <v>7947.7499999999991</v>
      </c>
      <c r="O259" s="25">
        <f>'[2]Table 19'!O$14*INDEX(Inputs!$D$71:$T$71,MATCH($A$1,Inputs!$D$68:$T$68,0))*1000</f>
        <v>8033.2500000000009</v>
      </c>
      <c r="P259" s="25">
        <f>'[2]Table 19'!P$14*INDEX(Inputs!$D$71:$T$71,MATCH($A$1,Inputs!$D$68:$T$68,0))*1000</f>
        <v>8070</v>
      </c>
      <c r="Q259" s="25">
        <f>'[2]Table 19'!Q$14*INDEX(Inputs!$D$71:$T$71,MATCH($A$1,Inputs!$D$68:$T$68,0))*1000</f>
        <v>7902.7500000000009</v>
      </c>
      <c r="R259" s="25">
        <f>'[2]Table 19'!R$14*INDEX(Inputs!$D$71:$T$71,MATCH($A$1,Inputs!$D$68:$T$68,0))*1000</f>
        <v>10145.249999999998</v>
      </c>
      <c r="S259" s="25">
        <f>'[2]Table 19'!S$14*INDEX(Inputs!$D$71:$T$71,MATCH($A$1,Inputs!$D$68:$T$68,0))*1000</f>
        <v>10980.75</v>
      </c>
      <c r="T259" s="25">
        <f>'[2]Table 19'!T$14*INDEX(Inputs!$D$71:$T$71,MATCH($A$1,Inputs!$D$68:$T$68,0))*1000</f>
        <v>10431.750000000002</v>
      </c>
      <c r="U259" s="25">
        <f>'[2]Table 19'!U$14*INDEX(Inputs!$D$71:$T$71,MATCH($A$1,Inputs!$D$68:$T$68,0))*1000</f>
        <v>10650.75</v>
      </c>
      <c r="V259" s="25">
        <f>'[2]Table 19'!V$14*INDEX(Inputs!$D$71:$T$71,MATCH($A$1,Inputs!$D$68:$T$68,0))*1000</f>
        <v>13172.249999999998</v>
      </c>
      <c r="W259" s="25">
        <f>'[2]Table 19'!W$14*INDEX(Inputs!$D$71:$T$71,MATCH($A$1,Inputs!$D$68:$T$68,0))*1000</f>
        <v>14293.5</v>
      </c>
      <c r="Z259" s="23" t="s">
        <v>32</v>
      </c>
    </row>
    <row r="260" spans="1:26" outlineLevel="1" x14ac:dyDescent="0.25">
      <c r="B260" s="4" t="s">
        <v>26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6" outlineLevel="1" x14ac:dyDescent="0.25">
      <c r="B261" s="4" t="s">
        <v>25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6" outlineLevel="1" x14ac:dyDescent="0.25">
      <c r="B262" s="4" t="s">
        <v>0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6" outlineLevel="1" x14ac:dyDescent="0.25">
      <c r="B263" s="4" t="s">
        <v>27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6" outlineLevel="1" x14ac:dyDescent="0.25">
      <c r="B264" s="4" t="s">
        <v>28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6" outlineLevel="1" x14ac:dyDescent="0.25">
      <c r="B265" s="4" t="s">
        <v>22</v>
      </c>
      <c r="C265" s="25">
        <f>'[2]Table 19'!C$15*INDEX(Inputs!$D$71:$T$71,MATCH($A$1,Inputs!$D$68:$T$68,0))*1000</f>
        <v>14274</v>
      </c>
      <c r="D265" s="25">
        <f>'[2]Table 19'!D$15*INDEX(Inputs!$D$71:$T$71,MATCH($A$1,Inputs!$D$68:$T$68,0))*1000</f>
        <v>18066.75</v>
      </c>
      <c r="E265" s="25">
        <f>'[2]Table 19'!E$15*INDEX(Inputs!$D$71:$T$71,MATCH($A$1,Inputs!$D$68:$T$68,0))*1000</f>
        <v>16755.75</v>
      </c>
      <c r="F265" s="25">
        <f>'[2]Table 19'!F$15*INDEX(Inputs!$D$71:$T$71,MATCH($A$1,Inputs!$D$68:$T$68,0))*1000</f>
        <v>27802.500000000004</v>
      </c>
      <c r="G265" s="25">
        <f>'[2]Table 19'!G$15*INDEX(Inputs!$D$71:$T$71,MATCH($A$1,Inputs!$D$68:$T$68,0))*1000</f>
        <v>27603</v>
      </c>
      <c r="H265" s="25">
        <f>'[2]Table 19'!H$15*INDEX(Inputs!$D$71:$T$71,MATCH($A$1,Inputs!$D$68:$T$68,0))*1000</f>
        <v>26964.750000000004</v>
      </c>
      <c r="I265" s="25">
        <f>'[2]Table 19'!I$15*INDEX(Inputs!$D$71:$T$71,MATCH($A$1,Inputs!$D$68:$T$68,0))*1000</f>
        <v>26223.750000000004</v>
      </c>
      <c r="J265" s="25">
        <f>'[2]Table 19'!J$15*INDEX(Inputs!$D$71:$T$71,MATCH($A$1,Inputs!$D$68:$T$68,0))*1000</f>
        <v>31572.75</v>
      </c>
      <c r="K265" s="25">
        <f>'[2]Table 19'!K$15*INDEX(Inputs!$D$71:$T$71,MATCH($A$1,Inputs!$D$68:$T$68,0))*1000</f>
        <v>26052</v>
      </c>
      <c r="L265" s="25">
        <f>'[2]Table 19'!L$15*INDEX(Inputs!$D$71:$T$71,MATCH($A$1,Inputs!$D$68:$T$68,0))*1000</f>
        <v>27125.999999999996</v>
      </c>
      <c r="M265" s="25">
        <f>'[2]Table 19'!M$15*INDEX(Inputs!$D$71:$T$71,MATCH($A$1,Inputs!$D$68:$T$68,0))*1000</f>
        <v>28227.75</v>
      </c>
      <c r="N265" s="25">
        <f>'[2]Table 19'!N$15*INDEX(Inputs!$D$71:$T$71,MATCH($A$1,Inputs!$D$68:$T$68,0))*1000</f>
        <v>18586.5</v>
      </c>
      <c r="O265" s="25">
        <f>'[2]Table 19'!O$15*INDEX(Inputs!$D$71:$T$71,MATCH($A$1,Inputs!$D$68:$T$68,0))*1000</f>
        <v>19405.5</v>
      </c>
      <c r="P265" s="25">
        <f>'[2]Table 19'!P$15*INDEX(Inputs!$D$71:$T$71,MATCH($A$1,Inputs!$D$68:$T$68,0))*1000</f>
        <v>16328.25</v>
      </c>
      <c r="Q265" s="25">
        <f>'[2]Table 19'!Q$15*INDEX(Inputs!$D$71:$T$71,MATCH($A$1,Inputs!$D$68:$T$68,0))*1000</f>
        <v>13348.499999999998</v>
      </c>
      <c r="R265" s="25">
        <f>'[2]Table 19'!R$15*INDEX(Inputs!$D$71:$T$71,MATCH($A$1,Inputs!$D$68:$T$68,0))*1000</f>
        <v>11777.249999999998</v>
      </c>
      <c r="S265" s="25">
        <f>'[2]Table 19'!S$15*INDEX(Inputs!$D$71:$T$71,MATCH($A$1,Inputs!$D$68:$T$68,0))*1000</f>
        <v>8127.0000000000009</v>
      </c>
      <c r="T265" s="25">
        <f>'[2]Table 19'!T$15*INDEX(Inputs!$D$71:$T$71,MATCH($A$1,Inputs!$D$68:$T$68,0))*1000</f>
        <v>8408.9999999999982</v>
      </c>
      <c r="U265" s="25">
        <f>'[2]Table 19'!U$15*INDEX(Inputs!$D$71:$T$71,MATCH($A$1,Inputs!$D$68:$T$68,0))*1000</f>
        <v>9565.5</v>
      </c>
      <c r="V265" s="25">
        <f>'[2]Table 19'!V$15*INDEX(Inputs!$D$71:$T$71,MATCH($A$1,Inputs!$D$68:$T$68,0))*1000</f>
        <v>11106</v>
      </c>
      <c r="W265" s="25">
        <f>'[2]Table 19'!W$15*INDEX(Inputs!$D$71:$T$71,MATCH($A$1,Inputs!$D$68:$T$68,0))*1000</f>
        <v>6620.25</v>
      </c>
      <c r="Z265" s="23" t="s">
        <v>32</v>
      </c>
    </row>
    <row r="266" spans="1:26" outlineLevel="1" x14ac:dyDescent="0.25">
      <c r="B266" s="4" t="s">
        <v>29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6" outlineLevel="1" x14ac:dyDescent="0.25">
      <c r="B267" s="16" t="s">
        <v>13</v>
      </c>
      <c r="C267" s="21">
        <f t="shared" ref="C267:W267" si="99">SUM(C257:C266)</f>
        <v>25042.5</v>
      </c>
      <c r="D267" s="21">
        <f t="shared" si="99"/>
        <v>31110.75</v>
      </c>
      <c r="E267" s="21">
        <f t="shared" si="99"/>
        <v>31243.5</v>
      </c>
      <c r="F267" s="21">
        <f t="shared" si="99"/>
        <v>39619.5</v>
      </c>
      <c r="G267" s="21">
        <f t="shared" si="99"/>
        <v>39753.75</v>
      </c>
      <c r="H267" s="21">
        <f t="shared" si="99"/>
        <v>38443.5</v>
      </c>
      <c r="I267" s="21">
        <f t="shared" si="99"/>
        <v>37821</v>
      </c>
      <c r="J267" s="21">
        <f t="shared" si="99"/>
        <v>41486.25</v>
      </c>
      <c r="K267" s="21">
        <f t="shared" si="99"/>
        <v>36771.75</v>
      </c>
      <c r="L267" s="21">
        <f t="shared" si="99"/>
        <v>35255.25</v>
      </c>
      <c r="M267" s="21">
        <f t="shared" si="99"/>
        <v>36585</v>
      </c>
      <c r="N267" s="21">
        <f t="shared" si="99"/>
        <v>26534.25</v>
      </c>
      <c r="O267" s="21">
        <f t="shared" si="99"/>
        <v>27438.75</v>
      </c>
      <c r="P267" s="21">
        <f t="shared" si="99"/>
        <v>24398.25</v>
      </c>
      <c r="Q267" s="21">
        <f t="shared" si="99"/>
        <v>21251.25</v>
      </c>
      <c r="R267" s="21">
        <f t="shared" si="99"/>
        <v>21922.499999999996</v>
      </c>
      <c r="S267" s="21">
        <f t="shared" si="99"/>
        <v>19107.75</v>
      </c>
      <c r="T267" s="21">
        <f t="shared" si="99"/>
        <v>18840.75</v>
      </c>
      <c r="U267" s="21">
        <f t="shared" si="99"/>
        <v>20216.25</v>
      </c>
      <c r="V267" s="21">
        <f t="shared" si="99"/>
        <v>24278.25</v>
      </c>
      <c r="W267" s="21">
        <f t="shared" si="99"/>
        <v>20913.75</v>
      </c>
    </row>
    <row r="268" spans="1:26" outlineLevel="1" x14ac:dyDescent="0.25">
      <c r="A268" s="3" t="s">
        <v>8</v>
      </c>
      <c r="B268" s="29" t="s">
        <v>46</v>
      </c>
      <c r="C268" s="28">
        <f>IFERROR(C267/C247/1000,0)</f>
        <v>1.5190786913692957E-3</v>
      </c>
      <c r="D268" s="28">
        <f t="shared" ref="D268:W268" si="100">IFERROR(D267/D247/1000,0)</f>
        <v>1.7130915507117697E-3</v>
      </c>
      <c r="E268" s="28">
        <f t="shared" si="100"/>
        <v>1.4299732963407069E-3</v>
      </c>
      <c r="F268" s="28">
        <f t="shared" si="100"/>
        <v>1.3691002207215171E-3</v>
      </c>
      <c r="G268" s="28">
        <f t="shared" si="100"/>
        <v>1.5360536103498728E-3</v>
      </c>
      <c r="H268" s="28">
        <f t="shared" si="100"/>
        <v>1.4604824921945253E-3</v>
      </c>
      <c r="I268" s="28">
        <f t="shared" si="100"/>
        <v>1.286007899049033E-3</v>
      </c>
      <c r="J268" s="28">
        <f t="shared" si="100"/>
        <v>1.475670039851778E-3</v>
      </c>
      <c r="K268" s="28">
        <f t="shared" si="100"/>
        <v>1.4867258906431555E-3</v>
      </c>
      <c r="L268" s="28">
        <f t="shared" si="100"/>
        <v>1.6467326666331642E-3</v>
      </c>
      <c r="M268" s="28">
        <f t="shared" si="100"/>
        <v>1.6820661476310587E-3</v>
      </c>
      <c r="N268" s="28">
        <f t="shared" si="100"/>
        <v>1.4879856440990975E-3</v>
      </c>
      <c r="O268" s="28">
        <f t="shared" si="100"/>
        <v>1.3991931806782844E-3</v>
      </c>
      <c r="P268" s="28">
        <f t="shared" si="100"/>
        <v>1.3074759932726907E-3</v>
      </c>
      <c r="Q268" s="28">
        <f t="shared" si="100"/>
        <v>1.1838279258940976E-3</v>
      </c>
      <c r="R268" s="28">
        <f t="shared" si="100"/>
        <v>1.0689535743943382E-3</v>
      </c>
      <c r="S268" s="28">
        <f t="shared" si="100"/>
        <v>9.3688124600489568E-4</v>
      </c>
      <c r="T268" s="28">
        <f t="shared" si="100"/>
        <v>1.0031479129872086E-3</v>
      </c>
      <c r="U268" s="28">
        <f t="shared" si="100"/>
        <v>1.0321874076276653E-3</v>
      </c>
      <c r="V268" s="28">
        <f t="shared" si="100"/>
        <v>1.1719436616523878E-3</v>
      </c>
      <c r="W268" s="28">
        <f t="shared" si="100"/>
        <v>1.0421439483818877E-3</v>
      </c>
    </row>
    <row r="269" spans="1:26" outlineLevel="1" x14ac:dyDescent="0.25"/>
    <row r="270" spans="1:26" outlineLevel="1" x14ac:dyDescent="0.25">
      <c r="B270" s="4" t="s">
        <v>23</v>
      </c>
      <c r="C270" s="12">
        <f t="shared" ref="C270:W270" si="101">IFERROR(C257/C267,0)</f>
        <v>0</v>
      </c>
      <c r="D270" s="12">
        <f t="shared" si="101"/>
        <v>0</v>
      </c>
      <c r="E270" s="12">
        <f t="shared" si="101"/>
        <v>0</v>
      </c>
      <c r="F270" s="12">
        <f t="shared" si="101"/>
        <v>0</v>
      </c>
      <c r="G270" s="12">
        <f t="shared" si="101"/>
        <v>0</v>
      </c>
      <c r="H270" s="12">
        <f t="shared" si="101"/>
        <v>0</v>
      </c>
      <c r="I270" s="12">
        <f t="shared" si="101"/>
        <v>0</v>
      </c>
      <c r="J270" s="12">
        <f t="shared" si="101"/>
        <v>0</v>
      </c>
      <c r="K270" s="12">
        <f t="shared" si="101"/>
        <v>0</v>
      </c>
      <c r="L270" s="12">
        <f t="shared" si="101"/>
        <v>0</v>
      </c>
      <c r="M270" s="12">
        <f t="shared" si="101"/>
        <v>0</v>
      </c>
      <c r="N270" s="12">
        <f t="shared" si="101"/>
        <v>0</v>
      </c>
      <c r="O270" s="12">
        <f t="shared" si="101"/>
        <v>0</v>
      </c>
      <c r="P270" s="12">
        <f t="shared" si="101"/>
        <v>0</v>
      </c>
      <c r="Q270" s="12">
        <f t="shared" si="101"/>
        <v>0</v>
      </c>
      <c r="R270" s="12">
        <f t="shared" si="101"/>
        <v>0</v>
      </c>
      <c r="S270" s="12">
        <f t="shared" si="101"/>
        <v>0</v>
      </c>
      <c r="T270" s="12">
        <f t="shared" si="101"/>
        <v>0</v>
      </c>
      <c r="U270" s="12">
        <f t="shared" si="101"/>
        <v>0</v>
      </c>
      <c r="V270" s="12">
        <f t="shared" si="101"/>
        <v>0</v>
      </c>
      <c r="W270" s="12">
        <f t="shared" si="101"/>
        <v>0</v>
      </c>
    </row>
    <row r="271" spans="1:26" outlineLevel="1" x14ac:dyDescent="0.25">
      <c r="B271" s="4" t="s">
        <v>24</v>
      </c>
      <c r="C271" s="12">
        <f t="shared" ref="C271:W271" si="102">IFERROR(C258/C267,0)</f>
        <v>0</v>
      </c>
      <c r="D271" s="12">
        <f t="shared" si="102"/>
        <v>0</v>
      </c>
      <c r="E271" s="12">
        <f t="shared" si="102"/>
        <v>0</v>
      </c>
      <c r="F271" s="12">
        <f t="shared" si="102"/>
        <v>0</v>
      </c>
      <c r="G271" s="12">
        <f t="shared" si="102"/>
        <v>0</v>
      </c>
      <c r="H271" s="12">
        <f t="shared" si="102"/>
        <v>0</v>
      </c>
      <c r="I271" s="12">
        <f t="shared" si="102"/>
        <v>0</v>
      </c>
      <c r="J271" s="12">
        <f t="shared" si="102"/>
        <v>0</v>
      </c>
      <c r="K271" s="12">
        <f t="shared" si="102"/>
        <v>0</v>
      </c>
      <c r="L271" s="12">
        <f t="shared" si="102"/>
        <v>0</v>
      </c>
      <c r="M271" s="12">
        <f t="shared" si="102"/>
        <v>0</v>
      </c>
      <c r="N271" s="12">
        <f t="shared" si="102"/>
        <v>0</v>
      </c>
      <c r="O271" s="12">
        <f t="shared" si="102"/>
        <v>0</v>
      </c>
      <c r="P271" s="12">
        <f t="shared" si="102"/>
        <v>0</v>
      </c>
      <c r="Q271" s="12">
        <f t="shared" si="102"/>
        <v>0</v>
      </c>
      <c r="R271" s="12">
        <f t="shared" si="102"/>
        <v>0</v>
      </c>
      <c r="S271" s="12">
        <f t="shared" si="102"/>
        <v>0</v>
      </c>
      <c r="T271" s="12">
        <f t="shared" si="102"/>
        <v>0</v>
      </c>
      <c r="U271" s="12">
        <f t="shared" si="102"/>
        <v>0</v>
      </c>
      <c r="V271" s="12">
        <f t="shared" si="102"/>
        <v>0</v>
      </c>
      <c r="W271" s="12">
        <f t="shared" si="102"/>
        <v>0</v>
      </c>
    </row>
    <row r="272" spans="1:26" outlineLevel="1" x14ac:dyDescent="0.25">
      <c r="B272" s="4" t="s">
        <v>21</v>
      </c>
      <c r="C272" s="12">
        <f t="shared" ref="C272:W272" si="103">IFERROR(C259/C267,0)</f>
        <v>0.43000898472596588</v>
      </c>
      <c r="D272" s="12">
        <f t="shared" si="103"/>
        <v>0.41927629517128323</v>
      </c>
      <c r="E272" s="12">
        <f t="shared" si="103"/>
        <v>0.46370445052570936</v>
      </c>
      <c r="F272" s="12">
        <f t="shared" si="103"/>
        <v>0.29826221936167796</v>
      </c>
      <c r="G272" s="12">
        <f t="shared" si="103"/>
        <v>0.30565041033864732</v>
      </c>
      <c r="H272" s="12">
        <f t="shared" si="103"/>
        <v>0.29858753755511336</v>
      </c>
      <c r="I272" s="12">
        <f t="shared" si="103"/>
        <v>0.30663520266518596</v>
      </c>
      <c r="J272" s="12">
        <f t="shared" si="103"/>
        <v>0.23895869113260418</v>
      </c>
      <c r="K272" s="12">
        <f t="shared" si="103"/>
        <v>0.2915213445103918</v>
      </c>
      <c r="L272" s="12">
        <f t="shared" si="103"/>
        <v>0.23058267917544198</v>
      </c>
      <c r="M272" s="12">
        <f t="shared" si="103"/>
        <v>0.22843378433784337</v>
      </c>
      <c r="N272" s="12">
        <f t="shared" si="103"/>
        <v>0.29952796856892505</v>
      </c>
      <c r="O272" s="12">
        <f t="shared" si="103"/>
        <v>0.29277026103594372</v>
      </c>
      <c r="P272" s="12">
        <f t="shared" si="103"/>
        <v>0.33076142756140298</v>
      </c>
      <c r="Q272" s="12">
        <f t="shared" si="103"/>
        <v>0.37187224280924658</v>
      </c>
      <c r="R272" s="12">
        <f t="shared" si="103"/>
        <v>0.46277796784125896</v>
      </c>
      <c r="S272" s="12">
        <f t="shared" si="103"/>
        <v>0.57467519723672333</v>
      </c>
      <c r="T272" s="12">
        <f t="shared" si="103"/>
        <v>0.55368018789060958</v>
      </c>
      <c r="U272" s="12">
        <f t="shared" si="103"/>
        <v>0.52684103134854388</v>
      </c>
      <c r="V272" s="12">
        <f t="shared" si="103"/>
        <v>0.54255352012603864</v>
      </c>
      <c r="W272" s="12">
        <f t="shared" si="103"/>
        <v>0.68344988344988344</v>
      </c>
    </row>
    <row r="273" spans="1:26" outlineLevel="1" x14ac:dyDescent="0.25">
      <c r="B273" s="4" t="s">
        <v>26</v>
      </c>
      <c r="C273" s="12">
        <f t="shared" ref="C273:W273" si="104">IFERROR(C260/C267,0)</f>
        <v>0</v>
      </c>
      <c r="D273" s="12">
        <f t="shared" si="104"/>
        <v>0</v>
      </c>
      <c r="E273" s="12">
        <f t="shared" si="104"/>
        <v>0</v>
      </c>
      <c r="F273" s="12">
        <f t="shared" si="104"/>
        <v>0</v>
      </c>
      <c r="G273" s="12">
        <f t="shared" si="104"/>
        <v>0</v>
      </c>
      <c r="H273" s="12">
        <f t="shared" si="104"/>
        <v>0</v>
      </c>
      <c r="I273" s="12">
        <f t="shared" si="104"/>
        <v>0</v>
      </c>
      <c r="J273" s="12">
        <f t="shared" si="104"/>
        <v>0</v>
      </c>
      <c r="K273" s="12">
        <f t="shared" si="104"/>
        <v>0</v>
      </c>
      <c r="L273" s="12">
        <f t="shared" si="104"/>
        <v>0</v>
      </c>
      <c r="M273" s="12">
        <f t="shared" si="104"/>
        <v>0</v>
      </c>
      <c r="N273" s="12">
        <f t="shared" si="104"/>
        <v>0</v>
      </c>
      <c r="O273" s="12">
        <f t="shared" si="104"/>
        <v>0</v>
      </c>
      <c r="P273" s="12">
        <f t="shared" si="104"/>
        <v>0</v>
      </c>
      <c r="Q273" s="12">
        <f t="shared" si="104"/>
        <v>0</v>
      </c>
      <c r="R273" s="12">
        <f t="shared" si="104"/>
        <v>0</v>
      </c>
      <c r="S273" s="12">
        <f t="shared" si="104"/>
        <v>0</v>
      </c>
      <c r="T273" s="12">
        <f t="shared" si="104"/>
        <v>0</v>
      </c>
      <c r="U273" s="12">
        <f t="shared" si="104"/>
        <v>0</v>
      </c>
      <c r="V273" s="12">
        <f t="shared" si="104"/>
        <v>0</v>
      </c>
      <c r="W273" s="12">
        <f t="shared" si="104"/>
        <v>0</v>
      </c>
    </row>
    <row r="274" spans="1:26" outlineLevel="1" x14ac:dyDescent="0.25">
      <c r="B274" s="4" t="s">
        <v>25</v>
      </c>
      <c r="C274" s="12">
        <f t="shared" ref="C274:W274" si="105">IFERROR(C261/C267,0)</f>
        <v>0</v>
      </c>
      <c r="D274" s="12">
        <f t="shared" si="105"/>
        <v>0</v>
      </c>
      <c r="E274" s="12">
        <f t="shared" si="105"/>
        <v>0</v>
      </c>
      <c r="F274" s="12">
        <f t="shared" si="105"/>
        <v>0</v>
      </c>
      <c r="G274" s="12">
        <f t="shared" si="105"/>
        <v>0</v>
      </c>
      <c r="H274" s="12">
        <f t="shared" si="105"/>
        <v>0</v>
      </c>
      <c r="I274" s="12">
        <f t="shared" si="105"/>
        <v>0</v>
      </c>
      <c r="J274" s="12">
        <f t="shared" si="105"/>
        <v>0</v>
      </c>
      <c r="K274" s="12">
        <f t="shared" si="105"/>
        <v>0</v>
      </c>
      <c r="L274" s="12">
        <f t="shared" si="105"/>
        <v>0</v>
      </c>
      <c r="M274" s="12">
        <f t="shared" si="105"/>
        <v>0</v>
      </c>
      <c r="N274" s="12">
        <f t="shared" si="105"/>
        <v>0</v>
      </c>
      <c r="O274" s="12">
        <f t="shared" si="105"/>
        <v>0</v>
      </c>
      <c r="P274" s="12">
        <f t="shared" si="105"/>
        <v>0</v>
      </c>
      <c r="Q274" s="12">
        <f t="shared" si="105"/>
        <v>0</v>
      </c>
      <c r="R274" s="12">
        <f t="shared" si="105"/>
        <v>0</v>
      </c>
      <c r="S274" s="12">
        <f t="shared" si="105"/>
        <v>0</v>
      </c>
      <c r="T274" s="12">
        <f t="shared" si="105"/>
        <v>0</v>
      </c>
      <c r="U274" s="12">
        <f t="shared" si="105"/>
        <v>0</v>
      </c>
      <c r="V274" s="12">
        <f t="shared" si="105"/>
        <v>0</v>
      </c>
      <c r="W274" s="12">
        <f t="shared" si="105"/>
        <v>0</v>
      </c>
    </row>
    <row r="275" spans="1:26" outlineLevel="1" x14ac:dyDescent="0.25">
      <c r="B275" s="4" t="s">
        <v>0</v>
      </c>
      <c r="C275" s="12">
        <f t="shared" ref="C275:W275" si="106">IFERROR(C262/C267,0)</f>
        <v>0</v>
      </c>
      <c r="D275" s="12">
        <f t="shared" si="106"/>
        <v>0</v>
      </c>
      <c r="E275" s="12">
        <f t="shared" si="106"/>
        <v>0</v>
      </c>
      <c r="F275" s="12">
        <f t="shared" si="106"/>
        <v>0</v>
      </c>
      <c r="G275" s="12">
        <f t="shared" si="106"/>
        <v>0</v>
      </c>
      <c r="H275" s="12">
        <f t="shared" si="106"/>
        <v>0</v>
      </c>
      <c r="I275" s="12">
        <f t="shared" si="106"/>
        <v>0</v>
      </c>
      <c r="J275" s="12">
        <f t="shared" si="106"/>
        <v>0</v>
      </c>
      <c r="K275" s="12">
        <f t="shared" si="106"/>
        <v>0</v>
      </c>
      <c r="L275" s="12">
        <f t="shared" si="106"/>
        <v>0</v>
      </c>
      <c r="M275" s="12">
        <f t="shared" si="106"/>
        <v>0</v>
      </c>
      <c r="N275" s="12">
        <f t="shared" si="106"/>
        <v>0</v>
      </c>
      <c r="O275" s="12">
        <f t="shared" si="106"/>
        <v>0</v>
      </c>
      <c r="P275" s="12">
        <f t="shared" si="106"/>
        <v>0</v>
      </c>
      <c r="Q275" s="12">
        <f t="shared" si="106"/>
        <v>0</v>
      </c>
      <c r="R275" s="12">
        <f t="shared" si="106"/>
        <v>0</v>
      </c>
      <c r="S275" s="12">
        <f t="shared" si="106"/>
        <v>0</v>
      </c>
      <c r="T275" s="12">
        <f t="shared" si="106"/>
        <v>0</v>
      </c>
      <c r="U275" s="12">
        <f t="shared" si="106"/>
        <v>0</v>
      </c>
      <c r="V275" s="12">
        <f t="shared" si="106"/>
        <v>0</v>
      </c>
      <c r="W275" s="12">
        <f t="shared" si="106"/>
        <v>0</v>
      </c>
    </row>
    <row r="276" spans="1:26" outlineLevel="1" x14ac:dyDescent="0.25">
      <c r="B276" s="4" t="s">
        <v>27</v>
      </c>
      <c r="C276" s="12">
        <f t="shared" ref="C276:W276" si="107">IFERROR(C263/C267,0)</f>
        <v>0</v>
      </c>
      <c r="D276" s="12">
        <f t="shared" si="107"/>
        <v>0</v>
      </c>
      <c r="E276" s="12">
        <f t="shared" si="107"/>
        <v>0</v>
      </c>
      <c r="F276" s="12">
        <f t="shared" si="107"/>
        <v>0</v>
      </c>
      <c r="G276" s="12">
        <f t="shared" si="107"/>
        <v>0</v>
      </c>
      <c r="H276" s="12">
        <f t="shared" si="107"/>
        <v>0</v>
      </c>
      <c r="I276" s="12">
        <f t="shared" si="107"/>
        <v>0</v>
      </c>
      <c r="J276" s="12">
        <f t="shared" si="107"/>
        <v>0</v>
      </c>
      <c r="K276" s="12">
        <f t="shared" si="107"/>
        <v>0</v>
      </c>
      <c r="L276" s="12">
        <f t="shared" si="107"/>
        <v>0</v>
      </c>
      <c r="M276" s="12">
        <f t="shared" si="107"/>
        <v>0</v>
      </c>
      <c r="N276" s="12">
        <f t="shared" si="107"/>
        <v>0</v>
      </c>
      <c r="O276" s="12">
        <f t="shared" si="107"/>
        <v>0</v>
      </c>
      <c r="P276" s="12">
        <f t="shared" si="107"/>
        <v>0</v>
      </c>
      <c r="Q276" s="12">
        <f t="shared" si="107"/>
        <v>0</v>
      </c>
      <c r="R276" s="12">
        <f t="shared" si="107"/>
        <v>0</v>
      </c>
      <c r="S276" s="12">
        <f t="shared" si="107"/>
        <v>0</v>
      </c>
      <c r="T276" s="12">
        <f t="shared" si="107"/>
        <v>0</v>
      </c>
      <c r="U276" s="12">
        <f t="shared" si="107"/>
        <v>0</v>
      </c>
      <c r="V276" s="12">
        <f t="shared" si="107"/>
        <v>0</v>
      </c>
      <c r="W276" s="12">
        <f t="shared" si="107"/>
        <v>0</v>
      </c>
    </row>
    <row r="277" spans="1:26" outlineLevel="1" x14ac:dyDescent="0.25">
      <c r="B277" s="4" t="s">
        <v>28</v>
      </c>
      <c r="C277" s="12">
        <f t="shared" ref="C277:W277" si="108">IFERROR(C264/C267,0)</f>
        <v>0</v>
      </c>
      <c r="D277" s="12">
        <f t="shared" si="108"/>
        <v>0</v>
      </c>
      <c r="E277" s="12">
        <f t="shared" si="108"/>
        <v>0</v>
      </c>
      <c r="F277" s="12">
        <f t="shared" si="108"/>
        <v>0</v>
      </c>
      <c r="G277" s="12">
        <f t="shared" si="108"/>
        <v>0</v>
      </c>
      <c r="H277" s="12">
        <f t="shared" si="108"/>
        <v>0</v>
      </c>
      <c r="I277" s="12">
        <f t="shared" si="108"/>
        <v>0</v>
      </c>
      <c r="J277" s="12">
        <f t="shared" si="108"/>
        <v>0</v>
      </c>
      <c r="K277" s="12">
        <f t="shared" si="108"/>
        <v>0</v>
      </c>
      <c r="L277" s="12">
        <f t="shared" si="108"/>
        <v>0</v>
      </c>
      <c r="M277" s="12">
        <f t="shared" si="108"/>
        <v>0</v>
      </c>
      <c r="N277" s="12">
        <f t="shared" si="108"/>
        <v>0</v>
      </c>
      <c r="O277" s="12">
        <f t="shared" si="108"/>
        <v>0</v>
      </c>
      <c r="P277" s="12">
        <f t="shared" si="108"/>
        <v>0</v>
      </c>
      <c r="Q277" s="12">
        <f t="shared" si="108"/>
        <v>0</v>
      </c>
      <c r="R277" s="12">
        <f t="shared" si="108"/>
        <v>0</v>
      </c>
      <c r="S277" s="12">
        <f t="shared" si="108"/>
        <v>0</v>
      </c>
      <c r="T277" s="12">
        <f t="shared" si="108"/>
        <v>0</v>
      </c>
      <c r="U277" s="12">
        <f t="shared" si="108"/>
        <v>0</v>
      </c>
      <c r="V277" s="12">
        <f t="shared" si="108"/>
        <v>0</v>
      </c>
      <c r="W277" s="12">
        <f t="shared" si="108"/>
        <v>0</v>
      </c>
    </row>
    <row r="278" spans="1:26" outlineLevel="1" x14ac:dyDescent="0.25">
      <c r="B278" s="4" t="s">
        <v>22</v>
      </c>
      <c r="C278" s="12">
        <f t="shared" ref="C278:W278" si="109">IFERROR(C265/C267,0)</f>
        <v>0.56999101527403417</v>
      </c>
      <c r="D278" s="12">
        <f t="shared" si="109"/>
        <v>0.58072370482871671</v>
      </c>
      <c r="E278" s="12">
        <f t="shared" si="109"/>
        <v>0.5362955494742907</v>
      </c>
      <c r="F278" s="12">
        <f t="shared" si="109"/>
        <v>0.70173778063832215</v>
      </c>
      <c r="G278" s="12">
        <f t="shared" si="109"/>
        <v>0.69434958966135274</v>
      </c>
      <c r="H278" s="12">
        <f t="shared" si="109"/>
        <v>0.70141246244488675</v>
      </c>
      <c r="I278" s="12">
        <f t="shared" si="109"/>
        <v>0.69336479733481404</v>
      </c>
      <c r="J278" s="12">
        <f t="shared" si="109"/>
        <v>0.76104130886739585</v>
      </c>
      <c r="K278" s="12">
        <f t="shared" si="109"/>
        <v>0.7084786554896082</v>
      </c>
      <c r="L278" s="12">
        <f t="shared" si="109"/>
        <v>0.76941732082455794</v>
      </c>
      <c r="M278" s="12">
        <f t="shared" si="109"/>
        <v>0.77156621566215666</v>
      </c>
      <c r="N278" s="12">
        <f t="shared" si="109"/>
        <v>0.70047203143107495</v>
      </c>
      <c r="O278" s="12">
        <f t="shared" si="109"/>
        <v>0.70722973896405628</v>
      </c>
      <c r="P278" s="12">
        <f t="shared" si="109"/>
        <v>0.66923857243859708</v>
      </c>
      <c r="Q278" s="12">
        <f t="shared" si="109"/>
        <v>0.62812775719075342</v>
      </c>
      <c r="R278" s="12">
        <f t="shared" si="109"/>
        <v>0.53722203215874098</v>
      </c>
      <c r="S278" s="12">
        <f t="shared" si="109"/>
        <v>0.42532480276327672</v>
      </c>
      <c r="T278" s="12">
        <f t="shared" si="109"/>
        <v>0.44631981210939048</v>
      </c>
      <c r="U278" s="12">
        <f t="shared" si="109"/>
        <v>0.47315896865145612</v>
      </c>
      <c r="V278" s="12">
        <f t="shared" si="109"/>
        <v>0.45744647987396125</v>
      </c>
      <c r="W278" s="12">
        <f t="shared" si="109"/>
        <v>0.31655011655011656</v>
      </c>
    </row>
    <row r="279" spans="1:26" outlineLevel="1" x14ac:dyDescent="0.25">
      <c r="B279" s="4" t="s">
        <v>29</v>
      </c>
      <c r="C279" s="12">
        <f t="shared" ref="C279:W279" si="110">IFERROR(C266/C267,0)</f>
        <v>0</v>
      </c>
      <c r="D279" s="12">
        <f t="shared" si="110"/>
        <v>0</v>
      </c>
      <c r="E279" s="12">
        <f t="shared" si="110"/>
        <v>0</v>
      </c>
      <c r="F279" s="12">
        <f t="shared" si="110"/>
        <v>0</v>
      </c>
      <c r="G279" s="12">
        <f t="shared" si="110"/>
        <v>0</v>
      </c>
      <c r="H279" s="12">
        <f t="shared" si="110"/>
        <v>0</v>
      </c>
      <c r="I279" s="12">
        <f t="shared" si="110"/>
        <v>0</v>
      </c>
      <c r="J279" s="12">
        <f t="shared" si="110"/>
        <v>0</v>
      </c>
      <c r="K279" s="12">
        <f t="shared" si="110"/>
        <v>0</v>
      </c>
      <c r="L279" s="12">
        <f t="shared" si="110"/>
        <v>0</v>
      </c>
      <c r="M279" s="12">
        <f t="shared" si="110"/>
        <v>0</v>
      </c>
      <c r="N279" s="12">
        <f t="shared" si="110"/>
        <v>0</v>
      </c>
      <c r="O279" s="12">
        <f t="shared" si="110"/>
        <v>0</v>
      </c>
      <c r="P279" s="12">
        <f t="shared" si="110"/>
        <v>0</v>
      </c>
      <c r="Q279" s="12">
        <f t="shared" si="110"/>
        <v>0</v>
      </c>
      <c r="R279" s="12">
        <f t="shared" si="110"/>
        <v>0</v>
      </c>
      <c r="S279" s="12">
        <f t="shared" si="110"/>
        <v>0</v>
      </c>
      <c r="T279" s="12">
        <f t="shared" si="110"/>
        <v>0</v>
      </c>
      <c r="U279" s="12">
        <f t="shared" si="110"/>
        <v>0</v>
      </c>
      <c r="V279" s="12">
        <f t="shared" si="110"/>
        <v>0</v>
      </c>
      <c r="W279" s="12">
        <f t="shared" si="110"/>
        <v>0</v>
      </c>
    </row>
    <row r="282" spans="1:26" s="34" customFormat="1" x14ac:dyDescent="0.25">
      <c r="A282" s="33" t="s">
        <v>50</v>
      </c>
    </row>
    <row r="283" spans="1:26" outlineLevel="1" x14ac:dyDescent="0.25">
      <c r="B283" s="9" t="s">
        <v>5</v>
      </c>
      <c r="C283" s="14"/>
    </row>
    <row r="284" spans="1:26" outlineLevel="1" x14ac:dyDescent="0.25">
      <c r="B284" s="16" t="s">
        <v>8</v>
      </c>
    </row>
    <row r="285" spans="1:26" outlineLevel="1" x14ac:dyDescent="0.25">
      <c r="B285" s="10" t="s">
        <v>10</v>
      </c>
      <c r="C285" s="5">
        <f>C$290*CAN!C291</f>
        <v>281.23457669129965</v>
      </c>
      <c r="D285" s="5">
        <f>D$290*CAN!D291</f>
        <v>233.31711219499894</v>
      </c>
      <c r="E285" s="5">
        <f>E$290*CAN!E291</f>
        <v>272.919537341715</v>
      </c>
      <c r="F285" s="5">
        <f>F$290*CAN!F291</f>
        <v>212.08535470302198</v>
      </c>
      <c r="G285" s="5">
        <f>G$290*CAN!G291</f>
        <v>223.73192819333093</v>
      </c>
      <c r="H285" s="5">
        <f>H$290*CAN!H291</f>
        <v>235.36691094208308</v>
      </c>
      <c r="I285" s="5">
        <f>I$290*CAN!I291</f>
        <v>240.87769508942105</v>
      </c>
      <c r="J285" s="5">
        <f>J$290*CAN!J291</f>
        <v>224.02373901490898</v>
      </c>
      <c r="K285" s="5">
        <f>K$290*CAN!K291</f>
        <v>223.98804398857078</v>
      </c>
      <c r="L285" s="5">
        <f>L$290*CAN!L291</f>
        <v>196.86396599435724</v>
      </c>
      <c r="M285" s="5">
        <f>M$290*CAN!M291</f>
        <v>271.11683712403902</v>
      </c>
      <c r="N285" s="5">
        <f>N$290*CAN!N291</f>
        <v>294.76475007376177</v>
      </c>
      <c r="O285" s="5">
        <f>O$290*CAN!O291</f>
        <v>231.80255561968687</v>
      </c>
      <c r="P285" s="5">
        <f>P$290*CAN!P291</f>
        <v>230.0553711491176</v>
      </c>
      <c r="Q285" s="5">
        <f>Q$290*CAN!Q291</f>
        <v>227.69035743312506</v>
      </c>
      <c r="R285" s="5">
        <f>R$290*CAN!R291</f>
        <v>176.40313564623924</v>
      </c>
      <c r="S285" s="5">
        <f>S$290*CAN!S291</f>
        <v>186.20855788678844</v>
      </c>
      <c r="T285" s="5">
        <f>T$290*CAN!T291</f>
        <v>255.20015632027111</v>
      </c>
      <c r="U285" s="5">
        <f>U$290*CAN!U291</f>
        <v>343.30621590022355</v>
      </c>
      <c r="V285" s="5">
        <f>V$290*CAN!V291</f>
        <v>333.7158479468456</v>
      </c>
      <c r="W285" s="5">
        <f>W$290*CAN!W291</f>
        <v>293.88998352279157</v>
      </c>
      <c r="Z285" s="23"/>
    </row>
    <row r="286" spans="1:26" outlineLevel="1" x14ac:dyDescent="0.25">
      <c r="B286" s="17" t="s">
        <v>9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6" outlineLevel="1" x14ac:dyDescent="0.25">
      <c r="B287" s="10" t="s">
        <v>11</v>
      </c>
      <c r="C287" s="5">
        <f>C288/Inputs!D$7</f>
        <v>12674.054482985515</v>
      </c>
      <c r="D287" s="5">
        <f>D288/Inputs!E$7</f>
        <v>11012.176460938756</v>
      </c>
      <c r="E287" s="5">
        <f>E288/Inputs!F$7</f>
        <v>12066.095296122878</v>
      </c>
      <c r="F287" s="5">
        <f>F288/Inputs!G$7</f>
        <v>10326.7509907899</v>
      </c>
      <c r="G287" s="5">
        <f>G288/Inputs!H$7</f>
        <v>11333.114920404047</v>
      </c>
      <c r="H287" s="5">
        <f>H288/Inputs!I$7</f>
        <v>11578.588806291664</v>
      </c>
      <c r="I287" s="5">
        <f>I288/Inputs!J$7</f>
        <v>12842.01562074235</v>
      </c>
      <c r="J287" s="5">
        <f>J288/Inputs!K$7</f>
        <v>14170.910267659743</v>
      </c>
      <c r="K287" s="5">
        <f>K288/Inputs!L$7</f>
        <v>16042.563719039596</v>
      </c>
      <c r="L287" s="5">
        <f>L288/Inputs!M$7</f>
        <v>14834.305329913914</v>
      </c>
      <c r="M287" s="5">
        <f>M288/Inputs!N$7</f>
        <v>17719.70856335017</v>
      </c>
      <c r="N287" s="5">
        <f>N288/Inputs!O$7</f>
        <v>19604.319767912966</v>
      </c>
      <c r="O287" s="5">
        <f>O288/Inputs!P$7</f>
        <v>15842.872327259362</v>
      </c>
      <c r="P287" s="5">
        <f>P288/Inputs!Q$7</f>
        <v>15781.301967497913</v>
      </c>
      <c r="Q287" s="5">
        <f>Q288/Inputs!R$7</f>
        <v>15974.598376715494</v>
      </c>
      <c r="R287" s="5">
        <f>R288/Inputs!S$7</f>
        <v>13568.107055980166</v>
      </c>
      <c r="S287" s="5">
        <f>S288/Inputs!T$7</f>
        <v>14085.408656123087</v>
      </c>
      <c r="T287" s="5">
        <f>T288/Inputs!U$7</f>
        <v>17385.625947807675</v>
      </c>
      <c r="U287" s="5">
        <f>U288/Inputs!V$7</f>
        <v>23367.852712950251</v>
      </c>
      <c r="V287" s="5">
        <f>V288/Inputs!W$7</f>
        <v>23895.801766610097</v>
      </c>
      <c r="W287" s="5">
        <f>W288/Inputs!X$7</f>
        <v>7395.3743184363957</v>
      </c>
      <c r="Z287" s="23"/>
    </row>
    <row r="288" spans="1:26" outlineLevel="1" x14ac:dyDescent="0.25">
      <c r="B288" s="10" t="s">
        <v>12</v>
      </c>
      <c r="C288" s="5">
        <f>C$290*CAN!C292</f>
        <v>1267.4054482985516</v>
      </c>
      <c r="D288" s="5">
        <f>D$290*CAN!D292</f>
        <v>1101.2176460938756</v>
      </c>
      <c r="E288" s="5">
        <f>E$290*CAN!E292</f>
        <v>1206.6095296122878</v>
      </c>
      <c r="F288" s="5">
        <f>F$290*CAN!F292</f>
        <v>1032.6750990789901</v>
      </c>
      <c r="G288" s="5">
        <f>G$290*CAN!G292</f>
        <v>1133.3114920404048</v>
      </c>
      <c r="H288" s="5">
        <f>H$290*CAN!H292</f>
        <v>1157.8588806291664</v>
      </c>
      <c r="I288" s="5">
        <f>I$290*CAN!I292</f>
        <v>1284.201562074235</v>
      </c>
      <c r="J288" s="5">
        <f>J$290*CAN!J292</f>
        <v>1417.0910267659744</v>
      </c>
      <c r="K288" s="5">
        <f>K$290*CAN!K292</f>
        <v>1604.2563719039597</v>
      </c>
      <c r="L288" s="5">
        <f>L$290*CAN!L292</f>
        <v>1483.4305329913914</v>
      </c>
      <c r="M288" s="5">
        <f>M$290*CAN!M292</f>
        <v>1771.9708563350173</v>
      </c>
      <c r="N288" s="5">
        <f>N$290*CAN!N292</f>
        <v>1960.4319767912966</v>
      </c>
      <c r="O288" s="5">
        <f>O$290*CAN!O292</f>
        <v>1584.2872327259363</v>
      </c>
      <c r="P288" s="5">
        <f>P$290*CAN!P292</f>
        <v>1578.1301967497914</v>
      </c>
      <c r="Q288" s="5">
        <f>Q$290*CAN!Q292</f>
        <v>1597.4598376715494</v>
      </c>
      <c r="R288" s="5">
        <f>R$290*CAN!R292</f>
        <v>1356.8107055980167</v>
      </c>
      <c r="S288" s="5">
        <f>S$290*CAN!S292</f>
        <v>1408.5408656123088</v>
      </c>
      <c r="T288" s="5">
        <f>T$290*CAN!T292</f>
        <v>1738.5625947807678</v>
      </c>
      <c r="U288" s="5">
        <f>U$290*CAN!U292</f>
        <v>2336.7852712950253</v>
      </c>
      <c r="V288" s="5">
        <f>V$290*CAN!V292</f>
        <v>2389.5801766610098</v>
      </c>
      <c r="W288" s="5">
        <f>W$290*CAN!W292</f>
        <v>739.53743184363964</v>
      </c>
      <c r="Y288" s="1" t="s">
        <v>59</v>
      </c>
    </row>
    <row r="289" spans="2:26" outlineLevel="1" x14ac:dyDescent="0.25">
      <c r="B289" s="16" t="s">
        <v>13</v>
      </c>
    </row>
    <row r="290" spans="2:26" outlineLevel="1" x14ac:dyDescent="0.25">
      <c r="B290" s="10" t="s">
        <v>10</v>
      </c>
      <c r="C290" s="5">
        <f>C305/CAN!C306/1000</f>
        <v>1548.6400249898513</v>
      </c>
      <c r="D290" s="5">
        <f>D305/CAN!D306/1000</f>
        <v>1334.5347582888746</v>
      </c>
      <c r="E290" s="5">
        <f>E305/CAN!E306/1000</f>
        <v>1479.5290669540027</v>
      </c>
      <c r="F290" s="5">
        <f>F305/CAN!F306/1000</f>
        <v>1244.7604537820121</v>
      </c>
      <c r="G290" s="5">
        <f>G305/CAN!G306/1000</f>
        <v>1357.0434202337356</v>
      </c>
      <c r="H290" s="5">
        <f>H305/CAN!H306/1000</f>
        <v>1393.2257915712494</v>
      </c>
      <c r="I290" s="5">
        <f>I305/CAN!I306/1000</f>
        <v>1525.0792571636562</v>
      </c>
      <c r="J290" s="5">
        <f>J305/CAN!J306/1000</f>
        <v>1641.1147657808833</v>
      </c>
      <c r="K290" s="5">
        <f>K305/CAN!K306/1000</f>
        <v>1828.2444158925305</v>
      </c>
      <c r="L290" s="5">
        <f>L305/CAN!L306/1000</f>
        <v>1680.2944989857485</v>
      </c>
      <c r="M290" s="5">
        <f>M305/CAN!M306/1000</f>
        <v>2043.0876934590565</v>
      </c>
      <c r="N290" s="5">
        <f>N305/CAN!N306/1000</f>
        <v>2255.1967268650583</v>
      </c>
      <c r="O290" s="5">
        <f>O305/CAN!O306/1000</f>
        <v>1816.089788345623</v>
      </c>
      <c r="P290" s="5">
        <f>P305/CAN!P306/1000</f>
        <v>1808.1855678989091</v>
      </c>
      <c r="Q290" s="5">
        <f>Q305/CAN!Q306/1000</f>
        <v>1825.1501951046746</v>
      </c>
      <c r="R290" s="5">
        <f>R305/CAN!R306/1000</f>
        <v>1533.2138412442557</v>
      </c>
      <c r="S290" s="5">
        <f>S305/CAN!S306/1000</f>
        <v>1594.7494234990972</v>
      </c>
      <c r="T290" s="5">
        <f>T305/CAN!T306/1000</f>
        <v>1993.7627511010389</v>
      </c>
      <c r="U290" s="5">
        <f>U305/CAN!U306/1000</f>
        <v>2680.0914871952486</v>
      </c>
      <c r="V290" s="5">
        <f>V305/CAN!V306/1000</f>
        <v>2723.2960246078551</v>
      </c>
      <c r="W290" s="5">
        <f>W305/CAN!W306/1000</f>
        <v>1033.4274153664312</v>
      </c>
    </row>
    <row r="291" spans="2:26" outlineLevel="1" x14ac:dyDescent="0.25">
      <c r="B291" s="18" t="s">
        <v>14</v>
      </c>
      <c r="C291" s="13">
        <f t="shared" ref="C291:W291" si="111">IFERROR(C285/C290,0)</f>
        <v>0.1816009996856065</v>
      </c>
      <c r="D291" s="13">
        <f t="shared" si="111"/>
        <v>0.17483030003216665</v>
      </c>
      <c r="E291" s="13">
        <f t="shared" si="111"/>
        <v>0.18446378880787465</v>
      </c>
      <c r="F291" s="13">
        <f t="shared" si="111"/>
        <v>0.17038246520335174</v>
      </c>
      <c r="G291" s="13">
        <f t="shared" si="111"/>
        <v>0.16486718468801506</v>
      </c>
      <c r="H291" s="13">
        <f t="shared" si="111"/>
        <v>0.16893665934553326</v>
      </c>
      <c r="I291" s="13">
        <f t="shared" si="111"/>
        <v>0.15794437827277621</v>
      </c>
      <c r="J291" s="13">
        <f t="shared" si="111"/>
        <v>0.13650705220991227</v>
      </c>
      <c r="K291" s="13">
        <f t="shared" si="111"/>
        <v>0.12251537159993024</v>
      </c>
      <c r="L291" s="13">
        <f t="shared" si="111"/>
        <v>0.11716039427206799</v>
      </c>
      <c r="M291" s="13">
        <f t="shared" si="111"/>
        <v>0.13269955958915486</v>
      </c>
      <c r="N291" s="13">
        <f t="shared" si="111"/>
        <v>0.13070467270654179</v>
      </c>
      <c r="O291" s="13">
        <f t="shared" si="111"/>
        <v>0.12763826827683927</v>
      </c>
      <c r="P291" s="13">
        <f t="shared" si="111"/>
        <v>0.12722995650078067</v>
      </c>
      <c r="Q291" s="13">
        <f t="shared" si="111"/>
        <v>0.12475157279867959</v>
      </c>
      <c r="R291" s="13">
        <f t="shared" si="111"/>
        <v>0.1150544894005666</v>
      </c>
      <c r="S291" s="13">
        <f t="shared" si="111"/>
        <v>0.11676352105412367</v>
      </c>
      <c r="T291" s="13">
        <f t="shared" si="111"/>
        <v>0.12799925978120463</v>
      </c>
      <c r="U291" s="13">
        <f t="shared" si="111"/>
        <v>0.12809496151174229</v>
      </c>
      <c r="V291" s="13">
        <f t="shared" si="111"/>
        <v>0.12254115782176103</v>
      </c>
      <c r="W291" s="13">
        <f t="shared" si="111"/>
        <v>0.28438376914800978</v>
      </c>
    </row>
    <row r="292" spans="2:26" outlineLevel="1" x14ac:dyDescent="0.25">
      <c r="B292" s="18" t="s">
        <v>15</v>
      </c>
      <c r="C292" s="13">
        <f t="shared" ref="C292:W292" si="112">IFERROR(C288/C290,0)</f>
        <v>0.8183990003143935</v>
      </c>
      <c r="D292" s="13">
        <f t="shared" si="112"/>
        <v>0.82516969996783329</v>
      </c>
      <c r="E292" s="13">
        <f t="shared" si="112"/>
        <v>0.81553621119212538</v>
      </c>
      <c r="F292" s="13">
        <f t="shared" si="112"/>
        <v>0.82961753479664835</v>
      </c>
      <c r="G292" s="13">
        <f t="shared" si="112"/>
        <v>0.83513281531198502</v>
      </c>
      <c r="H292" s="13">
        <f t="shared" si="112"/>
        <v>0.83106334065446685</v>
      </c>
      <c r="I292" s="13">
        <f t="shared" si="112"/>
        <v>0.8420556217272237</v>
      </c>
      <c r="J292" s="13">
        <f t="shared" si="112"/>
        <v>0.86349294779008778</v>
      </c>
      <c r="K292" s="13">
        <f t="shared" si="112"/>
        <v>0.8774846284000698</v>
      </c>
      <c r="L292" s="13">
        <f t="shared" si="112"/>
        <v>0.88283960572793208</v>
      </c>
      <c r="M292" s="13">
        <f t="shared" si="112"/>
        <v>0.86730044041084509</v>
      </c>
      <c r="N292" s="13">
        <f t="shared" si="112"/>
        <v>0.86929532729345826</v>
      </c>
      <c r="O292" s="13">
        <f t="shared" si="112"/>
        <v>0.87236173172316078</v>
      </c>
      <c r="P292" s="13">
        <f t="shared" si="112"/>
        <v>0.87277004349921927</v>
      </c>
      <c r="Q292" s="13">
        <f t="shared" si="112"/>
        <v>0.87524842720132034</v>
      </c>
      <c r="R292" s="13">
        <f t="shared" si="112"/>
        <v>0.8849455105994336</v>
      </c>
      <c r="S292" s="13">
        <f t="shared" si="112"/>
        <v>0.88323647894587631</v>
      </c>
      <c r="T292" s="13">
        <f t="shared" si="112"/>
        <v>0.87200074021879537</v>
      </c>
      <c r="U292" s="13">
        <f t="shared" si="112"/>
        <v>0.87190503848825773</v>
      </c>
      <c r="V292" s="13">
        <f t="shared" si="112"/>
        <v>0.87745884217823911</v>
      </c>
      <c r="W292" s="13">
        <f t="shared" si="112"/>
        <v>0.71561623085199022</v>
      </c>
    </row>
    <row r="293" spans="2:26" outlineLevel="1" x14ac:dyDescent="0.25"/>
    <row r="294" spans="2:26" outlineLevel="1" x14ac:dyDescent="0.25">
      <c r="B294" s="9" t="s">
        <v>19</v>
      </c>
      <c r="C294" s="14"/>
      <c r="S294" s="20"/>
      <c r="T294" s="20"/>
      <c r="U294" s="20"/>
      <c r="V294" s="20"/>
      <c r="W294" s="20"/>
    </row>
    <row r="295" spans="2:26" outlineLevel="1" x14ac:dyDescent="0.25">
      <c r="B295" s="4" t="s">
        <v>23</v>
      </c>
      <c r="C295" s="25">
        <f>'[2]Table 15'!C$15*INDEX(Inputs!$D$60:$T$60,MATCH($A$1,Inputs!$D$57:$T$57,0))*1000</f>
        <v>1391.826</v>
      </c>
      <c r="D295" s="25">
        <f>'[2]Table 15'!D$15*INDEX(Inputs!$D$60:$T$60,MATCH($A$1,Inputs!$D$57:$T$57,0))*1000</f>
        <v>1045.6776</v>
      </c>
      <c r="E295" s="25">
        <f>'[2]Table 15'!E$15*INDEX(Inputs!$D$60:$T$60,MATCH($A$1,Inputs!$D$57:$T$57,0))*1000</f>
        <v>1321.6931999999999</v>
      </c>
      <c r="F295" s="25">
        <f>'[2]Table 15'!F$15*INDEX(Inputs!$D$60:$T$60,MATCH($A$1,Inputs!$D$57:$T$57,0))*1000</f>
        <v>1106.049</v>
      </c>
      <c r="G295" s="25">
        <f>'[2]Table 15'!G$15*INDEX(Inputs!$D$60:$T$60,MATCH($A$1,Inputs!$D$57:$T$57,0))*1000</f>
        <v>1144.7867999999999</v>
      </c>
      <c r="H295" s="25">
        <f>'[2]Table 15'!H$15*INDEX(Inputs!$D$60:$T$60,MATCH($A$1,Inputs!$D$57:$T$57,0))*1000</f>
        <v>1178.5619999999999</v>
      </c>
      <c r="I295" s="25">
        <f>'[2]Table 15'!I$15*INDEX(Inputs!$D$60:$T$60,MATCH($A$1,Inputs!$D$57:$T$57,0))*1000</f>
        <v>1108.6847999999998</v>
      </c>
      <c r="J295" s="25">
        <f>'[2]Table 15'!J$15*INDEX(Inputs!$D$60:$T$60,MATCH($A$1,Inputs!$D$57:$T$57,0))*1000</f>
        <v>940.83119999999997</v>
      </c>
      <c r="K295" s="25">
        <f>'[2]Table 15'!K$15*INDEX(Inputs!$D$60:$T$60,MATCH($A$1,Inputs!$D$57:$T$57,0))*1000</f>
        <v>869.12639999999999</v>
      </c>
      <c r="L295" s="25">
        <f>'[2]Table 15'!L$15*INDEX(Inputs!$D$60:$T$60,MATCH($A$1,Inputs!$D$57:$T$57,0))*1000</f>
        <v>765.94140000000004</v>
      </c>
      <c r="M295" s="25">
        <f>'[2]Table 15'!M$15*INDEX(Inputs!$D$60:$T$60,MATCH($A$1,Inputs!$D$57:$T$57,0))*1000</f>
        <v>979.64879999999994</v>
      </c>
      <c r="N295" s="25">
        <f>'[2]Table 15'!N$15*INDEX(Inputs!$D$60:$T$60,MATCH($A$1,Inputs!$D$57:$T$57,0))*1000</f>
        <v>1035.1535999999999</v>
      </c>
      <c r="O295" s="25">
        <f>'[2]Table 15'!O$15*INDEX(Inputs!$D$60:$T$60,MATCH($A$1,Inputs!$D$57:$T$57,0))*1000</f>
        <v>885.94499999999994</v>
      </c>
      <c r="P295" s="25">
        <f>'[2]Table 15'!P$15*INDEX(Inputs!$D$60:$T$60,MATCH($A$1,Inputs!$D$57:$T$57,0))*1000</f>
        <v>912.04499999999996</v>
      </c>
      <c r="Q295" s="25">
        <f>'[2]Table 15'!Q$15*INDEX(Inputs!$D$60:$T$60,MATCH($A$1,Inputs!$D$57:$T$57,0))*1000</f>
        <v>852.95999999999992</v>
      </c>
      <c r="R295" s="25">
        <f>'[2]Table 15'!R$15*INDEX(Inputs!$D$60:$T$60,MATCH($A$1,Inputs!$D$57:$T$57,0))*1000</f>
        <v>614.55240000000003</v>
      </c>
      <c r="S295" s="25">
        <f>'[2]Table 15'!S$15*INDEX(Inputs!$D$60:$T$60,MATCH($A$1,Inputs!$D$57:$T$57,0))*1000</f>
        <v>621.20699999999999</v>
      </c>
      <c r="T295" s="25">
        <f>'[2]Table 15'!T$15*INDEX(Inputs!$D$60:$T$60,MATCH($A$1,Inputs!$D$57:$T$57,0))*1000</f>
        <v>831.19499999999994</v>
      </c>
      <c r="U295" s="25">
        <f>'[2]Table 15'!U$15*INDEX(Inputs!$D$60:$T$60,MATCH($A$1,Inputs!$D$57:$T$57,0))*1000</f>
        <v>1160.52</v>
      </c>
      <c r="V295" s="25">
        <f>'[2]Table 15'!V$15*INDEX(Inputs!$D$60:$T$60,MATCH($A$1,Inputs!$D$57:$T$57,0))*1000</f>
        <v>1117.44</v>
      </c>
      <c r="W295" s="25">
        <f>'[2]Table 15'!W$15*INDEX(Inputs!$D$60:$T$60,MATCH($A$1,Inputs!$D$57:$T$57,0))*1000</f>
        <v>1603.4831999999999</v>
      </c>
      <c r="Z295" s="23" t="s">
        <v>32</v>
      </c>
    </row>
    <row r="296" spans="2:26" outlineLevel="1" x14ac:dyDescent="0.25">
      <c r="B296" s="4" t="s">
        <v>24</v>
      </c>
      <c r="C296" s="25">
        <f>'[2]Table 15'!C$14*INDEX(Inputs!$D$60:$T$60,MATCH($A$1,Inputs!$D$57:$T$57,0))*1000</f>
        <v>6.2928000000000006</v>
      </c>
      <c r="D296" s="25">
        <f>'[2]Table 15'!D$14*INDEX(Inputs!$D$60:$T$60,MATCH($A$1,Inputs!$D$57:$T$57,0))*1000</f>
        <v>5.9832000000000001</v>
      </c>
      <c r="E296" s="25">
        <f>'[2]Table 15'!E$14*INDEX(Inputs!$D$60:$T$60,MATCH($A$1,Inputs!$D$57:$T$57,0))*1000</f>
        <v>5.2439999999999998</v>
      </c>
      <c r="F296" s="25">
        <f>'[2]Table 15'!F$14*INDEX(Inputs!$D$60:$T$60,MATCH($A$1,Inputs!$D$57:$T$57,0))*1000</f>
        <v>4.8720000000000008</v>
      </c>
      <c r="G296" s="25">
        <f>'[2]Table 15'!G$14*INDEX(Inputs!$D$60:$T$60,MATCH($A$1,Inputs!$D$57:$T$57,0))*1000</f>
        <v>5.3447999999999993</v>
      </c>
      <c r="H296" s="25">
        <f>'[2]Table 15'!H$14*INDEX(Inputs!$D$60:$T$60,MATCH($A$1,Inputs!$D$57:$T$57,0))*1000</f>
        <v>5.9430000000000005</v>
      </c>
      <c r="I296" s="25">
        <f>'[2]Table 15'!I$14*INDEX(Inputs!$D$60:$T$60,MATCH($A$1,Inputs!$D$57:$T$57,0))*1000</f>
        <v>4.9728000000000003</v>
      </c>
      <c r="J296" s="25">
        <f>'[2]Table 15'!J$14*INDEX(Inputs!$D$60:$T$60,MATCH($A$1,Inputs!$D$57:$T$57,0))*1000</f>
        <v>5.2164000000000001</v>
      </c>
      <c r="K296" s="25">
        <f>'[2]Table 15'!K$14*INDEX(Inputs!$D$60:$T$60,MATCH($A$1,Inputs!$D$57:$T$57,0))*1000</f>
        <v>4.2480000000000002</v>
      </c>
      <c r="L296" s="25">
        <f>'[2]Table 15'!L$14*INDEX(Inputs!$D$60:$T$60,MATCH($A$1,Inputs!$D$57:$T$57,0))*1000</f>
        <v>2.9117999999999995</v>
      </c>
      <c r="M296" s="25">
        <f>'[2]Table 15'!M$14*INDEX(Inputs!$D$60:$T$60,MATCH($A$1,Inputs!$D$57:$T$57,0))*1000</f>
        <v>2.8704000000000001</v>
      </c>
      <c r="N296" s="25">
        <f>'[2]Table 15'!N$14*INDEX(Inputs!$D$60:$T$60,MATCH($A$1,Inputs!$D$57:$T$57,0))*1000</f>
        <v>2.9795999999999996</v>
      </c>
      <c r="O296" s="25">
        <f>'[2]Table 15'!O$14*INDEX(Inputs!$D$60:$T$60,MATCH($A$1,Inputs!$D$57:$T$57,0))*1000</f>
        <v>2.2349999999999999</v>
      </c>
      <c r="P296" s="25">
        <f>'[2]Table 15'!P$14*INDEX(Inputs!$D$60:$T$60,MATCH($A$1,Inputs!$D$57:$T$57,0))*1000</f>
        <v>2.0249999999999999</v>
      </c>
      <c r="Q296" s="25">
        <f>'[2]Table 15'!Q$14*INDEX(Inputs!$D$60:$T$60,MATCH($A$1,Inputs!$D$57:$T$57,0))*1000</f>
        <v>2.31</v>
      </c>
      <c r="R296" s="25">
        <f>'[2]Table 15'!R$14*INDEX(Inputs!$D$60:$T$60,MATCH($A$1,Inputs!$D$57:$T$57,0))*1000</f>
        <v>2.2307999999999999</v>
      </c>
      <c r="S296" s="25">
        <f>'[2]Table 15'!S$14*INDEX(Inputs!$D$60:$T$60,MATCH($A$1,Inputs!$D$57:$T$57,0))*1000</f>
        <v>2.3736000000000002</v>
      </c>
      <c r="T296" s="25">
        <f>'[2]Table 15'!T$14*INDEX(Inputs!$D$60:$T$60,MATCH($A$1,Inputs!$D$57:$T$57,0))*1000</f>
        <v>2.61</v>
      </c>
      <c r="U296" s="25">
        <f>'[2]Table 15'!U$14*INDEX(Inputs!$D$60:$T$60,MATCH($A$1,Inputs!$D$57:$T$57,0))*1000</f>
        <v>2.88</v>
      </c>
      <c r="V296" s="25">
        <f>'[2]Table 15'!V$14*INDEX(Inputs!$D$60:$T$60,MATCH($A$1,Inputs!$D$57:$T$57,0))*1000</f>
        <v>3.9743999999999993</v>
      </c>
      <c r="W296" s="25">
        <f>'[2]Table 15'!W$14*INDEX(Inputs!$D$60:$T$60,MATCH($A$1,Inputs!$D$57:$T$57,0))*1000</f>
        <v>6.3755999999999995</v>
      </c>
      <c r="Z296" s="23" t="s">
        <v>32</v>
      </c>
    </row>
    <row r="297" spans="2:26" outlineLevel="1" x14ac:dyDescent="0.25">
      <c r="B297" s="4" t="s">
        <v>21</v>
      </c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</row>
    <row r="298" spans="2:26" outlineLevel="1" x14ac:dyDescent="0.25">
      <c r="B298" s="4" t="s">
        <v>26</v>
      </c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</row>
    <row r="299" spans="2:26" outlineLevel="1" x14ac:dyDescent="0.25">
      <c r="B299" s="4" t="s">
        <v>25</v>
      </c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</row>
    <row r="300" spans="2:26" outlineLevel="1" x14ac:dyDescent="0.25">
      <c r="B300" s="4" t="s">
        <v>0</v>
      </c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</row>
    <row r="301" spans="2:26" outlineLevel="1" x14ac:dyDescent="0.25">
      <c r="B301" s="4" t="s">
        <v>27</v>
      </c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</row>
    <row r="302" spans="2:26" outlineLevel="1" x14ac:dyDescent="0.25">
      <c r="B302" s="4" t="s">
        <v>28</v>
      </c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</row>
    <row r="303" spans="2:26" outlineLevel="1" x14ac:dyDescent="0.25">
      <c r="B303" s="4" t="s">
        <v>22</v>
      </c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</row>
    <row r="304" spans="2:26" outlineLevel="1" x14ac:dyDescent="0.25">
      <c r="B304" s="4" t="s">
        <v>29</v>
      </c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</row>
    <row r="305" spans="1:23" outlineLevel="1" x14ac:dyDescent="0.25">
      <c r="B305" s="16" t="s">
        <v>13</v>
      </c>
      <c r="C305" s="21">
        <f t="shared" ref="C305:W305" si="113">SUM(C295:C304)</f>
        <v>1398.1188</v>
      </c>
      <c r="D305" s="21">
        <f t="shared" si="113"/>
        <v>1051.6607999999999</v>
      </c>
      <c r="E305" s="21">
        <f t="shared" si="113"/>
        <v>1326.9371999999998</v>
      </c>
      <c r="F305" s="21">
        <f t="shared" si="113"/>
        <v>1110.921</v>
      </c>
      <c r="G305" s="21">
        <f t="shared" si="113"/>
        <v>1150.1315999999999</v>
      </c>
      <c r="H305" s="21">
        <f t="shared" si="113"/>
        <v>1184.5049999999999</v>
      </c>
      <c r="I305" s="21">
        <f t="shared" si="113"/>
        <v>1113.6575999999998</v>
      </c>
      <c r="J305" s="21">
        <f t="shared" si="113"/>
        <v>946.04759999999999</v>
      </c>
      <c r="K305" s="21">
        <f t="shared" si="113"/>
        <v>873.37440000000004</v>
      </c>
      <c r="L305" s="21">
        <f t="shared" si="113"/>
        <v>768.85320000000002</v>
      </c>
      <c r="M305" s="21">
        <f t="shared" si="113"/>
        <v>982.51919999999996</v>
      </c>
      <c r="N305" s="21">
        <f t="shared" si="113"/>
        <v>1038.1331999999998</v>
      </c>
      <c r="O305" s="21">
        <f t="shared" si="113"/>
        <v>888.18</v>
      </c>
      <c r="P305" s="21">
        <f t="shared" si="113"/>
        <v>914.06999999999994</v>
      </c>
      <c r="Q305" s="21">
        <f t="shared" si="113"/>
        <v>855.26999999999987</v>
      </c>
      <c r="R305" s="21">
        <f t="shared" si="113"/>
        <v>616.78320000000008</v>
      </c>
      <c r="S305" s="21">
        <f t="shared" si="113"/>
        <v>623.5806</v>
      </c>
      <c r="T305" s="21">
        <f t="shared" si="113"/>
        <v>833.80499999999995</v>
      </c>
      <c r="U305" s="21">
        <f t="shared" si="113"/>
        <v>1163.4000000000001</v>
      </c>
      <c r="V305" s="21">
        <f t="shared" si="113"/>
        <v>1121.4144000000001</v>
      </c>
      <c r="W305" s="21">
        <f t="shared" si="113"/>
        <v>1609.8588</v>
      </c>
    </row>
    <row r="306" spans="1:23" outlineLevel="1" x14ac:dyDescent="0.25">
      <c r="A306" s="3" t="s">
        <v>8</v>
      </c>
      <c r="B306" s="29" t="s">
        <v>46</v>
      </c>
      <c r="C306" s="28">
        <f>IFERROR(C305/C285/1000,0)</f>
        <v>4.971361688341263E-3</v>
      </c>
      <c r="D306" s="28">
        <f t="shared" ref="D306:W306" si="114">IFERROR(D305/D285/1000,0)</f>
        <v>4.5074310671265961E-3</v>
      </c>
      <c r="E306" s="28">
        <f t="shared" si="114"/>
        <v>4.8620088284063688E-3</v>
      </c>
      <c r="F306" s="28">
        <f t="shared" si="114"/>
        <v>5.2380844568716027E-3</v>
      </c>
      <c r="G306" s="28">
        <f t="shared" si="114"/>
        <v>5.1406681616141519E-3</v>
      </c>
      <c r="H306" s="28">
        <f t="shared" si="114"/>
        <v>5.0325893102768039E-3</v>
      </c>
      <c r="I306" s="28">
        <f t="shared" si="114"/>
        <v>4.6233321835239937E-3</v>
      </c>
      <c r="J306" s="28">
        <f t="shared" si="114"/>
        <v>4.2229792438962894E-3</v>
      </c>
      <c r="K306" s="28">
        <f t="shared" si="114"/>
        <v>3.8992009771939653E-3</v>
      </c>
      <c r="L306" s="28">
        <f t="shared" si="114"/>
        <v>3.9055049821664052E-3</v>
      </c>
      <c r="M306" s="28">
        <f t="shared" si="114"/>
        <v>3.6239696893132695E-3</v>
      </c>
      <c r="N306" s="28">
        <f t="shared" si="114"/>
        <v>3.5219041616754306E-3</v>
      </c>
      <c r="O306" s="28">
        <f t="shared" si="114"/>
        <v>3.8316229845939079E-3</v>
      </c>
      <c r="P306" s="28">
        <f t="shared" si="114"/>
        <v>3.9732608520907636E-3</v>
      </c>
      <c r="Q306" s="28">
        <f t="shared" si="114"/>
        <v>3.7562855521942832E-3</v>
      </c>
      <c r="R306" s="28">
        <f t="shared" si="114"/>
        <v>3.4964412494169254E-3</v>
      </c>
      <c r="S306" s="28">
        <f t="shared" si="114"/>
        <v>3.3488288995778925E-3</v>
      </c>
      <c r="T306" s="28">
        <f t="shared" si="114"/>
        <v>3.2672589704592159E-3</v>
      </c>
      <c r="U306" s="28">
        <f t="shared" si="114"/>
        <v>3.3888113471796958E-3</v>
      </c>
      <c r="V306" s="28">
        <f t="shared" si="114"/>
        <v>3.3603870085864773E-3</v>
      </c>
      <c r="W306" s="28">
        <f t="shared" si="114"/>
        <v>5.4777600131280186E-3</v>
      </c>
    </row>
    <row r="307" spans="1:23" outlineLevel="1" x14ac:dyDescent="0.25"/>
    <row r="308" spans="1:23" outlineLevel="1" x14ac:dyDescent="0.25">
      <c r="B308" s="4" t="s">
        <v>23</v>
      </c>
      <c r="C308" s="12">
        <f t="shared" ref="C308:W308" si="115">IFERROR(C295/C305,0)</f>
        <v>0.9954990949266973</v>
      </c>
      <c r="D308" s="12">
        <f t="shared" si="115"/>
        <v>0.99431071311206054</v>
      </c>
      <c r="E308" s="12">
        <f t="shared" si="115"/>
        <v>0.99604804206257846</v>
      </c>
      <c r="F308" s="12">
        <f t="shared" si="115"/>
        <v>0.99561444963233203</v>
      </c>
      <c r="G308" s="12">
        <f t="shared" si="115"/>
        <v>0.99535287961829755</v>
      </c>
      <c r="H308" s="12">
        <f t="shared" si="115"/>
        <v>0.99498271429837781</v>
      </c>
      <c r="I308" s="12">
        <f t="shared" si="115"/>
        <v>0.99553471372170399</v>
      </c>
      <c r="J308" s="12">
        <f t="shared" si="115"/>
        <v>0.9944861125381006</v>
      </c>
      <c r="K308" s="12">
        <f t="shared" si="115"/>
        <v>0.99513610657697316</v>
      </c>
      <c r="L308" s="12">
        <f t="shared" si="115"/>
        <v>0.99621280109128774</v>
      </c>
      <c r="M308" s="12">
        <f t="shared" si="115"/>
        <v>0.9970785303737576</v>
      </c>
      <c r="N308" s="12">
        <f t="shared" si="115"/>
        <v>0.99712984807729887</v>
      </c>
      <c r="O308" s="12">
        <f t="shared" si="115"/>
        <v>0.99748361818550291</v>
      </c>
      <c r="P308" s="12">
        <f t="shared" si="115"/>
        <v>0.9977846335619811</v>
      </c>
      <c r="Q308" s="12">
        <f t="shared" si="115"/>
        <v>0.99729909853028875</v>
      </c>
      <c r="R308" s="12">
        <f t="shared" si="115"/>
        <v>0.99638316996960996</v>
      </c>
      <c r="S308" s="12">
        <f t="shared" si="115"/>
        <v>0.99619359550313147</v>
      </c>
      <c r="T308" s="12">
        <f t="shared" si="115"/>
        <v>0.99686977170921254</v>
      </c>
      <c r="U308" s="12">
        <f t="shared" si="115"/>
        <v>0.99752449716348623</v>
      </c>
      <c r="V308" s="12">
        <f t="shared" si="115"/>
        <v>0.99645590425805119</v>
      </c>
      <c r="W308" s="12">
        <f t="shared" si="115"/>
        <v>0.99603965267015959</v>
      </c>
    </row>
    <row r="309" spans="1:23" outlineLevel="1" x14ac:dyDescent="0.25">
      <c r="B309" s="4" t="s">
        <v>24</v>
      </c>
      <c r="C309" s="12">
        <f t="shared" ref="C309:W309" si="116">IFERROR(C296/C305,0)</f>
        <v>4.5009050733027843E-3</v>
      </c>
      <c r="D309" s="12">
        <f t="shared" si="116"/>
        <v>5.6892868879395344E-3</v>
      </c>
      <c r="E309" s="12">
        <f t="shared" si="116"/>
        <v>3.9519579374216055E-3</v>
      </c>
      <c r="F309" s="12">
        <f t="shared" si="116"/>
        <v>4.3855503676679085E-3</v>
      </c>
      <c r="G309" s="12">
        <f t="shared" si="116"/>
        <v>4.6471203817024069E-3</v>
      </c>
      <c r="H309" s="12">
        <f t="shared" si="116"/>
        <v>5.0172857016221976E-3</v>
      </c>
      <c r="I309" s="12">
        <f t="shared" si="116"/>
        <v>4.4652862782959511E-3</v>
      </c>
      <c r="J309" s="12">
        <f t="shared" si="116"/>
        <v>5.5138874618993802E-3</v>
      </c>
      <c r="K309" s="12">
        <f t="shared" si="116"/>
        <v>4.8638934230268256E-3</v>
      </c>
      <c r="L309" s="12">
        <f t="shared" si="116"/>
        <v>3.7871989087123518E-3</v>
      </c>
      <c r="M309" s="12">
        <f t="shared" si="116"/>
        <v>2.9214696262424185E-3</v>
      </c>
      <c r="N309" s="12">
        <f t="shared" si="116"/>
        <v>2.8701519227012492E-3</v>
      </c>
      <c r="O309" s="12">
        <f t="shared" si="116"/>
        <v>2.5163818144970612E-3</v>
      </c>
      <c r="P309" s="12">
        <f t="shared" si="116"/>
        <v>2.2153664380189703E-3</v>
      </c>
      <c r="Q309" s="12">
        <f t="shared" si="116"/>
        <v>2.7009014697113197E-3</v>
      </c>
      <c r="R309" s="12">
        <f t="shared" si="116"/>
        <v>3.616830030389932E-3</v>
      </c>
      <c r="S309" s="12">
        <f t="shared" si="116"/>
        <v>3.8064044968685686E-3</v>
      </c>
      <c r="T309" s="12">
        <f t="shared" si="116"/>
        <v>3.1302282907874142E-3</v>
      </c>
      <c r="U309" s="12">
        <f t="shared" si="116"/>
        <v>2.4755028365136666E-3</v>
      </c>
      <c r="V309" s="12">
        <f t="shared" si="116"/>
        <v>3.5440957419487378E-3</v>
      </c>
      <c r="W309" s="12">
        <f t="shared" si="116"/>
        <v>3.9603473298403559E-3</v>
      </c>
    </row>
    <row r="310" spans="1:23" outlineLevel="1" x14ac:dyDescent="0.25">
      <c r="B310" s="4" t="s">
        <v>21</v>
      </c>
      <c r="C310" s="12">
        <f t="shared" ref="C310:W310" si="117">IFERROR(C297/C305,0)</f>
        <v>0</v>
      </c>
      <c r="D310" s="12">
        <f t="shared" si="117"/>
        <v>0</v>
      </c>
      <c r="E310" s="12">
        <f t="shared" si="117"/>
        <v>0</v>
      </c>
      <c r="F310" s="12">
        <f t="shared" si="117"/>
        <v>0</v>
      </c>
      <c r="G310" s="12">
        <f t="shared" si="117"/>
        <v>0</v>
      </c>
      <c r="H310" s="12">
        <f t="shared" si="117"/>
        <v>0</v>
      </c>
      <c r="I310" s="12">
        <f t="shared" si="117"/>
        <v>0</v>
      </c>
      <c r="J310" s="12">
        <f t="shared" si="117"/>
        <v>0</v>
      </c>
      <c r="K310" s="12">
        <f t="shared" si="117"/>
        <v>0</v>
      </c>
      <c r="L310" s="12">
        <f t="shared" si="117"/>
        <v>0</v>
      </c>
      <c r="M310" s="12">
        <f t="shared" si="117"/>
        <v>0</v>
      </c>
      <c r="N310" s="12">
        <f t="shared" si="117"/>
        <v>0</v>
      </c>
      <c r="O310" s="12">
        <f t="shared" si="117"/>
        <v>0</v>
      </c>
      <c r="P310" s="12">
        <f t="shared" si="117"/>
        <v>0</v>
      </c>
      <c r="Q310" s="12">
        <f t="shared" si="117"/>
        <v>0</v>
      </c>
      <c r="R310" s="12">
        <f t="shared" si="117"/>
        <v>0</v>
      </c>
      <c r="S310" s="12">
        <f t="shared" si="117"/>
        <v>0</v>
      </c>
      <c r="T310" s="12">
        <f t="shared" si="117"/>
        <v>0</v>
      </c>
      <c r="U310" s="12">
        <f t="shared" si="117"/>
        <v>0</v>
      </c>
      <c r="V310" s="12">
        <f t="shared" si="117"/>
        <v>0</v>
      </c>
      <c r="W310" s="12">
        <f t="shared" si="117"/>
        <v>0</v>
      </c>
    </row>
    <row r="311" spans="1:23" outlineLevel="1" x14ac:dyDescent="0.25">
      <c r="B311" s="4" t="s">
        <v>26</v>
      </c>
      <c r="C311" s="12">
        <f t="shared" ref="C311:W311" si="118">IFERROR(C298/C305,0)</f>
        <v>0</v>
      </c>
      <c r="D311" s="12">
        <f t="shared" si="118"/>
        <v>0</v>
      </c>
      <c r="E311" s="12">
        <f t="shared" si="118"/>
        <v>0</v>
      </c>
      <c r="F311" s="12">
        <f t="shared" si="118"/>
        <v>0</v>
      </c>
      <c r="G311" s="12">
        <f t="shared" si="118"/>
        <v>0</v>
      </c>
      <c r="H311" s="12">
        <f t="shared" si="118"/>
        <v>0</v>
      </c>
      <c r="I311" s="12">
        <f t="shared" si="118"/>
        <v>0</v>
      </c>
      <c r="J311" s="12">
        <f t="shared" si="118"/>
        <v>0</v>
      </c>
      <c r="K311" s="12">
        <f t="shared" si="118"/>
        <v>0</v>
      </c>
      <c r="L311" s="12">
        <f t="shared" si="118"/>
        <v>0</v>
      </c>
      <c r="M311" s="12">
        <f t="shared" si="118"/>
        <v>0</v>
      </c>
      <c r="N311" s="12">
        <f t="shared" si="118"/>
        <v>0</v>
      </c>
      <c r="O311" s="12">
        <f t="shared" si="118"/>
        <v>0</v>
      </c>
      <c r="P311" s="12">
        <f t="shared" si="118"/>
        <v>0</v>
      </c>
      <c r="Q311" s="12">
        <f t="shared" si="118"/>
        <v>0</v>
      </c>
      <c r="R311" s="12">
        <f t="shared" si="118"/>
        <v>0</v>
      </c>
      <c r="S311" s="12">
        <f t="shared" si="118"/>
        <v>0</v>
      </c>
      <c r="T311" s="12">
        <f t="shared" si="118"/>
        <v>0</v>
      </c>
      <c r="U311" s="12">
        <f t="shared" si="118"/>
        <v>0</v>
      </c>
      <c r="V311" s="12">
        <f t="shared" si="118"/>
        <v>0</v>
      </c>
      <c r="W311" s="12">
        <f t="shared" si="118"/>
        <v>0</v>
      </c>
    </row>
    <row r="312" spans="1:23" outlineLevel="1" x14ac:dyDescent="0.25">
      <c r="B312" s="4" t="s">
        <v>25</v>
      </c>
      <c r="C312" s="12">
        <f t="shared" ref="C312:W312" si="119">IFERROR(C299/C305,0)</f>
        <v>0</v>
      </c>
      <c r="D312" s="12">
        <f t="shared" si="119"/>
        <v>0</v>
      </c>
      <c r="E312" s="12">
        <f t="shared" si="119"/>
        <v>0</v>
      </c>
      <c r="F312" s="12">
        <f t="shared" si="119"/>
        <v>0</v>
      </c>
      <c r="G312" s="12">
        <f t="shared" si="119"/>
        <v>0</v>
      </c>
      <c r="H312" s="12">
        <f t="shared" si="119"/>
        <v>0</v>
      </c>
      <c r="I312" s="12">
        <f t="shared" si="119"/>
        <v>0</v>
      </c>
      <c r="J312" s="12">
        <f t="shared" si="119"/>
        <v>0</v>
      </c>
      <c r="K312" s="12">
        <f t="shared" si="119"/>
        <v>0</v>
      </c>
      <c r="L312" s="12">
        <f t="shared" si="119"/>
        <v>0</v>
      </c>
      <c r="M312" s="12">
        <f t="shared" si="119"/>
        <v>0</v>
      </c>
      <c r="N312" s="12">
        <f t="shared" si="119"/>
        <v>0</v>
      </c>
      <c r="O312" s="12">
        <f t="shared" si="119"/>
        <v>0</v>
      </c>
      <c r="P312" s="12">
        <f t="shared" si="119"/>
        <v>0</v>
      </c>
      <c r="Q312" s="12">
        <f t="shared" si="119"/>
        <v>0</v>
      </c>
      <c r="R312" s="12">
        <f t="shared" si="119"/>
        <v>0</v>
      </c>
      <c r="S312" s="12">
        <f t="shared" si="119"/>
        <v>0</v>
      </c>
      <c r="T312" s="12">
        <f t="shared" si="119"/>
        <v>0</v>
      </c>
      <c r="U312" s="12">
        <f t="shared" si="119"/>
        <v>0</v>
      </c>
      <c r="V312" s="12">
        <f t="shared" si="119"/>
        <v>0</v>
      </c>
      <c r="W312" s="12">
        <f t="shared" si="119"/>
        <v>0</v>
      </c>
    </row>
    <row r="313" spans="1:23" outlineLevel="1" x14ac:dyDescent="0.25">
      <c r="B313" s="4" t="s">
        <v>0</v>
      </c>
      <c r="C313" s="12">
        <f t="shared" ref="C313:W313" si="120">IFERROR(C300/C305,0)</f>
        <v>0</v>
      </c>
      <c r="D313" s="12">
        <f t="shared" si="120"/>
        <v>0</v>
      </c>
      <c r="E313" s="12">
        <f t="shared" si="120"/>
        <v>0</v>
      </c>
      <c r="F313" s="12">
        <f t="shared" si="120"/>
        <v>0</v>
      </c>
      <c r="G313" s="12">
        <f t="shared" si="120"/>
        <v>0</v>
      </c>
      <c r="H313" s="12">
        <f t="shared" si="120"/>
        <v>0</v>
      </c>
      <c r="I313" s="12">
        <f t="shared" si="120"/>
        <v>0</v>
      </c>
      <c r="J313" s="12">
        <f t="shared" si="120"/>
        <v>0</v>
      </c>
      <c r="K313" s="12">
        <f t="shared" si="120"/>
        <v>0</v>
      </c>
      <c r="L313" s="12">
        <f t="shared" si="120"/>
        <v>0</v>
      </c>
      <c r="M313" s="12">
        <f t="shared" si="120"/>
        <v>0</v>
      </c>
      <c r="N313" s="12">
        <f t="shared" si="120"/>
        <v>0</v>
      </c>
      <c r="O313" s="12">
        <f t="shared" si="120"/>
        <v>0</v>
      </c>
      <c r="P313" s="12">
        <f t="shared" si="120"/>
        <v>0</v>
      </c>
      <c r="Q313" s="12">
        <f t="shared" si="120"/>
        <v>0</v>
      </c>
      <c r="R313" s="12">
        <f t="shared" si="120"/>
        <v>0</v>
      </c>
      <c r="S313" s="12">
        <f t="shared" si="120"/>
        <v>0</v>
      </c>
      <c r="T313" s="12">
        <f t="shared" si="120"/>
        <v>0</v>
      </c>
      <c r="U313" s="12">
        <f t="shared" si="120"/>
        <v>0</v>
      </c>
      <c r="V313" s="12">
        <f t="shared" si="120"/>
        <v>0</v>
      </c>
      <c r="W313" s="12">
        <f t="shared" si="120"/>
        <v>0</v>
      </c>
    </row>
    <row r="314" spans="1:23" outlineLevel="1" x14ac:dyDescent="0.25">
      <c r="B314" s="4" t="s">
        <v>27</v>
      </c>
      <c r="C314" s="12">
        <f t="shared" ref="C314:W314" si="121">IFERROR(C301/C305,0)</f>
        <v>0</v>
      </c>
      <c r="D314" s="12">
        <f t="shared" si="121"/>
        <v>0</v>
      </c>
      <c r="E314" s="12">
        <f t="shared" si="121"/>
        <v>0</v>
      </c>
      <c r="F314" s="12">
        <f t="shared" si="121"/>
        <v>0</v>
      </c>
      <c r="G314" s="12">
        <f t="shared" si="121"/>
        <v>0</v>
      </c>
      <c r="H314" s="12">
        <f t="shared" si="121"/>
        <v>0</v>
      </c>
      <c r="I314" s="12">
        <f t="shared" si="121"/>
        <v>0</v>
      </c>
      <c r="J314" s="12">
        <f t="shared" si="121"/>
        <v>0</v>
      </c>
      <c r="K314" s="12">
        <f t="shared" si="121"/>
        <v>0</v>
      </c>
      <c r="L314" s="12">
        <f t="shared" si="121"/>
        <v>0</v>
      </c>
      <c r="M314" s="12">
        <f t="shared" si="121"/>
        <v>0</v>
      </c>
      <c r="N314" s="12">
        <f t="shared" si="121"/>
        <v>0</v>
      </c>
      <c r="O314" s="12">
        <f t="shared" si="121"/>
        <v>0</v>
      </c>
      <c r="P314" s="12">
        <f t="shared" si="121"/>
        <v>0</v>
      </c>
      <c r="Q314" s="12">
        <f t="shared" si="121"/>
        <v>0</v>
      </c>
      <c r="R314" s="12">
        <f t="shared" si="121"/>
        <v>0</v>
      </c>
      <c r="S314" s="12">
        <f t="shared" si="121"/>
        <v>0</v>
      </c>
      <c r="T314" s="12">
        <f t="shared" si="121"/>
        <v>0</v>
      </c>
      <c r="U314" s="12">
        <f t="shared" si="121"/>
        <v>0</v>
      </c>
      <c r="V314" s="12">
        <f t="shared" si="121"/>
        <v>0</v>
      </c>
      <c r="W314" s="12">
        <f t="shared" si="121"/>
        <v>0</v>
      </c>
    </row>
    <row r="315" spans="1:23" outlineLevel="1" x14ac:dyDescent="0.25">
      <c r="B315" s="4" t="s">
        <v>28</v>
      </c>
      <c r="C315" s="12">
        <f t="shared" ref="C315:W315" si="122">IFERROR(C302/C305,0)</f>
        <v>0</v>
      </c>
      <c r="D315" s="12">
        <f t="shared" si="122"/>
        <v>0</v>
      </c>
      <c r="E315" s="12">
        <f t="shared" si="122"/>
        <v>0</v>
      </c>
      <c r="F315" s="12">
        <f t="shared" si="122"/>
        <v>0</v>
      </c>
      <c r="G315" s="12">
        <f t="shared" si="122"/>
        <v>0</v>
      </c>
      <c r="H315" s="12">
        <f t="shared" si="122"/>
        <v>0</v>
      </c>
      <c r="I315" s="12">
        <f t="shared" si="122"/>
        <v>0</v>
      </c>
      <c r="J315" s="12">
        <f t="shared" si="122"/>
        <v>0</v>
      </c>
      <c r="K315" s="12">
        <f t="shared" si="122"/>
        <v>0</v>
      </c>
      <c r="L315" s="12">
        <f t="shared" si="122"/>
        <v>0</v>
      </c>
      <c r="M315" s="12">
        <f t="shared" si="122"/>
        <v>0</v>
      </c>
      <c r="N315" s="12">
        <f t="shared" si="122"/>
        <v>0</v>
      </c>
      <c r="O315" s="12">
        <f t="shared" si="122"/>
        <v>0</v>
      </c>
      <c r="P315" s="12">
        <f t="shared" si="122"/>
        <v>0</v>
      </c>
      <c r="Q315" s="12">
        <f t="shared" si="122"/>
        <v>0</v>
      </c>
      <c r="R315" s="12">
        <f t="shared" si="122"/>
        <v>0</v>
      </c>
      <c r="S315" s="12">
        <f t="shared" si="122"/>
        <v>0</v>
      </c>
      <c r="T315" s="12">
        <f t="shared" si="122"/>
        <v>0</v>
      </c>
      <c r="U315" s="12">
        <f t="shared" si="122"/>
        <v>0</v>
      </c>
      <c r="V315" s="12">
        <f t="shared" si="122"/>
        <v>0</v>
      </c>
      <c r="W315" s="12">
        <f t="shared" si="122"/>
        <v>0</v>
      </c>
    </row>
    <row r="316" spans="1:23" outlineLevel="1" x14ac:dyDescent="0.25">
      <c r="B316" s="4" t="s">
        <v>22</v>
      </c>
      <c r="C316" s="12">
        <f t="shared" ref="C316:W316" si="123">IFERROR(C303/C305,0)</f>
        <v>0</v>
      </c>
      <c r="D316" s="12">
        <f t="shared" si="123"/>
        <v>0</v>
      </c>
      <c r="E316" s="12">
        <f t="shared" si="123"/>
        <v>0</v>
      </c>
      <c r="F316" s="12">
        <f t="shared" si="123"/>
        <v>0</v>
      </c>
      <c r="G316" s="12">
        <f t="shared" si="123"/>
        <v>0</v>
      </c>
      <c r="H316" s="12">
        <f t="shared" si="123"/>
        <v>0</v>
      </c>
      <c r="I316" s="12">
        <f t="shared" si="123"/>
        <v>0</v>
      </c>
      <c r="J316" s="12">
        <f t="shared" si="123"/>
        <v>0</v>
      </c>
      <c r="K316" s="12">
        <f t="shared" si="123"/>
        <v>0</v>
      </c>
      <c r="L316" s="12">
        <f t="shared" si="123"/>
        <v>0</v>
      </c>
      <c r="M316" s="12">
        <f t="shared" si="123"/>
        <v>0</v>
      </c>
      <c r="N316" s="12">
        <f t="shared" si="123"/>
        <v>0</v>
      </c>
      <c r="O316" s="12">
        <f t="shared" si="123"/>
        <v>0</v>
      </c>
      <c r="P316" s="12">
        <f t="shared" si="123"/>
        <v>0</v>
      </c>
      <c r="Q316" s="12">
        <f t="shared" si="123"/>
        <v>0</v>
      </c>
      <c r="R316" s="12">
        <f t="shared" si="123"/>
        <v>0</v>
      </c>
      <c r="S316" s="12">
        <f t="shared" si="123"/>
        <v>0</v>
      </c>
      <c r="T316" s="12">
        <f t="shared" si="123"/>
        <v>0</v>
      </c>
      <c r="U316" s="12">
        <f t="shared" si="123"/>
        <v>0</v>
      </c>
      <c r="V316" s="12">
        <f t="shared" si="123"/>
        <v>0</v>
      </c>
      <c r="W316" s="12">
        <f t="shared" si="123"/>
        <v>0</v>
      </c>
    </row>
    <row r="317" spans="1:23" outlineLevel="1" x14ac:dyDescent="0.25">
      <c r="B317" s="4" t="s">
        <v>29</v>
      </c>
      <c r="C317" s="12">
        <f t="shared" ref="C317:W317" si="124">IFERROR(C304/C305,0)</f>
        <v>0</v>
      </c>
      <c r="D317" s="12">
        <f t="shared" si="124"/>
        <v>0</v>
      </c>
      <c r="E317" s="12">
        <f t="shared" si="124"/>
        <v>0</v>
      </c>
      <c r="F317" s="12">
        <f t="shared" si="124"/>
        <v>0</v>
      </c>
      <c r="G317" s="12">
        <f t="shared" si="124"/>
        <v>0</v>
      </c>
      <c r="H317" s="12">
        <f t="shared" si="124"/>
        <v>0</v>
      </c>
      <c r="I317" s="12">
        <f t="shared" si="124"/>
        <v>0</v>
      </c>
      <c r="J317" s="12">
        <f t="shared" si="124"/>
        <v>0</v>
      </c>
      <c r="K317" s="12">
        <f t="shared" si="124"/>
        <v>0</v>
      </c>
      <c r="L317" s="12">
        <f t="shared" si="124"/>
        <v>0</v>
      </c>
      <c r="M317" s="12">
        <f t="shared" si="124"/>
        <v>0</v>
      </c>
      <c r="N317" s="12">
        <f t="shared" si="124"/>
        <v>0</v>
      </c>
      <c r="O317" s="12">
        <f t="shared" si="124"/>
        <v>0</v>
      </c>
      <c r="P317" s="12">
        <f t="shared" si="124"/>
        <v>0</v>
      </c>
      <c r="Q317" s="12">
        <f t="shared" si="124"/>
        <v>0</v>
      </c>
      <c r="R317" s="12">
        <f t="shared" si="124"/>
        <v>0</v>
      </c>
      <c r="S317" s="12">
        <f t="shared" si="124"/>
        <v>0</v>
      </c>
      <c r="T317" s="12">
        <f t="shared" si="124"/>
        <v>0</v>
      </c>
      <c r="U317" s="12">
        <f t="shared" si="124"/>
        <v>0</v>
      </c>
      <c r="V317" s="12">
        <f t="shared" si="124"/>
        <v>0</v>
      </c>
      <c r="W317" s="12">
        <f t="shared" si="124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3</vt:i4>
      </vt:variant>
    </vt:vector>
  </HeadingPairs>
  <TitlesOfParts>
    <vt:vector size="23" baseType="lpstr">
      <vt:lpstr>Node splits</vt:lpstr>
      <vt:lpstr>Inputs</vt:lpstr>
      <vt:lpstr>CAN</vt:lpstr>
      <vt:lpstr>CAN_sum</vt:lpstr>
      <vt:lpstr>BC</vt:lpstr>
      <vt:lpstr>AB</vt:lpstr>
      <vt:lpstr>SK</vt:lpstr>
      <vt:lpstr>MB</vt:lpstr>
      <vt:lpstr>ON</vt:lpstr>
      <vt:lpstr>QC</vt:lpstr>
      <vt:lpstr>NB</vt:lpstr>
      <vt:lpstr>NS</vt:lpstr>
      <vt:lpstr>PE</vt:lpstr>
      <vt:lpstr>NL</vt:lpstr>
      <vt:lpstr>YT</vt:lpstr>
      <vt:lpstr>NT</vt:lpstr>
      <vt:lpstr>NU</vt:lpstr>
      <vt:lpstr>BCTerr</vt:lpstr>
      <vt:lpstr>AT</vt:lpstr>
      <vt:lpstr>TR</vt:lpstr>
      <vt:lpstr>freight_data</vt:lpstr>
      <vt:lpstr>freight_index</vt:lpstr>
      <vt:lpstr>freight_year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2024-02-07T00:21:17Z</dcterms:created>
  <dcterms:modified xsi:type="dcterms:W3CDTF">2024-12-06T06:25:42Z</dcterms:modified>
</cp:coreProperties>
</file>